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xl/webextensions/webextension6.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mc:AlternateContent xmlns:mc="http://schemas.openxmlformats.org/markup-compatibility/2006">
    <mc:Choice Requires="x15">
      <x15ac:absPath xmlns:x15ac="http://schemas.microsoft.com/office/spreadsheetml/2010/11/ac" url="/Users/gauravjain/Desktop/Learning/Finance /Financial Model/Dalmia /"/>
    </mc:Choice>
  </mc:AlternateContent>
  <xr:revisionPtr revIDLastSave="0" documentId="13_ncr:1_{8660A35C-9FE3-4A4C-899B-1D81CF07A43F}" xr6:coauthVersionLast="47" xr6:coauthVersionMax="47" xr10:uidLastSave="{00000000-0000-0000-0000-000000000000}"/>
  <bookViews>
    <workbookView xWindow="0" yWindow="720" windowWidth="29400" windowHeight="18400" firstSheet="7" activeTab="11" xr2:uid="{00000000-000D-0000-FFFF-FFFF00000000}"/>
  </bookViews>
  <sheets>
    <sheet name="How to Use" sheetId="29" r:id="rId1"/>
    <sheet name="INDEX" sheetId="44" r:id="rId2"/>
    <sheet name="One Page Profile" sheetId="30" r:id="rId3"/>
    <sheet name="Management Analysis" sheetId="36" r:id="rId4"/>
    <sheet name="Profiling" sheetId="42" r:id="rId5"/>
    <sheet name="Analysis" sheetId="37" r:id="rId6"/>
    <sheet name="Shareholding Pattern" sheetId="39" r:id="rId7"/>
    <sheet name="BOD efficiency" sheetId="43" r:id="rId8"/>
    <sheet name="DCF&gt;" sheetId="14" r:id="rId9"/>
    <sheet name="DCF" sheetId="19" r:id="rId10"/>
    <sheet name="WACC" sheetId="5" r:id="rId11"/>
    <sheet name="RM" sheetId="34" r:id="rId12"/>
    <sheet name="Beta" sheetId="35" r:id="rId13"/>
    <sheet name="VAR&gt;" sheetId="23" r:id="rId14"/>
    <sheet name="Historical Approach" sheetId="24" r:id="rId15"/>
    <sheet name="Monte Carlo Simulation" sheetId="25" r:id="rId16"/>
    <sheet name="Financials&gt;" sheetId="9" r:id="rId17"/>
    <sheet name="Forensic analysis" sheetId="45" r:id="rId18"/>
    <sheet name="Hitoricalfs" sheetId="7" r:id="rId19"/>
    <sheet name="Ratio Analysis" sheetId="11" r:id="rId20"/>
    <sheet name="Dupont Analysis" sheetId="26" r:id="rId21"/>
    <sheet name="Alt Man Z score" sheetId="28" r:id="rId22"/>
    <sheet name="Forecasting" sheetId="13" r:id="rId23"/>
    <sheet name="COMMON SIZE STATEMENT" sheetId="16" r:id="rId24"/>
    <sheet name="Intrinsic Growth" sheetId="18" r:id="rId25"/>
    <sheet name="Comps Valuation" sheetId="21" r:id="rId26"/>
    <sheet name="Relative Value" sheetId="20" r:id="rId27"/>
    <sheet name="Football Field Analysis" sheetId="22" r:id="rId28"/>
    <sheet name="Data&gt;" sheetId="8" r:id="rId29"/>
    <sheet name="List of stocks" sheetId="27" r:id="rId30"/>
    <sheet name="Sectoral Data" sheetId="33" r:id="rId31"/>
    <sheet name="Data Sheet" sheetId="6" r:id="rId32"/>
    <sheet name="Input sheet " sheetId="31" r:id="rId33"/>
    <sheet name="Share Price" sheetId="32" r:id="rId34"/>
    <sheet name="CASH FLOW DATA" sheetId="10" r:id="rId35"/>
    <sheet name="raw FS" sheetId="17" r:id="rId36"/>
  </sheets>
  <externalReferences>
    <externalReference r:id="rId37"/>
    <externalReference r:id="rId38"/>
    <externalReference r:id="rId39"/>
  </externalReferences>
  <definedNames>
    <definedName name="_xlchart.v1.0" hidden="1">'Monte Carlo Simulation'!$G$3:$G$10002</definedName>
    <definedName name="_xlnm.Print_Area" localSheetId="12">Beta!$A$1:$K$164</definedName>
    <definedName name="UPDATE">'Data Sheet'!$E$1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P86" i="19" l="1"/>
  <c r="R86" i="19" s="1"/>
  <c r="P85" i="19"/>
  <c r="P87" i="19" s="1"/>
  <c r="Q85" i="19" s="1"/>
  <c r="P75" i="19"/>
  <c r="P68" i="19"/>
  <c r="X51" i="19"/>
  <c r="P52" i="19" s="1"/>
  <c r="X49" i="19"/>
  <c r="P49" i="19" s="1"/>
  <c r="P51" i="19" s="1"/>
  <c r="P53" i="19" s="1"/>
  <c r="Q49" i="19" s="1"/>
  <c r="P24" i="19"/>
  <c r="Q10" i="19"/>
  <c r="R10" i="19" s="1"/>
  <c r="S10" i="19" s="1"/>
  <c r="T10" i="19" s="1"/>
  <c r="U10" i="19" s="1"/>
  <c r="Q8" i="19"/>
  <c r="R8" i="19" s="1"/>
  <c r="S8" i="19" s="1"/>
  <c r="T8" i="19" s="1"/>
  <c r="U8" i="19" s="1"/>
  <c r="Q7" i="19"/>
  <c r="R7" i="19" s="1"/>
  <c r="S7" i="19" s="1"/>
  <c r="T7" i="19" s="1"/>
  <c r="U7" i="19" s="1"/>
  <c r="P6" i="19"/>
  <c r="P83" i="19" s="1"/>
  <c r="R85" i="19" s="1"/>
  <c r="P3" i="19"/>
  <c r="Q4" i="19" s="1"/>
  <c r="R4" i="19" s="1"/>
  <c r="S4" i="19" s="1"/>
  <c r="T4" i="19" s="1"/>
  <c r="U4" i="19" s="1"/>
  <c r="P1" i="19"/>
  <c r="Q1" i="19" s="1"/>
  <c r="R1" i="19" s="1"/>
  <c r="S1" i="19" s="1"/>
  <c r="T1" i="19" s="1"/>
  <c r="U1" i="19" s="1"/>
  <c r="U27" i="19"/>
  <c r="T27" i="19"/>
  <c r="S27" i="19"/>
  <c r="R27" i="19"/>
  <c r="Q27" i="19"/>
  <c r="D24" i="11"/>
  <c r="C13" i="7"/>
  <c r="C19" i="7"/>
  <c r="K122" i="39"/>
  <c r="L122" i="39"/>
  <c r="M122" i="39"/>
  <c r="N122" i="39"/>
  <c r="G59" i="18"/>
  <c r="H41" i="18"/>
  <c r="D86" i="6"/>
  <c r="C81" i="6"/>
  <c r="D81" i="6"/>
  <c r="E81" i="6"/>
  <c r="F81" i="6"/>
  <c r="G81" i="6"/>
  <c r="H81" i="6"/>
  <c r="I81" i="6"/>
  <c r="J81" i="6"/>
  <c r="K81" i="6"/>
  <c r="K86" i="6"/>
  <c r="K79" i="6"/>
  <c r="D79" i="6"/>
  <c r="D75" i="6"/>
  <c r="G37" i="6"/>
  <c r="H37" i="6"/>
  <c r="I37" i="6"/>
  <c r="J37" i="6"/>
  <c r="K37" i="6"/>
  <c r="F37" i="6"/>
  <c r="E35" i="6"/>
  <c r="D35" i="6"/>
  <c r="E31" i="6"/>
  <c r="F31" i="6"/>
  <c r="F32" i="6" s="1"/>
  <c r="G31" i="6"/>
  <c r="G32" i="6" s="1"/>
  <c r="H31" i="6"/>
  <c r="H32" i="6" s="1"/>
  <c r="I31" i="6"/>
  <c r="I32" i="6" s="1"/>
  <c r="J31" i="6"/>
  <c r="J32" i="6" s="1"/>
  <c r="K31" i="6"/>
  <c r="K32" i="6" s="1"/>
  <c r="D31" i="6"/>
  <c r="C102" i="6"/>
  <c r="D102" i="6"/>
  <c r="E102" i="6"/>
  <c r="F102" i="6"/>
  <c r="G102" i="6"/>
  <c r="H102" i="6"/>
  <c r="I102" i="6"/>
  <c r="J102" i="6"/>
  <c r="K102" i="6"/>
  <c r="B102" i="6"/>
  <c r="B33" i="6"/>
  <c r="Q24" i="19" l="1"/>
  <c r="X52" i="19"/>
  <c r="Q69" i="19"/>
  <c r="Q70" i="19" s="1"/>
  <c r="Q34" i="19" s="1"/>
  <c r="P41" i="19"/>
  <c r="Q50" i="19"/>
  <c r="Q86" i="19"/>
  <c r="P79" i="19" s="1"/>
  <c r="Q33" i="19"/>
  <c r="B4" i="45"/>
  <c r="J15" i="35"/>
  <c r="J6" i="35" s="1"/>
  <c r="G7" i="34"/>
  <c r="B1" i="44"/>
  <c r="D122" i="39"/>
  <c r="E122" i="39"/>
  <c r="F122" i="39"/>
  <c r="G122" i="39"/>
  <c r="H122" i="39"/>
  <c r="I122" i="39"/>
  <c r="J122" i="39"/>
  <c r="C122" i="39"/>
  <c r="G28" i="37"/>
  <c r="G25" i="37"/>
  <c r="C20" i="37"/>
  <c r="E15" i="37"/>
  <c r="G14" i="37"/>
  <c r="H15" i="37" s="1"/>
  <c r="E4" i="43"/>
  <c r="E5" i="43"/>
  <c r="E6" i="43"/>
  <c r="E7" i="43"/>
  <c r="E8" i="43"/>
  <c r="E9" i="43"/>
  <c r="E3" i="43"/>
  <c r="D97" i="39"/>
  <c r="E97" i="39"/>
  <c r="F97" i="39"/>
  <c r="G97" i="39"/>
  <c r="H97" i="39"/>
  <c r="I97" i="39"/>
  <c r="J97" i="39"/>
  <c r="K97" i="39"/>
  <c r="L97" i="39"/>
  <c r="M97" i="39"/>
  <c r="N97" i="39"/>
  <c r="C97" i="39"/>
  <c r="Q26" i="19" l="1"/>
  <c r="Q25" i="19"/>
  <c r="Q29" i="19" s="1"/>
  <c r="Q30" i="19" s="1"/>
  <c r="Q31" i="19" s="1"/>
  <c r="Q35" i="19" s="1"/>
  <c r="Q37" i="19" s="1"/>
  <c r="R24" i="19"/>
  <c r="Q51" i="19"/>
  <c r="R50" i="19"/>
  <c r="G31" i="37"/>
  <c r="G15" i="37"/>
  <c r="F15" i="37"/>
  <c r="G30" i="37"/>
  <c r="Q52" i="19" l="1"/>
  <c r="Q53" i="19" s="1"/>
  <c r="R49" i="19" s="1"/>
  <c r="R51" i="19" s="1"/>
  <c r="S24" i="19"/>
  <c r="S26" i="19" s="1"/>
  <c r="R69" i="19"/>
  <c r="R70" i="19" s="1"/>
  <c r="R34" i="19" s="1"/>
  <c r="R26" i="19"/>
  <c r="R33" i="19"/>
  <c r="R25" i="19"/>
  <c r="R29" i="19" s="1"/>
  <c r="S50" i="19"/>
  <c r="C4" i="13"/>
  <c r="D4" i="13" a="1"/>
  <c r="D4" i="13" s="1"/>
  <c r="H4" i="13"/>
  <c r="H5" i="13" s="1"/>
  <c r="M4" i="13"/>
  <c r="M5" i="13" s="1"/>
  <c r="C5" i="13"/>
  <c r="J5" i="13"/>
  <c r="O5" i="13"/>
  <c r="I14" i="13"/>
  <c r="D47" i="19"/>
  <c r="D44" i="19"/>
  <c r="S33" i="19" l="1"/>
  <c r="S25" i="19"/>
  <c r="S29" i="19" s="1"/>
  <c r="R52" i="19"/>
  <c r="R53" i="19"/>
  <c r="S49" i="19" s="1"/>
  <c r="S51" i="19" s="1"/>
  <c r="S52" i="19" s="1"/>
  <c r="T24" i="19"/>
  <c r="T33" i="19" s="1"/>
  <c r="S69" i="19"/>
  <c r="S70" i="19" s="1"/>
  <c r="S34" i="19" s="1"/>
  <c r="R30" i="19"/>
  <c r="R31" i="19" s="1"/>
  <c r="R35" i="19" s="1"/>
  <c r="R37" i="19" s="1"/>
  <c r="E5" i="13"/>
  <c r="Q32" i="21"/>
  <c r="P32" i="21"/>
  <c r="P29" i="21"/>
  <c r="N6" i="22"/>
  <c r="N7" i="22"/>
  <c r="N8" i="22"/>
  <c r="N9" i="22"/>
  <c r="N5" i="22"/>
  <c r="L6" i="22"/>
  <c r="L7" i="22"/>
  <c r="L8" i="22"/>
  <c r="L9" i="22"/>
  <c r="L5" i="22"/>
  <c r="C27" i="31"/>
  <c r="E9" i="31"/>
  <c r="E10" i="31"/>
  <c r="E11" i="31"/>
  <c r="E12" i="31"/>
  <c r="E13" i="31"/>
  <c r="E14" i="31"/>
  <c r="E15" i="31"/>
  <c r="E16" i="31"/>
  <c r="E17" i="31"/>
  <c r="E8" i="31"/>
  <c r="S30" i="19" l="1"/>
  <c r="S31" i="19"/>
  <c r="S35" i="19" s="1"/>
  <c r="S37" i="19" s="1"/>
  <c r="T25" i="19"/>
  <c r="T29" i="19" s="1"/>
  <c r="T50" i="19"/>
  <c r="U24" i="19"/>
  <c r="U69" i="19" s="1"/>
  <c r="T69" i="19"/>
  <c r="T70" i="19" s="1"/>
  <c r="T34" i="19" s="1"/>
  <c r="T26" i="19"/>
  <c r="S53" i="19"/>
  <c r="T49" i="19" s="1"/>
  <c r="T51" i="19" s="1"/>
  <c r="T52" i="19" s="1"/>
  <c r="B9" i="26"/>
  <c r="M10" i="21"/>
  <c r="M11" i="21"/>
  <c r="M12" i="21"/>
  <c r="M13" i="21"/>
  <c r="M14" i="21"/>
  <c r="M15" i="21"/>
  <c r="M16" i="21"/>
  <c r="M17" i="21"/>
  <c r="L10" i="21"/>
  <c r="L11" i="21"/>
  <c r="L12" i="21"/>
  <c r="L13" i="21"/>
  <c r="L14" i="21"/>
  <c r="L15" i="21"/>
  <c r="L16" i="21"/>
  <c r="L17" i="21"/>
  <c r="K10" i="21"/>
  <c r="K11" i="21"/>
  <c r="K12" i="21"/>
  <c r="K13" i="21"/>
  <c r="K14" i="21"/>
  <c r="K15" i="21"/>
  <c r="K16" i="21"/>
  <c r="K17" i="21"/>
  <c r="G12" i="21"/>
  <c r="G14" i="21"/>
  <c r="G15" i="21"/>
  <c r="G17" i="21"/>
  <c r="F12" i="21"/>
  <c r="Q12" i="21" s="1"/>
  <c r="F13" i="21"/>
  <c r="F16" i="21"/>
  <c r="Q16" i="21" s="1"/>
  <c r="F17" i="21"/>
  <c r="Q17" i="21" s="1"/>
  <c r="E10" i="21"/>
  <c r="E11" i="21"/>
  <c r="E12" i="21"/>
  <c r="E13" i="21"/>
  <c r="E14" i="21"/>
  <c r="E15" i="21"/>
  <c r="E16" i="21"/>
  <c r="E17" i="21"/>
  <c r="D10" i="21"/>
  <c r="D11" i="21"/>
  <c r="D12" i="21"/>
  <c r="D13" i="21"/>
  <c r="D14" i="21"/>
  <c r="D15" i="21"/>
  <c r="D16" i="21"/>
  <c r="D17" i="21"/>
  <c r="B10" i="21"/>
  <c r="B11" i="21"/>
  <c r="B12" i="21"/>
  <c r="B13" i="21"/>
  <c r="B14" i="21"/>
  <c r="B15" i="21"/>
  <c r="B16" i="21"/>
  <c r="B17" i="21"/>
  <c r="H13" i="21"/>
  <c r="H17" i="21"/>
  <c r="G10" i="21"/>
  <c r="G11" i="21"/>
  <c r="G13" i="21"/>
  <c r="G16" i="21"/>
  <c r="F14" i="21"/>
  <c r="F15" i="21"/>
  <c r="H16" i="21"/>
  <c r="H10" i="21"/>
  <c r="H11" i="21"/>
  <c r="H12" i="21"/>
  <c r="N8" i="25"/>
  <c r="N7" i="25"/>
  <c r="N6" i="25"/>
  <c r="N5" i="25"/>
  <c r="E7186" i="25"/>
  <c r="E7187" i="25"/>
  <c r="E7188" i="25"/>
  <c r="E7189" i="25"/>
  <c r="E7190" i="25"/>
  <c r="E7191" i="25"/>
  <c r="E7192" i="25"/>
  <c r="E7193" i="25"/>
  <c r="E7194" i="25"/>
  <c r="E7195" i="25"/>
  <c r="E7196" i="25"/>
  <c r="E7197" i="25"/>
  <c r="E7198" i="25"/>
  <c r="E7199" i="25"/>
  <c r="E7200" i="25"/>
  <c r="E7201" i="25"/>
  <c r="E7202" i="25"/>
  <c r="E7203" i="25"/>
  <c r="E7204" i="25"/>
  <c r="E7205" i="25"/>
  <c r="E7206" i="25"/>
  <c r="E7207" i="25"/>
  <c r="E7208" i="25"/>
  <c r="E7209" i="25"/>
  <c r="E7210" i="25"/>
  <c r="E7211" i="25"/>
  <c r="E7212" i="25"/>
  <c r="E7213" i="25"/>
  <c r="E7214" i="25"/>
  <c r="E7215" i="25"/>
  <c r="E7216" i="25"/>
  <c r="E7217" i="25"/>
  <c r="E7218" i="25"/>
  <c r="E7219" i="25"/>
  <c r="E7220" i="25"/>
  <c r="E7221" i="25"/>
  <c r="E7222" i="25"/>
  <c r="E7223" i="25"/>
  <c r="E7224" i="25"/>
  <c r="E7225" i="25"/>
  <c r="E7226" i="25"/>
  <c r="E7227" i="25"/>
  <c r="E7228" i="25"/>
  <c r="E7229" i="25"/>
  <c r="E7230" i="25"/>
  <c r="E7231" i="25"/>
  <c r="E7232" i="25"/>
  <c r="E7233" i="25"/>
  <c r="E7234" i="25"/>
  <c r="E7235" i="25"/>
  <c r="E7236" i="25"/>
  <c r="E7237" i="25"/>
  <c r="E7238" i="25"/>
  <c r="E7239" i="25"/>
  <c r="E7240" i="25"/>
  <c r="E7241" i="25"/>
  <c r="E7242" i="25"/>
  <c r="E7243" i="25"/>
  <c r="E7244" i="25"/>
  <c r="E7245" i="25"/>
  <c r="E7246" i="25"/>
  <c r="E7247" i="25"/>
  <c r="E7248" i="25"/>
  <c r="E7249" i="25"/>
  <c r="E7250" i="25"/>
  <c r="E7251" i="25"/>
  <c r="E7252" i="25"/>
  <c r="E7253" i="25"/>
  <c r="E7254" i="25"/>
  <c r="E7255" i="25"/>
  <c r="E7256" i="25"/>
  <c r="E7257" i="25"/>
  <c r="E7258" i="25"/>
  <c r="E7259" i="25"/>
  <c r="E7260" i="25"/>
  <c r="E7261" i="25"/>
  <c r="E7262" i="25"/>
  <c r="E7263" i="25"/>
  <c r="E7264" i="25"/>
  <c r="E7265" i="25"/>
  <c r="E7266" i="25"/>
  <c r="E7267" i="25"/>
  <c r="E7268" i="25"/>
  <c r="E7269" i="25"/>
  <c r="E7270" i="25"/>
  <c r="E7271" i="25"/>
  <c r="E7272" i="25"/>
  <c r="E7273" i="25"/>
  <c r="E7274" i="25"/>
  <c r="E7275" i="25"/>
  <c r="E7276" i="25"/>
  <c r="E7277" i="25"/>
  <c r="E7278" i="25"/>
  <c r="E7279" i="25"/>
  <c r="E7280" i="25"/>
  <c r="E7281" i="25"/>
  <c r="E7282" i="25"/>
  <c r="E7283" i="25"/>
  <c r="E7284" i="25"/>
  <c r="E7285" i="25"/>
  <c r="E7286" i="25"/>
  <c r="E7287" i="25"/>
  <c r="E7288" i="25"/>
  <c r="E7289" i="25"/>
  <c r="E7290" i="25"/>
  <c r="E7291" i="25"/>
  <c r="E7292" i="25"/>
  <c r="E7293" i="25"/>
  <c r="E7294" i="25"/>
  <c r="E7295" i="25"/>
  <c r="E7296" i="25"/>
  <c r="E7297" i="25"/>
  <c r="E7298" i="25"/>
  <c r="E7299" i="25"/>
  <c r="E7300" i="25"/>
  <c r="E7301" i="25"/>
  <c r="E7302" i="25"/>
  <c r="E7303" i="25"/>
  <c r="E7304" i="25"/>
  <c r="E7305" i="25"/>
  <c r="E7306" i="25"/>
  <c r="E7307" i="25"/>
  <c r="E7308" i="25"/>
  <c r="E7309" i="25"/>
  <c r="E7310" i="25"/>
  <c r="E7311" i="25"/>
  <c r="E7312" i="25"/>
  <c r="E7313" i="25"/>
  <c r="E7314" i="25"/>
  <c r="E7315" i="25"/>
  <c r="E7316" i="25"/>
  <c r="E7317" i="25"/>
  <c r="E7318" i="25"/>
  <c r="E7319" i="25"/>
  <c r="E7320" i="25"/>
  <c r="E7321" i="25"/>
  <c r="E7322" i="25"/>
  <c r="E7323" i="25"/>
  <c r="E7324" i="25"/>
  <c r="E7325" i="25"/>
  <c r="E7326" i="25"/>
  <c r="E7327" i="25"/>
  <c r="E7328" i="25"/>
  <c r="E7329" i="25"/>
  <c r="E7330" i="25"/>
  <c r="E7331" i="25"/>
  <c r="E7332" i="25"/>
  <c r="E7333" i="25"/>
  <c r="E7334" i="25"/>
  <c r="E7335" i="25"/>
  <c r="E7336" i="25"/>
  <c r="E7337" i="25"/>
  <c r="E7338" i="25"/>
  <c r="E7339" i="25"/>
  <c r="E7340" i="25"/>
  <c r="E7341" i="25"/>
  <c r="E7342" i="25"/>
  <c r="E7343" i="25"/>
  <c r="E7344" i="25"/>
  <c r="E7345" i="25"/>
  <c r="E7346" i="25"/>
  <c r="E7347" i="25"/>
  <c r="E7348" i="25"/>
  <c r="E7349" i="25"/>
  <c r="E7350" i="25"/>
  <c r="E7351" i="25"/>
  <c r="E7352" i="25"/>
  <c r="E7353" i="25"/>
  <c r="E7354" i="25"/>
  <c r="E7355" i="25"/>
  <c r="E7356" i="25"/>
  <c r="E7357" i="25"/>
  <c r="E7358" i="25"/>
  <c r="E7359" i="25"/>
  <c r="E7360" i="25"/>
  <c r="E7361" i="25"/>
  <c r="E7362" i="25"/>
  <c r="E7363" i="25"/>
  <c r="E7364" i="25"/>
  <c r="E7365" i="25"/>
  <c r="E7366" i="25"/>
  <c r="E7367" i="25"/>
  <c r="E7368" i="25"/>
  <c r="E7369" i="25"/>
  <c r="E7370" i="25"/>
  <c r="E7371" i="25"/>
  <c r="E7372" i="25"/>
  <c r="E7373" i="25"/>
  <c r="E7374" i="25"/>
  <c r="E7375" i="25"/>
  <c r="E7376" i="25"/>
  <c r="E7377" i="25"/>
  <c r="E7378" i="25"/>
  <c r="E7379" i="25"/>
  <c r="E7380" i="25"/>
  <c r="E7381" i="25"/>
  <c r="E7382" i="25"/>
  <c r="E7383" i="25"/>
  <c r="E7384" i="25"/>
  <c r="E7385" i="25"/>
  <c r="E7386" i="25"/>
  <c r="E7387" i="25"/>
  <c r="E7388" i="25"/>
  <c r="E7389" i="25"/>
  <c r="E7390" i="25"/>
  <c r="E7391" i="25"/>
  <c r="E7392" i="25"/>
  <c r="E7393" i="25"/>
  <c r="E7394" i="25"/>
  <c r="E7395" i="25"/>
  <c r="E7396" i="25"/>
  <c r="E7397" i="25"/>
  <c r="E7398" i="25"/>
  <c r="E7399" i="25"/>
  <c r="E7400" i="25"/>
  <c r="E7401" i="25"/>
  <c r="E7402" i="25"/>
  <c r="E7403" i="25"/>
  <c r="E7404" i="25"/>
  <c r="E7405" i="25"/>
  <c r="E7406" i="25"/>
  <c r="E7407" i="25"/>
  <c r="E7408" i="25"/>
  <c r="E7409" i="25"/>
  <c r="E7410" i="25"/>
  <c r="E7411" i="25"/>
  <c r="E7412" i="25"/>
  <c r="E7413" i="25"/>
  <c r="E7414" i="25"/>
  <c r="E7415" i="25"/>
  <c r="E7416" i="25"/>
  <c r="E7417" i="25"/>
  <c r="E7418" i="25"/>
  <c r="E7419" i="25"/>
  <c r="E7420" i="25"/>
  <c r="E7421" i="25"/>
  <c r="E7422" i="25"/>
  <c r="E7423" i="25"/>
  <c r="E7424" i="25"/>
  <c r="E7425" i="25"/>
  <c r="E7426" i="25"/>
  <c r="E7427" i="25"/>
  <c r="E7428" i="25"/>
  <c r="E7429" i="25"/>
  <c r="E7430" i="25"/>
  <c r="E7431" i="25"/>
  <c r="E7432" i="25"/>
  <c r="E7433" i="25"/>
  <c r="E7434" i="25"/>
  <c r="E7435" i="25"/>
  <c r="E7436" i="25"/>
  <c r="E7437" i="25"/>
  <c r="E7438" i="25"/>
  <c r="E7439" i="25"/>
  <c r="E7440" i="25"/>
  <c r="E7441" i="25"/>
  <c r="E7442" i="25"/>
  <c r="E7443" i="25"/>
  <c r="E7444" i="25"/>
  <c r="E7445" i="25"/>
  <c r="E7446" i="25"/>
  <c r="E7447" i="25"/>
  <c r="E7448" i="25"/>
  <c r="E7449" i="25"/>
  <c r="E7450" i="25"/>
  <c r="E7451" i="25"/>
  <c r="E7452" i="25"/>
  <c r="E7453" i="25"/>
  <c r="E7454" i="25"/>
  <c r="E7455" i="25"/>
  <c r="E7456" i="25"/>
  <c r="E7457" i="25"/>
  <c r="E7458" i="25"/>
  <c r="E7459" i="25"/>
  <c r="E7460" i="25"/>
  <c r="E7461" i="25"/>
  <c r="E7462" i="25"/>
  <c r="E7463" i="25"/>
  <c r="E7464" i="25"/>
  <c r="E7465" i="25"/>
  <c r="E7466" i="25"/>
  <c r="E7467" i="25"/>
  <c r="E7468" i="25"/>
  <c r="E7469" i="25"/>
  <c r="E7470" i="25"/>
  <c r="E7471" i="25"/>
  <c r="E7472" i="25"/>
  <c r="E7473" i="25"/>
  <c r="E7474" i="25"/>
  <c r="E7475" i="25"/>
  <c r="E7476" i="25"/>
  <c r="E7477" i="25"/>
  <c r="E7478" i="25"/>
  <c r="E7479" i="25"/>
  <c r="E7480" i="25"/>
  <c r="E7481" i="25"/>
  <c r="E7482" i="25"/>
  <c r="E7483" i="25"/>
  <c r="E7484" i="25"/>
  <c r="E7485" i="25"/>
  <c r="E7486" i="25"/>
  <c r="E7487" i="25"/>
  <c r="E7488" i="25"/>
  <c r="E7489" i="25"/>
  <c r="E7490" i="25"/>
  <c r="E7491" i="25"/>
  <c r="E7492" i="25"/>
  <c r="E7493" i="25"/>
  <c r="E7494" i="25"/>
  <c r="E7495" i="25"/>
  <c r="E7496" i="25"/>
  <c r="E7497" i="25"/>
  <c r="E7498" i="25"/>
  <c r="E7499" i="25"/>
  <c r="E7500" i="25"/>
  <c r="E7501" i="25"/>
  <c r="E7502" i="25"/>
  <c r="E7503" i="25"/>
  <c r="E7504" i="25"/>
  <c r="E7505" i="25"/>
  <c r="E7506" i="25"/>
  <c r="E7507" i="25"/>
  <c r="E7508" i="25"/>
  <c r="E7509" i="25"/>
  <c r="E7510" i="25"/>
  <c r="E7511" i="25"/>
  <c r="E7512" i="25"/>
  <c r="E7513" i="25"/>
  <c r="E7514" i="25"/>
  <c r="E7515" i="25"/>
  <c r="E7516" i="25"/>
  <c r="E7517" i="25"/>
  <c r="E7518" i="25"/>
  <c r="E7519" i="25"/>
  <c r="E7520" i="25"/>
  <c r="E7521" i="25"/>
  <c r="E7522" i="25"/>
  <c r="E7523" i="25"/>
  <c r="E7524" i="25"/>
  <c r="E7525" i="25"/>
  <c r="E7526" i="25"/>
  <c r="E7527" i="25"/>
  <c r="E7528" i="25"/>
  <c r="E7529" i="25"/>
  <c r="E7530" i="25"/>
  <c r="E7531" i="25"/>
  <c r="E7532" i="25"/>
  <c r="E7533" i="25"/>
  <c r="E7534" i="25"/>
  <c r="E7535" i="25"/>
  <c r="E7536" i="25"/>
  <c r="E7537" i="25"/>
  <c r="E7538" i="25"/>
  <c r="E7539" i="25"/>
  <c r="E7540" i="25"/>
  <c r="E7541" i="25"/>
  <c r="E7542" i="25"/>
  <c r="E7543" i="25"/>
  <c r="E7544" i="25"/>
  <c r="E7545" i="25"/>
  <c r="E7546" i="25"/>
  <c r="E7547" i="25"/>
  <c r="E7548" i="25"/>
  <c r="E7549" i="25"/>
  <c r="E7550" i="25"/>
  <c r="E7551" i="25"/>
  <c r="E7552" i="25"/>
  <c r="E7553" i="25"/>
  <c r="E7554" i="25"/>
  <c r="E7555" i="25"/>
  <c r="E7556" i="25"/>
  <c r="E7557" i="25"/>
  <c r="E7558" i="25"/>
  <c r="E7559" i="25"/>
  <c r="E7560" i="25"/>
  <c r="E7561" i="25"/>
  <c r="E7562" i="25"/>
  <c r="E7563" i="25"/>
  <c r="E7564" i="25"/>
  <c r="E7565" i="25"/>
  <c r="E7566" i="25"/>
  <c r="E7567" i="25"/>
  <c r="E7568" i="25"/>
  <c r="E7569" i="25"/>
  <c r="E7570" i="25"/>
  <c r="E7571" i="25"/>
  <c r="E7572" i="25"/>
  <c r="E7573" i="25"/>
  <c r="E7574" i="25"/>
  <c r="E7575" i="25"/>
  <c r="E7576" i="25"/>
  <c r="E7577" i="25"/>
  <c r="E7578" i="25"/>
  <c r="E7579" i="25"/>
  <c r="E7580" i="25"/>
  <c r="E7581" i="25"/>
  <c r="E7582" i="25"/>
  <c r="E7583" i="25"/>
  <c r="E7584" i="25"/>
  <c r="E7585" i="25"/>
  <c r="E7586" i="25"/>
  <c r="E7587" i="25"/>
  <c r="E7588" i="25"/>
  <c r="E7589" i="25"/>
  <c r="E7590" i="25"/>
  <c r="E7591" i="25"/>
  <c r="E7592" i="25"/>
  <c r="E7593" i="25"/>
  <c r="E7594" i="25"/>
  <c r="E7595" i="25"/>
  <c r="E7596" i="25"/>
  <c r="E7597" i="25"/>
  <c r="E7598" i="25"/>
  <c r="E7599" i="25"/>
  <c r="E7600" i="25"/>
  <c r="E7601" i="25"/>
  <c r="E7602" i="25"/>
  <c r="E7603" i="25"/>
  <c r="E7604" i="25"/>
  <c r="E7605" i="25"/>
  <c r="E7606" i="25"/>
  <c r="E7607" i="25"/>
  <c r="E7608" i="25"/>
  <c r="E7609" i="25"/>
  <c r="E7610" i="25"/>
  <c r="E7611" i="25"/>
  <c r="E7612" i="25"/>
  <c r="E7613" i="25"/>
  <c r="E7614" i="25"/>
  <c r="E7615" i="25"/>
  <c r="E7616" i="25"/>
  <c r="E7617" i="25"/>
  <c r="E7618" i="25"/>
  <c r="E7619" i="25"/>
  <c r="E7620" i="25"/>
  <c r="E7621" i="25"/>
  <c r="E7622" i="25"/>
  <c r="E7623" i="25"/>
  <c r="E7624" i="25"/>
  <c r="E7625" i="25"/>
  <c r="E7626" i="25"/>
  <c r="E7627" i="25"/>
  <c r="E7628" i="25"/>
  <c r="E7629" i="25"/>
  <c r="E7630" i="25"/>
  <c r="E7631" i="25"/>
  <c r="E7632" i="25"/>
  <c r="E7633" i="25"/>
  <c r="E7634" i="25"/>
  <c r="E7635" i="25"/>
  <c r="E7636" i="25"/>
  <c r="E7637" i="25"/>
  <c r="E7638" i="25"/>
  <c r="E7639" i="25"/>
  <c r="E7640" i="25"/>
  <c r="E7641" i="25"/>
  <c r="E7642" i="25"/>
  <c r="E7643" i="25"/>
  <c r="E7644" i="25"/>
  <c r="E7645" i="25"/>
  <c r="E7646" i="25"/>
  <c r="E7647" i="25"/>
  <c r="E7648" i="25"/>
  <c r="E7649" i="25"/>
  <c r="E7650" i="25"/>
  <c r="E7651" i="25"/>
  <c r="E7652" i="25"/>
  <c r="E7653" i="25"/>
  <c r="E7654" i="25"/>
  <c r="E7655" i="25"/>
  <c r="E7656" i="25"/>
  <c r="E7657" i="25"/>
  <c r="E7658" i="25"/>
  <c r="E7659" i="25"/>
  <c r="E7660" i="25"/>
  <c r="E7661" i="25"/>
  <c r="E7662" i="25"/>
  <c r="E7663" i="25"/>
  <c r="E7664" i="25"/>
  <c r="E7665" i="25"/>
  <c r="E7666" i="25"/>
  <c r="E7667" i="25"/>
  <c r="E7668" i="25"/>
  <c r="E7669" i="25"/>
  <c r="E7670" i="25"/>
  <c r="E7671" i="25"/>
  <c r="E7672" i="25"/>
  <c r="E7673" i="25"/>
  <c r="E7674" i="25"/>
  <c r="E7675" i="25"/>
  <c r="E7676" i="25"/>
  <c r="E7677" i="25"/>
  <c r="E7678" i="25"/>
  <c r="E7679" i="25"/>
  <c r="E7680" i="25"/>
  <c r="E7681" i="25"/>
  <c r="E7682" i="25"/>
  <c r="E7683" i="25"/>
  <c r="E7684" i="25"/>
  <c r="E7685" i="25"/>
  <c r="E7686" i="25"/>
  <c r="E7687" i="25"/>
  <c r="E7688" i="25"/>
  <c r="E7689" i="25"/>
  <c r="E7690" i="25"/>
  <c r="E7691" i="25"/>
  <c r="E7692" i="25"/>
  <c r="E7693" i="25"/>
  <c r="E7694" i="25"/>
  <c r="E7695" i="25"/>
  <c r="E7696" i="25"/>
  <c r="E7697" i="25"/>
  <c r="E7698" i="25"/>
  <c r="E7699" i="25"/>
  <c r="E7700" i="25"/>
  <c r="E7701" i="25"/>
  <c r="E7702" i="25"/>
  <c r="E7703" i="25"/>
  <c r="E7704" i="25"/>
  <c r="E7705" i="25"/>
  <c r="E7706" i="25"/>
  <c r="E7707" i="25"/>
  <c r="E7708" i="25"/>
  <c r="E7709" i="25"/>
  <c r="E7710" i="25"/>
  <c r="E7711" i="25"/>
  <c r="E7712" i="25"/>
  <c r="E7713" i="25"/>
  <c r="E7714" i="25"/>
  <c r="E7715" i="25"/>
  <c r="E7716" i="25"/>
  <c r="E7717" i="25"/>
  <c r="E7718" i="25"/>
  <c r="E7719" i="25"/>
  <c r="E7720" i="25"/>
  <c r="E7721" i="25"/>
  <c r="E7722" i="25"/>
  <c r="E7723" i="25"/>
  <c r="E7724" i="25"/>
  <c r="E7725" i="25"/>
  <c r="E7726" i="25"/>
  <c r="E7727" i="25"/>
  <c r="E7728" i="25"/>
  <c r="E7729" i="25"/>
  <c r="E7730" i="25"/>
  <c r="E7731" i="25"/>
  <c r="E7732" i="25"/>
  <c r="E7733" i="25"/>
  <c r="E7734" i="25"/>
  <c r="E7735" i="25"/>
  <c r="E7736" i="25"/>
  <c r="E7737" i="25"/>
  <c r="E7738" i="25"/>
  <c r="E7739" i="25"/>
  <c r="E7740" i="25"/>
  <c r="E7741" i="25"/>
  <c r="E7742" i="25"/>
  <c r="E7743" i="25"/>
  <c r="E7744" i="25"/>
  <c r="E7745" i="25"/>
  <c r="E7746" i="25"/>
  <c r="E7747" i="25"/>
  <c r="E7748" i="25"/>
  <c r="E7749" i="25"/>
  <c r="E7750" i="25"/>
  <c r="E7751" i="25"/>
  <c r="E7752" i="25"/>
  <c r="E7753" i="25"/>
  <c r="E7754" i="25"/>
  <c r="E7755" i="25"/>
  <c r="E7756" i="25"/>
  <c r="E7757" i="25"/>
  <c r="E7758" i="25"/>
  <c r="E7759" i="25"/>
  <c r="E7760" i="25"/>
  <c r="E7761" i="25"/>
  <c r="E7762" i="25"/>
  <c r="E7763" i="25"/>
  <c r="E7764" i="25"/>
  <c r="E7765" i="25"/>
  <c r="E7766" i="25"/>
  <c r="E7767" i="25"/>
  <c r="E7768" i="25"/>
  <c r="E7769" i="25"/>
  <c r="E7770" i="25"/>
  <c r="E7771" i="25"/>
  <c r="E7772" i="25"/>
  <c r="E7773" i="25"/>
  <c r="E7774" i="25"/>
  <c r="E7775" i="25"/>
  <c r="E7776" i="25"/>
  <c r="E7777" i="25"/>
  <c r="E7778" i="25"/>
  <c r="E7779" i="25"/>
  <c r="E7780" i="25"/>
  <c r="E7781" i="25"/>
  <c r="E7782" i="25"/>
  <c r="E7783" i="25"/>
  <c r="E7784" i="25"/>
  <c r="E7785" i="25"/>
  <c r="E7786" i="25"/>
  <c r="E7787" i="25"/>
  <c r="E7788" i="25"/>
  <c r="E7789" i="25"/>
  <c r="E7790" i="25"/>
  <c r="E7791" i="25"/>
  <c r="E7792" i="25"/>
  <c r="E7793" i="25"/>
  <c r="E7794" i="25"/>
  <c r="E7795" i="25"/>
  <c r="E7796" i="25"/>
  <c r="E7797" i="25"/>
  <c r="E7798" i="25"/>
  <c r="E7799" i="25"/>
  <c r="E7800" i="25"/>
  <c r="E7801" i="25"/>
  <c r="E7802" i="25"/>
  <c r="E7803" i="25"/>
  <c r="E7804" i="25"/>
  <c r="E7805" i="25"/>
  <c r="E7806" i="25"/>
  <c r="E7807" i="25"/>
  <c r="E7808" i="25"/>
  <c r="E7809" i="25"/>
  <c r="E7810" i="25"/>
  <c r="E7811" i="25"/>
  <c r="E7812" i="25"/>
  <c r="E7813" i="25"/>
  <c r="E7814" i="25"/>
  <c r="E7815" i="25"/>
  <c r="E7816" i="25"/>
  <c r="E7817" i="25"/>
  <c r="E7818" i="25"/>
  <c r="E7819" i="25"/>
  <c r="E7820" i="25"/>
  <c r="E7821" i="25"/>
  <c r="E7822" i="25"/>
  <c r="E7823" i="25"/>
  <c r="E7824" i="25"/>
  <c r="E7825" i="25"/>
  <c r="E7826" i="25"/>
  <c r="E7827" i="25"/>
  <c r="E7828" i="25"/>
  <c r="E7829" i="25"/>
  <c r="E7830" i="25"/>
  <c r="E7831" i="25"/>
  <c r="E7832" i="25"/>
  <c r="E7833" i="25"/>
  <c r="E7834" i="25"/>
  <c r="E7835" i="25"/>
  <c r="E7836" i="25"/>
  <c r="E7837" i="25"/>
  <c r="E7838" i="25"/>
  <c r="E7839" i="25"/>
  <c r="E7840" i="25"/>
  <c r="E7841" i="25"/>
  <c r="E7842" i="25"/>
  <c r="E7843" i="25"/>
  <c r="E7844" i="25"/>
  <c r="E7845" i="25"/>
  <c r="E7846" i="25"/>
  <c r="E7847" i="25"/>
  <c r="E7848" i="25"/>
  <c r="E7849" i="25"/>
  <c r="E7850" i="25"/>
  <c r="E7851" i="25"/>
  <c r="E7852" i="25"/>
  <c r="E7853" i="25"/>
  <c r="E7854" i="25"/>
  <c r="E7855" i="25"/>
  <c r="E7856" i="25"/>
  <c r="E7857" i="25"/>
  <c r="E7858" i="25"/>
  <c r="E7859" i="25"/>
  <c r="E7860" i="25"/>
  <c r="E7861" i="25"/>
  <c r="E7862" i="25"/>
  <c r="E7863" i="25"/>
  <c r="E7864" i="25"/>
  <c r="E7865" i="25"/>
  <c r="E7866" i="25"/>
  <c r="E7867" i="25"/>
  <c r="E7868" i="25"/>
  <c r="E7869" i="25"/>
  <c r="E7870" i="25"/>
  <c r="E7871" i="25"/>
  <c r="E7872" i="25"/>
  <c r="E7873" i="25"/>
  <c r="E7874" i="25"/>
  <c r="E7875" i="25"/>
  <c r="E7876" i="25"/>
  <c r="E7877" i="25"/>
  <c r="E7878" i="25"/>
  <c r="E7879" i="25"/>
  <c r="E7880" i="25"/>
  <c r="E7881" i="25"/>
  <c r="E7882" i="25"/>
  <c r="E7883" i="25"/>
  <c r="E7884" i="25"/>
  <c r="E7885" i="25"/>
  <c r="E7886" i="25"/>
  <c r="E7887" i="25"/>
  <c r="E7888" i="25"/>
  <c r="E7889" i="25"/>
  <c r="E7890" i="25"/>
  <c r="E7891" i="25"/>
  <c r="E7892" i="25"/>
  <c r="E7893" i="25"/>
  <c r="E7894" i="25"/>
  <c r="E7895" i="25"/>
  <c r="E7896" i="25"/>
  <c r="E7897" i="25"/>
  <c r="E7898" i="25"/>
  <c r="E7899" i="25"/>
  <c r="E7900" i="25"/>
  <c r="E7901" i="25"/>
  <c r="E7902" i="25"/>
  <c r="E7903" i="25"/>
  <c r="E7904" i="25"/>
  <c r="E7905" i="25"/>
  <c r="E7906" i="25"/>
  <c r="E7907" i="25"/>
  <c r="E7908" i="25"/>
  <c r="E7909" i="25"/>
  <c r="E7910" i="25"/>
  <c r="E7911" i="25"/>
  <c r="E7912" i="25"/>
  <c r="E7913" i="25"/>
  <c r="E7914" i="25"/>
  <c r="E7915" i="25"/>
  <c r="E7916" i="25"/>
  <c r="E7917" i="25"/>
  <c r="E7918" i="25"/>
  <c r="E7919" i="25"/>
  <c r="E7920" i="25"/>
  <c r="E7921" i="25"/>
  <c r="E7922" i="25"/>
  <c r="E7923" i="25"/>
  <c r="E7924" i="25"/>
  <c r="E7925" i="25"/>
  <c r="E7926" i="25"/>
  <c r="E7927" i="25"/>
  <c r="E7928" i="25"/>
  <c r="E7929" i="25"/>
  <c r="E7930" i="25"/>
  <c r="E7931" i="25"/>
  <c r="E7932" i="25"/>
  <c r="E7933" i="25"/>
  <c r="E7934" i="25"/>
  <c r="E7935" i="25"/>
  <c r="E7936" i="25"/>
  <c r="E7937" i="25"/>
  <c r="E7938" i="25"/>
  <c r="E7939" i="25"/>
  <c r="E7940" i="25"/>
  <c r="E7941" i="25"/>
  <c r="E7942" i="25"/>
  <c r="E7943" i="25"/>
  <c r="E7944" i="25"/>
  <c r="E7945" i="25"/>
  <c r="E7946" i="25"/>
  <c r="E7947" i="25"/>
  <c r="E7948" i="25"/>
  <c r="E7949" i="25"/>
  <c r="E7950" i="25"/>
  <c r="E7951" i="25"/>
  <c r="E7952" i="25"/>
  <c r="E7953" i="25"/>
  <c r="E7954" i="25"/>
  <c r="E7955" i="25"/>
  <c r="E7956" i="25"/>
  <c r="E7957" i="25"/>
  <c r="E7958" i="25"/>
  <c r="E7959" i="25"/>
  <c r="E7960" i="25"/>
  <c r="E7961" i="25"/>
  <c r="E7962" i="25"/>
  <c r="E7963" i="25"/>
  <c r="E7964" i="25"/>
  <c r="E7965" i="25"/>
  <c r="E7966" i="25"/>
  <c r="E7967" i="25"/>
  <c r="E7968" i="25"/>
  <c r="E7969" i="25"/>
  <c r="E7970" i="25"/>
  <c r="E7971" i="25"/>
  <c r="E7972" i="25"/>
  <c r="E7973" i="25"/>
  <c r="E7974" i="25"/>
  <c r="E7975" i="25"/>
  <c r="E7976" i="25"/>
  <c r="E7977" i="25"/>
  <c r="E7978" i="25"/>
  <c r="E7979" i="25"/>
  <c r="E7980" i="25"/>
  <c r="E7981" i="25"/>
  <c r="E7982" i="25"/>
  <c r="E7983" i="25"/>
  <c r="E7984" i="25"/>
  <c r="E7985" i="25"/>
  <c r="E7986" i="25"/>
  <c r="E7987" i="25"/>
  <c r="E7988" i="25"/>
  <c r="E7989" i="25"/>
  <c r="E7990" i="25"/>
  <c r="E7991" i="25"/>
  <c r="E7992" i="25"/>
  <c r="E7993" i="25"/>
  <c r="E7994" i="25"/>
  <c r="E7995" i="25"/>
  <c r="E7996" i="25"/>
  <c r="E7997" i="25"/>
  <c r="E7998" i="25"/>
  <c r="E7999" i="25"/>
  <c r="E8000" i="25"/>
  <c r="E8001" i="25"/>
  <c r="E8002" i="25"/>
  <c r="E8003" i="25"/>
  <c r="E8004" i="25"/>
  <c r="E8005" i="25"/>
  <c r="E8006" i="25"/>
  <c r="E8007" i="25"/>
  <c r="E8008" i="25"/>
  <c r="E8009" i="25"/>
  <c r="E8010" i="25"/>
  <c r="E8011" i="25"/>
  <c r="E8012" i="25"/>
  <c r="E8013" i="25"/>
  <c r="E8014" i="25"/>
  <c r="E8015" i="25"/>
  <c r="E8016" i="25"/>
  <c r="E8017" i="25"/>
  <c r="E8018" i="25"/>
  <c r="E8019" i="25"/>
  <c r="E8020" i="25"/>
  <c r="E8021" i="25"/>
  <c r="E8022" i="25"/>
  <c r="E8023" i="25"/>
  <c r="E8024" i="25"/>
  <c r="E8025" i="25"/>
  <c r="E8026" i="25"/>
  <c r="E8027" i="25"/>
  <c r="E8028" i="25"/>
  <c r="E8029" i="25"/>
  <c r="E8030" i="25"/>
  <c r="E8031" i="25"/>
  <c r="E8032" i="25"/>
  <c r="E8033" i="25"/>
  <c r="E8034" i="25"/>
  <c r="E8035" i="25"/>
  <c r="E8036" i="25"/>
  <c r="E8037" i="25"/>
  <c r="E8038" i="25"/>
  <c r="E8039" i="25"/>
  <c r="E8040" i="25"/>
  <c r="E8041" i="25"/>
  <c r="E8042" i="25"/>
  <c r="E8043" i="25"/>
  <c r="E8044" i="25"/>
  <c r="E8045" i="25"/>
  <c r="E8046" i="25"/>
  <c r="E8047" i="25"/>
  <c r="E8048" i="25"/>
  <c r="E8049" i="25"/>
  <c r="E8050" i="25"/>
  <c r="E8051" i="25"/>
  <c r="E8052" i="25"/>
  <c r="E8053" i="25"/>
  <c r="E8054" i="25"/>
  <c r="E8055" i="25"/>
  <c r="E8056" i="25"/>
  <c r="E8057" i="25"/>
  <c r="E8058" i="25"/>
  <c r="E8059" i="25"/>
  <c r="E8060" i="25"/>
  <c r="E8061" i="25"/>
  <c r="E8062" i="25"/>
  <c r="E8063" i="25"/>
  <c r="E8064" i="25"/>
  <c r="E8065" i="25"/>
  <c r="E8066" i="25"/>
  <c r="E8067" i="25"/>
  <c r="E8068" i="25"/>
  <c r="E8069" i="25"/>
  <c r="E8070" i="25"/>
  <c r="E8071" i="25"/>
  <c r="E8072" i="25"/>
  <c r="E8073" i="25"/>
  <c r="E8074" i="25"/>
  <c r="E8075" i="25"/>
  <c r="E8076" i="25"/>
  <c r="E8077" i="25"/>
  <c r="E8078" i="25"/>
  <c r="E8079" i="25"/>
  <c r="E8080" i="25"/>
  <c r="E8081" i="25"/>
  <c r="E8082" i="25"/>
  <c r="E8083" i="25"/>
  <c r="E8084" i="25"/>
  <c r="E8085" i="25"/>
  <c r="E8086" i="25"/>
  <c r="E8087" i="25"/>
  <c r="E8088" i="25"/>
  <c r="E8089" i="25"/>
  <c r="E8090" i="25"/>
  <c r="E8091" i="25"/>
  <c r="E8092" i="25"/>
  <c r="E8093" i="25"/>
  <c r="E8094" i="25"/>
  <c r="E8095" i="25"/>
  <c r="E8096" i="25"/>
  <c r="E8097" i="25"/>
  <c r="E8098" i="25"/>
  <c r="E8099" i="25"/>
  <c r="E8100" i="25"/>
  <c r="E8101" i="25"/>
  <c r="E8102" i="25"/>
  <c r="E8103" i="25"/>
  <c r="E8104" i="25"/>
  <c r="E8105" i="25"/>
  <c r="E8106" i="25"/>
  <c r="E8107" i="25"/>
  <c r="E8108" i="25"/>
  <c r="E8109" i="25"/>
  <c r="E8110" i="25"/>
  <c r="E8111" i="25"/>
  <c r="E8112" i="25"/>
  <c r="E8113" i="25"/>
  <c r="E8114" i="25"/>
  <c r="E8115" i="25"/>
  <c r="E8116" i="25"/>
  <c r="E8117" i="25"/>
  <c r="E8118" i="25"/>
  <c r="E8119" i="25"/>
  <c r="E8120" i="25"/>
  <c r="E8121" i="25"/>
  <c r="E8122" i="25"/>
  <c r="E8123" i="25"/>
  <c r="E8124" i="25"/>
  <c r="E8125" i="25"/>
  <c r="E8126" i="25"/>
  <c r="E8127" i="25"/>
  <c r="E8128" i="25"/>
  <c r="E8129" i="25"/>
  <c r="E8130" i="25"/>
  <c r="E8131" i="25"/>
  <c r="E8132" i="25"/>
  <c r="E8133" i="25"/>
  <c r="E8134" i="25"/>
  <c r="E8135" i="25"/>
  <c r="E8136" i="25"/>
  <c r="E8137" i="25"/>
  <c r="E8138" i="25"/>
  <c r="E8139" i="25"/>
  <c r="E8140" i="25"/>
  <c r="E8141" i="25"/>
  <c r="E8142" i="25"/>
  <c r="E8143" i="25"/>
  <c r="E8144" i="25"/>
  <c r="E8145" i="25"/>
  <c r="E8146" i="25"/>
  <c r="E8147" i="25"/>
  <c r="E8148" i="25"/>
  <c r="E8149" i="25"/>
  <c r="E8150" i="25"/>
  <c r="E8151" i="25"/>
  <c r="E8152" i="25"/>
  <c r="E8153" i="25"/>
  <c r="E8154" i="25"/>
  <c r="E8155" i="25"/>
  <c r="E8156" i="25"/>
  <c r="E8157" i="25"/>
  <c r="E8158" i="25"/>
  <c r="E8159" i="25"/>
  <c r="E8160" i="25"/>
  <c r="E8161" i="25"/>
  <c r="E8162" i="25"/>
  <c r="E8163" i="25"/>
  <c r="E8164" i="25"/>
  <c r="E8165" i="25"/>
  <c r="E8166" i="25"/>
  <c r="E8167" i="25"/>
  <c r="E8168" i="25"/>
  <c r="E8169" i="25"/>
  <c r="E8170" i="25"/>
  <c r="E8171" i="25"/>
  <c r="E8172" i="25"/>
  <c r="E8173" i="25"/>
  <c r="E8174" i="25"/>
  <c r="E8175" i="25"/>
  <c r="E8176" i="25"/>
  <c r="E8177" i="25"/>
  <c r="E8178" i="25"/>
  <c r="E8179" i="25"/>
  <c r="E8180" i="25"/>
  <c r="E8181" i="25"/>
  <c r="E8182" i="25"/>
  <c r="E8183" i="25"/>
  <c r="E8184" i="25"/>
  <c r="E8185" i="25"/>
  <c r="E8186" i="25"/>
  <c r="E8187" i="25"/>
  <c r="E8188" i="25"/>
  <c r="E8189" i="25"/>
  <c r="E8190" i="25"/>
  <c r="E8191" i="25"/>
  <c r="E8192" i="25"/>
  <c r="E8193" i="25"/>
  <c r="E8194" i="25"/>
  <c r="E8195" i="25"/>
  <c r="E8196" i="25"/>
  <c r="E8197" i="25"/>
  <c r="E8198" i="25"/>
  <c r="E8199" i="25"/>
  <c r="E8200" i="25"/>
  <c r="E8201" i="25"/>
  <c r="E8202" i="25"/>
  <c r="E8203" i="25"/>
  <c r="E8204" i="25"/>
  <c r="E8205" i="25"/>
  <c r="E8206" i="25"/>
  <c r="E8207" i="25"/>
  <c r="E8208" i="25"/>
  <c r="E8209" i="25"/>
  <c r="E8210" i="25"/>
  <c r="E8211" i="25"/>
  <c r="E8212" i="25"/>
  <c r="E8213" i="25"/>
  <c r="E8214" i="25"/>
  <c r="E8215" i="25"/>
  <c r="E8216" i="25"/>
  <c r="E8217" i="25"/>
  <c r="E8218" i="25"/>
  <c r="E8219" i="25"/>
  <c r="E8220" i="25"/>
  <c r="E8221" i="25"/>
  <c r="E8222" i="25"/>
  <c r="E8223" i="25"/>
  <c r="E8224" i="25"/>
  <c r="E8225" i="25"/>
  <c r="E8226" i="25"/>
  <c r="E8227" i="25"/>
  <c r="E8228" i="25"/>
  <c r="E8229" i="25"/>
  <c r="E8230" i="25"/>
  <c r="E8231" i="25"/>
  <c r="E8232" i="25"/>
  <c r="E8233" i="25"/>
  <c r="E8234" i="25"/>
  <c r="E8235" i="25"/>
  <c r="E8236" i="25"/>
  <c r="E8237" i="25"/>
  <c r="E8238" i="25"/>
  <c r="E8239" i="25"/>
  <c r="E8240" i="25"/>
  <c r="E8241" i="25"/>
  <c r="E8242" i="25"/>
  <c r="E8243" i="25"/>
  <c r="E8244" i="25"/>
  <c r="E8245" i="25"/>
  <c r="E8246" i="25"/>
  <c r="E8247" i="25"/>
  <c r="E8248" i="25"/>
  <c r="E8249" i="25"/>
  <c r="E8250" i="25"/>
  <c r="E8251" i="25"/>
  <c r="E8252" i="25"/>
  <c r="E8253" i="25"/>
  <c r="E8254" i="25"/>
  <c r="E8255" i="25"/>
  <c r="E8256" i="25"/>
  <c r="E8257" i="25"/>
  <c r="E8258" i="25"/>
  <c r="E8259" i="25"/>
  <c r="E8260" i="25"/>
  <c r="E8261" i="25"/>
  <c r="E8262" i="25"/>
  <c r="E8263" i="25"/>
  <c r="E8264" i="25"/>
  <c r="E8265" i="25"/>
  <c r="E8266" i="25"/>
  <c r="E8267" i="25"/>
  <c r="E8268" i="25"/>
  <c r="E8269" i="25"/>
  <c r="E8270" i="25"/>
  <c r="E8271" i="25"/>
  <c r="E8272" i="25"/>
  <c r="E8273" i="25"/>
  <c r="E8274" i="25"/>
  <c r="E8275" i="25"/>
  <c r="E8276" i="25"/>
  <c r="E8277" i="25"/>
  <c r="E8278" i="25"/>
  <c r="E8279" i="25"/>
  <c r="E8280" i="25"/>
  <c r="E8281" i="25"/>
  <c r="E8282" i="25"/>
  <c r="E8283" i="25"/>
  <c r="E8284" i="25"/>
  <c r="E8285" i="25"/>
  <c r="E8286" i="25"/>
  <c r="E8287" i="25"/>
  <c r="E8288" i="25"/>
  <c r="E8289" i="25"/>
  <c r="E8290" i="25"/>
  <c r="E8291" i="25"/>
  <c r="E8292" i="25"/>
  <c r="E8293" i="25"/>
  <c r="E8294" i="25"/>
  <c r="E8295" i="25"/>
  <c r="E8296" i="25"/>
  <c r="E8297" i="25"/>
  <c r="E8298" i="25"/>
  <c r="E8299" i="25"/>
  <c r="E8300" i="25"/>
  <c r="E8301" i="25"/>
  <c r="E8302" i="25"/>
  <c r="E8303" i="25"/>
  <c r="E8304" i="25"/>
  <c r="E8305" i="25"/>
  <c r="E8306" i="25"/>
  <c r="E8307" i="25"/>
  <c r="E8308" i="25"/>
  <c r="E8309" i="25"/>
  <c r="E8310" i="25"/>
  <c r="E8311" i="25"/>
  <c r="E8312" i="25"/>
  <c r="E8313" i="25"/>
  <c r="E8314" i="25"/>
  <c r="E8315" i="25"/>
  <c r="E8316" i="25"/>
  <c r="E8317" i="25"/>
  <c r="E8318" i="25"/>
  <c r="E8319" i="25"/>
  <c r="E8320" i="25"/>
  <c r="E8321" i="25"/>
  <c r="E8322" i="25"/>
  <c r="E8323" i="25"/>
  <c r="E8324" i="25"/>
  <c r="E8325" i="25"/>
  <c r="E8326" i="25"/>
  <c r="E8327" i="25"/>
  <c r="E8328" i="25"/>
  <c r="E8329" i="25"/>
  <c r="E8330" i="25"/>
  <c r="E8331" i="25"/>
  <c r="E8332" i="25"/>
  <c r="E8333" i="25"/>
  <c r="E8334" i="25"/>
  <c r="E8335" i="25"/>
  <c r="E8336" i="25"/>
  <c r="E8337" i="25"/>
  <c r="E8338" i="25"/>
  <c r="E8339" i="25"/>
  <c r="E8340" i="25"/>
  <c r="E8341" i="25"/>
  <c r="E8342" i="25"/>
  <c r="E8343" i="25"/>
  <c r="E8344" i="25"/>
  <c r="E8345" i="25"/>
  <c r="E8346" i="25"/>
  <c r="E8347" i="25"/>
  <c r="E8348" i="25"/>
  <c r="E8349" i="25"/>
  <c r="E8350" i="25"/>
  <c r="E8351" i="25"/>
  <c r="E8352" i="25"/>
  <c r="E8353" i="25"/>
  <c r="E8354" i="25"/>
  <c r="E8355" i="25"/>
  <c r="E8356" i="25"/>
  <c r="E8357" i="25"/>
  <c r="E8358" i="25"/>
  <c r="E8359" i="25"/>
  <c r="E8360" i="25"/>
  <c r="E8361" i="25"/>
  <c r="E8362" i="25"/>
  <c r="E8363" i="25"/>
  <c r="E8364" i="25"/>
  <c r="E8365" i="25"/>
  <c r="E8366" i="25"/>
  <c r="E8367" i="25"/>
  <c r="E8368" i="25"/>
  <c r="E8369" i="25"/>
  <c r="E8370" i="25"/>
  <c r="E8371" i="25"/>
  <c r="E8372" i="25"/>
  <c r="E8373" i="25"/>
  <c r="E8374" i="25"/>
  <c r="E8375" i="25"/>
  <c r="E8376" i="25"/>
  <c r="E8377" i="25"/>
  <c r="E8378" i="25"/>
  <c r="E8379" i="25"/>
  <c r="E8380" i="25"/>
  <c r="E8381" i="25"/>
  <c r="E8382" i="25"/>
  <c r="E8383" i="25"/>
  <c r="E8384" i="25"/>
  <c r="E8385" i="25"/>
  <c r="E8386" i="25"/>
  <c r="E8387" i="25"/>
  <c r="E8388" i="25"/>
  <c r="E8389" i="25"/>
  <c r="E8390" i="25"/>
  <c r="E8391" i="25"/>
  <c r="E8392" i="25"/>
  <c r="E8393" i="25"/>
  <c r="E8394" i="25"/>
  <c r="E8395" i="25"/>
  <c r="E8396" i="25"/>
  <c r="E8397" i="25"/>
  <c r="E8398" i="25"/>
  <c r="E8399" i="25"/>
  <c r="E8400" i="25"/>
  <c r="E8401" i="25"/>
  <c r="E8402" i="25"/>
  <c r="E8403" i="25"/>
  <c r="E8404" i="25"/>
  <c r="E8405" i="25"/>
  <c r="E8406" i="25"/>
  <c r="E8407" i="25"/>
  <c r="E8408" i="25"/>
  <c r="E8409" i="25"/>
  <c r="E8410" i="25"/>
  <c r="E8411" i="25"/>
  <c r="E8412" i="25"/>
  <c r="E8413" i="25"/>
  <c r="E8414" i="25"/>
  <c r="E8415" i="25"/>
  <c r="E8416" i="25"/>
  <c r="E8417" i="25"/>
  <c r="E8418" i="25"/>
  <c r="E8419" i="25"/>
  <c r="E8420" i="25"/>
  <c r="E8421" i="25"/>
  <c r="E8422" i="25"/>
  <c r="E8423" i="25"/>
  <c r="E8424" i="25"/>
  <c r="E8425" i="25"/>
  <c r="E8426" i="25"/>
  <c r="E8427" i="25"/>
  <c r="E8428" i="25"/>
  <c r="E8429" i="25"/>
  <c r="E8430" i="25"/>
  <c r="E8431" i="25"/>
  <c r="E8432" i="25"/>
  <c r="E8433" i="25"/>
  <c r="E8434" i="25"/>
  <c r="E8435" i="25"/>
  <c r="E8436" i="25"/>
  <c r="E8437" i="25"/>
  <c r="E8438" i="25"/>
  <c r="E8439" i="25"/>
  <c r="E8440" i="25"/>
  <c r="E8441" i="25"/>
  <c r="E8442" i="25"/>
  <c r="E8443" i="25"/>
  <c r="E8444" i="25"/>
  <c r="E8445" i="25"/>
  <c r="E8446" i="25"/>
  <c r="E8447" i="25"/>
  <c r="E8448" i="25"/>
  <c r="E8449" i="25"/>
  <c r="E8450" i="25"/>
  <c r="E8451" i="25"/>
  <c r="E8452" i="25"/>
  <c r="E8453" i="25"/>
  <c r="E8454" i="25"/>
  <c r="E8455" i="25"/>
  <c r="E8456" i="25"/>
  <c r="E8457" i="25"/>
  <c r="E8458" i="25"/>
  <c r="E8459" i="25"/>
  <c r="E8460" i="25"/>
  <c r="E8461" i="25"/>
  <c r="E8462" i="25"/>
  <c r="E8463" i="25"/>
  <c r="E8464" i="25"/>
  <c r="E8465" i="25"/>
  <c r="E8466" i="25"/>
  <c r="E8467" i="25"/>
  <c r="E8468" i="25"/>
  <c r="E8469" i="25"/>
  <c r="E8470" i="25"/>
  <c r="E8471" i="25"/>
  <c r="E8472" i="25"/>
  <c r="E8473" i="25"/>
  <c r="E8474" i="25"/>
  <c r="E8475" i="25"/>
  <c r="E8476" i="25"/>
  <c r="E8477" i="25"/>
  <c r="E8478" i="25"/>
  <c r="E8479" i="25"/>
  <c r="E8480" i="25"/>
  <c r="E8481" i="25"/>
  <c r="E8482" i="25"/>
  <c r="E8483" i="25"/>
  <c r="E8484" i="25"/>
  <c r="E8485" i="25"/>
  <c r="E8486" i="25"/>
  <c r="E8487" i="25"/>
  <c r="E8488" i="25"/>
  <c r="E8489" i="25"/>
  <c r="E8490" i="25"/>
  <c r="E8491" i="25"/>
  <c r="E8492" i="25"/>
  <c r="E8493" i="25"/>
  <c r="E8494" i="25"/>
  <c r="E8495" i="25"/>
  <c r="E8496" i="25"/>
  <c r="E8497" i="25"/>
  <c r="E8498" i="25"/>
  <c r="E8499" i="25"/>
  <c r="E8500" i="25"/>
  <c r="E8501" i="25"/>
  <c r="E8502" i="25"/>
  <c r="E8503" i="25"/>
  <c r="E8504" i="25"/>
  <c r="E8505" i="25"/>
  <c r="E8506" i="25"/>
  <c r="E8507" i="25"/>
  <c r="E8508" i="25"/>
  <c r="E8509" i="25"/>
  <c r="E8510" i="25"/>
  <c r="E8511" i="25"/>
  <c r="E8512" i="25"/>
  <c r="E8513" i="25"/>
  <c r="E8514" i="25"/>
  <c r="E8515" i="25"/>
  <c r="E8516" i="25"/>
  <c r="E8517" i="25"/>
  <c r="E8518" i="25"/>
  <c r="E8519" i="25"/>
  <c r="E8520" i="25"/>
  <c r="E8521" i="25"/>
  <c r="E8522" i="25"/>
  <c r="E8523" i="25"/>
  <c r="E8524" i="25"/>
  <c r="E8525" i="25"/>
  <c r="E8526" i="25"/>
  <c r="E8527" i="25"/>
  <c r="E8528" i="25"/>
  <c r="E8529" i="25"/>
  <c r="E8530" i="25"/>
  <c r="E8531" i="25"/>
  <c r="E8532" i="25"/>
  <c r="E8533" i="25"/>
  <c r="E8534" i="25"/>
  <c r="E8535" i="25"/>
  <c r="E8536" i="25"/>
  <c r="E8537" i="25"/>
  <c r="E8538" i="25"/>
  <c r="E8539" i="25"/>
  <c r="E8540" i="25"/>
  <c r="E8541" i="25"/>
  <c r="E8542" i="25"/>
  <c r="E8543" i="25"/>
  <c r="E8544" i="25"/>
  <c r="E8545" i="25"/>
  <c r="E8546" i="25"/>
  <c r="E8547" i="25"/>
  <c r="E8548" i="25"/>
  <c r="E8549" i="25"/>
  <c r="E8550" i="25"/>
  <c r="E8551" i="25"/>
  <c r="E8552" i="25"/>
  <c r="E8553" i="25"/>
  <c r="E8554" i="25"/>
  <c r="E8555" i="25"/>
  <c r="E8556" i="25"/>
  <c r="E8557" i="25"/>
  <c r="E8558" i="25"/>
  <c r="E8559" i="25"/>
  <c r="E8560" i="25"/>
  <c r="E8561" i="25"/>
  <c r="E8562" i="25"/>
  <c r="E8563" i="25"/>
  <c r="E8564" i="25"/>
  <c r="E8565" i="25"/>
  <c r="E8566" i="25"/>
  <c r="E8567" i="25"/>
  <c r="E8568" i="25"/>
  <c r="E8569" i="25"/>
  <c r="E8570" i="25"/>
  <c r="E8571" i="25"/>
  <c r="E8572" i="25"/>
  <c r="E8573" i="25"/>
  <c r="E8574" i="25"/>
  <c r="E8575" i="25"/>
  <c r="E8576" i="25"/>
  <c r="E8577" i="25"/>
  <c r="E8578" i="25"/>
  <c r="E8579" i="25"/>
  <c r="E8580" i="25"/>
  <c r="E8581" i="25"/>
  <c r="E8582" i="25"/>
  <c r="E8583" i="25"/>
  <c r="E8584" i="25"/>
  <c r="E8585" i="25"/>
  <c r="E8586" i="25"/>
  <c r="E8587" i="25"/>
  <c r="E8588" i="25"/>
  <c r="E8589" i="25"/>
  <c r="E8590" i="25"/>
  <c r="E8591" i="25"/>
  <c r="E8592" i="25"/>
  <c r="E8593" i="25"/>
  <c r="E8594" i="25"/>
  <c r="E8595" i="25"/>
  <c r="E8596" i="25"/>
  <c r="E8597" i="25"/>
  <c r="E8598" i="25"/>
  <c r="E8599" i="25"/>
  <c r="E8600" i="25"/>
  <c r="E8601" i="25"/>
  <c r="E8602" i="25"/>
  <c r="E8603" i="25"/>
  <c r="E8604" i="25"/>
  <c r="E8605" i="25"/>
  <c r="E8606" i="25"/>
  <c r="E8607" i="25"/>
  <c r="E8608" i="25"/>
  <c r="E8609" i="25"/>
  <c r="E8610" i="25"/>
  <c r="E8611" i="25"/>
  <c r="E8612" i="25"/>
  <c r="E8613" i="25"/>
  <c r="E8614" i="25"/>
  <c r="E8615" i="25"/>
  <c r="E8616" i="25"/>
  <c r="E8617" i="25"/>
  <c r="E8618" i="25"/>
  <c r="E8619" i="25"/>
  <c r="E8620" i="25"/>
  <c r="E8621" i="25"/>
  <c r="E8622" i="25"/>
  <c r="E8623" i="25"/>
  <c r="E8624" i="25"/>
  <c r="E8625" i="25"/>
  <c r="E8626" i="25"/>
  <c r="E8627" i="25"/>
  <c r="E8628" i="25"/>
  <c r="E8629" i="25"/>
  <c r="E8630" i="25"/>
  <c r="E8631" i="25"/>
  <c r="E8632" i="25"/>
  <c r="E8633" i="25"/>
  <c r="E8634" i="25"/>
  <c r="E8635" i="25"/>
  <c r="E8636" i="25"/>
  <c r="E8637" i="25"/>
  <c r="E8638" i="25"/>
  <c r="E8639" i="25"/>
  <c r="E8640" i="25"/>
  <c r="E8641" i="25"/>
  <c r="E8642" i="25"/>
  <c r="E8643" i="25"/>
  <c r="E8644" i="25"/>
  <c r="E8645" i="25"/>
  <c r="E8646" i="25"/>
  <c r="E8647" i="25"/>
  <c r="E8648" i="25"/>
  <c r="E8649" i="25"/>
  <c r="E8650" i="25"/>
  <c r="E8651" i="25"/>
  <c r="E8652" i="25"/>
  <c r="E8653" i="25"/>
  <c r="E8654" i="25"/>
  <c r="E8655" i="25"/>
  <c r="E8656" i="25"/>
  <c r="E8657" i="25"/>
  <c r="E8658" i="25"/>
  <c r="E8659" i="25"/>
  <c r="E8660" i="25"/>
  <c r="E8661" i="25"/>
  <c r="E8662" i="25"/>
  <c r="E8663" i="25"/>
  <c r="E8664" i="25"/>
  <c r="E8665" i="25"/>
  <c r="E8666" i="25"/>
  <c r="E8667" i="25"/>
  <c r="E8668" i="25"/>
  <c r="E8669" i="25"/>
  <c r="E8670" i="25"/>
  <c r="E8671" i="25"/>
  <c r="E8672" i="25"/>
  <c r="E8673" i="25"/>
  <c r="E8674" i="25"/>
  <c r="E8675" i="25"/>
  <c r="E8676" i="25"/>
  <c r="E8677" i="25"/>
  <c r="E8678" i="25"/>
  <c r="E8679" i="25"/>
  <c r="E8680" i="25"/>
  <c r="E8681" i="25"/>
  <c r="E8682" i="25"/>
  <c r="E8683" i="25"/>
  <c r="E8684" i="25"/>
  <c r="E8685" i="25"/>
  <c r="E8686" i="25"/>
  <c r="E8687" i="25"/>
  <c r="E8688" i="25"/>
  <c r="E8689" i="25"/>
  <c r="E8690" i="25"/>
  <c r="E8691" i="25"/>
  <c r="E8692" i="25"/>
  <c r="E8693" i="25"/>
  <c r="E8694" i="25"/>
  <c r="E8695" i="25"/>
  <c r="E8696" i="25"/>
  <c r="E8697" i="25"/>
  <c r="E8698" i="25"/>
  <c r="E8699" i="25"/>
  <c r="E8700" i="25"/>
  <c r="E8701" i="25"/>
  <c r="E8702" i="25"/>
  <c r="E8703" i="25"/>
  <c r="E8704" i="25"/>
  <c r="E8705" i="25"/>
  <c r="E8706" i="25"/>
  <c r="E8707" i="25"/>
  <c r="E8708" i="25"/>
  <c r="E8709" i="25"/>
  <c r="E8710" i="25"/>
  <c r="E8711" i="25"/>
  <c r="E8712" i="25"/>
  <c r="E8713" i="25"/>
  <c r="E8714" i="25"/>
  <c r="E8715" i="25"/>
  <c r="E8716" i="25"/>
  <c r="E8717" i="25"/>
  <c r="E8718" i="25"/>
  <c r="E8719" i="25"/>
  <c r="E8720" i="25"/>
  <c r="E8721" i="25"/>
  <c r="E8722" i="25"/>
  <c r="E8723" i="25"/>
  <c r="E8724" i="25"/>
  <c r="E8725" i="25"/>
  <c r="E8726" i="25"/>
  <c r="E8727" i="25"/>
  <c r="E8728" i="25"/>
  <c r="E8729" i="25"/>
  <c r="E8730" i="25"/>
  <c r="E8731" i="25"/>
  <c r="E8732" i="25"/>
  <c r="E8733" i="25"/>
  <c r="E8734" i="25"/>
  <c r="E8735" i="25"/>
  <c r="E8736" i="25"/>
  <c r="E8737" i="25"/>
  <c r="E8738" i="25"/>
  <c r="E8739" i="25"/>
  <c r="E8740" i="25"/>
  <c r="E8741" i="25"/>
  <c r="E8742" i="25"/>
  <c r="E8743" i="25"/>
  <c r="E8744" i="25"/>
  <c r="E8745" i="25"/>
  <c r="E8746" i="25"/>
  <c r="E8747" i="25"/>
  <c r="E8748" i="25"/>
  <c r="E8749" i="25"/>
  <c r="E8750" i="25"/>
  <c r="E8751" i="25"/>
  <c r="E8752" i="25"/>
  <c r="E8753" i="25"/>
  <c r="E8754" i="25"/>
  <c r="E8755" i="25"/>
  <c r="E8756" i="25"/>
  <c r="E8757" i="25"/>
  <c r="E8758" i="25"/>
  <c r="E8759" i="25"/>
  <c r="E8760" i="25"/>
  <c r="E8761" i="25"/>
  <c r="E8762" i="25"/>
  <c r="E8763" i="25"/>
  <c r="E8764" i="25"/>
  <c r="E8765" i="25"/>
  <c r="E8766" i="25"/>
  <c r="E8767" i="25"/>
  <c r="E8768" i="25"/>
  <c r="E8769" i="25"/>
  <c r="E8770" i="25"/>
  <c r="E8771" i="25"/>
  <c r="E8772" i="25"/>
  <c r="E8773" i="25"/>
  <c r="E8774" i="25"/>
  <c r="E8775" i="25"/>
  <c r="E8776" i="25"/>
  <c r="E8777" i="25"/>
  <c r="E8778" i="25"/>
  <c r="E8779" i="25"/>
  <c r="E8780" i="25"/>
  <c r="E8781" i="25"/>
  <c r="E8782" i="25"/>
  <c r="E8783" i="25"/>
  <c r="E8784" i="25"/>
  <c r="E8785" i="25"/>
  <c r="E8786" i="25"/>
  <c r="E8787" i="25"/>
  <c r="E8788" i="25"/>
  <c r="E8789" i="25"/>
  <c r="E8790" i="25"/>
  <c r="E8791" i="25"/>
  <c r="E8792" i="25"/>
  <c r="E8793" i="25"/>
  <c r="E8794" i="25"/>
  <c r="E8795" i="25"/>
  <c r="E8796" i="25"/>
  <c r="E8797" i="25"/>
  <c r="E8798" i="25"/>
  <c r="E8799" i="25"/>
  <c r="E8800" i="25"/>
  <c r="E8801" i="25"/>
  <c r="E8802" i="25"/>
  <c r="E8803" i="25"/>
  <c r="E8804" i="25"/>
  <c r="E8805" i="25"/>
  <c r="E8806" i="25"/>
  <c r="E8807" i="25"/>
  <c r="E8808" i="25"/>
  <c r="E8809" i="25"/>
  <c r="E8810" i="25"/>
  <c r="E8811" i="25"/>
  <c r="E8812" i="25"/>
  <c r="E8813" i="25"/>
  <c r="E8814" i="25"/>
  <c r="E8815" i="25"/>
  <c r="E8816" i="25"/>
  <c r="E8817" i="25"/>
  <c r="E8818" i="25"/>
  <c r="E8819" i="25"/>
  <c r="E8820" i="25"/>
  <c r="E8821" i="25"/>
  <c r="E8822" i="25"/>
  <c r="E8823" i="25"/>
  <c r="E8824" i="25"/>
  <c r="E8825" i="25"/>
  <c r="E8826" i="25"/>
  <c r="E8827" i="25"/>
  <c r="E8828" i="25"/>
  <c r="E8829" i="25"/>
  <c r="E8830" i="25"/>
  <c r="E8831" i="25"/>
  <c r="E8832" i="25"/>
  <c r="E8833" i="25"/>
  <c r="E8834" i="25"/>
  <c r="E8835" i="25"/>
  <c r="E8836" i="25"/>
  <c r="E8837" i="25"/>
  <c r="E8838" i="25"/>
  <c r="E8839" i="25"/>
  <c r="E8840" i="25"/>
  <c r="E8841" i="25"/>
  <c r="E8842" i="25"/>
  <c r="E8843" i="25"/>
  <c r="E8844" i="25"/>
  <c r="E8845" i="25"/>
  <c r="E8846" i="25"/>
  <c r="E8847" i="25"/>
  <c r="E8848" i="25"/>
  <c r="E8849" i="25"/>
  <c r="E8850" i="25"/>
  <c r="E8851" i="25"/>
  <c r="E8852" i="25"/>
  <c r="E8853" i="25"/>
  <c r="E8854" i="25"/>
  <c r="E8855" i="25"/>
  <c r="E8856" i="25"/>
  <c r="E8857" i="25"/>
  <c r="E8858" i="25"/>
  <c r="E8859" i="25"/>
  <c r="E8860" i="25"/>
  <c r="E8861" i="25"/>
  <c r="E8862" i="25"/>
  <c r="E8863" i="25"/>
  <c r="E8864" i="25"/>
  <c r="E8865" i="25"/>
  <c r="E8866" i="25"/>
  <c r="E8867" i="25"/>
  <c r="E8868" i="25"/>
  <c r="E8869" i="25"/>
  <c r="E8870" i="25"/>
  <c r="E8871" i="25"/>
  <c r="E8872" i="25"/>
  <c r="E8873" i="25"/>
  <c r="E8874" i="25"/>
  <c r="E8875" i="25"/>
  <c r="E8876" i="25"/>
  <c r="E8877" i="25"/>
  <c r="E8878" i="25"/>
  <c r="E8879" i="25"/>
  <c r="E8880" i="25"/>
  <c r="E8881" i="25"/>
  <c r="E8882" i="25"/>
  <c r="E8883" i="25"/>
  <c r="E8884" i="25"/>
  <c r="E8885" i="25"/>
  <c r="E8886" i="25"/>
  <c r="E8887" i="25"/>
  <c r="E8888" i="25"/>
  <c r="E8889" i="25"/>
  <c r="E8890" i="25"/>
  <c r="E8891" i="25"/>
  <c r="E8892" i="25"/>
  <c r="E8893" i="25"/>
  <c r="E8894" i="25"/>
  <c r="E8895" i="25"/>
  <c r="E8896" i="25"/>
  <c r="E8897" i="25"/>
  <c r="E8898" i="25"/>
  <c r="E8899" i="25"/>
  <c r="E8900" i="25"/>
  <c r="E8901" i="25"/>
  <c r="E8902" i="25"/>
  <c r="E8903" i="25"/>
  <c r="E8904" i="25"/>
  <c r="E8905" i="25"/>
  <c r="E8906" i="25"/>
  <c r="E8907" i="25"/>
  <c r="E8908" i="25"/>
  <c r="E8909" i="25"/>
  <c r="E8910" i="25"/>
  <c r="E8911" i="25"/>
  <c r="E8912" i="25"/>
  <c r="E8913" i="25"/>
  <c r="E8914" i="25"/>
  <c r="E8915" i="25"/>
  <c r="E8916" i="25"/>
  <c r="E8917" i="25"/>
  <c r="E8918" i="25"/>
  <c r="E8919" i="25"/>
  <c r="E8920" i="25"/>
  <c r="E8921" i="25"/>
  <c r="E8922" i="25"/>
  <c r="E8923" i="25"/>
  <c r="E8924" i="25"/>
  <c r="E8925" i="25"/>
  <c r="E8926" i="25"/>
  <c r="E8927" i="25"/>
  <c r="E8928" i="25"/>
  <c r="E8929" i="25"/>
  <c r="E8930" i="25"/>
  <c r="E8931" i="25"/>
  <c r="E8932" i="25"/>
  <c r="E8933" i="25"/>
  <c r="E8934" i="25"/>
  <c r="E8935" i="25"/>
  <c r="E8936" i="25"/>
  <c r="E8937" i="25"/>
  <c r="E8938" i="25"/>
  <c r="E8939" i="25"/>
  <c r="E8940" i="25"/>
  <c r="E8941" i="25"/>
  <c r="E8942" i="25"/>
  <c r="E8943" i="25"/>
  <c r="E8944" i="25"/>
  <c r="E8945" i="25"/>
  <c r="E8946" i="25"/>
  <c r="E8947" i="25"/>
  <c r="E8948" i="25"/>
  <c r="E8949" i="25"/>
  <c r="E8950" i="25"/>
  <c r="E8951" i="25"/>
  <c r="E8952" i="25"/>
  <c r="E8953" i="25"/>
  <c r="E8954" i="25"/>
  <c r="E8955" i="25"/>
  <c r="E8956" i="25"/>
  <c r="E8957" i="25"/>
  <c r="E8958" i="25"/>
  <c r="E8959" i="25"/>
  <c r="E8960" i="25"/>
  <c r="E8961" i="25"/>
  <c r="E8962" i="25"/>
  <c r="E8963" i="25"/>
  <c r="E8964" i="25"/>
  <c r="E8965" i="25"/>
  <c r="E8966" i="25"/>
  <c r="E8967" i="25"/>
  <c r="E8968" i="25"/>
  <c r="E8969" i="25"/>
  <c r="E8970" i="25"/>
  <c r="E8971" i="25"/>
  <c r="E8972" i="25"/>
  <c r="E8973" i="25"/>
  <c r="E8974" i="25"/>
  <c r="E8975" i="25"/>
  <c r="E8976" i="25"/>
  <c r="E8977" i="25"/>
  <c r="E8978" i="25"/>
  <c r="E8979" i="25"/>
  <c r="E8980" i="25"/>
  <c r="E8981" i="25"/>
  <c r="E8982" i="25"/>
  <c r="E8983" i="25"/>
  <c r="E8984" i="25"/>
  <c r="E8985" i="25"/>
  <c r="E8986" i="25"/>
  <c r="E8987" i="25"/>
  <c r="E8988" i="25"/>
  <c r="E8989" i="25"/>
  <c r="E8990" i="25"/>
  <c r="E8991" i="25"/>
  <c r="E8992" i="25"/>
  <c r="E8993" i="25"/>
  <c r="E8994" i="25"/>
  <c r="E8995" i="25"/>
  <c r="E8996" i="25"/>
  <c r="E8997" i="25"/>
  <c r="E8998" i="25"/>
  <c r="E8999" i="25"/>
  <c r="E9000" i="25"/>
  <c r="E9001" i="25"/>
  <c r="E9002" i="25"/>
  <c r="E9003" i="25"/>
  <c r="E9004" i="25"/>
  <c r="E9005" i="25"/>
  <c r="E9006" i="25"/>
  <c r="E9007" i="25"/>
  <c r="E9008" i="25"/>
  <c r="E9009" i="25"/>
  <c r="E9010" i="25"/>
  <c r="E9011" i="25"/>
  <c r="E9012" i="25"/>
  <c r="E9013" i="25"/>
  <c r="E9014" i="25"/>
  <c r="E9015" i="25"/>
  <c r="E9016" i="25"/>
  <c r="E9017" i="25"/>
  <c r="E9018" i="25"/>
  <c r="E9019" i="25"/>
  <c r="E9020" i="25"/>
  <c r="E9021" i="25"/>
  <c r="E9022" i="25"/>
  <c r="E9023" i="25"/>
  <c r="E9024" i="25"/>
  <c r="E9025" i="25"/>
  <c r="E9026" i="25"/>
  <c r="E9027" i="25"/>
  <c r="E9028" i="25"/>
  <c r="E9029" i="25"/>
  <c r="E9030" i="25"/>
  <c r="E9031" i="25"/>
  <c r="E9032" i="25"/>
  <c r="E9033" i="25"/>
  <c r="E9034" i="25"/>
  <c r="E9035" i="25"/>
  <c r="E9036" i="25"/>
  <c r="E9037" i="25"/>
  <c r="E9038" i="25"/>
  <c r="E9039" i="25"/>
  <c r="E9040" i="25"/>
  <c r="E9041" i="25"/>
  <c r="E9042" i="25"/>
  <c r="E9043" i="25"/>
  <c r="E9044" i="25"/>
  <c r="E9045" i="25"/>
  <c r="E9046" i="25"/>
  <c r="E9047" i="25"/>
  <c r="E9048" i="25"/>
  <c r="E9049" i="25"/>
  <c r="E9050" i="25"/>
  <c r="E9051" i="25"/>
  <c r="E9052" i="25"/>
  <c r="E9053" i="25"/>
  <c r="E9054" i="25"/>
  <c r="E9055" i="25"/>
  <c r="E9056" i="25"/>
  <c r="E9057" i="25"/>
  <c r="E9058" i="25"/>
  <c r="E9059" i="25"/>
  <c r="E9060" i="25"/>
  <c r="E9061" i="25"/>
  <c r="E9062" i="25"/>
  <c r="E9063" i="25"/>
  <c r="E9064" i="25"/>
  <c r="E9065" i="25"/>
  <c r="E9066" i="25"/>
  <c r="E9067" i="25"/>
  <c r="E9068" i="25"/>
  <c r="E9069" i="25"/>
  <c r="E9070" i="25"/>
  <c r="E9071" i="25"/>
  <c r="E9072" i="25"/>
  <c r="E9073" i="25"/>
  <c r="E9074" i="25"/>
  <c r="E9075" i="25"/>
  <c r="E9076" i="25"/>
  <c r="E9077" i="25"/>
  <c r="E9078" i="25"/>
  <c r="E9079" i="25"/>
  <c r="E9080" i="25"/>
  <c r="E9081" i="25"/>
  <c r="E9082" i="25"/>
  <c r="E9083" i="25"/>
  <c r="E9084" i="25"/>
  <c r="E9085" i="25"/>
  <c r="E9086" i="25"/>
  <c r="E9087" i="25"/>
  <c r="E9088" i="25"/>
  <c r="E9089" i="25"/>
  <c r="E9090" i="25"/>
  <c r="E9091" i="25"/>
  <c r="E9092" i="25"/>
  <c r="E9093" i="25"/>
  <c r="E9094" i="25"/>
  <c r="E9095" i="25"/>
  <c r="E9096" i="25"/>
  <c r="E9097" i="25"/>
  <c r="E9098" i="25"/>
  <c r="E9099" i="25"/>
  <c r="E9100" i="25"/>
  <c r="E9101" i="25"/>
  <c r="E9102" i="25"/>
  <c r="E9103" i="25"/>
  <c r="E9104" i="25"/>
  <c r="E9105" i="25"/>
  <c r="E9106" i="25"/>
  <c r="E9107" i="25"/>
  <c r="E9108" i="25"/>
  <c r="E9109" i="25"/>
  <c r="E9110" i="25"/>
  <c r="E9111" i="25"/>
  <c r="E9112" i="25"/>
  <c r="E9113" i="25"/>
  <c r="E9114" i="25"/>
  <c r="E9115" i="25"/>
  <c r="E9116" i="25"/>
  <c r="E9117" i="25"/>
  <c r="E9118" i="25"/>
  <c r="E9119" i="25"/>
  <c r="E9120" i="25"/>
  <c r="E9121" i="25"/>
  <c r="E9122" i="25"/>
  <c r="E9123" i="25"/>
  <c r="E9124" i="25"/>
  <c r="E9125" i="25"/>
  <c r="E9126" i="25"/>
  <c r="E9127" i="25"/>
  <c r="E9128" i="25"/>
  <c r="E9129" i="25"/>
  <c r="E9130" i="25"/>
  <c r="E9131" i="25"/>
  <c r="E9132" i="25"/>
  <c r="E9133" i="25"/>
  <c r="E9134" i="25"/>
  <c r="E9135" i="25"/>
  <c r="E9136" i="25"/>
  <c r="E9137" i="25"/>
  <c r="E9138" i="25"/>
  <c r="E9139" i="25"/>
  <c r="E9140" i="25"/>
  <c r="E9141" i="25"/>
  <c r="E9142" i="25"/>
  <c r="E9143" i="25"/>
  <c r="E9144" i="25"/>
  <c r="E9145" i="25"/>
  <c r="E9146" i="25"/>
  <c r="E9147" i="25"/>
  <c r="E9148" i="25"/>
  <c r="E9149" i="25"/>
  <c r="E9150" i="25"/>
  <c r="E9151" i="25"/>
  <c r="E9152" i="25"/>
  <c r="E9153" i="25"/>
  <c r="E9154" i="25"/>
  <c r="E9155" i="25"/>
  <c r="E9156" i="25"/>
  <c r="E9157" i="25"/>
  <c r="E9158" i="25"/>
  <c r="E9159" i="25"/>
  <c r="E9160" i="25"/>
  <c r="E9161" i="25"/>
  <c r="E9162" i="25"/>
  <c r="E9163" i="25"/>
  <c r="E9164" i="25"/>
  <c r="E9165" i="25"/>
  <c r="E9166" i="25"/>
  <c r="E9167" i="25"/>
  <c r="E9168" i="25"/>
  <c r="E9169" i="25"/>
  <c r="E9170" i="25"/>
  <c r="E9171" i="25"/>
  <c r="E9172" i="25"/>
  <c r="E9173" i="25"/>
  <c r="E9174" i="25"/>
  <c r="E9175" i="25"/>
  <c r="E9176" i="25"/>
  <c r="E9177" i="25"/>
  <c r="E9178" i="25"/>
  <c r="E9179" i="25"/>
  <c r="E9180" i="25"/>
  <c r="E9181" i="25"/>
  <c r="E9182" i="25"/>
  <c r="E9183" i="25"/>
  <c r="E9184" i="25"/>
  <c r="E9185" i="25"/>
  <c r="E9186" i="25"/>
  <c r="E9187" i="25"/>
  <c r="E9188" i="25"/>
  <c r="E9189" i="25"/>
  <c r="E9190" i="25"/>
  <c r="E9191" i="25"/>
  <c r="E9192" i="25"/>
  <c r="E9193" i="25"/>
  <c r="E9194" i="25"/>
  <c r="E9195" i="25"/>
  <c r="E9196" i="25"/>
  <c r="E9197" i="25"/>
  <c r="E9198" i="25"/>
  <c r="E9199" i="25"/>
  <c r="E9200" i="25"/>
  <c r="E9201" i="25"/>
  <c r="E9202" i="25"/>
  <c r="E9203" i="25"/>
  <c r="E9204" i="25"/>
  <c r="E9205" i="25"/>
  <c r="E9206" i="25"/>
  <c r="E9207" i="25"/>
  <c r="E9208" i="25"/>
  <c r="E9209" i="25"/>
  <c r="E9210" i="25"/>
  <c r="E9211" i="25"/>
  <c r="E9212" i="25"/>
  <c r="E9213" i="25"/>
  <c r="E9214" i="25"/>
  <c r="E9215" i="25"/>
  <c r="E9216" i="25"/>
  <c r="E9217" i="25"/>
  <c r="E9218" i="25"/>
  <c r="E9219" i="25"/>
  <c r="E9220" i="25"/>
  <c r="E9221" i="25"/>
  <c r="E9222" i="25"/>
  <c r="E9223" i="25"/>
  <c r="E9224" i="25"/>
  <c r="E9225" i="25"/>
  <c r="E9226" i="25"/>
  <c r="E9227" i="25"/>
  <c r="E9228" i="25"/>
  <c r="E9229" i="25"/>
  <c r="E9230" i="25"/>
  <c r="E9231" i="25"/>
  <c r="E9232" i="25"/>
  <c r="E9233" i="25"/>
  <c r="E9234" i="25"/>
  <c r="E9235" i="25"/>
  <c r="E9236" i="25"/>
  <c r="E9237" i="25"/>
  <c r="E9238" i="25"/>
  <c r="E9239" i="25"/>
  <c r="E9240" i="25"/>
  <c r="E9241" i="25"/>
  <c r="E9242" i="25"/>
  <c r="E9243" i="25"/>
  <c r="E9244" i="25"/>
  <c r="E9245" i="25"/>
  <c r="E9246" i="25"/>
  <c r="E9247" i="25"/>
  <c r="E9248" i="25"/>
  <c r="E9249" i="25"/>
  <c r="E9250" i="25"/>
  <c r="E9251" i="25"/>
  <c r="E9252" i="25"/>
  <c r="E9253" i="25"/>
  <c r="E9254" i="25"/>
  <c r="E9255" i="25"/>
  <c r="E9256" i="25"/>
  <c r="E9257" i="25"/>
  <c r="E9258" i="25"/>
  <c r="E9259" i="25"/>
  <c r="E9260" i="25"/>
  <c r="E9261" i="25"/>
  <c r="E9262" i="25"/>
  <c r="E9263" i="25"/>
  <c r="E9264" i="25"/>
  <c r="E9265" i="25"/>
  <c r="E9266" i="25"/>
  <c r="E9267" i="25"/>
  <c r="E9268" i="25"/>
  <c r="E9269" i="25"/>
  <c r="E9270" i="25"/>
  <c r="E9271" i="25"/>
  <c r="E9272" i="25"/>
  <c r="E9273" i="25"/>
  <c r="E9274" i="25"/>
  <c r="E9275" i="25"/>
  <c r="E9276" i="25"/>
  <c r="E9277" i="25"/>
  <c r="E9278" i="25"/>
  <c r="E9279" i="25"/>
  <c r="E9280" i="25"/>
  <c r="E9281" i="25"/>
  <c r="E9282" i="25"/>
  <c r="E9283" i="25"/>
  <c r="E9284" i="25"/>
  <c r="E9285" i="25"/>
  <c r="E9286" i="25"/>
  <c r="E9287" i="25"/>
  <c r="E9288" i="25"/>
  <c r="E9289" i="25"/>
  <c r="E9290" i="25"/>
  <c r="E9291" i="25"/>
  <c r="E9292" i="25"/>
  <c r="E9293" i="25"/>
  <c r="E9294" i="25"/>
  <c r="E9295" i="25"/>
  <c r="E9296" i="25"/>
  <c r="E9297" i="25"/>
  <c r="E9298" i="25"/>
  <c r="E9299" i="25"/>
  <c r="E9300" i="25"/>
  <c r="E9301" i="25"/>
  <c r="E9302" i="25"/>
  <c r="E9303" i="25"/>
  <c r="E9304" i="25"/>
  <c r="E9305" i="25"/>
  <c r="E9306" i="25"/>
  <c r="E9307" i="25"/>
  <c r="E9308" i="25"/>
  <c r="E9309" i="25"/>
  <c r="E9310" i="25"/>
  <c r="E9311" i="25"/>
  <c r="E9312" i="25"/>
  <c r="E9313" i="25"/>
  <c r="E9314" i="25"/>
  <c r="E9315" i="25"/>
  <c r="E9316" i="25"/>
  <c r="E9317" i="25"/>
  <c r="E9318" i="25"/>
  <c r="E9319" i="25"/>
  <c r="E9320" i="25"/>
  <c r="E9321" i="25"/>
  <c r="E9322" i="25"/>
  <c r="E9323" i="25"/>
  <c r="E9324" i="25"/>
  <c r="E9325" i="25"/>
  <c r="E9326" i="25"/>
  <c r="E9327" i="25"/>
  <c r="E9328" i="25"/>
  <c r="E9329" i="25"/>
  <c r="E9330" i="25"/>
  <c r="E9331" i="25"/>
  <c r="E9332" i="25"/>
  <c r="E9333" i="25"/>
  <c r="E9334" i="25"/>
  <c r="E9335" i="25"/>
  <c r="E9336" i="25"/>
  <c r="E9337" i="25"/>
  <c r="E9338" i="25"/>
  <c r="E9339" i="25"/>
  <c r="E9340" i="25"/>
  <c r="E9341" i="25"/>
  <c r="E9342" i="25"/>
  <c r="E9343" i="25"/>
  <c r="E9344" i="25"/>
  <c r="E9345" i="25"/>
  <c r="E9346" i="25"/>
  <c r="E9347" i="25"/>
  <c r="E9348" i="25"/>
  <c r="E9349" i="25"/>
  <c r="E9350" i="25"/>
  <c r="E9351" i="25"/>
  <c r="E9352" i="25"/>
  <c r="E9353" i="25"/>
  <c r="E9354" i="25"/>
  <c r="E9355" i="25"/>
  <c r="E9356" i="25"/>
  <c r="E9357" i="25"/>
  <c r="E9358" i="25"/>
  <c r="E9359" i="25"/>
  <c r="E9360" i="25"/>
  <c r="E9361" i="25"/>
  <c r="E9362" i="25"/>
  <c r="E9363" i="25"/>
  <c r="E9364" i="25"/>
  <c r="E9365" i="25"/>
  <c r="E9366" i="25"/>
  <c r="E9367" i="25"/>
  <c r="E9368" i="25"/>
  <c r="E9369" i="25"/>
  <c r="E9370" i="25"/>
  <c r="E9371" i="25"/>
  <c r="E9372" i="25"/>
  <c r="E9373" i="25"/>
  <c r="E9374" i="25"/>
  <c r="E9375" i="25"/>
  <c r="E9376" i="25"/>
  <c r="E9377" i="25"/>
  <c r="E9378" i="25"/>
  <c r="E9379" i="25"/>
  <c r="E9380" i="25"/>
  <c r="E9381" i="25"/>
  <c r="E9382" i="25"/>
  <c r="E9383" i="25"/>
  <c r="E9384" i="25"/>
  <c r="E9385" i="25"/>
  <c r="E9386" i="25"/>
  <c r="E9387" i="25"/>
  <c r="E9388" i="25"/>
  <c r="E9389" i="25"/>
  <c r="E9390" i="25"/>
  <c r="E9391" i="25"/>
  <c r="E9392" i="25"/>
  <c r="E9393" i="25"/>
  <c r="E9394" i="25"/>
  <c r="E9395" i="25"/>
  <c r="E9396" i="25"/>
  <c r="E9397" i="25"/>
  <c r="E9398" i="25"/>
  <c r="E9399" i="25"/>
  <c r="E9400" i="25"/>
  <c r="E9401" i="25"/>
  <c r="E9402" i="25"/>
  <c r="E9403" i="25"/>
  <c r="E9404" i="25"/>
  <c r="E9405" i="25"/>
  <c r="E9406" i="25"/>
  <c r="E9407" i="25"/>
  <c r="E9408" i="25"/>
  <c r="E9409" i="25"/>
  <c r="E9410" i="25"/>
  <c r="E9411" i="25"/>
  <c r="E9412" i="25"/>
  <c r="E9413" i="25"/>
  <c r="E9414" i="25"/>
  <c r="E9415" i="25"/>
  <c r="E9416" i="25"/>
  <c r="E9417" i="25"/>
  <c r="E9418" i="25"/>
  <c r="E9419" i="25"/>
  <c r="E9420" i="25"/>
  <c r="E9421" i="25"/>
  <c r="E9422" i="25"/>
  <c r="E9423" i="25"/>
  <c r="E9424" i="25"/>
  <c r="E9425" i="25"/>
  <c r="E9426" i="25"/>
  <c r="E9427" i="25"/>
  <c r="E9428" i="25"/>
  <c r="E9429" i="25"/>
  <c r="E9430" i="25"/>
  <c r="E9431" i="25"/>
  <c r="E9432" i="25"/>
  <c r="E9433" i="25"/>
  <c r="E9434" i="25"/>
  <c r="E9435" i="25"/>
  <c r="E9436" i="25"/>
  <c r="E9437" i="25"/>
  <c r="E9438" i="25"/>
  <c r="E9439" i="25"/>
  <c r="E9440" i="25"/>
  <c r="E9441" i="25"/>
  <c r="E9442" i="25"/>
  <c r="E9443" i="25"/>
  <c r="E9444" i="25"/>
  <c r="E9445" i="25"/>
  <c r="E9446" i="25"/>
  <c r="E9447" i="25"/>
  <c r="E9448" i="25"/>
  <c r="E9449" i="25"/>
  <c r="E9450" i="25"/>
  <c r="E9451" i="25"/>
  <c r="E9452" i="25"/>
  <c r="E9453" i="25"/>
  <c r="E9454" i="25"/>
  <c r="E9455" i="25"/>
  <c r="E9456" i="25"/>
  <c r="E9457" i="25"/>
  <c r="E9458" i="25"/>
  <c r="E9459" i="25"/>
  <c r="E9460" i="25"/>
  <c r="E9461" i="25"/>
  <c r="E9462" i="25"/>
  <c r="E9463" i="25"/>
  <c r="E9464" i="25"/>
  <c r="E9465" i="25"/>
  <c r="E9466" i="25"/>
  <c r="E9467" i="25"/>
  <c r="E9468" i="25"/>
  <c r="E9469" i="25"/>
  <c r="E9470" i="25"/>
  <c r="E9471" i="25"/>
  <c r="E9472" i="25"/>
  <c r="E9473" i="25"/>
  <c r="E9474" i="25"/>
  <c r="E9475" i="25"/>
  <c r="E9476" i="25"/>
  <c r="E9477" i="25"/>
  <c r="E9478" i="25"/>
  <c r="E9479" i="25"/>
  <c r="E9480" i="25"/>
  <c r="E9481" i="25"/>
  <c r="E9482" i="25"/>
  <c r="E9483" i="25"/>
  <c r="E9484" i="25"/>
  <c r="E9485" i="25"/>
  <c r="E9486" i="25"/>
  <c r="E9487" i="25"/>
  <c r="E9488" i="25"/>
  <c r="E9489" i="25"/>
  <c r="E9490" i="25"/>
  <c r="E9491" i="25"/>
  <c r="E9492" i="25"/>
  <c r="E9493" i="25"/>
  <c r="E9494" i="25"/>
  <c r="E9495" i="25"/>
  <c r="E9496" i="25"/>
  <c r="E9497" i="25"/>
  <c r="E9498" i="25"/>
  <c r="E9499" i="25"/>
  <c r="E9500" i="25"/>
  <c r="E9501" i="25"/>
  <c r="E9502" i="25"/>
  <c r="E9503" i="25"/>
  <c r="E9504" i="25"/>
  <c r="E9505" i="25"/>
  <c r="E9506" i="25"/>
  <c r="E9507" i="25"/>
  <c r="E9508" i="25"/>
  <c r="E9509" i="25"/>
  <c r="E9510" i="25"/>
  <c r="E9511" i="25"/>
  <c r="E9512" i="25"/>
  <c r="E9513" i="25"/>
  <c r="E9514" i="25"/>
  <c r="E9515" i="25"/>
  <c r="E9516" i="25"/>
  <c r="E9517" i="25"/>
  <c r="E9518" i="25"/>
  <c r="E9519" i="25"/>
  <c r="E9520" i="25"/>
  <c r="E9521" i="25"/>
  <c r="E9522" i="25"/>
  <c r="E9523" i="25"/>
  <c r="E9524" i="25"/>
  <c r="E9525" i="25"/>
  <c r="E9526" i="25"/>
  <c r="E9527" i="25"/>
  <c r="E9528" i="25"/>
  <c r="E9529" i="25"/>
  <c r="E9530" i="25"/>
  <c r="E9531" i="25"/>
  <c r="E9532" i="25"/>
  <c r="E9533" i="25"/>
  <c r="E9534" i="25"/>
  <c r="E9535" i="25"/>
  <c r="E9536" i="25"/>
  <c r="E9537" i="25"/>
  <c r="E9538" i="25"/>
  <c r="E9539" i="25"/>
  <c r="E9540" i="25"/>
  <c r="E9541" i="25"/>
  <c r="E9542" i="25"/>
  <c r="E9543" i="25"/>
  <c r="E9544" i="25"/>
  <c r="E9545" i="25"/>
  <c r="E9546" i="25"/>
  <c r="E9547" i="25"/>
  <c r="E9548" i="25"/>
  <c r="E9549" i="25"/>
  <c r="E9550" i="25"/>
  <c r="E9551" i="25"/>
  <c r="E9552" i="25"/>
  <c r="E9553" i="25"/>
  <c r="E9554" i="25"/>
  <c r="E9555" i="25"/>
  <c r="E9556" i="25"/>
  <c r="E9557" i="25"/>
  <c r="E9558" i="25"/>
  <c r="E9559" i="25"/>
  <c r="E9560" i="25"/>
  <c r="E9561" i="25"/>
  <c r="E9562" i="25"/>
  <c r="E9563" i="25"/>
  <c r="E9564" i="25"/>
  <c r="E9565" i="25"/>
  <c r="E9566" i="25"/>
  <c r="E9567" i="25"/>
  <c r="E9568" i="25"/>
  <c r="E9569" i="25"/>
  <c r="E9570" i="25"/>
  <c r="E9571" i="25"/>
  <c r="E9572" i="25"/>
  <c r="E9573" i="25"/>
  <c r="E9574" i="25"/>
  <c r="E9575" i="25"/>
  <c r="E9576" i="25"/>
  <c r="E9577" i="25"/>
  <c r="E9578" i="25"/>
  <c r="E9579" i="25"/>
  <c r="E9580" i="25"/>
  <c r="E9581" i="25"/>
  <c r="E9582" i="25"/>
  <c r="E9583" i="25"/>
  <c r="E9584" i="25"/>
  <c r="E9585" i="25"/>
  <c r="E9586" i="25"/>
  <c r="E9587" i="25"/>
  <c r="E9588" i="25"/>
  <c r="E9589" i="25"/>
  <c r="E9590" i="25"/>
  <c r="E9591" i="25"/>
  <c r="E9592" i="25"/>
  <c r="E9593" i="25"/>
  <c r="E9594" i="25"/>
  <c r="E9595" i="25"/>
  <c r="E9596" i="25"/>
  <c r="E9597" i="25"/>
  <c r="E9598" i="25"/>
  <c r="E9599" i="25"/>
  <c r="E9600" i="25"/>
  <c r="E9601" i="25"/>
  <c r="E9602" i="25"/>
  <c r="E9603" i="25"/>
  <c r="E9604" i="25"/>
  <c r="E9605" i="25"/>
  <c r="E9606" i="25"/>
  <c r="E9607" i="25"/>
  <c r="E9608" i="25"/>
  <c r="E9609" i="25"/>
  <c r="E9610" i="25"/>
  <c r="E9611" i="25"/>
  <c r="E9612" i="25"/>
  <c r="E9613" i="25"/>
  <c r="E9614" i="25"/>
  <c r="E9615" i="25"/>
  <c r="E9616" i="25"/>
  <c r="E9617" i="25"/>
  <c r="E9618" i="25"/>
  <c r="E9619" i="25"/>
  <c r="E9620" i="25"/>
  <c r="E9621" i="25"/>
  <c r="E9622" i="25"/>
  <c r="E9623" i="25"/>
  <c r="E9624" i="25"/>
  <c r="E9625" i="25"/>
  <c r="E9626" i="25"/>
  <c r="E9627" i="25"/>
  <c r="E9628" i="25"/>
  <c r="E9629" i="25"/>
  <c r="E9630" i="25"/>
  <c r="E9631" i="25"/>
  <c r="E9632" i="25"/>
  <c r="E9633" i="25"/>
  <c r="E9634" i="25"/>
  <c r="E9635" i="25"/>
  <c r="E9636" i="25"/>
  <c r="E9637" i="25"/>
  <c r="E9638" i="25"/>
  <c r="E9639" i="25"/>
  <c r="E9640" i="25"/>
  <c r="E9641" i="25"/>
  <c r="E9642" i="25"/>
  <c r="E9643" i="25"/>
  <c r="E9644" i="25"/>
  <c r="E9645" i="25"/>
  <c r="E9646" i="25"/>
  <c r="E9647" i="25"/>
  <c r="E9648" i="25"/>
  <c r="E9649" i="25"/>
  <c r="E9650" i="25"/>
  <c r="E9651" i="25"/>
  <c r="E9652" i="25"/>
  <c r="E9653" i="25"/>
  <c r="E9654" i="25"/>
  <c r="E9655" i="25"/>
  <c r="E9656" i="25"/>
  <c r="E9657" i="25"/>
  <c r="E9658" i="25"/>
  <c r="E9659" i="25"/>
  <c r="E9660" i="25"/>
  <c r="E9661" i="25"/>
  <c r="E9662" i="25"/>
  <c r="E9663" i="25"/>
  <c r="E9664" i="25"/>
  <c r="E9665" i="25"/>
  <c r="E9666" i="25"/>
  <c r="E9667" i="25"/>
  <c r="E9668" i="25"/>
  <c r="E9669" i="25"/>
  <c r="E9670" i="25"/>
  <c r="E9671" i="25"/>
  <c r="E9672" i="25"/>
  <c r="E9673" i="25"/>
  <c r="E9674" i="25"/>
  <c r="E9675" i="25"/>
  <c r="E9676" i="25"/>
  <c r="E9677" i="25"/>
  <c r="E9678" i="25"/>
  <c r="E9679" i="25"/>
  <c r="E9680" i="25"/>
  <c r="E9681" i="25"/>
  <c r="E9682" i="25"/>
  <c r="E9683" i="25"/>
  <c r="E9684" i="25"/>
  <c r="E9685" i="25"/>
  <c r="E9686" i="25"/>
  <c r="E9687" i="25"/>
  <c r="E9688" i="25"/>
  <c r="E9689" i="25"/>
  <c r="E9690" i="25"/>
  <c r="E9691" i="25"/>
  <c r="E9692" i="25"/>
  <c r="E9693" i="25"/>
  <c r="E9694" i="25"/>
  <c r="E9695" i="25"/>
  <c r="E9696" i="25"/>
  <c r="E9697" i="25"/>
  <c r="E9698" i="25"/>
  <c r="E9699" i="25"/>
  <c r="E9700" i="25"/>
  <c r="E9701" i="25"/>
  <c r="E9702" i="25"/>
  <c r="E9703" i="25"/>
  <c r="E9704" i="25"/>
  <c r="E9705" i="25"/>
  <c r="E9706" i="25"/>
  <c r="E9707" i="25"/>
  <c r="E9708" i="25"/>
  <c r="E9709" i="25"/>
  <c r="E9710" i="25"/>
  <c r="E9711" i="25"/>
  <c r="E9712" i="25"/>
  <c r="E9713" i="25"/>
  <c r="E9714" i="25"/>
  <c r="E9715" i="25"/>
  <c r="E9716" i="25"/>
  <c r="E9717" i="25"/>
  <c r="E9718" i="25"/>
  <c r="E9719" i="25"/>
  <c r="E9720" i="25"/>
  <c r="E9721" i="25"/>
  <c r="E9722" i="25"/>
  <c r="E9723" i="25"/>
  <c r="E9724" i="25"/>
  <c r="E9725" i="25"/>
  <c r="E9726" i="25"/>
  <c r="E9727" i="25"/>
  <c r="E9728" i="25"/>
  <c r="E9729" i="25"/>
  <c r="E9730" i="25"/>
  <c r="E9731" i="25"/>
  <c r="E9732" i="25"/>
  <c r="E9733" i="25"/>
  <c r="E9734" i="25"/>
  <c r="E9735" i="25"/>
  <c r="E9736" i="25"/>
  <c r="E9737" i="25"/>
  <c r="E9738" i="25"/>
  <c r="E9739" i="25"/>
  <c r="E9740" i="25"/>
  <c r="E9741" i="25"/>
  <c r="E9742" i="25"/>
  <c r="E9743" i="25"/>
  <c r="E9744" i="25"/>
  <c r="E9745" i="25"/>
  <c r="E9746" i="25"/>
  <c r="E9747" i="25"/>
  <c r="E9748" i="25"/>
  <c r="E9749" i="25"/>
  <c r="E9750" i="25"/>
  <c r="E9751" i="25"/>
  <c r="E9752" i="25"/>
  <c r="E9753" i="25"/>
  <c r="E9754" i="25"/>
  <c r="E9755" i="25"/>
  <c r="E9756" i="25"/>
  <c r="E9757" i="25"/>
  <c r="E9758" i="25"/>
  <c r="E9759" i="25"/>
  <c r="E9760" i="25"/>
  <c r="E9761" i="25"/>
  <c r="E9762" i="25"/>
  <c r="E9763" i="25"/>
  <c r="E9764" i="25"/>
  <c r="E9765" i="25"/>
  <c r="E9766" i="25"/>
  <c r="E9767" i="25"/>
  <c r="E9768" i="25"/>
  <c r="E9769" i="25"/>
  <c r="E9770" i="25"/>
  <c r="E9771" i="25"/>
  <c r="E9772" i="25"/>
  <c r="E9773" i="25"/>
  <c r="E9774" i="25"/>
  <c r="E9775" i="25"/>
  <c r="E9776" i="25"/>
  <c r="E9777" i="25"/>
  <c r="E9778" i="25"/>
  <c r="E9779" i="25"/>
  <c r="E9780" i="25"/>
  <c r="E9781" i="25"/>
  <c r="E9782" i="25"/>
  <c r="E9783" i="25"/>
  <c r="E9784" i="25"/>
  <c r="E9785" i="25"/>
  <c r="E9786" i="25"/>
  <c r="E9787" i="25"/>
  <c r="E9788" i="25"/>
  <c r="E9789" i="25"/>
  <c r="E9790" i="25"/>
  <c r="E9791" i="25"/>
  <c r="E9792" i="25"/>
  <c r="E9793" i="25"/>
  <c r="E9794" i="25"/>
  <c r="E9795" i="25"/>
  <c r="E9796" i="25"/>
  <c r="E9797" i="25"/>
  <c r="E9798" i="25"/>
  <c r="E9799" i="25"/>
  <c r="E9800" i="25"/>
  <c r="E9801" i="25"/>
  <c r="E9802" i="25"/>
  <c r="E9803" i="25"/>
  <c r="E9804" i="25"/>
  <c r="E9805" i="25"/>
  <c r="E9806" i="25"/>
  <c r="E9807" i="25"/>
  <c r="E9808" i="25"/>
  <c r="E9809" i="25"/>
  <c r="E9810" i="25"/>
  <c r="E9811" i="25"/>
  <c r="E9812" i="25"/>
  <c r="E9813" i="25"/>
  <c r="E9814" i="25"/>
  <c r="E9815" i="25"/>
  <c r="E9816" i="25"/>
  <c r="E9817" i="25"/>
  <c r="E9818" i="25"/>
  <c r="E9819" i="25"/>
  <c r="E9820" i="25"/>
  <c r="E9821" i="25"/>
  <c r="E9822" i="25"/>
  <c r="E9823" i="25"/>
  <c r="E9824" i="25"/>
  <c r="E9825" i="25"/>
  <c r="E9826" i="25"/>
  <c r="E9827" i="25"/>
  <c r="E9828" i="25"/>
  <c r="E9829" i="25"/>
  <c r="E9830" i="25"/>
  <c r="E9831" i="25"/>
  <c r="E9832" i="25"/>
  <c r="E9833" i="25"/>
  <c r="E9834" i="25"/>
  <c r="E9835" i="25"/>
  <c r="E9836" i="25"/>
  <c r="E9837" i="25"/>
  <c r="E9838" i="25"/>
  <c r="E9839" i="25"/>
  <c r="E9840" i="25"/>
  <c r="E9841" i="25"/>
  <c r="E9842" i="25"/>
  <c r="E9843" i="25"/>
  <c r="E9844" i="25"/>
  <c r="E9845" i="25"/>
  <c r="E9846" i="25"/>
  <c r="E9847" i="25"/>
  <c r="E9848" i="25"/>
  <c r="E9849" i="25"/>
  <c r="E9850" i="25"/>
  <c r="E9851" i="25"/>
  <c r="E9852" i="25"/>
  <c r="E9853" i="25"/>
  <c r="E9854" i="25"/>
  <c r="E9855" i="25"/>
  <c r="E9856" i="25"/>
  <c r="E9857" i="25"/>
  <c r="E9858" i="25"/>
  <c r="E9859" i="25"/>
  <c r="E9860" i="25"/>
  <c r="E9861" i="25"/>
  <c r="E9862" i="25"/>
  <c r="E9863" i="25"/>
  <c r="E9864" i="25"/>
  <c r="E9865" i="25"/>
  <c r="E9866" i="25"/>
  <c r="E9867" i="25"/>
  <c r="E9868" i="25"/>
  <c r="E9869" i="25"/>
  <c r="E9870" i="25"/>
  <c r="E9871" i="25"/>
  <c r="E9872" i="25"/>
  <c r="E9873" i="25"/>
  <c r="E9874" i="25"/>
  <c r="E9875" i="25"/>
  <c r="E9876" i="25"/>
  <c r="E9877" i="25"/>
  <c r="E9878" i="25"/>
  <c r="E9879" i="25"/>
  <c r="E9880" i="25"/>
  <c r="E9881" i="25"/>
  <c r="E9882" i="25"/>
  <c r="E9883" i="25"/>
  <c r="E9884" i="25"/>
  <c r="E9885" i="25"/>
  <c r="E9886" i="25"/>
  <c r="E9887" i="25"/>
  <c r="E9888" i="25"/>
  <c r="E9889" i="25"/>
  <c r="E9890" i="25"/>
  <c r="E9891" i="25"/>
  <c r="E9892" i="25"/>
  <c r="E9893" i="25"/>
  <c r="E9894" i="25"/>
  <c r="E9895" i="25"/>
  <c r="E9896" i="25"/>
  <c r="E9897" i="25"/>
  <c r="E9898" i="25"/>
  <c r="E9899" i="25"/>
  <c r="E9900" i="25"/>
  <c r="E9901" i="25"/>
  <c r="E9902" i="25"/>
  <c r="E9903" i="25"/>
  <c r="E9904" i="25"/>
  <c r="E9905" i="25"/>
  <c r="E9906" i="25"/>
  <c r="E9907" i="25"/>
  <c r="E9908" i="25"/>
  <c r="E9909" i="25"/>
  <c r="E9910" i="25"/>
  <c r="E9911" i="25"/>
  <c r="E9912" i="25"/>
  <c r="E9913" i="25"/>
  <c r="E9914" i="25"/>
  <c r="E9915" i="25"/>
  <c r="E9916" i="25"/>
  <c r="E9917" i="25"/>
  <c r="E9918" i="25"/>
  <c r="E9919" i="25"/>
  <c r="E9920" i="25"/>
  <c r="E9921" i="25"/>
  <c r="E9922" i="25"/>
  <c r="E9923" i="25"/>
  <c r="E9924" i="25"/>
  <c r="E9925" i="25"/>
  <c r="E9926" i="25"/>
  <c r="E9927" i="25"/>
  <c r="E9928" i="25"/>
  <c r="E9929" i="25"/>
  <c r="E9930" i="25"/>
  <c r="E9931" i="25"/>
  <c r="E9932" i="25"/>
  <c r="E9933" i="25"/>
  <c r="E9934" i="25"/>
  <c r="E9935" i="25"/>
  <c r="E9936" i="25"/>
  <c r="E9937" i="25"/>
  <c r="E9938" i="25"/>
  <c r="E9939" i="25"/>
  <c r="E9940" i="25"/>
  <c r="E9941" i="25"/>
  <c r="E9942" i="25"/>
  <c r="E9943" i="25"/>
  <c r="E9944" i="25"/>
  <c r="E9945" i="25"/>
  <c r="E9946" i="25"/>
  <c r="E9947" i="25"/>
  <c r="E9948" i="25"/>
  <c r="E9949" i="25"/>
  <c r="E9950" i="25"/>
  <c r="E9951" i="25"/>
  <c r="E9952" i="25"/>
  <c r="E9953" i="25"/>
  <c r="E9954" i="25"/>
  <c r="E9955" i="25"/>
  <c r="E9956" i="25"/>
  <c r="E9957" i="25"/>
  <c r="E9958" i="25"/>
  <c r="E9959" i="25"/>
  <c r="E9960" i="25"/>
  <c r="E9961" i="25"/>
  <c r="E9962" i="25"/>
  <c r="E9963" i="25"/>
  <c r="E9964" i="25"/>
  <c r="E9965" i="25"/>
  <c r="E9966" i="25"/>
  <c r="E9967" i="25"/>
  <c r="E9968" i="25"/>
  <c r="E9969" i="25"/>
  <c r="E9970" i="25"/>
  <c r="E9971" i="25"/>
  <c r="E9972" i="25"/>
  <c r="E9973" i="25"/>
  <c r="E9974" i="25"/>
  <c r="E9975" i="25"/>
  <c r="E9976" i="25"/>
  <c r="E9977" i="25"/>
  <c r="E9978" i="25"/>
  <c r="E9979" i="25"/>
  <c r="E9980" i="25"/>
  <c r="E9981" i="25"/>
  <c r="E9982" i="25"/>
  <c r="E9983" i="25"/>
  <c r="E9984" i="25"/>
  <c r="E9985" i="25"/>
  <c r="E9986" i="25"/>
  <c r="E9987" i="25"/>
  <c r="E9988" i="25"/>
  <c r="E9989" i="25"/>
  <c r="E9990" i="25"/>
  <c r="E9991" i="25"/>
  <c r="E9992" i="25"/>
  <c r="E9993" i="25"/>
  <c r="E9994" i="25"/>
  <c r="E9995" i="25"/>
  <c r="E9996" i="25"/>
  <c r="E9997" i="25"/>
  <c r="E9998" i="25"/>
  <c r="E9999" i="25"/>
  <c r="E10000" i="25"/>
  <c r="E10001" i="25"/>
  <c r="E10002" i="25"/>
  <c r="K8" i="24"/>
  <c r="E324" i="24"/>
  <c r="E1150" i="24"/>
  <c r="E2052" i="24"/>
  <c r="E2530" i="24"/>
  <c r="E3492" i="24"/>
  <c r="E3596" i="24"/>
  <c r="E3639" i="24"/>
  <c r="E3785" i="24"/>
  <c r="E4359" i="24"/>
  <c r="E4402" i="24"/>
  <c r="E4457" i="24"/>
  <c r="E4786" i="24"/>
  <c r="E4822" i="24"/>
  <c r="E4945" i="24"/>
  <c r="E4967" i="24"/>
  <c r="E4974" i="24"/>
  <c r="E5073" i="24"/>
  <c r="E5095" i="24"/>
  <c r="E5223" i="24"/>
  <c r="E5233" i="24"/>
  <c r="E5338" i="24"/>
  <c r="E5345" i="24"/>
  <c r="E5450" i="24"/>
  <c r="E5535" i="24"/>
  <c r="E5553" i="24"/>
  <c r="E5561" i="24"/>
  <c r="E5633" i="24"/>
  <c r="E5650" i="24"/>
  <c r="E5829" i="24"/>
  <c r="E5845" i="24"/>
  <c r="E5942" i="24"/>
  <c r="E6037" i="24"/>
  <c r="E6121" i="24"/>
  <c r="E6199" i="24"/>
  <c r="E6254" i="24"/>
  <c r="E6309" i="24"/>
  <c r="E6351" i="24"/>
  <c r="E6382" i="24"/>
  <c r="E6423" i="24"/>
  <c r="E6425" i="24"/>
  <c r="E6463" i="24"/>
  <c r="E6465" i="24"/>
  <c r="E6492" i="24"/>
  <c r="E6527" i="24"/>
  <c r="E6529" i="24"/>
  <c r="E6589" i="24"/>
  <c r="E6617" i="24"/>
  <c r="E6620" i="24"/>
  <c r="E6641" i="24"/>
  <c r="E6649" i="24"/>
  <c r="E6672" i="24"/>
  <c r="E6673" i="24"/>
  <c r="E6681" i="24"/>
  <c r="E6704" i="24"/>
  <c r="E6705" i="24"/>
  <c r="E6735" i="24"/>
  <c r="E6736" i="24"/>
  <c r="E6759" i="24"/>
  <c r="E6790" i="24"/>
  <c r="E6813" i="24"/>
  <c r="E6821" i="24"/>
  <c r="E6845" i="24"/>
  <c r="E6873" i="24"/>
  <c r="E6876" i="24"/>
  <c r="E6897" i="24"/>
  <c r="E6905" i="24"/>
  <c r="E6928" i="24"/>
  <c r="E6929" i="24"/>
  <c r="E6937" i="24"/>
  <c r="E6959" i="24"/>
  <c r="E6960" i="24"/>
  <c r="E6961" i="24"/>
  <c r="E6991" i="24"/>
  <c r="E6992" i="24"/>
  <c r="E7015" i="24"/>
  <c r="E7046" i="24"/>
  <c r="E7077" i="24"/>
  <c r="E7101" i="24"/>
  <c r="E7129" i="24"/>
  <c r="E7132" i="24"/>
  <c r="E7153" i="24"/>
  <c r="E7161" i="24"/>
  <c r="E7184" i="24"/>
  <c r="D4" i="24"/>
  <c r="E4" i="24" s="1"/>
  <c r="D5" i="24"/>
  <c r="E5" i="24" s="1"/>
  <c r="D6" i="24"/>
  <c r="E6" i="24" s="1"/>
  <c r="D7" i="24"/>
  <c r="E7" i="24" s="1"/>
  <c r="D8" i="24"/>
  <c r="E8" i="24" s="1"/>
  <c r="D9" i="24"/>
  <c r="E9" i="24" s="1"/>
  <c r="D10" i="24"/>
  <c r="E10" i="24" s="1"/>
  <c r="D11" i="24"/>
  <c r="E11" i="24" s="1"/>
  <c r="D12" i="24"/>
  <c r="E12" i="24" s="1"/>
  <c r="D13" i="24"/>
  <c r="E13" i="24" s="1"/>
  <c r="D14" i="24"/>
  <c r="E14" i="24" s="1"/>
  <c r="D15" i="24"/>
  <c r="E15" i="24" s="1"/>
  <c r="D16" i="24"/>
  <c r="E16" i="24" s="1"/>
  <c r="D17" i="24"/>
  <c r="E17" i="24" s="1"/>
  <c r="D18" i="24"/>
  <c r="E18" i="24" s="1"/>
  <c r="D19" i="24"/>
  <c r="E19" i="24" s="1"/>
  <c r="D20" i="24"/>
  <c r="E20" i="24" s="1"/>
  <c r="D21" i="24"/>
  <c r="E21" i="24" s="1"/>
  <c r="D22" i="24"/>
  <c r="E22" i="24" s="1"/>
  <c r="D23" i="24"/>
  <c r="E23" i="24" s="1"/>
  <c r="D24" i="24"/>
  <c r="E24" i="24" s="1"/>
  <c r="D25" i="24"/>
  <c r="E25" i="24" s="1"/>
  <c r="D26" i="24"/>
  <c r="E26" i="24" s="1"/>
  <c r="D27" i="24"/>
  <c r="E27" i="24" s="1"/>
  <c r="D28" i="24"/>
  <c r="E28" i="24" s="1"/>
  <c r="D29" i="24"/>
  <c r="E29" i="24" s="1"/>
  <c r="D30" i="24"/>
  <c r="E30" i="24" s="1"/>
  <c r="D31" i="24"/>
  <c r="E31" i="24" s="1"/>
  <c r="D32" i="24"/>
  <c r="E32" i="24" s="1"/>
  <c r="D33" i="24"/>
  <c r="E33" i="24" s="1"/>
  <c r="D34" i="24"/>
  <c r="E34" i="24" s="1"/>
  <c r="D35" i="24"/>
  <c r="E35" i="24" s="1"/>
  <c r="D36" i="24"/>
  <c r="E36" i="24" s="1"/>
  <c r="D37" i="24"/>
  <c r="E37" i="24" s="1"/>
  <c r="D38" i="24"/>
  <c r="E38" i="24" s="1"/>
  <c r="D39" i="24"/>
  <c r="E39" i="24" s="1"/>
  <c r="D40" i="24"/>
  <c r="E40" i="24" s="1"/>
  <c r="D41" i="24"/>
  <c r="E41" i="24" s="1"/>
  <c r="D42" i="24"/>
  <c r="E42" i="24" s="1"/>
  <c r="D43" i="24"/>
  <c r="E43" i="24" s="1"/>
  <c r="D44" i="24"/>
  <c r="E44" i="24" s="1"/>
  <c r="D45" i="24"/>
  <c r="E45" i="24" s="1"/>
  <c r="D46" i="24"/>
  <c r="E46" i="24" s="1"/>
  <c r="D47" i="24"/>
  <c r="E47" i="24" s="1"/>
  <c r="D48" i="24"/>
  <c r="E48" i="24" s="1"/>
  <c r="D49" i="24"/>
  <c r="E49" i="24" s="1"/>
  <c r="D50" i="24"/>
  <c r="E50" i="24" s="1"/>
  <c r="D51" i="24"/>
  <c r="E51" i="24" s="1"/>
  <c r="D52" i="24"/>
  <c r="E52" i="24" s="1"/>
  <c r="D53" i="24"/>
  <c r="E53" i="24" s="1"/>
  <c r="D54" i="24"/>
  <c r="E54" i="24" s="1"/>
  <c r="D55" i="24"/>
  <c r="E55" i="24" s="1"/>
  <c r="D56" i="24"/>
  <c r="E56" i="24" s="1"/>
  <c r="D57" i="24"/>
  <c r="E57" i="24" s="1"/>
  <c r="D58" i="24"/>
  <c r="E58" i="24" s="1"/>
  <c r="D59" i="24"/>
  <c r="E59" i="24" s="1"/>
  <c r="D60" i="24"/>
  <c r="E60" i="24" s="1"/>
  <c r="D61" i="24"/>
  <c r="E61" i="24" s="1"/>
  <c r="D62" i="24"/>
  <c r="E62" i="24" s="1"/>
  <c r="D63" i="24"/>
  <c r="E63" i="24" s="1"/>
  <c r="D64" i="24"/>
  <c r="E64" i="24" s="1"/>
  <c r="D65" i="24"/>
  <c r="E65" i="24" s="1"/>
  <c r="D66" i="24"/>
  <c r="E66" i="24" s="1"/>
  <c r="D67" i="24"/>
  <c r="E67" i="24" s="1"/>
  <c r="D68" i="24"/>
  <c r="E68" i="24" s="1"/>
  <c r="D69" i="24"/>
  <c r="E69" i="24" s="1"/>
  <c r="D70" i="24"/>
  <c r="E70" i="24" s="1"/>
  <c r="D71" i="24"/>
  <c r="E71" i="24" s="1"/>
  <c r="D72" i="24"/>
  <c r="E72" i="24" s="1"/>
  <c r="D73" i="24"/>
  <c r="E73" i="24" s="1"/>
  <c r="D74" i="24"/>
  <c r="E74" i="24" s="1"/>
  <c r="D75" i="24"/>
  <c r="E75" i="24" s="1"/>
  <c r="D76" i="24"/>
  <c r="E76" i="24" s="1"/>
  <c r="D77" i="24"/>
  <c r="E77" i="24" s="1"/>
  <c r="D78" i="24"/>
  <c r="E78" i="24" s="1"/>
  <c r="D79" i="24"/>
  <c r="E79" i="24" s="1"/>
  <c r="D80" i="24"/>
  <c r="E80" i="24" s="1"/>
  <c r="D81" i="24"/>
  <c r="E81" i="24" s="1"/>
  <c r="D82" i="24"/>
  <c r="E82" i="24" s="1"/>
  <c r="D83" i="24"/>
  <c r="E83" i="24" s="1"/>
  <c r="D84" i="24"/>
  <c r="E84" i="24" s="1"/>
  <c r="D85" i="24"/>
  <c r="E85" i="24" s="1"/>
  <c r="D86" i="24"/>
  <c r="E86" i="24" s="1"/>
  <c r="D87" i="24"/>
  <c r="E87" i="24" s="1"/>
  <c r="D88" i="24"/>
  <c r="E88" i="24" s="1"/>
  <c r="D89" i="24"/>
  <c r="E89" i="24" s="1"/>
  <c r="D90" i="24"/>
  <c r="E90" i="24" s="1"/>
  <c r="D91" i="24"/>
  <c r="E91" i="24" s="1"/>
  <c r="D92" i="24"/>
  <c r="E92" i="24" s="1"/>
  <c r="D93" i="24"/>
  <c r="E93" i="24" s="1"/>
  <c r="D94" i="24"/>
  <c r="E94" i="24" s="1"/>
  <c r="D95" i="24"/>
  <c r="E95" i="24" s="1"/>
  <c r="D96" i="24"/>
  <c r="E96" i="24" s="1"/>
  <c r="D97" i="24"/>
  <c r="E97" i="24" s="1"/>
  <c r="D98" i="24"/>
  <c r="E98" i="24" s="1"/>
  <c r="D99" i="24"/>
  <c r="E99" i="24" s="1"/>
  <c r="D100" i="24"/>
  <c r="E100" i="24" s="1"/>
  <c r="D101" i="24"/>
  <c r="E101" i="24" s="1"/>
  <c r="D102" i="24"/>
  <c r="E102" i="24" s="1"/>
  <c r="D103" i="24"/>
  <c r="E103" i="24" s="1"/>
  <c r="D104" i="24"/>
  <c r="E104" i="24" s="1"/>
  <c r="D105" i="24"/>
  <c r="E105" i="24" s="1"/>
  <c r="D106" i="24"/>
  <c r="E106" i="24" s="1"/>
  <c r="D107" i="24"/>
  <c r="E107" i="24" s="1"/>
  <c r="D108" i="24"/>
  <c r="E108" i="24" s="1"/>
  <c r="D109" i="24"/>
  <c r="E109" i="24" s="1"/>
  <c r="D110" i="24"/>
  <c r="E110" i="24" s="1"/>
  <c r="D111" i="24"/>
  <c r="E111" i="24" s="1"/>
  <c r="D112" i="24"/>
  <c r="E112" i="24" s="1"/>
  <c r="D113" i="24"/>
  <c r="E113" i="24" s="1"/>
  <c r="D114" i="24"/>
  <c r="E114" i="24" s="1"/>
  <c r="D115" i="24"/>
  <c r="E115" i="24" s="1"/>
  <c r="D116" i="24"/>
  <c r="E116" i="24" s="1"/>
  <c r="D117" i="24"/>
  <c r="E117" i="24" s="1"/>
  <c r="D118" i="24"/>
  <c r="E118" i="24" s="1"/>
  <c r="D119" i="24"/>
  <c r="E119" i="24" s="1"/>
  <c r="D120" i="24"/>
  <c r="E120" i="24" s="1"/>
  <c r="D121" i="24"/>
  <c r="E121" i="24" s="1"/>
  <c r="D122" i="24"/>
  <c r="E122" i="24" s="1"/>
  <c r="D123" i="24"/>
  <c r="E123" i="24" s="1"/>
  <c r="D124" i="24"/>
  <c r="E124" i="24" s="1"/>
  <c r="D125" i="24"/>
  <c r="E125" i="24" s="1"/>
  <c r="D126" i="24"/>
  <c r="E126" i="24" s="1"/>
  <c r="D127" i="24"/>
  <c r="E127" i="24" s="1"/>
  <c r="D128" i="24"/>
  <c r="E128" i="24" s="1"/>
  <c r="D129" i="24"/>
  <c r="E129" i="24" s="1"/>
  <c r="D130" i="24"/>
  <c r="E130" i="24" s="1"/>
  <c r="D131" i="24"/>
  <c r="E131" i="24" s="1"/>
  <c r="D132" i="24"/>
  <c r="E132" i="24" s="1"/>
  <c r="D133" i="24"/>
  <c r="E133" i="24" s="1"/>
  <c r="D134" i="24"/>
  <c r="E134" i="24" s="1"/>
  <c r="D135" i="24"/>
  <c r="E135" i="24" s="1"/>
  <c r="D136" i="24"/>
  <c r="E136" i="24" s="1"/>
  <c r="D137" i="24"/>
  <c r="E137" i="24" s="1"/>
  <c r="D138" i="24"/>
  <c r="E138" i="24" s="1"/>
  <c r="D139" i="24"/>
  <c r="E139" i="24" s="1"/>
  <c r="D140" i="24"/>
  <c r="E140" i="24" s="1"/>
  <c r="D141" i="24"/>
  <c r="E141" i="24" s="1"/>
  <c r="D142" i="24"/>
  <c r="E142" i="24" s="1"/>
  <c r="D143" i="24"/>
  <c r="E143" i="24" s="1"/>
  <c r="D144" i="24"/>
  <c r="E144" i="24" s="1"/>
  <c r="D145" i="24"/>
  <c r="E145" i="24" s="1"/>
  <c r="D146" i="24"/>
  <c r="E146" i="24" s="1"/>
  <c r="D147" i="24"/>
  <c r="E147" i="24" s="1"/>
  <c r="D148" i="24"/>
  <c r="E148" i="24" s="1"/>
  <c r="D149" i="24"/>
  <c r="E149" i="24" s="1"/>
  <c r="D150" i="24"/>
  <c r="E150" i="24" s="1"/>
  <c r="D151" i="24"/>
  <c r="E151" i="24" s="1"/>
  <c r="D152" i="24"/>
  <c r="E152" i="24" s="1"/>
  <c r="D153" i="24"/>
  <c r="E153" i="24" s="1"/>
  <c r="D154" i="24"/>
  <c r="E154" i="24" s="1"/>
  <c r="D155" i="24"/>
  <c r="E155" i="24" s="1"/>
  <c r="D156" i="24"/>
  <c r="E156" i="24" s="1"/>
  <c r="D157" i="24"/>
  <c r="E157" i="24" s="1"/>
  <c r="D158" i="24"/>
  <c r="E158" i="24" s="1"/>
  <c r="D159" i="24"/>
  <c r="E159" i="24" s="1"/>
  <c r="D160" i="24"/>
  <c r="E160" i="24" s="1"/>
  <c r="D161" i="24"/>
  <c r="E161" i="24" s="1"/>
  <c r="D162" i="24"/>
  <c r="E162" i="24" s="1"/>
  <c r="D163" i="24"/>
  <c r="E163" i="24" s="1"/>
  <c r="D164" i="24"/>
  <c r="E164" i="24" s="1"/>
  <c r="D165" i="24"/>
  <c r="E165" i="24" s="1"/>
  <c r="D166" i="24"/>
  <c r="E166" i="24" s="1"/>
  <c r="D167" i="24"/>
  <c r="E167" i="24" s="1"/>
  <c r="D168" i="24"/>
  <c r="E168" i="24" s="1"/>
  <c r="D169" i="24"/>
  <c r="E169" i="24" s="1"/>
  <c r="D170" i="24"/>
  <c r="E170" i="24" s="1"/>
  <c r="D171" i="24"/>
  <c r="E171" i="24" s="1"/>
  <c r="D172" i="24"/>
  <c r="E172" i="24" s="1"/>
  <c r="D173" i="24"/>
  <c r="E173" i="24" s="1"/>
  <c r="D174" i="24"/>
  <c r="E174" i="24" s="1"/>
  <c r="D175" i="24"/>
  <c r="E175" i="24" s="1"/>
  <c r="D176" i="24"/>
  <c r="E176" i="24" s="1"/>
  <c r="D177" i="24"/>
  <c r="E177" i="24" s="1"/>
  <c r="D178" i="24"/>
  <c r="E178" i="24" s="1"/>
  <c r="D179" i="24"/>
  <c r="E179" i="24" s="1"/>
  <c r="D180" i="24"/>
  <c r="E180" i="24" s="1"/>
  <c r="D181" i="24"/>
  <c r="E181" i="24" s="1"/>
  <c r="D182" i="24"/>
  <c r="E182" i="24" s="1"/>
  <c r="D183" i="24"/>
  <c r="E183" i="24" s="1"/>
  <c r="D184" i="24"/>
  <c r="E184" i="24" s="1"/>
  <c r="D185" i="24"/>
  <c r="E185" i="24" s="1"/>
  <c r="D186" i="24"/>
  <c r="E186" i="24" s="1"/>
  <c r="D187" i="24"/>
  <c r="E187" i="24" s="1"/>
  <c r="D188" i="24"/>
  <c r="E188" i="24" s="1"/>
  <c r="D189" i="24"/>
  <c r="E189" i="24" s="1"/>
  <c r="D190" i="24"/>
  <c r="E190" i="24" s="1"/>
  <c r="D191" i="24"/>
  <c r="E191" i="24" s="1"/>
  <c r="D192" i="24"/>
  <c r="E192" i="24" s="1"/>
  <c r="D193" i="24"/>
  <c r="E193" i="24" s="1"/>
  <c r="D194" i="24"/>
  <c r="E194" i="24" s="1"/>
  <c r="D195" i="24"/>
  <c r="E195" i="24" s="1"/>
  <c r="D196" i="24"/>
  <c r="E196" i="24" s="1"/>
  <c r="D197" i="24"/>
  <c r="E197" i="24" s="1"/>
  <c r="D198" i="24"/>
  <c r="E198" i="24" s="1"/>
  <c r="D199" i="24"/>
  <c r="E199" i="24" s="1"/>
  <c r="D200" i="24"/>
  <c r="E200" i="24" s="1"/>
  <c r="D201" i="24"/>
  <c r="E201" i="24" s="1"/>
  <c r="D202" i="24"/>
  <c r="E202" i="24" s="1"/>
  <c r="D203" i="24"/>
  <c r="E203" i="24" s="1"/>
  <c r="D204" i="24"/>
  <c r="E204" i="24" s="1"/>
  <c r="D205" i="24"/>
  <c r="E205" i="24" s="1"/>
  <c r="D206" i="24"/>
  <c r="E206" i="24" s="1"/>
  <c r="D207" i="24"/>
  <c r="E207" i="24" s="1"/>
  <c r="D208" i="24"/>
  <c r="E208" i="24" s="1"/>
  <c r="D209" i="24"/>
  <c r="E209" i="24" s="1"/>
  <c r="D210" i="24"/>
  <c r="E210" i="24" s="1"/>
  <c r="D211" i="24"/>
  <c r="E211" i="24" s="1"/>
  <c r="D212" i="24"/>
  <c r="E212" i="24" s="1"/>
  <c r="D213" i="24"/>
  <c r="E213" i="24" s="1"/>
  <c r="D214" i="24"/>
  <c r="E214" i="24" s="1"/>
  <c r="D215" i="24"/>
  <c r="E215" i="24" s="1"/>
  <c r="D216" i="24"/>
  <c r="E216" i="24" s="1"/>
  <c r="D217" i="24"/>
  <c r="E217" i="24" s="1"/>
  <c r="D218" i="24"/>
  <c r="E218" i="24" s="1"/>
  <c r="D219" i="24"/>
  <c r="E219" i="24" s="1"/>
  <c r="D220" i="24"/>
  <c r="E220" i="24" s="1"/>
  <c r="D221" i="24"/>
  <c r="E221" i="24" s="1"/>
  <c r="D222" i="24"/>
  <c r="E222" i="24" s="1"/>
  <c r="D223" i="24"/>
  <c r="E223" i="24" s="1"/>
  <c r="D224" i="24"/>
  <c r="E224" i="24" s="1"/>
  <c r="D225" i="24"/>
  <c r="E225" i="24" s="1"/>
  <c r="D226" i="24"/>
  <c r="E226" i="24" s="1"/>
  <c r="D227" i="24"/>
  <c r="E227" i="24" s="1"/>
  <c r="D228" i="24"/>
  <c r="E228" i="24" s="1"/>
  <c r="D229" i="24"/>
  <c r="E229" i="24" s="1"/>
  <c r="D230" i="24"/>
  <c r="E230" i="24" s="1"/>
  <c r="D231" i="24"/>
  <c r="E231" i="24" s="1"/>
  <c r="D232" i="24"/>
  <c r="E232" i="24" s="1"/>
  <c r="D233" i="24"/>
  <c r="E233" i="24" s="1"/>
  <c r="D234" i="24"/>
  <c r="E234" i="24" s="1"/>
  <c r="D235" i="24"/>
  <c r="E235" i="24" s="1"/>
  <c r="D236" i="24"/>
  <c r="E236" i="24" s="1"/>
  <c r="D237" i="24"/>
  <c r="E237" i="24" s="1"/>
  <c r="D238" i="24"/>
  <c r="E238" i="24" s="1"/>
  <c r="D239" i="24"/>
  <c r="E239" i="24" s="1"/>
  <c r="D240" i="24"/>
  <c r="E240" i="24" s="1"/>
  <c r="D241" i="24"/>
  <c r="E241" i="24" s="1"/>
  <c r="D242" i="24"/>
  <c r="E242" i="24" s="1"/>
  <c r="D243" i="24"/>
  <c r="E243" i="24" s="1"/>
  <c r="D244" i="24"/>
  <c r="E244" i="24" s="1"/>
  <c r="D245" i="24"/>
  <c r="E245" i="24" s="1"/>
  <c r="D246" i="24"/>
  <c r="E246" i="24" s="1"/>
  <c r="D247" i="24"/>
  <c r="E247" i="24" s="1"/>
  <c r="D248" i="24"/>
  <c r="E248" i="24" s="1"/>
  <c r="D249" i="24"/>
  <c r="E249" i="24" s="1"/>
  <c r="D250" i="24"/>
  <c r="E250" i="24" s="1"/>
  <c r="D251" i="24"/>
  <c r="E251" i="24" s="1"/>
  <c r="D252" i="24"/>
  <c r="E252" i="24" s="1"/>
  <c r="D253" i="24"/>
  <c r="E253" i="24" s="1"/>
  <c r="D254" i="24"/>
  <c r="E254" i="24" s="1"/>
  <c r="D255" i="24"/>
  <c r="E255" i="24" s="1"/>
  <c r="D256" i="24"/>
  <c r="E256" i="24" s="1"/>
  <c r="D257" i="24"/>
  <c r="E257" i="24" s="1"/>
  <c r="D258" i="24"/>
  <c r="E258" i="24" s="1"/>
  <c r="D259" i="24"/>
  <c r="E259" i="24" s="1"/>
  <c r="D260" i="24"/>
  <c r="E260" i="24" s="1"/>
  <c r="D261" i="24"/>
  <c r="E261" i="24" s="1"/>
  <c r="D262" i="24"/>
  <c r="E262" i="24" s="1"/>
  <c r="D263" i="24"/>
  <c r="E263" i="24" s="1"/>
  <c r="D264" i="24"/>
  <c r="E264" i="24" s="1"/>
  <c r="D265" i="24"/>
  <c r="E265" i="24" s="1"/>
  <c r="D266" i="24"/>
  <c r="E266" i="24" s="1"/>
  <c r="D267" i="24"/>
  <c r="E267" i="24" s="1"/>
  <c r="D268" i="24"/>
  <c r="E268" i="24" s="1"/>
  <c r="D269" i="24"/>
  <c r="E269" i="24" s="1"/>
  <c r="D270" i="24"/>
  <c r="E270" i="24" s="1"/>
  <c r="D271" i="24"/>
  <c r="E271" i="24" s="1"/>
  <c r="D272" i="24"/>
  <c r="E272" i="24" s="1"/>
  <c r="D273" i="24"/>
  <c r="E273" i="24" s="1"/>
  <c r="D274" i="24"/>
  <c r="E274" i="24" s="1"/>
  <c r="D275" i="24"/>
  <c r="E275" i="24" s="1"/>
  <c r="D276" i="24"/>
  <c r="E276" i="24" s="1"/>
  <c r="D277" i="24"/>
  <c r="E277" i="24" s="1"/>
  <c r="D278" i="24"/>
  <c r="E278" i="24" s="1"/>
  <c r="D279" i="24"/>
  <c r="E279" i="24" s="1"/>
  <c r="D280" i="24"/>
  <c r="E280" i="24" s="1"/>
  <c r="D281" i="24"/>
  <c r="E281" i="24" s="1"/>
  <c r="D282" i="24"/>
  <c r="E282" i="24" s="1"/>
  <c r="D283" i="24"/>
  <c r="E283" i="24" s="1"/>
  <c r="D284" i="24"/>
  <c r="E284" i="24" s="1"/>
  <c r="D285" i="24"/>
  <c r="E285" i="24" s="1"/>
  <c r="D286" i="24"/>
  <c r="E286" i="24" s="1"/>
  <c r="D287" i="24"/>
  <c r="E287" i="24" s="1"/>
  <c r="D288" i="24"/>
  <c r="E288" i="24" s="1"/>
  <c r="D289" i="24"/>
  <c r="E289" i="24" s="1"/>
  <c r="D290" i="24"/>
  <c r="E290" i="24" s="1"/>
  <c r="D291" i="24"/>
  <c r="E291" i="24" s="1"/>
  <c r="D292" i="24"/>
  <c r="E292" i="24" s="1"/>
  <c r="D293" i="24"/>
  <c r="E293" i="24" s="1"/>
  <c r="D294" i="24"/>
  <c r="E294" i="24" s="1"/>
  <c r="D295" i="24"/>
  <c r="E295" i="24" s="1"/>
  <c r="D296" i="24"/>
  <c r="E296" i="24" s="1"/>
  <c r="D297" i="24"/>
  <c r="E297" i="24" s="1"/>
  <c r="D298" i="24"/>
  <c r="E298" i="24" s="1"/>
  <c r="D299" i="24"/>
  <c r="E299" i="24" s="1"/>
  <c r="D300" i="24"/>
  <c r="E300" i="24" s="1"/>
  <c r="D301" i="24"/>
  <c r="E301" i="24" s="1"/>
  <c r="D302" i="24"/>
  <c r="E302" i="24" s="1"/>
  <c r="D303" i="24"/>
  <c r="E303" i="24" s="1"/>
  <c r="D304" i="24"/>
  <c r="E304" i="24" s="1"/>
  <c r="D305" i="24"/>
  <c r="E305" i="24" s="1"/>
  <c r="D306" i="24"/>
  <c r="E306" i="24" s="1"/>
  <c r="D307" i="24"/>
  <c r="E307" i="24" s="1"/>
  <c r="D308" i="24"/>
  <c r="E308" i="24" s="1"/>
  <c r="D309" i="24"/>
  <c r="E309" i="24" s="1"/>
  <c r="D310" i="24"/>
  <c r="E310" i="24" s="1"/>
  <c r="D311" i="24"/>
  <c r="E311" i="24" s="1"/>
  <c r="D312" i="24"/>
  <c r="E312" i="24" s="1"/>
  <c r="D313" i="24"/>
  <c r="E313" i="24" s="1"/>
  <c r="D314" i="24"/>
  <c r="E314" i="24" s="1"/>
  <c r="D315" i="24"/>
  <c r="E315" i="24" s="1"/>
  <c r="D316" i="24"/>
  <c r="E316" i="24" s="1"/>
  <c r="D317" i="24"/>
  <c r="E317" i="24" s="1"/>
  <c r="D318" i="24"/>
  <c r="E318" i="24" s="1"/>
  <c r="D319" i="24"/>
  <c r="E319" i="24" s="1"/>
  <c r="D320" i="24"/>
  <c r="E320" i="24" s="1"/>
  <c r="D321" i="24"/>
  <c r="E321" i="24" s="1"/>
  <c r="D322" i="24"/>
  <c r="E322" i="24" s="1"/>
  <c r="D323" i="24"/>
  <c r="E323" i="24" s="1"/>
  <c r="D324" i="24"/>
  <c r="D325" i="24"/>
  <c r="E325" i="24" s="1"/>
  <c r="D326" i="24"/>
  <c r="E326" i="24" s="1"/>
  <c r="D327" i="24"/>
  <c r="E327" i="24" s="1"/>
  <c r="D328" i="24"/>
  <c r="E328" i="24" s="1"/>
  <c r="D329" i="24"/>
  <c r="E329" i="24" s="1"/>
  <c r="D330" i="24"/>
  <c r="E330" i="24" s="1"/>
  <c r="D331" i="24"/>
  <c r="E331" i="24" s="1"/>
  <c r="D332" i="24"/>
  <c r="E332" i="24" s="1"/>
  <c r="D333" i="24"/>
  <c r="E333" i="24" s="1"/>
  <c r="D334" i="24"/>
  <c r="E334" i="24" s="1"/>
  <c r="D335" i="24"/>
  <c r="E335" i="24" s="1"/>
  <c r="D336" i="24"/>
  <c r="E336" i="24" s="1"/>
  <c r="D337" i="24"/>
  <c r="E337" i="24" s="1"/>
  <c r="D338" i="24"/>
  <c r="E338" i="24" s="1"/>
  <c r="D339" i="24"/>
  <c r="E339" i="24" s="1"/>
  <c r="D340" i="24"/>
  <c r="E340" i="24" s="1"/>
  <c r="D341" i="24"/>
  <c r="E341" i="24" s="1"/>
  <c r="D342" i="24"/>
  <c r="E342" i="24" s="1"/>
  <c r="D343" i="24"/>
  <c r="E343" i="24" s="1"/>
  <c r="D344" i="24"/>
  <c r="E344" i="24" s="1"/>
  <c r="D345" i="24"/>
  <c r="E345" i="24" s="1"/>
  <c r="D346" i="24"/>
  <c r="E346" i="24" s="1"/>
  <c r="D347" i="24"/>
  <c r="E347" i="24" s="1"/>
  <c r="D348" i="24"/>
  <c r="E348" i="24" s="1"/>
  <c r="D349" i="24"/>
  <c r="E349" i="24" s="1"/>
  <c r="D350" i="24"/>
  <c r="E350" i="24" s="1"/>
  <c r="D351" i="24"/>
  <c r="E351" i="24" s="1"/>
  <c r="D352" i="24"/>
  <c r="E352" i="24" s="1"/>
  <c r="D353" i="24"/>
  <c r="E353" i="24" s="1"/>
  <c r="D354" i="24"/>
  <c r="E354" i="24" s="1"/>
  <c r="D355" i="24"/>
  <c r="E355" i="24" s="1"/>
  <c r="D356" i="24"/>
  <c r="E356" i="24" s="1"/>
  <c r="D357" i="24"/>
  <c r="E357" i="24" s="1"/>
  <c r="D358" i="24"/>
  <c r="E358" i="24" s="1"/>
  <c r="D359" i="24"/>
  <c r="E359" i="24" s="1"/>
  <c r="D360" i="24"/>
  <c r="E360" i="24" s="1"/>
  <c r="D361" i="24"/>
  <c r="E361" i="24" s="1"/>
  <c r="D362" i="24"/>
  <c r="E362" i="24" s="1"/>
  <c r="D363" i="24"/>
  <c r="E363" i="24" s="1"/>
  <c r="D364" i="24"/>
  <c r="E364" i="24" s="1"/>
  <c r="D365" i="24"/>
  <c r="E365" i="24" s="1"/>
  <c r="D366" i="24"/>
  <c r="E366" i="24" s="1"/>
  <c r="D367" i="24"/>
  <c r="E367" i="24" s="1"/>
  <c r="D368" i="24"/>
  <c r="E368" i="24" s="1"/>
  <c r="D369" i="24"/>
  <c r="E369" i="24" s="1"/>
  <c r="D370" i="24"/>
  <c r="E370" i="24" s="1"/>
  <c r="D371" i="24"/>
  <c r="E371" i="24" s="1"/>
  <c r="D372" i="24"/>
  <c r="E372" i="24" s="1"/>
  <c r="D373" i="24"/>
  <c r="E373" i="24" s="1"/>
  <c r="D374" i="24"/>
  <c r="E374" i="24" s="1"/>
  <c r="D375" i="24"/>
  <c r="E375" i="24" s="1"/>
  <c r="D376" i="24"/>
  <c r="E376" i="24" s="1"/>
  <c r="D377" i="24"/>
  <c r="E377" i="24" s="1"/>
  <c r="D378" i="24"/>
  <c r="E378" i="24" s="1"/>
  <c r="D379" i="24"/>
  <c r="E379" i="24" s="1"/>
  <c r="D380" i="24"/>
  <c r="E380" i="24" s="1"/>
  <c r="D381" i="24"/>
  <c r="E381" i="24" s="1"/>
  <c r="D382" i="24"/>
  <c r="E382" i="24" s="1"/>
  <c r="D383" i="24"/>
  <c r="E383" i="24" s="1"/>
  <c r="D384" i="24"/>
  <c r="E384" i="24" s="1"/>
  <c r="D385" i="24"/>
  <c r="E385" i="24" s="1"/>
  <c r="D386" i="24"/>
  <c r="E386" i="24" s="1"/>
  <c r="D387" i="24"/>
  <c r="E387" i="24" s="1"/>
  <c r="D388" i="24"/>
  <c r="E388" i="24" s="1"/>
  <c r="D389" i="24"/>
  <c r="E389" i="24" s="1"/>
  <c r="D390" i="24"/>
  <c r="E390" i="24" s="1"/>
  <c r="D391" i="24"/>
  <c r="E391" i="24" s="1"/>
  <c r="D392" i="24"/>
  <c r="E392" i="24" s="1"/>
  <c r="D393" i="24"/>
  <c r="E393" i="24" s="1"/>
  <c r="D394" i="24"/>
  <c r="E394" i="24" s="1"/>
  <c r="D395" i="24"/>
  <c r="E395" i="24" s="1"/>
  <c r="D396" i="24"/>
  <c r="E396" i="24" s="1"/>
  <c r="D397" i="24"/>
  <c r="E397" i="24" s="1"/>
  <c r="D398" i="24"/>
  <c r="E398" i="24" s="1"/>
  <c r="D399" i="24"/>
  <c r="E399" i="24" s="1"/>
  <c r="D400" i="24"/>
  <c r="E400" i="24" s="1"/>
  <c r="D401" i="24"/>
  <c r="E401" i="24" s="1"/>
  <c r="D402" i="24"/>
  <c r="E402" i="24" s="1"/>
  <c r="D403" i="24"/>
  <c r="E403" i="24" s="1"/>
  <c r="D404" i="24"/>
  <c r="E404" i="24" s="1"/>
  <c r="D405" i="24"/>
  <c r="E405" i="24" s="1"/>
  <c r="D406" i="24"/>
  <c r="E406" i="24" s="1"/>
  <c r="D407" i="24"/>
  <c r="E407" i="24" s="1"/>
  <c r="D408" i="24"/>
  <c r="E408" i="24" s="1"/>
  <c r="D409" i="24"/>
  <c r="E409" i="24" s="1"/>
  <c r="D410" i="24"/>
  <c r="E410" i="24" s="1"/>
  <c r="D411" i="24"/>
  <c r="E411" i="24" s="1"/>
  <c r="D412" i="24"/>
  <c r="E412" i="24" s="1"/>
  <c r="D413" i="24"/>
  <c r="E413" i="24" s="1"/>
  <c r="D414" i="24"/>
  <c r="E414" i="24" s="1"/>
  <c r="D415" i="24"/>
  <c r="E415" i="24" s="1"/>
  <c r="D416" i="24"/>
  <c r="E416" i="24" s="1"/>
  <c r="D417" i="24"/>
  <c r="E417" i="24" s="1"/>
  <c r="D418" i="24"/>
  <c r="E418" i="24" s="1"/>
  <c r="D419" i="24"/>
  <c r="E419" i="24" s="1"/>
  <c r="D420" i="24"/>
  <c r="E420" i="24" s="1"/>
  <c r="D421" i="24"/>
  <c r="E421" i="24" s="1"/>
  <c r="D422" i="24"/>
  <c r="E422" i="24" s="1"/>
  <c r="D423" i="24"/>
  <c r="E423" i="24" s="1"/>
  <c r="D424" i="24"/>
  <c r="E424" i="24" s="1"/>
  <c r="D425" i="24"/>
  <c r="E425" i="24" s="1"/>
  <c r="D426" i="24"/>
  <c r="E426" i="24" s="1"/>
  <c r="D427" i="24"/>
  <c r="E427" i="24" s="1"/>
  <c r="D428" i="24"/>
  <c r="E428" i="24" s="1"/>
  <c r="D429" i="24"/>
  <c r="E429" i="24" s="1"/>
  <c r="D430" i="24"/>
  <c r="E430" i="24" s="1"/>
  <c r="D431" i="24"/>
  <c r="E431" i="24" s="1"/>
  <c r="D432" i="24"/>
  <c r="E432" i="24" s="1"/>
  <c r="D433" i="24"/>
  <c r="E433" i="24" s="1"/>
  <c r="D434" i="24"/>
  <c r="E434" i="24" s="1"/>
  <c r="D435" i="24"/>
  <c r="E435" i="24" s="1"/>
  <c r="D436" i="24"/>
  <c r="E436" i="24" s="1"/>
  <c r="D437" i="24"/>
  <c r="E437" i="24" s="1"/>
  <c r="D438" i="24"/>
  <c r="E438" i="24" s="1"/>
  <c r="D439" i="24"/>
  <c r="E439" i="24" s="1"/>
  <c r="D440" i="24"/>
  <c r="E440" i="24" s="1"/>
  <c r="D441" i="24"/>
  <c r="E441" i="24" s="1"/>
  <c r="D442" i="24"/>
  <c r="E442" i="24" s="1"/>
  <c r="D443" i="24"/>
  <c r="E443" i="24" s="1"/>
  <c r="D444" i="24"/>
  <c r="E444" i="24" s="1"/>
  <c r="D445" i="24"/>
  <c r="E445" i="24" s="1"/>
  <c r="D446" i="24"/>
  <c r="E446" i="24" s="1"/>
  <c r="D447" i="24"/>
  <c r="E447" i="24" s="1"/>
  <c r="D448" i="24"/>
  <c r="E448" i="24" s="1"/>
  <c r="D449" i="24"/>
  <c r="E449" i="24" s="1"/>
  <c r="D450" i="24"/>
  <c r="E450" i="24" s="1"/>
  <c r="D451" i="24"/>
  <c r="E451" i="24" s="1"/>
  <c r="D452" i="24"/>
  <c r="E452" i="24" s="1"/>
  <c r="D453" i="24"/>
  <c r="E453" i="24" s="1"/>
  <c r="D454" i="24"/>
  <c r="E454" i="24" s="1"/>
  <c r="D455" i="24"/>
  <c r="E455" i="24" s="1"/>
  <c r="D456" i="24"/>
  <c r="E456" i="24" s="1"/>
  <c r="D457" i="24"/>
  <c r="E457" i="24" s="1"/>
  <c r="D458" i="24"/>
  <c r="E458" i="24" s="1"/>
  <c r="D459" i="24"/>
  <c r="E459" i="24" s="1"/>
  <c r="D460" i="24"/>
  <c r="E460" i="24" s="1"/>
  <c r="D461" i="24"/>
  <c r="E461" i="24" s="1"/>
  <c r="D462" i="24"/>
  <c r="E462" i="24" s="1"/>
  <c r="D463" i="24"/>
  <c r="E463" i="24" s="1"/>
  <c r="D464" i="24"/>
  <c r="E464" i="24" s="1"/>
  <c r="D465" i="24"/>
  <c r="E465" i="24" s="1"/>
  <c r="D466" i="24"/>
  <c r="E466" i="24" s="1"/>
  <c r="D467" i="24"/>
  <c r="E467" i="24" s="1"/>
  <c r="D468" i="24"/>
  <c r="E468" i="24" s="1"/>
  <c r="D469" i="24"/>
  <c r="E469" i="24" s="1"/>
  <c r="D470" i="24"/>
  <c r="E470" i="24" s="1"/>
  <c r="D471" i="24"/>
  <c r="E471" i="24" s="1"/>
  <c r="D472" i="24"/>
  <c r="E472" i="24" s="1"/>
  <c r="D473" i="24"/>
  <c r="E473" i="24" s="1"/>
  <c r="D474" i="24"/>
  <c r="E474" i="24" s="1"/>
  <c r="D475" i="24"/>
  <c r="E475" i="24" s="1"/>
  <c r="D476" i="24"/>
  <c r="E476" i="24" s="1"/>
  <c r="D477" i="24"/>
  <c r="E477" i="24" s="1"/>
  <c r="D478" i="24"/>
  <c r="E478" i="24" s="1"/>
  <c r="D479" i="24"/>
  <c r="E479" i="24" s="1"/>
  <c r="D480" i="24"/>
  <c r="E480" i="24" s="1"/>
  <c r="D481" i="24"/>
  <c r="E481" i="24" s="1"/>
  <c r="D482" i="24"/>
  <c r="E482" i="24" s="1"/>
  <c r="D483" i="24"/>
  <c r="E483" i="24" s="1"/>
  <c r="D484" i="24"/>
  <c r="E484" i="24" s="1"/>
  <c r="D485" i="24"/>
  <c r="E485" i="24" s="1"/>
  <c r="D486" i="24"/>
  <c r="E486" i="24" s="1"/>
  <c r="D487" i="24"/>
  <c r="E487" i="24" s="1"/>
  <c r="D488" i="24"/>
  <c r="E488" i="24" s="1"/>
  <c r="D489" i="24"/>
  <c r="E489" i="24" s="1"/>
  <c r="D490" i="24"/>
  <c r="E490" i="24" s="1"/>
  <c r="D491" i="24"/>
  <c r="E491" i="24" s="1"/>
  <c r="D492" i="24"/>
  <c r="E492" i="24" s="1"/>
  <c r="D493" i="24"/>
  <c r="E493" i="24" s="1"/>
  <c r="D494" i="24"/>
  <c r="E494" i="24" s="1"/>
  <c r="D495" i="24"/>
  <c r="E495" i="24" s="1"/>
  <c r="D496" i="24"/>
  <c r="E496" i="24" s="1"/>
  <c r="D497" i="24"/>
  <c r="E497" i="24" s="1"/>
  <c r="D498" i="24"/>
  <c r="E498" i="24" s="1"/>
  <c r="D499" i="24"/>
  <c r="E499" i="24" s="1"/>
  <c r="D500" i="24"/>
  <c r="E500" i="24" s="1"/>
  <c r="D501" i="24"/>
  <c r="E501" i="24" s="1"/>
  <c r="D502" i="24"/>
  <c r="E502" i="24" s="1"/>
  <c r="D503" i="24"/>
  <c r="E503" i="24" s="1"/>
  <c r="D504" i="24"/>
  <c r="E504" i="24" s="1"/>
  <c r="D505" i="24"/>
  <c r="E505" i="24" s="1"/>
  <c r="D506" i="24"/>
  <c r="E506" i="24" s="1"/>
  <c r="D507" i="24"/>
  <c r="E507" i="24" s="1"/>
  <c r="D508" i="24"/>
  <c r="E508" i="24" s="1"/>
  <c r="D509" i="24"/>
  <c r="E509" i="24" s="1"/>
  <c r="D510" i="24"/>
  <c r="E510" i="24" s="1"/>
  <c r="D511" i="24"/>
  <c r="E511" i="24" s="1"/>
  <c r="D512" i="24"/>
  <c r="E512" i="24" s="1"/>
  <c r="D513" i="24"/>
  <c r="E513" i="24" s="1"/>
  <c r="D514" i="24"/>
  <c r="E514" i="24" s="1"/>
  <c r="D515" i="24"/>
  <c r="E515" i="24" s="1"/>
  <c r="D516" i="24"/>
  <c r="E516" i="24" s="1"/>
  <c r="D517" i="24"/>
  <c r="E517" i="24" s="1"/>
  <c r="D518" i="24"/>
  <c r="E518" i="24" s="1"/>
  <c r="D519" i="24"/>
  <c r="E519" i="24" s="1"/>
  <c r="D520" i="24"/>
  <c r="E520" i="24" s="1"/>
  <c r="D521" i="24"/>
  <c r="E521" i="24" s="1"/>
  <c r="D522" i="24"/>
  <c r="E522" i="24" s="1"/>
  <c r="D523" i="24"/>
  <c r="E523" i="24" s="1"/>
  <c r="D524" i="24"/>
  <c r="E524" i="24" s="1"/>
  <c r="D525" i="24"/>
  <c r="E525" i="24" s="1"/>
  <c r="D526" i="24"/>
  <c r="E526" i="24" s="1"/>
  <c r="D527" i="24"/>
  <c r="E527" i="24" s="1"/>
  <c r="D528" i="24"/>
  <c r="E528" i="24" s="1"/>
  <c r="D529" i="24"/>
  <c r="E529" i="24" s="1"/>
  <c r="D530" i="24"/>
  <c r="E530" i="24" s="1"/>
  <c r="D531" i="24"/>
  <c r="E531" i="24" s="1"/>
  <c r="D532" i="24"/>
  <c r="E532" i="24" s="1"/>
  <c r="D533" i="24"/>
  <c r="E533" i="24" s="1"/>
  <c r="D534" i="24"/>
  <c r="E534" i="24" s="1"/>
  <c r="D535" i="24"/>
  <c r="E535" i="24" s="1"/>
  <c r="D536" i="24"/>
  <c r="E536" i="24" s="1"/>
  <c r="D537" i="24"/>
  <c r="E537" i="24" s="1"/>
  <c r="D538" i="24"/>
  <c r="E538" i="24" s="1"/>
  <c r="D539" i="24"/>
  <c r="E539" i="24" s="1"/>
  <c r="D540" i="24"/>
  <c r="E540" i="24" s="1"/>
  <c r="D541" i="24"/>
  <c r="E541" i="24" s="1"/>
  <c r="D542" i="24"/>
  <c r="E542" i="24" s="1"/>
  <c r="D543" i="24"/>
  <c r="E543" i="24" s="1"/>
  <c r="D544" i="24"/>
  <c r="E544" i="24" s="1"/>
  <c r="D545" i="24"/>
  <c r="E545" i="24" s="1"/>
  <c r="D546" i="24"/>
  <c r="E546" i="24" s="1"/>
  <c r="D547" i="24"/>
  <c r="E547" i="24" s="1"/>
  <c r="D548" i="24"/>
  <c r="E548" i="24" s="1"/>
  <c r="D549" i="24"/>
  <c r="E549" i="24" s="1"/>
  <c r="D550" i="24"/>
  <c r="E550" i="24" s="1"/>
  <c r="D551" i="24"/>
  <c r="E551" i="24" s="1"/>
  <c r="D552" i="24"/>
  <c r="E552" i="24" s="1"/>
  <c r="D553" i="24"/>
  <c r="E553" i="24" s="1"/>
  <c r="D554" i="24"/>
  <c r="E554" i="24" s="1"/>
  <c r="D555" i="24"/>
  <c r="E555" i="24" s="1"/>
  <c r="D556" i="24"/>
  <c r="E556" i="24" s="1"/>
  <c r="D557" i="24"/>
  <c r="E557" i="24" s="1"/>
  <c r="D558" i="24"/>
  <c r="E558" i="24" s="1"/>
  <c r="D559" i="24"/>
  <c r="E559" i="24" s="1"/>
  <c r="D560" i="24"/>
  <c r="E560" i="24" s="1"/>
  <c r="D561" i="24"/>
  <c r="E561" i="24" s="1"/>
  <c r="D562" i="24"/>
  <c r="E562" i="24" s="1"/>
  <c r="D563" i="24"/>
  <c r="E563" i="24" s="1"/>
  <c r="D564" i="24"/>
  <c r="E564" i="24" s="1"/>
  <c r="D565" i="24"/>
  <c r="E565" i="24" s="1"/>
  <c r="D566" i="24"/>
  <c r="E566" i="24" s="1"/>
  <c r="D567" i="24"/>
  <c r="E567" i="24" s="1"/>
  <c r="D568" i="24"/>
  <c r="E568" i="24" s="1"/>
  <c r="D569" i="24"/>
  <c r="E569" i="24" s="1"/>
  <c r="D570" i="24"/>
  <c r="E570" i="24" s="1"/>
  <c r="D571" i="24"/>
  <c r="E571" i="24" s="1"/>
  <c r="D572" i="24"/>
  <c r="E572" i="24" s="1"/>
  <c r="D573" i="24"/>
  <c r="E573" i="24" s="1"/>
  <c r="D574" i="24"/>
  <c r="E574" i="24" s="1"/>
  <c r="D575" i="24"/>
  <c r="E575" i="24" s="1"/>
  <c r="D576" i="24"/>
  <c r="E576" i="24" s="1"/>
  <c r="D577" i="24"/>
  <c r="E577" i="24" s="1"/>
  <c r="D578" i="24"/>
  <c r="E578" i="24" s="1"/>
  <c r="D579" i="24"/>
  <c r="E579" i="24" s="1"/>
  <c r="D580" i="24"/>
  <c r="E580" i="24" s="1"/>
  <c r="D581" i="24"/>
  <c r="E581" i="24" s="1"/>
  <c r="D582" i="24"/>
  <c r="E582" i="24" s="1"/>
  <c r="D583" i="24"/>
  <c r="E583" i="24" s="1"/>
  <c r="D584" i="24"/>
  <c r="E584" i="24" s="1"/>
  <c r="D585" i="24"/>
  <c r="E585" i="24" s="1"/>
  <c r="D586" i="24"/>
  <c r="E586" i="24" s="1"/>
  <c r="D587" i="24"/>
  <c r="E587" i="24" s="1"/>
  <c r="D588" i="24"/>
  <c r="E588" i="24" s="1"/>
  <c r="D589" i="24"/>
  <c r="E589" i="24" s="1"/>
  <c r="D590" i="24"/>
  <c r="E590" i="24" s="1"/>
  <c r="D591" i="24"/>
  <c r="E591" i="24" s="1"/>
  <c r="D592" i="24"/>
  <c r="E592" i="24" s="1"/>
  <c r="D593" i="24"/>
  <c r="E593" i="24" s="1"/>
  <c r="D594" i="24"/>
  <c r="E594" i="24" s="1"/>
  <c r="D595" i="24"/>
  <c r="E595" i="24" s="1"/>
  <c r="D596" i="24"/>
  <c r="E596" i="24" s="1"/>
  <c r="D597" i="24"/>
  <c r="E597" i="24" s="1"/>
  <c r="D598" i="24"/>
  <c r="E598" i="24" s="1"/>
  <c r="D599" i="24"/>
  <c r="E599" i="24" s="1"/>
  <c r="D600" i="24"/>
  <c r="E600" i="24" s="1"/>
  <c r="D601" i="24"/>
  <c r="E601" i="24" s="1"/>
  <c r="D602" i="24"/>
  <c r="E602" i="24" s="1"/>
  <c r="D603" i="24"/>
  <c r="E603" i="24" s="1"/>
  <c r="D604" i="24"/>
  <c r="E604" i="24" s="1"/>
  <c r="D605" i="24"/>
  <c r="E605" i="24" s="1"/>
  <c r="D606" i="24"/>
  <c r="E606" i="24" s="1"/>
  <c r="D607" i="24"/>
  <c r="E607" i="24" s="1"/>
  <c r="D608" i="24"/>
  <c r="E608" i="24" s="1"/>
  <c r="D609" i="24"/>
  <c r="E609" i="24" s="1"/>
  <c r="D610" i="24"/>
  <c r="E610" i="24" s="1"/>
  <c r="D611" i="24"/>
  <c r="E611" i="24" s="1"/>
  <c r="D612" i="24"/>
  <c r="E612" i="24" s="1"/>
  <c r="D613" i="24"/>
  <c r="E613" i="24" s="1"/>
  <c r="D614" i="24"/>
  <c r="E614" i="24" s="1"/>
  <c r="D615" i="24"/>
  <c r="E615" i="24" s="1"/>
  <c r="D616" i="24"/>
  <c r="E616" i="24" s="1"/>
  <c r="D617" i="24"/>
  <c r="E617" i="24" s="1"/>
  <c r="D618" i="24"/>
  <c r="E618" i="24" s="1"/>
  <c r="D619" i="24"/>
  <c r="E619" i="24" s="1"/>
  <c r="D620" i="24"/>
  <c r="E620" i="24" s="1"/>
  <c r="D621" i="24"/>
  <c r="E621" i="24" s="1"/>
  <c r="D622" i="24"/>
  <c r="E622" i="24" s="1"/>
  <c r="D623" i="24"/>
  <c r="E623" i="24" s="1"/>
  <c r="D624" i="24"/>
  <c r="E624" i="24" s="1"/>
  <c r="D625" i="24"/>
  <c r="E625" i="24" s="1"/>
  <c r="D626" i="24"/>
  <c r="E626" i="24" s="1"/>
  <c r="D627" i="24"/>
  <c r="E627" i="24" s="1"/>
  <c r="D628" i="24"/>
  <c r="E628" i="24" s="1"/>
  <c r="D629" i="24"/>
  <c r="E629" i="24" s="1"/>
  <c r="D630" i="24"/>
  <c r="E630" i="24" s="1"/>
  <c r="D631" i="24"/>
  <c r="E631" i="24" s="1"/>
  <c r="D632" i="24"/>
  <c r="E632" i="24" s="1"/>
  <c r="D633" i="24"/>
  <c r="E633" i="24" s="1"/>
  <c r="D634" i="24"/>
  <c r="E634" i="24" s="1"/>
  <c r="D635" i="24"/>
  <c r="E635" i="24" s="1"/>
  <c r="D636" i="24"/>
  <c r="E636" i="24" s="1"/>
  <c r="D637" i="24"/>
  <c r="E637" i="24" s="1"/>
  <c r="D638" i="24"/>
  <c r="E638" i="24" s="1"/>
  <c r="D639" i="24"/>
  <c r="E639" i="24" s="1"/>
  <c r="D640" i="24"/>
  <c r="E640" i="24" s="1"/>
  <c r="D641" i="24"/>
  <c r="E641" i="24" s="1"/>
  <c r="D642" i="24"/>
  <c r="E642" i="24" s="1"/>
  <c r="D643" i="24"/>
  <c r="E643" i="24" s="1"/>
  <c r="D644" i="24"/>
  <c r="E644" i="24" s="1"/>
  <c r="D645" i="24"/>
  <c r="E645" i="24" s="1"/>
  <c r="D646" i="24"/>
  <c r="E646" i="24" s="1"/>
  <c r="D647" i="24"/>
  <c r="E647" i="24" s="1"/>
  <c r="D648" i="24"/>
  <c r="E648" i="24" s="1"/>
  <c r="D649" i="24"/>
  <c r="E649" i="24" s="1"/>
  <c r="D650" i="24"/>
  <c r="E650" i="24" s="1"/>
  <c r="D651" i="24"/>
  <c r="E651" i="24" s="1"/>
  <c r="D652" i="24"/>
  <c r="E652" i="24" s="1"/>
  <c r="D653" i="24"/>
  <c r="E653" i="24" s="1"/>
  <c r="D654" i="24"/>
  <c r="E654" i="24" s="1"/>
  <c r="D655" i="24"/>
  <c r="E655" i="24" s="1"/>
  <c r="D656" i="24"/>
  <c r="E656" i="24" s="1"/>
  <c r="D657" i="24"/>
  <c r="E657" i="24" s="1"/>
  <c r="D658" i="24"/>
  <c r="E658" i="24" s="1"/>
  <c r="D659" i="24"/>
  <c r="E659" i="24" s="1"/>
  <c r="D660" i="24"/>
  <c r="E660" i="24" s="1"/>
  <c r="D661" i="24"/>
  <c r="E661" i="24" s="1"/>
  <c r="D662" i="24"/>
  <c r="E662" i="24" s="1"/>
  <c r="D663" i="24"/>
  <c r="E663" i="24" s="1"/>
  <c r="D664" i="24"/>
  <c r="E664" i="24" s="1"/>
  <c r="D665" i="24"/>
  <c r="E665" i="24" s="1"/>
  <c r="D666" i="24"/>
  <c r="E666" i="24" s="1"/>
  <c r="D667" i="24"/>
  <c r="E667" i="24" s="1"/>
  <c r="D668" i="24"/>
  <c r="E668" i="24" s="1"/>
  <c r="D669" i="24"/>
  <c r="E669" i="24" s="1"/>
  <c r="D670" i="24"/>
  <c r="E670" i="24" s="1"/>
  <c r="D671" i="24"/>
  <c r="E671" i="24" s="1"/>
  <c r="D672" i="24"/>
  <c r="E672" i="24" s="1"/>
  <c r="D673" i="24"/>
  <c r="E673" i="24" s="1"/>
  <c r="D674" i="24"/>
  <c r="E674" i="24" s="1"/>
  <c r="D675" i="24"/>
  <c r="E675" i="24" s="1"/>
  <c r="D676" i="24"/>
  <c r="E676" i="24" s="1"/>
  <c r="D677" i="24"/>
  <c r="E677" i="24" s="1"/>
  <c r="D678" i="24"/>
  <c r="E678" i="24" s="1"/>
  <c r="D679" i="24"/>
  <c r="E679" i="24" s="1"/>
  <c r="D680" i="24"/>
  <c r="E680" i="24" s="1"/>
  <c r="D681" i="24"/>
  <c r="E681" i="24" s="1"/>
  <c r="D682" i="24"/>
  <c r="E682" i="24" s="1"/>
  <c r="D683" i="24"/>
  <c r="E683" i="24" s="1"/>
  <c r="D684" i="24"/>
  <c r="E684" i="24" s="1"/>
  <c r="D685" i="24"/>
  <c r="E685" i="24" s="1"/>
  <c r="D686" i="24"/>
  <c r="E686" i="24" s="1"/>
  <c r="D687" i="24"/>
  <c r="E687" i="24" s="1"/>
  <c r="D688" i="24"/>
  <c r="E688" i="24" s="1"/>
  <c r="D689" i="24"/>
  <c r="E689" i="24" s="1"/>
  <c r="D690" i="24"/>
  <c r="E690" i="24" s="1"/>
  <c r="D691" i="24"/>
  <c r="E691" i="24" s="1"/>
  <c r="D692" i="24"/>
  <c r="E692" i="24" s="1"/>
  <c r="D693" i="24"/>
  <c r="E693" i="24" s="1"/>
  <c r="D694" i="24"/>
  <c r="E694" i="24" s="1"/>
  <c r="D695" i="24"/>
  <c r="E695" i="24" s="1"/>
  <c r="D696" i="24"/>
  <c r="E696" i="24" s="1"/>
  <c r="D697" i="24"/>
  <c r="E697" i="24" s="1"/>
  <c r="D698" i="24"/>
  <c r="E698" i="24" s="1"/>
  <c r="D699" i="24"/>
  <c r="E699" i="24" s="1"/>
  <c r="D700" i="24"/>
  <c r="E700" i="24" s="1"/>
  <c r="D701" i="24"/>
  <c r="E701" i="24" s="1"/>
  <c r="D702" i="24"/>
  <c r="E702" i="24" s="1"/>
  <c r="D703" i="24"/>
  <c r="E703" i="24" s="1"/>
  <c r="D704" i="24"/>
  <c r="E704" i="24" s="1"/>
  <c r="D705" i="24"/>
  <c r="E705" i="24" s="1"/>
  <c r="D706" i="24"/>
  <c r="E706" i="24" s="1"/>
  <c r="D707" i="24"/>
  <c r="E707" i="24" s="1"/>
  <c r="D708" i="24"/>
  <c r="E708" i="24" s="1"/>
  <c r="D709" i="24"/>
  <c r="E709" i="24" s="1"/>
  <c r="D710" i="24"/>
  <c r="E710" i="24" s="1"/>
  <c r="D711" i="24"/>
  <c r="E711" i="24" s="1"/>
  <c r="D712" i="24"/>
  <c r="E712" i="24" s="1"/>
  <c r="D713" i="24"/>
  <c r="E713" i="24" s="1"/>
  <c r="D714" i="24"/>
  <c r="E714" i="24" s="1"/>
  <c r="D715" i="24"/>
  <c r="E715" i="24" s="1"/>
  <c r="D716" i="24"/>
  <c r="E716" i="24" s="1"/>
  <c r="D717" i="24"/>
  <c r="E717" i="24" s="1"/>
  <c r="D718" i="24"/>
  <c r="E718" i="24" s="1"/>
  <c r="D719" i="24"/>
  <c r="E719" i="24" s="1"/>
  <c r="D720" i="24"/>
  <c r="E720" i="24" s="1"/>
  <c r="D721" i="24"/>
  <c r="E721" i="24" s="1"/>
  <c r="D722" i="24"/>
  <c r="E722" i="24" s="1"/>
  <c r="D723" i="24"/>
  <c r="E723" i="24" s="1"/>
  <c r="D724" i="24"/>
  <c r="E724" i="24" s="1"/>
  <c r="D725" i="24"/>
  <c r="E725" i="24" s="1"/>
  <c r="D726" i="24"/>
  <c r="E726" i="24" s="1"/>
  <c r="D727" i="24"/>
  <c r="E727" i="24" s="1"/>
  <c r="D728" i="24"/>
  <c r="E728" i="24" s="1"/>
  <c r="D729" i="24"/>
  <c r="E729" i="24" s="1"/>
  <c r="D730" i="24"/>
  <c r="E730" i="24" s="1"/>
  <c r="D731" i="24"/>
  <c r="E731" i="24" s="1"/>
  <c r="D732" i="24"/>
  <c r="E732" i="24" s="1"/>
  <c r="D733" i="24"/>
  <c r="E733" i="24" s="1"/>
  <c r="D734" i="24"/>
  <c r="E734" i="24" s="1"/>
  <c r="D735" i="24"/>
  <c r="E735" i="24" s="1"/>
  <c r="D736" i="24"/>
  <c r="E736" i="24" s="1"/>
  <c r="D737" i="24"/>
  <c r="E737" i="24" s="1"/>
  <c r="D738" i="24"/>
  <c r="E738" i="24" s="1"/>
  <c r="D739" i="24"/>
  <c r="E739" i="24" s="1"/>
  <c r="D740" i="24"/>
  <c r="E740" i="24" s="1"/>
  <c r="D741" i="24"/>
  <c r="E741" i="24" s="1"/>
  <c r="D742" i="24"/>
  <c r="E742" i="24" s="1"/>
  <c r="D743" i="24"/>
  <c r="E743" i="24" s="1"/>
  <c r="D744" i="24"/>
  <c r="E744" i="24" s="1"/>
  <c r="D745" i="24"/>
  <c r="E745" i="24" s="1"/>
  <c r="D746" i="24"/>
  <c r="E746" i="24" s="1"/>
  <c r="D747" i="24"/>
  <c r="E747" i="24" s="1"/>
  <c r="D748" i="24"/>
  <c r="E748" i="24" s="1"/>
  <c r="D749" i="24"/>
  <c r="E749" i="24" s="1"/>
  <c r="D750" i="24"/>
  <c r="E750" i="24" s="1"/>
  <c r="D751" i="24"/>
  <c r="E751" i="24" s="1"/>
  <c r="D752" i="24"/>
  <c r="E752" i="24" s="1"/>
  <c r="D753" i="24"/>
  <c r="E753" i="24" s="1"/>
  <c r="D754" i="24"/>
  <c r="E754" i="24" s="1"/>
  <c r="D755" i="24"/>
  <c r="E755" i="24" s="1"/>
  <c r="D756" i="24"/>
  <c r="E756" i="24" s="1"/>
  <c r="D757" i="24"/>
  <c r="E757" i="24" s="1"/>
  <c r="D758" i="24"/>
  <c r="E758" i="24" s="1"/>
  <c r="D759" i="24"/>
  <c r="E759" i="24" s="1"/>
  <c r="D760" i="24"/>
  <c r="E760" i="24" s="1"/>
  <c r="D761" i="24"/>
  <c r="E761" i="24" s="1"/>
  <c r="D762" i="24"/>
  <c r="E762" i="24" s="1"/>
  <c r="D763" i="24"/>
  <c r="E763" i="24" s="1"/>
  <c r="D764" i="24"/>
  <c r="E764" i="24" s="1"/>
  <c r="D765" i="24"/>
  <c r="E765" i="24" s="1"/>
  <c r="D766" i="24"/>
  <c r="E766" i="24" s="1"/>
  <c r="D767" i="24"/>
  <c r="E767" i="24" s="1"/>
  <c r="D768" i="24"/>
  <c r="E768" i="24" s="1"/>
  <c r="D769" i="24"/>
  <c r="E769" i="24" s="1"/>
  <c r="D770" i="24"/>
  <c r="E770" i="24" s="1"/>
  <c r="D771" i="24"/>
  <c r="E771" i="24" s="1"/>
  <c r="D772" i="24"/>
  <c r="E772" i="24" s="1"/>
  <c r="D773" i="24"/>
  <c r="E773" i="24" s="1"/>
  <c r="D774" i="24"/>
  <c r="E774" i="24" s="1"/>
  <c r="D775" i="24"/>
  <c r="E775" i="24" s="1"/>
  <c r="D776" i="24"/>
  <c r="E776" i="24" s="1"/>
  <c r="D777" i="24"/>
  <c r="E777" i="24" s="1"/>
  <c r="D778" i="24"/>
  <c r="E778" i="24" s="1"/>
  <c r="D779" i="24"/>
  <c r="E779" i="24" s="1"/>
  <c r="D780" i="24"/>
  <c r="E780" i="24" s="1"/>
  <c r="D781" i="24"/>
  <c r="E781" i="24" s="1"/>
  <c r="D782" i="24"/>
  <c r="E782" i="24" s="1"/>
  <c r="D783" i="24"/>
  <c r="E783" i="24" s="1"/>
  <c r="D784" i="24"/>
  <c r="E784" i="24" s="1"/>
  <c r="D785" i="24"/>
  <c r="E785" i="24" s="1"/>
  <c r="D786" i="24"/>
  <c r="E786" i="24" s="1"/>
  <c r="D787" i="24"/>
  <c r="E787" i="24" s="1"/>
  <c r="D788" i="24"/>
  <c r="E788" i="24" s="1"/>
  <c r="D789" i="24"/>
  <c r="E789" i="24" s="1"/>
  <c r="D790" i="24"/>
  <c r="E790" i="24" s="1"/>
  <c r="D791" i="24"/>
  <c r="E791" i="24" s="1"/>
  <c r="D792" i="24"/>
  <c r="E792" i="24" s="1"/>
  <c r="D793" i="24"/>
  <c r="E793" i="24" s="1"/>
  <c r="D794" i="24"/>
  <c r="E794" i="24" s="1"/>
  <c r="D795" i="24"/>
  <c r="E795" i="24" s="1"/>
  <c r="D796" i="24"/>
  <c r="E796" i="24" s="1"/>
  <c r="D797" i="24"/>
  <c r="E797" i="24" s="1"/>
  <c r="D798" i="24"/>
  <c r="E798" i="24" s="1"/>
  <c r="D799" i="24"/>
  <c r="E799" i="24" s="1"/>
  <c r="D800" i="24"/>
  <c r="E800" i="24" s="1"/>
  <c r="D801" i="24"/>
  <c r="E801" i="24" s="1"/>
  <c r="D802" i="24"/>
  <c r="E802" i="24" s="1"/>
  <c r="D803" i="24"/>
  <c r="E803" i="24" s="1"/>
  <c r="D804" i="24"/>
  <c r="E804" i="24" s="1"/>
  <c r="D805" i="24"/>
  <c r="E805" i="24" s="1"/>
  <c r="D806" i="24"/>
  <c r="E806" i="24" s="1"/>
  <c r="D807" i="24"/>
  <c r="E807" i="24" s="1"/>
  <c r="D808" i="24"/>
  <c r="E808" i="24" s="1"/>
  <c r="D809" i="24"/>
  <c r="E809" i="24" s="1"/>
  <c r="D810" i="24"/>
  <c r="E810" i="24" s="1"/>
  <c r="D811" i="24"/>
  <c r="E811" i="24" s="1"/>
  <c r="D812" i="24"/>
  <c r="E812" i="24" s="1"/>
  <c r="D813" i="24"/>
  <c r="E813" i="24" s="1"/>
  <c r="D814" i="24"/>
  <c r="E814" i="24" s="1"/>
  <c r="D815" i="24"/>
  <c r="E815" i="24" s="1"/>
  <c r="D816" i="24"/>
  <c r="E816" i="24" s="1"/>
  <c r="D817" i="24"/>
  <c r="E817" i="24" s="1"/>
  <c r="D818" i="24"/>
  <c r="E818" i="24" s="1"/>
  <c r="D819" i="24"/>
  <c r="E819" i="24" s="1"/>
  <c r="D820" i="24"/>
  <c r="E820" i="24" s="1"/>
  <c r="D821" i="24"/>
  <c r="E821" i="24" s="1"/>
  <c r="D822" i="24"/>
  <c r="E822" i="24" s="1"/>
  <c r="D823" i="24"/>
  <c r="E823" i="24" s="1"/>
  <c r="D824" i="24"/>
  <c r="E824" i="24" s="1"/>
  <c r="D825" i="24"/>
  <c r="E825" i="24" s="1"/>
  <c r="D826" i="24"/>
  <c r="E826" i="24" s="1"/>
  <c r="D827" i="24"/>
  <c r="E827" i="24" s="1"/>
  <c r="D828" i="24"/>
  <c r="E828" i="24" s="1"/>
  <c r="D829" i="24"/>
  <c r="E829" i="24" s="1"/>
  <c r="D830" i="24"/>
  <c r="E830" i="24" s="1"/>
  <c r="D831" i="24"/>
  <c r="E831" i="24" s="1"/>
  <c r="D832" i="24"/>
  <c r="E832" i="24" s="1"/>
  <c r="D833" i="24"/>
  <c r="E833" i="24" s="1"/>
  <c r="D834" i="24"/>
  <c r="E834" i="24" s="1"/>
  <c r="D835" i="24"/>
  <c r="E835" i="24" s="1"/>
  <c r="D836" i="24"/>
  <c r="E836" i="24" s="1"/>
  <c r="D837" i="24"/>
  <c r="E837" i="24" s="1"/>
  <c r="D838" i="24"/>
  <c r="E838" i="24" s="1"/>
  <c r="D839" i="24"/>
  <c r="E839" i="24" s="1"/>
  <c r="D840" i="24"/>
  <c r="E840" i="24" s="1"/>
  <c r="D841" i="24"/>
  <c r="E841" i="24" s="1"/>
  <c r="D842" i="24"/>
  <c r="E842" i="24" s="1"/>
  <c r="D843" i="24"/>
  <c r="E843" i="24" s="1"/>
  <c r="D844" i="24"/>
  <c r="E844" i="24" s="1"/>
  <c r="D845" i="24"/>
  <c r="E845" i="24" s="1"/>
  <c r="D846" i="24"/>
  <c r="E846" i="24" s="1"/>
  <c r="D847" i="24"/>
  <c r="E847" i="24" s="1"/>
  <c r="D848" i="24"/>
  <c r="E848" i="24" s="1"/>
  <c r="D849" i="24"/>
  <c r="E849" i="24" s="1"/>
  <c r="D850" i="24"/>
  <c r="E850" i="24" s="1"/>
  <c r="D851" i="24"/>
  <c r="E851" i="24" s="1"/>
  <c r="D852" i="24"/>
  <c r="E852" i="24" s="1"/>
  <c r="D853" i="24"/>
  <c r="E853" i="24" s="1"/>
  <c r="D854" i="24"/>
  <c r="E854" i="24" s="1"/>
  <c r="D855" i="24"/>
  <c r="E855" i="24" s="1"/>
  <c r="D856" i="24"/>
  <c r="E856" i="24" s="1"/>
  <c r="D857" i="24"/>
  <c r="E857" i="24" s="1"/>
  <c r="D858" i="24"/>
  <c r="E858" i="24" s="1"/>
  <c r="D859" i="24"/>
  <c r="E859" i="24" s="1"/>
  <c r="D860" i="24"/>
  <c r="E860" i="24" s="1"/>
  <c r="D861" i="24"/>
  <c r="E861" i="24" s="1"/>
  <c r="D862" i="24"/>
  <c r="E862" i="24" s="1"/>
  <c r="D863" i="24"/>
  <c r="E863" i="24" s="1"/>
  <c r="D864" i="24"/>
  <c r="E864" i="24" s="1"/>
  <c r="D865" i="24"/>
  <c r="E865" i="24" s="1"/>
  <c r="D866" i="24"/>
  <c r="E866" i="24" s="1"/>
  <c r="D867" i="24"/>
  <c r="E867" i="24" s="1"/>
  <c r="D868" i="24"/>
  <c r="E868" i="24" s="1"/>
  <c r="D869" i="24"/>
  <c r="E869" i="24" s="1"/>
  <c r="D870" i="24"/>
  <c r="E870" i="24" s="1"/>
  <c r="D871" i="24"/>
  <c r="E871" i="24" s="1"/>
  <c r="D872" i="24"/>
  <c r="E872" i="24" s="1"/>
  <c r="D873" i="24"/>
  <c r="E873" i="24" s="1"/>
  <c r="D874" i="24"/>
  <c r="E874" i="24" s="1"/>
  <c r="D875" i="24"/>
  <c r="E875" i="24" s="1"/>
  <c r="D876" i="24"/>
  <c r="E876" i="24" s="1"/>
  <c r="D877" i="24"/>
  <c r="E877" i="24" s="1"/>
  <c r="D878" i="24"/>
  <c r="E878" i="24" s="1"/>
  <c r="D879" i="24"/>
  <c r="E879" i="24" s="1"/>
  <c r="D880" i="24"/>
  <c r="E880" i="24" s="1"/>
  <c r="D881" i="24"/>
  <c r="E881" i="24" s="1"/>
  <c r="D882" i="24"/>
  <c r="E882" i="24" s="1"/>
  <c r="D883" i="24"/>
  <c r="E883" i="24" s="1"/>
  <c r="D884" i="24"/>
  <c r="E884" i="24" s="1"/>
  <c r="D885" i="24"/>
  <c r="E885" i="24" s="1"/>
  <c r="D886" i="24"/>
  <c r="E886" i="24" s="1"/>
  <c r="D887" i="24"/>
  <c r="E887" i="24" s="1"/>
  <c r="D888" i="24"/>
  <c r="E888" i="24" s="1"/>
  <c r="D889" i="24"/>
  <c r="E889" i="24" s="1"/>
  <c r="D890" i="24"/>
  <c r="E890" i="24" s="1"/>
  <c r="D891" i="24"/>
  <c r="E891" i="24" s="1"/>
  <c r="D892" i="24"/>
  <c r="E892" i="24" s="1"/>
  <c r="D893" i="24"/>
  <c r="E893" i="24" s="1"/>
  <c r="D894" i="24"/>
  <c r="E894" i="24" s="1"/>
  <c r="D895" i="24"/>
  <c r="E895" i="24" s="1"/>
  <c r="D896" i="24"/>
  <c r="E896" i="24" s="1"/>
  <c r="D897" i="24"/>
  <c r="E897" i="24" s="1"/>
  <c r="D898" i="24"/>
  <c r="E898" i="24" s="1"/>
  <c r="D899" i="24"/>
  <c r="E899" i="24" s="1"/>
  <c r="D900" i="24"/>
  <c r="E900" i="24" s="1"/>
  <c r="D901" i="24"/>
  <c r="E901" i="24" s="1"/>
  <c r="D902" i="24"/>
  <c r="E902" i="24" s="1"/>
  <c r="D903" i="24"/>
  <c r="E903" i="24" s="1"/>
  <c r="D904" i="24"/>
  <c r="E904" i="24" s="1"/>
  <c r="D905" i="24"/>
  <c r="E905" i="24" s="1"/>
  <c r="D906" i="24"/>
  <c r="E906" i="24" s="1"/>
  <c r="D907" i="24"/>
  <c r="E907" i="24" s="1"/>
  <c r="D908" i="24"/>
  <c r="E908" i="24" s="1"/>
  <c r="D909" i="24"/>
  <c r="E909" i="24" s="1"/>
  <c r="D910" i="24"/>
  <c r="E910" i="24" s="1"/>
  <c r="D911" i="24"/>
  <c r="E911" i="24" s="1"/>
  <c r="D912" i="24"/>
  <c r="E912" i="24" s="1"/>
  <c r="D913" i="24"/>
  <c r="E913" i="24" s="1"/>
  <c r="D914" i="24"/>
  <c r="E914" i="24" s="1"/>
  <c r="D915" i="24"/>
  <c r="E915" i="24" s="1"/>
  <c r="D916" i="24"/>
  <c r="E916" i="24" s="1"/>
  <c r="D917" i="24"/>
  <c r="E917" i="24" s="1"/>
  <c r="D918" i="24"/>
  <c r="E918" i="24" s="1"/>
  <c r="D919" i="24"/>
  <c r="E919" i="24" s="1"/>
  <c r="D920" i="24"/>
  <c r="E920" i="24" s="1"/>
  <c r="D921" i="24"/>
  <c r="E921" i="24" s="1"/>
  <c r="D922" i="24"/>
  <c r="E922" i="24" s="1"/>
  <c r="D923" i="24"/>
  <c r="E923" i="24" s="1"/>
  <c r="D924" i="24"/>
  <c r="E924" i="24" s="1"/>
  <c r="D925" i="24"/>
  <c r="E925" i="24" s="1"/>
  <c r="D926" i="24"/>
  <c r="E926" i="24" s="1"/>
  <c r="D927" i="24"/>
  <c r="E927" i="24" s="1"/>
  <c r="D928" i="24"/>
  <c r="E928" i="24" s="1"/>
  <c r="D929" i="24"/>
  <c r="E929" i="24" s="1"/>
  <c r="D930" i="24"/>
  <c r="E930" i="24" s="1"/>
  <c r="D931" i="24"/>
  <c r="E931" i="24" s="1"/>
  <c r="D932" i="24"/>
  <c r="E932" i="24" s="1"/>
  <c r="D933" i="24"/>
  <c r="E933" i="24" s="1"/>
  <c r="D934" i="24"/>
  <c r="E934" i="24" s="1"/>
  <c r="D935" i="24"/>
  <c r="E935" i="24" s="1"/>
  <c r="D936" i="24"/>
  <c r="E936" i="24" s="1"/>
  <c r="D937" i="24"/>
  <c r="E937" i="24" s="1"/>
  <c r="D938" i="24"/>
  <c r="E938" i="24" s="1"/>
  <c r="D939" i="24"/>
  <c r="E939" i="24" s="1"/>
  <c r="D940" i="24"/>
  <c r="E940" i="24" s="1"/>
  <c r="D941" i="24"/>
  <c r="E941" i="24" s="1"/>
  <c r="D942" i="24"/>
  <c r="E942" i="24" s="1"/>
  <c r="D943" i="24"/>
  <c r="E943" i="24" s="1"/>
  <c r="D944" i="24"/>
  <c r="E944" i="24" s="1"/>
  <c r="D945" i="24"/>
  <c r="E945" i="24" s="1"/>
  <c r="D946" i="24"/>
  <c r="E946" i="24" s="1"/>
  <c r="D947" i="24"/>
  <c r="E947" i="24" s="1"/>
  <c r="D948" i="24"/>
  <c r="E948" i="24" s="1"/>
  <c r="D949" i="24"/>
  <c r="E949" i="24" s="1"/>
  <c r="D950" i="24"/>
  <c r="E950" i="24" s="1"/>
  <c r="D951" i="24"/>
  <c r="E951" i="24" s="1"/>
  <c r="D952" i="24"/>
  <c r="E952" i="24" s="1"/>
  <c r="D953" i="24"/>
  <c r="E953" i="24" s="1"/>
  <c r="D954" i="24"/>
  <c r="E954" i="24" s="1"/>
  <c r="D955" i="24"/>
  <c r="E955" i="24" s="1"/>
  <c r="D956" i="24"/>
  <c r="E956" i="24" s="1"/>
  <c r="D957" i="24"/>
  <c r="E957" i="24" s="1"/>
  <c r="D958" i="24"/>
  <c r="E958" i="24" s="1"/>
  <c r="D959" i="24"/>
  <c r="E959" i="24" s="1"/>
  <c r="D960" i="24"/>
  <c r="E960" i="24" s="1"/>
  <c r="D961" i="24"/>
  <c r="E961" i="24" s="1"/>
  <c r="D962" i="24"/>
  <c r="E962" i="24" s="1"/>
  <c r="D963" i="24"/>
  <c r="E963" i="24" s="1"/>
  <c r="D964" i="24"/>
  <c r="E964" i="24" s="1"/>
  <c r="D965" i="24"/>
  <c r="E965" i="24" s="1"/>
  <c r="D966" i="24"/>
  <c r="E966" i="24" s="1"/>
  <c r="D967" i="24"/>
  <c r="E967" i="24" s="1"/>
  <c r="D968" i="24"/>
  <c r="E968" i="24" s="1"/>
  <c r="D969" i="24"/>
  <c r="E969" i="24" s="1"/>
  <c r="D970" i="24"/>
  <c r="E970" i="24" s="1"/>
  <c r="D971" i="24"/>
  <c r="E971" i="24" s="1"/>
  <c r="D972" i="24"/>
  <c r="E972" i="24" s="1"/>
  <c r="D973" i="24"/>
  <c r="E973" i="24" s="1"/>
  <c r="D974" i="24"/>
  <c r="E974" i="24" s="1"/>
  <c r="D975" i="24"/>
  <c r="E975" i="24" s="1"/>
  <c r="D976" i="24"/>
  <c r="E976" i="24" s="1"/>
  <c r="D977" i="24"/>
  <c r="E977" i="24" s="1"/>
  <c r="D978" i="24"/>
  <c r="E978" i="24" s="1"/>
  <c r="D979" i="24"/>
  <c r="E979" i="24" s="1"/>
  <c r="D980" i="24"/>
  <c r="E980" i="24" s="1"/>
  <c r="D981" i="24"/>
  <c r="E981" i="24" s="1"/>
  <c r="D982" i="24"/>
  <c r="E982" i="24" s="1"/>
  <c r="D983" i="24"/>
  <c r="E983" i="24" s="1"/>
  <c r="D984" i="24"/>
  <c r="E984" i="24" s="1"/>
  <c r="D985" i="24"/>
  <c r="E985" i="24" s="1"/>
  <c r="D986" i="24"/>
  <c r="E986" i="24" s="1"/>
  <c r="D987" i="24"/>
  <c r="E987" i="24" s="1"/>
  <c r="D988" i="24"/>
  <c r="E988" i="24" s="1"/>
  <c r="D989" i="24"/>
  <c r="E989" i="24" s="1"/>
  <c r="D990" i="24"/>
  <c r="E990" i="24" s="1"/>
  <c r="D991" i="24"/>
  <c r="E991" i="24" s="1"/>
  <c r="D992" i="24"/>
  <c r="E992" i="24" s="1"/>
  <c r="D993" i="24"/>
  <c r="E993" i="24" s="1"/>
  <c r="D994" i="24"/>
  <c r="E994" i="24" s="1"/>
  <c r="D995" i="24"/>
  <c r="E995" i="24" s="1"/>
  <c r="D996" i="24"/>
  <c r="E996" i="24" s="1"/>
  <c r="D997" i="24"/>
  <c r="E997" i="24" s="1"/>
  <c r="D998" i="24"/>
  <c r="E998" i="24" s="1"/>
  <c r="D999" i="24"/>
  <c r="E999" i="24" s="1"/>
  <c r="D1000" i="24"/>
  <c r="E1000" i="24" s="1"/>
  <c r="D1001" i="24"/>
  <c r="E1001" i="24" s="1"/>
  <c r="D1002" i="24"/>
  <c r="E1002" i="24" s="1"/>
  <c r="D1003" i="24"/>
  <c r="E1003" i="24" s="1"/>
  <c r="D1004" i="24"/>
  <c r="E1004" i="24" s="1"/>
  <c r="D1005" i="24"/>
  <c r="E1005" i="24" s="1"/>
  <c r="D1006" i="24"/>
  <c r="E1006" i="24" s="1"/>
  <c r="D1007" i="24"/>
  <c r="E1007" i="24" s="1"/>
  <c r="D1008" i="24"/>
  <c r="E1008" i="24" s="1"/>
  <c r="D1009" i="24"/>
  <c r="E1009" i="24" s="1"/>
  <c r="D1010" i="24"/>
  <c r="E1010" i="24" s="1"/>
  <c r="D1011" i="24"/>
  <c r="E1011" i="24" s="1"/>
  <c r="D1012" i="24"/>
  <c r="E1012" i="24" s="1"/>
  <c r="D1013" i="24"/>
  <c r="E1013" i="24" s="1"/>
  <c r="D1014" i="24"/>
  <c r="E1014" i="24" s="1"/>
  <c r="D1015" i="24"/>
  <c r="E1015" i="24" s="1"/>
  <c r="D1016" i="24"/>
  <c r="E1016" i="24" s="1"/>
  <c r="D1017" i="24"/>
  <c r="E1017" i="24" s="1"/>
  <c r="D1018" i="24"/>
  <c r="E1018" i="24" s="1"/>
  <c r="D1019" i="24"/>
  <c r="E1019" i="24" s="1"/>
  <c r="D1020" i="24"/>
  <c r="E1020" i="24" s="1"/>
  <c r="D1021" i="24"/>
  <c r="E1021" i="24" s="1"/>
  <c r="D1022" i="24"/>
  <c r="E1022" i="24" s="1"/>
  <c r="D1023" i="24"/>
  <c r="E1023" i="24" s="1"/>
  <c r="D1024" i="24"/>
  <c r="E1024" i="24" s="1"/>
  <c r="D1025" i="24"/>
  <c r="E1025" i="24" s="1"/>
  <c r="D1026" i="24"/>
  <c r="E1026" i="24" s="1"/>
  <c r="D1027" i="24"/>
  <c r="E1027" i="24" s="1"/>
  <c r="D1028" i="24"/>
  <c r="E1028" i="24" s="1"/>
  <c r="D1029" i="24"/>
  <c r="E1029" i="24" s="1"/>
  <c r="D1030" i="24"/>
  <c r="E1030" i="24" s="1"/>
  <c r="D1031" i="24"/>
  <c r="E1031" i="24" s="1"/>
  <c r="D1032" i="24"/>
  <c r="E1032" i="24" s="1"/>
  <c r="D1033" i="24"/>
  <c r="E1033" i="24" s="1"/>
  <c r="D1034" i="24"/>
  <c r="E1034" i="24" s="1"/>
  <c r="D1035" i="24"/>
  <c r="E1035" i="24" s="1"/>
  <c r="D1036" i="24"/>
  <c r="E1036" i="24" s="1"/>
  <c r="D1037" i="24"/>
  <c r="E1037" i="24" s="1"/>
  <c r="D1038" i="24"/>
  <c r="E1038" i="24" s="1"/>
  <c r="D1039" i="24"/>
  <c r="E1039" i="24" s="1"/>
  <c r="D1040" i="24"/>
  <c r="E1040" i="24" s="1"/>
  <c r="D1041" i="24"/>
  <c r="E1041" i="24" s="1"/>
  <c r="D1042" i="24"/>
  <c r="E1042" i="24" s="1"/>
  <c r="D1043" i="24"/>
  <c r="E1043" i="24" s="1"/>
  <c r="D1044" i="24"/>
  <c r="E1044" i="24" s="1"/>
  <c r="D1045" i="24"/>
  <c r="E1045" i="24" s="1"/>
  <c r="D1046" i="24"/>
  <c r="E1046" i="24" s="1"/>
  <c r="D1047" i="24"/>
  <c r="E1047" i="24" s="1"/>
  <c r="D1048" i="24"/>
  <c r="E1048" i="24" s="1"/>
  <c r="D1049" i="24"/>
  <c r="E1049" i="24" s="1"/>
  <c r="D1050" i="24"/>
  <c r="E1050" i="24" s="1"/>
  <c r="D1051" i="24"/>
  <c r="E1051" i="24" s="1"/>
  <c r="D1052" i="24"/>
  <c r="E1052" i="24" s="1"/>
  <c r="D1053" i="24"/>
  <c r="E1053" i="24" s="1"/>
  <c r="D1054" i="24"/>
  <c r="E1054" i="24" s="1"/>
  <c r="D1055" i="24"/>
  <c r="E1055" i="24" s="1"/>
  <c r="D1056" i="24"/>
  <c r="E1056" i="24" s="1"/>
  <c r="D1057" i="24"/>
  <c r="E1057" i="24" s="1"/>
  <c r="D1058" i="24"/>
  <c r="E1058" i="24" s="1"/>
  <c r="D1059" i="24"/>
  <c r="E1059" i="24" s="1"/>
  <c r="D1060" i="24"/>
  <c r="E1060" i="24" s="1"/>
  <c r="D1061" i="24"/>
  <c r="E1061" i="24" s="1"/>
  <c r="D1062" i="24"/>
  <c r="E1062" i="24" s="1"/>
  <c r="D1063" i="24"/>
  <c r="E1063" i="24" s="1"/>
  <c r="D1064" i="24"/>
  <c r="E1064" i="24" s="1"/>
  <c r="D1065" i="24"/>
  <c r="E1065" i="24" s="1"/>
  <c r="D1066" i="24"/>
  <c r="E1066" i="24" s="1"/>
  <c r="D1067" i="24"/>
  <c r="E1067" i="24" s="1"/>
  <c r="D1068" i="24"/>
  <c r="E1068" i="24" s="1"/>
  <c r="D1069" i="24"/>
  <c r="E1069" i="24" s="1"/>
  <c r="D1070" i="24"/>
  <c r="E1070" i="24" s="1"/>
  <c r="D1071" i="24"/>
  <c r="E1071" i="24" s="1"/>
  <c r="D1072" i="24"/>
  <c r="E1072" i="24" s="1"/>
  <c r="D1073" i="24"/>
  <c r="E1073" i="24" s="1"/>
  <c r="D1074" i="24"/>
  <c r="E1074" i="24" s="1"/>
  <c r="D1075" i="24"/>
  <c r="E1075" i="24" s="1"/>
  <c r="D1076" i="24"/>
  <c r="E1076" i="24" s="1"/>
  <c r="D1077" i="24"/>
  <c r="E1077" i="24" s="1"/>
  <c r="D1078" i="24"/>
  <c r="E1078" i="24" s="1"/>
  <c r="D1079" i="24"/>
  <c r="E1079" i="24" s="1"/>
  <c r="D1080" i="24"/>
  <c r="E1080" i="24" s="1"/>
  <c r="D1081" i="24"/>
  <c r="E1081" i="24" s="1"/>
  <c r="D1082" i="24"/>
  <c r="E1082" i="24" s="1"/>
  <c r="D1083" i="24"/>
  <c r="E1083" i="24" s="1"/>
  <c r="D1084" i="24"/>
  <c r="E1084" i="24" s="1"/>
  <c r="D1085" i="24"/>
  <c r="E1085" i="24" s="1"/>
  <c r="D1086" i="24"/>
  <c r="E1086" i="24" s="1"/>
  <c r="D1087" i="24"/>
  <c r="E1087" i="24" s="1"/>
  <c r="D1088" i="24"/>
  <c r="E1088" i="24" s="1"/>
  <c r="D1089" i="24"/>
  <c r="E1089" i="24" s="1"/>
  <c r="D1090" i="24"/>
  <c r="E1090" i="24" s="1"/>
  <c r="D1091" i="24"/>
  <c r="E1091" i="24" s="1"/>
  <c r="D1092" i="24"/>
  <c r="E1092" i="24" s="1"/>
  <c r="D1093" i="24"/>
  <c r="E1093" i="24" s="1"/>
  <c r="D1094" i="24"/>
  <c r="E1094" i="24" s="1"/>
  <c r="D1095" i="24"/>
  <c r="E1095" i="24" s="1"/>
  <c r="D1096" i="24"/>
  <c r="E1096" i="24" s="1"/>
  <c r="D1097" i="24"/>
  <c r="E1097" i="24" s="1"/>
  <c r="D1098" i="24"/>
  <c r="E1098" i="24" s="1"/>
  <c r="D1099" i="24"/>
  <c r="E1099" i="24" s="1"/>
  <c r="D1100" i="24"/>
  <c r="E1100" i="24" s="1"/>
  <c r="D1101" i="24"/>
  <c r="E1101" i="24" s="1"/>
  <c r="D1102" i="24"/>
  <c r="E1102" i="24" s="1"/>
  <c r="D1103" i="24"/>
  <c r="E1103" i="24" s="1"/>
  <c r="D1104" i="24"/>
  <c r="E1104" i="24" s="1"/>
  <c r="D1105" i="24"/>
  <c r="E1105" i="24" s="1"/>
  <c r="D1106" i="24"/>
  <c r="E1106" i="24" s="1"/>
  <c r="D1107" i="24"/>
  <c r="E1107" i="24" s="1"/>
  <c r="D1108" i="24"/>
  <c r="E1108" i="24" s="1"/>
  <c r="D1109" i="24"/>
  <c r="E1109" i="24" s="1"/>
  <c r="D1110" i="24"/>
  <c r="E1110" i="24" s="1"/>
  <c r="D1111" i="24"/>
  <c r="E1111" i="24" s="1"/>
  <c r="D1112" i="24"/>
  <c r="E1112" i="24" s="1"/>
  <c r="D1113" i="24"/>
  <c r="E1113" i="24" s="1"/>
  <c r="D1114" i="24"/>
  <c r="E1114" i="24" s="1"/>
  <c r="D1115" i="24"/>
  <c r="E1115" i="24" s="1"/>
  <c r="D1116" i="24"/>
  <c r="E1116" i="24" s="1"/>
  <c r="D1117" i="24"/>
  <c r="E1117" i="24" s="1"/>
  <c r="D1118" i="24"/>
  <c r="E1118" i="24" s="1"/>
  <c r="D1119" i="24"/>
  <c r="E1119" i="24" s="1"/>
  <c r="D1120" i="24"/>
  <c r="E1120" i="24" s="1"/>
  <c r="D1121" i="24"/>
  <c r="E1121" i="24" s="1"/>
  <c r="D1122" i="24"/>
  <c r="E1122" i="24" s="1"/>
  <c r="D1123" i="24"/>
  <c r="E1123" i="24" s="1"/>
  <c r="D1124" i="24"/>
  <c r="E1124" i="24" s="1"/>
  <c r="D1125" i="24"/>
  <c r="E1125" i="24" s="1"/>
  <c r="D1126" i="24"/>
  <c r="E1126" i="24" s="1"/>
  <c r="D1127" i="24"/>
  <c r="E1127" i="24" s="1"/>
  <c r="D1128" i="24"/>
  <c r="E1128" i="24" s="1"/>
  <c r="D1129" i="24"/>
  <c r="E1129" i="24" s="1"/>
  <c r="D1130" i="24"/>
  <c r="E1130" i="24" s="1"/>
  <c r="D1131" i="24"/>
  <c r="E1131" i="24" s="1"/>
  <c r="D1132" i="24"/>
  <c r="E1132" i="24" s="1"/>
  <c r="D1133" i="24"/>
  <c r="E1133" i="24" s="1"/>
  <c r="D1134" i="24"/>
  <c r="E1134" i="24" s="1"/>
  <c r="D1135" i="24"/>
  <c r="E1135" i="24" s="1"/>
  <c r="D1136" i="24"/>
  <c r="E1136" i="24" s="1"/>
  <c r="D1137" i="24"/>
  <c r="E1137" i="24" s="1"/>
  <c r="D1138" i="24"/>
  <c r="E1138" i="24" s="1"/>
  <c r="D1139" i="24"/>
  <c r="E1139" i="24" s="1"/>
  <c r="D1140" i="24"/>
  <c r="E1140" i="24" s="1"/>
  <c r="D1141" i="24"/>
  <c r="E1141" i="24" s="1"/>
  <c r="D1142" i="24"/>
  <c r="E1142" i="24" s="1"/>
  <c r="D1143" i="24"/>
  <c r="E1143" i="24" s="1"/>
  <c r="D1144" i="24"/>
  <c r="E1144" i="24" s="1"/>
  <c r="D1145" i="24"/>
  <c r="E1145" i="24" s="1"/>
  <c r="D1146" i="24"/>
  <c r="E1146" i="24" s="1"/>
  <c r="D1147" i="24"/>
  <c r="E1147" i="24" s="1"/>
  <c r="D1148" i="24"/>
  <c r="E1148" i="24" s="1"/>
  <c r="D1149" i="24"/>
  <c r="E1149" i="24" s="1"/>
  <c r="D1150" i="24"/>
  <c r="D1151" i="24"/>
  <c r="E1151" i="24" s="1"/>
  <c r="D1152" i="24"/>
  <c r="E1152" i="24" s="1"/>
  <c r="D1153" i="24"/>
  <c r="E1153" i="24" s="1"/>
  <c r="D1154" i="24"/>
  <c r="E1154" i="24" s="1"/>
  <c r="D1155" i="24"/>
  <c r="E1155" i="24" s="1"/>
  <c r="D1156" i="24"/>
  <c r="E1156" i="24" s="1"/>
  <c r="D1157" i="24"/>
  <c r="E1157" i="24" s="1"/>
  <c r="D1158" i="24"/>
  <c r="E1158" i="24" s="1"/>
  <c r="D1159" i="24"/>
  <c r="E1159" i="24" s="1"/>
  <c r="D1160" i="24"/>
  <c r="E1160" i="24" s="1"/>
  <c r="D1161" i="24"/>
  <c r="E1161" i="24" s="1"/>
  <c r="D1162" i="24"/>
  <c r="E1162" i="24" s="1"/>
  <c r="D1163" i="24"/>
  <c r="E1163" i="24" s="1"/>
  <c r="D1164" i="24"/>
  <c r="E1164" i="24" s="1"/>
  <c r="D1165" i="24"/>
  <c r="E1165" i="24" s="1"/>
  <c r="D1166" i="24"/>
  <c r="E1166" i="24" s="1"/>
  <c r="D1167" i="24"/>
  <c r="E1167" i="24" s="1"/>
  <c r="D1168" i="24"/>
  <c r="E1168" i="24" s="1"/>
  <c r="D1169" i="24"/>
  <c r="E1169" i="24" s="1"/>
  <c r="D1170" i="24"/>
  <c r="E1170" i="24" s="1"/>
  <c r="D1171" i="24"/>
  <c r="E1171" i="24" s="1"/>
  <c r="D1172" i="24"/>
  <c r="E1172" i="24" s="1"/>
  <c r="D1173" i="24"/>
  <c r="E1173" i="24" s="1"/>
  <c r="D1174" i="24"/>
  <c r="E1174" i="24" s="1"/>
  <c r="D1175" i="24"/>
  <c r="E1175" i="24" s="1"/>
  <c r="D1176" i="24"/>
  <c r="E1176" i="24" s="1"/>
  <c r="D1177" i="24"/>
  <c r="E1177" i="24" s="1"/>
  <c r="D1178" i="24"/>
  <c r="E1178" i="24" s="1"/>
  <c r="D1179" i="24"/>
  <c r="E1179" i="24" s="1"/>
  <c r="D1180" i="24"/>
  <c r="E1180" i="24" s="1"/>
  <c r="D1181" i="24"/>
  <c r="E1181" i="24" s="1"/>
  <c r="D1182" i="24"/>
  <c r="E1182" i="24" s="1"/>
  <c r="D1183" i="24"/>
  <c r="E1183" i="24" s="1"/>
  <c r="D1184" i="24"/>
  <c r="E1184" i="24" s="1"/>
  <c r="D1185" i="24"/>
  <c r="E1185" i="24" s="1"/>
  <c r="D1186" i="24"/>
  <c r="E1186" i="24" s="1"/>
  <c r="D1187" i="24"/>
  <c r="E1187" i="24" s="1"/>
  <c r="D1188" i="24"/>
  <c r="E1188" i="24" s="1"/>
  <c r="D1189" i="24"/>
  <c r="E1189" i="24" s="1"/>
  <c r="D1190" i="24"/>
  <c r="E1190" i="24" s="1"/>
  <c r="D1191" i="24"/>
  <c r="E1191" i="24" s="1"/>
  <c r="D1192" i="24"/>
  <c r="E1192" i="24" s="1"/>
  <c r="D1193" i="24"/>
  <c r="E1193" i="24" s="1"/>
  <c r="D1194" i="24"/>
  <c r="E1194" i="24" s="1"/>
  <c r="D1195" i="24"/>
  <c r="E1195" i="24" s="1"/>
  <c r="D1196" i="24"/>
  <c r="E1196" i="24" s="1"/>
  <c r="D1197" i="24"/>
  <c r="E1197" i="24" s="1"/>
  <c r="D1198" i="24"/>
  <c r="E1198" i="24" s="1"/>
  <c r="D1199" i="24"/>
  <c r="E1199" i="24" s="1"/>
  <c r="D1200" i="24"/>
  <c r="E1200" i="24" s="1"/>
  <c r="D1201" i="24"/>
  <c r="E1201" i="24" s="1"/>
  <c r="D1202" i="24"/>
  <c r="E1202" i="24" s="1"/>
  <c r="D1203" i="24"/>
  <c r="E1203" i="24" s="1"/>
  <c r="D1204" i="24"/>
  <c r="E1204" i="24" s="1"/>
  <c r="D1205" i="24"/>
  <c r="E1205" i="24" s="1"/>
  <c r="D1206" i="24"/>
  <c r="E1206" i="24" s="1"/>
  <c r="D1207" i="24"/>
  <c r="E1207" i="24" s="1"/>
  <c r="D1208" i="24"/>
  <c r="E1208" i="24" s="1"/>
  <c r="D1209" i="24"/>
  <c r="E1209" i="24" s="1"/>
  <c r="D1210" i="24"/>
  <c r="E1210" i="24" s="1"/>
  <c r="D1211" i="24"/>
  <c r="E1211" i="24" s="1"/>
  <c r="D1212" i="24"/>
  <c r="E1212" i="24" s="1"/>
  <c r="D1213" i="24"/>
  <c r="E1213" i="24" s="1"/>
  <c r="D1214" i="24"/>
  <c r="E1214" i="24" s="1"/>
  <c r="D1215" i="24"/>
  <c r="E1215" i="24" s="1"/>
  <c r="D1216" i="24"/>
  <c r="E1216" i="24" s="1"/>
  <c r="D1217" i="24"/>
  <c r="E1217" i="24" s="1"/>
  <c r="D1218" i="24"/>
  <c r="E1218" i="24" s="1"/>
  <c r="D1219" i="24"/>
  <c r="E1219" i="24" s="1"/>
  <c r="D1220" i="24"/>
  <c r="E1220" i="24" s="1"/>
  <c r="D1221" i="24"/>
  <c r="E1221" i="24" s="1"/>
  <c r="D1222" i="24"/>
  <c r="E1222" i="24" s="1"/>
  <c r="D1223" i="24"/>
  <c r="E1223" i="24" s="1"/>
  <c r="D1224" i="24"/>
  <c r="E1224" i="24" s="1"/>
  <c r="D1225" i="24"/>
  <c r="E1225" i="24" s="1"/>
  <c r="D1226" i="24"/>
  <c r="E1226" i="24" s="1"/>
  <c r="D1227" i="24"/>
  <c r="E1227" i="24" s="1"/>
  <c r="D1228" i="24"/>
  <c r="E1228" i="24" s="1"/>
  <c r="D1229" i="24"/>
  <c r="E1229" i="24" s="1"/>
  <c r="D1230" i="24"/>
  <c r="E1230" i="24" s="1"/>
  <c r="D1231" i="24"/>
  <c r="E1231" i="24" s="1"/>
  <c r="D1232" i="24"/>
  <c r="E1232" i="24" s="1"/>
  <c r="D1233" i="24"/>
  <c r="E1233" i="24" s="1"/>
  <c r="D1234" i="24"/>
  <c r="E1234" i="24" s="1"/>
  <c r="D1235" i="24"/>
  <c r="E1235" i="24" s="1"/>
  <c r="D1236" i="24"/>
  <c r="E1236" i="24" s="1"/>
  <c r="D1237" i="24"/>
  <c r="E1237" i="24" s="1"/>
  <c r="D1238" i="24"/>
  <c r="E1238" i="24" s="1"/>
  <c r="D1239" i="24"/>
  <c r="E1239" i="24" s="1"/>
  <c r="D1240" i="24"/>
  <c r="E1240" i="24" s="1"/>
  <c r="D1241" i="24"/>
  <c r="E1241" i="24" s="1"/>
  <c r="D1242" i="24"/>
  <c r="E1242" i="24" s="1"/>
  <c r="D1243" i="24"/>
  <c r="E1243" i="24" s="1"/>
  <c r="D1244" i="24"/>
  <c r="E1244" i="24" s="1"/>
  <c r="D1245" i="24"/>
  <c r="E1245" i="24" s="1"/>
  <c r="D1246" i="24"/>
  <c r="E1246" i="24" s="1"/>
  <c r="D1247" i="24"/>
  <c r="E1247" i="24" s="1"/>
  <c r="D1248" i="24"/>
  <c r="E1248" i="24" s="1"/>
  <c r="D1249" i="24"/>
  <c r="E1249" i="24" s="1"/>
  <c r="D1250" i="24"/>
  <c r="E1250" i="24" s="1"/>
  <c r="D1251" i="24"/>
  <c r="E1251" i="24" s="1"/>
  <c r="D1252" i="24"/>
  <c r="E1252" i="24" s="1"/>
  <c r="D1253" i="24"/>
  <c r="E1253" i="24" s="1"/>
  <c r="D1254" i="24"/>
  <c r="E1254" i="24" s="1"/>
  <c r="D1255" i="24"/>
  <c r="E1255" i="24" s="1"/>
  <c r="D1256" i="24"/>
  <c r="E1256" i="24" s="1"/>
  <c r="D1257" i="24"/>
  <c r="E1257" i="24" s="1"/>
  <c r="D1258" i="24"/>
  <c r="E1258" i="24" s="1"/>
  <c r="D1259" i="24"/>
  <c r="E1259" i="24" s="1"/>
  <c r="D1260" i="24"/>
  <c r="E1260" i="24" s="1"/>
  <c r="D1261" i="24"/>
  <c r="E1261" i="24" s="1"/>
  <c r="D1262" i="24"/>
  <c r="E1262" i="24" s="1"/>
  <c r="D1263" i="24"/>
  <c r="E1263" i="24" s="1"/>
  <c r="D1264" i="24"/>
  <c r="E1264" i="24" s="1"/>
  <c r="D1265" i="24"/>
  <c r="E1265" i="24" s="1"/>
  <c r="D1266" i="24"/>
  <c r="E1266" i="24" s="1"/>
  <c r="D1267" i="24"/>
  <c r="E1267" i="24" s="1"/>
  <c r="D1268" i="24"/>
  <c r="E1268" i="24" s="1"/>
  <c r="D1269" i="24"/>
  <c r="E1269" i="24" s="1"/>
  <c r="D1270" i="24"/>
  <c r="E1270" i="24" s="1"/>
  <c r="D1271" i="24"/>
  <c r="E1271" i="24" s="1"/>
  <c r="D1272" i="24"/>
  <c r="E1272" i="24" s="1"/>
  <c r="D1273" i="24"/>
  <c r="E1273" i="24" s="1"/>
  <c r="D1274" i="24"/>
  <c r="E1274" i="24" s="1"/>
  <c r="D1275" i="24"/>
  <c r="E1275" i="24" s="1"/>
  <c r="D1276" i="24"/>
  <c r="E1276" i="24" s="1"/>
  <c r="D1277" i="24"/>
  <c r="E1277" i="24" s="1"/>
  <c r="D1278" i="24"/>
  <c r="E1278" i="24" s="1"/>
  <c r="D1279" i="24"/>
  <c r="E1279" i="24" s="1"/>
  <c r="D1280" i="24"/>
  <c r="E1280" i="24" s="1"/>
  <c r="D1281" i="24"/>
  <c r="E1281" i="24" s="1"/>
  <c r="D1282" i="24"/>
  <c r="E1282" i="24" s="1"/>
  <c r="D1283" i="24"/>
  <c r="E1283" i="24" s="1"/>
  <c r="D1284" i="24"/>
  <c r="E1284" i="24" s="1"/>
  <c r="D1285" i="24"/>
  <c r="E1285" i="24" s="1"/>
  <c r="D1286" i="24"/>
  <c r="E1286" i="24" s="1"/>
  <c r="D1287" i="24"/>
  <c r="E1287" i="24" s="1"/>
  <c r="D1288" i="24"/>
  <c r="E1288" i="24" s="1"/>
  <c r="D1289" i="24"/>
  <c r="E1289" i="24" s="1"/>
  <c r="D1290" i="24"/>
  <c r="E1290" i="24" s="1"/>
  <c r="D1291" i="24"/>
  <c r="E1291" i="24" s="1"/>
  <c r="D1292" i="24"/>
  <c r="E1292" i="24" s="1"/>
  <c r="D1293" i="24"/>
  <c r="E1293" i="24" s="1"/>
  <c r="D1294" i="24"/>
  <c r="E1294" i="24" s="1"/>
  <c r="D1295" i="24"/>
  <c r="E1295" i="24" s="1"/>
  <c r="D1296" i="24"/>
  <c r="E1296" i="24" s="1"/>
  <c r="D1297" i="24"/>
  <c r="E1297" i="24" s="1"/>
  <c r="D1298" i="24"/>
  <c r="E1298" i="24" s="1"/>
  <c r="D1299" i="24"/>
  <c r="E1299" i="24" s="1"/>
  <c r="D1300" i="24"/>
  <c r="E1300" i="24" s="1"/>
  <c r="D1301" i="24"/>
  <c r="E1301" i="24" s="1"/>
  <c r="D1302" i="24"/>
  <c r="E1302" i="24" s="1"/>
  <c r="D1303" i="24"/>
  <c r="E1303" i="24" s="1"/>
  <c r="D1304" i="24"/>
  <c r="E1304" i="24" s="1"/>
  <c r="D1305" i="24"/>
  <c r="E1305" i="24" s="1"/>
  <c r="D1306" i="24"/>
  <c r="E1306" i="24" s="1"/>
  <c r="D1307" i="24"/>
  <c r="E1307" i="24" s="1"/>
  <c r="D1308" i="24"/>
  <c r="E1308" i="24" s="1"/>
  <c r="D1309" i="24"/>
  <c r="E1309" i="24" s="1"/>
  <c r="D1310" i="24"/>
  <c r="E1310" i="24" s="1"/>
  <c r="D1311" i="24"/>
  <c r="E1311" i="24" s="1"/>
  <c r="D1312" i="24"/>
  <c r="E1312" i="24" s="1"/>
  <c r="D1313" i="24"/>
  <c r="E1313" i="24" s="1"/>
  <c r="D1314" i="24"/>
  <c r="E1314" i="24" s="1"/>
  <c r="D1315" i="24"/>
  <c r="E1315" i="24" s="1"/>
  <c r="D1316" i="24"/>
  <c r="E1316" i="24" s="1"/>
  <c r="D1317" i="24"/>
  <c r="E1317" i="24" s="1"/>
  <c r="D1318" i="24"/>
  <c r="E1318" i="24" s="1"/>
  <c r="D1319" i="24"/>
  <c r="E1319" i="24" s="1"/>
  <c r="D1320" i="24"/>
  <c r="E1320" i="24" s="1"/>
  <c r="D1321" i="24"/>
  <c r="E1321" i="24" s="1"/>
  <c r="D1322" i="24"/>
  <c r="E1322" i="24" s="1"/>
  <c r="D1323" i="24"/>
  <c r="E1323" i="24" s="1"/>
  <c r="D1324" i="24"/>
  <c r="E1324" i="24" s="1"/>
  <c r="D1325" i="24"/>
  <c r="E1325" i="24" s="1"/>
  <c r="D1326" i="24"/>
  <c r="E1326" i="24" s="1"/>
  <c r="D1327" i="24"/>
  <c r="E1327" i="24" s="1"/>
  <c r="D1328" i="24"/>
  <c r="E1328" i="24" s="1"/>
  <c r="D1329" i="24"/>
  <c r="E1329" i="24" s="1"/>
  <c r="D1330" i="24"/>
  <c r="E1330" i="24" s="1"/>
  <c r="D1331" i="24"/>
  <c r="E1331" i="24" s="1"/>
  <c r="D1332" i="24"/>
  <c r="E1332" i="24" s="1"/>
  <c r="D1333" i="24"/>
  <c r="E1333" i="24" s="1"/>
  <c r="D1334" i="24"/>
  <c r="E1334" i="24" s="1"/>
  <c r="D1335" i="24"/>
  <c r="E1335" i="24" s="1"/>
  <c r="D1336" i="24"/>
  <c r="E1336" i="24" s="1"/>
  <c r="D1337" i="24"/>
  <c r="E1337" i="24" s="1"/>
  <c r="D1338" i="24"/>
  <c r="E1338" i="24" s="1"/>
  <c r="D1339" i="24"/>
  <c r="E1339" i="24" s="1"/>
  <c r="D1340" i="24"/>
  <c r="E1340" i="24" s="1"/>
  <c r="D1341" i="24"/>
  <c r="E1341" i="24" s="1"/>
  <c r="D1342" i="24"/>
  <c r="E1342" i="24" s="1"/>
  <c r="D1343" i="24"/>
  <c r="E1343" i="24" s="1"/>
  <c r="D1344" i="24"/>
  <c r="E1344" i="24" s="1"/>
  <c r="D1345" i="24"/>
  <c r="E1345" i="24" s="1"/>
  <c r="D1346" i="24"/>
  <c r="E1346" i="24" s="1"/>
  <c r="D1347" i="24"/>
  <c r="E1347" i="24" s="1"/>
  <c r="D1348" i="24"/>
  <c r="E1348" i="24" s="1"/>
  <c r="D1349" i="24"/>
  <c r="E1349" i="24" s="1"/>
  <c r="D1350" i="24"/>
  <c r="E1350" i="24" s="1"/>
  <c r="D1351" i="24"/>
  <c r="E1351" i="24" s="1"/>
  <c r="D1352" i="24"/>
  <c r="E1352" i="24" s="1"/>
  <c r="D1353" i="24"/>
  <c r="E1353" i="24" s="1"/>
  <c r="D1354" i="24"/>
  <c r="E1354" i="24" s="1"/>
  <c r="D1355" i="24"/>
  <c r="E1355" i="24" s="1"/>
  <c r="D1356" i="24"/>
  <c r="E1356" i="24" s="1"/>
  <c r="D1357" i="24"/>
  <c r="E1357" i="24" s="1"/>
  <c r="D1358" i="24"/>
  <c r="E1358" i="24" s="1"/>
  <c r="D1359" i="24"/>
  <c r="E1359" i="24" s="1"/>
  <c r="D1360" i="24"/>
  <c r="E1360" i="24" s="1"/>
  <c r="D1361" i="24"/>
  <c r="E1361" i="24" s="1"/>
  <c r="D1362" i="24"/>
  <c r="E1362" i="24" s="1"/>
  <c r="D1363" i="24"/>
  <c r="E1363" i="24" s="1"/>
  <c r="D1364" i="24"/>
  <c r="E1364" i="24" s="1"/>
  <c r="D1365" i="24"/>
  <c r="E1365" i="24" s="1"/>
  <c r="D1366" i="24"/>
  <c r="E1366" i="24" s="1"/>
  <c r="D1367" i="24"/>
  <c r="E1367" i="24" s="1"/>
  <c r="D1368" i="24"/>
  <c r="E1368" i="24" s="1"/>
  <c r="D1369" i="24"/>
  <c r="E1369" i="24" s="1"/>
  <c r="D1370" i="24"/>
  <c r="E1370" i="24" s="1"/>
  <c r="D1371" i="24"/>
  <c r="E1371" i="24" s="1"/>
  <c r="D1372" i="24"/>
  <c r="E1372" i="24" s="1"/>
  <c r="D1373" i="24"/>
  <c r="E1373" i="24" s="1"/>
  <c r="D1374" i="24"/>
  <c r="E1374" i="24" s="1"/>
  <c r="D1375" i="24"/>
  <c r="E1375" i="24" s="1"/>
  <c r="D1376" i="24"/>
  <c r="E1376" i="24" s="1"/>
  <c r="D1377" i="24"/>
  <c r="E1377" i="24" s="1"/>
  <c r="D1378" i="24"/>
  <c r="E1378" i="24" s="1"/>
  <c r="D1379" i="24"/>
  <c r="E1379" i="24" s="1"/>
  <c r="D1380" i="24"/>
  <c r="E1380" i="24" s="1"/>
  <c r="D1381" i="24"/>
  <c r="E1381" i="24" s="1"/>
  <c r="D1382" i="24"/>
  <c r="E1382" i="24" s="1"/>
  <c r="D1383" i="24"/>
  <c r="E1383" i="24" s="1"/>
  <c r="D1384" i="24"/>
  <c r="E1384" i="24" s="1"/>
  <c r="D1385" i="24"/>
  <c r="E1385" i="24" s="1"/>
  <c r="D1386" i="24"/>
  <c r="E1386" i="24" s="1"/>
  <c r="D1387" i="24"/>
  <c r="E1387" i="24" s="1"/>
  <c r="D1388" i="24"/>
  <c r="E1388" i="24" s="1"/>
  <c r="D1389" i="24"/>
  <c r="E1389" i="24" s="1"/>
  <c r="D1390" i="24"/>
  <c r="E1390" i="24" s="1"/>
  <c r="D1391" i="24"/>
  <c r="E1391" i="24" s="1"/>
  <c r="D1392" i="24"/>
  <c r="E1392" i="24" s="1"/>
  <c r="D1393" i="24"/>
  <c r="E1393" i="24" s="1"/>
  <c r="D1394" i="24"/>
  <c r="E1394" i="24" s="1"/>
  <c r="D1395" i="24"/>
  <c r="E1395" i="24" s="1"/>
  <c r="D1396" i="24"/>
  <c r="E1396" i="24" s="1"/>
  <c r="D1397" i="24"/>
  <c r="E1397" i="24" s="1"/>
  <c r="D1398" i="24"/>
  <c r="E1398" i="24" s="1"/>
  <c r="D1399" i="24"/>
  <c r="E1399" i="24" s="1"/>
  <c r="D1400" i="24"/>
  <c r="E1400" i="24" s="1"/>
  <c r="D1401" i="24"/>
  <c r="E1401" i="24" s="1"/>
  <c r="D1402" i="24"/>
  <c r="E1402" i="24" s="1"/>
  <c r="D1403" i="24"/>
  <c r="E1403" i="24" s="1"/>
  <c r="D1404" i="24"/>
  <c r="E1404" i="24" s="1"/>
  <c r="D1405" i="24"/>
  <c r="E1405" i="24" s="1"/>
  <c r="D1406" i="24"/>
  <c r="E1406" i="24" s="1"/>
  <c r="D1407" i="24"/>
  <c r="E1407" i="24" s="1"/>
  <c r="D1408" i="24"/>
  <c r="E1408" i="24" s="1"/>
  <c r="D1409" i="24"/>
  <c r="E1409" i="24" s="1"/>
  <c r="D1410" i="24"/>
  <c r="E1410" i="24" s="1"/>
  <c r="D1411" i="24"/>
  <c r="E1411" i="24" s="1"/>
  <c r="D1412" i="24"/>
  <c r="E1412" i="24" s="1"/>
  <c r="D1413" i="24"/>
  <c r="E1413" i="24" s="1"/>
  <c r="D1414" i="24"/>
  <c r="E1414" i="24" s="1"/>
  <c r="D1415" i="24"/>
  <c r="E1415" i="24" s="1"/>
  <c r="D1416" i="24"/>
  <c r="E1416" i="24" s="1"/>
  <c r="D1417" i="24"/>
  <c r="E1417" i="24" s="1"/>
  <c r="D1418" i="24"/>
  <c r="E1418" i="24" s="1"/>
  <c r="D1419" i="24"/>
  <c r="E1419" i="24" s="1"/>
  <c r="D1420" i="24"/>
  <c r="E1420" i="24" s="1"/>
  <c r="D1421" i="24"/>
  <c r="E1421" i="24" s="1"/>
  <c r="D1422" i="24"/>
  <c r="E1422" i="24" s="1"/>
  <c r="D1423" i="24"/>
  <c r="E1423" i="24" s="1"/>
  <c r="D1424" i="24"/>
  <c r="E1424" i="24" s="1"/>
  <c r="D1425" i="24"/>
  <c r="E1425" i="24" s="1"/>
  <c r="D1426" i="24"/>
  <c r="E1426" i="24" s="1"/>
  <c r="D1427" i="24"/>
  <c r="E1427" i="24" s="1"/>
  <c r="D1428" i="24"/>
  <c r="E1428" i="24" s="1"/>
  <c r="D1429" i="24"/>
  <c r="E1429" i="24" s="1"/>
  <c r="D1430" i="24"/>
  <c r="E1430" i="24" s="1"/>
  <c r="D1431" i="24"/>
  <c r="E1431" i="24" s="1"/>
  <c r="D1432" i="24"/>
  <c r="E1432" i="24" s="1"/>
  <c r="D1433" i="24"/>
  <c r="E1433" i="24" s="1"/>
  <c r="D1434" i="24"/>
  <c r="E1434" i="24" s="1"/>
  <c r="D1435" i="24"/>
  <c r="E1435" i="24" s="1"/>
  <c r="D1436" i="24"/>
  <c r="E1436" i="24" s="1"/>
  <c r="D1437" i="24"/>
  <c r="E1437" i="24" s="1"/>
  <c r="D1438" i="24"/>
  <c r="E1438" i="24" s="1"/>
  <c r="D1439" i="24"/>
  <c r="E1439" i="24" s="1"/>
  <c r="D1440" i="24"/>
  <c r="E1440" i="24" s="1"/>
  <c r="D1441" i="24"/>
  <c r="E1441" i="24" s="1"/>
  <c r="D1442" i="24"/>
  <c r="E1442" i="24" s="1"/>
  <c r="D1443" i="24"/>
  <c r="E1443" i="24" s="1"/>
  <c r="D1444" i="24"/>
  <c r="E1444" i="24" s="1"/>
  <c r="D1445" i="24"/>
  <c r="E1445" i="24" s="1"/>
  <c r="D1446" i="24"/>
  <c r="E1446" i="24" s="1"/>
  <c r="D1447" i="24"/>
  <c r="E1447" i="24" s="1"/>
  <c r="D1448" i="24"/>
  <c r="E1448" i="24" s="1"/>
  <c r="D1449" i="24"/>
  <c r="E1449" i="24" s="1"/>
  <c r="D1450" i="24"/>
  <c r="E1450" i="24" s="1"/>
  <c r="D1451" i="24"/>
  <c r="E1451" i="24" s="1"/>
  <c r="D1452" i="24"/>
  <c r="E1452" i="24" s="1"/>
  <c r="D1453" i="24"/>
  <c r="E1453" i="24" s="1"/>
  <c r="D1454" i="24"/>
  <c r="E1454" i="24" s="1"/>
  <c r="D1455" i="24"/>
  <c r="E1455" i="24" s="1"/>
  <c r="D1456" i="24"/>
  <c r="E1456" i="24" s="1"/>
  <c r="D1457" i="24"/>
  <c r="E1457" i="24" s="1"/>
  <c r="D1458" i="24"/>
  <c r="E1458" i="24" s="1"/>
  <c r="D1459" i="24"/>
  <c r="E1459" i="24" s="1"/>
  <c r="D1460" i="24"/>
  <c r="E1460" i="24" s="1"/>
  <c r="D1461" i="24"/>
  <c r="E1461" i="24" s="1"/>
  <c r="D1462" i="24"/>
  <c r="E1462" i="24" s="1"/>
  <c r="D1463" i="24"/>
  <c r="E1463" i="24" s="1"/>
  <c r="D1464" i="24"/>
  <c r="E1464" i="24" s="1"/>
  <c r="D1465" i="24"/>
  <c r="E1465" i="24" s="1"/>
  <c r="D1466" i="24"/>
  <c r="E1466" i="24" s="1"/>
  <c r="D1467" i="24"/>
  <c r="E1467" i="24" s="1"/>
  <c r="D1468" i="24"/>
  <c r="E1468" i="24" s="1"/>
  <c r="D1469" i="24"/>
  <c r="E1469" i="24" s="1"/>
  <c r="D1470" i="24"/>
  <c r="E1470" i="24" s="1"/>
  <c r="D1471" i="24"/>
  <c r="E1471" i="24" s="1"/>
  <c r="D1472" i="24"/>
  <c r="E1472" i="24" s="1"/>
  <c r="D1473" i="24"/>
  <c r="E1473" i="24" s="1"/>
  <c r="D1474" i="24"/>
  <c r="E1474" i="24" s="1"/>
  <c r="D1475" i="24"/>
  <c r="E1475" i="24" s="1"/>
  <c r="D1476" i="24"/>
  <c r="E1476" i="24" s="1"/>
  <c r="D1477" i="24"/>
  <c r="E1477" i="24" s="1"/>
  <c r="D1478" i="24"/>
  <c r="E1478" i="24" s="1"/>
  <c r="D1479" i="24"/>
  <c r="E1479" i="24" s="1"/>
  <c r="D1480" i="24"/>
  <c r="E1480" i="24" s="1"/>
  <c r="D1481" i="24"/>
  <c r="E1481" i="24" s="1"/>
  <c r="D1482" i="24"/>
  <c r="E1482" i="24" s="1"/>
  <c r="D1483" i="24"/>
  <c r="E1483" i="24" s="1"/>
  <c r="D1484" i="24"/>
  <c r="E1484" i="24" s="1"/>
  <c r="D1485" i="24"/>
  <c r="E1485" i="24" s="1"/>
  <c r="D1486" i="24"/>
  <c r="E1486" i="24" s="1"/>
  <c r="D1487" i="24"/>
  <c r="E1487" i="24" s="1"/>
  <c r="D1488" i="24"/>
  <c r="E1488" i="24" s="1"/>
  <c r="D1489" i="24"/>
  <c r="E1489" i="24" s="1"/>
  <c r="D1490" i="24"/>
  <c r="E1490" i="24" s="1"/>
  <c r="D1491" i="24"/>
  <c r="E1491" i="24" s="1"/>
  <c r="D1492" i="24"/>
  <c r="E1492" i="24" s="1"/>
  <c r="D1493" i="24"/>
  <c r="E1493" i="24" s="1"/>
  <c r="D1494" i="24"/>
  <c r="E1494" i="24" s="1"/>
  <c r="D1495" i="24"/>
  <c r="E1495" i="24" s="1"/>
  <c r="D1496" i="24"/>
  <c r="E1496" i="24" s="1"/>
  <c r="D1497" i="24"/>
  <c r="E1497" i="24" s="1"/>
  <c r="D1498" i="24"/>
  <c r="E1498" i="24" s="1"/>
  <c r="D1499" i="24"/>
  <c r="E1499" i="24" s="1"/>
  <c r="D1500" i="24"/>
  <c r="E1500" i="24" s="1"/>
  <c r="D1501" i="24"/>
  <c r="E1501" i="24" s="1"/>
  <c r="D1502" i="24"/>
  <c r="E1502" i="24" s="1"/>
  <c r="D1503" i="24"/>
  <c r="E1503" i="24" s="1"/>
  <c r="D1504" i="24"/>
  <c r="E1504" i="24" s="1"/>
  <c r="D1505" i="24"/>
  <c r="E1505" i="24" s="1"/>
  <c r="D1506" i="24"/>
  <c r="E1506" i="24" s="1"/>
  <c r="D1507" i="24"/>
  <c r="E1507" i="24" s="1"/>
  <c r="D1508" i="24"/>
  <c r="E1508" i="24" s="1"/>
  <c r="D1509" i="24"/>
  <c r="E1509" i="24" s="1"/>
  <c r="D1510" i="24"/>
  <c r="E1510" i="24" s="1"/>
  <c r="D1511" i="24"/>
  <c r="E1511" i="24" s="1"/>
  <c r="D1512" i="24"/>
  <c r="E1512" i="24" s="1"/>
  <c r="D1513" i="24"/>
  <c r="E1513" i="24" s="1"/>
  <c r="D1514" i="24"/>
  <c r="E1514" i="24" s="1"/>
  <c r="D1515" i="24"/>
  <c r="E1515" i="24" s="1"/>
  <c r="D1516" i="24"/>
  <c r="E1516" i="24" s="1"/>
  <c r="D1517" i="24"/>
  <c r="E1517" i="24" s="1"/>
  <c r="D1518" i="24"/>
  <c r="E1518" i="24" s="1"/>
  <c r="D1519" i="24"/>
  <c r="E1519" i="24" s="1"/>
  <c r="D1520" i="24"/>
  <c r="E1520" i="24" s="1"/>
  <c r="D1521" i="24"/>
  <c r="E1521" i="24" s="1"/>
  <c r="D1522" i="24"/>
  <c r="E1522" i="24" s="1"/>
  <c r="D1523" i="24"/>
  <c r="E1523" i="24" s="1"/>
  <c r="D1524" i="24"/>
  <c r="E1524" i="24" s="1"/>
  <c r="D1525" i="24"/>
  <c r="E1525" i="24" s="1"/>
  <c r="D1526" i="24"/>
  <c r="E1526" i="24" s="1"/>
  <c r="D1527" i="24"/>
  <c r="E1527" i="24" s="1"/>
  <c r="D1528" i="24"/>
  <c r="E1528" i="24" s="1"/>
  <c r="D1529" i="24"/>
  <c r="E1529" i="24" s="1"/>
  <c r="D1530" i="24"/>
  <c r="E1530" i="24" s="1"/>
  <c r="D1531" i="24"/>
  <c r="E1531" i="24" s="1"/>
  <c r="D1532" i="24"/>
  <c r="E1532" i="24" s="1"/>
  <c r="D1533" i="24"/>
  <c r="E1533" i="24" s="1"/>
  <c r="D1534" i="24"/>
  <c r="E1534" i="24" s="1"/>
  <c r="D1535" i="24"/>
  <c r="E1535" i="24" s="1"/>
  <c r="D1536" i="24"/>
  <c r="E1536" i="24" s="1"/>
  <c r="D1537" i="24"/>
  <c r="E1537" i="24" s="1"/>
  <c r="D1538" i="24"/>
  <c r="E1538" i="24" s="1"/>
  <c r="D1539" i="24"/>
  <c r="E1539" i="24" s="1"/>
  <c r="D1540" i="24"/>
  <c r="E1540" i="24" s="1"/>
  <c r="D1541" i="24"/>
  <c r="E1541" i="24" s="1"/>
  <c r="D1542" i="24"/>
  <c r="E1542" i="24" s="1"/>
  <c r="D1543" i="24"/>
  <c r="E1543" i="24" s="1"/>
  <c r="D1544" i="24"/>
  <c r="E1544" i="24" s="1"/>
  <c r="D1545" i="24"/>
  <c r="E1545" i="24" s="1"/>
  <c r="D1546" i="24"/>
  <c r="E1546" i="24" s="1"/>
  <c r="D1547" i="24"/>
  <c r="E1547" i="24" s="1"/>
  <c r="D1548" i="24"/>
  <c r="E1548" i="24" s="1"/>
  <c r="D1549" i="24"/>
  <c r="E1549" i="24" s="1"/>
  <c r="D1550" i="24"/>
  <c r="E1550" i="24" s="1"/>
  <c r="D1551" i="24"/>
  <c r="E1551" i="24" s="1"/>
  <c r="D1552" i="24"/>
  <c r="E1552" i="24" s="1"/>
  <c r="D1553" i="24"/>
  <c r="E1553" i="24" s="1"/>
  <c r="D1554" i="24"/>
  <c r="E1554" i="24" s="1"/>
  <c r="D1555" i="24"/>
  <c r="E1555" i="24" s="1"/>
  <c r="D1556" i="24"/>
  <c r="E1556" i="24" s="1"/>
  <c r="D1557" i="24"/>
  <c r="E1557" i="24" s="1"/>
  <c r="D1558" i="24"/>
  <c r="E1558" i="24" s="1"/>
  <c r="D1559" i="24"/>
  <c r="E1559" i="24" s="1"/>
  <c r="D1560" i="24"/>
  <c r="E1560" i="24" s="1"/>
  <c r="D1561" i="24"/>
  <c r="E1561" i="24" s="1"/>
  <c r="D1562" i="24"/>
  <c r="E1562" i="24" s="1"/>
  <c r="D1563" i="24"/>
  <c r="E1563" i="24" s="1"/>
  <c r="D1564" i="24"/>
  <c r="E1564" i="24" s="1"/>
  <c r="D1565" i="24"/>
  <c r="E1565" i="24" s="1"/>
  <c r="D1566" i="24"/>
  <c r="E1566" i="24" s="1"/>
  <c r="D1567" i="24"/>
  <c r="E1567" i="24" s="1"/>
  <c r="D1568" i="24"/>
  <c r="E1568" i="24" s="1"/>
  <c r="D1569" i="24"/>
  <c r="E1569" i="24" s="1"/>
  <c r="D1570" i="24"/>
  <c r="E1570" i="24" s="1"/>
  <c r="D1571" i="24"/>
  <c r="E1571" i="24" s="1"/>
  <c r="D1572" i="24"/>
  <c r="E1572" i="24" s="1"/>
  <c r="D1573" i="24"/>
  <c r="E1573" i="24" s="1"/>
  <c r="D1574" i="24"/>
  <c r="E1574" i="24" s="1"/>
  <c r="D1575" i="24"/>
  <c r="E1575" i="24" s="1"/>
  <c r="D1576" i="24"/>
  <c r="E1576" i="24" s="1"/>
  <c r="D1577" i="24"/>
  <c r="E1577" i="24" s="1"/>
  <c r="D1578" i="24"/>
  <c r="E1578" i="24" s="1"/>
  <c r="D1579" i="24"/>
  <c r="E1579" i="24" s="1"/>
  <c r="D1580" i="24"/>
  <c r="E1580" i="24" s="1"/>
  <c r="D1581" i="24"/>
  <c r="E1581" i="24" s="1"/>
  <c r="D1582" i="24"/>
  <c r="E1582" i="24" s="1"/>
  <c r="D1583" i="24"/>
  <c r="E1583" i="24" s="1"/>
  <c r="D1584" i="24"/>
  <c r="E1584" i="24" s="1"/>
  <c r="D1585" i="24"/>
  <c r="E1585" i="24" s="1"/>
  <c r="D1586" i="24"/>
  <c r="E1586" i="24" s="1"/>
  <c r="D1587" i="24"/>
  <c r="E1587" i="24" s="1"/>
  <c r="D1588" i="24"/>
  <c r="E1588" i="24" s="1"/>
  <c r="D1589" i="24"/>
  <c r="E1589" i="24" s="1"/>
  <c r="D1590" i="24"/>
  <c r="E1590" i="24" s="1"/>
  <c r="D1591" i="24"/>
  <c r="E1591" i="24" s="1"/>
  <c r="D1592" i="24"/>
  <c r="E1592" i="24" s="1"/>
  <c r="D1593" i="24"/>
  <c r="E1593" i="24" s="1"/>
  <c r="D1594" i="24"/>
  <c r="E1594" i="24" s="1"/>
  <c r="D1595" i="24"/>
  <c r="E1595" i="24" s="1"/>
  <c r="D1596" i="24"/>
  <c r="E1596" i="24" s="1"/>
  <c r="D1597" i="24"/>
  <c r="E1597" i="24" s="1"/>
  <c r="D1598" i="24"/>
  <c r="E1598" i="24" s="1"/>
  <c r="D1599" i="24"/>
  <c r="E1599" i="24" s="1"/>
  <c r="D1600" i="24"/>
  <c r="E1600" i="24" s="1"/>
  <c r="D1601" i="24"/>
  <c r="E1601" i="24" s="1"/>
  <c r="D1602" i="24"/>
  <c r="E1602" i="24" s="1"/>
  <c r="D1603" i="24"/>
  <c r="E1603" i="24" s="1"/>
  <c r="D1604" i="24"/>
  <c r="E1604" i="24" s="1"/>
  <c r="D1605" i="24"/>
  <c r="E1605" i="24" s="1"/>
  <c r="D1606" i="24"/>
  <c r="E1606" i="24" s="1"/>
  <c r="D1607" i="24"/>
  <c r="E1607" i="24" s="1"/>
  <c r="D1608" i="24"/>
  <c r="E1608" i="24" s="1"/>
  <c r="D1609" i="24"/>
  <c r="E1609" i="24" s="1"/>
  <c r="D1610" i="24"/>
  <c r="E1610" i="24" s="1"/>
  <c r="D1611" i="24"/>
  <c r="E1611" i="24" s="1"/>
  <c r="D1612" i="24"/>
  <c r="E1612" i="24" s="1"/>
  <c r="D1613" i="24"/>
  <c r="E1613" i="24" s="1"/>
  <c r="D1614" i="24"/>
  <c r="E1614" i="24" s="1"/>
  <c r="D1615" i="24"/>
  <c r="E1615" i="24" s="1"/>
  <c r="D1616" i="24"/>
  <c r="E1616" i="24" s="1"/>
  <c r="D1617" i="24"/>
  <c r="E1617" i="24" s="1"/>
  <c r="D1618" i="24"/>
  <c r="E1618" i="24" s="1"/>
  <c r="D1619" i="24"/>
  <c r="E1619" i="24" s="1"/>
  <c r="D1620" i="24"/>
  <c r="E1620" i="24" s="1"/>
  <c r="D1621" i="24"/>
  <c r="E1621" i="24" s="1"/>
  <c r="D1622" i="24"/>
  <c r="E1622" i="24" s="1"/>
  <c r="D1623" i="24"/>
  <c r="E1623" i="24" s="1"/>
  <c r="D1624" i="24"/>
  <c r="E1624" i="24" s="1"/>
  <c r="D1625" i="24"/>
  <c r="E1625" i="24" s="1"/>
  <c r="D1626" i="24"/>
  <c r="E1626" i="24" s="1"/>
  <c r="D1627" i="24"/>
  <c r="E1627" i="24" s="1"/>
  <c r="D1628" i="24"/>
  <c r="E1628" i="24" s="1"/>
  <c r="D1629" i="24"/>
  <c r="E1629" i="24" s="1"/>
  <c r="D1630" i="24"/>
  <c r="E1630" i="24" s="1"/>
  <c r="D1631" i="24"/>
  <c r="E1631" i="24" s="1"/>
  <c r="D1632" i="24"/>
  <c r="E1632" i="24" s="1"/>
  <c r="D1633" i="24"/>
  <c r="E1633" i="24" s="1"/>
  <c r="D1634" i="24"/>
  <c r="E1634" i="24" s="1"/>
  <c r="D1635" i="24"/>
  <c r="E1635" i="24" s="1"/>
  <c r="D1636" i="24"/>
  <c r="E1636" i="24" s="1"/>
  <c r="D1637" i="24"/>
  <c r="E1637" i="24" s="1"/>
  <c r="D1638" i="24"/>
  <c r="E1638" i="24" s="1"/>
  <c r="D1639" i="24"/>
  <c r="E1639" i="24" s="1"/>
  <c r="D1640" i="24"/>
  <c r="E1640" i="24" s="1"/>
  <c r="D1641" i="24"/>
  <c r="E1641" i="24" s="1"/>
  <c r="D1642" i="24"/>
  <c r="E1642" i="24" s="1"/>
  <c r="D1643" i="24"/>
  <c r="E1643" i="24" s="1"/>
  <c r="D1644" i="24"/>
  <c r="E1644" i="24" s="1"/>
  <c r="D1645" i="24"/>
  <c r="E1645" i="24" s="1"/>
  <c r="D1646" i="24"/>
  <c r="E1646" i="24" s="1"/>
  <c r="D1647" i="24"/>
  <c r="E1647" i="24" s="1"/>
  <c r="D1648" i="24"/>
  <c r="E1648" i="24" s="1"/>
  <c r="D1649" i="24"/>
  <c r="E1649" i="24" s="1"/>
  <c r="D1650" i="24"/>
  <c r="E1650" i="24" s="1"/>
  <c r="D1651" i="24"/>
  <c r="E1651" i="24" s="1"/>
  <c r="D1652" i="24"/>
  <c r="E1652" i="24" s="1"/>
  <c r="D1653" i="24"/>
  <c r="E1653" i="24" s="1"/>
  <c r="D1654" i="24"/>
  <c r="E1654" i="24" s="1"/>
  <c r="D1655" i="24"/>
  <c r="E1655" i="24" s="1"/>
  <c r="D1656" i="24"/>
  <c r="E1656" i="24" s="1"/>
  <c r="D1657" i="24"/>
  <c r="E1657" i="24" s="1"/>
  <c r="D1658" i="24"/>
  <c r="E1658" i="24" s="1"/>
  <c r="D1659" i="24"/>
  <c r="E1659" i="24" s="1"/>
  <c r="D1660" i="24"/>
  <c r="E1660" i="24" s="1"/>
  <c r="D1661" i="24"/>
  <c r="E1661" i="24" s="1"/>
  <c r="D1662" i="24"/>
  <c r="E1662" i="24" s="1"/>
  <c r="D1663" i="24"/>
  <c r="E1663" i="24" s="1"/>
  <c r="D1664" i="24"/>
  <c r="E1664" i="24" s="1"/>
  <c r="D1665" i="24"/>
  <c r="E1665" i="24" s="1"/>
  <c r="D1666" i="24"/>
  <c r="E1666" i="24" s="1"/>
  <c r="D1667" i="24"/>
  <c r="E1667" i="24" s="1"/>
  <c r="D1668" i="24"/>
  <c r="E1668" i="24" s="1"/>
  <c r="D1669" i="24"/>
  <c r="E1669" i="24" s="1"/>
  <c r="D1670" i="24"/>
  <c r="E1670" i="24" s="1"/>
  <c r="D1671" i="24"/>
  <c r="E1671" i="24" s="1"/>
  <c r="D1672" i="24"/>
  <c r="E1672" i="24" s="1"/>
  <c r="D1673" i="24"/>
  <c r="E1673" i="24" s="1"/>
  <c r="D1674" i="24"/>
  <c r="E1674" i="24" s="1"/>
  <c r="D1675" i="24"/>
  <c r="E1675" i="24" s="1"/>
  <c r="D1676" i="24"/>
  <c r="E1676" i="24" s="1"/>
  <c r="D1677" i="24"/>
  <c r="E1677" i="24" s="1"/>
  <c r="D1678" i="24"/>
  <c r="E1678" i="24" s="1"/>
  <c r="D1679" i="24"/>
  <c r="E1679" i="24" s="1"/>
  <c r="D1680" i="24"/>
  <c r="E1680" i="24" s="1"/>
  <c r="D1681" i="24"/>
  <c r="E1681" i="24" s="1"/>
  <c r="D1682" i="24"/>
  <c r="E1682" i="24" s="1"/>
  <c r="D1683" i="24"/>
  <c r="E1683" i="24" s="1"/>
  <c r="D1684" i="24"/>
  <c r="E1684" i="24" s="1"/>
  <c r="D1685" i="24"/>
  <c r="E1685" i="24" s="1"/>
  <c r="D1686" i="24"/>
  <c r="E1686" i="24" s="1"/>
  <c r="D1687" i="24"/>
  <c r="E1687" i="24" s="1"/>
  <c r="D1688" i="24"/>
  <c r="E1688" i="24" s="1"/>
  <c r="D1689" i="24"/>
  <c r="E1689" i="24" s="1"/>
  <c r="D1690" i="24"/>
  <c r="E1690" i="24" s="1"/>
  <c r="D1691" i="24"/>
  <c r="E1691" i="24" s="1"/>
  <c r="D1692" i="24"/>
  <c r="E1692" i="24" s="1"/>
  <c r="D1693" i="24"/>
  <c r="E1693" i="24" s="1"/>
  <c r="D1694" i="24"/>
  <c r="E1694" i="24" s="1"/>
  <c r="D1695" i="24"/>
  <c r="E1695" i="24" s="1"/>
  <c r="D1696" i="24"/>
  <c r="E1696" i="24" s="1"/>
  <c r="D1697" i="24"/>
  <c r="E1697" i="24" s="1"/>
  <c r="D1698" i="24"/>
  <c r="E1698" i="24" s="1"/>
  <c r="D1699" i="24"/>
  <c r="E1699" i="24" s="1"/>
  <c r="D1700" i="24"/>
  <c r="E1700" i="24" s="1"/>
  <c r="D1701" i="24"/>
  <c r="E1701" i="24" s="1"/>
  <c r="D1702" i="24"/>
  <c r="E1702" i="24" s="1"/>
  <c r="D1703" i="24"/>
  <c r="E1703" i="24" s="1"/>
  <c r="D1704" i="24"/>
  <c r="E1704" i="24" s="1"/>
  <c r="D1705" i="24"/>
  <c r="E1705" i="24" s="1"/>
  <c r="D1706" i="24"/>
  <c r="E1706" i="24" s="1"/>
  <c r="D1707" i="24"/>
  <c r="E1707" i="24" s="1"/>
  <c r="D1708" i="24"/>
  <c r="E1708" i="24" s="1"/>
  <c r="D1709" i="24"/>
  <c r="E1709" i="24" s="1"/>
  <c r="D1710" i="24"/>
  <c r="E1710" i="24" s="1"/>
  <c r="D1711" i="24"/>
  <c r="E1711" i="24" s="1"/>
  <c r="D1712" i="24"/>
  <c r="E1712" i="24" s="1"/>
  <c r="D1713" i="24"/>
  <c r="E1713" i="24" s="1"/>
  <c r="D1714" i="24"/>
  <c r="E1714" i="24" s="1"/>
  <c r="D1715" i="24"/>
  <c r="E1715" i="24" s="1"/>
  <c r="D1716" i="24"/>
  <c r="E1716" i="24" s="1"/>
  <c r="D1717" i="24"/>
  <c r="E1717" i="24" s="1"/>
  <c r="D1718" i="24"/>
  <c r="E1718" i="24" s="1"/>
  <c r="D1719" i="24"/>
  <c r="E1719" i="24" s="1"/>
  <c r="D1720" i="24"/>
  <c r="E1720" i="24" s="1"/>
  <c r="D1721" i="24"/>
  <c r="E1721" i="24" s="1"/>
  <c r="D1722" i="24"/>
  <c r="E1722" i="24" s="1"/>
  <c r="D1723" i="24"/>
  <c r="E1723" i="24" s="1"/>
  <c r="D1724" i="24"/>
  <c r="E1724" i="24" s="1"/>
  <c r="D1725" i="24"/>
  <c r="E1725" i="24" s="1"/>
  <c r="D1726" i="24"/>
  <c r="E1726" i="24" s="1"/>
  <c r="D1727" i="24"/>
  <c r="E1727" i="24" s="1"/>
  <c r="D1728" i="24"/>
  <c r="E1728" i="24" s="1"/>
  <c r="D1729" i="24"/>
  <c r="E1729" i="24" s="1"/>
  <c r="D1730" i="24"/>
  <c r="E1730" i="24" s="1"/>
  <c r="D1731" i="24"/>
  <c r="E1731" i="24" s="1"/>
  <c r="D1732" i="24"/>
  <c r="E1732" i="24" s="1"/>
  <c r="D1733" i="24"/>
  <c r="E1733" i="24" s="1"/>
  <c r="D1734" i="24"/>
  <c r="E1734" i="24" s="1"/>
  <c r="D1735" i="24"/>
  <c r="E1735" i="24" s="1"/>
  <c r="D1736" i="24"/>
  <c r="E1736" i="24" s="1"/>
  <c r="D1737" i="24"/>
  <c r="E1737" i="24" s="1"/>
  <c r="D1738" i="24"/>
  <c r="E1738" i="24" s="1"/>
  <c r="D1739" i="24"/>
  <c r="E1739" i="24" s="1"/>
  <c r="D1740" i="24"/>
  <c r="E1740" i="24" s="1"/>
  <c r="D1741" i="24"/>
  <c r="E1741" i="24" s="1"/>
  <c r="D1742" i="24"/>
  <c r="E1742" i="24" s="1"/>
  <c r="D1743" i="24"/>
  <c r="E1743" i="24" s="1"/>
  <c r="D1744" i="24"/>
  <c r="E1744" i="24" s="1"/>
  <c r="D1745" i="24"/>
  <c r="E1745" i="24" s="1"/>
  <c r="D1746" i="24"/>
  <c r="E1746" i="24" s="1"/>
  <c r="D1747" i="24"/>
  <c r="E1747" i="24" s="1"/>
  <c r="D1748" i="24"/>
  <c r="E1748" i="24" s="1"/>
  <c r="D1749" i="24"/>
  <c r="E1749" i="24" s="1"/>
  <c r="D1750" i="24"/>
  <c r="E1750" i="24" s="1"/>
  <c r="D1751" i="24"/>
  <c r="E1751" i="24" s="1"/>
  <c r="D1752" i="24"/>
  <c r="E1752" i="24" s="1"/>
  <c r="D1753" i="24"/>
  <c r="E1753" i="24" s="1"/>
  <c r="D1754" i="24"/>
  <c r="E1754" i="24" s="1"/>
  <c r="D1755" i="24"/>
  <c r="E1755" i="24" s="1"/>
  <c r="D1756" i="24"/>
  <c r="E1756" i="24" s="1"/>
  <c r="D1757" i="24"/>
  <c r="E1757" i="24" s="1"/>
  <c r="D1758" i="24"/>
  <c r="E1758" i="24" s="1"/>
  <c r="D1759" i="24"/>
  <c r="E1759" i="24" s="1"/>
  <c r="D1760" i="24"/>
  <c r="E1760" i="24" s="1"/>
  <c r="D1761" i="24"/>
  <c r="E1761" i="24" s="1"/>
  <c r="D1762" i="24"/>
  <c r="E1762" i="24" s="1"/>
  <c r="D1763" i="24"/>
  <c r="E1763" i="24" s="1"/>
  <c r="D1764" i="24"/>
  <c r="E1764" i="24" s="1"/>
  <c r="D1765" i="24"/>
  <c r="E1765" i="24" s="1"/>
  <c r="D1766" i="24"/>
  <c r="E1766" i="24" s="1"/>
  <c r="D1767" i="24"/>
  <c r="E1767" i="24" s="1"/>
  <c r="D1768" i="24"/>
  <c r="E1768" i="24" s="1"/>
  <c r="D1769" i="24"/>
  <c r="E1769" i="24" s="1"/>
  <c r="D1770" i="24"/>
  <c r="E1770" i="24" s="1"/>
  <c r="D1771" i="24"/>
  <c r="E1771" i="24" s="1"/>
  <c r="D1772" i="24"/>
  <c r="E1772" i="24" s="1"/>
  <c r="D1773" i="24"/>
  <c r="E1773" i="24" s="1"/>
  <c r="D1774" i="24"/>
  <c r="E1774" i="24" s="1"/>
  <c r="D1775" i="24"/>
  <c r="E1775" i="24" s="1"/>
  <c r="D1776" i="24"/>
  <c r="E1776" i="24" s="1"/>
  <c r="D1777" i="24"/>
  <c r="E1777" i="24" s="1"/>
  <c r="D1778" i="24"/>
  <c r="E1778" i="24" s="1"/>
  <c r="D1779" i="24"/>
  <c r="E1779" i="24" s="1"/>
  <c r="D1780" i="24"/>
  <c r="E1780" i="24" s="1"/>
  <c r="D1781" i="24"/>
  <c r="E1781" i="24" s="1"/>
  <c r="D1782" i="24"/>
  <c r="E1782" i="24" s="1"/>
  <c r="D1783" i="24"/>
  <c r="E1783" i="24" s="1"/>
  <c r="D1784" i="24"/>
  <c r="E1784" i="24" s="1"/>
  <c r="D1785" i="24"/>
  <c r="E1785" i="24" s="1"/>
  <c r="D1786" i="24"/>
  <c r="E1786" i="24" s="1"/>
  <c r="D1787" i="24"/>
  <c r="E1787" i="24" s="1"/>
  <c r="D1788" i="24"/>
  <c r="E1788" i="24" s="1"/>
  <c r="D1789" i="24"/>
  <c r="E1789" i="24" s="1"/>
  <c r="D1790" i="24"/>
  <c r="E1790" i="24" s="1"/>
  <c r="D1791" i="24"/>
  <c r="E1791" i="24" s="1"/>
  <c r="D1792" i="24"/>
  <c r="E1792" i="24" s="1"/>
  <c r="D1793" i="24"/>
  <c r="E1793" i="24" s="1"/>
  <c r="D1794" i="24"/>
  <c r="E1794" i="24" s="1"/>
  <c r="D1795" i="24"/>
  <c r="E1795" i="24" s="1"/>
  <c r="D1796" i="24"/>
  <c r="E1796" i="24" s="1"/>
  <c r="D1797" i="24"/>
  <c r="E1797" i="24" s="1"/>
  <c r="D1798" i="24"/>
  <c r="E1798" i="24" s="1"/>
  <c r="D1799" i="24"/>
  <c r="E1799" i="24" s="1"/>
  <c r="D1800" i="24"/>
  <c r="E1800" i="24" s="1"/>
  <c r="D1801" i="24"/>
  <c r="E1801" i="24" s="1"/>
  <c r="D1802" i="24"/>
  <c r="E1802" i="24" s="1"/>
  <c r="D1803" i="24"/>
  <c r="E1803" i="24" s="1"/>
  <c r="D1804" i="24"/>
  <c r="E1804" i="24" s="1"/>
  <c r="D1805" i="24"/>
  <c r="E1805" i="24" s="1"/>
  <c r="D1806" i="24"/>
  <c r="E1806" i="24" s="1"/>
  <c r="D1807" i="24"/>
  <c r="E1807" i="24" s="1"/>
  <c r="D1808" i="24"/>
  <c r="E1808" i="24" s="1"/>
  <c r="D1809" i="24"/>
  <c r="E1809" i="24" s="1"/>
  <c r="D1810" i="24"/>
  <c r="E1810" i="24" s="1"/>
  <c r="D1811" i="24"/>
  <c r="E1811" i="24" s="1"/>
  <c r="D1812" i="24"/>
  <c r="E1812" i="24" s="1"/>
  <c r="D1813" i="24"/>
  <c r="E1813" i="24" s="1"/>
  <c r="D1814" i="24"/>
  <c r="E1814" i="24" s="1"/>
  <c r="D1815" i="24"/>
  <c r="E1815" i="24" s="1"/>
  <c r="D1816" i="24"/>
  <c r="E1816" i="24" s="1"/>
  <c r="D1817" i="24"/>
  <c r="E1817" i="24" s="1"/>
  <c r="D1818" i="24"/>
  <c r="E1818" i="24" s="1"/>
  <c r="D1819" i="24"/>
  <c r="E1819" i="24" s="1"/>
  <c r="D1820" i="24"/>
  <c r="E1820" i="24" s="1"/>
  <c r="D1821" i="24"/>
  <c r="E1821" i="24" s="1"/>
  <c r="D1822" i="24"/>
  <c r="E1822" i="24" s="1"/>
  <c r="D1823" i="24"/>
  <c r="E1823" i="24" s="1"/>
  <c r="D1824" i="24"/>
  <c r="E1824" i="24" s="1"/>
  <c r="D1825" i="24"/>
  <c r="E1825" i="24" s="1"/>
  <c r="D1826" i="24"/>
  <c r="E1826" i="24" s="1"/>
  <c r="D1827" i="24"/>
  <c r="E1827" i="24" s="1"/>
  <c r="D1828" i="24"/>
  <c r="E1828" i="24" s="1"/>
  <c r="D1829" i="24"/>
  <c r="E1829" i="24" s="1"/>
  <c r="D1830" i="24"/>
  <c r="E1830" i="24" s="1"/>
  <c r="D1831" i="24"/>
  <c r="E1831" i="24" s="1"/>
  <c r="D1832" i="24"/>
  <c r="E1832" i="24" s="1"/>
  <c r="D1833" i="24"/>
  <c r="E1833" i="24" s="1"/>
  <c r="D1834" i="24"/>
  <c r="E1834" i="24" s="1"/>
  <c r="D1835" i="24"/>
  <c r="E1835" i="24" s="1"/>
  <c r="D1836" i="24"/>
  <c r="E1836" i="24" s="1"/>
  <c r="D1837" i="24"/>
  <c r="E1837" i="24" s="1"/>
  <c r="D1838" i="24"/>
  <c r="E1838" i="24" s="1"/>
  <c r="D1839" i="24"/>
  <c r="E1839" i="24" s="1"/>
  <c r="D1840" i="24"/>
  <c r="E1840" i="24" s="1"/>
  <c r="D1841" i="24"/>
  <c r="E1841" i="24" s="1"/>
  <c r="D1842" i="24"/>
  <c r="E1842" i="24" s="1"/>
  <c r="D1843" i="24"/>
  <c r="E1843" i="24" s="1"/>
  <c r="D1844" i="24"/>
  <c r="E1844" i="24" s="1"/>
  <c r="D1845" i="24"/>
  <c r="E1845" i="24" s="1"/>
  <c r="D1846" i="24"/>
  <c r="E1846" i="24" s="1"/>
  <c r="D1847" i="24"/>
  <c r="E1847" i="24" s="1"/>
  <c r="D1848" i="24"/>
  <c r="E1848" i="24" s="1"/>
  <c r="D1849" i="24"/>
  <c r="E1849" i="24" s="1"/>
  <c r="D1850" i="24"/>
  <c r="E1850" i="24" s="1"/>
  <c r="D1851" i="24"/>
  <c r="E1851" i="24" s="1"/>
  <c r="D1852" i="24"/>
  <c r="E1852" i="24" s="1"/>
  <c r="D1853" i="24"/>
  <c r="E1853" i="24" s="1"/>
  <c r="D1854" i="24"/>
  <c r="E1854" i="24" s="1"/>
  <c r="D1855" i="24"/>
  <c r="E1855" i="24" s="1"/>
  <c r="D1856" i="24"/>
  <c r="E1856" i="24" s="1"/>
  <c r="D1857" i="24"/>
  <c r="E1857" i="24" s="1"/>
  <c r="D1858" i="24"/>
  <c r="E1858" i="24" s="1"/>
  <c r="D1859" i="24"/>
  <c r="E1859" i="24" s="1"/>
  <c r="D1860" i="24"/>
  <c r="E1860" i="24" s="1"/>
  <c r="D1861" i="24"/>
  <c r="E1861" i="24" s="1"/>
  <c r="D1862" i="24"/>
  <c r="E1862" i="24" s="1"/>
  <c r="D1863" i="24"/>
  <c r="E1863" i="24" s="1"/>
  <c r="D1864" i="24"/>
  <c r="E1864" i="24" s="1"/>
  <c r="D1865" i="24"/>
  <c r="E1865" i="24" s="1"/>
  <c r="D1866" i="24"/>
  <c r="E1866" i="24" s="1"/>
  <c r="D1867" i="24"/>
  <c r="E1867" i="24" s="1"/>
  <c r="D1868" i="24"/>
  <c r="E1868" i="24" s="1"/>
  <c r="D1869" i="24"/>
  <c r="E1869" i="24" s="1"/>
  <c r="D1870" i="24"/>
  <c r="E1870" i="24" s="1"/>
  <c r="D1871" i="24"/>
  <c r="E1871" i="24" s="1"/>
  <c r="D1872" i="24"/>
  <c r="E1872" i="24" s="1"/>
  <c r="D1873" i="24"/>
  <c r="E1873" i="24" s="1"/>
  <c r="D1874" i="24"/>
  <c r="E1874" i="24" s="1"/>
  <c r="D1875" i="24"/>
  <c r="E1875" i="24" s="1"/>
  <c r="D1876" i="24"/>
  <c r="E1876" i="24" s="1"/>
  <c r="D1877" i="24"/>
  <c r="E1877" i="24" s="1"/>
  <c r="D1878" i="24"/>
  <c r="E1878" i="24" s="1"/>
  <c r="D1879" i="24"/>
  <c r="E1879" i="24" s="1"/>
  <c r="D1880" i="24"/>
  <c r="E1880" i="24" s="1"/>
  <c r="D1881" i="24"/>
  <c r="E1881" i="24" s="1"/>
  <c r="D1882" i="24"/>
  <c r="E1882" i="24" s="1"/>
  <c r="D1883" i="24"/>
  <c r="E1883" i="24" s="1"/>
  <c r="D1884" i="24"/>
  <c r="E1884" i="24" s="1"/>
  <c r="D1885" i="24"/>
  <c r="E1885" i="24" s="1"/>
  <c r="D1886" i="24"/>
  <c r="E1886" i="24" s="1"/>
  <c r="D1887" i="24"/>
  <c r="E1887" i="24" s="1"/>
  <c r="D1888" i="24"/>
  <c r="E1888" i="24" s="1"/>
  <c r="D1889" i="24"/>
  <c r="E1889" i="24" s="1"/>
  <c r="D1890" i="24"/>
  <c r="E1890" i="24" s="1"/>
  <c r="D1891" i="24"/>
  <c r="E1891" i="24" s="1"/>
  <c r="D1892" i="24"/>
  <c r="E1892" i="24" s="1"/>
  <c r="D1893" i="24"/>
  <c r="E1893" i="24" s="1"/>
  <c r="D1894" i="24"/>
  <c r="E1894" i="24" s="1"/>
  <c r="D1895" i="24"/>
  <c r="E1895" i="24" s="1"/>
  <c r="D1896" i="24"/>
  <c r="E1896" i="24" s="1"/>
  <c r="D1897" i="24"/>
  <c r="E1897" i="24" s="1"/>
  <c r="D1898" i="24"/>
  <c r="E1898" i="24" s="1"/>
  <c r="D1899" i="24"/>
  <c r="E1899" i="24" s="1"/>
  <c r="D1900" i="24"/>
  <c r="E1900" i="24" s="1"/>
  <c r="D1901" i="24"/>
  <c r="E1901" i="24" s="1"/>
  <c r="D1902" i="24"/>
  <c r="E1902" i="24" s="1"/>
  <c r="D1903" i="24"/>
  <c r="E1903" i="24" s="1"/>
  <c r="D1904" i="24"/>
  <c r="E1904" i="24" s="1"/>
  <c r="D1905" i="24"/>
  <c r="E1905" i="24" s="1"/>
  <c r="D1906" i="24"/>
  <c r="E1906" i="24" s="1"/>
  <c r="D1907" i="24"/>
  <c r="E1907" i="24" s="1"/>
  <c r="D1908" i="24"/>
  <c r="E1908" i="24" s="1"/>
  <c r="D1909" i="24"/>
  <c r="E1909" i="24" s="1"/>
  <c r="D1910" i="24"/>
  <c r="E1910" i="24" s="1"/>
  <c r="D1911" i="24"/>
  <c r="E1911" i="24" s="1"/>
  <c r="D1912" i="24"/>
  <c r="E1912" i="24" s="1"/>
  <c r="D1913" i="24"/>
  <c r="E1913" i="24" s="1"/>
  <c r="D1914" i="24"/>
  <c r="E1914" i="24" s="1"/>
  <c r="D1915" i="24"/>
  <c r="E1915" i="24" s="1"/>
  <c r="D1916" i="24"/>
  <c r="E1916" i="24" s="1"/>
  <c r="D1917" i="24"/>
  <c r="E1917" i="24" s="1"/>
  <c r="D1918" i="24"/>
  <c r="E1918" i="24" s="1"/>
  <c r="D1919" i="24"/>
  <c r="E1919" i="24" s="1"/>
  <c r="D1920" i="24"/>
  <c r="E1920" i="24" s="1"/>
  <c r="D1921" i="24"/>
  <c r="E1921" i="24" s="1"/>
  <c r="D1922" i="24"/>
  <c r="E1922" i="24" s="1"/>
  <c r="D1923" i="24"/>
  <c r="E1923" i="24" s="1"/>
  <c r="D1924" i="24"/>
  <c r="E1924" i="24" s="1"/>
  <c r="D1925" i="24"/>
  <c r="E1925" i="24" s="1"/>
  <c r="D1926" i="24"/>
  <c r="E1926" i="24" s="1"/>
  <c r="D1927" i="24"/>
  <c r="E1927" i="24" s="1"/>
  <c r="D1928" i="24"/>
  <c r="E1928" i="24" s="1"/>
  <c r="D1929" i="24"/>
  <c r="E1929" i="24" s="1"/>
  <c r="D1930" i="24"/>
  <c r="E1930" i="24" s="1"/>
  <c r="D1931" i="24"/>
  <c r="E1931" i="24" s="1"/>
  <c r="D1932" i="24"/>
  <c r="E1932" i="24" s="1"/>
  <c r="D1933" i="24"/>
  <c r="E1933" i="24" s="1"/>
  <c r="D1934" i="24"/>
  <c r="E1934" i="24" s="1"/>
  <c r="D1935" i="24"/>
  <c r="E1935" i="24" s="1"/>
  <c r="D1936" i="24"/>
  <c r="E1936" i="24" s="1"/>
  <c r="D1937" i="24"/>
  <c r="E1937" i="24" s="1"/>
  <c r="D1938" i="24"/>
  <c r="E1938" i="24" s="1"/>
  <c r="D1939" i="24"/>
  <c r="E1939" i="24" s="1"/>
  <c r="D1940" i="24"/>
  <c r="E1940" i="24" s="1"/>
  <c r="D1941" i="24"/>
  <c r="E1941" i="24" s="1"/>
  <c r="D1942" i="24"/>
  <c r="E1942" i="24" s="1"/>
  <c r="D1943" i="24"/>
  <c r="E1943" i="24" s="1"/>
  <c r="D1944" i="24"/>
  <c r="E1944" i="24" s="1"/>
  <c r="D1945" i="24"/>
  <c r="E1945" i="24" s="1"/>
  <c r="D1946" i="24"/>
  <c r="E1946" i="24" s="1"/>
  <c r="D1947" i="24"/>
  <c r="E1947" i="24" s="1"/>
  <c r="D1948" i="24"/>
  <c r="E1948" i="24" s="1"/>
  <c r="D1949" i="24"/>
  <c r="E1949" i="24" s="1"/>
  <c r="D1950" i="24"/>
  <c r="E1950" i="24" s="1"/>
  <c r="D1951" i="24"/>
  <c r="E1951" i="24" s="1"/>
  <c r="D1952" i="24"/>
  <c r="E1952" i="24" s="1"/>
  <c r="D1953" i="24"/>
  <c r="E1953" i="24" s="1"/>
  <c r="D1954" i="24"/>
  <c r="E1954" i="24" s="1"/>
  <c r="D1955" i="24"/>
  <c r="E1955" i="24" s="1"/>
  <c r="D1956" i="24"/>
  <c r="E1956" i="24" s="1"/>
  <c r="D1957" i="24"/>
  <c r="E1957" i="24" s="1"/>
  <c r="D1958" i="24"/>
  <c r="E1958" i="24" s="1"/>
  <c r="D1959" i="24"/>
  <c r="E1959" i="24" s="1"/>
  <c r="D1960" i="24"/>
  <c r="E1960" i="24" s="1"/>
  <c r="D1961" i="24"/>
  <c r="E1961" i="24" s="1"/>
  <c r="D1962" i="24"/>
  <c r="E1962" i="24" s="1"/>
  <c r="D1963" i="24"/>
  <c r="E1963" i="24" s="1"/>
  <c r="D1964" i="24"/>
  <c r="E1964" i="24" s="1"/>
  <c r="D1965" i="24"/>
  <c r="E1965" i="24" s="1"/>
  <c r="D1966" i="24"/>
  <c r="E1966" i="24" s="1"/>
  <c r="D1967" i="24"/>
  <c r="E1967" i="24" s="1"/>
  <c r="D1968" i="24"/>
  <c r="E1968" i="24" s="1"/>
  <c r="D1969" i="24"/>
  <c r="E1969" i="24" s="1"/>
  <c r="D1970" i="24"/>
  <c r="E1970" i="24" s="1"/>
  <c r="D1971" i="24"/>
  <c r="E1971" i="24" s="1"/>
  <c r="D1972" i="24"/>
  <c r="E1972" i="24" s="1"/>
  <c r="D1973" i="24"/>
  <c r="E1973" i="24" s="1"/>
  <c r="D1974" i="24"/>
  <c r="E1974" i="24" s="1"/>
  <c r="D1975" i="24"/>
  <c r="E1975" i="24" s="1"/>
  <c r="D1976" i="24"/>
  <c r="E1976" i="24" s="1"/>
  <c r="D1977" i="24"/>
  <c r="E1977" i="24" s="1"/>
  <c r="D1978" i="24"/>
  <c r="E1978" i="24" s="1"/>
  <c r="D1979" i="24"/>
  <c r="E1979" i="24" s="1"/>
  <c r="D1980" i="24"/>
  <c r="E1980" i="24" s="1"/>
  <c r="D1981" i="24"/>
  <c r="E1981" i="24" s="1"/>
  <c r="D1982" i="24"/>
  <c r="E1982" i="24" s="1"/>
  <c r="D1983" i="24"/>
  <c r="E1983" i="24" s="1"/>
  <c r="D1984" i="24"/>
  <c r="E1984" i="24" s="1"/>
  <c r="D1985" i="24"/>
  <c r="E1985" i="24" s="1"/>
  <c r="D1986" i="24"/>
  <c r="E1986" i="24" s="1"/>
  <c r="D1987" i="24"/>
  <c r="E1987" i="24" s="1"/>
  <c r="D1988" i="24"/>
  <c r="E1988" i="24" s="1"/>
  <c r="D1989" i="24"/>
  <c r="E1989" i="24" s="1"/>
  <c r="D1990" i="24"/>
  <c r="E1990" i="24" s="1"/>
  <c r="D1991" i="24"/>
  <c r="E1991" i="24" s="1"/>
  <c r="D1992" i="24"/>
  <c r="E1992" i="24" s="1"/>
  <c r="D1993" i="24"/>
  <c r="E1993" i="24" s="1"/>
  <c r="D1994" i="24"/>
  <c r="E1994" i="24" s="1"/>
  <c r="D1995" i="24"/>
  <c r="E1995" i="24" s="1"/>
  <c r="D1996" i="24"/>
  <c r="E1996" i="24" s="1"/>
  <c r="D1997" i="24"/>
  <c r="E1997" i="24" s="1"/>
  <c r="D1998" i="24"/>
  <c r="E1998" i="24" s="1"/>
  <c r="D1999" i="24"/>
  <c r="E1999" i="24" s="1"/>
  <c r="D2000" i="24"/>
  <c r="E2000" i="24" s="1"/>
  <c r="D2001" i="24"/>
  <c r="E2001" i="24" s="1"/>
  <c r="D2002" i="24"/>
  <c r="E2002" i="24" s="1"/>
  <c r="D2003" i="24"/>
  <c r="E2003" i="24" s="1"/>
  <c r="D2004" i="24"/>
  <c r="E2004" i="24" s="1"/>
  <c r="D2005" i="24"/>
  <c r="E2005" i="24" s="1"/>
  <c r="D2006" i="24"/>
  <c r="E2006" i="24" s="1"/>
  <c r="D2007" i="24"/>
  <c r="E2007" i="24" s="1"/>
  <c r="D2008" i="24"/>
  <c r="E2008" i="24" s="1"/>
  <c r="D2009" i="24"/>
  <c r="E2009" i="24" s="1"/>
  <c r="D2010" i="24"/>
  <c r="E2010" i="24" s="1"/>
  <c r="D2011" i="24"/>
  <c r="E2011" i="24" s="1"/>
  <c r="D2012" i="24"/>
  <c r="E2012" i="24" s="1"/>
  <c r="D2013" i="24"/>
  <c r="E2013" i="24" s="1"/>
  <c r="D2014" i="24"/>
  <c r="E2014" i="24" s="1"/>
  <c r="D2015" i="24"/>
  <c r="E2015" i="24" s="1"/>
  <c r="D2016" i="24"/>
  <c r="E2016" i="24" s="1"/>
  <c r="D2017" i="24"/>
  <c r="E2017" i="24" s="1"/>
  <c r="D2018" i="24"/>
  <c r="E2018" i="24" s="1"/>
  <c r="D2019" i="24"/>
  <c r="E2019" i="24" s="1"/>
  <c r="D2020" i="24"/>
  <c r="E2020" i="24" s="1"/>
  <c r="D2021" i="24"/>
  <c r="E2021" i="24" s="1"/>
  <c r="D2022" i="24"/>
  <c r="E2022" i="24" s="1"/>
  <c r="D2023" i="24"/>
  <c r="E2023" i="24" s="1"/>
  <c r="D2024" i="24"/>
  <c r="E2024" i="24" s="1"/>
  <c r="D2025" i="24"/>
  <c r="E2025" i="24" s="1"/>
  <c r="D2026" i="24"/>
  <c r="E2026" i="24" s="1"/>
  <c r="D2027" i="24"/>
  <c r="E2027" i="24" s="1"/>
  <c r="D2028" i="24"/>
  <c r="E2028" i="24" s="1"/>
  <c r="D2029" i="24"/>
  <c r="E2029" i="24" s="1"/>
  <c r="D2030" i="24"/>
  <c r="E2030" i="24" s="1"/>
  <c r="D2031" i="24"/>
  <c r="E2031" i="24" s="1"/>
  <c r="D2032" i="24"/>
  <c r="E2032" i="24" s="1"/>
  <c r="D2033" i="24"/>
  <c r="E2033" i="24" s="1"/>
  <c r="D2034" i="24"/>
  <c r="E2034" i="24" s="1"/>
  <c r="D2035" i="24"/>
  <c r="E2035" i="24" s="1"/>
  <c r="D2036" i="24"/>
  <c r="E2036" i="24" s="1"/>
  <c r="D2037" i="24"/>
  <c r="E2037" i="24" s="1"/>
  <c r="D2038" i="24"/>
  <c r="E2038" i="24" s="1"/>
  <c r="D2039" i="24"/>
  <c r="E2039" i="24" s="1"/>
  <c r="D2040" i="24"/>
  <c r="E2040" i="24" s="1"/>
  <c r="D2041" i="24"/>
  <c r="E2041" i="24" s="1"/>
  <c r="D2042" i="24"/>
  <c r="E2042" i="24" s="1"/>
  <c r="D2043" i="24"/>
  <c r="E2043" i="24" s="1"/>
  <c r="D2044" i="24"/>
  <c r="E2044" i="24" s="1"/>
  <c r="D2045" i="24"/>
  <c r="E2045" i="24" s="1"/>
  <c r="D2046" i="24"/>
  <c r="E2046" i="24" s="1"/>
  <c r="D2047" i="24"/>
  <c r="E2047" i="24" s="1"/>
  <c r="D2048" i="24"/>
  <c r="E2048" i="24" s="1"/>
  <c r="D2049" i="24"/>
  <c r="E2049" i="24" s="1"/>
  <c r="D2050" i="24"/>
  <c r="E2050" i="24" s="1"/>
  <c r="D2051" i="24"/>
  <c r="E2051" i="24" s="1"/>
  <c r="D2052" i="24"/>
  <c r="D2053" i="24"/>
  <c r="E2053" i="24" s="1"/>
  <c r="D2054" i="24"/>
  <c r="E2054" i="24" s="1"/>
  <c r="D2055" i="24"/>
  <c r="E2055" i="24" s="1"/>
  <c r="D2056" i="24"/>
  <c r="E2056" i="24" s="1"/>
  <c r="D2057" i="24"/>
  <c r="E2057" i="24" s="1"/>
  <c r="D2058" i="24"/>
  <c r="E2058" i="24" s="1"/>
  <c r="D2059" i="24"/>
  <c r="E2059" i="24" s="1"/>
  <c r="D2060" i="24"/>
  <c r="E2060" i="24" s="1"/>
  <c r="D2061" i="24"/>
  <c r="E2061" i="24" s="1"/>
  <c r="D2062" i="24"/>
  <c r="E2062" i="24" s="1"/>
  <c r="D2063" i="24"/>
  <c r="E2063" i="24" s="1"/>
  <c r="D2064" i="24"/>
  <c r="E2064" i="24" s="1"/>
  <c r="D2065" i="24"/>
  <c r="E2065" i="24" s="1"/>
  <c r="D2066" i="24"/>
  <c r="E2066" i="24" s="1"/>
  <c r="D2067" i="24"/>
  <c r="E2067" i="24" s="1"/>
  <c r="D2068" i="24"/>
  <c r="E2068" i="24" s="1"/>
  <c r="D2069" i="24"/>
  <c r="E2069" i="24" s="1"/>
  <c r="D2070" i="24"/>
  <c r="E2070" i="24" s="1"/>
  <c r="D2071" i="24"/>
  <c r="E2071" i="24" s="1"/>
  <c r="D2072" i="24"/>
  <c r="E2072" i="24" s="1"/>
  <c r="D2073" i="24"/>
  <c r="E2073" i="24" s="1"/>
  <c r="D2074" i="24"/>
  <c r="E2074" i="24" s="1"/>
  <c r="D2075" i="24"/>
  <c r="E2075" i="24" s="1"/>
  <c r="D2076" i="24"/>
  <c r="E2076" i="24" s="1"/>
  <c r="D2077" i="24"/>
  <c r="E2077" i="24" s="1"/>
  <c r="D2078" i="24"/>
  <c r="E2078" i="24" s="1"/>
  <c r="D2079" i="24"/>
  <c r="E2079" i="24" s="1"/>
  <c r="D2080" i="24"/>
  <c r="E2080" i="24" s="1"/>
  <c r="D2081" i="24"/>
  <c r="E2081" i="24" s="1"/>
  <c r="D2082" i="24"/>
  <c r="E2082" i="24" s="1"/>
  <c r="D2083" i="24"/>
  <c r="E2083" i="24" s="1"/>
  <c r="D2084" i="24"/>
  <c r="E2084" i="24" s="1"/>
  <c r="D2085" i="24"/>
  <c r="E2085" i="24" s="1"/>
  <c r="D2086" i="24"/>
  <c r="E2086" i="24" s="1"/>
  <c r="D2087" i="24"/>
  <c r="E2087" i="24" s="1"/>
  <c r="D2088" i="24"/>
  <c r="E2088" i="24" s="1"/>
  <c r="D2089" i="24"/>
  <c r="E2089" i="24" s="1"/>
  <c r="D2090" i="24"/>
  <c r="E2090" i="24" s="1"/>
  <c r="D2091" i="24"/>
  <c r="E2091" i="24" s="1"/>
  <c r="D2092" i="24"/>
  <c r="E2092" i="24" s="1"/>
  <c r="D2093" i="24"/>
  <c r="E2093" i="24" s="1"/>
  <c r="D2094" i="24"/>
  <c r="E2094" i="24" s="1"/>
  <c r="D2095" i="24"/>
  <c r="E2095" i="24" s="1"/>
  <c r="D2096" i="24"/>
  <c r="E2096" i="24" s="1"/>
  <c r="D2097" i="24"/>
  <c r="E2097" i="24" s="1"/>
  <c r="D2098" i="24"/>
  <c r="E2098" i="24" s="1"/>
  <c r="D2099" i="24"/>
  <c r="E2099" i="24" s="1"/>
  <c r="D2100" i="24"/>
  <c r="E2100" i="24" s="1"/>
  <c r="D2101" i="24"/>
  <c r="E2101" i="24" s="1"/>
  <c r="D2102" i="24"/>
  <c r="E2102" i="24" s="1"/>
  <c r="D2103" i="24"/>
  <c r="E2103" i="24" s="1"/>
  <c r="D2104" i="24"/>
  <c r="E2104" i="24" s="1"/>
  <c r="D2105" i="24"/>
  <c r="E2105" i="24" s="1"/>
  <c r="D2106" i="24"/>
  <c r="E2106" i="24" s="1"/>
  <c r="D2107" i="24"/>
  <c r="E2107" i="24" s="1"/>
  <c r="D2108" i="24"/>
  <c r="E2108" i="24" s="1"/>
  <c r="D2109" i="24"/>
  <c r="E2109" i="24" s="1"/>
  <c r="D2110" i="24"/>
  <c r="E2110" i="24" s="1"/>
  <c r="D2111" i="24"/>
  <c r="E2111" i="24" s="1"/>
  <c r="D2112" i="24"/>
  <c r="E2112" i="24" s="1"/>
  <c r="D2113" i="24"/>
  <c r="E2113" i="24" s="1"/>
  <c r="D2114" i="24"/>
  <c r="E2114" i="24" s="1"/>
  <c r="D2115" i="24"/>
  <c r="E2115" i="24" s="1"/>
  <c r="D2116" i="24"/>
  <c r="E2116" i="24" s="1"/>
  <c r="D2117" i="24"/>
  <c r="E2117" i="24" s="1"/>
  <c r="D2118" i="24"/>
  <c r="E2118" i="24" s="1"/>
  <c r="D2119" i="24"/>
  <c r="E2119" i="24" s="1"/>
  <c r="D2120" i="24"/>
  <c r="E2120" i="24" s="1"/>
  <c r="D2121" i="24"/>
  <c r="E2121" i="24" s="1"/>
  <c r="D2122" i="24"/>
  <c r="E2122" i="24" s="1"/>
  <c r="D2123" i="24"/>
  <c r="E2123" i="24" s="1"/>
  <c r="D2124" i="24"/>
  <c r="E2124" i="24" s="1"/>
  <c r="D2125" i="24"/>
  <c r="E2125" i="24" s="1"/>
  <c r="D2126" i="24"/>
  <c r="E2126" i="24" s="1"/>
  <c r="D2127" i="24"/>
  <c r="E2127" i="24" s="1"/>
  <c r="D2128" i="24"/>
  <c r="E2128" i="24" s="1"/>
  <c r="D2129" i="24"/>
  <c r="E2129" i="24" s="1"/>
  <c r="D2130" i="24"/>
  <c r="E2130" i="24" s="1"/>
  <c r="D2131" i="24"/>
  <c r="E2131" i="24" s="1"/>
  <c r="D2132" i="24"/>
  <c r="E2132" i="24" s="1"/>
  <c r="D2133" i="24"/>
  <c r="E2133" i="24" s="1"/>
  <c r="D2134" i="24"/>
  <c r="E2134" i="24" s="1"/>
  <c r="D2135" i="24"/>
  <c r="E2135" i="24" s="1"/>
  <c r="D2136" i="24"/>
  <c r="E2136" i="24" s="1"/>
  <c r="D2137" i="24"/>
  <c r="E2137" i="24" s="1"/>
  <c r="D2138" i="24"/>
  <c r="E2138" i="24" s="1"/>
  <c r="D2139" i="24"/>
  <c r="E2139" i="24" s="1"/>
  <c r="D2140" i="24"/>
  <c r="E2140" i="24" s="1"/>
  <c r="D2141" i="24"/>
  <c r="E2141" i="24" s="1"/>
  <c r="D2142" i="24"/>
  <c r="E2142" i="24" s="1"/>
  <c r="D2143" i="24"/>
  <c r="E2143" i="24" s="1"/>
  <c r="D2144" i="24"/>
  <c r="E2144" i="24" s="1"/>
  <c r="D2145" i="24"/>
  <c r="E2145" i="24" s="1"/>
  <c r="D2146" i="24"/>
  <c r="E2146" i="24" s="1"/>
  <c r="D2147" i="24"/>
  <c r="E2147" i="24" s="1"/>
  <c r="D2148" i="24"/>
  <c r="E2148" i="24" s="1"/>
  <c r="D2149" i="24"/>
  <c r="E2149" i="24" s="1"/>
  <c r="D2150" i="24"/>
  <c r="E2150" i="24" s="1"/>
  <c r="D2151" i="24"/>
  <c r="E2151" i="24" s="1"/>
  <c r="D2152" i="24"/>
  <c r="E2152" i="24" s="1"/>
  <c r="D2153" i="24"/>
  <c r="E2153" i="24" s="1"/>
  <c r="D2154" i="24"/>
  <c r="E2154" i="24" s="1"/>
  <c r="D2155" i="24"/>
  <c r="E2155" i="24" s="1"/>
  <c r="D2156" i="24"/>
  <c r="E2156" i="24" s="1"/>
  <c r="D2157" i="24"/>
  <c r="E2157" i="24" s="1"/>
  <c r="D2158" i="24"/>
  <c r="E2158" i="24" s="1"/>
  <c r="D2159" i="24"/>
  <c r="E2159" i="24" s="1"/>
  <c r="D2160" i="24"/>
  <c r="E2160" i="24" s="1"/>
  <c r="D2161" i="24"/>
  <c r="E2161" i="24" s="1"/>
  <c r="D2162" i="24"/>
  <c r="E2162" i="24" s="1"/>
  <c r="D2163" i="24"/>
  <c r="E2163" i="24" s="1"/>
  <c r="D2164" i="24"/>
  <c r="E2164" i="24" s="1"/>
  <c r="D2165" i="24"/>
  <c r="E2165" i="24" s="1"/>
  <c r="D2166" i="24"/>
  <c r="E2166" i="24" s="1"/>
  <c r="D2167" i="24"/>
  <c r="E2167" i="24" s="1"/>
  <c r="D2168" i="24"/>
  <c r="E2168" i="24" s="1"/>
  <c r="D2169" i="24"/>
  <c r="E2169" i="24" s="1"/>
  <c r="D2170" i="24"/>
  <c r="E2170" i="24" s="1"/>
  <c r="D2171" i="24"/>
  <c r="E2171" i="24" s="1"/>
  <c r="D2172" i="24"/>
  <c r="E2172" i="24" s="1"/>
  <c r="D2173" i="24"/>
  <c r="E2173" i="24" s="1"/>
  <c r="D2174" i="24"/>
  <c r="E2174" i="24" s="1"/>
  <c r="D2175" i="24"/>
  <c r="E2175" i="24" s="1"/>
  <c r="D2176" i="24"/>
  <c r="E2176" i="24" s="1"/>
  <c r="D2177" i="24"/>
  <c r="E2177" i="24" s="1"/>
  <c r="D2178" i="24"/>
  <c r="E2178" i="24" s="1"/>
  <c r="D2179" i="24"/>
  <c r="E2179" i="24" s="1"/>
  <c r="D2180" i="24"/>
  <c r="E2180" i="24" s="1"/>
  <c r="D2181" i="24"/>
  <c r="E2181" i="24" s="1"/>
  <c r="D2182" i="24"/>
  <c r="E2182" i="24" s="1"/>
  <c r="D2183" i="24"/>
  <c r="E2183" i="24" s="1"/>
  <c r="D2184" i="24"/>
  <c r="E2184" i="24" s="1"/>
  <c r="D2185" i="24"/>
  <c r="E2185" i="24" s="1"/>
  <c r="D2186" i="24"/>
  <c r="E2186" i="24" s="1"/>
  <c r="D2187" i="24"/>
  <c r="E2187" i="24" s="1"/>
  <c r="D2188" i="24"/>
  <c r="E2188" i="24" s="1"/>
  <c r="D2189" i="24"/>
  <c r="E2189" i="24" s="1"/>
  <c r="D2190" i="24"/>
  <c r="E2190" i="24" s="1"/>
  <c r="D2191" i="24"/>
  <c r="E2191" i="24" s="1"/>
  <c r="D2192" i="24"/>
  <c r="E2192" i="24" s="1"/>
  <c r="D2193" i="24"/>
  <c r="E2193" i="24" s="1"/>
  <c r="D2194" i="24"/>
  <c r="E2194" i="24" s="1"/>
  <c r="D2195" i="24"/>
  <c r="E2195" i="24" s="1"/>
  <c r="D2196" i="24"/>
  <c r="E2196" i="24" s="1"/>
  <c r="D2197" i="24"/>
  <c r="E2197" i="24" s="1"/>
  <c r="D2198" i="24"/>
  <c r="E2198" i="24" s="1"/>
  <c r="D2199" i="24"/>
  <c r="E2199" i="24" s="1"/>
  <c r="D2200" i="24"/>
  <c r="E2200" i="24" s="1"/>
  <c r="D2201" i="24"/>
  <c r="E2201" i="24" s="1"/>
  <c r="D2202" i="24"/>
  <c r="E2202" i="24" s="1"/>
  <c r="D2203" i="24"/>
  <c r="E2203" i="24" s="1"/>
  <c r="D2204" i="24"/>
  <c r="E2204" i="24" s="1"/>
  <c r="D2205" i="24"/>
  <c r="E2205" i="24" s="1"/>
  <c r="D2206" i="24"/>
  <c r="E2206" i="24" s="1"/>
  <c r="D2207" i="24"/>
  <c r="E2207" i="24" s="1"/>
  <c r="D2208" i="24"/>
  <c r="E2208" i="24" s="1"/>
  <c r="D2209" i="24"/>
  <c r="E2209" i="24" s="1"/>
  <c r="D2210" i="24"/>
  <c r="E2210" i="24" s="1"/>
  <c r="D2211" i="24"/>
  <c r="E2211" i="24" s="1"/>
  <c r="D2212" i="24"/>
  <c r="E2212" i="24" s="1"/>
  <c r="D2213" i="24"/>
  <c r="E2213" i="24" s="1"/>
  <c r="D2214" i="24"/>
  <c r="E2214" i="24" s="1"/>
  <c r="D2215" i="24"/>
  <c r="E2215" i="24" s="1"/>
  <c r="D2216" i="24"/>
  <c r="E2216" i="24" s="1"/>
  <c r="D2217" i="24"/>
  <c r="E2217" i="24" s="1"/>
  <c r="D2218" i="24"/>
  <c r="E2218" i="24" s="1"/>
  <c r="D2219" i="24"/>
  <c r="E2219" i="24" s="1"/>
  <c r="D2220" i="24"/>
  <c r="E2220" i="24" s="1"/>
  <c r="D2221" i="24"/>
  <c r="E2221" i="24" s="1"/>
  <c r="D2222" i="24"/>
  <c r="E2222" i="24" s="1"/>
  <c r="D2223" i="24"/>
  <c r="E2223" i="24" s="1"/>
  <c r="D2224" i="24"/>
  <c r="E2224" i="24" s="1"/>
  <c r="D2225" i="24"/>
  <c r="E2225" i="24" s="1"/>
  <c r="D2226" i="24"/>
  <c r="E2226" i="24" s="1"/>
  <c r="D2227" i="24"/>
  <c r="E2227" i="24" s="1"/>
  <c r="D2228" i="24"/>
  <c r="E2228" i="24" s="1"/>
  <c r="D2229" i="24"/>
  <c r="E2229" i="24" s="1"/>
  <c r="D2230" i="24"/>
  <c r="E2230" i="24" s="1"/>
  <c r="D2231" i="24"/>
  <c r="E2231" i="24" s="1"/>
  <c r="D2232" i="24"/>
  <c r="E2232" i="24" s="1"/>
  <c r="D2233" i="24"/>
  <c r="E2233" i="24" s="1"/>
  <c r="D2234" i="24"/>
  <c r="E2234" i="24" s="1"/>
  <c r="D2235" i="24"/>
  <c r="E2235" i="24" s="1"/>
  <c r="D2236" i="24"/>
  <c r="E2236" i="24" s="1"/>
  <c r="D2237" i="24"/>
  <c r="E2237" i="24" s="1"/>
  <c r="D2238" i="24"/>
  <c r="E2238" i="24" s="1"/>
  <c r="D2239" i="24"/>
  <c r="E2239" i="24" s="1"/>
  <c r="D2240" i="24"/>
  <c r="E2240" i="24" s="1"/>
  <c r="D2241" i="24"/>
  <c r="E2241" i="24" s="1"/>
  <c r="D2242" i="24"/>
  <c r="E2242" i="24" s="1"/>
  <c r="D2243" i="24"/>
  <c r="E2243" i="24" s="1"/>
  <c r="D2244" i="24"/>
  <c r="E2244" i="24" s="1"/>
  <c r="D2245" i="24"/>
  <c r="E2245" i="24" s="1"/>
  <c r="D2246" i="24"/>
  <c r="E2246" i="24" s="1"/>
  <c r="D2247" i="24"/>
  <c r="E2247" i="24" s="1"/>
  <c r="D2248" i="24"/>
  <c r="E2248" i="24" s="1"/>
  <c r="D2249" i="24"/>
  <c r="E2249" i="24" s="1"/>
  <c r="D2250" i="24"/>
  <c r="E2250" i="24" s="1"/>
  <c r="D2251" i="24"/>
  <c r="E2251" i="24" s="1"/>
  <c r="D2252" i="24"/>
  <c r="E2252" i="24" s="1"/>
  <c r="D2253" i="24"/>
  <c r="E2253" i="24" s="1"/>
  <c r="D2254" i="24"/>
  <c r="E2254" i="24" s="1"/>
  <c r="D2255" i="24"/>
  <c r="E2255" i="24" s="1"/>
  <c r="D2256" i="24"/>
  <c r="E2256" i="24" s="1"/>
  <c r="D2257" i="24"/>
  <c r="E2257" i="24" s="1"/>
  <c r="D2258" i="24"/>
  <c r="E2258" i="24" s="1"/>
  <c r="D2259" i="24"/>
  <c r="E2259" i="24" s="1"/>
  <c r="D2260" i="24"/>
  <c r="E2260" i="24" s="1"/>
  <c r="D2261" i="24"/>
  <c r="E2261" i="24" s="1"/>
  <c r="D2262" i="24"/>
  <c r="E2262" i="24" s="1"/>
  <c r="D2263" i="24"/>
  <c r="E2263" i="24" s="1"/>
  <c r="D2264" i="24"/>
  <c r="E2264" i="24" s="1"/>
  <c r="D2265" i="24"/>
  <c r="E2265" i="24" s="1"/>
  <c r="D2266" i="24"/>
  <c r="E2266" i="24" s="1"/>
  <c r="D2267" i="24"/>
  <c r="E2267" i="24" s="1"/>
  <c r="D2268" i="24"/>
  <c r="E2268" i="24" s="1"/>
  <c r="D2269" i="24"/>
  <c r="E2269" i="24" s="1"/>
  <c r="D2270" i="24"/>
  <c r="E2270" i="24" s="1"/>
  <c r="D2271" i="24"/>
  <c r="E2271" i="24" s="1"/>
  <c r="D2272" i="24"/>
  <c r="E2272" i="24" s="1"/>
  <c r="D2273" i="24"/>
  <c r="E2273" i="24" s="1"/>
  <c r="D2274" i="24"/>
  <c r="E2274" i="24" s="1"/>
  <c r="D2275" i="24"/>
  <c r="E2275" i="24" s="1"/>
  <c r="D2276" i="24"/>
  <c r="E2276" i="24" s="1"/>
  <c r="D2277" i="24"/>
  <c r="E2277" i="24" s="1"/>
  <c r="D2278" i="24"/>
  <c r="E2278" i="24" s="1"/>
  <c r="D2279" i="24"/>
  <c r="E2279" i="24" s="1"/>
  <c r="D2280" i="24"/>
  <c r="E2280" i="24" s="1"/>
  <c r="D2281" i="24"/>
  <c r="E2281" i="24" s="1"/>
  <c r="D2282" i="24"/>
  <c r="E2282" i="24" s="1"/>
  <c r="D2283" i="24"/>
  <c r="E2283" i="24" s="1"/>
  <c r="D2284" i="24"/>
  <c r="E2284" i="24" s="1"/>
  <c r="D2285" i="24"/>
  <c r="E2285" i="24" s="1"/>
  <c r="D2286" i="24"/>
  <c r="E2286" i="24" s="1"/>
  <c r="D2287" i="24"/>
  <c r="E2287" i="24" s="1"/>
  <c r="D2288" i="24"/>
  <c r="E2288" i="24" s="1"/>
  <c r="D2289" i="24"/>
  <c r="E2289" i="24" s="1"/>
  <c r="D2290" i="24"/>
  <c r="E2290" i="24" s="1"/>
  <c r="D2291" i="24"/>
  <c r="E2291" i="24" s="1"/>
  <c r="D2292" i="24"/>
  <c r="E2292" i="24" s="1"/>
  <c r="D2293" i="24"/>
  <c r="E2293" i="24" s="1"/>
  <c r="D2294" i="24"/>
  <c r="E2294" i="24" s="1"/>
  <c r="D2295" i="24"/>
  <c r="E2295" i="24" s="1"/>
  <c r="D2296" i="24"/>
  <c r="E2296" i="24" s="1"/>
  <c r="D2297" i="24"/>
  <c r="E2297" i="24" s="1"/>
  <c r="D2298" i="24"/>
  <c r="E2298" i="24" s="1"/>
  <c r="D2299" i="24"/>
  <c r="E2299" i="24" s="1"/>
  <c r="D2300" i="24"/>
  <c r="E2300" i="24" s="1"/>
  <c r="D2301" i="24"/>
  <c r="E2301" i="24" s="1"/>
  <c r="D2302" i="24"/>
  <c r="E2302" i="24" s="1"/>
  <c r="D2303" i="24"/>
  <c r="E2303" i="24" s="1"/>
  <c r="D2304" i="24"/>
  <c r="E2304" i="24" s="1"/>
  <c r="D2305" i="24"/>
  <c r="E2305" i="24" s="1"/>
  <c r="D2306" i="24"/>
  <c r="E2306" i="24" s="1"/>
  <c r="D2307" i="24"/>
  <c r="E2307" i="24" s="1"/>
  <c r="D2308" i="24"/>
  <c r="E2308" i="24" s="1"/>
  <c r="D2309" i="24"/>
  <c r="E2309" i="24" s="1"/>
  <c r="D2310" i="24"/>
  <c r="E2310" i="24" s="1"/>
  <c r="D2311" i="24"/>
  <c r="E2311" i="24" s="1"/>
  <c r="D2312" i="24"/>
  <c r="E2312" i="24" s="1"/>
  <c r="D2313" i="24"/>
  <c r="E2313" i="24" s="1"/>
  <c r="D2314" i="24"/>
  <c r="E2314" i="24" s="1"/>
  <c r="D2315" i="24"/>
  <c r="E2315" i="24" s="1"/>
  <c r="D2316" i="24"/>
  <c r="E2316" i="24" s="1"/>
  <c r="D2317" i="24"/>
  <c r="E2317" i="24" s="1"/>
  <c r="D2318" i="24"/>
  <c r="E2318" i="24" s="1"/>
  <c r="D2319" i="24"/>
  <c r="E2319" i="24" s="1"/>
  <c r="D2320" i="24"/>
  <c r="E2320" i="24" s="1"/>
  <c r="D2321" i="24"/>
  <c r="E2321" i="24" s="1"/>
  <c r="D2322" i="24"/>
  <c r="E2322" i="24" s="1"/>
  <c r="D2323" i="24"/>
  <c r="E2323" i="24" s="1"/>
  <c r="D2324" i="24"/>
  <c r="E2324" i="24" s="1"/>
  <c r="D2325" i="24"/>
  <c r="E2325" i="24" s="1"/>
  <c r="D2326" i="24"/>
  <c r="E2326" i="24" s="1"/>
  <c r="D2327" i="24"/>
  <c r="E2327" i="24" s="1"/>
  <c r="D2328" i="24"/>
  <c r="E2328" i="24" s="1"/>
  <c r="D2329" i="24"/>
  <c r="E2329" i="24" s="1"/>
  <c r="D2330" i="24"/>
  <c r="E2330" i="24" s="1"/>
  <c r="D2331" i="24"/>
  <c r="E2331" i="24" s="1"/>
  <c r="D2332" i="24"/>
  <c r="E2332" i="24" s="1"/>
  <c r="D2333" i="24"/>
  <c r="E2333" i="24" s="1"/>
  <c r="D2334" i="24"/>
  <c r="E2334" i="24" s="1"/>
  <c r="D2335" i="24"/>
  <c r="E2335" i="24" s="1"/>
  <c r="D2336" i="24"/>
  <c r="E2336" i="24" s="1"/>
  <c r="D2337" i="24"/>
  <c r="E2337" i="24" s="1"/>
  <c r="D2338" i="24"/>
  <c r="E2338" i="24" s="1"/>
  <c r="D2339" i="24"/>
  <c r="E2339" i="24" s="1"/>
  <c r="D2340" i="24"/>
  <c r="E2340" i="24" s="1"/>
  <c r="D2341" i="24"/>
  <c r="E2341" i="24" s="1"/>
  <c r="D2342" i="24"/>
  <c r="E2342" i="24" s="1"/>
  <c r="D2343" i="24"/>
  <c r="E2343" i="24" s="1"/>
  <c r="D2344" i="24"/>
  <c r="E2344" i="24" s="1"/>
  <c r="D2345" i="24"/>
  <c r="E2345" i="24" s="1"/>
  <c r="D2346" i="24"/>
  <c r="E2346" i="24" s="1"/>
  <c r="D2347" i="24"/>
  <c r="E2347" i="24" s="1"/>
  <c r="D2348" i="24"/>
  <c r="E2348" i="24" s="1"/>
  <c r="D2349" i="24"/>
  <c r="E2349" i="24" s="1"/>
  <c r="D2350" i="24"/>
  <c r="E2350" i="24" s="1"/>
  <c r="D2351" i="24"/>
  <c r="E2351" i="24" s="1"/>
  <c r="D2352" i="24"/>
  <c r="E2352" i="24" s="1"/>
  <c r="D2353" i="24"/>
  <c r="E2353" i="24" s="1"/>
  <c r="D2354" i="24"/>
  <c r="E2354" i="24" s="1"/>
  <c r="D2355" i="24"/>
  <c r="E2355" i="24" s="1"/>
  <c r="D2356" i="24"/>
  <c r="E2356" i="24" s="1"/>
  <c r="D2357" i="24"/>
  <c r="E2357" i="24" s="1"/>
  <c r="D2358" i="24"/>
  <c r="E2358" i="24" s="1"/>
  <c r="D2359" i="24"/>
  <c r="E2359" i="24" s="1"/>
  <c r="D2360" i="24"/>
  <c r="E2360" i="24" s="1"/>
  <c r="D2361" i="24"/>
  <c r="E2361" i="24" s="1"/>
  <c r="D2362" i="24"/>
  <c r="E2362" i="24" s="1"/>
  <c r="D2363" i="24"/>
  <c r="E2363" i="24" s="1"/>
  <c r="D2364" i="24"/>
  <c r="E2364" i="24" s="1"/>
  <c r="D2365" i="24"/>
  <c r="E2365" i="24" s="1"/>
  <c r="D2366" i="24"/>
  <c r="E2366" i="24" s="1"/>
  <c r="D2367" i="24"/>
  <c r="E2367" i="24" s="1"/>
  <c r="D2368" i="24"/>
  <c r="E2368" i="24" s="1"/>
  <c r="D2369" i="24"/>
  <c r="E2369" i="24" s="1"/>
  <c r="D2370" i="24"/>
  <c r="E2370" i="24" s="1"/>
  <c r="D2371" i="24"/>
  <c r="E2371" i="24" s="1"/>
  <c r="D2372" i="24"/>
  <c r="E2372" i="24" s="1"/>
  <c r="D2373" i="24"/>
  <c r="E2373" i="24" s="1"/>
  <c r="D2374" i="24"/>
  <c r="E2374" i="24" s="1"/>
  <c r="D2375" i="24"/>
  <c r="E2375" i="24" s="1"/>
  <c r="D2376" i="24"/>
  <c r="E2376" i="24" s="1"/>
  <c r="D2377" i="24"/>
  <c r="E2377" i="24" s="1"/>
  <c r="D2378" i="24"/>
  <c r="E2378" i="24" s="1"/>
  <c r="D2379" i="24"/>
  <c r="E2379" i="24" s="1"/>
  <c r="D2380" i="24"/>
  <c r="E2380" i="24" s="1"/>
  <c r="D2381" i="24"/>
  <c r="E2381" i="24" s="1"/>
  <c r="D2382" i="24"/>
  <c r="E2382" i="24" s="1"/>
  <c r="D2383" i="24"/>
  <c r="E2383" i="24" s="1"/>
  <c r="D2384" i="24"/>
  <c r="E2384" i="24" s="1"/>
  <c r="D2385" i="24"/>
  <c r="E2385" i="24" s="1"/>
  <c r="D2386" i="24"/>
  <c r="E2386" i="24" s="1"/>
  <c r="D2387" i="24"/>
  <c r="E2387" i="24" s="1"/>
  <c r="D2388" i="24"/>
  <c r="E2388" i="24" s="1"/>
  <c r="D2389" i="24"/>
  <c r="E2389" i="24" s="1"/>
  <c r="D2390" i="24"/>
  <c r="E2390" i="24" s="1"/>
  <c r="D2391" i="24"/>
  <c r="E2391" i="24" s="1"/>
  <c r="D2392" i="24"/>
  <c r="E2392" i="24" s="1"/>
  <c r="D2393" i="24"/>
  <c r="E2393" i="24" s="1"/>
  <c r="D2394" i="24"/>
  <c r="E2394" i="24" s="1"/>
  <c r="D2395" i="24"/>
  <c r="E2395" i="24" s="1"/>
  <c r="D2396" i="24"/>
  <c r="E2396" i="24" s="1"/>
  <c r="D2397" i="24"/>
  <c r="E2397" i="24" s="1"/>
  <c r="D2398" i="24"/>
  <c r="E2398" i="24" s="1"/>
  <c r="D2399" i="24"/>
  <c r="E2399" i="24" s="1"/>
  <c r="D2400" i="24"/>
  <c r="E2400" i="24" s="1"/>
  <c r="D2401" i="24"/>
  <c r="E2401" i="24" s="1"/>
  <c r="D2402" i="24"/>
  <c r="E2402" i="24" s="1"/>
  <c r="D2403" i="24"/>
  <c r="E2403" i="24" s="1"/>
  <c r="D2404" i="24"/>
  <c r="E2404" i="24" s="1"/>
  <c r="D2405" i="24"/>
  <c r="E2405" i="24" s="1"/>
  <c r="D2406" i="24"/>
  <c r="E2406" i="24" s="1"/>
  <c r="D2407" i="24"/>
  <c r="E2407" i="24" s="1"/>
  <c r="D2408" i="24"/>
  <c r="E2408" i="24" s="1"/>
  <c r="D2409" i="24"/>
  <c r="E2409" i="24" s="1"/>
  <c r="D2410" i="24"/>
  <c r="E2410" i="24" s="1"/>
  <c r="D2411" i="24"/>
  <c r="E2411" i="24" s="1"/>
  <c r="D2412" i="24"/>
  <c r="E2412" i="24" s="1"/>
  <c r="D2413" i="24"/>
  <c r="E2413" i="24" s="1"/>
  <c r="D2414" i="24"/>
  <c r="E2414" i="24" s="1"/>
  <c r="D2415" i="24"/>
  <c r="E2415" i="24" s="1"/>
  <c r="D2416" i="24"/>
  <c r="E2416" i="24" s="1"/>
  <c r="D2417" i="24"/>
  <c r="E2417" i="24" s="1"/>
  <c r="D2418" i="24"/>
  <c r="E2418" i="24" s="1"/>
  <c r="D2419" i="24"/>
  <c r="E2419" i="24" s="1"/>
  <c r="D2420" i="24"/>
  <c r="E2420" i="24" s="1"/>
  <c r="D2421" i="24"/>
  <c r="E2421" i="24" s="1"/>
  <c r="D2422" i="24"/>
  <c r="E2422" i="24" s="1"/>
  <c r="D2423" i="24"/>
  <c r="E2423" i="24" s="1"/>
  <c r="D2424" i="24"/>
  <c r="E2424" i="24" s="1"/>
  <c r="D2425" i="24"/>
  <c r="E2425" i="24" s="1"/>
  <c r="D2426" i="24"/>
  <c r="E2426" i="24" s="1"/>
  <c r="D2427" i="24"/>
  <c r="E2427" i="24" s="1"/>
  <c r="D2428" i="24"/>
  <c r="E2428" i="24" s="1"/>
  <c r="D2429" i="24"/>
  <c r="E2429" i="24" s="1"/>
  <c r="D2430" i="24"/>
  <c r="E2430" i="24" s="1"/>
  <c r="D2431" i="24"/>
  <c r="E2431" i="24" s="1"/>
  <c r="D2432" i="24"/>
  <c r="E2432" i="24" s="1"/>
  <c r="D2433" i="24"/>
  <c r="E2433" i="24" s="1"/>
  <c r="D2434" i="24"/>
  <c r="E2434" i="24" s="1"/>
  <c r="D2435" i="24"/>
  <c r="E2435" i="24" s="1"/>
  <c r="D2436" i="24"/>
  <c r="E2436" i="24" s="1"/>
  <c r="D2437" i="24"/>
  <c r="E2437" i="24" s="1"/>
  <c r="D2438" i="24"/>
  <c r="E2438" i="24" s="1"/>
  <c r="D2439" i="24"/>
  <c r="E2439" i="24" s="1"/>
  <c r="D2440" i="24"/>
  <c r="E2440" i="24" s="1"/>
  <c r="D2441" i="24"/>
  <c r="E2441" i="24" s="1"/>
  <c r="D2442" i="24"/>
  <c r="E2442" i="24" s="1"/>
  <c r="D2443" i="24"/>
  <c r="E2443" i="24" s="1"/>
  <c r="D2444" i="24"/>
  <c r="E2444" i="24" s="1"/>
  <c r="D2445" i="24"/>
  <c r="E2445" i="24" s="1"/>
  <c r="D2446" i="24"/>
  <c r="E2446" i="24" s="1"/>
  <c r="D2447" i="24"/>
  <c r="E2447" i="24" s="1"/>
  <c r="D2448" i="24"/>
  <c r="E2448" i="24" s="1"/>
  <c r="D2449" i="24"/>
  <c r="E2449" i="24" s="1"/>
  <c r="D2450" i="24"/>
  <c r="E2450" i="24" s="1"/>
  <c r="D2451" i="24"/>
  <c r="E2451" i="24" s="1"/>
  <c r="D2452" i="24"/>
  <c r="E2452" i="24" s="1"/>
  <c r="D2453" i="24"/>
  <c r="E2453" i="24" s="1"/>
  <c r="D2454" i="24"/>
  <c r="E2454" i="24" s="1"/>
  <c r="D2455" i="24"/>
  <c r="E2455" i="24" s="1"/>
  <c r="D2456" i="24"/>
  <c r="E2456" i="24" s="1"/>
  <c r="D2457" i="24"/>
  <c r="E2457" i="24" s="1"/>
  <c r="D2458" i="24"/>
  <c r="E2458" i="24" s="1"/>
  <c r="D2459" i="24"/>
  <c r="E2459" i="24" s="1"/>
  <c r="D2460" i="24"/>
  <c r="E2460" i="24" s="1"/>
  <c r="D2461" i="24"/>
  <c r="E2461" i="24" s="1"/>
  <c r="D2462" i="24"/>
  <c r="E2462" i="24" s="1"/>
  <c r="D2463" i="24"/>
  <c r="E2463" i="24" s="1"/>
  <c r="D2464" i="24"/>
  <c r="E2464" i="24" s="1"/>
  <c r="D2465" i="24"/>
  <c r="E2465" i="24" s="1"/>
  <c r="D2466" i="24"/>
  <c r="E2466" i="24" s="1"/>
  <c r="D2467" i="24"/>
  <c r="E2467" i="24" s="1"/>
  <c r="D2468" i="24"/>
  <c r="E2468" i="24" s="1"/>
  <c r="D2469" i="24"/>
  <c r="E2469" i="24" s="1"/>
  <c r="D2470" i="24"/>
  <c r="E2470" i="24" s="1"/>
  <c r="D2471" i="24"/>
  <c r="E2471" i="24" s="1"/>
  <c r="D2472" i="24"/>
  <c r="E2472" i="24" s="1"/>
  <c r="D2473" i="24"/>
  <c r="E2473" i="24" s="1"/>
  <c r="D2474" i="24"/>
  <c r="E2474" i="24" s="1"/>
  <c r="D2475" i="24"/>
  <c r="E2475" i="24" s="1"/>
  <c r="D2476" i="24"/>
  <c r="E2476" i="24" s="1"/>
  <c r="D2477" i="24"/>
  <c r="E2477" i="24" s="1"/>
  <c r="D2478" i="24"/>
  <c r="E2478" i="24" s="1"/>
  <c r="D2479" i="24"/>
  <c r="E2479" i="24" s="1"/>
  <c r="D2480" i="24"/>
  <c r="E2480" i="24" s="1"/>
  <c r="D2481" i="24"/>
  <c r="E2481" i="24" s="1"/>
  <c r="D2482" i="24"/>
  <c r="E2482" i="24" s="1"/>
  <c r="D2483" i="24"/>
  <c r="E2483" i="24" s="1"/>
  <c r="D2484" i="24"/>
  <c r="E2484" i="24" s="1"/>
  <c r="D2485" i="24"/>
  <c r="E2485" i="24" s="1"/>
  <c r="D2486" i="24"/>
  <c r="E2486" i="24" s="1"/>
  <c r="D2487" i="24"/>
  <c r="E2487" i="24" s="1"/>
  <c r="D2488" i="24"/>
  <c r="E2488" i="24" s="1"/>
  <c r="D2489" i="24"/>
  <c r="E2489" i="24" s="1"/>
  <c r="D2490" i="24"/>
  <c r="E2490" i="24" s="1"/>
  <c r="D2491" i="24"/>
  <c r="E2491" i="24" s="1"/>
  <c r="D2492" i="24"/>
  <c r="E2492" i="24" s="1"/>
  <c r="D2493" i="24"/>
  <c r="E2493" i="24" s="1"/>
  <c r="D2494" i="24"/>
  <c r="E2494" i="24" s="1"/>
  <c r="D2495" i="24"/>
  <c r="E2495" i="24" s="1"/>
  <c r="D2496" i="24"/>
  <c r="E2496" i="24" s="1"/>
  <c r="D2497" i="24"/>
  <c r="E2497" i="24" s="1"/>
  <c r="D2498" i="24"/>
  <c r="E2498" i="24" s="1"/>
  <c r="D2499" i="24"/>
  <c r="E2499" i="24" s="1"/>
  <c r="D2500" i="24"/>
  <c r="E2500" i="24" s="1"/>
  <c r="D2501" i="24"/>
  <c r="E2501" i="24" s="1"/>
  <c r="D2502" i="24"/>
  <c r="E2502" i="24" s="1"/>
  <c r="D2503" i="24"/>
  <c r="E2503" i="24" s="1"/>
  <c r="D2504" i="24"/>
  <c r="E2504" i="24" s="1"/>
  <c r="D2505" i="24"/>
  <c r="E2505" i="24" s="1"/>
  <c r="D2506" i="24"/>
  <c r="E2506" i="24" s="1"/>
  <c r="D2507" i="24"/>
  <c r="E2507" i="24" s="1"/>
  <c r="D2508" i="24"/>
  <c r="E2508" i="24" s="1"/>
  <c r="D2509" i="24"/>
  <c r="E2509" i="24" s="1"/>
  <c r="D2510" i="24"/>
  <c r="E2510" i="24" s="1"/>
  <c r="D2511" i="24"/>
  <c r="E2511" i="24" s="1"/>
  <c r="D2512" i="24"/>
  <c r="E2512" i="24" s="1"/>
  <c r="D2513" i="24"/>
  <c r="E2513" i="24" s="1"/>
  <c r="D2514" i="24"/>
  <c r="E2514" i="24" s="1"/>
  <c r="D2515" i="24"/>
  <c r="E2515" i="24" s="1"/>
  <c r="D2516" i="24"/>
  <c r="E2516" i="24" s="1"/>
  <c r="D2517" i="24"/>
  <c r="E2517" i="24" s="1"/>
  <c r="D2518" i="24"/>
  <c r="E2518" i="24" s="1"/>
  <c r="D2519" i="24"/>
  <c r="E2519" i="24" s="1"/>
  <c r="D2520" i="24"/>
  <c r="E2520" i="24" s="1"/>
  <c r="D2521" i="24"/>
  <c r="E2521" i="24" s="1"/>
  <c r="D2522" i="24"/>
  <c r="E2522" i="24" s="1"/>
  <c r="D2523" i="24"/>
  <c r="E2523" i="24" s="1"/>
  <c r="D2524" i="24"/>
  <c r="E2524" i="24" s="1"/>
  <c r="D2525" i="24"/>
  <c r="E2525" i="24" s="1"/>
  <c r="D2526" i="24"/>
  <c r="E2526" i="24" s="1"/>
  <c r="D2527" i="24"/>
  <c r="E2527" i="24" s="1"/>
  <c r="D2528" i="24"/>
  <c r="E2528" i="24" s="1"/>
  <c r="D2529" i="24"/>
  <c r="E2529" i="24" s="1"/>
  <c r="D2530" i="24"/>
  <c r="D2531" i="24"/>
  <c r="E2531" i="24" s="1"/>
  <c r="D2532" i="24"/>
  <c r="E2532" i="24" s="1"/>
  <c r="D2533" i="24"/>
  <c r="E2533" i="24" s="1"/>
  <c r="D2534" i="24"/>
  <c r="E2534" i="24" s="1"/>
  <c r="D2535" i="24"/>
  <c r="E2535" i="24" s="1"/>
  <c r="D2536" i="24"/>
  <c r="E2536" i="24" s="1"/>
  <c r="D2537" i="24"/>
  <c r="E2537" i="24" s="1"/>
  <c r="D2538" i="24"/>
  <c r="E2538" i="24" s="1"/>
  <c r="D2539" i="24"/>
  <c r="E2539" i="24" s="1"/>
  <c r="D2540" i="24"/>
  <c r="E2540" i="24" s="1"/>
  <c r="D2541" i="24"/>
  <c r="E2541" i="24" s="1"/>
  <c r="D2542" i="24"/>
  <c r="E2542" i="24" s="1"/>
  <c r="D2543" i="24"/>
  <c r="E2543" i="24" s="1"/>
  <c r="D2544" i="24"/>
  <c r="E2544" i="24" s="1"/>
  <c r="D2545" i="24"/>
  <c r="E2545" i="24" s="1"/>
  <c r="D2546" i="24"/>
  <c r="E2546" i="24" s="1"/>
  <c r="D2547" i="24"/>
  <c r="E2547" i="24" s="1"/>
  <c r="D2548" i="24"/>
  <c r="E2548" i="24" s="1"/>
  <c r="D2549" i="24"/>
  <c r="E2549" i="24" s="1"/>
  <c r="D2550" i="24"/>
  <c r="E2550" i="24" s="1"/>
  <c r="D2551" i="24"/>
  <c r="E2551" i="24" s="1"/>
  <c r="D2552" i="24"/>
  <c r="E2552" i="24" s="1"/>
  <c r="D2553" i="24"/>
  <c r="E2553" i="24" s="1"/>
  <c r="D2554" i="24"/>
  <c r="E2554" i="24" s="1"/>
  <c r="D2555" i="24"/>
  <c r="E2555" i="24" s="1"/>
  <c r="D2556" i="24"/>
  <c r="E2556" i="24" s="1"/>
  <c r="D2557" i="24"/>
  <c r="E2557" i="24" s="1"/>
  <c r="D2558" i="24"/>
  <c r="E2558" i="24" s="1"/>
  <c r="D2559" i="24"/>
  <c r="E2559" i="24" s="1"/>
  <c r="D2560" i="24"/>
  <c r="E2560" i="24" s="1"/>
  <c r="D2561" i="24"/>
  <c r="E2561" i="24" s="1"/>
  <c r="D2562" i="24"/>
  <c r="E2562" i="24" s="1"/>
  <c r="D2563" i="24"/>
  <c r="E2563" i="24" s="1"/>
  <c r="D2564" i="24"/>
  <c r="E2564" i="24" s="1"/>
  <c r="D2565" i="24"/>
  <c r="E2565" i="24" s="1"/>
  <c r="D2566" i="24"/>
  <c r="E2566" i="24" s="1"/>
  <c r="D2567" i="24"/>
  <c r="E2567" i="24" s="1"/>
  <c r="D2568" i="24"/>
  <c r="E2568" i="24" s="1"/>
  <c r="D2569" i="24"/>
  <c r="E2569" i="24" s="1"/>
  <c r="D2570" i="24"/>
  <c r="E2570" i="24" s="1"/>
  <c r="D2571" i="24"/>
  <c r="E2571" i="24" s="1"/>
  <c r="D2572" i="24"/>
  <c r="E2572" i="24" s="1"/>
  <c r="D2573" i="24"/>
  <c r="E2573" i="24" s="1"/>
  <c r="D2574" i="24"/>
  <c r="E2574" i="24" s="1"/>
  <c r="D2575" i="24"/>
  <c r="E2575" i="24" s="1"/>
  <c r="D2576" i="24"/>
  <c r="E2576" i="24" s="1"/>
  <c r="D2577" i="24"/>
  <c r="E2577" i="24" s="1"/>
  <c r="D2578" i="24"/>
  <c r="E2578" i="24" s="1"/>
  <c r="D2579" i="24"/>
  <c r="E2579" i="24" s="1"/>
  <c r="D2580" i="24"/>
  <c r="E2580" i="24" s="1"/>
  <c r="D2581" i="24"/>
  <c r="E2581" i="24" s="1"/>
  <c r="D2582" i="24"/>
  <c r="E2582" i="24" s="1"/>
  <c r="D2583" i="24"/>
  <c r="E2583" i="24" s="1"/>
  <c r="D2584" i="24"/>
  <c r="E2584" i="24" s="1"/>
  <c r="D2585" i="24"/>
  <c r="E2585" i="24" s="1"/>
  <c r="D2586" i="24"/>
  <c r="E2586" i="24" s="1"/>
  <c r="D2587" i="24"/>
  <c r="E2587" i="24" s="1"/>
  <c r="D2588" i="24"/>
  <c r="E2588" i="24" s="1"/>
  <c r="D2589" i="24"/>
  <c r="E2589" i="24" s="1"/>
  <c r="D2590" i="24"/>
  <c r="E2590" i="24" s="1"/>
  <c r="D2591" i="24"/>
  <c r="E2591" i="24" s="1"/>
  <c r="D2592" i="24"/>
  <c r="E2592" i="24" s="1"/>
  <c r="D2593" i="24"/>
  <c r="E2593" i="24" s="1"/>
  <c r="D2594" i="24"/>
  <c r="E2594" i="24" s="1"/>
  <c r="D2595" i="24"/>
  <c r="E2595" i="24" s="1"/>
  <c r="D2596" i="24"/>
  <c r="E2596" i="24" s="1"/>
  <c r="D2597" i="24"/>
  <c r="E2597" i="24" s="1"/>
  <c r="D2598" i="24"/>
  <c r="E2598" i="24" s="1"/>
  <c r="D2599" i="24"/>
  <c r="E2599" i="24" s="1"/>
  <c r="D2600" i="24"/>
  <c r="E2600" i="24" s="1"/>
  <c r="D2601" i="24"/>
  <c r="E2601" i="24" s="1"/>
  <c r="D2602" i="24"/>
  <c r="E2602" i="24" s="1"/>
  <c r="D2603" i="24"/>
  <c r="E2603" i="24" s="1"/>
  <c r="D2604" i="24"/>
  <c r="E2604" i="24" s="1"/>
  <c r="D2605" i="24"/>
  <c r="E2605" i="24" s="1"/>
  <c r="D2606" i="24"/>
  <c r="E2606" i="24" s="1"/>
  <c r="D2607" i="24"/>
  <c r="E2607" i="24" s="1"/>
  <c r="D2608" i="24"/>
  <c r="E2608" i="24" s="1"/>
  <c r="D2609" i="24"/>
  <c r="E2609" i="24" s="1"/>
  <c r="D2610" i="24"/>
  <c r="E2610" i="24" s="1"/>
  <c r="D2611" i="24"/>
  <c r="E2611" i="24" s="1"/>
  <c r="D2612" i="24"/>
  <c r="E2612" i="24" s="1"/>
  <c r="D2613" i="24"/>
  <c r="E2613" i="24" s="1"/>
  <c r="D2614" i="24"/>
  <c r="E2614" i="24" s="1"/>
  <c r="D2615" i="24"/>
  <c r="E2615" i="24" s="1"/>
  <c r="D2616" i="24"/>
  <c r="E2616" i="24" s="1"/>
  <c r="D2617" i="24"/>
  <c r="E2617" i="24" s="1"/>
  <c r="D2618" i="24"/>
  <c r="E2618" i="24" s="1"/>
  <c r="D2619" i="24"/>
  <c r="E2619" i="24" s="1"/>
  <c r="D2620" i="24"/>
  <c r="E2620" i="24" s="1"/>
  <c r="D2621" i="24"/>
  <c r="E2621" i="24" s="1"/>
  <c r="D2622" i="24"/>
  <c r="E2622" i="24" s="1"/>
  <c r="D2623" i="24"/>
  <c r="E2623" i="24" s="1"/>
  <c r="D2624" i="24"/>
  <c r="E2624" i="24" s="1"/>
  <c r="D2625" i="24"/>
  <c r="E2625" i="24" s="1"/>
  <c r="D2626" i="24"/>
  <c r="E2626" i="24" s="1"/>
  <c r="D2627" i="24"/>
  <c r="E2627" i="24" s="1"/>
  <c r="D2628" i="24"/>
  <c r="E2628" i="24" s="1"/>
  <c r="D2629" i="24"/>
  <c r="E2629" i="24" s="1"/>
  <c r="D2630" i="24"/>
  <c r="E2630" i="24" s="1"/>
  <c r="D2631" i="24"/>
  <c r="E2631" i="24" s="1"/>
  <c r="D2632" i="24"/>
  <c r="E2632" i="24" s="1"/>
  <c r="D2633" i="24"/>
  <c r="E2633" i="24" s="1"/>
  <c r="D2634" i="24"/>
  <c r="E2634" i="24" s="1"/>
  <c r="D2635" i="24"/>
  <c r="E2635" i="24" s="1"/>
  <c r="D2636" i="24"/>
  <c r="E2636" i="24" s="1"/>
  <c r="D2637" i="24"/>
  <c r="E2637" i="24" s="1"/>
  <c r="D2638" i="24"/>
  <c r="E2638" i="24" s="1"/>
  <c r="D2639" i="24"/>
  <c r="E2639" i="24" s="1"/>
  <c r="D2640" i="24"/>
  <c r="E2640" i="24" s="1"/>
  <c r="D2641" i="24"/>
  <c r="E2641" i="24" s="1"/>
  <c r="D2642" i="24"/>
  <c r="E2642" i="24" s="1"/>
  <c r="D2643" i="24"/>
  <c r="E2643" i="24" s="1"/>
  <c r="D2644" i="24"/>
  <c r="E2644" i="24" s="1"/>
  <c r="D2645" i="24"/>
  <c r="E2645" i="24" s="1"/>
  <c r="D2646" i="24"/>
  <c r="E2646" i="24" s="1"/>
  <c r="D2647" i="24"/>
  <c r="E2647" i="24" s="1"/>
  <c r="D2648" i="24"/>
  <c r="E2648" i="24" s="1"/>
  <c r="D2649" i="24"/>
  <c r="E2649" i="24" s="1"/>
  <c r="D2650" i="24"/>
  <c r="E2650" i="24" s="1"/>
  <c r="D2651" i="24"/>
  <c r="E2651" i="24" s="1"/>
  <c r="D2652" i="24"/>
  <c r="E2652" i="24" s="1"/>
  <c r="D2653" i="24"/>
  <c r="E2653" i="24" s="1"/>
  <c r="D2654" i="24"/>
  <c r="E2654" i="24" s="1"/>
  <c r="D2655" i="24"/>
  <c r="E2655" i="24" s="1"/>
  <c r="D2656" i="24"/>
  <c r="E2656" i="24" s="1"/>
  <c r="D2657" i="24"/>
  <c r="E2657" i="24" s="1"/>
  <c r="D2658" i="24"/>
  <c r="E2658" i="24" s="1"/>
  <c r="D2659" i="24"/>
  <c r="E2659" i="24" s="1"/>
  <c r="D2660" i="24"/>
  <c r="E2660" i="24" s="1"/>
  <c r="D2661" i="24"/>
  <c r="E2661" i="24" s="1"/>
  <c r="D2662" i="24"/>
  <c r="E2662" i="24" s="1"/>
  <c r="D2663" i="24"/>
  <c r="E2663" i="24" s="1"/>
  <c r="D2664" i="24"/>
  <c r="E2664" i="24" s="1"/>
  <c r="D2665" i="24"/>
  <c r="E2665" i="24" s="1"/>
  <c r="D2666" i="24"/>
  <c r="E2666" i="24" s="1"/>
  <c r="D2667" i="24"/>
  <c r="E2667" i="24" s="1"/>
  <c r="D2668" i="24"/>
  <c r="E2668" i="24" s="1"/>
  <c r="D2669" i="24"/>
  <c r="E2669" i="24" s="1"/>
  <c r="D2670" i="24"/>
  <c r="E2670" i="24" s="1"/>
  <c r="D2671" i="24"/>
  <c r="E2671" i="24" s="1"/>
  <c r="D2672" i="24"/>
  <c r="E2672" i="24" s="1"/>
  <c r="D2673" i="24"/>
  <c r="E2673" i="24" s="1"/>
  <c r="D2674" i="24"/>
  <c r="E2674" i="24" s="1"/>
  <c r="D2675" i="24"/>
  <c r="E2675" i="24" s="1"/>
  <c r="D2676" i="24"/>
  <c r="E2676" i="24" s="1"/>
  <c r="D2677" i="24"/>
  <c r="E2677" i="24" s="1"/>
  <c r="D2678" i="24"/>
  <c r="E2678" i="24" s="1"/>
  <c r="D2679" i="24"/>
  <c r="E2679" i="24" s="1"/>
  <c r="D2680" i="24"/>
  <c r="E2680" i="24" s="1"/>
  <c r="D2681" i="24"/>
  <c r="E2681" i="24" s="1"/>
  <c r="D2682" i="24"/>
  <c r="E2682" i="24" s="1"/>
  <c r="D2683" i="24"/>
  <c r="E2683" i="24" s="1"/>
  <c r="D2684" i="24"/>
  <c r="E2684" i="24" s="1"/>
  <c r="D2685" i="24"/>
  <c r="E2685" i="24" s="1"/>
  <c r="D2686" i="24"/>
  <c r="E2686" i="24" s="1"/>
  <c r="D2687" i="24"/>
  <c r="E2687" i="24" s="1"/>
  <c r="D2688" i="24"/>
  <c r="E2688" i="24" s="1"/>
  <c r="D2689" i="24"/>
  <c r="E2689" i="24" s="1"/>
  <c r="D2690" i="24"/>
  <c r="E2690" i="24" s="1"/>
  <c r="D2691" i="24"/>
  <c r="E2691" i="24" s="1"/>
  <c r="D2692" i="24"/>
  <c r="E2692" i="24" s="1"/>
  <c r="D2693" i="24"/>
  <c r="E2693" i="24" s="1"/>
  <c r="D2694" i="24"/>
  <c r="E2694" i="24" s="1"/>
  <c r="D2695" i="24"/>
  <c r="E2695" i="24" s="1"/>
  <c r="D2696" i="24"/>
  <c r="E2696" i="24" s="1"/>
  <c r="D2697" i="24"/>
  <c r="E2697" i="24" s="1"/>
  <c r="D2698" i="24"/>
  <c r="E2698" i="24" s="1"/>
  <c r="D2699" i="24"/>
  <c r="E2699" i="24" s="1"/>
  <c r="D2700" i="24"/>
  <c r="E2700" i="24" s="1"/>
  <c r="D2701" i="24"/>
  <c r="E2701" i="24" s="1"/>
  <c r="D2702" i="24"/>
  <c r="E2702" i="24" s="1"/>
  <c r="D2703" i="24"/>
  <c r="E2703" i="24" s="1"/>
  <c r="D2704" i="24"/>
  <c r="E2704" i="24" s="1"/>
  <c r="D2705" i="24"/>
  <c r="E2705" i="24" s="1"/>
  <c r="D2706" i="24"/>
  <c r="E2706" i="24" s="1"/>
  <c r="D2707" i="24"/>
  <c r="E2707" i="24" s="1"/>
  <c r="D2708" i="24"/>
  <c r="E2708" i="24" s="1"/>
  <c r="D2709" i="24"/>
  <c r="E2709" i="24" s="1"/>
  <c r="D2710" i="24"/>
  <c r="E2710" i="24" s="1"/>
  <c r="D2711" i="24"/>
  <c r="E2711" i="24" s="1"/>
  <c r="D2712" i="24"/>
  <c r="E2712" i="24" s="1"/>
  <c r="D2713" i="24"/>
  <c r="E2713" i="24" s="1"/>
  <c r="D2714" i="24"/>
  <c r="E2714" i="24" s="1"/>
  <c r="D2715" i="24"/>
  <c r="E2715" i="24" s="1"/>
  <c r="D2716" i="24"/>
  <c r="E2716" i="24" s="1"/>
  <c r="D2717" i="24"/>
  <c r="E2717" i="24" s="1"/>
  <c r="D2718" i="24"/>
  <c r="E2718" i="24" s="1"/>
  <c r="D2719" i="24"/>
  <c r="E2719" i="24" s="1"/>
  <c r="D2720" i="24"/>
  <c r="E2720" i="24" s="1"/>
  <c r="D2721" i="24"/>
  <c r="E2721" i="24" s="1"/>
  <c r="D2722" i="24"/>
  <c r="E2722" i="24" s="1"/>
  <c r="D2723" i="24"/>
  <c r="E2723" i="24" s="1"/>
  <c r="D2724" i="24"/>
  <c r="E2724" i="24" s="1"/>
  <c r="D2725" i="24"/>
  <c r="E2725" i="24" s="1"/>
  <c r="D2726" i="24"/>
  <c r="E2726" i="24" s="1"/>
  <c r="D2727" i="24"/>
  <c r="E2727" i="24" s="1"/>
  <c r="D2728" i="24"/>
  <c r="E2728" i="24" s="1"/>
  <c r="D2729" i="24"/>
  <c r="E2729" i="24" s="1"/>
  <c r="D2730" i="24"/>
  <c r="E2730" i="24" s="1"/>
  <c r="D2731" i="24"/>
  <c r="E2731" i="24" s="1"/>
  <c r="D2732" i="24"/>
  <c r="E2732" i="24" s="1"/>
  <c r="D2733" i="24"/>
  <c r="E2733" i="24" s="1"/>
  <c r="D2734" i="24"/>
  <c r="E2734" i="24" s="1"/>
  <c r="D2735" i="24"/>
  <c r="E2735" i="24" s="1"/>
  <c r="D2736" i="24"/>
  <c r="E2736" i="24" s="1"/>
  <c r="D2737" i="24"/>
  <c r="E2737" i="24" s="1"/>
  <c r="D2738" i="24"/>
  <c r="E2738" i="24" s="1"/>
  <c r="D2739" i="24"/>
  <c r="E2739" i="24" s="1"/>
  <c r="D2740" i="24"/>
  <c r="E2740" i="24" s="1"/>
  <c r="D2741" i="24"/>
  <c r="E2741" i="24" s="1"/>
  <c r="D2742" i="24"/>
  <c r="E2742" i="24" s="1"/>
  <c r="D2743" i="24"/>
  <c r="E2743" i="24" s="1"/>
  <c r="D2744" i="24"/>
  <c r="E2744" i="24" s="1"/>
  <c r="D2745" i="24"/>
  <c r="E2745" i="24" s="1"/>
  <c r="D2746" i="24"/>
  <c r="E2746" i="24" s="1"/>
  <c r="D2747" i="24"/>
  <c r="E2747" i="24" s="1"/>
  <c r="D2748" i="24"/>
  <c r="E2748" i="24" s="1"/>
  <c r="D2749" i="24"/>
  <c r="E2749" i="24" s="1"/>
  <c r="D2750" i="24"/>
  <c r="E2750" i="24" s="1"/>
  <c r="D2751" i="24"/>
  <c r="E2751" i="24" s="1"/>
  <c r="D2752" i="24"/>
  <c r="E2752" i="24" s="1"/>
  <c r="D2753" i="24"/>
  <c r="E2753" i="24" s="1"/>
  <c r="D2754" i="24"/>
  <c r="E2754" i="24" s="1"/>
  <c r="D2755" i="24"/>
  <c r="E2755" i="24" s="1"/>
  <c r="D2756" i="24"/>
  <c r="E2756" i="24" s="1"/>
  <c r="D2757" i="24"/>
  <c r="E2757" i="24" s="1"/>
  <c r="D2758" i="24"/>
  <c r="E2758" i="24" s="1"/>
  <c r="D2759" i="24"/>
  <c r="E2759" i="24" s="1"/>
  <c r="D2760" i="24"/>
  <c r="E2760" i="24" s="1"/>
  <c r="D2761" i="24"/>
  <c r="E2761" i="24" s="1"/>
  <c r="D2762" i="24"/>
  <c r="E2762" i="24" s="1"/>
  <c r="D2763" i="24"/>
  <c r="E2763" i="24" s="1"/>
  <c r="D2764" i="24"/>
  <c r="E2764" i="24" s="1"/>
  <c r="D2765" i="24"/>
  <c r="E2765" i="24" s="1"/>
  <c r="D2766" i="24"/>
  <c r="E2766" i="24" s="1"/>
  <c r="D2767" i="24"/>
  <c r="E2767" i="24" s="1"/>
  <c r="D2768" i="24"/>
  <c r="E2768" i="24" s="1"/>
  <c r="D2769" i="24"/>
  <c r="E2769" i="24" s="1"/>
  <c r="D2770" i="24"/>
  <c r="E2770" i="24" s="1"/>
  <c r="D2771" i="24"/>
  <c r="E2771" i="24" s="1"/>
  <c r="D2772" i="24"/>
  <c r="E2772" i="24" s="1"/>
  <c r="D2773" i="24"/>
  <c r="E2773" i="24" s="1"/>
  <c r="D2774" i="24"/>
  <c r="E2774" i="24" s="1"/>
  <c r="D2775" i="24"/>
  <c r="E2775" i="24" s="1"/>
  <c r="D2776" i="24"/>
  <c r="E2776" i="24" s="1"/>
  <c r="D2777" i="24"/>
  <c r="E2777" i="24" s="1"/>
  <c r="D2778" i="24"/>
  <c r="E2778" i="24" s="1"/>
  <c r="D2779" i="24"/>
  <c r="E2779" i="24" s="1"/>
  <c r="D2780" i="24"/>
  <c r="E2780" i="24" s="1"/>
  <c r="D2781" i="24"/>
  <c r="E2781" i="24" s="1"/>
  <c r="D2782" i="24"/>
  <c r="E2782" i="24" s="1"/>
  <c r="D2783" i="24"/>
  <c r="E2783" i="24" s="1"/>
  <c r="D2784" i="24"/>
  <c r="E2784" i="24" s="1"/>
  <c r="D2785" i="24"/>
  <c r="E2785" i="24" s="1"/>
  <c r="D2786" i="24"/>
  <c r="E2786" i="24" s="1"/>
  <c r="D2787" i="24"/>
  <c r="E2787" i="24" s="1"/>
  <c r="D2788" i="24"/>
  <c r="E2788" i="24" s="1"/>
  <c r="D2789" i="24"/>
  <c r="E2789" i="24" s="1"/>
  <c r="D2790" i="24"/>
  <c r="E2790" i="24" s="1"/>
  <c r="D2791" i="24"/>
  <c r="E2791" i="24" s="1"/>
  <c r="D2792" i="24"/>
  <c r="E2792" i="24" s="1"/>
  <c r="D2793" i="24"/>
  <c r="E2793" i="24" s="1"/>
  <c r="D2794" i="24"/>
  <c r="E2794" i="24" s="1"/>
  <c r="D2795" i="24"/>
  <c r="E2795" i="24" s="1"/>
  <c r="D2796" i="24"/>
  <c r="E2796" i="24" s="1"/>
  <c r="D2797" i="24"/>
  <c r="E2797" i="24" s="1"/>
  <c r="D2798" i="24"/>
  <c r="E2798" i="24" s="1"/>
  <c r="D2799" i="24"/>
  <c r="E2799" i="24" s="1"/>
  <c r="D2800" i="24"/>
  <c r="E2800" i="24" s="1"/>
  <c r="D2801" i="24"/>
  <c r="E2801" i="24" s="1"/>
  <c r="D2802" i="24"/>
  <c r="E2802" i="24" s="1"/>
  <c r="D2803" i="24"/>
  <c r="E2803" i="24" s="1"/>
  <c r="D2804" i="24"/>
  <c r="E2804" i="24" s="1"/>
  <c r="D2805" i="24"/>
  <c r="E2805" i="24" s="1"/>
  <c r="D2806" i="24"/>
  <c r="E2806" i="24" s="1"/>
  <c r="D2807" i="24"/>
  <c r="E2807" i="24" s="1"/>
  <c r="D2808" i="24"/>
  <c r="E2808" i="24" s="1"/>
  <c r="D2809" i="24"/>
  <c r="E2809" i="24" s="1"/>
  <c r="D2810" i="24"/>
  <c r="E2810" i="24" s="1"/>
  <c r="D2811" i="24"/>
  <c r="E2811" i="24" s="1"/>
  <c r="D2812" i="24"/>
  <c r="E2812" i="24" s="1"/>
  <c r="D2813" i="24"/>
  <c r="E2813" i="24" s="1"/>
  <c r="D2814" i="24"/>
  <c r="E2814" i="24" s="1"/>
  <c r="D2815" i="24"/>
  <c r="E2815" i="24" s="1"/>
  <c r="D2816" i="24"/>
  <c r="E2816" i="24" s="1"/>
  <c r="D2817" i="24"/>
  <c r="E2817" i="24" s="1"/>
  <c r="D2818" i="24"/>
  <c r="E2818" i="24" s="1"/>
  <c r="D2819" i="24"/>
  <c r="E2819" i="24" s="1"/>
  <c r="D2820" i="24"/>
  <c r="E2820" i="24" s="1"/>
  <c r="D2821" i="24"/>
  <c r="E2821" i="24" s="1"/>
  <c r="D2822" i="24"/>
  <c r="E2822" i="24" s="1"/>
  <c r="D2823" i="24"/>
  <c r="E2823" i="24" s="1"/>
  <c r="D2824" i="24"/>
  <c r="E2824" i="24" s="1"/>
  <c r="D2825" i="24"/>
  <c r="E2825" i="24" s="1"/>
  <c r="D2826" i="24"/>
  <c r="E2826" i="24" s="1"/>
  <c r="D2827" i="24"/>
  <c r="E2827" i="24" s="1"/>
  <c r="D2828" i="24"/>
  <c r="E2828" i="24" s="1"/>
  <c r="D2829" i="24"/>
  <c r="E2829" i="24" s="1"/>
  <c r="D2830" i="24"/>
  <c r="E2830" i="24" s="1"/>
  <c r="D2831" i="24"/>
  <c r="E2831" i="24" s="1"/>
  <c r="D2832" i="24"/>
  <c r="E2832" i="24" s="1"/>
  <c r="D2833" i="24"/>
  <c r="E2833" i="24" s="1"/>
  <c r="D2834" i="24"/>
  <c r="E2834" i="24" s="1"/>
  <c r="D2835" i="24"/>
  <c r="E2835" i="24" s="1"/>
  <c r="D2836" i="24"/>
  <c r="E2836" i="24" s="1"/>
  <c r="D2837" i="24"/>
  <c r="E2837" i="24" s="1"/>
  <c r="D2838" i="24"/>
  <c r="E2838" i="24" s="1"/>
  <c r="D2839" i="24"/>
  <c r="E2839" i="24" s="1"/>
  <c r="D2840" i="24"/>
  <c r="E2840" i="24" s="1"/>
  <c r="D2841" i="24"/>
  <c r="E2841" i="24" s="1"/>
  <c r="D2842" i="24"/>
  <c r="E2842" i="24" s="1"/>
  <c r="D2843" i="24"/>
  <c r="E2843" i="24" s="1"/>
  <c r="D2844" i="24"/>
  <c r="E2844" i="24" s="1"/>
  <c r="D2845" i="24"/>
  <c r="E2845" i="24" s="1"/>
  <c r="D2846" i="24"/>
  <c r="E2846" i="24" s="1"/>
  <c r="D2847" i="24"/>
  <c r="E2847" i="24" s="1"/>
  <c r="D2848" i="24"/>
  <c r="E2848" i="24" s="1"/>
  <c r="D2849" i="24"/>
  <c r="E2849" i="24" s="1"/>
  <c r="D2850" i="24"/>
  <c r="E2850" i="24" s="1"/>
  <c r="D2851" i="24"/>
  <c r="E2851" i="24" s="1"/>
  <c r="D2852" i="24"/>
  <c r="E2852" i="24" s="1"/>
  <c r="D2853" i="24"/>
  <c r="E2853" i="24" s="1"/>
  <c r="D2854" i="24"/>
  <c r="E2854" i="24" s="1"/>
  <c r="D2855" i="24"/>
  <c r="E2855" i="24" s="1"/>
  <c r="D2856" i="24"/>
  <c r="E2856" i="24" s="1"/>
  <c r="D2857" i="24"/>
  <c r="E2857" i="24" s="1"/>
  <c r="D2858" i="24"/>
  <c r="E2858" i="24" s="1"/>
  <c r="D2859" i="24"/>
  <c r="E2859" i="24" s="1"/>
  <c r="D2860" i="24"/>
  <c r="E2860" i="24" s="1"/>
  <c r="D2861" i="24"/>
  <c r="E2861" i="24" s="1"/>
  <c r="D2862" i="24"/>
  <c r="E2862" i="24" s="1"/>
  <c r="D2863" i="24"/>
  <c r="E2863" i="24" s="1"/>
  <c r="D2864" i="24"/>
  <c r="E2864" i="24" s="1"/>
  <c r="D2865" i="24"/>
  <c r="E2865" i="24" s="1"/>
  <c r="D2866" i="24"/>
  <c r="E2866" i="24" s="1"/>
  <c r="D2867" i="24"/>
  <c r="E2867" i="24" s="1"/>
  <c r="D2868" i="24"/>
  <c r="E2868" i="24" s="1"/>
  <c r="D2869" i="24"/>
  <c r="E2869" i="24" s="1"/>
  <c r="D2870" i="24"/>
  <c r="E2870" i="24" s="1"/>
  <c r="D2871" i="24"/>
  <c r="E2871" i="24" s="1"/>
  <c r="D2872" i="24"/>
  <c r="E2872" i="24" s="1"/>
  <c r="D2873" i="24"/>
  <c r="E2873" i="24" s="1"/>
  <c r="D2874" i="24"/>
  <c r="E2874" i="24" s="1"/>
  <c r="D2875" i="24"/>
  <c r="E2875" i="24" s="1"/>
  <c r="D2876" i="24"/>
  <c r="E2876" i="24" s="1"/>
  <c r="D2877" i="24"/>
  <c r="E2877" i="24" s="1"/>
  <c r="D2878" i="24"/>
  <c r="E2878" i="24" s="1"/>
  <c r="D2879" i="24"/>
  <c r="E2879" i="24" s="1"/>
  <c r="D2880" i="24"/>
  <c r="E2880" i="24" s="1"/>
  <c r="D2881" i="24"/>
  <c r="E2881" i="24" s="1"/>
  <c r="D2882" i="24"/>
  <c r="E2882" i="24" s="1"/>
  <c r="D2883" i="24"/>
  <c r="E2883" i="24" s="1"/>
  <c r="D2884" i="24"/>
  <c r="E2884" i="24" s="1"/>
  <c r="D2885" i="24"/>
  <c r="E2885" i="24" s="1"/>
  <c r="D2886" i="24"/>
  <c r="E2886" i="24" s="1"/>
  <c r="D2887" i="24"/>
  <c r="E2887" i="24" s="1"/>
  <c r="D2888" i="24"/>
  <c r="E2888" i="24" s="1"/>
  <c r="D2889" i="24"/>
  <c r="E2889" i="24" s="1"/>
  <c r="D2890" i="24"/>
  <c r="E2890" i="24" s="1"/>
  <c r="D2891" i="24"/>
  <c r="E2891" i="24" s="1"/>
  <c r="D2892" i="24"/>
  <c r="E2892" i="24" s="1"/>
  <c r="D2893" i="24"/>
  <c r="E2893" i="24" s="1"/>
  <c r="D2894" i="24"/>
  <c r="E2894" i="24" s="1"/>
  <c r="D2895" i="24"/>
  <c r="E2895" i="24" s="1"/>
  <c r="D2896" i="24"/>
  <c r="E2896" i="24" s="1"/>
  <c r="D2897" i="24"/>
  <c r="E2897" i="24" s="1"/>
  <c r="D2898" i="24"/>
  <c r="E2898" i="24" s="1"/>
  <c r="D2899" i="24"/>
  <c r="E2899" i="24" s="1"/>
  <c r="D2900" i="24"/>
  <c r="E2900" i="24" s="1"/>
  <c r="D2901" i="24"/>
  <c r="E2901" i="24" s="1"/>
  <c r="D2902" i="24"/>
  <c r="E2902" i="24" s="1"/>
  <c r="D2903" i="24"/>
  <c r="E2903" i="24" s="1"/>
  <c r="D2904" i="24"/>
  <c r="E2904" i="24" s="1"/>
  <c r="D2905" i="24"/>
  <c r="E2905" i="24" s="1"/>
  <c r="D2906" i="24"/>
  <c r="E2906" i="24" s="1"/>
  <c r="D2907" i="24"/>
  <c r="E2907" i="24" s="1"/>
  <c r="D2908" i="24"/>
  <c r="E2908" i="24" s="1"/>
  <c r="D2909" i="24"/>
  <c r="E2909" i="24" s="1"/>
  <c r="D2910" i="24"/>
  <c r="E2910" i="24" s="1"/>
  <c r="D2911" i="24"/>
  <c r="E2911" i="24" s="1"/>
  <c r="D2912" i="24"/>
  <c r="E2912" i="24" s="1"/>
  <c r="D2913" i="24"/>
  <c r="E2913" i="24" s="1"/>
  <c r="D2914" i="24"/>
  <c r="E2914" i="24" s="1"/>
  <c r="D2915" i="24"/>
  <c r="E2915" i="24" s="1"/>
  <c r="D2916" i="24"/>
  <c r="E2916" i="24" s="1"/>
  <c r="D2917" i="24"/>
  <c r="E2917" i="24" s="1"/>
  <c r="D2918" i="24"/>
  <c r="E2918" i="24" s="1"/>
  <c r="D2919" i="24"/>
  <c r="E2919" i="24" s="1"/>
  <c r="D2920" i="24"/>
  <c r="E2920" i="24" s="1"/>
  <c r="D2921" i="24"/>
  <c r="E2921" i="24" s="1"/>
  <c r="D2922" i="24"/>
  <c r="E2922" i="24" s="1"/>
  <c r="D2923" i="24"/>
  <c r="E2923" i="24" s="1"/>
  <c r="D2924" i="24"/>
  <c r="E2924" i="24" s="1"/>
  <c r="D2925" i="24"/>
  <c r="E2925" i="24" s="1"/>
  <c r="D2926" i="24"/>
  <c r="E2926" i="24" s="1"/>
  <c r="D2927" i="24"/>
  <c r="E2927" i="24" s="1"/>
  <c r="D2928" i="24"/>
  <c r="E2928" i="24" s="1"/>
  <c r="D2929" i="24"/>
  <c r="E2929" i="24" s="1"/>
  <c r="D2930" i="24"/>
  <c r="E2930" i="24" s="1"/>
  <c r="D2931" i="24"/>
  <c r="E2931" i="24" s="1"/>
  <c r="D2932" i="24"/>
  <c r="E2932" i="24" s="1"/>
  <c r="D2933" i="24"/>
  <c r="E2933" i="24" s="1"/>
  <c r="D2934" i="24"/>
  <c r="E2934" i="24" s="1"/>
  <c r="D2935" i="24"/>
  <c r="E2935" i="24" s="1"/>
  <c r="D2936" i="24"/>
  <c r="E2936" i="24" s="1"/>
  <c r="D2937" i="24"/>
  <c r="E2937" i="24" s="1"/>
  <c r="D2938" i="24"/>
  <c r="E2938" i="24" s="1"/>
  <c r="D2939" i="24"/>
  <c r="E2939" i="24" s="1"/>
  <c r="D2940" i="24"/>
  <c r="E2940" i="24" s="1"/>
  <c r="D2941" i="24"/>
  <c r="E2941" i="24" s="1"/>
  <c r="D2942" i="24"/>
  <c r="E2942" i="24" s="1"/>
  <c r="D2943" i="24"/>
  <c r="E2943" i="24" s="1"/>
  <c r="D2944" i="24"/>
  <c r="E2944" i="24" s="1"/>
  <c r="D2945" i="24"/>
  <c r="E2945" i="24" s="1"/>
  <c r="D2946" i="24"/>
  <c r="E2946" i="24" s="1"/>
  <c r="D2947" i="24"/>
  <c r="E2947" i="24" s="1"/>
  <c r="D2948" i="24"/>
  <c r="E2948" i="24" s="1"/>
  <c r="D2949" i="24"/>
  <c r="E2949" i="24" s="1"/>
  <c r="D2950" i="24"/>
  <c r="E2950" i="24" s="1"/>
  <c r="D2951" i="24"/>
  <c r="E2951" i="24" s="1"/>
  <c r="D2952" i="24"/>
  <c r="E2952" i="24" s="1"/>
  <c r="D2953" i="24"/>
  <c r="E2953" i="24" s="1"/>
  <c r="D2954" i="24"/>
  <c r="E2954" i="24" s="1"/>
  <c r="D2955" i="24"/>
  <c r="E2955" i="24" s="1"/>
  <c r="D2956" i="24"/>
  <c r="E2956" i="24" s="1"/>
  <c r="D2957" i="24"/>
  <c r="E2957" i="24" s="1"/>
  <c r="D2958" i="24"/>
  <c r="E2958" i="24" s="1"/>
  <c r="D2959" i="24"/>
  <c r="E2959" i="24" s="1"/>
  <c r="D2960" i="24"/>
  <c r="E2960" i="24" s="1"/>
  <c r="D2961" i="24"/>
  <c r="E2961" i="24" s="1"/>
  <c r="D2962" i="24"/>
  <c r="E2962" i="24" s="1"/>
  <c r="D2963" i="24"/>
  <c r="E2963" i="24" s="1"/>
  <c r="D2964" i="24"/>
  <c r="E2964" i="24" s="1"/>
  <c r="D2965" i="24"/>
  <c r="E2965" i="24" s="1"/>
  <c r="D2966" i="24"/>
  <c r="E2966" i="24" s="1"/>
  <c r="D2967" i="24"/>
  <c r="E2967" i="24" s="1"/>
  <c r="D2968" i="24"/>
  <c r="E2968" i="24" s="1"/>
  <c r="D2969" i="24"/>
  <c r="E2969" i="24" s="1"/>
  <c r="D2970" i="24"/>
  <c r="E2970" i="24" s="1"/>
  <c r="D2971" i="24"/>
  <c r="E2971" i="24" s="1"/>
  <c r="D2972" i="24"/>
  <c r="E2972" i="24" s="1"/>
  <c r="D2973" i="24"/>
  <c r="E2973" i="24" s="1"/>
  <c r="D2974" i="24"/>
  <c r="E2974" i="24" s="1"/>
  <c r="D2975" i="24"/>
  <c r="E2975" i="24" s="1"/>
  <c r="D2976" i="24"/>
  <c r="E2976" i="24" s="1"/>
  <c r="D2977" i="24"/>
  <c r="E2977" i="24" s="1"/>
  <c r="D2978" i="24"/>
  <c r="E2978" i="24" s="1"/>
  <c r="D2979" i="24"/>
  <c r="E2979" i="24" s="1"/>
  <c r="D2980" i="24"/>
  <c r="E2980" i="24" s="1"/>
  <c r="D2981" i="24"/>
  <c r="E2981" i="24" s="1"/>
  <c r="D2982" i="24"/>
  <c r="E2982" i="24" s="1"/>
  <c r="D2983" i="24"/>
  <c r="E2983" i="24" s="1"/>
  <c r="D2984" i="24"/>
  <c r="E2984" i="24" s="1"/>
  <c r="D2985" i="24"/>
  <c r="E2985" i="24" s="1"/>
  <c r="D2986" i="24"/>
  <c r="E2986" i="24" s="1"/>
  <c r="D2987" i="24"/>
  <c r="E2987" i="24" s="1"/>
  <c r="D2988" i="24"/>
  <c r="E2988" i="24" s="1"/>
  <c r="D2989" i="24"/>
  <c r="E2989" i="24" s="1"/>
  <c r="D2990" i="24"/>
  <c r="E2990" i="24" s="1"/>
  <c r="D2991" i="24"/>
  <c r="E2991" i="24" s="1"/>
  <c r="D2992" i="24"/>
  <c r="E2992" i="24" s="1"/>
  <c r="D2993" i="24"/>
  <c r="E2993" i="24" s="1"/>
  <c r="D2994" i="24"/>
  <c r="E2994" i="24" s="1"/>
  <c r="D2995" i="24"/>
  <c r="E2995" i="24" s="1"/>
  <c r="D2996" i="24"/>
  <c r="E2996" i="24" s="1"/>
  <c r="D2997" i="24"/>
  <c r="E2997" i="24" s="1"/>
  <c r="D2998" i="24"/>
  <c r="E2998" i="24" s="1"/>
  <c r="D2999" i="24"/>
  <c r="E2999" i="24" s="1"/>
  <c r="D3000" i="24"/>
  <c r="E3000" i="24" s="1"/>
  <c r="D3001" i="24"/>
  <c r="E3001" i="24" s="1"/>
  <c r="D3002" i="24"/>
  <c r="E3002" i="24" s="1"/>
  <c r="D3003" i="24"/>
  <c r="E3003" i="24" s="1"/>
  <c r="D3004" i="24"/>
  <c r="E3004" i="24" s="1"/>
  <c r="D3005" i="24"/>
  <c r="E3005" i="24" s="1"/>
  <c r="D3006" i="24"/>
  <c r="E3006" i="24" s="1"/>
  <c r="D3007" i="24"/>
  <c r="E3007" i="24" s="1"/>
  <c r="D3008" i="24"/>
  <c r="E3008" i="24" s="1"/>
  <c r="D3009" i="24"/>
  <c r="E3009" i="24" s="1"/>
  <c r="D3010" i="24"/>
  <c r="E3010" i="24" s="1"/>
  <c r="D3011" i="24"/>
  <c r="E3011" i="24" s="1"/>
  <c r="D3012" i="24"/>
  <c r="E3012" i="24" s="1"/>
  <c r="D3013" i="24"/>
  <c r="E3013" i="24" s="1"/>
  <c r="D3014" i="24"/>
  <c r="E3014" i="24" s="1"/>
  <c r="D3015" i="24"/>
  <c r="E3015" i="24" s="1"/>
  <c r="D3016" i="24"/>
  <c r="E3016" i="24" s="1"/>
  <c r="D3017" i="24"/>
  <c r="E3017" i="24" s="1"/>
  <c r="D3018" i="24"/>
  <c r="E3018" i="24" s="1"/>
  <c r="D3019" i="24"/>
  <c r="E3019" i="24" s="1"/>
  <c r="D3020" i="24"/>
  <c r="E3020" i="24" s="1"/>
  <c r="D3021" i="24"/>
  <c r="E3021" i="24" s="1"/>
  <c r="D3022" i="24"/>
  <c r="E3022" i="24" s="1"/>
  <c r="D3023" i="24"/>
  <c r="E3023" i="24" s="1"/>
  <c r="D3024" i="24"/>
  <c r="E3024" i="24" s="1"/>
  <c r="D3025" i="24"/>
  <c r="E3025" i="24" s="1"/>
  <c r="D3026" i="24"/>
  <c r="E3026" i="24" s="1"/>
  <c r="D3027" i="24"/>
  <c r="E3027" i="24" s="1"/>
  <c r="D3028" i="24"/>
  <c r="E3028" i="24" s="1"/>
  <c r="D3029" i="24"/>
  <c r="E3029" i="24" s="1"/>
  <c r="D3030" i="24"/>
  <c r="E3030" i="24" s="1"/>
  <c r="D3031" i="24"/>
  <c r="E3031" i="24" s="1"/>
  <c r="D3032" i="24"/>
  <c r="E3032" i="24" s="1"/>
  <c r="D3033" i="24"/>
  <c r="E3033" i="24" s="1"/>
  <c r="D3034" i="24"/>
  <c r="E3034" i="24" s="1"/>
  <c r="D3035" i="24"/>
  <c r="E3035" i="24" s="1"/>
  <c r="D3036" i="24"/>
  <c r="E3036" i="24" s="1"/>
  <c r="D3037" i="24"/>
  <c r="E3037" i="24" s="1"/>
  <c r="D3038" i="24"/>
  <c r="E3038" i="24" s="1"/>
  <c r="D3039" i="24"/>
  <c r="E3039" i="24" s="1"/>
  <c r="D3040" i="24"/>
  <c r="E3040" i="24" s="1"/>
  <c r="D3041" i="24"/>
  <c r="E3041" i="24" s="1"/>
  <c r="D3042" i="24"/>
  <c r="E3042" i="24" s="1"/>
  <c r="D3043" i="24"/>
  <c r="E3043" i="24" s="1"/>
  <c r="D3044" i="24"/>
  <c r="E3044" i="24" s="1"/>
  <c r="D3045" i="24"/>
  <c r="E3045" i="24" s="1"/>
  <c r="D3046" i="24"/>
  <c r="E3046" i="24" s="1"/>
  <c r="D3047" i="24"/>
  <c r="E3047" i="24" s="1"/>
  <c r="D3048" i="24"/>
  <c r="E3048" i="24" s="1"/>
  <c r="D3049" i="24"/>
  <c r="E3049" i="24" s="1"/>
  <c r="D3050" i="24"/>
  <c r="E3050" i="24" s="1"/>
  <c r="D3051" i="24"/>
  <c r="E3051" i="24" s="1"/>
  <c r="D3052" i="24"/>
  <c r="E3052" i="24" s="1"/>
  <c r="D3053" i="24"/>
  <c r="E3053" i="24" s="1"/>
  <c r="D3054" i="24"/>
  <c r="E3054" i="24" s="1"/>
  <c r="D3055" i="24"/>
  <c r="E3055" i="24" s="1"/>
  <c r="D3056" i="24"/>
  <c r="E3056" i="24" s="1"/>
  <c r="D3057" i="24"/>
  <c r="E3057" i="24" s="1"/>
  <c r="D3058" i="24"/>
  <c r="E3058" i="24" s="1"/>
  <c r="D3059" i="24"/>
  <c r="E3059" i="24" s="1"/>
  <c r="D3060" i="24"/>
  <c r="E3060" i="24" s="1"/>
  <c r="D3061" i="24"/>
  <c r="E3061" i="24" s="1"/>
  <c r="D3062" i="24"/>
  <c r="E3062" i="24" s="1"/>
  <c r="D3063" i="24"/>
  <c r="E3063" i="24" s="1"/>
  <c r="D3064" i="24"/>
  <c r="E3064" i="24" s="1"/>
  <c r="D3065" i="24"/>
  <c r="E3065" i="24" s="1"/>
  <c r="D3066" i="24"/>
  <c r="E3066" i="24" s="1"/>
  <c r="D3067" i="24"/>
  <c r="E3067" i="24" s="1"/>
  <c r="D3068" i="24"/>
  <c r="E3068" i="24" s="1"/>
  <c r="D3069" i="24"/>
  <c r="E3069" i="24" s="1"/>
  <c r="D3070" i="24"/>
  <c r="E3070" i="24" s="1"/>
  <c r="D3071" i="24"/>
  <c r="E3071" i="24" s="1"/>
  <c r="D3072" i="24"/>
  <c r="E3072" i="24" s="1"/>
  <c r="D3073" i="24"/>
  <c r="E3073" i="24" s="1"/>
  <c r="D3074" i="24"/>
  <c r="E3074" i="24" s="1"/>
  <c r="D3075" i="24"/>
  <c r="E3075" i="24" s="1"/>
  <c r="D3076" i="24"/>
  <c r="E3076" i="24" s="1"/>
  <c r="D3077" i="24"/>
  <c r="E3077" i="24" s="1"/>
  <c r="D3078" i="24"/>
  <c r="E3078" i="24" s="1"/>
  <c r="D3079" i="24"/>
  <c r="E3079" i="24" s="1"/>
  <c r="D3080" i="24"/>
  <c r="E3080" i="24" s="1"/>
  <c r="D3081" i="24"/>
  <c r="E3081" i="24" s="1"/>
  <c r="D3082" i="24"/>
  <c r="E3082" i="24" s="1"/>
  <c r="D3083" i="24"/>
  <c r="E3083" i="24" s="1"/>
  <c r="D3084" i="24"/>
  <c r="E3084" i="24" s="1"/>
  <c r="D3085" i="24"/>
  <c r="E3085" i="24" s="1"/>
  <c r="D3086" i="24"/>
  <c r="E3086" i="24" s="1"/>
  <c r="D3087" i="24"/>
  <c r="E3087" i="24" s="1"/>
  <c r="D3088" i="24"/>
  <c r="E3088" i="24" s="1"/>
  <c r="D3089" i="24"/>
  <c r="E3089" i="24" s="1"/>
  <c r="D3090" i="24"/>
  <c r="E3090" i="24" s="1"/>
  <c r="D3091" i="24"/>
  <c r="E3091" i="24" s="1"/>
  <c r="D3092" i="24"/>
  <c r="E3092" i="24" s="1"/>
  <c r="D3093" i="24"/>
  <c r="E3093" i="24" s="1"/>
  <c r="D3094" i="24"/>
  <c r="E3094" i="24" s="1"/>
  <c r="D3095" i="24"/>
  <c r="E3095" i="24" s="1"/>
  <c r="D3096" i="24"/>
  <c r="E3096" i="24" s="1"/>
  <c r="D3097" i="24"/>
  <c r="E3097" i="24" s="1"/>
  <c r="D3098" i="24"/>
  <c r="E3098" i="24" s="1"/>
  <c r="D3099" i="24"/>
  <c r="E3099" i="24" s="1"/>
  <c r="D3100" i="24"/>
  <c r="E3100" i="24" s="1"/>
  <c r="D3101" i="24"/>
  <c r="E3101" i="24" s="1"/>
  <c r="D3102" i="24"/>
  <c r="E3102" i="24" s="1"/>
  <c r="D3103" i="24"/>
  <c r="E3103" i="24" s="1"/>
  <c r="D3104" i="24"/>
  <c r="E3104" i="24" s="1"/>
  <c r="D3105" i="24"/>
  <c r="E3105" i="24" s="1"/>
  <c r="D3106" i="24"/>
  <c r="E3106" i="24" s="1"/>
  <c r="D3107" i="24"/>
  <c r="E3107" i="24" s="1"/>
  <c r="D3108" i="24"/>
  <c r="E3108" i="24" s="1"/>
  <c r="D3109" i="24"/>
  <c r="E3109" i="24" s="1"/>
  <c r="D3110" i="24"/>
  <c r="E3110" i="24" s="1"/>
  <c r="D3111" i="24"/>
  <c r="E3111" i="24" s="1"/>
  <c r="D3112" i="24"/>
  <c r="E3112" i="24" s="1"/>
  <c r="D3113" i="24"/>
  <c r="E3113" i="24" s="1"/>
  <c r="D3114" i="24"/>
  <c r="E3114" i="24" s="1"/>
  <c r="D3115" i="24"/>
  <c r="E3115" i="24" s="1"/>
  <c r="D3116" i="24"/>
  <c r="E3116" i="24" s="1"/>
  <c r="D3117" i="24"/>
  <c r="E3117" i="24" s="1"/>
  <c r="D3118" i="24"/>
  <c r="E3118" i="24" s="1"/>
  <c r="D3119" i="24"/>
  <c r="E3119" i="24" s="1"/>
  <c r="D3120" i="24"/>
  <c r="E3120" i="24" s="1"/>
  <c r="D3121" i="24"/>
  <c r="E3121" i="24" s="1"/>
  <c r="D3122" i="24"/>
  <c r="E3122" i="24" s="1"/>
  <c r="D3123" i="24"/>
  <c r="E3123" i="24" s="1"/>
  <c r="D3124" i="24"/>
  <c r="E3124" i="24" s="1"/>
  <c r="D3125" i="24"/>
  <c r="E3125" i="24" s="1"/>
  <c r="D3126" i="24"/>
  <c r="E3126" i="24" s="1"/>
  <c r="D3127" i="24"/>
  <c r="E3127" i="24" s="1"/>
  <c r="D3128" i="24"/>
  <c r="E3128" i="24" s="1"/>
  <c r="D3129" i="24"/>
  <c r="E3129" i="24" s="1"/>
  <c r="D3130" i="24"/>
  <c r="E3130" i="24" s="1"/>
  <c r="D3131" i="24"/>
  <c r="E3131" i="24" s="1"/>
  <c r="D3132" i="24"/>
  <c r="E3132" i="24" s="1"/>
  <c r="D3133" i="24"/>
  <c r="E3133" i="24" s="1"/>
  <c r="D3134" i="24"/>
  <c r="E3134" i="24" s="1"/>
  <c r="D3135" i="24"/>
  <c r="E3135" i="24" s="1"/>
  <c r="D3136" i="24"/>
  <c r="E3136" i="24" s="1"/>
  <c r="D3137" i="24"/>
  <c r="E3137" i="24" s="1"/>
  <c r="D3138" i="24"/>
  <c r="E3138" i="24" s="1"/>
  <c r="D3139" i="24"/>
  <c r="E3139" i="24" s="1"/>
  <c r="D3140" i="24"/>
  <c r="E3140" i="24" s="1"/>
  <c r="D3141" i="24"/>
  <c r="E3141" i="24" s="1"/>
  <c r="D3142" i="24"/>
  <c r="E3142" i="24" s="1"/>
  <c r="D3143" i="24"/>
  <c r="E3143" i="24" s="1"/>
  <c r="D3144" i="24"/>
  <c r="E3144" i="24" s="1"/>
  <c r="D3145" i="24"/>
  <c r="E3145" i="24" s="1"/>
  <c r="D3146" i="24"/>
  <c r="E3146" i="24" s="1"/>
  <c r="D3147" i="24"/>
  <c r="E3147" i="24" s="1"/>
  <c r="D3148" i="24"/>
  <c r="E3148" i="24" s="1"/>
  <c r="D3149" i="24"/>
  <c r="E3149" i="24" s="1"/>
  <c r="D3150" i="24"/>
  <c r="E3150" i="24" s="1"/>
  <c r="D3151" i="24"/>
  <c r="E3151" i="24" s="1"/>
  <c r="D3152" i="24"/>
  <c r="E3152" i="24" s="1"/>
  <c r="D3153" i="24"/>
  <c r="E3153" i="24" s="1"/>
  <c r="D3154" i="24"/>
  <c r="E3154" i="24" s="1"/>
  <c r="D3155" i="24"/>
  <c r="E3155" i="24" s="1"/>
  <c r="D3156" i="24"/>
  <c r="E3156" i="24" s="1"/>
  <c r="D3157" i="24"/>
  <c r="E3157" i="24" s="1"/>
  <c r="D3158" i="24"/>
  <c r="E3158" i="24" s="1"/>
  <c r="D3159" i="24"/>
  <c r="E3159" i="24" s="1"/>
  <c r="D3160" i="24"/>
  <c r="E3160" i="24" s="1"/>
  <c r="D3161" i="24"/>
  <c r="E3161" i="24" s="1"/>
  <c r="D3162" i="24"/>
  <c r="E3162" i="24" s="1"/>
  <c r="D3163" i="24"/>
  <c r="E3163" i="24" s="1"/>
  <c r="D3164" i="24"/>
  <c r="E3164" i="24" s="1"/>
  <c r="D3165" i="24"/>
  <c r="E3165" i="24" s="1"/>
  <c r="D3166" i="24"/>
  <c r="E3166" i="24" s="1"/>
  <c r="D3167" i="24"/>
  <c r="E3167" i="24" s="1"/>
  <c r="D3168" i="24"/>
  <c r="E3168" i="24" s="1"/>
  <c r="D3169" i="24"/>
  <c r="E3169" i="24" s="1"/>
  <c r="D3170" i="24"/>
  <c r="E3170" i="24" s="1"/>
  <c r="D3171" i="24"/>
  <c r="E3171" i="24" s="1"/>
  <c r="D3172" i="24"/>
  <c r="E3172" i="24" s="1"/>
  <c r="D3173" i="24"/>
  <c r="E3173" i="24" s="1"/>
  <c r="D3174" i="24"/>
  <c r="E3174" i="24" s="1"/>
  <c r="D3175" i="24"/>
  <c r="E3175" i="24" s="1"/>
  <c r="D3176" i="24"/>
  <c r="E3176" i="24" s="1"/>
  <c r="D3177" i="24"/>
  <c r="E3177" i="24" s="1"/>
  <c r="D3178" i="24"/>
  <c r="E3178" i="24" s="1"/>
  <c r="D3179" i="24"/>
  <c r="E3179" i="24" s="1"/>
  <c r="D3180" i="24"/>
  <c r="E3180" i="24" s="1"/>
  <c r="D3181" i="24"/>
  <c r="E3181" i="24" s="1"/>
  <c r="D3182" i="24"/>
  <c r="E3182" i="24" s="1"/>
  <c r="D3183" i="24"/>
  <c r="E3183" i="24" s="1"/>
  <c r="D3184" i="24"/>
  <c r="E3184" i="24" s="1"/>
  <c r="D3185" i="24"/>
  <c r="E3185" i="24" s="1"/>
  <c r="D3186" i="24"/>
  <c r="E3186" i="24" s="1"/>
  <c r="D3187" i="24"/>
  <c r="E3187" i="24" s="1"/>
  <c r="D3188" i="24"/>
  <c r="E3188" i="24" s="1"/>
  <c r="D3189" i="24"/>
  <c r="E3189" i="24" s="1"/>
  <c r="D3190" i="24"/>
  <c r="E3190" i="24" s="1"/>
  <c r="D3191" i="24"/>
  <c r="E3191" i="24" s="1"/>
  <c r="D3192" i="24"/>
  <c r="E3192" i="24" s="1"/>
  <c r="D3193" i="24"/>
  <c r="E3193" i="24" s="1"/>
  <c r="D3194" i="24"/>
  <c r="E3194" i="24" s="1"/>
  <c r="D3195" i="24"/>
  <c r="E3195" i="24" s="1"/>
  <c r="D3196" i="24"/>
  <c r="E3196" i="24" s="1"/>
  <c r="D3197" i="24"/>
  <c r="E3197" i="24" s="1"/>
  <c r="D3198" i="24"/>
  <c r="E3198" i="24" s="1"/>
  <c r="D3199" i="24"/>
  <c r="E3199" i="24" s="1"/>
  <c r="D3200" i="24"/>
  <c r="E3200" i="24" s="1"/>
  <c r="D3201" i="24"/>
  <c r="E3201" i="24" s="1"/>
  <c r="D3202" i="24"/>
  <c r="E3202" i="24" s="1"/>
  <c r="D3203" i="24"/>
  <c r="E3203" i="24" s="1"/>
  <c r="D3204" i="24"/>
  <c r="E3204" i="24" s="1"/>
  <c r="D3205" i="24"/>
  <c r="E3205" i="24" s="1"/>
  <c r="D3206" i="24"/>
  <c r="E3206" i="24" s="1"/>
  <c r="D3207" i="24"/>
  <c r="E3207" i="24" s="1"/>
  <c r="D3208" i="24"/>
  <c r="E3208" i="24" s="1"/>
  <c r="D3209" i="24"/>
  <c r="E3209" i="24" s="1"/>
  <c r="D3210" i="24"/>
  <c r="E3210" i="24" s="1"/>
  <c r="D3211" i="24"/>
  <c r="E3211" i="24" s="1"/>
  <c r="D3212" i="24"/>
  <c r="E3212" i="24" s="1"/>
  <c r="D3213" i="24"/>
  <c r="E3213" i="24" s="1"/>
  <c r="D3214" i="24"/>
  <c r="E3214" i="24" s="1"/>
  <c r="D3215" i="24"/>
  <c r="E3215" i="24" s="1"/>
  <c r="D3216" i="24"/>
  <c r="E3216" i="24" s="1"/>
  <c r="D3217" i="24"/>
  <c r="E3217" i="24" s="1"/>
  <c r="D3218" i="24"/>
  <c r="E3218" i="24" s="1"/>
  <c r="D3219" i="24"/>
  <c r="E3219" i="24" s="1"/>
  <c r="D3220" i="24"/>
  <c r="E3220" i="24" s="1"/>
  <c r="D3221" i="24"/>
  <c r="E3221" i="24" s="1"/>
  <c r="D3222" i="24"/>
  <c r="E3222" i="24" s="1"/>
  <c r="D3223" i="24"/>
  <c r="E3223" i="24" s="1"/>
  <c r="D3224" i="24"/>
  <c r="E3224" i="24" s="1"/>
  <c r="D3225" i="24"/>
  <c r="E3225" i="24" s="1"/>
  <c r="D3226" i="24"/>
  <c r="E3226" i="24" s="1"/>
  <c r="D3227" i="24"/>
  <c r="E3227" i="24" s="1"/>
  <c r="D3228" i="24"/>
  <c r="E3228" i="24" s="1"/>
  <c r="D3229" i="24"/>
  <c r="E3229" i="24" s="1"/>
  <c r="D3230" i="24"/>
  <c r="E3230" i="24" s="1"/>
  <c r="D3231" i="24"/>
  <c r="E3231" i="24" s="1"/>
  <c r="D3232" i="24"/>
  <c r="E3232" i="24" s="1"/>
  <c r="D3233" i="24"/>
  <c r="E3233" i="24" s="1"/>
  <c r="D3234" i="24"/>
  <c r="E3234" i="24" s="1"/>
  <c r="D3235" i="24"/>
  <c r="E3235" i="24" s="1"/>
  <c r="D3236" i="24"/>
  <c r="E3236" i="24" s="1"/>
  <c r="D3237" i="24"/>
  <c r="E3237" i="24" s="1"/>
  <c r="D3238" i="24"/>
  <c r="E3238" i="24" s="1"/>
  <c r="D3239" i="24"/>
  <c r="E3239" i="24" s="1"/>
  <c r="D3240" i="24"/>
  <c r="E3240" i="24" s="1"/>
  <c r="D3241" i="24"/>
  <c r="E3241" i="24" s="1"/>
  <c r="D3242" i="24"/>
  <c r="E3242" i="24" s="1"/>
  <c r="D3243" i="24"/>
  <c r="E3243" i="24" s="1"/>
  <c r="D3244" i="24"/>
  <c r="E3244" i="24" s="1"/>
  <c r="D3245" i="24"/>
  <c r="E3245" i="24" s="1"/>
  <c r="D3246" i="24"/>
  <c r="E3246" i="24" s="1"/>
  <c r="D3247" i="24"/>
  <c r="E3247" i="24" s="1"/>
  <c r="D3248" i="24"/>
  <c r="E3248" i="24" s="1"/>
  <c r="D3249" i="24"/>
  <c r="E3249" i="24" s="1"/>
  <c r="D3250" i="24"/>
  <c r="E3250" i="24" s="1"/>
  <c r="D3251" i="24"/>
  <c r="E3251" i="24" s="1"/>
  <c r="D3252" i="24"/>
  <c r="E3252" i="24" s="1"/>
  <c r="D3253" i="24"/>
  <c r="E3253" i="24" s="1"/>
  <c r="D3254" i="24"/>
  <c r="E3254" i="24" s="1"/>
  <c r="D3255" i="24"/>
  <c r="E3255" i="24" s="1"/>
  <c r="D3256" i="24"/>
  <c r="E3256" i="24" s="1"/>
  <c r="D3257" i="24"/>
  <c r="E3257" i="24" s="1"/>
  <c r="D3258" i="24"/>
  <c r="E3258" i="24" s="1"/>
  <c r="D3259" i="24"/>
  <c r="E3259" i="24" s="1"/>
  <c r="D3260" i="24"/>
  <c r="E3260" i="24" s="1"/>
  <c r="D3261" i="24"/>
  <c r="E3261" i="24" s="1"/>
  <c r="D3262" i="24"/>
  <c r="E3262" i="24" s="1"/>
  <c r="D3263" i="24"/>
  <c r="E3263" i="24" s="1"/>
  <c r="D3264" i="24"/>
  <c r="E3264" i="24" s="1"/>
  <c r="D3265" i="24"/>
  <c r="E3265" i="24" s="1"/>
  <c r="D3266" i="24"/>
  <c r="E3266" i="24" s="1"/>
  <c r="D3267" i="24"/>
  <c r="E3267" i="24" s="1"/>
  <c r="D3268" i="24"/>
  <c r="E3268" i="24" s="1"/>
  <c r="D3269" i="24"/>
  <c r="E3269" i="24" s="1"/>
  <c r="D3270" i="24"/>
  <c r="E3270" i="24" s="1"/>
  <c r="D3271" i="24"/>
  <c r="E3271" i="24" s="1"/>
  <c r="D3272" i="24"/>
  <c r="E3272" i="24" s="1"/>
  <c r="D3273" i="24"/>
  <c r="E3273" i="24" s="1"/>
  <c r="D3274" i="24"/>
  <c r="E3274" i="24" s="1"/>
  <c r="D3275" i="24"/>
  <c r="E3275" i="24" s="1"/>
  <c r="D3276" i="24"/>
  <c r="E3276" i="24" s="1"/>
  <c r="D3277" i="24"/>
  <c r="E3277" i="24" s="1"/>
  <c r="D3278" i="24"/>
  <c r="E3278" i="24" s="1"/>
  <c r="D3279" i="24"/>
  <c r="E3279" i="24" s="1"/>
  <c r="D3280" i="24"/>
  <c r="E3280" i="24" s="1"/>
  <c r="D3281" i="24"/>
  <c r="E3281" i="24" s="1"/>
  <c r="D3282" i="24"/>
  <c r="E3282" i="24" s="1"/>
  <c r="D3283" i="24"/>
  <c r="E3283" i="24" s="1"/>
  <c r="D3284" i="24"/>
  <c r="E3284" i="24" s="1"/>
  <c r="D3285" i="24"/>
  <c r="E3285" i="24" s="1"/>
  <c r="D3286" i="24"/>
  <c r="E3286" i="24" s="1"/>
  <c r="D3287" i="24"/>
  <c r="E3287" i="24" s="1"/>
  <c r="D3288" i="24"/>
  <c r="E3288" i="24" s="1"/>
  <c r="D3289" i="24"/>
  <c r="E3289" i="24" s="1"/>
  <c r="D3290" i="24"/>
  <c r="E3290" i="24" s="1"/>
  <c r="D3291" i="24"/>
  <c r="E3291" i="24" s="1"/>
  <c r="D3292" i="24"/>
  <c r="E3292" i="24" s="1"/>
  <c r="D3293" i="24"/>
  <c r="E3293" i="24" s="1"/>
  <c r="D3294" i="24"/>
  <c r="E3294" i="24" s="1"/>
  <c r="D3295" i="24"/>
  <c r="E3295" i="24" s="1"/>
  <c r="D3296" i="24"/>
  <c r="E3296" i="24" s="1"/>
  <c r="D3297" i="24"/>
  <c r="E3297" i="24" s="1"/>
  <c r="D3298" i="24"/>
  <c r="E3298" i="24" s="1"/>
  <c r="D3299" i="24"/>
  <c r="E3299" i="24" s="1"/>
  <c r="D3300" i="24"/>
  <c r="E3300" i="24" s="1"/>
  <c r="D3301" i="24"/>
  <c r="E3301" i="24" s="1"/>
  <c r="D3302" i="24"/>
  <c r="E3302" i="24" s="1"/>
  <c r="D3303" i="24"/>
  <c r="E3303" i="24" s="1"/>
  <c r="D3304" i="24"/>
  <c r="E3304" i="24" s="1"/>
  <c r="D3305" i="24"/>
  <c r="E3305" i="24" s="1"/>
  <c r="D3306" i="24"/>
  <c r="E3306" i="24" s="1"/>
  <c r="D3307" i="24"/>
  <c r="E3307" i="24" s="1"/>
  <c r="D3308" i="24"/>
  <c r="E3308" i="24" s="1"/>
  <c r="D3309" i="24"/>
  <c r="E3309" i="24" s="1"/>
  <c r="D3310" i="24"/>
  <c r="E3310" i="24" s="1"/>
  <c r="D3311" i="24"/>
  <c r="E3311" i="24" s="1"/>
  <c r="D3312" i="24"/>
  <c r="E3312" i="24" s="1"/>
  <c r="D3313" i="24"/>
  <c r="E3313" i="24" s="1"/>
  <c r="D3314" i="24"/>
  <c r="E3314" i="24" s="1"/>
  <c r="D3315" i="24"/>
  <c r="E3315" i="24" s="1"/>
  <c r="D3316" i="24"/>
  <c r="E3316" i="24" s="1"/>
  <c r="D3317" i="24"/>
  <c r="E3317" i="24" s="1"/>
  <c r="D3318" i="24"/>
  <c r="E3318" i="24" s="1"/>
  <c r="D3319" i="24"/>
  <c r="E3319" i="24" s="1"/>
  <c r="D3320" i="24"/>
  <c r="E3320" i="24" s="1"/>
  <c r="D3321" i="24"/>
  <c r="E3321" i="24" s="1"/>
  <c r="D3322" i="24"/>
  <c r="E3322" i="24" s="1"/>
  <c r="D3323" i="24"/>
  <c r="E3323" i="24" s="1"/>
  <c r="D3324" i="24"/>
  <c r="E3324" i="24" s="1"/>
  <c r="D3325" i="24"/>
  <c r="E3325" i="24" s="1"/>
  <c r="D3326" i="24"/>
  <c r="E3326" i="24" s="1"/>
  <c r="D3327" i="24"/>
  <c r="E3327" i="24" s="1"/>
  <c r="D3328" i="24"/>
  <c r="E3328" i="24" s="1"/>
  <c r="D3329" i="24"/>
  <c r="E3329" i="24" s="1"/>
  <c r="D3330" i="24"/>
  <c r="E3330" i="24" s="1"/>
  <c r="D3331" i="24"/>
  <c r="E3331" i="24" s="1"/>
  <c r="D3332" i="24"/>
  <c r="E3332" i="24" s="1"/>
  <c r="D3333" i="24"/>
  <c r="E3333" i="24" s="1"/>
  <c r="D3334" i="24"/>
  <c r="E3334" i="24" s="1"/>
  <c r="D3335" i="24"/>
  <c r="E3335" i="24" s="1"/>
  <c r="D3336" i="24"/>
  <c r="E3336" i="24" s="1"/>
  <c r="D3337" i="24"/>
  <c r="E3337" i="24" s="1"/>
  <c r="D3338" i="24"/>
  <c r="E3338" i="24" s="1"/>
  <c r="D3339" i="24"/>
  <c r="E3339" i="24" s="1"/>
  <c r="D3340" i="24"/>
  <c r="E3340" i="24" s="1"/>
  <c r="D3341" i="24"/>
  <c r="E3341" i="24" s="1"/>
  <c r="D3342" i="24"/>
  <c r="E3342" i="24" s="1"/>
  <c r="D3343" i="24"/>
  <c r="E3343" i="24" s="1"/>
  <c r="D3344" i="24"/>
  <c r="E3344" i="24" s="1"/>
  <c r="D3345" i="24"/>
  <c r="E3345" i="24" s="1"/>
  <c r="D3346" i="24"/>
  <c r="E3346" i="24" s="1"/>
  <c r="D3347" i="24"/>
  <c r="E3347" i="24" s="1"/>
  <c r="D3348" i="24"/>
  <c r="E3348" i="24" s="1"/>
  <c r="D3349" i="24"/>
  <c r="E3349" i="24" s="1"/>
  <c r="D3350" i="24"/>
  <c r="E3350" i="24" s="1"/>
  <c r="D3351" i="24"/>
  <c r="E3351" i="24" s="1"/>
  <c r="D3352" i="24"/>
  <c r="E3352" i="24" s="1"/>
  <c r="D3353" i="24"/>
  <c r="E3353" i="24" s="1"/>
  <c r="D3354" i="24"/>
  <c r="E3354" i="24" s="1"/>
  <c r="D3355" i="24"/>
  <c r="E3355" i="24" s="1"/>
  <c r="D3356" i="24"/>
  <c r="E3356" i="24" s="1"/>
  <c r="D3357" i="24"/>
  <c r="E3357" i="24" s="1"/>
  <c r="D3358" i="24"/>
  <c r="E3358" i="24" s="1"/>
  <c r="D3359" i="24"/>
  <c r="E3359" i="24" s="1"/>
  <c r="D3360" i="24"/>
  <c r="E3360" i="24" s="1"/>
  <c r="D3361" i="24"/>
  <c r="E3361" i="24" s="1"/>
  <c r="D3362" i="24"/>
  <c r="E3362" i="24" s="1"/>
  <c r="D3363" i="24"/>
  <c r="E3363" i="24" s="1"/>
  <c r="D3364" i="24"/>
  <c r="E3364" i="24" s="1"/>
  <c r="D3365" i="24"/>
  <c r="E3365" i="24" s="1"/>
  <c r="D3366" i="24"/>
  <c r="E3366" i="24" s="1"/>
  <c r="D3367" i="24"/>
  <c r="E3367" i="24" s="1"/>
  <c r="D3368" i="24"/>
  <c r="E3368" i="24" s="1"/>
  <c r="D3369" i="24"/>
  <c r="E3369" i="24" s="1"/>
  <c r="D3370" i="24"/>
  <c r="E3370" i="24" s="1"/>
  <c r="D3371" i="24"/>
  <c r="E3371" i="24" s="1"/>
  <c r="D3372" i="24"/>
  <c r="E3372" i="24" s="1"/>
  <c r="D3373" i="24"/>
  <c r="E3373" i="24" s="1"/>
  <c r="D3374" i="24"/>
  <c r="E3374" i="24" s="1"/>
  <c r="D3375" i="24"/>
  <c r="E3375" i="24" s="1"/>
  <c r="D3376" i="24"/>
  <c r="E3376" i="24" s="1"/>
  <c r="D3377" i="24"/>
  <c r="E3377" i="24" s="1"/>
  <c r="D3378" i="24"/>
  <c r="E3378" i="24" s="1"/>
  <c r="D3379" i="24"/>
  <c r="E3379" i="24" s="1"/>
  <c r="D3380" i="24"/>
  <c r="E3380" i="24" s="1"/>
  <c r="D3381" i="24"/>
  <c r="E3381" i="24" s="1"/>
  <c r="D3382" i="24"/>
  <c r="E3382" i="24" s="1"/>
  <c r="D3383" i="24"/>
  <c r="E3383" i="24" s="1"/>
  <c r="D3384" i="24"/>
  <c r="E3384" i="24" s="1"/>
  <c r="D3385" i="24"/>
  <c r="E3385" i="24" s="1"/>
  <c r="D3386" i="24"/>
  <c r="E3386" i="24" s="1"/>
  <c r="D3387" i="24"/>
  <c r="E3387" i="24" s="1"/>
  <c r="D3388" i="24"/>
  <c r="E3388" i="24" s="1"/>
  <c r="D3389" i="24"/>
  <c r="E3389" i="24" s="1"/>
  <c r="D3390" i="24"/>
  <c r="E3390" i="24" s="1"/>
  <c r="D3391" i="24"/>
  <c r="E3391" i="24" s="1"/>
  <c r="D3392" i="24"/>
  <c r="E3392" i="24" s="1"/>
  <c r="D3393" i="24"/>
  <c r="E3393" i="24" s="1"/>
  <c r="D3394" i="24"/>
  <c r="E3394" i="24" s="1"/>
  <c r="D3395" i="24"/>
  <c r="E3395" i="24" s="1"/>
  <c r="D3396" i="24"/>
  <c r="E3396" i="24" s="1"/>
  <c r="D3397" i="24"/>
  <c r="E3397" i="24" s="1"/>
  <c r="D3398" i="24"/>
  <c r="E3398" i="24" s="1"/>
  <c r="D3399" i="24"/>
  <c r="E3399" i="24" s="1"/>
  <c r="D3400" i="24"/>
  <c r="E3400" i="24" s="1"/>
  <c r="D3401" i="24"/>
  <c r="E3401" i="24" s="1"/>
  <c r="D3402" i="24"/>
  <c r="E3402" i="24" s="1"/>
  <c r="D3403" i="24"/>
  <c r="E3403" i="24" s="1"/>
  <c r="D3404" i="24"/>
  <c r="E3404" i="24" s="1"/>
  <c r="D3405" i="24"/>
  <c r="E3405" i="24" s="1"/>
  <c r="D3406" i="24"/>
  <c r="E3406" i="24" s="1"/>
  <c r="D3407" i="24"/>
  <c r="E3407" i="24" s="1"/>
  <c r="D3408" i="24"/>
  <c r="E3408" i="24" s="1"/>
  <c r="D3409" i="24"/>
  <c r="E3409" i="24" s="1"/>
  <c r="D3410" i="24"/>
  <c r="E3410" i="24" s="1"/>
  <c r="D3411" i="24"/>
  <c r="E3411" i="24" s="1"/>
  <c r="D3412" i="24"/>
  <c r="E3412" i="24" s="1"/>
  <c r="D3413" i="24"/>
  <c r="E3413" i="24" s="1"/>
  <c r="D3414" i="24"/>
  <c r="E3414" i="24" s="1"/>
  <c r="D3415" i="24"/>
  <c r="E3415" i="24" s="1"/>
  <c r="D3416" i="24"/>
  <c r="E3416" i="24" s="1"/>
  <c r="D3417" i="24"/>
  <c r="E3417" i="24" s="1"/>
  <c r="D3418" i="24"/>
  <c r="E3418" i="24" s="1"/>
  <c r="D3419" i="24"/>
  <c r="E3419" i="24" s="1"/>
  <c r="D3420" i="24"/>
  <c r="E3420" i="24" s="1"/>
  <c r="D3421" i="24"/>
  <c r="E3421" i="24" s="1"/>
  <c r="D3422" i="24"/>
  <c r="E3422" i="24" s="1"/>
  <c r="D3423" i="24"/>
  <c r="E3423" i="24" s="1"/>
  <c r="D3424" i="24"/>
  <c r="E3424" i="24" s="1"/>
  <c r="D3425" i="24"/>
  <c r="E3425" i="24" s="1"/>
  <c r="D3426" i="24"/>
  <c r="E3426" i="24" s="1"/>
  <c r="D3427" i="24"/>
  <c r="E3427" i="24" s="1"/>
  <c r="D3428" i="24"/>
  <c r="E3428" i="24" s="1"/>
  <c r="D3429" i="24"/>
  <c r="E3429" i="24" s="1"/>
  <c r="D3430" i="24"/>
  <c r="E3430" i="24" s="1"/>
  <c r="D3431" i="24"/>
  <c r="E3431" i="24" s="1"/>
  <c r="D3432" i="24"/>
  <c r="E3432" i="24" s="1"/>
  <c r="D3433" i="24"/>
  <c r="E3433" i="24" s="1"/>
  <c r="D3434" i="24"/>
  <c r="E3434" i="24" s="1"/>
  <c r="D3435" i="24"/>
  <c r="E3435" i="24" s="1"/>
  <c r="D3436" i="24"/>
  <c r="E3436" i="24" s="1"/>
  <c r="D3437" i="24"/>
  <c r="E3437" i="24" s="1"/>
  <c r="D3438" i="24"/>
  <c r="E3438" i="24" s="1"/>
  <c r="D3439" i="24"/>
  <c r="E3439" i="24" s="1"/>
  <c r="D3440" i="24"/>
  <c r="E3440" i="24" s="1"/>
  <c r="D3441" i="24"/>
  <c r="E3441" i="24" s="1"/>
  <c r="D3442" i="24"/>
  <c r="E3442" i="24" s="1"/>
  <c r="D3443" i="24"/>
  <c r="E3443" i="24" s="1"/>
  <c r="D3444" i="24"/>
  <c r="E3444" i="24" s="1"/>
  <c r="D3445" i="24"/>
  <c r="E3445" i="24" s="1"/>
  <c r="D3446" i="24"/>
  <c r="E3446" i="24" s="1"/>
  <c r="D3447" i="24"/>
  <c r="E3447" i="24" s="1"/>
  <c r="D3448" i="24"/>
  <c r="E3448" i="24" s="1"/>
  <c r="D3449" i="24"/>
  <c r="E3449" i="24" s="1"/>
  <c r="D3450" i="24"/>
  <c r="E3450" i="24" s="1"/>
  <c r="D3451" i="24"/>
  <c r="E3451" i="24" s="1"/>
  <c r="D3452" i="24"/>
  <c r="E3452" i="24" s="1"/>
  <c r="D3453" i="24"/>
  <c r="E3453" i="24" s="1"/>
  <c r="D3454" i="24"/>
  <c r="E3454" i="24" s="1"/>
  <c r="D3455" i="24"/>
  <c r="E3455" i="24" s="1"/>
  <c r="D3456" i="24"/>
  <c r="E3456" i="24" s="1"/>
  <c r="D3457" i="24"/>
  <c r="E3457" i="24" s="1"/>
  <c r="D3458" i="24"/>
  <c r="E3458" i="24" s="1"/>
  <c r="D3459" i="24"/>
  <c r="E3459" i="24" s="1"/>
  <c r="D3460" i="24"/>
  <c r="E3460" i="24" s="1"/>
  <c r="D3461" i="24"/>
  <c r="E3461" i="24" s="1"/>
  <c r="D3462" i="24"/>
  <c r="E3462" i="24" s="1"/>
  <c r="D3463" i="24"/>
  <c r="E3463" i="24" s="1"/>
  <c r="D3464" i="24"/>
  <c r="E3464" i="24" s="1"/>
  <c r="D3465" i="24"/>
  <c r="E3465" i="24" s="1"/>
  <c r="D3466" i="24"/>
  <c r="E3466" i="24" s="1"/>
  <c r="D3467" i="24"/>
  <c r="E3467" i="24" s="1"/>
  <c r="D3468" i="24"/>
  <c r="E3468" i="24" s="1"/>
  <c r="D3469" i="24"/>
  <c r="E3469" i="24" s="1"/>
  <c r="D3470" i="24"/>
  <c r="E3470" i="24" s="1"/>
  <c r="D3471" i="24"/>
  <c r="E3471" i="24" s="1"/>
  <c r="D3472" i="24"/>
  <c r="E3472" i="24" s="1"/>
  <c r="D3473" i="24"/>
  <c r="E3473" i="24" s="1"/>
  <c r="D3474" i="24"/>
  <c r="E3474" i="24" s="1"/>
  <c r="D3475" i="24"/>
  <c r="E3475" i="24" s="1"/>
  <c r="D3476" i="24"/>
  <c r="E3476" i="24" s="1"/>
  <c r="D3477" i="24"/>
  <c r="E3477" i="24" s="1"/>
  <c r="D3478" i="24"/>
  <c r="E3478" i="24" s="1"/>
  <c r="D3479" i="24"/>
  <c r="E3479" i="24" s="1"/>
  <c r="D3480" i="24"/>
  <c r="E3480" i="24" s="1"/>
  <c r="D3481" i="24"/>
  <c r="E3481" i="24" s="1"/>
  <c r="D3482" i="24"/>
  <c r="E3482" i="24" s="1"/>
  <c r="D3483" i="24"/>
  <c r="E3483" i="24" s="1"/>
  <c r="D3484" i="24"/>
  <c r="E3484" i="24" s="1"/>
  <c r="D3485" i="24"/>
  <c r="E3485" i="24" s="1"/>
  <c r="D3486" i="24"/>
  <c r="E3486" i="24" s="1"/>
  <c r="D3487" i="24"/>
  <c r="E3487" i="24" s="1"/>
  <c r="D3488" i="24"/>
  <c r="E3488" i="24" s="1"/>
  <c r="D3489" i="24"/>
  <c r="E3489" i="24" s="1"/>
  <c r="D3490" i="24"/>
  <c r="E3490" i="24" s="1"/>
  <c r="D3491" i="24"/>
  <c r="E3491" i="24" s="1"/>
  <c r="D3492" i="24"/>
  <c r="D3493" i="24"/>
  <c r="E3493" i="24" s="1"/>
  <c r="D3494" i="24"/>
  <c r="E3494" i="24" s="1"/>
  <c r="D3495" i="24"/>
  <c r="E3495" i="24" s="1"/>
  <c r="D3496" i="24"/>
  <c r="E3496" i="24" s="1"/>
  <c r="D3497" i="24"/>
  <c r="E3497" i="24" s="1"/>
  <c r="D3498" i="24"/>
  <c r="E3498" i="24" s="1"/>
  <c r="D3499" i="24"/>
  <c r="E3499" i="24" s="1"/>
  <c r="D3500" i="24"/>
  <c r="E3500" i="24" s="1"/>
  <c r="D3501" i="24"/>
  <c r="E3501" i="24" s="1"/>
  <c r="D3502" i="24"/>
  <c r="E3502" i="24" s="1"/>
  <c r="D3503" i="24"/>
  <c r="E3503" i="24" s="1"/>
  <c r="D3504" i="24"/>
  <c r="E3504" i="24" s="1"/>
  <c r="D3505" i="24"/>
  <c r="E3505" i="24" s="1"/>
  <c r="D3506" i="24"/>
  <c r="E3506" i="24" s="1"/>
  <c r="D3507" i="24"/>
  <c r="E3507" i="24" s="1"/>
  <c r="D3508" i="24"/>
  <c r="E3508" i="24" s="1"/>
  <c r="D3509" i="24"/>
  <c r="E3509" i="24" s="1"/>
  <c r="D3510" i="24"/>
  <c r="E3510" i="24" s="1"/>
  <c r="D3511" i="24"/>
  <c r="E3511" i="24" s="1"/>
  <c r="D3512" i="24"/>
  <c r="E3512" i="24" s="1"/>
  <c r="D3513" i="24"/>
  <c r="E3513" i="24" s="1"/>
  <c r="D3514" i="24"/>
  <c r="E3514" i="24" s="1"/>
  <c r="D3515" i="24"/>
  <c r="E3515" i="24" s="1"/>
  <c r="D3516" i="24"/>
  <c r="E3516" i="24" s="1"/>
  <c r="D3517" i="24"/>
  <c r="E3517" i="24" s="1"/>
  <c r="D3518" i="24"/>
  <c r="E3518" i="24" s="1"/>
  <c r="D3519" i="24"/>
  <c r="E3519" i="24" s="1"/>
  <c r="D3520" i="24"/>
  <c r="E3520" i="24" s="1"/>
  <c r="D3521" i="24"/>
  <c r="E3521" i="24" s="1"/>
  <c r="D3522" i="24"/>
  <c r="E3522" i="24" s="1"/>
  <c r="D3523" i="24"/>
  <c r="E3523" i="24" s="1"/>
  <c r="D3524" i="24"/>
  <c r="E3524" i="24" s="1"/>
  <c r="D3525" i="24"/>
  <c r="E3525" i="24" s="1"/>
  <c r="D3526" i="24"/>
  <c r="E3526" i="24" s="1"/>
  <c r="D3527" i="24"/>
  <c r="E3527" i="24" s="1"/>
  <c r="D3528" i="24"/>
  <c r="E3528" i="24" s="1"/>
  <c r="D3529" i="24"/>
  <c r="E3529" i="24" s="1"/>
  <c r="D3530" i="24"/>
  <c r="E3530" i="24" s="1"/>
  <c r="D3531" i="24"/>
  <c r="E3531" i="24" s="1"/>
  <c r="D3532" i="24"/>
  <c r="E3532" i="24" s="1"/>
  <c r="D3533" i="24"/>
  <c r="E3533" i="24" s="1"/>
  <c r="D3534" i="24"/>
  <c r="E3534" i="24" s="1"/>
  <c r="D3535" i="24"/>
  <c r="E3535" i="24" s="1"/>
  <c r="D3536" i="24"/>
  <c r="E3536" i="24" s="1"/>
  <c r="D3537" i="24"/>
  <c r="E3537" i="24" s="1"/>
  <c r="D3538" i="24"/>
  <c r="E3538" i="24" s="1"/>
  <c r="D3539" i="24"/>
  <c r="E3539" i="24" s="1"/>
  <c r="D3540" i="24"/>
  <c r="E3540" i="24" s="1"/>
  <c r="D3541" i="24"/>
  <c r="E3541" i="24" s="1"/>
  <c r="D3542" i="24"/>
  <c r="E3542" i="24" s="1"/>
  <c r="D3543" i="24"/>
  <c r="E3543" i="24" s="1"/>
  <c r="D3544" i="24"/>
  <c r="E3544" i="24" s="1"/>
  <c r="D3545" i="24"/>
  <c r="E3545" i="24" s="1"/>
  <c r="D3546" i="24"/>
  <c r="E3546" i="24" s="1"/>
  <c r="D3547" i="24"/>
  <c r="E3547" i="24" s="1"/>
  <c r="D3548" i="24"/>
  <c r="E3548" i="24" s="1"/>
  <c r="D3549" i="24"/>
  <c r="E3549" i="24" s="1"/>
  <c r="D3550" i="24"/>
  <c r="E3550" i="24" s="1"/>
  <c r="D3551" i="24"/>
  <c r="E3551" i="24" s="1"/>
  <c r="D3552" i="24"/>
  <c r="E3552" i="24" s="1"/>
  <c r="D3553" i="24"/>
  <c r="E3553" i="24" s="1"/>
  <c r="D3554" i="24"/>
  <c r="E3554" i="24" s="1"/>
  <c r="D3555" i="24"/>
  <c r="E3555" i="24" s="1"/>
  <c r="D3556" i="24"/>
  <c r="E3556" i="24" s="1"/>
  <c r="D3557" i="24"/>
  <c r="E3557" i="24" s="1"/>
  <c r="D3558" i="24"/>
  <c r="E3558" i="24" s="1"/>
  <c r="D3559" i="24"/>
  <c r="E3559" i="24" s="1"/>
  <c r="D3560" i="24"/>
  <c r="E3560" i="24" s="1"/>
  <c r="D3561" i="24"/>
  <c r="E3561" i="24" s="1"/>
  <c r="D3562" i="24"/>
  <c r="E3562" i="24" s="1"/>
  <c r="D3563" i="24"/>
  <c r="E3563" i="24" s="1"/>
  <c r="D3564" i="24"/>
  <c r="E3564" i="24" s="1"/>
  <c r="D3565" i="24"/>
  <c r="E3565" i="24" s="1"/>
  <c r="D3566" i="24"/>
  <c r="E3566" i="24" s="1"/>
  <c r="D3567" i="24"/>
  <c r="E3567" i="24" s="1"/>
  <c r="D3568" i="24"/>
  <c r="E3568" i="24" s="1"/>
  <c r="D3569" i="24"/>
  <c r="E3569" i="24" s="1"/>
  <c r="D3570" i="24"/>
  <c r="E3570" i="24" s="1"/>
  <c r="D3571" i="24"/>
  <c r="E3571" i="24" s="1"/>
  <c r="D3572" i="24"/>
  <c r="E3572" i="24" s="1"/>
  <c r="D3573" i="24"/>
  <c r="E3573" i="24" s="1"/>
  <c r="D3574" i="24"/>
  <c r="E3574" i="24" s="1"/>
  <c r="D3575" i="24"/>
  <c r="E3575" i="24" s="1"/>
  <c r="D3576" i="24"/>
  <c r="E3576" i="24" s="1"/>
  <c r="D3577" i="24"/>
  <c r="E3577" i="24" s="1"/>
  <c r="D3578" i="24"/>
  <c r="E3578" i="24" s="1"/>
  <c r="D3579" i="24"/>
  <c r="E3579" i="24" s="1"/>
  <c r="D3580" i="24"/>
  <c r="E3580" i="24" s="1"/>
  <c r="D3581" i="24"/>
  <c r="E3581" i="24" s="1"/>
  <c r="D3582" i="24"/>
  <c r="E3582" i="24" s="1"/>
  <c r="D3583" i="24"/>
  <c r="E3583" i="24" s="1"/>
  <c r="D3584" i="24"/>
  <c r="E3584" i="24" s="1"/>
  <c r="D3585" i="24"/>
  <c r="E3585" i="24" s="1"/>
  <c r="D3586" i="24"/>
  <c r="E3586" i="24" s="1"/>
  <c r="D3587" i="24"/>
  <c r="E3587" i="24" s="1"/>
  <c r="D3588" i="24"/>
  <c r="E3588" i="24" s="1"/>
  <c r="D3589" i="24"/>
  <c r="E3589" i="24" s="1"/>
  <c r="D3590" i="24"/>
  <c r="E3590" i="24" s="1"/>
  <c r="D3591" i="24"/>
  <c r="E3591" i="24" s="1"/>
  <c r="D3592" i="24"/>
  <c r="E3592" i="24" s="1"/>
  <c r="D3593" i="24"/>
  <c r="E3593" i="24" s="1"/>
  <c r="D3594" i="24"/>
  <c r="E3594" i="24" s="1"/>
  <c r="D3595" i="24"/>
  <c r="E3595" i="24" s="1"/>
  <c r="D3596" i="24"/>
  <c r="D3597" i="24"/>
  <c r="E3597" i="24" s="1"/>
  <c r="D3598" i="24"/>
  <c r="E3598" i="24" s="1"/>
  <c r="D3599" i="24"/>
  <c r="E3599" i="24" s="1"/>
  <c r="D3600" i="24"/>
  <c r="E3600" i="24" s="1"/>
  <c r="D3601" i="24"/>
  <c r="E3601" i="24" s="1"/>
  <c r="D3602" i="24"/>
  <c r="E3602" i="24" s="1"/>
  <c r="D3603" i="24"/>
  <c r="E3603" i="24" s="1"/>
  <c r="D3604" i="24"/>
  <c r="E3604" i="24" s="1"/>
  <c r="D3605" i="24"/>
  <c r="E3605" i="24" s="1"/>
  <c r="D3606" i="24"/>
  <c r="E3606" i="24" s="1"/>
  <c r="D3607" i="24"/>
  <c r="E3607" i="24" s="1"/>
  <c r="D3608" i="24"/>
  <c r="E3608" i="24" s="1"/>
  <c r="D3609" i="24"/>
  <c r="E3609" i="24" s="1"/>
  <c r="D3610" i="24"/>
  <c r="E3610" i="24" s="1"/>
  <c r="D3611" i="24"/>
  <c r="E3611" i="24" s="1"/>
  <c r="D3612" i="24"/>
  <c r="E3612" i="24" s="1"/>
  <c r="D3613" i="24"/>
  <c r="E3613" i="24" s="1"/>
  <c r="D3614" i="24"/>
  <c r="E3614" i="24" s="1"/>
  <c r="D3615" i="24"/>
  <c r="E3615" i="24" s="1"/>
  <c r="D3616" i="24"/>
  <c r="E3616" i="24" s="1"/>
  <c r="D3617" i="24"/>
  <c r="E3617" i="24" s="1"/>
  <c r="D3618" i="24"/>
  <c r="E3618" i="24" s="1"/>
  <c r="D3619" i="24"/>
  <c r="E3619" i="24" s="1"/>
  <c r="D3620" i="24"/>
  <c r="E3620" i="24" s="1"/>
  <c r="D3621" i="24"/>
  <c r="E3621" i="24" s="1"/>
  <c r="D3622" i="24"/>
  <c r="E3622" i="24" s="1"/>
  <c r="D3623" i="24"/>
  <c r="E3623" i="24" s="1"/>
  <c r="D3624" i="24"/>
  <c r="E3624" i="24" s="1"/>
  <c r="D3625" i="24"/>
  <c r="E3625" i="24" s="1"/>
  <c r="D3626" i="24"/>
  <c r="E3626" i="24" s="1"/>
  <c r="D3627" i="24"/>
  <c r="E3627" i="24" s="1"/>
  <c r="D3628" i="24"/>
  <c r="E3628" i="24" s="1"/>
  <c r="D3629" i="24"/>
  <c r="E3629" i="24" s="1"/>
  <c r="D3630" i="24"/>
  <c r="E3630" i="24" s="1"/>
  <c r="D3631" i="24"/>
  <c r="E3631" i="24" s="1"/>
  <c r="D3632" i="24"/>
  <c r="E3632" i="24" s="1"/>
  <c r="D3633" i="24"/>
  <c r="E3633" i="24" s="1"/>
  <c r="D3634" i="24"/>
  <c r="E3634" i="24" s="1"/>
  <c r="D3635" i="24"/>
  <c r="E3635" i="24" s="1"/>
  <c r="D3636" i="24"/>
  <c r="E3636" i="24" s="1"/>
  <c r="D3637" i="24"/>
  <c r="E3637" i="24" s="1"/>
  <c r="D3638" i="24"/>
  <c r="E3638" i="24" s="1"/>
  <c r="D3639" i="24"/>
  <c r="D3640" i="24"/>
  <c r="E3640" i="24" s="1"/>
  <c r="D3641" i="24"/>
  <c r="E3641" i="24" s="1"/>
  <c r="D3642" i="24"/>
  <c r="E3642" i="24" s="1"/>
  <c r="D3643" i="24"/>
  <c r="E3643" i="24" s="1"/>
  <c r="D3644" i="24"/>
  <c r="E3644" i="24" s="1"/>
  <c r="D3645" i="24"/>
  <c r="E3645" i="24" s="1"/>
  <c r="D3646" i="24"/>
  <c r="E3646" i="24" s="1"/>
  <c r="D3647" i="24"/>
  <c r="E3647" i="24" s="1"/>
  <c r="D3648" i="24"/>
  <c r="E3648" i="24" s="1"/>
  <c r="D3649" i="24"/>
  <c r="E3649" i="24" s="1"/>
  <c r="D3650" i="24"/>
  <c r="E3650" i="24" s="1"/>
  <c r="D3651" i="24"/>
  <c r="E3651" i="24" s="1"/>
  <c r="D3652" i="24"/>
  <c r="E3652" i="24" s="1"/>
  <c r="D3653" i="24"/>
  <c r="E3653" i="24" s="1"/>
  <c r="D3654" i="24"/>
  <c r="E3654" i="24" s="1"/>
  <c r="D3655" i="24"/>
  <c r="E3655" i="24" s="1"/>
  <c r="D3656" i="24"/>
  <c r="E3656" i="24" s="1"/>
  <c r="D3657" i="24"/>
  <c r="E3657" i="24" s="1"/>
  <c r="D3658" i="24"/>
  <c r="E3658" i="24" s="1"/>
  <c r="D3659" i="24"/>
  <c r="E3659" i="24" s="1"/>
  <c r="D3660" i="24"/>
  <c r="E3660" i="24" s="1"/>
  <c r="D3661" i="24"/>
  <c r="E3661" i="24" s="1"/>
  <c r="D3662" i="24"/>
  <c r="E3662" i="24" s="1"/>
  <c r="D3663" i="24"/>
  <c r="E3663" i="24" s="1"/>
  <c r="D3664" i="24"/>
  <c r="E3664" i="24" s="1"/>
  <c r="D3665" i="24"/>
  <c r="E3665" i="24" s="1"/>
  <c r="D3666" i="24"/>
  <c r="E3666" i="24" s="1"/>
  <c r="D3667" i="24"/>
  <c r="E3667" i="24" s="1"/>
  <c r="D3668" i="24"/>
  <c r="E3668" i="24" s="1"/>
  <c r="D3669" i="24"/>
  <c r="E3669" i="24" s="1"/>
  <c r="D3670" i="24"/>
  <c r="E3670" i="24" s="1"/>
  <c r="D3671" i="24"/>
  <c r="E3671" i="24" s="1"/>
  <c r="D3672" i="24"/>
  <c r="E3672" i="24" s="1"/>
  <c r="D3673" i="24"/>
  <c r="E3673" i="24" s="1"/>
  <c r="D3674" i="24"/>
  <c r="E3674" i="24" s="1"/>
  <c r="D3675" i="24"/>
  <c r="E3675" i="24" s="1"/>
  <c r="D3676" i="24"/>
  <c r="E3676" i="24" s="1"/>
  <c r="D3677" i="24"/>
  <c r="E3677" i="24" s="1"/>
  <c r="D3678" i="24"/>
  <c r="E3678" i="24" s="1"/>
  <c r="D3679" i="24"/>
  <c r="E3679" i="24" s="1"/>
  <c r="D3680" i="24"/>
  <c r="E3680" i="24" s="1"/>
  <c r="D3681" i="24"/>
  <c r="E3681" i="24" s="1"/>
  <c r="D3682" i="24"/>
  <c r="E3682" i="24" s="1"/>
  <c r="D3683" i="24"/>
  <c r="E3683" i="24" s="1"/>
  <c r="D3684" i="24"/>
  <c r="E3684" i="24" s="1"/>
  <c r="D3685" i="24"/>
  <c r="E3685" i="24" s="1"/>
  <c r="D3686" i="24"/>
  <c r="E3686" i="24" s="1"/>
  <c r="D3687" i="24"/>
  <c r="E3687" i="24" s="1"/>
  <c r="D3688" i="24"/>
  <c r="E3688" i="24" s="1"/>
  <c r="D3689" i="24"/>
  <c r="E3689" i="24" s="1"/>
  <c r="D3690" i="24"/>
  <c r="E3690" i="24" s="1"/>
  <c r="D3691" i="24"/>
  <c r="E3691" i="24" s="1"/>
  <c r="D3692" i="24"/>
  <c r="E3692" i="24" s="1"/>
  <c r="D3693" i="24"/>
  <c r="E3693" i="24" s="1"/>
  <c r="D3694" i="24"/>
  <c r="E3694" i="24" s="1"/>
  <c r="D3695" i="24"/>
  <c r="E3695" i="24" s="1"/>
  <c r="D3696" i="24"/>
  <c r="E3696" i="24" s="1"/>
  <c r="D3697" i="24"/>
  <c r="E3697" i="24" s="1"/>
  <c r="D3698" i="24"/>
  <c r="E3698" i="24" s="1"/>
  <c r="D3699" i="24"/>
  <c r="E3699" i="24" s="1"/>
  <c r="D3700" i="24"/>
  <c r="E3700" i="24" s="1"/>
  <c r="D3701" i="24"/>
  <c r="E3701" i="24" s="1"/>
  <c r="D3702" i="24"/>
  <c r="E3702" i="24" s="1"/>
  <c r="D3703" i="24"/>
  <c r="E3703" i="24" s="1"/>
  <c r="D3704" i="24"/>
  <c r="E3704" i="24" s="1"/>
  <c r="D3705" i="24"/>
  <c r="E3705" i="24" s="1"/>
  <c r="D3706" i="24"/>
  <c r="E3706" i="24" s="1"/>
  <c r="D3707" i="24"/>
  <c r="E3707" i="24" s="1"/>
  <c r="D3708" i="24"/>
  <c r="E3708" i="24" s="1"/>
  <c r="D3709" i="24"/>
  <c r="E3709" i="24" s="1"/>
  <c r="D3710" i="24"/>
  <c r="E3710" i="24" s="1"/>
  <c r="D3711" i="24"/>
  <c r="E3711" i="24" s="1"/>
  <c r="D3712" i="24"/>
  <c r="E3712" i="24" s="1"/>
  <c r="D3713" i="24"/>
  <c r="E3713" i="24" s="1"/>
  <c r="D3714" i="24"/>
  <c r="E3714" i="24" s="1"/>
  <c r="D3715" i="24"/>
  <c r="E3715" i="24" s="1"/>
  <c r="D3716" i="24"/>
  <c r="E3716" i="24" s="1"/>
  <c r="D3717" i="24"/>
  <c r="E3717" i="24" s="1"/>
  <c r="D3718" i="24"/>
  <c r="E3718" i="24" s="1"/>
  <c r="D3719" i="24"/>
  <c r="E3719" i="24" s="1"/>
  <c r="D3720" i="24"/>
  <c r="E3720" i="24" s="1"/>
  <c r="D3721" i="24"/>
  <c r="E3721" i="24" s="1"/>
  <c r="D3722" i="24"/>
  <c r="E3722" i="24" s="1"/>
  <c r="D3723" i="24"/>
  <c r="E3723" i="24" s="1"/>
  <c r="D3724" i="24"/>
  <c r="E3724" i="24" s="1"/>
  <c r="D3725" i="24"/>
  <c r="E3725" i="24" s="1"/>
  <c r="D3726" i="24"/>
  <c r="E3726" i="24" s="1"/>
  <c r="D3727" i="24"/>
  <c r="E3727" i="24" s="1"/>
  <c r="D3728" i="24"/>
  <c r="E3728" i="24" s="1"/>
  <c r="D3729" i="24"/>
  <c r="E3729" i="24" s="1"/>
  <c r="D3730" i="24"/>
  <c r="E3730" i="24" s="1"/>
  <c r="D3731" i="24"/>
  <c r="E3731" i="24" s="1"/>
  <c r="D3732" i="24"/>
  <c r="E3732" i="24" s="1"/>
  <c r="D3733" i="24"/>
  <c r="E3733" i="24" s="1"/>
  <c r="D3734" i="24"/>
  <c r="E3734" i="24" s="1"/>
  <c r="D3735" i="24"/>
  <c r="E3735" i="24" s="1"/>
  <c r="D3736" i="24"/>
  <c r="E3736" i="24" s="1"/>
  <c r="D3737" i="24"/>
  <c r="E3737" i="24" s="1"/>
  <c r="D3738" i="24"/>
  <c r="E3738" i="24" s="1"/>
  <c r="D3739" i="24"/>
  <c r="E3739" i="24" s="1"/>
  <c r="D3740" i="24"/>
  <c r="E3740" i="24" s="1"/>
  <c r="D3741" i="24"/>
  <c r="E3741" i="24" s="1"/>
  <c r="D3742" i="24"/>
  <c r="E3742" i="24" s="1"/>
  <c r="D3743" i="24"/>
  <c r="E3743" i="24" s="1"/>
  <c r="D3744" i="24"/>
  <c r="E3744" i="24" s="1"/>
  <c r="D3745" i="24"/>
  <c r="E3745" i="24" s="1"/>
  <c r="D3746" i="24"/>
  <c r="E3746" i="24" s="1"/>
  <c r="D3747" i="24"/>
  <c r="E3747" i="24" s="1"/>
  <c r="D3748" i="24"/>
  <c r="E3748" i="24" s="1"/>
  <c r="D3749" i="24"/>
  <c r="E3749" i="24" s="1"/>
  <c r="D3750" i="24"/>
  <c r="E3750" i="24" s="1"/>
  <c r="D3751" i="24"/>
  <c r="E3751" i="24" s="1"/>
  <c r="D3752" i="24"/>
  <c r="E3752" i="24" s="1"/>
  <c r="D3753" i="24"/>
  <c r="E3753" i="24" s="1"/>
  <c r="D3754" i="24"/>
  <c r="E3754" i="24" s="1"/>
  <c r="D3755" i="24"/>
  <c r="E3755" i="24" s="1"/>
  <c r="D3756" i="24"/>
  <c r="E3756" i="24" s="1"/>
  <c r="D3757" i="24"/>
  <c r="E3757" i="24" s="1"/>
  <c r="D3758" i="24"/>
  <c r="E3758" i="24" s="1"/>
  <c r="D3759" i="24"/>
  <c r="E3759" i="24" s="1"/>
  <c r="D3760" i="24"/>
  <c r="E3760" i="24" s="1"/>
  <c r="D3761" i="24"/>
  <c r="E3761" i="24" s="1"/>
  <c r="D3762" i="24"/>
  <c r="E3762" i="24" s="1"/>
  <c r="D3763" i="24"/>
  <c r="E3763" i="24" s="1"/>
  <c r="D3764" i="24"/>
  <c r="E3764" i="24" s="1"/>
  <c r="D3765" i="24"/>
  <c r="E3765" i="24" s="1"/>
  <c r="D3766" i="24"/>
  <c r="E3766" i="24" s="1"/>
  <c r="D3767" i="24"/>
  <c r="E3767" i="24" s="1"/>
  <c r="D3768" i="24"/>
  <c r="E3768" i="24" s="1"/>
  <c r="D3769" i="24"/>
  <c r="E3769" i="24" s="1"/>
  <c r="D3770" i="24"/>
  <c r="E3770" i="24" s="1"/>
  <c r="D3771" i="24"/>
  <c r="E3771" i="24" s="1"/>
  <c r="D3772" i="24"/>
  <c r="E3772" i="24" s="1"/>
  <c r="D3773" i="24"/>
  <c r="E3773" i="24" s="1"/>
  <c r="D3774" i="24"/>
  <c r="E3774" i="24" s="1"/>
  <c r="D3775" i="24"/>
  <c r="E3775" i="24" s="1"/>
  <c r="D3776" i="24"/>
  <c r="E3776" i="24" s="1"/>
  <c r="D3777" i="24"/>
  <c r="E3777" i="24" s="1"/>
  <c r="D3778" i="24"/>
  <c r="E3778" i="24" s="1"/>
  <c r="D3779" i="24"/>
  <c r="E3779" i="24" s="1"/>
  <c r="D3780" i="24"/>
  <c r="E3780" i="24" s="1"/>
  <c r="D3781" i="24"/>
  <c r="E3781" i="24" s="1"/>
  <c r="D3782" i="24"/>
  <c r="E3782" i="24" s="1"/>
  <c r="D3783" i="24"/>
  <c r="E3783" i="24" s="1"/>
  <c r="D3784" i="24"/>
  <c r="E3784" i="24" s="1"/>
  <c r="D3785" i="24"/>
  <c r="D3786" i="24"/>
  <c r="E3786" i="24" s="1"/>
  <c r="D3787" i="24"/>
  <c r="E3787" i="24" s="1"/>
  <c r="D3788" i="24"/>
  <c r="E3788" i="24" s="1"/>
  <c r="D3789" i="24"/>
  <c r="E3789" i="24" s="1"/>
  <c r="D3790" i="24"/>
  <c r="E3790" i="24" s="1"/>
  <c r="D3791" i="24"/>
  <c r="E3791" i="24" s="1"/>
  <c r="D3792" i="24"/>
  <c r="E3792" i="24" s="1"/>
  <c r="D3793" i="24"/>
  <c r="E3793" i="24" s="1"/>
  <c r="D3794" i="24"/>
  <c r="E3794" i="24" s="1"/>
  <c r="D3795" i="24"/>
  <c r="E3795" i="24" s="1"/>
  <c r="D3796" i="24"/>
  <c r="E3796" i="24" s="1"/>
  <c r="D3797" i="24"/>
  <c r="E3797" i="24" s="1"/>
  <c r="D3798" i="24"/>
  <c r="E3798" i="24" s="1"/>
  <c r="D3799" i="24"/>
  <c r="E3799" i="24" s="1"/>
  <c r="D3800" i="24"/>
  <c r="E3800" i="24" s="1"/>
  <c r="D3801" i="24"/>
  <c r="E3801" i="24" s="1"/>
  <c r="D3802" i="24"/>
  <c r="E3802" i="24" s="1"/>
  <c r="D3803" i="24"/>
  <c r="E3803" i="24" s="1"/>
  <c r="D3804" i="24"/>
  <c r="E3804" i="24" s="1"/>
  <c r="D3805" i="24"/>
  <c r="E3805" i="24" s="1"/>
  <c r="D3806" i="24"/>
  <c r="E3806" i="24" s="1"/>
  <c r="D3807" i="24"/>
  <c r="E3807" i="24" s="1"/>
  <c r="D3808" i="24"/>
  <c r="E3808" i="24" s="1"/>
  <c r="D3809" i="24"/>
  <c r="E3809" i="24" s="1"/>
  <c r="D3810" i="24"/>
  <c r="E3810" i="24" s="1"/>
  <c r="D3811" i="24"/>
  <c r="E3811" i="24" s="1"/>
  <c r="D3812" i="24"/>
  <c r="E3812" i="24" s="1"/>
  <c r="D3813" i="24"/>
  <c r="E3813" i="24" s="1"/>
  <c r="D3814" i="24"/>
  <c r="E3814" i="24" s="1"/>
  <c r="D3815" i="24"/>
  <c r="E3815" i="24" s="1"/>
  <c r="D3816" i="24"/>
  <c r="E3816" i="24" s="1"/>
  <c r="D3817" i="24"/>
  <c r="E3817" i="24" s="1"/>
  <c r="D3818" i="24"/>
  <c r="E3818" i="24" s="1"/>
  <c r="D3819" i="24"/>
  <c r="E3819" i="24" s="1"/>
  <c r="D3820" i="24"/>
  <c r="E3820" i="24" s="1"/>
  <c r="D3821" i="24"/>
  <c r="E3821" i="24" s="1"/>
  <c r="D3822" i="24"/>
  <c r="E3822" i="24" s="1"/>
  <c r="D3823" i="24"/>
  <c r="E3823" i="24" s="1"/>
  <c r="D3824" i="24"/>
  <c r="E3824" i="24" s="1"/>
  <c r="D3825" i="24"/>
  <c r="E3825" i="24" s="1"/>
  <c r="D3826" i="24"/>
  <c r="E3826" i="24" s="1"/>
  <c r="D3827" i="24"/>
  <c r="E3827" i="24" s="1"/>
  <c r="D3828" i="24"/>
  <c r="E3828" i="24" s="1"/>
  <c r="D3829" i="24"/>
  <c r="E3829" i="24" s="1"/>
  <c r="D3830" i="24"/>
  <c r="E3830" i="24" s="1"/>
  <c r="D3831" i="24"/>
  <c r="E3831" i="24" s="1"/>
  <c r="D3832" i="24"/>
  <c r="E3832" i="24" s="1"/>
  <c r="D3833" i="24"/>
  <c r="E3833" i="24" s="1"/>
  <c r="D3834" i="24"/>
  <c r="E3834" i="24" s="1"/>
  <c r="D3835" i="24"/>
  <c r="E3835" i="24" s="1"/>
  <c r="D3836" i="24"/>
  <c r="E3836" i="24" s="1"/>
  <c r="D3837" i="24"/>
  <c r="E3837" i="24" s="1"/>
  <c r="D3838" i="24"/>
  <c r="E3838" i="24" s="1"/>
  <c r="D3839" i="24"/>
  <c r="E3839" i="24" s="1"/>
  <c r="D3840" i="24"/>
  <c r="E3840" i="24" s="1"/>
  <c r="D3841" i="24"/>
  <c r="E3841" i="24" s="1"/>
  <c r="D3842" i="24"/>
  <c r="E3842" i="24" s="1"/>
  <c r="D3843" i="24"/>
  <c r="E3843" i="24" s="1"/>
  <c r="D3844" i="24"/>
  <c r="E3844" i="24" s="1"/>
  <c r="D3845" i="24"/>
  <c r="E3845" i="24" s="1"/>
  <c r="D3846" i="24"/>
  <c r="E3846" i="24" s="1"/>
  <c r="D3847" i="24"/>
  <c r="E3847" i="24" s="1"/>
  <c r="D3848" i="24"/>
  <c r="E3848" i="24" s="1"/>
  <c r="D3849" i="24"/>
  <c r="E3849" i="24" s="1"/>
  <c r="D3850" i="24"/>
  <c r="E3850" i="24" s="1"/>
  <c r="D3851" i="24"/>
  <c r="E3851" i="24" s="1"/>
  <c r="D3852" i="24"/>
  <c r="E3852" i="24" s="1"/>
  <c r="D3853" i="24"/>
  <c r="E3853" i="24" s="1"/>
  <c r="D3854" i="24"/>
  <c r="E3854" i="24" s="1"/>
  <c r="D3855" i="24"/>
  <c r="E3855" i="24" s="1"/>
  <c r="D3856" i="24"/>
  <c r="E3856" i="24" s="1"/>
  <c r="D3857" i="24"/>
  <c r="E3857" i="24" s="1"/>
  <c r="D3858" i="24"/>
  <c r="E3858" i="24" s="1"/>
  <c r="D3859" i="24"/>
  <c r="E3859" i="24" s="1"/>
  <c r="D3860" i="24"/>
  <c r="E3860" i="24" s="1"/>
  <c r="D3861" i="24"/>
  <c r="E3861" i="24" s="1"/>
  <c r="D3862" i="24"/>
  <c r="E3862" i="24" s="1"/>
  <c r="D3863" i="24"/>
  <c r="E3863" i="24" s="1"/>
  <c r="D3864" i="24"/>
  <c r="E3864" i="24" s="1"/>
  <c r="D3865" i="24"/>
  <c r="E3865" i="24" s="1"/>
  <c r="D3866" i="24"/>
  <c r="E3866" i="24" s="1"/>
  <c r="D3867" i="24"/>
  <c r="E3867" i="24" s="1"/>
  <c r="D3868" i="24"/>
  <c r="E3868" i="24" s="1"/>
  <c r="D3869" i="24"/>
  <c r="E3869" i="24" s="1"/>
  <c r="D3870" i="24"/>
  <c r="E3870" i="24" s="1"/>
  <c r="D3871" i="24"/>
  <c r="E3871" i="24" s="1"/>
  <c r="D3872" i="24"/>
  <c r="E3872" i="24" s="1"/>
  <c r="D3873" i="24"/>
  <c r="E3873" i="24" s="1"/>
  <c r="D3874" i="24"/>
  <c r="E3874" i="24" s="1"/>
  <c r="D3875" i="24"/>
  <c r="E3875" i="24" s="1"/>
  <c r="D3876" i="24"/>
  <c r="E3876" i="24" s="1"/>
  <c r="D3877" i="24"/>
  <c r="E3877" i="24" s="1"/>
  <c r="D3878" i="24"/>
  <c r="E3878" i="24" s="1"/>
  <c r="D3879" i="24"/>
  <c r="E3879" i="24" s="1"/>
  <c r="D3880" i="24"/>
  <c r="E3880" i="24" s="1"/>
  <c r="D3881" i="24"/>
  <c r="E3881" i="24" s="1"/>
  <c r="D3882" i="24"/>
  <c r="E3882" i="24" s="1"/>
  <c r="D3883" i="24"/>
  <c r="E3883" i="24" s="1"/>
  <c r="D3884" i="24"/>
  <c r="E3884" i="24" s="1"/>
  <c r="D3885" i="24"/>
  <c r="E3885" i="24" s="1"/>
  <c r="D3886" i="24"/>
  <c r="E3886" i="24" s="1"/>
  <c r="D3887" i="24"/>
  <c r="E3887" i="24" s="1"/>
  <c r="D3888" i="24"/>
  <c r="E3888" i="24" s="1"/>
  <c r="D3889" i="24"/>
  <c r="E3889" i="24" s="1"/>
  <c r="D3890" i="24"/>
  <c r="E3890" i="24" s="1"/>
  <c r="D3891" i="24"/>
  <c r="E3891" i="24" s="1"/>
  <c r="D3892" i="24"/>
  <c r="E3892" i="24" s="1"/>
  <c r="D3893" i="24"/>
  <c r="E3893" i="24" s="1"/>
  <c r="D3894" i="24"/>
  <c r="E3894" i="24" s="1"/>
  <c r="D3895" i="24"/>
  <c r="E3895" i="24" s="1"/>
  <c r="D3896" i="24"/>
  <c r="E3896" i="24" s="1"/>
  <c r="D3897" i="24"/>
  <c r="E3897" i="24" s="1"/>
  <c r="D3898" i="24"/>
  <c r="E3898" i="24" s="1"/>
  <c r="D3899" i="24"/>
  <c r="E3899" i="24" s="1"/>
  <c r="D3900" i="24"/>
  <c r="E3900" i="24" s="1"/>
  <c r="D3901" i="24"/>
  <c r="E3901" i="24" s="1"/>
  <c r="D3902" i="24"/>
  <c r="E3902" i="24" s="1"/>
  <c r="D3903" i="24"/>
  <c r="E3903" i="24" s="1"/>
  <c r="D3904" i="24"/>
  <c r="E3904" i="24" s="1"/>
  <c r="D3905" i="24"/>
  <c r="E3905" i="24" s="1"/>
  <c r="D3906" i="24"/>
  <c r="E3906" i="24" s="1"/>
  <c r="D3907" i="24"/>
  <c r="E3907" i="24" s="1"/>
  <c r="D3908" i="24"/>
  <c r="E3908" i="24" s="1"/>
  <c r="D3909" i="24"/>
  <c r="E3909" i="24" s="1"/>
  <c r="D3910" i="24"/>
  <c r="E3910" i="24" s="1"/>
  <c r="D3911" i="24"/>
  <c r="E3911" i="24" s="1"/>
  <c r="D3912" i="24"/>
  <c r="E3912" i="24" s="1"/>
  <c r="D3913" i="24"/>
  <c r="E3913" i="24" s="1"/>
  <c r="D3914" i="24"/>
  <c r="E3914" i="24" s="1"/>
  <c r="D3915" i="24"/>
  <c r="E3915" i="24" s="1"/>
  <c r="D3916" i="24"/>
  <c r="E3916" i="24" s="1"/>
  <c r="D3917" i="24"/>
  <c r="E3917" i="24" s="1"/>
  <c r="D3918" i="24"/>
  <c r="E3918" i="24" s="1"/>
  <c r="D3919" i="24"/>
  <c r="E3919" i="24" s="1"/>
  <c r="D3920" i="24"/>
  <c r="E3920" i="24" s="1"/>
  <c r="D3921" i="24"/>
  <c r="E3921" i="24" s="1"/>
  <c r="D3922" i="24"/>
  <c r="E3922" i="24" s="1"/>
  <c r="D3923" i="24"/>
  <c r="E3923" i="24" s="1"/>
  <c r="D3924" i="24"/>
  <c r="E3924" i="24" s="1"/>
  <c r="D3925" i="24"/>
  <c r="E3925" i="24" s="1"/>
  <c r="D3926" i="24"/>
  <c r="E3926" i="24" s="1"/>
  <c r="D3927" i="24"/>
  <c r="E3927" i="24" s="1"/>
  <c r="D3928" i="24"/>
  <c r="E3928" i="24" s="1"/>
  <c r="D3929" i="24"/>
  <c r="E3929" i="24" s="1"/>
  <c r="D3930" i="24"/>
  <c r="E3930" i="24" s="1"/>
  <c r="D3931" i="24"/>
  <c r="E3931" i="24" s="1"/>
  <c r="D3932" i="24"/>
  <c r="E3932" i="24" s="1"/>
  <c r="D3933" i="24"/>
  <c r="E3933" i="24" s="1"/>
  <c r="D3934" i="24"/>
  <c r="E3934" i="24" s="1"/>
  <c r="D3935" i="24"/>
  <c r="E3935" i="24" s="1"/>
  <c r="D3936" i="24"/>
  <c r="E3936" i="24" s="1"/>
  <c r="D3937" i="24"/>
  <c r="E3937" i="24" s="1"/>
  <c r="D3938" i="24"/>
  <c r="E3938" i="24" s="1"/>
  <c r="D3939" i="24"/>
  <c r="E3939" i="24" s="1"/>
  <c r="D3940" i="24"/>
  <c r="E3940" i="24" s="1"/>
  <c r="D3941" i="24"/>
  <c r="E3941" i="24" s="1"/>
  <c r="D3942" i="24"/>
  <c r="E3942" i="24" s="1"/>
  <c r="D3943" i="24"/>
  <c r="E3943" i="24" s="1"/>
  <c r="D3944" i="24"/>
  <c r="E3944" i="24" s="1"/>
  <c r="D3945" i="24"/>
  <c r="E3945" i="24" s="1"/>
  <c r="D3946" i="24"/>
  <c r="E3946" i="24" s="1"/>
  <c r="D3947" i="24"/>
  <c r="E3947" i="24" s="1"/>
  <c r="D3948" i="24"/>
  <c r="E3948" i="24" s="1"/>
  <c r="D3949" i="24"/>
  <c r="E3949" i="24" s="1"/>
  <c r="D3950" i="24"/>
  <c r="E3950" i="24" s="1"/>
  <c r="D3951" i="24"/>
  <c r="E3951" i="24" s="1"/>
  <c r="D3952" i="24"/>
  <c r="E3952" i="24" s="1"/>
  <c r="D3953" i="24"/>
  <c r="E3953" i="24" s="1"/>
  <c r="D3954" i="24"/>
  <c r="E3954" i="24" s="1"/>
  <c r="D3955" i="24"/>
  <c r="E3955" i="24" s="1"/>
  <c r="D3956" i="24"/>
  <c r="E3956" i="24" s="1"/>
  <c r="D3957" i="24"/>
  <c r="E3957" i="24" s="1"/>
  <c r="D3958" i="24"/>
  <c r="E3958" i="24" s="1"/>
  <c r="D3959" i="24"/>
  <c r="E3959" i="24" s="1"/>
  <c r="D3960" i="24"/>
  <c r="E3960" i="24" s="1"/>
  <c r="D3961" i="24"/>
  <c r="E3961" i="24" s="1"/>
  <c r="D3962" i="24"/>
  <c r="E3962" i="24" s="1"/>
  <c r="D3963" i="24"/>
  <c r="E3963" i="24" s="1"/>
  <c r="D3964" i="24"/>
  <c r="E3964" i="24" s="1"/>
  <c r="D3965" i="24"/>
  <c r="E3965" i="24" s="1"/>
  <c r="D3966" i="24"/>
  <c r="E3966" i="24" s="1"/>
  <c r="D3967" i="24"/>
  <c r="E3967" i="24" s="1"/>
  <c r="D3968" i="24"/>
  <c r="E3968" i="24" s="1"/>
  <c r="D3969" i="24"/>
  <c r="E3969" i="24" s="1"/>
  <c r="D3970" i="24"/>
  <c r="E3970" i="24" s="1"/>
  <c r="D3971" i="24"/>
  <c r="E3971" i="24" s="1"/>
  <c r="D3972" i="24"/>
  <c r="E3972" i="24" s="1"/>
  <c r="D3973" i="24"/>
  <c r="E3973" i="24" s="1"/>
  <c r="D3974" i="24"/>
  <c r="E3974" i="24" s="1"/>
  <c r="D3975" i="24"/>
  <c r="E3975" i="24" s="1"/>
  <c r="D3976" i="24"/>
  <c r="E3976" i="24" s="1"/>
  <c r="D3977" i="24"/>
  <c r="E3977" i="24" s="1"/>
  <c r="D3978" i="24"/>
  <c r="E3978" i="24" s="1"/>
  <c r="D3979" i="24"/>
  <c r="E3979" i="24" s="1"/>
  <c r="D3980" i="24"/>
  <c r="E3980" i="24" s="1"/>
  <c r="D3981" i="24"/>
  <c r="E3981" i="24" s="1"/>
  <c r="D3982" i="24"/>
  <c r="E3982" i="24" s="1"/>
  <c r="D3983" i="24"/>
  <c r="E3983" i="24" s="1"/>
  <c r="D3984" i="24"/>
  <c r="E3984" i="24" s="1"/>
  <c r="D3985" i="24"/>
  <c r="E3985" i="24" s="1"/>
  <c r="D3986" i="24"/>
  <c r="E3986" i="24" s="1"/>
  <c r="D3987" i="24"/>
  <c r="E3987" i="24" s="1"/>
  <c r="D3988" i="24"/>
  <c r="E3988" i="24" s="1"/>
  <c r="D3989" i="24"/>
  <c r="E3989" i="24" s="1"/>
  <c r="D3990" i="24"/>
  <c r="E3990" i="24" s="1"/>
  <c r="D3991" i="24"/>
  <c r="E3991" i="24" s="1"/>
  <c r="D3992" i="24"/>
  <c r="E3992" i="24" s="1"/>
  <c r="D3993" i="24"/>
  <c r="E3993" i="24" s="1"/>
  <c r="D3994" i="24"/>
  <c r="E3994" i="24" s="1"/>
  <c r="D3995" i="24"/>
  <c r="E3995" i="24" s="1"/>
  <c r="D3996" i="24"/>
  <c r="E3996" i="24" s="1"/>
  <c r="D3997" i="24"/>
  <c r="E3997" i="24" s="1"/>
  <c r="D3998" i="24"/>
  <c r="E3998" i="24" s="1"/>
  <c r="D3999" i="24"/>
  <c r="E3999" i="24" s="1"/>
  <c r="D4000" i="24"/>
  <c r="E4000" i="24" s="1"/>
  <c r="D4001" i="24"/>
  <c r="E4001" i="24" s="1"/>
  <c r="D4002" i="24"/>
  <c r="E4002" i="24" s="1"/>
  <c r="D4003" i="24"/>
  <c r="E4003" i="24" s="1"/>
  <c r="D4004" i="24"/>
  <c r="E4004" i="24" s="1"/>
  <c r="D4005" i="24"/>
  <c r="E4005" i="24" s="1"/>
  <c r="D4006" i="24"/>
  <c r="E4006" i="24" s="1"/>
  <c r="D4007" i="24"/>
  <c r="E4007" i="24" s="1"/>
  <c r="D4008" i="24"/>
  <c r="E4008" i="24" s="1"/>
  <c r="D4009" i="24"/>
  <c r="E4009" i="24" s="1"/>
  <c r="D4010" i="24"/>
  <c r="E4010" i="24" s="1"/>
  <c r="D4011" i="24"/>
  <c r="E4011" i="24" s="1"/>
  <c r="D4012" i="24"/>
  <c r="E4012" i="24" s="1"/>
  <c r="D4013" i="24"/>
  <c r="E4013" i="24" s="1"/>
  <c r="D4014" i="24"/>
  <c r="E4014" i="24" s="1"/>
  <c r="D4015" i="24"/>
  <c r="E4015" i="24" s="1"/>
  <c r="D4016" i="24"/>
  <c r="E4016" i="24" s="1"/>
  <c r="D4017" i="24"/>
  <c r="E4017" i="24" s="1"/>
  <c r="D4018" i="24"/>
  <c r="E4018" i="24" s="1"/>
  <c r="D4019" i="24"/>
  <c r="E4019" i="24" s="1"/>
  <c r="D4020" i="24"/>
  <c r="E4020" i="24" s="1"/>
  <c r="D4021" i="24"/>
  <c r="E4021" i="24" s="1"/>
  <c r="D4022" i="24"/>
  <c r="E4022" i="24" s="1"/>
  <c r="D4023" i="24"/>
  <c r="E4023" i="24" s="1"/>
  <c r="D4024" i="24"/>
  <c r="E4024" i="24" s="1"/>
  <c r="D4025" i="24"/>
  <c r="E4025" i="24" s="1"/>
  <c r="D4026" i="24"/>
  <c r="E4026" i="24" s="1"/>
  <c r="D4027" i="24"/>
  <c r="E4027" i="24" s="1"/>
  <c r="D4028" i="24"/>
  <c r="E4028" i="24" s="1"/>
  <c r="D4029" i="24"/>
  <c r="E4029" i="24" s="1"/>
  <c r="D4030" i="24"/>
  <c r="E4030" i="24" s="1"/>
  <c r="D4031" i="24"/>
  <c r="E4031" i="24" s="1"/>
  <c r="D4032" i="24"/>
  <c r="E4032" i="24" s="1"/>
  <c r="D4033" i="24"/>
  <c r="E4033" i="24" s="1"/>
  <c r="D4034" i="24"/>
  <c r="E4034" i="24" s="1"/>
  <c r="D4035" i="24"/>
  <c r="E4035" i="24" s="1"/>
  <c r="D4036" i="24"/>
  <c r="E4036" i="24" s="1"/>
  <c r="D4037" i="24"/>
  <c r="E4037" i="24" s="1"/>
  <c r="D4038" i="24"/>
  <c r="E4038" i="24" s="1"/>
  <c r="D4039" i="24"/>
  <c r="E4039" i="24" s="1"/>
  <c r="D4040" i="24"/>
  <c r="E4040" i="24" s="1"/>
  <c r="D4041" i="24"/>
  <c r="E4041" i="24" s="1"/>
  <c r="D4042" i="24"/>
  <c r="E4042" i="24" s="1"/>
  <c r="D4043" i="24"/>
  <c r="E4043" i="24" s="1"/>
  <c r="D4044" i="24"/>
  <c r="E4044" i="24" s="1"/>
  <c r="D4045" i="24"/>
  <c r="E4045" i="24" s="1"/>
  <c r="D4046" i="24"/>
  <c r="E4046" i="24" s="1"/>
  <c r="D4047" i="24"/>
  <c r="E4047" i="24" s="1"/>
  <c r="D4048" i="24"/>
  <c r="E4048" i="24" s="1"/>
  <c r="D4049" i="24"/>
  <c r="E4049" i="24" s="1"/>
  <c r="D4050" i="24"/>
  <c r="E4050" i="24" s="1"/>
  <c r="D4051" i="24"/>
  <c r="E4051" i="24" s="1"/>
  <c r="D4052" i="24"/>
  <c r="E4052" i="24" s="1"/>
  <c r="D4053" i="24"/>
  <c r="E4053" i="24" s="1"/>
  <c r="D4054" i="24"/>
  <c r="E4054" i="24" s="1"/>
  <c r="D4055" i="24"/>
  <c r="E4055" i="24" s="1"/>
  <c r="D4056" i="24"/>
  <c r="E4056" i="24" s="1"/>
  <c r="D4057" i="24"/>
  <c r="E4057" i="24" s="1"/>
  <c r="D4058" i="24"/>
  <c r="E4058" i="24" s="1"/>
  <c r="D4059" i="24"/>
  <c r="E4059" i="24" s="1"/>
  <c r="D4060" i="24"/>
  <c r="E4060" i="24" s="1"/>
  <c r="D4061" i="24"/>
  <c r="E4061" i="24" s="1"/>
  <c r="D4062" i="24"/>
  <c r="E4062" i="24" s="1"/>
  <c r="D4063" i="24"/>
  <c r="E4063" i="24" s="1"/>
  <c r="D4064" i="24"/>
  <c r="E4064" i="24" s="1"/>
  <c r="D4065" i="24"/>
  <c r="E4065" i="24" s="1"/>
  <c r="D4066" i="24"/>
  <c r="E4066" i="24" s="1"/>
  <c r="D4067" i="24"/>
  <c r="E4067" i="24" s="1"/>
  <c r="D4068" i="24"/>
  <c r="E4068" i="24" s="1"/>
  <c r="D4069" i="24"/>
  <c r="E4069" i="24" s="1"/>
  <c r="D4070" i="24"/>
  <c r="E4070" i="24" s="1"/>
  <c r="D4071" i="24"/>
  <c r="E4071" i="24" s="1"/>
  <c r="D4072" i="24"/>
  <c r="E4072" i="24" s="1"/>
  <c r="D4073" i="24"/>
  <c r="E4073" i="24" s="1"/>
  <c r="D4074" i="24"/>
  <c r="E4074" i="24" s="1"/>
  <c r="D4075" i="24"/>
  <c r="E4075" i="24" s="1"/>
  <c r="D4076" i="24"/>
  <c r="E4076" i="24" s="1"/>
  <c r="D4077" i="24"/>
  <c r="E4077" i="24" s="1"/>
  <c r="D4078" i="24"/>
  <c r="E4078" i="24" s="1"/>
  <c r="D4079" i="24"/>
  <c r="E4079" i="24" s="1"/>
  <c r="D4080" i="24"/>
  <c r="E4080" i="24" s="1"/>
  <c r="D4081" i="24"/>
  <c r="E4081" i="24" s="1"/>
  <c r="D4082" i="24"/>
  <c r="E4082" i="24" s="1"/>
  <c r="D4083" i="24"/>
  <c r="E4083" i="24" s="1"/>
  <c r="D4084" i="24"/>
  <c r="E4084" i="24" s="1"/>
  <c r="D4085" i="24"/>
  <c r="E4085" i="24" s="1"/>
  <c r="D4086" i="24"/>
  <c r="E4086" i="24" s="1"/>
  <c r="D4087" i="24"/>
  <c r="E4087" i="24" s="1"/>
  <c r="D4088" i="24"/>
  <c r="E4088" i="24" s="1"/>
  <c r="D4089" i="24"/>
  <c r="E4089" i="24" s="1"/>
  <c r="D4090" i="24"/>
  <c r="E4090" i="24" s="1"/>
  <c r="D4091" i="24"/>
  <c r="E4091" i="24" s="1"/>
  <c r="D4092" i="24"/>
  <c r="E4092" i="24" s="1"/>
  <c r="D4093" i="24"/>
  <c r="E4093" i="24" s="1"/>
  <c r="D4094" i="24"/>
  <c r="E4094" i="24" s="1"/>
  <c r="D4095" i="24"/>
  <c r="E4095" i="24" s="1"/>
  <c r="D4096" i="24"/>
  <c r="E4096" i="24" s="1"/>
  <c r="D4097" i="24"/>
  <c r="E4097" i="24" s="1"/>
  <c r="D4098" i="24"/>
  <c r="E4098" i="24" s="1"/>
  <c r="D4099" i="24"/>
  <c r="E4099" i="24" s="1"/>
  <c r="D4100" i="24"/>
  <c r="E4100" i="24" s="1"/>
  <c r="D4101" i="24"/>
  <c r="E4101" i="24" s="1"/>
  <c r="D4102" i="24"/>
  <c r="E4102" i="24" s="1"/>
  <c r="D4103" i="24"/>
  <c r="E4103" i="24" s="1"/>
  <c r="D4104" i="24"/>
  <c r="E4104" i="24" s="1"/>
  <c r="D4105" i="24"/>
  <c r="E4105" i="24" s="1"/>
  <c r="D4106" i="24"/>
  <c r="E4106" i="24" s="1"/>
  <c r="D4107" i="24"/>
  <c r="E4107" i="24" s="1"/>
  <c r="D4108" i="24"/>
  <c r="E4108" i="24" s="1"/>
  <c r="D4109" i="24"/>
  <c r="E4109" i="24" s="1"/>
  <c r="D4110" i="24"/>
  <c r="E4110" i="24" s="1"/>
  <c r="D4111" i="24"/>
  <c r="E4111" i="24" s="1"/>
  <c r="D4112" i="24"/>
  <c r="E4112" i="24" s="1"/>
  <c r="D4113" i="24"/>
  <c r="E4113" i="24" s="1"/>
  <c r="D4114" i="24"/>
  <c r="E4114" i="24" s="1"/>
  <c r="D4115" i="24"/>
  <c r="E4115" i="24" s="1"/>
  <c r="D4116" i="24"/>
  <c r="E4116" i="24" s="1"/>
  <c r="D4117" i="24"/>
  <c r="E4117" i="24" s="1"/>
  <c r="D4118" i="24"/>
  <c r="E4118" i="24" s="1"/>
  <c r="D4119" i="24"/>
  <c r="E4119" i="24" s="1"/>
  <c r="D4120" i="24"/>
  <c r="E4120" i="24" s="1"/>
  <c r="D4121" i="24"/>
  <c r="E4121" i="24" s="1"/>
  <c r="D4122" i="24"/>
  <c r="E4122" i="24" s="1"/>
  <c r="D4123" i="24"/>
  <c r="E4123" i="24" s="1"/>
  <c r="D4124" i="24"/>
  <c r="E4124" i="24" s="1"/>
  <c r="D4125" i="24"/>
  <c r="E4125" i="24" s="1"/>
  <c r="D4126" i="24"/>
  <c r="E4126" i="24" s="1"/>
  <c r="D4127" i="24"/>
  <c r="E4127" i="24" s="1"/>
  <c r="D4128" i="24"/>
  <c r="E4128" i="24" s="1"/>
  <c r="D4129" i="24"/>
  <c r="E4129" i="24" s="1"/>
  <c r="D4130" i="24"/>
  <c r="E4130" i="24" s="1"/>
  <c r="D4131" i="24"/>
  <c r="E4131" i="24" s="1"/>
  <c r="D4132" i="24"/>
  <c r="E4132" i="24" s="1"/>
  <c r="D4133" i="24"/>
  <c r="E4133" i="24" s="1"/>
  <c r="D4134" i="24"/>
  <c r="E4134" i="24" s="1"/>
  <c r="D4135" i="24"/>
  <c r="E4135" i="24" s="1"/>
  <c r="D4136" i="24"/>
  <c r="E4136" i="24" s="1"/>
  <c r="D4137" i="24"/>
  <c r="E4137" i="24" s="1"/>
  <c r="D4138" i="24"/>
  <c r="E4138" i="24" s="1"/>
  <c r="D4139" i="24"/>
  <c r="E4139" i="24" s="1"/>
  <c r="D4140" i="24"/>
  <c r="E4140" i="24" s="1"/>
  <c r="D4141" i="24"/>
  <c r="E4141" i="24" s="1"/>
  <c r="D4142" i="24"/>
  <c r="E4142" i="24" s="1"/>
  <c r="D4143" i="24"/>
  <c r="E4143" i="24" s="1"/>
  <c r="D4144" i="24"/>
  <c r="E4144" i="24" s="1"/>
  <c r="D4145" i="24"/>
  <c r="E4145" i="24" s="1"/>
  <c r="D4146" i="24"/>
  <c r="E4146" i="24" s="1"/>
  <c r="D4147" i="24"/>
  <c r="E4147" i="24" s="1"/>
  <c r="D4148" i="24"/>
  <c r="E4148" i="24" s="1"/>
  <c r="D4149" i="24"/>
  <c r="E4149" i="24" s="1"/>
  <c r="D4150" i="24"/>
  <c r="E4150" i="24" s="1"/>
  <c r="D4151" i="24"/>
  <c r="E4151" i="24" s="1"/>
  <c r="D4152" i="24"/>
  <c r="E4152" i="24" s="1"/>
  <c r="D4153" i="24"/>
  <c r="E4153" i="24" s="1"/>
  <c r="D4154" i="24"/>
  <c r="E4154" i="24" s="1"/>
  <c r="D4155" i="24"/>
  <c r="E4155" i="24" s="1"/>
  <c r="D4156" i="24"/>
  <c r="E4156" i="24" s="1"/>
  <c r="D4157" i="24"/>
  <c r="E4157" i="24" s="1"/>
  <c r="D4158" i="24"/>
  <c r="E4158" i="24" s="1"/>
  <c r="D4159" i="24"/>
  <c r="E4159" i="24" s="1"/>
  <c r="D4160" i="24"/>
  <c r="E4160" i="24" s="1"/>
  <c r="D4161" i="24"/>
  <c r="E4161" i="24" s="1"/>
  <c r="D4162" i="24"/>
  <c r="E4162" i="24" s="1"/>
  <c r="D4163" i="24"/>
  <c r="E4163" i="24" s="1"/>
  <c r="D4164" i="24"/>
  <c r="E4164" i="24" s="1"/>
  <c r="D4165" i="24"/>
  <c r="E4165" i="24" s="1"/>
  <c r="D4166" i="24"/>
  <c r="E4166" i="24" s="1"/>
  <c r="D4167" i="24"/>
  <c r="E4167" i="24" s="1"/>
  <c r="D4168" i="24"/>
  <c r="E4168" i="24" s="1"/>
  <c r="D4169" i="24"/>
  <c r="E4169" i="24" s="1"/>
  <c r="D4170" i="24"/>
  <c r="E4170" i="24" s="1"/>
  <c r="D4171" i="24"/>
  <c r="E4171" i="24" s="1"/>
  <c r="D4172" i="24"/>
  <c r="E4172" i="24" s="1"/>
  <c r="D4173" i="24"/>
  <c r="E4173" i="24" s="1"/>
  <c r="D4174" i="24"/>
  <c r="E4174" i="24" s="1"/>
  <c r="D4175" i="24"/>
  <c r="E4175" i="24" s="1"/>
  <c r="D4176" i="24"/>
  <c r="E4176" i="24" s="1"/>
  <c r="D4177" i="24"/>
  <c r="E4177" i="24" s="1"/>
  <c r="D4178" i="24"/>
  <c r="E4178" i="24" s="1"/>
  <c r="D4179" i="24"/>
  <c r="E4179" i="24" s="1"/>
  <c r="D4180" i="24"/>
  <c r="E4180" i="24" s="1"/>
  <c r="D4181" i="24"/>
  <c r="E4181" i="24" s="1"/>
  <c r="D4182" i="24"/>
  <c r="E4182" i="24" s="1"/>
  <c r="D4183" i="24"/>
  <c r="E4183" i="24" s="1"/>
  <c r="D4184" i="24"/>
  <c r="E4184" i="24" s="1"/>
  <c r="D4185" i="24"/>
  <c r="E4185" i="24" s="1"/>
  <c r="D4186" i="24"/>
  <c r="E4186" i="24" s="1"/>
  <c r="D4187" i="24"/>
  <c r="E4187" i="24" s="1"/>
  <c r="D4188" i="24"/>
  <c r="E4188" i="24" s="1"/>
  <c r="D4189" i="24"/>
  <c r="E4189" i="24" s="1"/>
  <c r="D4190" i="24"/>
  <c r="E4190" i="24" s="1"/>
  <c r="D4191" i="24"/>
  <c r="E4191" i="24" s="1"/>
  <c r="D4192" i="24"/>
  <c r="E4192" i="24" s="1"/>
  <c r="D4193" i="24"/>
  <c r="E4193" i="24" s="1"/>
  <c r="D4194" i="24"/>
  <c r="E4194" i="24" s="1"/>
  <c r="D4195" i="24"/>
  <c r="E4195" i="24" s="1"/>
  <c r="D4196" i="24"/>
  <c r="E4196" i="24" s="1"/>
  <c r="D4197" i="24"/>
  <c r="E4197" i="24" s="1"/>
  <c r="D4198" i="24"/>
  <c r="E4198" i="24" s="1"/>
  <c r="D4199" i="24"/>
  <c r="E4199" i="24" s="1"/>
  <c r="D4200" i="24"/>
  <c r="E4200" i="24" s="1"/>
  <c r="D4201" i="24"/>
  <c r="E4201" i="24" s="1"/>
  <c r="D4202" i="24"/>
  <c r="E4202" i="24" s="1"/>
  <c r="D4203" i="24"/>
  <c r="E4203" i="24" s="1"/>
  <c r="D4204" i="24"/>
  <c r="E4204" i="24" s="1"/>
  <c r="D4205" i="24"/>
  <c r="E4205" i="24" s="1"/>
  <c r="D4206" i="24"/>
  <c r="E4206" i="24" s="1"/>
  <c r="D4207" i="24"/>
  <c r="E4207" i="24" s="1"/>
  <c r="D4208" i="24"/>
  <c r="E4208" i="24" s="1"/>
  <c r="D4209" i="24"/>
  <c r="E4209" i="24" s="1"/>
  <c r="D4210" i="24"/>
  <c r="E4210" i="24" s="1"/>
  <c r="D4211" i="24"/>
  <c r="E4211" i="24" s="1"/>
  <c r="D4212" i="24"/>
  <c r="E4212" i="24" s="1"/>
  <c r="D4213" i="24"/>
  <c r="E4213" i="24" s="1"/>
  <c r="D4214" i="24"/>
  <c r="E4214" i="24" s="1"/>
  <c r="D4215" i="24"/>
  <c r="E4215" i="24" s="1"/>
  <c r="D4216" i="24"/>
  <c r="E4216" i="24" s="1"/>
  <c r="D4217" i="24"/>
  <c r="E4217" i="24" s="1"/>
  <c r="D4218" i="24"/>
  <c r="E4218" i="24" s="1"/>
  <c r="D4219" i="24"/>
  <c r="E4219" i="24" s="1"/>
  <c r="D4220" i="24"/>
  <c r="E4220" i="24" s="1"/>
  <c r="D4221" i="24"/>
  <c r="E4221" i="24" s="1"/>
  <c r="D4222" i="24"/>
  <c r="E4222" i="24" s="1"/>
  <c r="D4223" i="24"/>
  <c r="E4223" i="24" s="1"/>
  <c r="D4224" i="24"/>
  <c r="E4224" i="24" s="1"/>
  <c r="D4225" i="24"/>
  <c r="E4225" i="24" s="1"/>
  <c r="D4226" i="24"/>
  <c r="E4226" i="24" s="1"/>
  <c r="D4227" i="24"/>
  <c r="E4227" i="24" s="1"/>
  <c r="D4228" i="24"/>
  <c r="E4228" i="24" s="1"/>
  <c r="D4229" i="24"/>
  <c r="E4229" i="24" s="1"/>
  <c r="D4230" i="24"/>
  <c r="E4230" i="24" s="1"/>
  <c r="D4231" i="24"/>
  <c r="E4231" i="24" s="1"/>
  <c r="D4232" i="24"/>
  <c r="E4232" i="24" s="1"/>
  <c r="D4233" i="24"/>
  <c r="E4233" i="24" s="1"/>
  <c r="D4234" i="24"/>
  <c r="E4234" i="24" s="1"/>
  <c r="D4235" i="24"/>
  <c r="E4235" i="24" s="1"/>
  <c r="D4236" i="24"/>
  <c r="E4236" i="24" s="1"/>
  <c r="D4237" i="24"/>
  <c r="E4237" i="24" s="1"/>
  <c r="D4238" i="24"/>
  <c r="E4238" i="24" s="1"/>
  <c r="D4239" i="24"/>
  <c r="E4239" i="24" s="1"/>
  <c r="D4240" i="24"/>
  <c r="E4240" i="24" s="1"/>
  <c r="D4241" i="24"/>
  <c r="E4241" i="24" s="1"/>
  <c r="D4242" i="24"/>
  <c r="E4242" i="24" s="1"/>
  <c r="D4243" i="24"/>
  <c r="E4243" i="24" s="1"/>
  <c r="D4244" i="24"/>
  <c r="E4244" i="24" s="1"/>
  <c r="D4245" i="24"/>
  <c r="E4245" i="24" s="1"/>
  <c r="D4246" i="24"/>
  <c r="E4246" i="24" s="1"/>
  <c r="D4247" i="24"/>
  <c r="E4247" i="24" s="1"/>
  <c r="D4248" i="24"/>
  <c r="E4248" i="24" s="1"/>
  <c r="D4249" i="24"/>
  <c r="E4249" i="24" s="1"/>
  <c r="D4250" i="24"/>
  <c r="E4250" i="24" s="1"/>
  <c r="D4251" i="24"/>
  <c r="E4251" i="24" s="1"/>
  <c r="D4252" i="24"/>
  <c r="E4252" i="24" s="1"/>
  <c r="D4253" i="24"/>
  <c r="E4253" i="24" s="1"/>
  <c r="D4254" i="24"/>
  <c r="E4254" i="24" s="1"/>
  <c r="D4255" i="24"/>
  <c r="E4255" i="24" s="1"/>
  <c r="D4256" i="24"/>
  <c r="E4256" i="24" s="1"/>
  <c r="D4257" i="24"/>
  <c r="E4257" i="24" s="1"/>
  <c r="D4258" i="24"/>
  <c r="E4258" i="24" s="1"/>
  <c r="D4259" i="24"/>
  <c r="E4259" i="24" s="1"/>
  <c r="D4260" i="24"/>
  <c r="E4260" i="24" s="1"/>
  <c r="D4261" i="24"/>
  <c r="E4261" i="24" s="1"/>
  <c r="D4262" i="24"/>
  <c r="E4262" i="24" s="1"/>
  <c r="D4263" i="24"/>
  <c r="E4263" i="24" s="1"/>
  <c r="D4264" i="24"/>
  <c r="E4264" i="24" s="1"/>
  <c r="D4265" i="24"/>
  <c r="E4265" i="24" s="1"/>
  <c r="D4266" i="24"/>
  <c r="E4266" i="24" s="1"/>
  <c r="D4267" i="24"/>
  <c r="E4267" i="24" s="1"/>
  <c r="D4268" i="24"/>
  <c r="E4268" i="24" s="1"/>
  <c r="D4269" i="24"/>
  <c r="E4269" i="24" s="1"/>
  <c r="D4270" i="24"/>
  <c r="E4270" i="24" s="1"/>
  <c r="D4271" i="24"/>
  <c r="E4271" i="24" s="1"/>
  <c r="D4272" i="24"/>
  <c r="E4272" i="24" s="1"/>
  <c r="D4273" i="24"/>
  <c r="E4273" i="24" s="1"/>
  <c r="D4274" i="24"/>
  <c r="E4274" i="24" s="1"/>
  <c r="D4275" i="24"/>
  <c r="E4275" i="24" s="1"/>
  <c r="D4276" i="24"/>
  <c r="E4276" i="24" s="1"/>
  <c r="D4277" i="24"/>
  <c r="E4277" i="24" s="1"/>
  <c r="D4278" i="24"/>
  <c r="E4278" i="24" s="1"/>
  <c r="D4279" i="24"/>
  <c r="E4279" i="24" s="1"/>
  <c r="D4280" i="24"/>
  <c r="E4280" i="24" s="1"/>
  <c r="D4281" i="24"/>
  <c r="E4281" i="24" s="1"/>
  <c r="D4282" i="24"/>
  <c r="E4282" i="24" s="1"/>
  <c r="D4283" i="24"/>
  <c r="E4283" i="24" s="1"/>
  <c r="D4284" i="24"/>
  <c r="E4284" i="24" s="1"/>
  <c r="D4285" i="24"/>
  <c r="E4285" i="24" s="1"/>
  <c r="D4286" i="24"/>
  <c r="E4286" i="24" s="1"/>
  <c r="D4287" i="24"/>
  <c r="E4287" i="24" s="1"/>
  <c r="D4288" i="24"/>
  <c r="E4288" i="24" s="1"/>
  <c r="D4289" i="24"/>
  <c r="E4289" i="24" s="1"/>
  <c r="D4290" i="24"/>
  <c r="E4290" i="24" s="1"/>
  <c r="D4291" i="24"/>
  <c r="E4291" i="24" s="1"/>
  <c r="D4292" i="24"/>
  <c r="E4292" i="24" s="1"/>
  <c r="D4293" i="24"/>
  <c r="E4293" i="24" s="1"/>
  <c r="D4294" i="24"/>
  <c r="E4294" i="24" s="1"/>
  <c r="D4295" i="24"/>
  <c r="E4295" i="24" s="1"/>
  <c r="D4296" i="24"/>
  <c r="E4296" i="24" s="1"/>
  <c r="D4297" i="24"/>
  <c r="E4297" i="24" s="1"/>
  <c r="D4298" i="24"/>
  <c r="E4298" i="24" s="1"/>
  <c r="D4299" i="24"/>
  <c r="E4299" i="24" s="1"/>
  <c r="D4300" i="24"/>
  <c r="E4300" i="24" s="1"/>
  <c r="D4301" i="24"/>
  <c r="E4301" i="24" s="1"/>
  <c r="D4302" i="24"/>
  <c r="E4302" i="24" s="1"/>
  <c r="D4303" i="24"/>
  <c r="E4303" i="24" s="1"/>
  <c r="D4304" i="24"/>
  <c r="E4304" i="24" s="1"/>
  <c r="D4305" i="24"/>
  <c r="E4305" i="24" s="1"/>
  <c r="D4306" i="24"/>
  <c r="E4306" i="24" s="1"/>
  <c r="D4307" i="24"/>
  <c r="E4307" i="24" s="1"/>
  <c r="D4308" i="24"/>
  <c r="E4308" i="24" s="1"/>
  <c r="D4309" i="24"/>
  <c r="E4309" i="24" s="1"/>
  <c r="D4310" i="24"/>
  <c r="E4310" i="24" s="1"/>
  <c r="D4311" i="24"/>
  <c r="E4311" i="24" s="1"/>
  <c r="D4312" i="24"/>
  <c r="E4312" i="24" s="1"/>
  <c r="D4313" i="24"/>
  <c r="E4313" i="24" s="1"/>
  <c r="D4314" i="24"/>
  <c r="E4314" i="24" s="1"/>
  <c r="D4315" i="24"/>
  <c r="E4315" i="24" s="1"/>
  <c r="D4316" i="24"/>
  <c r="E4316" i="24" s="1"/>
  <c r="D4317" i="24"/>
  <c r="E4317" i="24" s="1"/>
  <c r="D4318" i="24"/>
  <c r="E4318" i="24" s="1"/>
  <c r="D4319" i="24"/>
  <c r="E4319" i="24" s="1"/>
  <c r="D4320" i="24"/>
  <c r="E4320" i="24" s="1"/>
  <c r="D4321" i="24"/>
  <c r="E4321" i="24" s="1"/>
  <c r="D4322" i="24"/>
  <c r="E4322" i="24" s="1"/>
  <c r="D4323" i="24"/>
  <c r="E4323" i="24" s="1"/>
  <c r="D4324" i="24"/>
  <c r="E4324" i="24" s="1"/>
  <c r="D4325" i="24"/>
  <c r="E4325" i="24" s="1"/>
  <c r="D4326" i="24"/>
  <c r="E4326" i="24" s="1"/>
  <c r="D4327" i="24"/>
  <c r="E4327" i="24" s="1"/>
  <c r="D4328" i="24"/>
  <c r="E4328" i="24" s="1"/>
  <c r="D4329" i="24"/>
  <c r="E4329" i="24" s="1"/>
  <c r="D4330" i="24"/>
  <c r="E4330" i="24" s="1"/>
  <c r="D4331" i="24"/>
  <c r="E4331" i="24" s="1"/>
  <c r="D4332" i="24"/>
  <c r="E4332" i="24" s="1"/>
  <c r="D4333" i="24"/>
  <c r="E4333" i="24" s="1"/>
  <c r="D4334" i="24"/>
  <c r="E4334" i="24" s="1"/>
  <c r="D4335" i="24"/>
  <c r="E4335" i="24" s="1"/>
  <c r="D4336" i="24"/>
  <c r="E4336" i="24" s="1"/>
  <c r="D4337" i="24"/>
  <c r="E4337" i="24" s="1"/>
  <c r="D4338" i="24"/>
  <c r="E4338" i="24" s="1"/>
  <c r="D4339" i="24"/>
  <c r="E4339" i="24" s="1"/>
  <c r="D4340" i="24"/>
  <c r="E4340" i="24" s="1"/>
  <c r="D4341" i="24"/>
  <c r="E4341" i="24" s="1"/>
  <c r="D4342" i="24"/>
  <c r="E4342" i="24" s="1"/>
  <c r="D4343" i="24"/>
  <c r="E4343" i="24" s="1"/>
  <c r="D4344" i="24"/>
  <c r="E4344" i="24" s="1"/>
  <c r="D4345" i="24"/>
  <c r="E4345" i="24" s="1"/>
  <c r="D4346" i="24"/>
  <c r="E4346" i="24" s="1"/>
  <c r="D4347" i="24"/>
  <c r="E4347" i="24" s="1"/>
  <c r="D4348" i="24"/>
  <c r="E4348" i="24" s="1"/>
  <c r="D4349" i="24"/>
  <c r="E4349" i="24" s="1"/>
  <c r="D4350" i="24"/>
  <c r="E4350" i="24" s="1"/>
  <c r="D4351" i="24"/>
  <c r="E4351" i="24" s="1"/>
  <c r="D4352" i="24"/>
  <c r="E4352" i="24" s="1"/>
  <c r="D4353" i="24"/>
  <c r="E4353" i="24" s="1"/>
  <c r="D4354" i="24"/>
  <c r="E4354" i="24" s="1"/>
  <c r="D4355" i="24"/>
  <c r="E4355" i="24" s="1"/>
  <c r="D4356" i="24"/>
  <c r="E4356" i="24" s="1"/>
  <c r="D4357" i="24"/>
  <c r="E4357" i="24" s="1"/>
  <c r="D4358" i="24"/>
  <c r="E4358" i="24" s="1"/>
  <c r="D4359" i="24"/>
  <c r="D4360" i="24"/>
  <c r="E4360" i="24" s="1"/>
  <c r="D4361" i="24"/>
  <c r="E4361" i="24" s="1"/>
  <c r="D4362" i="24"/>
  <c r="E4362" i="24" s="1"/>
  <c r="D4363" i="24"/>
  <c r="E4363" i="24" s="1"/>
  <c r="D4364" i="24"/>
  <c r="E4364" i="24" s="1"/>
  <c r="D4365" i="24"/>
  <c r="E4365" i="24" s="1"/>
  <c r="D4366" i="24"/>
  <c r="E4366" i="24" s="1"/>
  <c r="D4367" i="24"/>
  <c r="E4367" i="24" s="1"/>
  <c r="D4368" i="24"/>
  <c r="E4368" i="24" s="1"/>
  <c r="D4369" i="24"/>
  <c r="E4369" i="24" s="1"/>
  <c r="D4370" i="24"/>
  <c r="E4370" i="24" s="1"/>
  <c r="D4371" i="24"/>
  <c r="E4371" i="24" s="1"/>
  <c r="D4372" i="24"/>
  <c r="E4372" i="24" s="1"/>
  <c r="D4373" i="24"/>
  <c r="E4373" i="24" s="1"/>
  <c r="D4374" i="24"/>
  <c r="E4374" i="24" s="1"/>
  <c r="D4375" i="24"/>
  <c r="E4375" i="24" s="1"/>
  <c r="D4376" i="24"/>
  <c r="E4376" i="24" s="1"/>
  <c r="D4377" i="24"/>
  <c r="E4377" i="24" s="1"/>
  <c r="D4378" i="24"/>
  <c r="E4378" i="24" s="1"/>
  <c r="D4379" i="24"/>
  <c r="E4379" i="24" s="1"/>
  <c r="D4380" i="24"/>
  <c r="E4380" i="24" s="1"/>
  <c r="D4381" i="24"/>
  <c r="E4381" i="24" s="1"/>
  <c r="D4382" i="24"/>
  <c r="E4382" i="24" s="1"/>
  <c r="D4383" i="24"/>
  <c r="E4383" i="24" s="1"/>
  <c r="D4384" i="24"/>
  <c r="E4384" i="24" s="1"/>
  <c r="D4385" i="24"/>
  <c r="E4385" i="24" s="1"/>
  <c r="D4386" i="24"/>
  <c r="E4386" i="24" s="1"/>
  <c r="D4387" i="24"/>
  <c r="E4387" i="24" s="1"/>
  <c r="D4388" i="24"/>
  <c r="E4388" i="24" s="1"/>
  <c r="D4389" i="24"/>
  <c r="E4389" i="24" s="1"/>
  <c r="D4390" i="24"/>
  <c r="E4390" i="24" s="1"/>
  <c r="D4391" i="24"/>
  <c r="E4391" i="24" s="1"/>
  <c r="D4392" i="24"/>
  <c r="E4392" i="24" s="1"/>
  <c r="D4393" i="24"/>
  <c r="E4393" i="24" s="1"/>
  <c r="D4394" i="24"/>
  <c r="E4394" i="24" s="1"/>
  <c r="D4395" i="24"/>
  <c r="E4395" i="24" s="1"/>
  <c r="D4396" i="24"/>
  <c r="E4396" i="24" s="1"/>
  <c r="D4397" i="24"/>
  <c r="E4397" i="24" s="1"/>
  <c r="D4398" i="24"/>
  <c r="E4398" i="24" s="1"/>
  <c r="D4399" i="24"/>
  <c r="E4399" i="24" s="1"/>
  <c r="D4400" i="24"/>
  <c r="E4400" i="24" s="1"/>
  <c r="D4401" i="24"/>
  <c r="E4401" i="24" s="1"/>
  <c r="D4402" i="24"/>
  <c r="D4403" i="24"/>
  <c r="E4403" i="24" s="1"/>
  <c r="D4404" i="24"/>
  <c r="E4404" i="24" s="1"/>
  <c r="D4405" i="24"/>
  <c r="E4405" i="24" s="1"/>
  <c r="D4406" i="24"/>
  <c r="E4406" i="24" s="1"/>
  <c r="D4407" i="24"/>
  <c r="E4407" i="24" s="1"/>
  <c r="D4408" i="24"/>
  <c r="E4408" i="24" s="1"/>
  <c r="D4409" i="24"/>
  <c r="E4409" i="24" s="1"/>
  <c r="D4410" i="24"/>
  <c r="E4410" i="24" s="1"/>
  <c r="D4411" i="24"/>
  <c r="E4411" i="24" s="1"/>
  <c r="D4412" i="24"/>
  <c r="E4412" i="24" s="1"/>
  <c r="D4413" i="24"/>
  <c r="E4413" i="24" s="1"/>
  <c r="D4414" i="24"/>
  <c r="E4414" i="24" s="1"/>
  <c r="D4415" i="24"/>
  <c r="E4415" i="24" s="1"/>
  <c r="D4416" i="24"/>
  <c r="E4416" i="24" s="1"/>
  <c r="D4417" i="24"/>
  <c r="E4417" i="24" s="1"/>
  <c r="D4418" i="24"/>
  <c r="E4418" i="24" s="1"/>
  <c r="D4419" i="24"/>
  <c r="E4419" i="24" s="1"/>
  <c r="D4420" i="24"/>
  <c r="E4420" i="24" s="1"/>
  <c r="D4421" i="24"/>
  <c r="E4421" i="24" s="1"/>
  <c r="D4422" i="24"/>
  <c r="E4422" i="24" s="1"/>
  <c r="D4423" i="24"/>
  <c r="E4423" i="24" s="1"/>
  <c r="D4424" i="24"/>
  <c r="E4424" i="24" s="1"/>
  <c r="D4425" i="24"/>
  <c r="E4425" i="24" s="1"/>
  <c r="D4426" i="24"/>
  <c r="E4426" i="24" s="1"/>
  <c r="D4427" i="24"/>
  <c r="E4427" i="24" s="1"/>
  <c r="D4428" i="24"/>
  <c r="E4428" i="24" s="1"/>
  <c r="D4429" i="24"/>
  <c r="E4429" i="24" s="1"/>
  <c r="D4430" i="24"/>
  <c r="E4430" i="24" s="1"/>
  <c r="D4431" i="24"/>
  <c r="E4431" i="24" s="1"/>
  <c r="D4432" i="24"/>
  <c r="E4432" i="24" s="1"/>
  <c r="D4433" i="24"/>
  <c r="E4433" i="24" s="1"/>
  <c r="D4434" i="24"/>
  <c r="E4434" i="24" s="1"/>
  <c r="D4435" i="24"/>
  <c r="E4435" i="24" s="1"/>
  <c r="D4436" i="24"/>
  <c r="E4436" i="24" s="1"/>
  <c r="D4437" i="24"/>
  <c r="E4437" i="24" s="1"/>
  <c r="D4438" i="24"/>
  <c r="E4438" i="24" s="1"/>
  <c r="D4439" i="24"/>
  <c r="E4439" i="24" s="1"/>
  <c r="D4440" i="24"/>
  <c r="E4440" i="24" s="1"/>
  <c r="D4441" i="24"/>
  <c r="E4441" i="24" s="1"/>
  <c r="D4442" i="24"/>
  <c r="E4442" i="24" s="1"/>
  <c r="D4443" i="24"/>
  <c r="E4443" i="24" s="1"/>
  <c r="D4444" i="24"/>
  <c r="E4444" i="24" s="1"/>
  <c r="D4445" i="24"/>
  <c r="E4445" i="24" s="1"/>
  <c r="D4446" i="24"/>
  <c r="E4446" i="24" s="1"/>
  <c r="D4447" i="24"/>
  <c r="E4447" i="24" s="1"/>
  <c r="D4448" i="24"/>
  <c r="E4448" i="24" s="1"/>
  <c r="D4449" i="24"/>
  <c r="E4449" i="24" s="1"/>
  <c r="D4450" i="24"/>
  <c r="E4450" i="24" s="1"/>
  <c r="D4451" i="24"/>
  <c r="E4451" i="24" s="1"/>
  <c r="D4452" i="24"/>
  <c r="E4452" i="24" s="1"/>
  <c r="D4453" i="24"/>
  <c r="E4453" i="24" s="1"/>
  <c r="D4454" i="24"/>
  <c r="E4454" i="24" s="1"/>
  <c r="D4455" i="24"/>
  <c r="E4455" i="24" s="1"/>
  <c r="D4456" i="24"/>
  <c r="E4456" i="24" s="1"/>
  <c r="D4457" i="24"/>
  <c r="D4458" i="24"/>
  <c r="E4458" i="24" s="1"/>
  <c r="D4459" i="24"/>
  <c r="E4459" i="24" s="1"/>
  <c r="D4460" i="24"/>
  <c r="E4460" i="24" s="1"/>
  <c r="D4461" i="24"/>
  <c r="E4461" i="24" s="1"/>
  <c r="D4462" i="24"/>
  <c r="E4462" i="24" s="1"/>
  <c r="D4463" i="24"/>
  <c r="E4463" i="24" s="1"/>
  <c r="D4464" i="24"/>
  <c r="E4464" i="24" s="1"/>
  <c r="D4465" i="24"/>
  <c r="E4465" i="24" s="1"/>
  <c r="D4466" i="24"/>
  <c r="E4466" i="24" s="1"/>
  <c r="D4467" i="24"/>
  <c r="E4467" i="24" s="1"/>
  <c r="D4468" i="24"/>
  <c r="E4468" i="24" s="1"/>
  <c r="D4469" i="24"/>
  <c r="E4469" i="24" s="1"/>
  <c r="D4470" i="24"/>
  <c r="E4470" i="24" s="1"/>
  <c r="D4471" i="24"/>
  <c r="E4471" i="24" s="1"/>
  <c r="D4472" i="24"/>
  <c r="E4472" i="24" s="1"/>
  <c r="D4473" i="24"/>
  <c r="E4473" i="24" s="1"/>
  <c r="D4474" i="24"/>
  <c r="E4474" i="24" s="1"/>
  <c r="D4475" i="24"/>
  <c r="E4475" i="24" s="1"/>
  <c r="D4476" i="24"/>
  <c r="E4476" i="24" s="1"/>
  <c r="D4477" i="24"/>
  <c r="E4477" i="24" s="1"/>
  <c r="D4478" i="24"/>
  <c r="E4478" i="24" s="1"/>
  <c r="D4479" i="24"/>
  <c r="E4479" i="24" s="1"/>
  <c r="D4480" i="24"/>
  <c r="E4480" i="24" s="1"/>
  <c r="D4481" i="24"/>
  <c r="E4481" i="24" s="1"/>
  <c r="D4482" i="24"/>
  <c r="E4482" i="24" s="1"/>
  <c r="D4483" i="24"/>
  <c r="E4483" i="24" s="1"/>
  <c r="D4484" i="24"/>
  <c r="E4484" i="24" s="1"/>
  <c r="D4485" i="24"/>
  <c r="E4485" i="24" s="1"/>
  <c r="D4486" i="24"/>
  <c r="E4486" i="24" s="1"/>
  <c r="D4487" i="24"/>
  <c r="E4487" i="24" s="1"/>
  <c r="D4488" i="24"/>
  <c r="E4488" i="24" s="1"/>
  <c r="D4489" i="24"/>
  <c r="E4489" i="24" s="1"/>
  <c r="D4490" i="24"/>
  <c r="E4490" i="24" s="1"/>
  <c r="D4491" i="24"/>
  <c r="E4491" i="24" s="1"/>
  <c r="D4492" i="24"/>
  <c r="E4492" i="24" s="1"/>
  <c r="D4493" i="24"/>
  <c r="E4493" i="24" s="1"/>
  <c r="D4494" i="24"/>
  <c r="E4494" i="24" s="1"/>
  <c r="D4495" i="24"/>
  <c r="E4495" i="24" s="1"/>
  <c r="D4496" i="24"/>
  <c r="E4496" i="24" s="1"/>
  <c r="D4497" i="24"/>
  <c r="E4497" i="24" s="1"/>
  <c r="D4498" i="24"/>
  <c r="E4498" i="24" s="1"/>
  <c r="D4499" i="24"/>
  <c r="E4499" i="24" s="1"/>
  <c r="D4500" i="24"/>
  <c r="E4500" i="24" s="1"/>
  <c r="D4501" i="24"/>
  <c r="E4501" i="24" s="1"/>
  <c r="D4502" i="24"/>
  <c r="E4502" i="24" s="1"/>
  <c r="D4503" i="24"/>
  <c r="E4503" i="24" s="1"/>
  <c r="D4504" i="24"/>
  <c r="E4504" i="24" s="1"/>
  <c r="D4505" i="24"/>
  <c r="E4505" i="24" s="1"/>
  <c r="D4506" i="24"/>
  <c r="E4506" i="24" s="1"/>
  <c r="D4507" i="24"/>
  <c r="E4507" i="24" s="1"/>
  <c r="D4508" i="24"/>
  <c r="E4508" i="24" s="1"/>
  <c r="D4509" i="24"/>
  <c r="E4509" i="24" s="1"/>
  <c r="D4510" i="24"/>
  <c r="E4510" i="24" s="1"/>
  <c r="D4511" i="24"/>
  <c r="E4511" i="24" s="1"/>
  <c r="D4512" i="24"/>
  <c r="E4512" i="24" s="1"/>
  <c r="D4513" i="24"/>
  <c r="E4513" i="24" s="1"/>
  <c r="D4514" i="24"/>
  <c r="E4514" i="24" s="1"/>
  <c r="D4515" i="24"/>
  <c r="E4515" i="24" s="1"/>
  <c r="D4516" i="24"/>
  <c r="E4516" i="24" s="1"/>
  <c r="D4517" i="24"/>
  <c r="E4517" i="24" s="1"/>
  <c r="D4518" i="24"/>
  <c r="E4518" i="24" s="1"/>
  <c r="D4519" i="24"/>
  <c r="E4519" i="24" s="1"/>
  <c r="D4520" i="24"/>
  <c r="E4520" i="24" s="1"/>
  <c r="D4521" i="24"/>
  <c r="E4521" i="24" s="1"/>
  <c r="D4522" i="24"/>
  <c r="E4522" i="24" s="1"/>
  <c r="D4523" i="24"/>
  <c r="E4523" i="24" s="1"/>
  <c r="D4524" i="24"/>
  <c r="E4524" i="24" s="1"/>
  <c r="D4525" i="24"/>
  <c r="E4525" i="24" s="1"/>
  <c r="D4526" i="24"/>
  <c r="E4526" i="24" s="1"/>
  <c r="D4527" i="24"/>
  <c r="E4527" i="24" s="1"/>
  <c r="D4528" i="24"/>
  <c r="E4528" i="24" s="1"/>
  <c r="D4529" i="24"/>
  <c r="E4529" i="24" s="1"/>
  <c r="D4530" i="24"/>
  <c r="E4530" i="24" s="1"/>
  <c r="D4531" i="24"/>
  <c r="E4531" i="24" s="1"/>
  <c r="D4532" i="24"/>
  <c r="E4532" i="24" s="1"/>
  <c r="D4533" i="24"/>
  <c r="E4533" i="24" s="1"/>
  <c r="D4534" i="24"/>
  <c r="E4534" i="24" s="1"/>
  <c r="D4535" i="24"/>
  <c r="E4535" i="24" s="1"/>
  <c r="D4536" i="24"/>
  <c r="E4536" i="24" s="1"/>
  <c r="D4537" i="24"/>
  <c r="E4537" i="24" s="1"/>
  <c r="D4538" i="24"/>
  <c r="E4538" i="24" s="1"/>
  <c r="D4539" i="24"/>
  <c r="E4539" i="24" s="1"/>
  <c r="D4540" i="24"/>
  <c r="E4540" i="24" s="1"/>
  <c r="D4541" i="24"/>
  <c r="E4541" i="24" s="1"/>
  <c r="D4542" i="24"/>
  <c r="E4542" i="24" s="1"/>
  <c r="D4543" i="24"/>
  <c r="E4543" i="24" s="1"/>
  <c r="D4544" i="24"/>
  <c r="E4544" i="24" s="1"/>
  <c r="D4545" i="24"/>
  <c r="E4545" i="24" s="1"/>
  <c r="D4546" i="24"/>
  <c r="E4546" i="24" s="1"/>
  <c r="D4547" i="24"/>
  <c r="E4547" i="24" s="1"/>
  <c r="D4548" i="24"/>
  <c r="E4548" i="24" s="1"/>
  <c r="D4549" i="24"/>
  <c r="E4549" i="24" s="1"/>
  <c r="D4550" i="24"/>
  <c r="E4550" i="24" s="1"/>
  <c r="D4551" i="24"/>
  <c r="E4551" i="24" s="1"/>
  <c r="D4552" i="24"/>
  <c r="E4552" i="24" s="1"/>
  <c r="D4553" i="24"/>
  <c r="E4553" i="24" s="1"/>
  <c r="D4554" i="24"/>
  <c r="E4554" i="24" s="1"/>
  <c r="D4555" i="24"/>
  <c r="E4555" i="24" s="1"/>
  <c r="D4556" i="24"/>
  <c r="E4556" i="24" s="1"/>
  <c r="D4557" i="24"/>
  <c r="E4557" i="24" s="1"/>
  <c r="D4558" i="24"/>
  <c r="E4558" i="24" s="1"/>
  <c r="D4559" i="24"/>
  <c r="E4559" i="24" s="1"/>
  <c r="D4560" i="24"/>
  <c r="E4560" i="24" s="1"/>
  <c r="D4561" i="24"/>
  <c r="E4561" i="24" s="1"/>
  <c r="D4562" i="24"/>
  <c r="E4562" i="24" s="1"/>
  <c r="D4563" i="24"/>
  <c r="E4563" i="24" s="1"/>
  <c r="D4564" i="24"/>
  <c r="E4564" i="24" s="1"/>
  <c r="D4565" i="24"/>
  <c r="E4565" i="24" s="1"/>
  <c r="D4566" i="24"/>
  <c r="E4566" i="24" s="1"/>
  <c r="D4567" i="24"/>
  <c r="E4567" i="24" s="1"/>
  <c r="D4568" i="24"/>
  <c r="E4568" i="24" s="1"/>
  <c r="D4569" i="24"/>
  <c r="E4569" i="24" s="1"/>
  <c r="D4570" i="24"/>
  <c r="E4570" i="24" s="1"/>
  <c r="D4571" i="24"/>
  <c r="E4571" i="24" s="1"/>
  <c r="D4572" i="24"/>
  <c r="E4572" i="24" s="1"/>
  <c r="D4573" i="24"/>
  <c r="E4573" i="24" s="1"/>
  <c r="D4574" i="24"/>
  <c r="E4574" i="24" s="1"/>
  <c r="D4575" i="24"/>
  <c r="E4575" i="24" s="1"/>
  <c r="D4576" i="24"/>
  <c r="E4576" i="24" s="1"/>
  <c r="D4577" i="24"/>
  <c r="E4577" i="24" s="1"/>
  <c r="D4578" i="24"/>
  <c r="E4578" i="24" s="1"/>
  <c r="D4579" i="24"/>
  <c r="E4579" i="24" s="1"/>
  <c r="D4580" i="24"/>
  <c r="E4580" i="24" s="1"/>
  <c r="D4581" i="24"/>
  <c r="E4581" i="24" s="1"/>
  <c r="D4582" i="24"/>
  <c r="E4582" i="24" s="1"/>
  <c r="D4583" i="24"/>
  <c r="E4583" i="24" s="1"/>
  <c r="D4584" i="24"/>
  <c r="E4584" i="24" s="1"/>
  <c r="D4585" i="24"/>
  <c r="E4585" i="24" s="1"/>
  <c r="D4586" i="24"/>
  <c r="E4586" i="24" s="1"/>
  <c r="D4587" i="24"/>
  <c r="E4587" i="24" s="1"/>
  <c r="D4588" i="24"/>
  <c r="E4588" i="24" s="1"/>
  <c r="D4589" i="24"/>
  <c r="E4589" i="24" s="1"/>
  <c r="D4590" i="24"/>
  <c r="E4590" i="24" s="1"/>
  <c r="D4591" i="24"/>
  <c r="E4591" i="24" s="1"/>
  <c r="D4592" i="24"/>
  <c r="E4592" i="24" s="1"/>
  <c r="D4593" i="24"/>
  <c r="E4593" i="24" s="1"/>
  <c r="D4594" i="24"/>
  <c r="E4594" i="24" s="1"/>
  <c r="D4595" i="24"/>
  <c r="E4595" i="24" s="1"/>
  <c r="D4596" i="24"/>
  <c r="E4596" i="24" s="1"/>
  <c r="D4597" i="24"/>
  <c r="E4597" i="24" s="1"/>
  <c r="D4598" i="24"/>
  <c r="E4598" i="24" s="1"/>
  <c r="D4599" i="24"/>
  <c r="E4599" i="24" s="1"/>
  <c r="D4600" i="24"/>
  <c r="E4600" i="24" s="1"/>
  <c r="D4601" i="24"/>
  <c r="E4601" i="24" s="1"/>
  <c r="D4602" i="24"/>
  <c r="E4602" i="24" s="1"/>
  <c r="D4603" i="24"/>
  <c r="E4603" i="24" s="1"/>
  <c r="D4604" i="24"/>
  <c r="E4604" i="24" s="1"/>
  <c r="D4605" i="24"/>
  <c r="E4605" i="24" s="1"/>
  <c r="D4606" i="24"/>
  <c r="E4606" i="24" s="1"/>
  <c r="D4607" i="24"/>
  <c r="E4607" i="24" s="1"/>
  <c r="D4608" i="24"/>
  <c r="E4608" i="24" s="1"/>
  <c r="D4609" i="24"/>
  <c r="E4609" i="24" s="1"/>
  <c r="D4610" i="24"/>
  <c r="E4610" i="24" s="1"/>
  <c r="D4611" i="24"/>
  <c r="E4611" i="24" s="1"/>
  <c r="D4612" i="24"/>
  <c r="E4612" i="24" s="1"/>
  <c r="D4613" i="24"/>
  <c r="E4613" i="24" s="1"/>
  <c r="D4614" i="24"/>
  <c r="E4614" i="24" s="1"/>
  <c r="D4615" i="24"/>
  <c r="E4615" i="24" s="1"/>
  <c r="D4616" i="24"/>
  <c r="E4616" i="24" s="1"/>
  <c r="D4617" i="24"/>
  <c r="E4617" i="24" s="1"/>
  <c r="D4618" i="24"/>
  <c r="E4618" i="24" s="1"/>
  <c r="D4619" i="24"/>
  <c r="E4619" i="24" s="1"/>
  <c r="D4620" i="24"/>
  <c r="E4620" i="24" s="1"/>
  <c r="D4621" i="24"/>
  <c r="E4621" i="24" s="1"/>
  <c r="D4622" i="24"/>
  <c r="E4622" i="24" s="1"/>
  <c r="D4623" i="24"/>
  <c r="E4623" i="24" s="1"/>
  <c r="D4624" i="24"/>
  <c r="E4624" i="24" s="1"/>
  <c r="D4625" i="24"/>
  <c r="E4625" i="24" s="1"/>
  <c r="D4626" i="24"/>
  <c r="E4626" i="24" s="1"/>
  <c r="D4627" i="24"/>
  <c r="E4627" i="24" s="1"/>
  <c r="D4628" i="24"/>
  <c r="E4628" i="24" s="1"/>
  <c r="D4629" i="24"/>
  <c r="E4629" i="24" s="1"/>
  <c r="D4630" i="24"/>
  <c r="E4630" i="24" s="1"/>
  <c r="D4631" i="24"/>
  <c r="E4631" i="24" s="1"/>
  <c r="D4632" i="24"/>
  <c r="E4632" i="24" s="1"/>
  <c r="D4633" i="24"/>
  <c r="E4633" i="24" s="1"/>
  <c r="D4634" i="24"/>
  <c r="E4634" i="24" s="1"/>
  <c r="D4635" i="24"/>
  <c r="E4635" i="24" s="1"/>
  <c r="D4636" i="24"/>
  <c r="E4636" i="24" s="1"/>
  <c r="D4637" i="24"/>
  <c r="E4637" i="24" s="1"/>
  <c r="D4638" i="24"/>
  <c r="E4638" i="24" s="1"/>
  <c r="D4639" i="24"/>
  <c r="E4639" i="24" s="1"/>
  <c r="D4640" i="24"/>
  <c r="E4640" i="24" s="1"/>
  <c r="D4641" i="24"/>
  <c r="E4641" i="24" s="1"/>
  <c r="D4642" i="24"/>
  <c r="E4642" i="24" s="1"/>
  <c r="D4643" i="24"/>
  <c r="E4643" i="24" s="1"/>
  <c r="D4644" i="24"/>
  <c r="E4644" i="24" s="1"/>
  <c r="D4645" i="24"/>
  <c r="E4645" i="24" s="1"/>
  <c r="D4646" i="24"/>
  <c r="E4646" i="24" s="1"/>
  <c r="D4647" i="24"/>
  <c r="E4647" i="24" s="1"/>
  <c r="D4648" i="24"/>
  <c r="E4648" i="24" s="1"/>
  <c r="D4649" i="24"/>
  <c r="E4649" i="24" s="1"/>
  <c r="D4650" i="24"/>
  <c r="E4650" i="24" s="1"/>
  <c r="D4651" i="24"/>
  <c r="E4651" i="24" s="1"/>
  <c r="D4652" i="24"/>
  <c r="E4652" i="24" s="1"/>
  <c r="D4653" i="24"/>
  <c r="E4653" i="24" s="1"/>
  <c r="D4654" i="24"/>
  <c r="E4654" i="24" s="1"/>
  <c r="D4655" i="24"/>
  <c r="E4655" i="24" s="1"/>
  <c r="D4656" i="24"/>
  <c r="E4656" i="24" s="1"/>
  <c r="D4657" i="24"/>
  <c r="E4657" i="24" s="1"/>
  <c r="D4658" i="24"/>
  <c r="E4658" i="24" s="1"/>
  <c r="D4659" i="24"/>
  <c r="E4659" i="24" s="1"/>
  <c r="D4660" i="24"/>
  <c r="E4660" i="24" s="1"/>
  <c r="D4661" i="24"/>
  <c r="E4661" i="24" s="1"/>
  <c r="D4662" i="24"/>
  <c r="E4662" i="24" s="1"/>
  <c r="D4663" i="24"/>
  <c r="E4663" i="24" s="1"/>
  <c r="D4664" i="24"/>
  <c r="E4664" i="24" s="1"/>
  <c r="D4665" i="24"/>
  <c r="E4665" i="24" s="1"/>
  <c r="D4666" i="24"/>
  <c r="E4666" i="24" s="1"/>
  <c r="D4667" i="24"/>
  <c r="E4667" i="24" s="1"/>
  <c r="D4668" i="24"/>
  <c r="E4668" i="24" s="1"/>
  <c r="D4669" i="24"/>
  <c r="E4669" i="24" s="1"/>
  <c r="D4670" i="24"/>
  <c r="E4670" i="24" s="1"/>
  <c r="D4671" i="24"/>
  <c r="E4671" i="24" s="1"/>
  <c r="D4672" i="24"/>
  <c r="E4672" i="24" s="1"/>
  <c r="D4673" i="24"/>
  <c r="E4673" i="24" s="1"/>
  <c r="D4674" i="24"/>
  <c r="E4674" i="24" s="1"/>
  <c r="D4675" i="24"/>
  <c r="E4675" i="24" s="1"/>
  <c r="D4676" i="24"/>
  <c r="E4676" i="24" s="1"/>
  <c r="D4677" i="24"/>
  <c r="E4677" i="24" s="1"/>
  <c r="D4678" i="24"/>
  <c r="E4678" i="24" s="1"/>
  <c r="D4679" i="24"/>
  <c r="E4679" i="24" s="1"/>
  <c r="D4680" i="24"/>
  <c r="E4680" i="24" s="1"/>
  <c r="D4681" i="24"/>
  <c r="E4681" i="24" s="1"/>
  <c r="D4682" i="24"/>
  <c r="E4682" i="24" s="1"/>
  <c r="D4683" i="24"/>
  <c r="E4683" i="24" s="1"/>
  <c r="D4684" i="24"/>
  <c r="E4684" i="24" s="1"/>
  <c r="D4685" i="24"/>
  <c r="E4685" i="24" s="1"/>
  <c r="D4686" i="24"/>
  <c r="E4686" i="24" s="1"/>
  <c r="D4687" i="24"/>
  <c r="E4687" i="24" s="1"/>
  <c r="D4688" i="24"/>
  <c r="E4688" i="24" s="1"/>
  <c r="D4689" i="24"/>
  <c r="E4689" i="24" s="1"/>
  <c r="D4690" i="24"/>
  <c r="E4690" i="24" s="1"/>
  <c r="D4691" i="24"/>
  <c r="E4691" i="24" s="1"/>
  <c r="D4692" i="24"/>
  <c r="E4692" i="24" s="1"/>
  <c r="D4693" i="24"/>
  <c r="E4693" i="24" s="1"/>
  <c r="D4694" i="24"/>
  <c r="E4694" i="24" s="1"/>
  <c r="D4695" i="24"/>
  <c r="E4695" i="24" s="1"/>
  <c r="D4696" i="24"/>
  <c r="E4696" i="24" s="1"/>
  <c r="D4697" i="24"/>
  <c r="E4697" i="24" s="1"/>
  <c r="D4698" i="24"/>
  <c r="E4698" i="24" s="1"/>
  <c r="D4699" i="24"/>
  <c r="E4699" i="24" s="1"/>
  <c r="D4700" i="24"/>
  <c r="E4700" i="24" s="1"/>
  <c r="D4701" i="24"/>
  <c r="E4701" i="24" s="1"/>
  <c r="D4702" i="24"/>
  <c r="E4702" i="24" s="1"/>
  <c r="D4703" i="24"/>
  <c r="E4703" i="24" s="1"/>
  <c r="D4704" i="24"/>
  <c r="E4704" i="24" s="1"/>
  <c r="D4705" i="24"/>
  <c r="E4705" i="24" s="1"/>
  <c r="D4706" i="24"/>
  <c r="E4706" i="24" s="1"/>
  <c r="D4707" i="24"/>
  <c r="E4707" i="24" s="1"/>
  <c r="D4708" i="24"/>
  <c r="E4708" i="24" s="1"/>
  <c r="D4709" i="24"/>
  <c r="E4709" i="24" s="1"/>
  <c r="D4710" i="24"/>
  <c r="E4710" i="24" s="1"/>
  <c r="D4711" i="24"/>
  <c r="E4711" i="24" s="1"/>
  <c r="D4712" i="24"/>
  <c r="E4712" i="24" s="1"/>
  <c r="D4713" i="24"/>
  <c r="E4713" i="24" s="1"/>
  <c r="D4714" i="24"/>
  <c r="E4714" i="24" s="1"/>
  <c r="D4715" i="24"/>
  <c r="E4715" i="24" s="1"/>
  <c r="D4716" i="24"/>
  <c r="E4716" i="24" s="1"/>
  <c r="D4717" i="24"/>
  <c r="E4717" i="24" s="1"/>
  <c r="D4718" i="24"/>
  <c r="E4718" i="24" s="1"/>
  <c r="D4719" i="24"/>
  <c r="E4719" i="24" s="1"/>
  <c r="D4720" i="24"/>
  <c r="E4720" i="24" s="1"/>
  <c r="D4721" i="24"/>
  <c r="E4721" i="24" s="1"/>
  <c r="D4722" i="24"/>
  <c r="E4722" i="24" s="1"/>
  <c r="D4723" i="24"/>
  <c r="E4723" i="24" s="1"/>
  <c r="D4724" i="24"/>
  <c r="E4724" i="24" s="1"/>
  <c r="D4725" i="24"/>
  <c r="E4725" i="24" s="1"/>
  <c r="D4726" i="24"/>
  <c r="E4726" i="24" s="1"/>
  <c r="D4727" i="24"/>
  <c r="E4727" i="24" s="1"/>
  <c r="D4728" i="24"/>
  <c r="E4728" i="24" s="1"/>
  <c r="D4729" i="24"/>
  <c r="E4729" i="24" s="1"/>
  <c r="D4730" i="24"/>
  <c r="E4730" i="24" s="1"/>
  <c r="D4731" i="24"/>
  <c r="E4731" i="24" s="1"/>
  <c r="D4732" i="24"/>
  <c r="E4732" i="24" s="1"/>
  <c r="D4733" i="24"/>
  <c r="E4733" i="24" s="1"/>
  <c r="D4734" i="24"/>
  <c r="E4734" i="24" s="1"/>
  <c r="D4735" i="24"/>
  <c r="E4735" i="24" s="1"/>
  <c r="D4736" i="24"/>
  <c r="E4736" i="24" s="1"/>
  <c r="D4737" i="24"/>
  <c r="E4737" i="24" s="1"/>
  <c r="D4738" i="24"/>
  <c r="E4738" i="24" s="1"/>
  <c r="D4739" i="24"/>
  <c r="E4739" i="24" s="1"/>
  <c r="D4740" i="24"/>
  <c r="E4740" i="24" s="1"/>
  <c r="D4741" i="24"/>
  <c r="E4741" i="24" s="1"/>
  <c r="D4742" i="24"/>
  <c r="E4742" i="24" s="1"/>
  <c r="D4743" i="24"/>
  <c r="E4743" i="24" s="1"/>
  <c r="D4744" i="24"/>
  <c r="E4744" i="24" s="1"/>
  <c r="D4745" i="24"/>
  <c r="E4745" i="24" s="1"/>
  <c r="D4746" i="24"/>
  <c r="E4746" i="24" s="1"/>
  <c r="D4747" i="24"/>
  <c r="E4747" i="24" s="1"/>
  <c r="D4748" i="24"/>
  <c r="E4748" i="24" s="1"/>
  <c r="D4749" i="24"/>
  <c r="E4749" i="24" s="1"/>
  <c r="D4750" i="24"/>
  <c r="E4750" i="24" s="1"/>
  <c r="D4751" i="24"/>
  <c r="E4751" i="24" s="1"/>
  <c r="D4752" i="24"/>
  <c r="E4752" i="24" s="1"/>
  <c r="D4753" i="24"/>
  <c r="E4753" i="24" s="1"/>
  <c r="D4754" i="24"/>
  <c r="E4754" i="24" s="1"/>
  <c r="D4755" i="24"/>
  <c r="E4755" i="24" s="1"/>
  <c r="D4756" i="24"/>
  <c r="E4756" i="24" s="1"/>
  <c r="D4757" i="24"/>
  <c r="E4757" i="24" s="1"/>
  <c r="D4758" i="24"/>
  <c r="E4758" i="24" s="1"/>
  <c r="D4759" i="24"/>
  <c r="E4759" i="24" s="1"/>
  <c r="D4760" i="24"/>
  <c r="E4760" i="24" s="1"/>
  <c r="D4761" i="24"/>
  <c r="E4761" i="24" s="1"/>
  <c r="D4762" i="24"/>
  <c r="E4762" i="24" s="1"/>
  <c r="D4763" i="24"/>
  <c r="E4763" i="24" s="1"/>
  <c r="D4764" i="24"/>
  <c r="E4764" i="24" s="1"/>
  <c r="D4765" i="24"/>
  <c r="E4765" i="24" s="1"/>
  <c r="D4766" i="24"/>
  <c r="E4766" i="24" s="1"/>
  <c r="D4767" i="24"/>
  <c r="E4767" i="24" s="1"/>
  <c r="D4768" i="24"/>
  <c r="E4768" i="24" s="1"/>
  <c r="D4769" i="24"/>
  <c r="E4769" i="24" s="1"/>
  <c r="D4770" i="24"/>
  <c r="E4770" i="24" s="1"/>
  <c r="D4771" i="24"/>
  <c r="E4771" i="24" s="1"/>
  <c r="D4772" i="24"/>
  <c r="E4772" i="24" s="1"/>
  <c r="D4773" i="24"/>
  <c r="E4773" i="24" s="1"/>
  <c r="D4774" i="24"/>
  <c r="E4774" i="24" s="1"/>
  <c r="D4775" i="24"/>
  <c r="E4775" i="24" s="1"/>
  <c r="D4776" i="24"/>
  <c r="E4776" i="24" s="1"/>
  <c r="D4777" i="24"/>
  <c r="E4777" i="24" s="1"/>
  <c r="D4778" i="24"/>
  <c r="E4778" i="24" s="1"/>
  <c r="D4779" i="24"/>
  <c r="E4779" i="24" s="1"/>
  <c r="D4780" i="24"/>
  <c r="E4780" i="24" s="1"/>
  <c r="D4781" i="24"/>
  <c r="E4781" i="24" s="1"/>
  <c r="D4782" i="24"/>
  <c r="E4782" i="24" s="1"/>
  <c r="D4783" i="24"/>
  <c r="E4783" i="24" s="1"/>
  <c r="D4784" i="24"/>
  <c r="E4784" i="24" s="1"/>
  <c r="D4785" i="24"/>
  <c r="E4785" i="24" s="1"/>
  <c r="D4786" i="24"/>
  <c r="D4787" i="24"/>
  <c r="E4787" i="24" s="1"/>
  <c r="D4788" i="24"/>
  <c r="E4788" i="24" s="1"/>
  <c r="D4789" i="24"/>
  <c r="E4789" i="24" s="1"/>
  <c r="D4790" i="24"/>
  <c r="E4790" i="24" s="1"/>
  <c r="D4791" i="24"/>
  <c r="E4791" i="24" s="1"/>
  <c r="D4792" i="24"/>
  <c r="E4792" i="24" s="1"/>
  <c r="D4793" i="24"/>
  <c r="E4793" i="24" s="1"/>
  <c r="D4794" i="24"/>
  <c r="E4794" i="24" s="1"/>
  <c r="D4795" i="24"/>
  <c r="E4795" i="24" s="1"/>
  <c r="D4796" i="24"/>
  <c r="E4796" i="24" s="1"/>
  <c r="D4797" i="24"/>
  <c r="E4797" i="24" s="1"/>
  <c r="D4798" i="24"/>
  <c r="E4798" i="24" s="1"/>
  <c r="D4799" i="24"/>
  <c r="E4799" i="24" s="1"/>
  <c r="D4800" i="24"/>
  <c r="E4800" i="24" s="1"/>
  <c r="D4801" i="24"/>
  <c r="E4801" i="24" s="1"/>
  <c r="D4802" i="24"/>
  <c r="E4802" i="24" s="1"/>
  <c r="D4803" i="24"/>
  <c r="E4803" i="24" s="1"/>
  <c r="D4804" i="24"/>
  <c r="E4804" i="24" s="1"/>
  <c r="D4805" i="24"/>
  <c r="E4805" i="24" s="1"/>
  <c r="D4806" i="24"/>
  <c r="E4806" i="24" s="1"/>
  <c r="D4807" i="24"/>
  <c r="E4807" i="24" s="1"/>
  <c r="D4808" i="24"/>
  <c r="E4808" i="24" s="1"/>
  <c r="D4809" i="24"/>
  <c r="E4809" i="24" s="1"/>
  <c r="D4810" i="24"/>
  <c r="E4810" i="24" s="1"/>
  <c r="D4811" i="24"/>
  <c r="E4811" i="24" s="1"/>
  <c r="D4812" i="24"/>
  <c r="E4812" i="24" s="1"/>
  <c r="D4813" i="24"/>
  <c r="E4813" i="24" s="1"/>
  <c r="D4814" i="24"/>
  <c r="E4814" i="24" s="1"/>
  <c r="D4815" i="24"/>
  <c r="E4815" i="24" s="1"/>
  <c r="D4816" i="24"/>
  <c r="E4816" i="24" s="1"/>
  <c r="D4817" i="24"/>
  <c r="E4817" i="24" s="1"/>
  <c r="D4818" i="24"/>
  <c r="E4818" i="24" s="1"/>
  <c r="D4819" i="24"/>
  <c r="E4819" i="24" s="1"/>
  <c r="D4820" i="24"/>
  <c r="E4820" i="24" s="1"/>
  <c r="D4821" i="24"/>
  <c r="E4821" i="24" s="1"/>
  <c r="D4822" i="24"/>
  <c r="D4823" i="24"/>
  <c r="E4823" i="24" s="1"/>
  <c r="D4824" i="24"/>
  <c r="E4824" i="24" s="1"/>
  <c r="D4825" i="24"/>
  <c r="E4825" i="24" s="1"/>
  <c r="D4826" i="24"/>
  <c r="E4826" i="24" s="1"/>
  <c r="D4827" i="24"/>
  <c r="E4827" i="24" s="1"/>
  <c r="D4828" i="24"/>
  <c r="E4828" i="24" s="1"/>
  <c r="D4829" i="24"/>
  <c r="E4829" i="24" s="1"/>
  <c r="D4830" i="24"/>
  <c r="E4830" i="24" s="1"/>
  <c r="D4831" i="24"/>
  <c r="E4831" i="24" s="1"/>
  <c r="D4832" i="24"/>
  <c r="E4832" i="24" s="1"/>
  <c r="D4833" i="24"/>
  <c r="E4833" i="24" s="1"/>
  <c r="D4834" i="24"/>
  <c r="E4834" i="24" s="1"/>
  <c r="D4835" i="24"/>
  <c r="E4835" i="24" s="1"/>
  <c r="D4836" i="24"/>
  <c r="E4836" i="24" s="1"/>
  <c r="D4837" i="24"/>
  <c r="E4837" i="24" s="1"/>
  <c r="D4838" i="24"/>
  <c r="E4838" i="24" s="1"/>
  <c r="D4839" i="24"/>
  <c r="E4839" i="24" s="1"/>
  <c r="D4840" i="24"/>
  <c r="E4840" i="24" s="1"/>
  <c r="D4841" i="24"/>
  <c r="E4841" i="24" s="1"/>
  <c r="D4842" i="24"/>
  <c r="E4842" i="24" s="1"/>
  <c r="D4843" i="24"/>
  <c r="E4843" i="24" s="1"/>
  <c r="D4844" i="24"/>
  <c r="E4844" i="24" s="1"/>
  <c r="D4845" i="24"/>
  <c r="E4845" i="24" s="1"/>
  <c r="D4846" i="24"/>
  <c r="E4846" i="24" s="1"/>
  <c r="D4847" i="24"/>
  <c r="E4847" i="24" s="1"/>
  <c r="D4848" i="24"/>
  <c r="E4848" i="24" s="1"/>
  <c r="D4849" i="24"/>
  <c r="E4849" i="24" s="1"/>
  <c r="D4850" i="24"/>
  <c r="E4850" i="24" s="1"/>
  <c r="D4851" i="24"/>
  <c r="E4851" i="24" s="1"/>
  <c r="D4852" i="24"/>
  <c r="E4852" i="24" s="1"/>
  <c r="D4853" i="24"/>
  <c r="E4853" i="24" s="1"/>
  <c r="D4854" i="24"/>
  <c r="E4854" i="24" s="1"/>
  <c r="D4855" i="24"/>
  <c r="E4855" i="24" s="1"/>
  <c r="D4856" i="24"/>
  <c r="E4856" i="24" s="1"/>
  <c r="D4857" i="24"/>
  <c r="E4857" i="24" s="1"/>
  <c r="D4858" i="24"/>
  <c r="E4858" i="24" s="1"/>
  <c r="D4859" i="24"/>
  <c r="E4859" i="24" s="1"/>
  <c r="D4860" i="24"/>
  <c r="E4860" i="24" s="1"/>
  <c r="D4861" i="24"/>
  <c r="E4861" i="24" s="1"/>
  <c r="D4862" i="24"/>
  <c r="E4862" i="24" s="1"/>
  <c r="D4863" i="24"/>
  <c r="E4863" i="24" s="1"/>
  <c r="D4864" i="24"/>
  <c r="E4864" i="24" s="1"/>
  <c r="D4865" i="24"/>
  <c r="E4865" i="24" s="1"/>
  <c r="D4866" i="24"/>
  <c r="E4866" i="24" s="1"/>
  <c r="D4867" i="24"/>
  <c r="E4867" i="24" s="1"/>
  <c r="D4868" i="24"/>
  <c r="E4868" i="24" s="1"/>
  <c r="D4869" i="24"/>
  <c r="E4869" i="24" s="1"/>
  <c r="D4870" i="24"/>
  <c r="E4870" i="24" s="1"/>
  <c r="D4871" i="24"/>
  <c r="E4871" i="24" s="1"/>
  <c r="D4872" i="24"/>
  <c r="E4872" i="24" s="1"/>
  <c r="D4873" i="24"/>
  <c r="E4873" i="24" s="1"/>
  <c r="D4874" i="24"/>
  <c r="E4874" i="24" s="1"/>
  <c r="D4875" i="24"/>
  <c r="E4875" i="24" s="1"/>
  <c r="D4876" i="24"/>
  <c r="E4876" i="24" s="1"/>
  <c r="D4877" i="24"/>
  <c r="E4877" i="24" s="1"/>
  <c r="D4878" i="24"/>
  <c r="E4878" i="24" s="1"/>
  <c r="D4879" i="24"/>
  <c r="E4879" i="24" s="1"/>
  <c r="D4880" i="24"/>
  <c r="E4880" i="24" s="1"/>
  <c r="D4881" i="24"/>
  <c r="E4881" i="24" s="1"/>
  <c r="D4882" i="24"/>
  <c r="E4882" i="24" s="1"/>
  <c r="D4883" i="24"/>
  <c r="E4883" i="24" s="1"/>
  <c r="D4884" i="24"/>
  <c r="E4884" i="24" s="1"/>
  <c r="D4885" i="24"/>
  <c r="E4885" i="24" s="1"/>
  <c r="D4886" i="24"/>
  <c r="E4886" i="24" s="1"/>
  <c r="D4887" i="24"/>
  <c r="E4887" i="24" s="1"/>
  <c r="D4888" i="24"/>
  <c r="E4888" i="24" s="1"/>
  <c r="D4889" i="24"/>
  <c r="E4889" i="24" s="1"/>
  <c r="D4890" i="24"/>
  <c r="E4890" i="24" s="1"/>
  <c r="D4891" i="24"/>
  <c r="E4891" i="24" s="1"/>
  <c r="D4892" i="24"/>
  <c r="E4892" i="24" s="1"/>
  <c r="D4893" i="24"/>
  <c r="E4893" i="24" s="1"/>
  <c r="D4894" i="24"/>
  <c r="E4894" i="24" s="1"/>
  <c r="D4895" i="24"/>
  <c r="E4895" i="24" s="1"/>
  <c r="D4896" i="24"/>
  <c r="E4896" i="24" s="1"/>
  <c r="D4897" i="24"/>
  <c r="E4897" i="24" s="1"/>
  <c r="D4898" i="24"/>
  <c r="E4898" i="24" s="1"/>
  <c r="D4899" i="24"/>
  <c r="E4899" i="24" s="1"/>
  <c r="D4900" i="24"/>
  <c r="E4900" i="24" s="1"/>
  <c r="D4901" i="24"/>
  <c r="E4901" i="24" s="1"/>
  <c r="D4902" i="24"/>
  <c r="E4902" i="24" s="1"/>
  <c r="D4903" i="24"/>
  <c r="E4903" i="24" s="1"/>
  <c r="D4904" i="24"/>
  <c r="E4904" i="24" s="1"/>
  <c r="D4905" i="24"/>
  <c r="E4905" i="24" s="1"/>
  <c r="D4906" i="24"/>
  <c r="E4906" i="24" s="1"/>
  <c r="D4907" i="24"/>
  <c r="E4907" i="24" s="1"/>
  <c r="D4908" i="24"/>
  <c r="E4908" i="24" s="1"/>
  <c r="D4909" i="24"/>
  <c r="E4909" i="24" s="1"/>
  <c r="D4910" i="24"/>
  <c r="E4910" i="24" s="1"/>
  <c r="D4911" i="24"/>
  <c r="E4911" i="24" s="1"/>
  <c r="D4912" i="24"/>
  <c r="E4912" i="24" s="1"/>
  <c r="D4913" i="24"/>
  <c r="E4913" i="24" s="1"/>
  <c r="D4914" i="24"/>
  <c r="E4914" i="24" s="1"/>
  <c r="D4915" i="24"/>
  <c r="E4915" i="24" s="1"/>
  <c r="D4916" i="24"/>
  <c r="E4916" i="24" s="1"/>
  <c r="D4917" i="24"/>
  <c r="E4917" i="24" s="1"/>
  <c r="D4918" i="24"/>
  <c r="E4918" i="24" s="1"/>
  <c r="D4919" i="24"/>
  <c r="E4919" i="24" s="1"/>
  <c r="D4920" i="24"/>
  <c r="E4920" i="24" s="1"/>
  <c r="D4921" i="24"/>
  <c r="E4921" i="24" s="1"/>
  <c r="D4922" i="24"/>
  <c r="E4922" i="24" s="1"/>
  <c r="D4923" i="24"/>
  <c r="E4923" i="24" s="1"/>
  <c r="D4924" i="24"/>
  <c r="E4924" i="24" s="1"/>
  <c r="D4925" i="24"/>
  <c r="E4925" i="24" s="1"/>
  <c r="D4926" i="24"/>
  <c r="E4926" i="24" s="1"/>
  <c r="D4927" i="24"/>
  <c r="E4927" i="24" s="1"/>
  <c r="D4928" i="24"/>
  <c r="E4928" i="24" s="1"/>
  <c r="D4929" i="24"/>
  <c r="E4929" i="24" s="1"/>
  <c r="D4930" i="24"/>
  <c r="E4930" i="24" s="1"/>
  <c r="D4931" i="24"/>
  <c r="E4931" i="24" s="1"/>
  <c r="D4932" i="24"/>
  <c r="E4932" i="24" s="1"/>
  <c r="D4933" i="24"/>
  <c r="E4933" i="24" s="1"/>
  <c r="D4934" i="24"/>
  <c r="E4934" i="24" s="1"/>
  <c r="D4935" i="24"/>
  <c r="E4935" i="24" s="1"/>
  <c r="D4936" i="24"/>
  <c r="E4936" i="24" s="1"/>
  <c r="D4937" i="24"/>
  <c r="E4937" i="24" s="1"/>
  <c r="D4938" i="24"/>
  <c r="E4938" i="24" s="1"/>
  <c r="D4939" i="24"/>
  <c r="E4939" i="24" s="1"/>
  <c r="D4940" i="24"/>
  <c r="E4940" i="24" s="1"/>
  <c r="D4941" i="24"/>
  <c r="E4941" i="24" s="1"/>
  <c r="D4942" i="24"/>
  <c r="E4942" i="24" s="1"/>
  <c r="D4943" i="24"/>
  <c r="E4943" i="24" s="1"/>
  <c r="D4944" i="24"/>
  <c r="E4944" i="24" s="1"/>
  <c r="D4945" i="24"/>
  <c r="D4946" i="24"/>
  <c r="E4946" i="24" s="1"/>
  <c r="D4947" i="24"/>
  <c r="E4947" i="24" s="1"/>
  <c r="D4948" i="24"/>
  <c r="E4948" i="24" s="1"/>
  <c r="D4949" i="24"/>
  <c r="E4949" i="24" s="1"/>
  <c r="D4950" i="24"/>
  <c r="E4950" i="24" s="1"/>
  <c r="D4951" i="24"/>
  <c r="E4951" i="24" s="1"/>
  <c r="D4952" i="24"/>
  <c r="E4952" i="24" s="1"/>
  <c r="D4953" i="24"/>
  <c r="E4953" i="24" s="1"/>
  <c r="D4954" i="24"/>
  <c r="E4954" i="24" s="1"/>
  <c r="D4955" i="24"/>
  <c r="E4955" i="24" s="1"/>
  <c r="D4956" i="24"/>
  <c r="E4956" i="24" s="1"/>
  <c r="D4957" i="24"/>
  <c r="E4957" i="24" s="1"/>
  <c r="D4958" i="24"/>
  <c r="E4958" i="24" s="1"/>
  <c r="D4959" i="24"/>
  <c r="E4959" i="24" s="1"/>
  <c r="D4960" i="24"/>
  <c r="E4960" i="24" s="1"/>
  <c r="D4961" i="24"/>
  <c r="E4961" i="24" s="1"/>
  <c r="D4962" i="24"/>
  <c r="E4962" i="24" s="1"/>
  <c r="D4963" i="24"/>
  <c r="E4963" i="24" s="1"/>
  <c r="D4964" i="24"/>
  <c r="E4964" i="24" s="1"/>
  <c r="D4965" i="24"/>
  <c r="E4965" i="24" s="1"/>
  <c r="D4966" i="24"/>
  <c r="E4966" i="24" s="1"/>
  <c r="D4967" i="24"/>
  <c r="D4968" i="24"/>
  <c r="E4968" i="24" s="1"/>
  <c r="D4969" i="24"/>
  <c r="E4969" i="24" s="1"/>
  <c r="D4970" i="24"/>
  <c r="E4970" i="24" s="1"/>
  <c r="D4971" i="24"/>
  <c r="E4971" i="24" s="1"/>
  <c r="D4972" i="24"/>
  <c r="E4972" i="24" s="1"/>
  <c r="D4973" i="24"/>
  <c r="E4973" i="24" s="1"/>
  <c r="D4974" i="24"/>
  <c r="D4975" i="24"/>
  <c r="E4975" i="24" s="1"/>
  <c r="D4976" i="24"/>
  <c r="E4976" i="24" s="1"/>
  <c r="D4977" i="24"/>
  <c r="E4977" i="24" s="1"/>
  <c r="D4978" i="24"/>
  <c r="E4978" i="24" s="1"/>
  <c r="D4979" i="24"/>
  <c r="E4979" i="24" s="1"/>
  <c r="D4980" i="24"/>
  <c r="E4980" i="24" s="1"/>
  <c r="D4981" i="24"/>
  <c r="E4981" i="24" s="1"/>
  <c r="D4982" i="24"/>
  <c r="E4982" i="24" s="1"/>
  <c r="D4983" i="24"/>
  <c r="E4983" i="24" s="1"/>
  <c r="D4984" i="24"/>
  <c r="E4984" i="24" s="1"/>
  <c r="D4985" i="24"/>
  <c r="E4985" i="24" s="1"/>
  <c r="D4986" i="24"/>
  <c r="E4986" i="24" s="1"/>
  <c r="D4987" i="24"/>
  <c r="E4987" i="24" s="1"/>
  <c r="D4988" i="24"/>
  <c r="E4988" i="24" s="1"/>
  <c r="D4989" i="24"/>
  <c r="E4989" i="24" s="1"/>
  <c r="D4990" i="24"/>
  <c r="E4990" i="24" s="1"/>
  <c r="D4991" i="24"/>
  <c r="E4991" i="24" s="1"/>
  <c r="D4992" i="24"/>
  <c r="E4992" i="24" s="1"/>
  <c r="D4993" i="24"/>
  <c r="E4993" i="24" s="1"/>
  <c r="D4994" i="24"/>
  <c r="E4994" i="24" s="1"/>
  <c r="D4995" i="24"/>
  <c r="E4995" i="24" s="1"/>
  <c r="D4996" i="24"/>
  <c r="E4996" i="24" s="1"/>
  <c r="D4997" i="24"/>
  <c r="E4997" i="24" s="1"/>
  <c r="D4998" i="24"/>
  <c r="E4998" i="24" s="1"/>
  <c r="D4999" i="24"/>
  <c r="E4999" i="24" s="1"/>
  <c r="D5000" i="24"/>
  <c r="E5000" i="24" s="1"/>
  <c r="D5001" i="24"/>
  <c r="E5001" i="24" s="1"/>
  <c r="D5002" i="24"/>
  <c r="E5002" i="24" s="1"/>
  <c r="D5003" i="24"/>
  <c r="E5003" i="24" s="1"/>
  <c r="D5004" i="24"/>
  <c r="E5004" i="24" s="1"/>
  <c r="D5005" i="24"/>
  <c r="E5005" i="24" s="1"/>
  <c r="D5006" i="24"/>
  <c r="E5006" i="24" s="1"/>
  <c r="D5007" i="24"/>
  <c r="E5007" i="24" s="1"/>
  <c r="D5008" i="24"/>
  <c r="E5008" i="24" s="1"/>
  <c r="D5009" i="24"/>
  <c r="E5009" i="24" s="1"/>
  <c r="D5010" i="24"/>
  <c r="E5010" i="24" s="1"/>
  <c r="D5011" i="24"/>
  <c r="E5011" i="24" s="1"/>
  <c r="D5012" i="24"/>
  <c r="E5012" i="24" s="1"/>
  <c r="D5013" i="24"/>
  <c r="E5013" i="24" s="1"/>
  <c r="D5014" i="24"/>
  <c r="E5014" i="24" s="1"/>
  <c r="D5015" i="24"/>
  <c r="E5015" i="24" s="1"/>
  <c r="D5016" i="24"/>
  <c r="E5016" i="24" s="1"/>
  <c r="D5017" i="24"/>
  <c r="E5017" i="24" s="1"/>
  <c r="D5018" i="24"/>
  <c r="E5018" i="24" s="1"/>
  <c r="D5019" i="24"/>
  <c r="E5019" i="24" s="1"/>
  <c r="D5020" i="24"/>
  <c r="E5020" i="24" s="1"/>
  <c r="D5021" i="24"/>
  <c r="E5021" i="24" s="1"/>
  <c r="D5022" i="24"/>
  <c r="E5022" i="24" s="1"/>
  <c r="D5023" i="24"/>
  <c r="E5023" i="24" s="1"/>
  <c r="D5024" i="24"/>
  <c r="E5024" i="24" s="1"/>
  <c r="D5025" i="24"/>
  <c r="E5025" i="24" s="1"/>
  <c r="D5026" i="24"/>
  <c r="E5026" i="24" s="1"/>
  <c r="D5027" i="24"/>
  <c r="E5027" i="24" s="1"/>
  <c r="D5028" i="24"/>
  <c r="E5028" i="24" s="1"/>
  <c r="D5029" i="24"/>
  <c r="E5029" i="24" s="1"/>
  <c r="D5030" i="24"/>
  <c r="E5030" i="24" s="1"/>
  <c r="D5031" i="24"/>
  <c r="E5031" i="24" s="1"/>
  <c r="D5032" i="24"/>
  <c r="E5032" i="24" s="1"/>
  <c r="D5033" i="24"/>
  <c r="E5033" i="24" s="1"/>
  <c r="D5034" i="24"/>
  <c r="E5034" i="24" s="1"/>
  <c r="D5035" i="24"/>
  <c r="E5035" i="24" s="1"/>
  <c r="D5036" i="24"/>
  <c r="E5036" i="24" s="1"/>
  <c r="D5037" i="24"/>
  <c r="E5037" i="24" s="1"/>
  <c r="D5038" i="24"/>
  <c r="E5038" i="24" s="1"/>
  <c r="D5039" i="24"/>
  <c r="E5039" i="24" s="1"/>
  <c r="D5040" i="24"/>
  <c r="E5040" i="24" s="1"/>
  <c r="D5041" i="24"/>
  <c r="E5041" i="24" s="1"/>
  <c r="D5042" i="24"/>
  <c r="E5042" i="24" s="1"/>
  <c r="D5043" i="24"/>
  <c r="E5043" i="24" s="1"/>
  <c r="D5044" i="24"/>
  <c r="E5044" i="24" s="1"/>
  <c r="D5045" i="24"/>
  <c r="E5045" i="24" s="1"/>
  <c r="D5046" i="24"/>
  <c r="E5046" i="24" s="1"/>
  <c r="D5047" i="24"/>
  <c r="E5047" i="24" s="1"/>
  <c r="D5048" i="24"/>
  <c r="E5048" i="24" s="1"/>
  <c r="D5049" i="24"/>
  <c r="E5049" i="24" s="1"/>
  <c r="D5050" i="24"/>
  <c r="E5050" i="24" s="1"/>
  <c r="D5051" i="24"/>
  <c r="E5051" i="24" s="1"/>
  <c r="D5052" i="24"/>
  <c r="E5052" i="24" s="1"/>
  <c r="D5053" i="24"/>
  <c r="E5053" i="24" s="1"/>
  <c r="D5054" i="24"/>
  <c r="E5054" i="24" s="1"/>
  <c r="D5055" i="24"/>
  <c r="E5055" i="24" s="1"/>
  <c r="D5056" i="24"/>
  <c r="E5056" i="24" s="1"/>
  <c r="D5057" i="24"/>
  <c r="E5057" i="24" s="1"/>
  <c r="D5058" i="24"/>
  <c r="E5058" i="24" s="1"/>
  <c r="D5059" i="24"/>
  <c r="E5059" i="24" s="1"/>
  <c r="D5060" i="24"/>
  <c r="E5060" i="24" s="1"/>
  <c r="D5061" i="24"/>
  <c r="E5061" i="24" s="1"/>
  <c r="D5062" i="24"/>
  <c r="E5062" i="24" s="1"/>
  <c r="D5063" i="24"/>
  <c r="E5063" i="24" s="1"/>
  <c r="D5064" i="24"/>
  <c r="E5064" i="24" s="1"/>
  <c r="D5065" i="24"/>
  <c r="E5065" i="24" s="1"/>
  <c r="D5066" i="24"/>
  <c r="E5066" i="24" s="1"/>
  <c r="D5067" i="24"/>
  <c r="E5067" i="24" s="1"/>
  <c r="D5068" i="24"/>
  <c r="E5068" i="24" s="1"/>
  <c r="D5069" i="24"/>
  <c r="E5069" i="24" s="1"/>
  <c r="D5070" i="24"/>
  <c r="E5070" i="24" s="1"/>
  <c r="D5071" i="24"/>
  <c r="E5071" i="24" s="1"/>
  <c r="D5072" i="24"/>
  <c r="E5072" i="24" s="1"/>
  <c r="D5073" i="24"/>
  <c r="D5074" i="24"/>
  <c r="E5074" i="24" s="1"/>
  <c r="D5075" i="24"/>
  <c r="E5075" i="24" s="1"/>
  <c r="D5076" i="24"/>
  <c r="E5076" i="24" s="1"/>
  <c r="D5077" i="24"/>
  <c r="E5077" i="24" s="1"/>
  <c r="D5078" i="24"/>
  <c r="E5078" i="24" s="1"/>
  <c r="D5079" i="24"/>
  <c r="E5079" i="24" s="1"/>
  <c r="D5080" i="24"/>
  <c r="E5080" i="24" s="1"/>
  <c r="D5081" i="24"/>
  <c r="E5081" i="24" s="1"/>
  <c r="D5082" i="24"/>
  <c r="E5082" i="24" s="1"/>
  <c r="D5083" i="24"/>
  <c r="E5083" i="24" s="1"/>
  <c r="D5084" i="24"/>
  <c r="E5084" i="24" s="1"/>
  <c r="D5085" i="24"/>
  <c r="E5085" i="24" s="1"/>
  <c r="D5086" i="24"/>
  <c r="E5086" i="24" s="1"/>
  <c r="D5087" i="24"/>
  <c r="E5087" i="24" s="1"/>
  <c r="D5088" i="24"/>
  <c r="E5088" i="24" s="1"/>
  <c r="D5089" i="24"/>
  <c r="E5089" i="24" s="1"/>
  <c r="D5090" i="24"/>
  <c r="E5090" i="24" s="1"/>
  <c r="D5091" i="24"/>
  <c r="E5091" i="24" s="1"/>
  <c r="D5092" i="24"/>
  <c r="E5092" i="24" s="1"/>
  <c r="D5093" i="24"/>
  <c r="E5093" i="24" s="1"/>
  <c r="D5094" i="24"/>
  <c r="E5094" i="24" s="1"/>
  <c r="D5095" i="24"/>
  <c r="D5096" i="24"/>
  <c r="E5096" i="24" s="1"/>
  <c r="D5097" i="24"/>
  <c r="E5097" i="24" s="1"/>
  <c r="D5098" i="24"/>
  <c r="E5098" i="24" s="1"/>
  <c r="D5099" i="24"/>
  <c r="E5099" i="24" s="1"/>
  <c r="D5100" i="24"/>
  <c r="E5100" i="24" s="1"/>
  <c r="D5101" i="24"/>
  <c r="E5101" i="24" s="1"/>
  <c r="D5102" i="24"/>
  <c r="E5102" i="24" s="1"/>
  <c r="D5103" i="24"/>
  <c r="E5103" i="24" s="1"/>
  <c r="D5104" i="24"/>
  <c r="E5104" i="24" s="1"/>
  <c r="D5105" i="24"/>
  <c r="E5105" i="24" s="1"/>
  <c r="D5106" i="24"/>
  <c r="E5106" i="24" s="1"/>
  <c r="D5107" i="24"/>
  <c r="E5107" i="24" s="1"/>
  <c r="D5108" i="24"/>
  <c r="E5108" i="24" s="1"/>
  <c r="D5109" i="24"/>
  <c r="E5109" i="24" s="1"/>
  <c r="D5110" i="24"/>
  <c r="E5110" i="24" s="1"/>
  <c r="D5111" i="24"/>
  <c r="E5111" i="24" s="1"/>
  <c r="D5112" i="24"/>
  <c r="E5112" i="24" s="1"/>
  <c r="D5113" i="24"/>
  <c r="E5113" i="24" s="1"/>
  <c r="D5114" i="24"/>
  <c r="E5114" i="24" s="1"/>
  <c r="D5115" i="24"/>
  <c r="E5115" i="24" s="1"/>
  <c r="D5116" i="24"/>
  <c r="E5116" i="24" s="1"/>
  <c r="D5117" i="24"/>
  <c r="E5117" i="24" s="1"/>
  <c r="D5118" i="24"/>
  <c r="E5118" i="24" s="1"/>
  <c r="D5119" i="24"/>
  <c r="E5119" i="24" s="1"/>
  <c r="D5120" i="24"/>
  <c r="E5120" i="24" s="1"/>
  <c r="D5121" i="24"/>
  <c r="E5121" i="24" s="1"/>
  <c r="D5122" i="24"/>
  <c r="E5122" i="24" s="1"/>
  <c r="D5123" i="24"/>
  <c r="E5123" i="24" s="1"/>
  <c r="D5124" i="24"/>
  <c r="E5124" i="24" s="1"/>
  <c r="D5125" i="24"/>
  <c r="E5125" i="24" s="1"/>
  <c r="D5126" i="24"/>
  <c r="E5126" i="24" s="1"/>
  <c r="D5127" i="24"/>
  <c r="E5127" i="24" s="1"/>
  <c r="D5128" i="24"/>
  <c r="E5128" i="24" s="1"/>
  <c r="D5129" i="24"/>
  <c r="E5129" i="24" s="1"/>
  <c r="D5130" i="24"/>
  <c r="E5130" i="24" s="1"/>
  <c r="D5131" i="24"/>
  <c r="E5131" i="24" s="1"/>
  <c r="D5132" i="24"/>
  <c r="E5132" i="24" s="1"/>
  <c r="D5133" i="24"/>
  <c r="E5133" i="24" s="1"/>
  <c r="D5134" i="24"/>
  <c r="E5134" i="24" s="1"/>
  <c r="D5135" i="24"/>
  <c r="E5135" i="24" s="1"/>
  <c r="D5136" i="24"/>
  <c r="E5136" i="24" s="1"/>
  <c r="D5137" i="24"/>
  <c r="E5137" i="24" s="1"/>
  <c r="D5138" i="24"/>
  <c r="E5138" i="24" s="1"/>
  <c r="D5139" i="24"/>
  <c r="E5139" i="24" s="1"/>
  <c r="D5140" i="24"/>
  <c r="E5140" i="24" s="1"/>
  <c r="D5141" i="24"/>
  <c r="E5141" i="24" s="1"/>
  <c r="D5142" i="24"/>
  <c r="E5142" i="24" s="1"/>
  <c r="D5143" i="24"/>
  <c r="E5143" i="24" s="1"/>
  <c r="D5144" i="24"/>
  <c r="E5144" i="24" s="1"/>
  <c r="D5145" i="24"/>
  <c r="E5145" i="24" s="1"/>
  <c r="D5146" i="24"/>
  <c r="E5146" i="24" s="1"/>
  <c r="D5147" i="24"/>
  <c r="E5147" i="24" s="1"/>
  <c r="D5148" i="24"/>
  <c r="E5148" i="24" s="1"/>
  <c r="D5149" i="24"/>
  <c r="E5149" i="24" s="1"/>
  <c r="D5150" i="24"/>
  <c r="E5150" i="24" s="1"/>
  <c r="D5151" i="24"/>
  <c r="E5151" i="24" s="1"/>
  <c r="D5152" i="24"/>
  <c r="E5152" i="24" s="1"/>
  <c r="D5153" i="24"/>
  <c r="E5153" i="24" s="1"/>
  <c r="D5154" i="24"/>
  <c r="E5154" i="24" s="1"/>
  <c r="D5155" i="24"/>
  <c r="E5155" i="24" s="1"/>
  <c r="D5156" i="24"/>
  <c r="E5156" i="24" s="1"/>
  <c r="D5157" i="24"/>
  <c r="E5157" i="24" s="1"/>
  <c r="D5158" i="24"/>
  <c r="E5158" i="24" s="1"/>
  <c r="D5159" i="24"/>
  <c r="E5159" i="24" s="1"/>
  <c r="D5160" i="24"/>
  <c r="E5160" i="24" s="1"/>
  <c r="D5161" i="24"/>
  <c r="E5161" i="24" s="1"/>
  <c r="D5162" i="24"/>
  <c r="E5162" i="24" s="1"/>
  <c r="D5163" i="24"/>
  <c r="E5163" i="24" s="1"/>
  <c r="D5164" i="24"/>
  <c r="E5164" i="24" s="1"/>
  <c r="D5165" i="24"/>
  <c r="E5165" i="24" s="1"/>
  <c r="D5166" i="24"/>
  <c r="E5166" i="24" s="1"/>
  <c r="D5167" i="24"/>
  <c r="E5167" i="24" s="1"/>
  <c r="D5168" i="24"/>
  <c r="E5168" i="24" s="1"/>
  <c r="D5169" i="24"/>
  <c r="E5169" i="24" s="1"/>
  <c r="D5170" i="24"/>
  <c r="E5170" i="24" s="1"/>
  <c r="D5171" i="24"/>
  <c r="E5171" i="24" s="1"/>
  <c r="D5172" i="24"/>
  <c r="E5172" i="24" s="1"/>
  <c r="D5173" i="24"/>
  <c r="E5173" i="24" s="1"/>
  <c r="D5174" i="24"/>
  <c r="E5174" i="24" s="1"/>
  <c r="D5175" i="24"/>
  <c r="E5175" i="24" s="1"/>
  <c r="D5176" i="24"/>
  <c r="E5176" i="24" s="1"/>
  <c r="D5177" i="24"/>
  <c r="E5177" i="24" s="1"/>
  <c r="D5178" i="24"/>
  <c r="E5178" i="24" s="1"/>
  <c r="D5179" i="24"/>
  <c r="E5179" i="24" s="1"/>
  <c r="D5180" i="24"/>
  <c r="E5180" i="24" s="1"/>
  <c r="D5181" i="24"/>
  <c r="E5181" i="24" s="1"/>
  <c r="D5182" i="24"/>
  <c r="E5182" i="24" s="1"/>
  <c r="D5183" i="24"/>
  <c r="E5183" i="24" s="1"/>
  <c r="D5184" i="24"/>
  <c r="E5184" i="24" s="1"/>
  <c r="D5185" i="24"/>
  <c r="E5185" i="24" s="1"/>
  <c r="D5186" i="24"/>
  <c r="E5186" i="24" s="1"/>
  <c r="D5187" i="24"/>
  <c r="E5187" i="24" s="1"/>
  <c r="D5188" i="24"/>
  <c r="E5188" i="24" s="1"/>
  <c r="D5189" i="24"/>
  <c r="E5189" i="24" s="1"/>
  <c r="D5190" i="24"/>
  <c r="E5190" i="24" s="1"/>
  <c r="D5191" i="24"/>
  <c r="E5191" i="24" s="1"/>
  <c r="D5192" i="24"/>
  <c r="E5192" i="24" s="1"/>
  <c r="D5193" i="24"/>
  <c r="E5193" i="24" s="1"/>
  <c r="D5194" i="24"/>
  <c r="E5194" i="24" s="1"/>
  <c r="D5195" i="24"/>
  <c r="E5195" i="24" s="1"/>
  <c r="D5196" i="24"/>
  <c r="E5196" i="24" s="1"/>
  <c r="D5197" i="24"/>
  <c r="E5197" i="24" s="1"/>
  <c r="D5198" i="24"/>
  <c r="E5198" i="24" s="1"/>
  <c r="D5199" i="24"/>
  <c r="E5199" i="24" s="1"/>
  <c r="D5200" i="24"/>
  <c r="E5200" i="24" s="1"/>
  <c r="D5201" i="24"/>
  <c r="E5201" i="24" s="1"/>
  <c r="D5202" i="24"/>
  <c r="E5202" i="24" s="1"/>
  <c r="D5203" i="24"/>
  <c r="E5203" i="24" s="1"/>
  <c r="D5204" i="24"/>
  <c r="E5204" i="24" s="1"/>
  <c r="D5205" i="24"/>
  <c r="E5205" i="24" s="1"/>
  <c r="D5206" i="24"/>
  <c r="E5206" i="24" s="1"/>
  <c r="D5207" i="24"/>
  <c r="E5207" i="24" s="1"/>
  <c r="D5208" i="24"/>
  <c r="E5208" i="24" s="1"/>
  <c r="D5209" i="24"/>
  <c r="E5209" i="24" s="1"/>
  <c r="D5210" i="24"/>
  <c r="E5210" i="24" s="1"/>
  <c r="D5211" i="24"/>
  <c r="E5211" i="24" s="1"/>
  <c r="D5212" i="24"/>
  <c r="E5212" i="24" s="1"/>
  <c r="D5213" i="24"/>
  <c r="E5213" i="24" s="1"/>
  <c r="D5214" i="24"/>
  <c r="E5214" i="24" s="1"/>
  <c r="D5215" i="24"/>
  <c r="E5215" i="24" s="1"/>
  <c r="D5216" i="24"/>
  <c r="E5216" i="24" s="1"/>
  <c r="D5217" i="24"/>
  <c r="E5217" i="24" s="1"/>
  <c r="D5218" i="24"/>
  <c r="E5218" i="24" s="1"/>
  <c r="D5219" i="24"/>
  <c r="E5219" i="24" s="1"/>
  <c r="D5220" i="24"/>
  <c r="E5220" i="24" s="1"/>
  <c r="D5221" i="24"/>
  <c r="E5221" i="24" s="1"/>
  <c r="D5222" i="24"/>
  <c r="E5222" i="24" s="1"/>
  <c r="D5223" i="24"/>
  <c r="D5224" i="24"/>
  <c r="E5224" i="24" s="1"/>
  <c r="D5225" i="24"/>
  <c r="E5225" i="24" s="1"/>
  <c r="D5226" i="24"/>
  <c r="E5226" i="24" s="1"/>
  <c r="D5227" i="24"/>
  <c r="E5227" i="24" s="1"/>
  <c r="D5228" i="24"/>
  <c r="E5228" i="24" s="1"/>
  <c r="D5229" i="24"/>
  <c r="E5229" i="24" s="1"/>
  <c r="D5230" i="24"/>
  <c r="E5230" i="24" s="1"/>
  <c r="D5231" i="24"/>
  <c r="E5231" i="24" s="1"/>
  <c r="D5232" i="24"/>
  <c r="E5232" i="24" s="1"/>
  <c r="D5233" i="24"/>
  <c r="D5234" i="24"/>
  <c r="E5234" i="24" s="1"/>
  <c r="D5235" i="24"/>
  <c r="E5235" i="24" s="1"/>
  <c r="D5236" i="24"/>
  <c r="E5236" i="24" s="1"/>
  <c r="D5237" i="24"/>
  <c r="E5237" i="24" s="1"/>
  <c r="D5238" i="24"/>
  <c r="E5238" i="24" s="1"/>
  <c r="D5239" i="24"/>
  <c r="E5239" i="24" s="1"/>
  <c r="D5240" i="24"/>
  <c r="E5240" i="24" s="1"/>
  <c r="D5241" i="24"/>
  <c r="E5241" i="24" s="1"/>
  <c r="D5242" i="24"/>
  <c r="E5242" i="24" s="1"/>
  <c r="D5243" i="24"/>
  <c r="E5243" i="24" s="1"/>
  <c r="D5244" i="24"/>
  <c r="E5244" i="24" s="1"/>
  <c r="D5245" i="24"/>
  <c r="E5245" i="24" s="1"/>
  <c r="D5246" i="24"/>
  <c r="E5246" i="24" s="1"/>
  <c r="D5247" i="24"/>
  <c r="E5247" i="24" s="1"/>
  <c r="D5248" i="24"/>
  <c r="E5248" i="24" s="1"/>
  <c r="D5249" i="24"/>
  <c r="E5249" i="24" s="1"/>
  <c r="D5250" i="24"/>
  <c r="E5250" i="24" s="1"/>
  <c r="D5251" i="24"/>
  <c r="E5251" i="24" s="1"/>
  <c r="D5252" i="24"/>
  <c r="E5252" i="24" s="1"/>
  <c r="D5253" i="24"/>
  <c r="E5253" i="24" s="1"/>
  <c r="D5254" i="24"/>
  <c r="E5254" i="24" s="1"/>
  <c r="D5255" i="24"/>
  <c r="E5255" i="24" s="1"/>
  <c r="D5256" i="24"/>
  <c r="E5256" i="24" s="1"/>
  <c r="D5257" i="24"/>
  <c r="E5257" i="24" s="1"/>
  <c r="D5258" i="24"/>
  <c r="E5258" i="24" s="1"/>
  <c r="D5259" i="24"/>
  <c r="E5259" i="24" s="1"/>
  <c r="D5260" i="24"/>
  <c r="E5260" i="24" s="1"/>
  <c r="D5261" i="24"/>
  <c r="E5261" i="24" s="1"/>
  <c r="D5262" i="24"/>
  <c r="E5262" i="24" s="1"/>
  <c r="D5263" i="24"/>
  <c r="E5263" i="24" s="1"/>
  <c r="D5264" i="24"/>
  <c r="E5264" i="24" s="1"/>
  <c r="D5265" i="24"/>
  <c r="E5265" i="24" s="1"/>
  <c r="D5266" i="24"/>
  <c r="E5266" i="24" s="1"/>
  <c r="D5267" i="24"/>
  <c r="E5267" i="24" s="1"/>
  <c r="D5268" i="24"/>
  <c r="E5268" i="24" s="1"/>
  <c r="D5269" i="24"/>
  <c r="E5269" i="24" s="1"/>
  <c r="D5270" i="24"/>
  <c r="E5270" i="24" s="1"/>
  <c r="D5271" i="24"/>
  <c r="E5271" i="24" s="1"/>
  <c r="D5272" i="24"/>
  <c r="E5272" i="24" s="1"/>
  <c r="D5273" i="24"/>
  <c r="E5273" i="24" s="1"/>
  <c r="D5274" i="24"/>
  <c r="E5274" i="24" s="1"/>
  <c r="D5275" i="24"/>
  <c r="E5275" i="24" s="1"/>
  <c r="D5276" i="24"/>
  <c r="E5276" i="24" s="1"/>
  <c r="D5277" i="24"/>
  <c r="E5277" i="24" s="1"/>
  <c r="D5278" i="24"/>
  <c r="E5278" i="24" s="1"/>
  <c r="D5279" i="24"/>
  <c r="E5279" i="24" s="1"/>
  <c r="D5280" i="24"/>
  <c r="E5280" i="24" s="1"/>
  <c r="D5281" i="24"/>
  <c r="E5281" i="24" s="1"/>
  <c r="D5282" i="24"/>
  <c r="E5282" i="24" s="1"/>
  <c r="D5283" i="24"/>
  <c r="E5283" i="24" s="1"/>
  <c r="D5284" i="24"/>
  <c r="E5284" i="24" s="1"/>
  <c r="D5285" i="24"/>
  <c r="E5285" i="24" s="1"/>
  <c r="D5286" i="24"/>
  <c r="E5286" i="24" s="1"/>
  <c r="D5287" i="24"/>
  <c r="E5287" i="24" s="1"/>
  <c r="D5288" i="24"/>
  <c r="E5288" i="24" s="1"/>
  <c r="D5289" i="24"/>
  <c r="E5289" i="24" s="1"/>
  <c r="D5290" i="24"/>
  <c r="E5290" i="24" s="1"/>
  <c r="D5291" i="24"/>
  <c r="E5291" i="24" s="1"/>
  <c r="D5292" i="24"/>
  <c r="E5292" i="24" s="1"/>
  <c r="D5293" i="24"/>
  <c r="E5293" i="24" s="1"/>
  <c r="D5294" i="24"/>
  <c r="E5294" i="24" s="1"/>
  <c r="D5295" i="24"/>
  <c r="E5295" i="24" s="1"/>
  <c r="D5296" i="24"/>
  <c r="E5296" i="24" s="1"/>
  <c r="D5297" i="24"/>
  <c r="E5297" i="24" s="1"/>
  <c r="D5298" i="24"/>
  <c r="E5298" i="24" s="1"/>
  <c r="D5299" i="24"/>
  <c r="E5299" i="24" s="1"/>
  <c r="D5300" i="24"/>
  <c r="E5300" i="24" s="1"/>
  <c r="D5301" i="24"/>
  <c r="E5301" i="24" s="1"/>
  <c r="D5302" i="24"/>
  <c r="E5302" i="24" s="1"/>
  <c r="D5303" i="24"/>
  <c r="E5303" i="24" s="1"/>
  <c r="D5304" i="24"/>
  <c r="E5304" i="24" s="1"/>
  <c r="D5305" i="24"/>
  <c r="E5305" i="24" s="1"/>
  <c r="D5306" i="24"/>
  <c r="E5306" i="24" s="1"/>
  <c r="D5307" i="24"/>
  <c r="E5307" i="24" s="1"/>
  <c r="D5308" i="24"/>
  <c r="E5308" i="24" s="1"/>
  <c r="D5309" i="24"/>
  <c r="E5309" i="24" s="1"/>
  <c r="D5310" i="24"/>
  <c r="E5310" i="24" s="1"/>
  <c r="D5311" i="24"/>
  <c r="E5311" i="24" s="1"/>
  <c r="D5312" i="24"/>
  <c r="E5312" i="24" s="1"/>
  <c r="D5313" i="24"/>
  <c r="E5313" i="24" s="1"/>
  <c r="D5314" i="24"/>
  <c r="E5314" i="24" s="1"/>
  <c r="D5315" i="24"/>
  <c r="E5315" i="24" s="1"/>
  <c r="D5316" i="24"/>
  <c r="E5316" i="24" s="1"/>
  <c r="D5317" i="24"/>
  <c r="E5317" i="24" s="1"/>
  <c r="D5318" i="24"/>
  <c r="E5318" i="24" s="1"/>
  <c r="D5319" i="24"/>
  <c r="E5319" i="24" s="1"/>
  <c r="D5320" i="24"/>
  <c r="E5320" i="24" s="1"/>
  <c r="D5321" i="24"/>
  <c r="E5321" i="24" s="1"/>
  <c r="D5322" i="24"/>
  <c r="E5322" i="24" s="1"/>
  <c r="D5323" i="24"/>
  <c r="E5323" i="24" s="1"/>
  <c r="D5324" i="24"/>
  <c r="E5324" i="24" s="1"/>
  <c r="D5325" i="24"/>
  <c r="E5325" i="24" s="1"/>
  <c r="D5326" i="24"/>
  <c r="E5326" i="24" s="1"/>
  <c r="D5327" i="24"/>
  <c r="E5327" i="24" s="1"/>
  <c r="D5328" i="24"/>
  <c r="E5328" i="24" s="1"/>
  <c r="D5329" i="24"/>
  <c r="E5329" i="24" s="1"/>
  <c r="D5330" i="24"/>
  <c r="E5330" i="24" s="1"/>
  <c r="D5331" i="24"/>
  <c r="E5331" i="24" s="1"/>
  <c r="D5332" i="24"/>
  <c r="E5332" i="24" s="1"/>
  <c r="D5333" i="24"/>
  <c r="E5333" i="24" s="1"/>
  <c r="D5334" i="24"/>
  <c r="E5334" i="24" s="1"/>
  <c r="D5335" i="24"/>
  <c r="E5335" i="24" s="1"/>
  <c r="D5336" i="24"/>
  <c r="E5336" i="24" s="1"/>
  <c r="D5337" i="24"/>
  <c r="E5337" i="24" s="1"/>
  <c r="D5338" i="24"/>
  <c r="D5339" i="24"/>
  <c r="E5339" i="24" s="1"/>
  <c r="D5340" i="24"/>
  <c r="E5340" i="24" s="1"/>
  <c r="D5341" i="24"/>
  <c r="E5341" i="24" s="1"/>
  <c r="D5342" i="24"/>
  <c r="E5342" i="24" s="1"/>
  <c r="D5343" i="24"/>
  <c r="E5343" i="24" s="1"/>
  <c r="D5344" i="24"/>
  <c r="E5344" i="24" s="1"/>
  <c r="D5345" i="24"/>
  <c r="D5346" i="24"/>
  <c r="E5346" i="24" s="1"/>
  <c r="D5347" i="24"/>
  <c r="E5347" i="24" s="1"/>
  <c r="D5348" i="24"/>
  <c r="E5348" i="24" s="1"/>
  <c r="D5349" i="24"/>
  <c r="E5349" i="24" s="1"/>
  <c r="D5350" i="24"/>
  <c r="E5350" i="24" s="1"/>
  <c r="D5351" i="24"/>
  <c r="E5351" i="24" s="1"/>
  <c r="D5352" i="24"/>
  <c r="E5352" i="24" s="1"/>
  <c r="D5353" i="24"/>
  <c r="E5353" i="24" s="1"/>
  <c r="D5354" i="24"/>
  <c r="E5354" i="24" s="1"/>
  <c r="D5355" i="24"/>
  <c r="E5355" i="24" s="1"/>
  <c r="D5356" i="24"/>
  <c r="E5356" i="24" s="1"/>
  <c r="D5357" i="24"/>
  <c r="E5357" i="24" s="1"/>
  <c r="D5358" i="24"/>
  <c r="E5358" i="24" s="1"/>
  <c r="D5359" i="24"/>
  <c r="E5359" i="24" s="1"/>
  <c r="D5360" i="24"/>
  <c r="E5360" i="24" s="1"/>
  <c r="D5361" i="24"/>
  <c r="E5361" i="24" s="1"/>
  <c r="D5362" i="24"/>
  <c r="E5362" i="24" s="1"/>
  <c r="D5363" i="24"/>
  <c r="E5363" i="24" s="1"/>
  <c r="D5364" i="24"/>
  <c r="E5364" i="24" s="1"/>
  <c r="D5365" i="24"/>
  <c r="E5365" i="24" s="1"/>
  <c r="D5366" i="24"/>
  <c r="E5366" i="24" s="1"/>
  <c r="D5367" i="24"/>
  <c r="E5367" i="24" s="1"/>
  <c r="D5368" i="24"/>
  <c r="E5368" i="24" s="1"/>
  <c r="D5369" i="24"/>
  <c r="E5369" i="24" s="1"/>
  <c r="D5370" i="24"/>
  <c r="E5370" i="24" s="1"/>
  <c r="D5371" i="24"/>
  <c r="E5371" i="24" s="1"/>
  <c r="D5372" i="24"/>
  <c r="E5372" i="24" s="1"/>
  <c r="D5373" i="24"/>
  <c r="E5373" i="24" s="1"/>
  <c r="D5374" i="24"/>
  <c r="E5374" i="24" s="1"/>
  <c r="D5375" i="24"/>
  <c r="E5375" i="24" s="1"/>
  <c r="D5376" i="24"/>
  <c r="E5376" i="24" s="1"/>
  <c r="D5377" i="24"/>
  <c r="E5377" i="24" s="1"/>
  <c r="D5378" i="24"/>
  <c r="E5378" i="24" s="1"/>
  <c r="D5379" i="24"/>
  <c r="E5379" i="24" s="1"/>
  <c r="D5380" i="24"/>
  <c r="E5380" i="24" s="1"/>
  <c r="D5381" i="24"/>
  <c r="E5381" i="24" s="1"/>
  <c r="D5382" i="24"/>
  <c r="E5382" i="24" s="1"/>
  <c r="D5383" i="24"/>
  <c r="E5383" i="24" s="1"/>
  <c r="D5384" i="24"/>
  <c r="E5384" i="24" s="1"/>
  <c r="D5385" i="24"/>
  <c r="E5385" i="24" s="1"/>
  <c r="D5386" i="24"/>
  <c r="E5386" i="24" s="1"/>
  <c r="D5387" i="24"/>
  <c r="E5387" i="24" s="1"/>
  <c r="D5388" i="24"/>
  <c r="E5388" i="24" s="1"/>
  <c r="D5389" i="24"/>
  <c r="E5389" i="24" s="1"/>
  <c r="D5390" i="24"/>
  <c r="E5390" i="24" s="1"/>
  <c r="D5391" i="24"/>
  <c r="E5391" i="24" s="1"/>
  <c r="D5392" i="24"/>
  <c r="E5392" i="24" s="1"/>
  <c r="D5393" i="24"/>
  <c r="E5393" i="24" s="1"/>
  <c r="D5394" i="24"/>
  <c r="E5394" i="24" s="1"/>
  <c r="D5395" i="24"/>
  <c r="E5395" i="24" s="1"/>
  <c r="D5396" i="24"/>
  <c r="E5396" i="24" s="1"/>
  <c r="D5397" i="24"/>
  <c r="E5397" i="24" s="1"/>
  <c r="D5398" i="24"/>
  <c r="E5398" i="24" s="1"/>
  <c r="D5399" i="24"/>
  <c r="E5399" i="24" s="1"/>
  <c r="D5400" i="24"/>
  <c r="E5400" i="24" s="1"/>
  <c r="D5401" i="24"/>
  <c r="E5401" i="24" s="1"/>
  <c r="D5402" i="24"/>
  <c r="E5402" i="24" s="1"/>
  <c r="D5403" i="24"/>
  <c r="E5403" i="24" s="1"/>
  <c r="D5404" i="24"/>
  <c r="E5404" i="24" s="1"/>
  <c r="D5405" i="24"/>
  <c r="E5405" i="24" s="1"/>
  <c r="D5406" i="24"/>
  <c r="E5406" i="24" s="1"/>
  <c r="D5407" i="24"/>
  <c r="E5407" i="24" s="1"/>
  <c r="D5408" i="24"/>
  <c r="E5408" i="24" s="1"/>
  <c r="D5409" i="24"/>
  <c r="E5409" i="24" s="1"/>
  <c r="D5410" i="24"/>
  <c r="E5410" i="24" s="1"/>
  <c r="D5411" i="24"/>
  <c r="E5411" i="24" s="1"/>
  <c r="D5412" i="24"/>
  <c r="E5412" i="24" s="1"/>
  <c r="D5413" i="24"/>
  <c r="E5413" i="24" s="1"/>
  <c r="D5414" i="24"/>
  <c r="E5414" i="24" s="1"/>
  <c r="D5415" i="24"/>
  <c r="E5415" i="24" s="1"/>
  <c r="D5416" i="24"/>
  <c r="E5416" i="24" s="1"/>
  <c r="D5417" i="24"/>
  <c r="E5417" i="24" s="1"/>
  <c r="D5418" i="24"/>
  <c r="E5418" i="24" s="1"/>
  <c r="D5419" i="24"/>
  <c r="E5419" i="24" s="1"/>
  <c r="D5420" i="24"/>
  <c r="E5420" i="24" s="1"/>
  <c r="D5421" i="24"/>
  <c r="E5421" i="24" s="1"/>
  <c r="D5422" i="24"/>
  <c r="E5422" i="24" s="1"/>
  <c r="D5423" i="24"/>
  <c r="E5423" i="24" s="1"/>
  <c r="D5424" i="24"/>
  <c r="E5424" i="24" s="1"/>
  <c r="D5425" i="24"/>
  <c r="E5425" i="24" s="1"/>
  <c r="D5426" i="24"/>
  <c r="E5426" i="24" s="1"/>
  <c r="D5427" i="24"/>
  <c r="E5427" i="24" s="1"/>
  <c r="D5428" i="24"/>
  <c r="E5428" i="24" s="1"/>
  <c r="D5429" i="24"/>
  <c r="E5429" i="24" s="1"/>
  <c r="D5430" i="24"/>
  <c r="E5430" i="24" s="1"/>
  <c r="D5431" i="24"/>
  <c r="E5431" i="24" s="1"/>
  <c r="D5432" i="24"/>
  <c r="E5432" i="24" s="1"/>
  <c r="D5433" i="24"/>
  <c r="E5433" i="24" s="1"/>
  <c r="D5434" i="24"/>
  <c r="E5434" i="24" s="1"/>
  <c r="D5435" i="24"/>
  <c r="E5435" i="24" s="1"/>
  <c r="D5436" i="24"/>
  <c r="E5436" i="24" s="1"/>
  <c r="D5437" i="24"/>
  <c r="E5437" i="24" s="1"/>
  <c r="D5438" i="24"/>
  <c r="E5438" i="24" s="1"/>
  <c r="D5439" i="24"/>
  <c r="E5439" i="24" s="1"/>
  <c r="D5440" i="24"/>
  <c r="E5440" i="24" s="1"/>
  <c r="D5441" i="24"/>
  <c r="E5441" i="24" s="1"/>
  <c r="D5442" i="24"/>
  <c r="E5442" i="24" s="1"/>
  <c r="D5443" i="24"/>
  <c r="E5443" i="24" s="1"/>
  <c r="D5444" i="24"/>
  <c r="E5444" i="24" s="1"/>
  <c r="D5445" i="24"/>
  <c r="E5445" i="24" s="1"/>
  <c r="D5446" i="24"/>
  <c r="E5446" i="24" s="1"/>
  <c r="D5447" i="24"/>
  <c r="E5447" i="24" s="1"/>
  <c r="D5448" i="24"/>
  <c r="E5448" i="24" s="1"/>
  <c r="D5449" i="24"/>
  <c r="E5449" i="24" s="1"/>
  <c r="D5450" i="24"/>
  <c r="D5451" i="24"/>
  <c r="E5451" i="24" s="1"/>
  <c r="D5452" i="24"/>
  <c r="E5452" i="24" s="1"/>
  <c r="D5453" i="24"/>
  <c r="E5453" i="24" s="1"/>
  <c r="D5454" i="24"/>
  <c r="E5454" i="24" s="1"/>
  <c r="D5455" i="24"/>
  <c r="E5455" i="24" s="1"/>
  <c r="D5456" i="24"/>
  <c r="E5456" i="24" s="1"/>
  <c r="D5457" i="24"/>
  <c r="E5457" i="24" s="1"/>
  <c r="D5458" i="24"/>
  <c r="E5458" i="24" s="1"/>
  <c r="D5459" i="24"/>
  <c r="E5459" i="24" s="1"/>
  <c r="D5460" i="24"/>
  <c r="E5460" i="24" s="1"/>
  <c r="D5461" i="24"/>
  <c r="E5461" i="24" s="1"/>
  <c r="D5462" i="24"/>
  <c r="E5462" i="24" s="1"/>
  <c r="D5463" i="24"/>
  <c r="E5463" i="24" s="1"/>
  <c r="D5464" i="24"/>
  <c r="E5464" i="24" s="1"/>
  <c r="D5465" i="24"/>
  <c r="E5465" i="24" s="1"/>
  <c r="D5466" i="24"/>
  <c r="E5466" i="24" s="1"/>
  <c r="D5467" i="24"/>
  <c r="E5467" i="24" s="1"/>
  <c r="D5468" i="24"/>
  <c r="E5468" i="24" s="1"/>
  <c r="D5469" i="24"/>
  <c r="E5469" i="24" s="1"/>
  <c r="D5470" i="24"/>
  <c r="E5470" i="24" s="1"/>
  <c r="D5471" i="24"/>
  <c r="E5471" i="24" s="1"/>
  <c r="D5472" i="24"/>
  <c r="E5472" i="24" s="1"/>
  <c r="D5473" i="24"/>
  <c r="E5473" i="24" s="1"/>
  <c r="D5474" i="24"/>
  <c r="E5474" i="24" s="1"/>
  <c r="D5475" i="24"/>
  <c r="E5475" i="24" s="1"/>
  <c r="D5476" i="24"/>
  <c r="E5476" i="24" s="1"/>
  <c r="D5477" i="24"/>
  <c r="E5477" i="24" s="1"/>
  <c r="D5478" i="24"/>
  <c r="E5478" i="24" s="1"/>
  <c r="D5479" i="24"/>
  <c r="E5479" i="24" s="1"/>
  <c r="D5480" i="24"/>
  <c r="E5480" i="24" s="1"/>
  <c r="D5481" i="24"/>
  <c r="E5481" i="24" s="1"/>
  <c r="D5482" i="24"/>
  <c r="E5482" i="24" s="1"/>
  <c r="D5483" i="24"/>
  <c r="E5483" i="24" s="1"/>
  <c r="D5484" i="24"/>
  <c r="E5484" i="24" s="1"/>
  <c r="D5485" i="24"/>
  <c r="E5485" i="24" s="1"/>
  <c r="D5486" i="24"/>
  <c r="E5486" i="24" s="1"/>
  <c r="D5487" i="24"/>
  <c r="E5487" i="24" s="1"/>
  <c r="D5488" i="24"/>
  <c r="E5488" i="24" s="1"/>
  <c r="D5489" i="24"/>
  <c r="E5489" i="24" s="1"/>
  <c r="D5490" i="24"/>
  <c r="E5490" i="24" s="1"/>
  <c r="D5491" i="24"/>
  <c r="E5491" i="24" s="1"/>
  <c r="D5492" i="24"/>
  <c r="E5492" i="24" s="1"/>
  <c r="D5493" i="24"/>
  <c r="E5493" i="24" s="1"/>
  <c r="D5494" i="24"/>
  <c r="E5494" i="24" s="1"/>
  <c r="D5495" i="24"/>
  <c r="E5495" i="24" s="1"/>
  <c r="D5496" i="24"/>
  <c r="E5496" i="24" s="1"/>
  <c r="D5497" i="24"/>
  <c r="E5497" i="24" s="1"/>
  <c r="D5498" i="24"/>
  <c r="E5498" i="24" s="1"/>
  <c r="D5499" i="24"/>
  <c r="E5499" i="24" s="1"/>
  <c r="D5500" i="24"/>
  <c r="E5500" i="24" s="1"/>
  <c r="D5501" i="24"/>
  <c r="E5501" i="24" s="1"/>
  <c r="D5502" i="24"/>
  <c r="E5502" i="24" s="1"/>
  <c r="D5503" i="24"/>
  <c r="E5503" i="24" s="1"/>
  <c r="D5504" i="24"/>
  <c r="E5504" i="24" s="1"/>
  <c r="D5505" i="24"/>
  <c r="E5505" i="24" s="1"/>
  <c r="D5506" i="24"/>
  <c r="E5506" i="24" s="1"/>
  <c r="D5507" i="24"/>
  <c r="E5507" i="24" s="1"/>
  <c r="D5508" i="24"/>
  <c r="E5508" i="24" s="1"/>
  <c r="D5509" i="24"/>
  <c r="E5509" i="24" s="1"/>
  <c r="D5510" i="24"/>
  <c r="E5510" i="24" s="1"/>
  <c r="D5511" i="24"/>
  <c r="E5511" i="24" s="1"/>
  <c r="D5512" i="24"/>
  <c r="E5512" i="24" s="1"/>
  <c r="D5513" i="24"/>
  <c r="E5513" i="24" s="1"/>
  <c r="D5514" i="24"/>
  <c r="E5514" i="24" s="1"/>
  <c r="D5515" i="24"/>
  <c r="E5515" i="24" s="1"/>
  <c r="D5516" i="24"/>
  <c r="E5516" i="24" s="1"/>
  <c r="D5517" i="24"/>
  <c r="E5517" i="24" s="1"/>
  <c r="D5518" i="24"/>
  <c r="E5518" i="24" s="1"/>
  <c r="D5519" i="24"/>
  <c r="E5519" i="24" s="1"/>
  <c r="D5520" i="24"/>
  <c r="E5520" i="24" s="1"/>
  <c r="D5521" i="24"/>
  <c r="E5521" i="24" s="1"/>
  <c r="D5522" i="24"/>
  <c r="E5522" i="24" s="1"/>
  <c r="D5523" i="24"/>
  <c r="E5523" i="24" s="1"/>
  <c r="D5524" i="24"/>
  <c r="E5524" i="24" s="1"/>
  <c r="D5525" i="24"/>
  <c r="E5525" i="24" s="1"/>
  <c r="D5526" i="24"/>
  <c r="E5526" i="24" s="1"/>
  <c r="D5527" i="24"/>
  <c r="E5527" i="24" s="1"/>
  <c r="D5528" i="24"/>
  <c r="E5528" i="24" s="1"/>
  <c r="D5529" i="24"/>
  <c r="E5529" i="24" s="1"/>
  <c r="D5530" i="24"/>
  <c r="E5530" i="24" s="1"/>
  <c r="D5531" i="24"/>
  <c r="E5531" i="24" s="1"/>
  <c r="D5532" i="24"/>
  <c r="E5532" i="24" s="1"/>
  <c r="D5533" i="24"/>
  <c r="E5533" i="24" s="1"/>
  <c r="D5534" i="24"/>
  <c r="E5534" i="24" s="1"/>
  <c r="D5535" i="24"/>
  <c r="D5536" i="24"/>
  <c r="E5536" i="24" s="1"/>
  <c r="D5537" i="24"/>
  <c r="E5537" i="24" s="1"/>
  <c r="D5538" i="24"/>
  <c r="E5538" i="24" s="1"/>
  <c r="D5539" i="24"/>
  <c r="E5539" i="24" s="1"/>
  <c r="D5540" i="24"/>
  <c r="E5540" i="24" s="1"/>
  <c r="D5541" i="24"/>
  <c r="E5541" i="24" s="1"/>
  <c r="D5542" i="24"/>
  <c r="E5542" i="24" s="1"/>
  <c r="D5543" i="24"/>
  <c r="E5543" i="24" s="1"/>
  <c r="D5544" i="24"/>
  <c r="E5544" i="24" s="1"/>
  <c r="D5545" i="24"/>
  <c r="E5545" i="24" s="1"/>
  <c r="D5546" i="24"/>
  <c r="E5546" i="24" s="1"/>
  <c r="D5547" i="24"/>
  <c r="E5547" i="24" s="1"/>
  <c r="D5548" i="24"/>
  <c r="E5548" i="24" s="1"/>
  <c r="D5549" i="24"/>
  <c r="E5549" i="24" s="1"/>
  <c r="D5550" i="24"/>
  <c r="E5550" i="24" s="1"/>
  <c r="D5551" i="24"/>
  <c r="E5551" i="24" s="1"/>
  <c r="D5552" i="24"/>
  <c r="E5552" i="24" s="1"/>
  <c r="D5553" i="24"/>
  <c r="D5554" i="24"/>
  <c r="E5554" i="24" s="1"/>
  <c r="D5555" i="24"/>
  <c r="E5555" i="24" s="1"/>
  <c r="D5556" i="24"/>
  <c r="E5556" i="24" s="1"/>
  <c r="D5557" i="24"/>
  <c r="E5557" i="24" s="1"/>
  <c r="D5558" i="24"/>
  <c r="E5558" i="24" s="1"/>
  <c r="D5559" i="24"/>
  <c r="E5559" i="24" s="1"/>
  <c r="D5560" i="24"/>
  <c r="E5560" i="24" s="1"/>
  <c r="D5561" i="24"/>
  <c r="D5562" i="24"/>
  <c r="E5562" i="24" s="1"/>
  <c r="D5563" i="24"/>
  <c r="E5563" i="24" s="1"/>
  <c r="D5564" i="24"/>
  <c r="E5564" i="24" s="1"/>
  <c r="D5565" i="24"/>
  <c r="E5565" i="24" s="1"/>
  <c r="D5566" i="24"/>
  <c r="E5566" i="24" s="1"/>
  <c r="D5567" i="24"/>
  <c r="E5567" i="24" s="1"/>
  <c r="D5568" i="24"/>
  <c r="E5568" i="24" s="1"/>
  <c r="D5569" i="24"/>
  <c r="E5569" i="24" s="1"/>
  <c r="D5570" i="24"/>
  <c r="E5570" i="24" s="1"/>
  <c r="D5571" i="24"/>
  <c r="E5571" i="24" s="1"/>
  <c r="D5572" i="24"/>
  <c r="E5572" i="24" s="1"/>
  <c r="D5573" i="24"/>
  <c r="E5573" i="24" s="1"/>
  <c r="D5574" i="24"/>
  <c r="E5574" i="24" s="1"/>
  <c r="D5575" i="24"/>
  <c r="E5575" i="24" s="1"/>
  <c r="D5576" i="24"/>
  <c r="E5576" i="24" s="1"/>
  <c r="D5577" i="24"/>
  <c r="E5577" i="24" s="1"/>
  <c r="D5578" i="24"/>
  <c r="E5578" i="24" s="1"/>
  <c r="D5579" i="24"/>
  <c r="E5579" i="24" s="1"/>
  <c r="D5580" i="24"/>
  <c r="E5580" i="24" s="1"/>
  <c r="D5581" i="24"/>
  <c r="E5581" i="24" s="1"/>
  <c r="D5582" i="24"/>
  <c r="E5582" i="24" s="1"/>
  <c r="D5583" i="24"/>
  <c r="E5583" i="24" s="1"/>
  <c r="D5584" i="24"/>
  <c r="E5584" i="24" s="1"/>
  <c r="D5585" i="24"/>
  <c r="E5585" i="24" s="1"/>
  <c r="D5586" i="24"/>
  <c r="E5586" i="24" s="1"/>
  <c r="D5587" i="24"/>
  <c r="E5587" i="24" s="1"/>
  <c r="D5588" i="24"/>
  <c r="E5588" i="24" s="1"/>
  <c r="D5589" i="24"/>
  <c r="E5589" i="24" s="1"/>
  <c r="D5590" i="24"/>
  <c r="E5590" i="24" s="1"/>
  <c r="D5591" i="24"/>
  <c r="E5591" i="24" s="1"/>
  <c r="D5592" i="24"/>
  <c r="E5592" i="24" s="1"/>
  <c r="D5593" i="24"/>
  <c r="E5593" i="24" s="1"/>
  <c r="D5594" i="24"/>
  <c r="E5594" i="24" s="1"/>
  <c r="D5595" i="24"/>
  <c r="E5595" i="24" s="1"/>
  <c r="D5596" i="24"/>
  <c r="E5596" i="24" s="1"/>
  <c r="D5597" i="24"/>
  <c r="E5597" i="24" s="1"/>
  <c r="D5598" i="24"/>
  <c r="E5598" i="24" s="1"/>
  <c r="D5599" i="24"/>
  <c r="E5599" i="24" s="1"/>
  <c r="D5600" i="24"/>
  <c r="E5600" i="24" s="1"/>
  <c r="D5601" i="24"/>
  <c r="E5601" i="24" s="1"/>
  <c r="D5602" i="24"/>
  <c r="E5602" i="24" s="1"/>
  <c r="D5603" i="24"/>
  <c r="E5603" i="24" s="1"/>
  <c r="D5604" i="24"/>
  <c r="E5604" i="24" s="1"/>
  <c r="D5605" i="24"/>
  <c r="E5605" i="24" s="1"/>
  <c r="D5606" i="24"/>
  <c r="E5606" i="24" s="1"/>
  <c r="D5607" i="24"/>
  <c r="E5607" i="24" s="1"/>
  <c r="D5608" i="24"/>
  <c r="E5608" i="24" s="1"/>
  <c r="D5609" i="24"/>
  <c r="E5609" i="24" s="1"/>
  <c r="D5610" i="24"/>
  <c r="E5610" i="24" s="1"/>
  <c r="D5611" i="24"/>
  <c r="E5611" i="24" s="1"/>
  <c r="D5612" i="24"/>
  <c r="E5612" i="24" s="1"/>
  <c r="D5613" i="24"/>
  <c r="E5613" i="24" s="1"/>
  <c r="D5614" i="24"/>
  <c r="E5614" i="24" s="1"/>
  <c r="D5615" i="24"/>
  <c r="E5615" i="24" s="1"/>
  <c r="D5616" i="24"/>
  <c r="E5616" i="24" s="1"/>
  <c r="D5617" i="24"/>
  <c r="E5617" i="24" s="1"/>
  <c r="D5618" i="24"/>
  <c r="E5618" i="24" s="1"/>
  <c r="D5619" i="24"/>
  <c r="E5619" i="24" s="1"/>
  <c r="D5620" i="24"/>
  <c r="E5620" i="24" s="1"/>
  <c r="D5621" i="24"/>
  <c r="E5621" i="24" s="1"/>
  <c r="D5622" i="24"/>
  <c r="E5622" i="24" s="1"/>
  <c r="D5623" i="24"/>
  <c r="E5623" i="24" s="1"/>
  <c r="D5624" i="24"/>
  <c r="E5624" i="24" s="1"/>
  <c r="D5625" i="24"/>
  <c r="E5625" i="24" s="1"/>
  <c r="D5626" i="24"/>
  <c r="E5626" i="24" s="1"/>
  <c r="D5627" i="24"/>
  <c r="E5627" i="24" s="1"/>
  <c r="D5628" i="24"/>
  <c r="E5628" i="24" s="1"/>
  <c r="D5629" i="24"/>
  <c r="E5629" i="24" s="1"/>
  <c r="D5630" i="24"/>
  <c r="E5630" i="24" s="1"/>
  <c r="D5631" i="24"/>
  <c r="E5631" i="24" s="1"/>
  <c r="D5632" i="24"/>
  <c r="E5632" i="24" s="1"/>
  <c r="D5633" i="24"/>
  <c r="D5634" i="24"/>
  <c r="E5634" i="24" s="1"/>
  <c r="D5635" i="24"/>
  <c r="E5635" i="24" s="1"/>
  <c r="D5636" i="24"/>
  <c r="E5636" i="24" s="1"/>
  <c r="D5637" i="24"/>
  <c r="E5637" i="24" s="1"/>
  <c r="D5638" i="24"/>
  <c r="E5638" i="24" s="1"/>
  <c r="D5639" i="24"/>
  <c r="E5639" i="24" s="1"/>
  <c r="D5640" i="24"/>
  <c r="E5640" i="24" s="1"/>
  <c r="D5641" i="24"/>
  <c r="E5641" i="24" s="1"/>
  <c r="D5642" i="24"/>
  <c r="E5642" i="24" s="1"/>
  <c r="D5643" i="24"/>
  <c r="E5643" i="24" s="1"/>
  <c r="D5644" i="24"/>
  <c r="E5644" i="24" s="1"/>
  <c r="D5645" i="24"/>
  <c r="E5645" i="24" s="1"/>
  <c r="D5646" i="24"/>
  <c r="E5646" i="24" s="1"/>
  <c r="D5647" i="24"/>
  <c r="E5647" i="24" s="1"/>
  <c r="D5648" i="24"/>
  <c r="E5648" i="24" s="1"/>
  <c r="D5649" i="24"/>
  <c r="E5649" i="24" s="1"/>
  <c r="D5650" i="24"/>
  <c r="D5651" i="24"/>
  <c r="E5651" i="24" s="1"/>
  <c r="D5652" i="24"/>
  <c r="E5652" i="24" s="1"/>
  <c r="D5653" i="24"/>
  <c r="E5653" i="24" s="1"/>
  <c r="D5654" i="24"/>
  <c r="E5654" i="24" s="1"/>
  <c r="D5655" i="24"/>
  <c r="E5655" i="24" s="1"/>
  <c r="D5656" i="24"/>
  <c r="E5656" i="24" s="1"/>
  <c r="D5657" i="24"/>
  <c r="E5657" i="24" s="1"/>
  <c r="D5658" i="24"/>
  <c r="E5658" i="24" s="1"/>
  <c r="D5659" i="24"/>
  <c r="E5659" i="24" s="1"/>
  <c r="D5660" i="24"/>
  <c r="E5660" i="24" s="1"/>
  <c r="D5661" i="24"/>
  <c r="E5661" i="24" s="1"/>
  <c r="D5662" i="24"/>
  <c r="E5662" i="24" s="1"/>
  <c r="D5663" i="24"/>
  <c r="E5663" i="24" s="1"/>
  <c r="D5664" i="24"/>
  <c r="E5664" i="24" s="1"/>
  <c r="D5665" i="24"/>
  <c r="E5665" i="24" s="1"/>
  <c r="D5666" i="24"/>
  <c r="E5666" i="24" s="1"/>
  <c r="D5667" i="24"/>
  <c r="E5667" i="24" s="1"/>
  <c r="D5668" i="24"/>
  <c r="E5668" i="24" s="1"/>
  <c r="D5669" i="24"/>
  <c r="E5669" i="24" s="1"/>
  <c r="D5670" i="24"/>
  <c r="E5670" i="24" s="1"/>
  <c r="D5671" i="24"/>
  <c r="E5671" i="24" s="1"/>
  <c r="D5672" i="24"/>
  <c r="E5672" i="24" s="1"/>
  <c r="D5673" i="24"/>
  <c r="E5673" i="24" s="1"/>
  <c r="D5674" i="24"/>
  <c r="E5674" i="24" s="1"/>
  <c r="D5675" i="24"/>
  <c r="E5675" i="24" s="1"/>
  <c r="D5676" i="24"/>
  <c r="E5676" i="24" s="1"/>
  <c r="D5677" i="24"/>
  <c r="E5677" i="24" s="1"/>
  <c r="D5678" i="24"/>
  <c r="E5678" i="24" s="1"/>
  <c r="D5679" i="24"/>
  <c r="E5679" i="24" s="1"/>
  <c r="D5680" i="24"/>
  <c r="E5680" i="24" s="1"/>
  <c r="D5681" i="24"/>
  <c r="E5681" i="24" s="1"/>
  <c r="D5682" i="24"/>
  <c r="E5682" i="24" s="1"/>
  <c r="D5683" i="24"/>
  <c r="E5683" i="24" s="1"/>
  <c r="D5684" i="24"/>
  <c r="E5684" i="24" s="1"/>
  <c r="D5685" i="24"/>
  <c r="E5685" i="24" s="1"/>
  <c r="D5686" i="24"/>
  <c r="E5686" i="24" s="1"/>
  <c r="D5687" i="24"/>
  <c r="E5687" i="24" s="1"/>
  <c r="D5688" i="24"/>
  <c r="E5688" i="24" s="1"/>
  <c r="D5689" i="24"/>
  <c r="E5689" i="24" s="1"/>
  <c r="D5690" i="24"/>
  <c r="E5690" i="24" s="1"/>
  <c r="D5691" i="24"/>
  <c r="E5691" i="24" s="1"/>
  <c r="D5692" i="24"/>
  <c r="E5692" i="24" s="1"/>
  <c r="D5693" i="24"/>
  <c r="E5693" i="24" s="1"/>
  <c r="D5694" i="24"/>
  <c r="E5694" i="24" s="1"/>
  <c r="D5695" i="24"/>
  <c r="E5695" i="24" s="1"/>
  <c r="D5696" i="24"/>
  <c r="E5696" i="24" s="1"/>
  <c r="D5697" i="24"/>
  <c r="E5697" i="24" s="1"/>
  <c r="D5698" i="24"/>
  <c r="E5698" i="24" s="1"/>
  <c r="D5699" i="24"/>
  <c r="E5699" i="24" s="1"/>
  <c r="D5700" i="24"/>
  <c r="E5700" i="24" s="1"/>
  <c r="D5701" i="24"/>
  <c r="E5701" i="24" s="1"/>
  <c r="D5702" i="24"/>
  <c r="E5702" i="24" s="1"/>
  <c r="D5703" i="24"/>
  <c r="E5703" i="24" s="1"/>
  <c r="D5704" i="24"/>
  <c r="E5704" i="24" s="1"/>
  <c r="D5705" i="24"/>
  <c r="E5705" i="24" s="1"/>
  <c r="D5706" i="24"/>
  <c r="E5706" i="24" s="1"/>
  <c r="D5707" i="24"/>
  <c r="E5707" i="24" s="1"/>
  <c r="D5708" i="24"/>
  <c r="E5708" i="24" s="1"/>
  <c r="D5709" i="24"/>
  <c r="E5709" i="24" s="1"/>
  <c r="D5710" i="24"/>
  <c r="E5710" i="24" s="1"/>
  <c r="D5711" i="24"/>
  <c r="E5711" i="24" s="1"/>
  <c r="D5712" i="24"/>
  <c r="E5712" i="24" s="1"/>
  <c r="D5713" i="24"/>
  <c r="E5713" i="24" s="1"/>
  <c r="D5714" i="24"/>
  <c r="E5714" i="24" s="1"/>
  <c r="D5715" i="24"/>
  <c r="E5715" i="24" s="1"/>
  <c r="D5716" i="24"/>
  <c r="E5716" i="24" s="1"/>
  <c r="D5717" i="24"/>
  <c r="E5717" i="24" s="1"/>
  <c r="D5718" i="24"/>
  <c r="E5718" i="24" s="1"/>
  <c r="D5719" i="24"/>
  <c r="E5719" i="24" s="1"/>
  <c r="D5720" i="24"/>
  <c r="E5720" i="24" s="1"/>
  <c r="D5721" i="24"/>
  <c r="E5721" i="24" s="1"/>
  <c r="D5722" i="24"/>
  <c r="E5722" i="24" s="1"/>
  <c r="D5723" i="24"/>
  <c r="E5723" i="24" s="1"/>
  <c r="D5724" i="24"/>
  <c r="E5724" i="24" s="1"/>
  <c r="D5725" i="24"/>
  <c r="E5725" i="24" s="1"/>
  <c r="D5726" i="24"/>
  <c r="E5726" i="24" s="1"/>
  <c r="D5727" i="24"/>
  <c r="E5727" i="24" s="1"/>
  <c r="D5728" i="24"/>
  <c r="E5728" i="24" s="1"/>
  <c r="D5729" i="24"/>
  <c r="E5729" i="24" s="1"/>
  <c r="D5730" i="24"/>
  <c r="E5730" i="24" s="1"/>
  <c r="D5731" i="24"/>
  <c r="E5731" i="24" s="1"/>
  <c r="D5732" i="24"/>
  <c r="E5732" i="24" s="1"/>
  <c r="D5733" i="24"/>
  <c r="E5733" i="24" s="1"/>
  <c r="D5734" i="24"/>
  <c r="E5734" i="24" s="1"/>
  <c r="D5735" i="24"/>
  <c r="E5735" i="24" s="1"/>
  <c r="D5736" i="24"/>
  <c r="E5736" i="24" s="1"/>
  <c r="D5737" i="24"/>
  <c r="E5737" i="24" s="1"/>
  <c r="D5738" i="24"/>
  <c r="E5738" i="24" s="1"/>
  <c r="D5739" i="24"/>
  <c r="E5739" i="24" s="1"/>
  <c r="D5740" i="24"/>
  <c r="E5740" i="24" s="1"/>
  <c r="D5741" i="24"/>
  <c r="E5741" i="24" s="1"/>
  <c r="D5742" i="24"/>
  <c r="E5742" i="24" s="1"/>
  <c r="D5743" i="24"/>
  <c r="E5743" i="24" s="1"/>
  <c r="D5744" i="24"/>
  <c r="E5744" i="24" s="1"/>
  <c r="D5745" i="24"/>
  <c r="E5745" i="24" s="1"/>
  <c r="D5746" i="24"/>
  <c r="E5746" i="24" s="1"/>
  <c r="D5747" i="24"/>
  <c r="E5747" i="24" s="1"/>
  <c r="D5748" i="24"/>
  <c r="E5748" i="24" s="1"/>
  <c r="D5749" i="24"/>
  <c r="E5749" i="24" s="1"/>
  <c r="D5750" i="24"/>
  <c r="E5750" i="24" s="1"/>
  <c r="D5751" i="24"/>
  <c r="E5751" i="24" s="1"/>
  <c r="D5752" i="24"/>
  <c r="E5752" i="24" s="1"/>
  <c r="D5753" i="24"/>
  <c r="E5753" i="24" s="1"/>
  <c r="D5754" i="24"/>
  <c r="E5754" i="24" s="1"/>
  <c r="D5755" i="24"/>
  <c r="E5755" i="24" s="1"/>
  <c r="D5756" i="24"/>
  <c r="E5756" i="24" s="1"/>
  <c r="D5757" i="24"/>
  <c r="E5757" i="24" s="1"/>
  <c r="D5758" i="24"/>
  <c r="E5758" i="24" s="1"/>
  <c r="D5759" i="24"/>
  <c r="E5759" i="24" s="1"/>
  <c r="D5760" i="24"/>
  <c r="E5760" i="24" s="1"/>
  <c r="D5761" i="24"/>
  <c r="E5761" i="24" s="1"/>
  <c r="D5762" i="24"/>
  <c r="E5762" i="24" s="1"/>
  <c r="D5763" i="24"/>
  <c r="E5763" i="24" s="1"/>
  <c r="D5764" i="24"/>
  <c r="E5764" i="24" s="1"/>
  <c r="D5765" i="24"/>
  <c r="E5765" i="24" s="1"/>
  <c r="D5766" i="24"/>
  <c r="E5766" i="24" s="1"/>
  <c r="D5767" i="24"/>
  <c r="E5767" i="24" s="1"/>
  <c r="D5768" i="24"/>
  <c r="E5768" i="24" s="1"/>
  <c r="D5769" i="24"/>
  <c r="E5769" i="24" s="1"/>
  <c r="D5770" i="24"/>
  <c r="E5770" i="24" s="1"/>
  <c r="D5771" i="24"/>
  <c r="E5771" i="24" s="1"/>
  <c r="D5772" i="24"/>
  <c r="E5772" i="24" s="1"/>
  <c r="D5773" i="24"/>
  <c r="E5773" i="24" s="1"/>
  <c r="D5774" i="24"/>
  <c r="E5774" i="24" s="1"/>
  <c r="D5775" i="24"/>
  <c r="E5775" i="24" s="1"/>
  <c r="D5776" i="24"/>
  <c r="E5776" i="24" s="1"/>
  <c r="D5777" i="24"/>
  <c r="E5777" i="24" s="1"/>
  <c r="D5778" i="24"/>
  <c r="E5778" i="24" s="1"/>
  <c r="D5779" i="24"/>
  <c r="E5779" i="24" s="1"/>
  <c r="D5780" i="24"/>
  <c r="E5780" i="24" s="1"/>
  <c r="D5781" i="24"/>
  <c r="E5781" i="24" s="1"/>
  <c r="D5782" i="24"/>
  <c r="E5782" i="24" s="1"/>
  <c r="D5783" i="24"/>
  <c r="E5783" i="24" s="1"/>
  <c r="D5784" i="24"/>
  <c r="E5784" i="24" s="1"/>
  <c r="D5785" i="24"/>
  <c r="E5785" i="24" s="1"/>
  <c r="D5786" i="24"/>
  <c r="E5786" i="24" s="1"/>
  <c r="D5787" i="24"/>
  <c r="E5787" i="24" s="1"/>
  <c r="D5788" i="24"/>
  <c r="E5788" i="24" s="1"/>
  <c r="D5789" i="24"/>
  <c r="E5789" i="24" s="1"/>
  <c r="D5790" i="24"/>
  <c r="E5790" i="24" s="1"/>
  <c r="D5791" i="24"/>
  <c r="E5791" i="24" s="1"/>
  <c r="D5792" i="24"/>
  <c r="E5792" i="24" s="1"/>
  <c r="D5793" i="24"/>
  <c r="E5793" i="24" s="1"/>
  <c r="D5794" i="24"/>
  <c r="E5794" i="24" s="1"/>
  <c r="D5795" i="24"/>
  <c r="E5795" i="24" s="1"/>
  <c r="D5796" i="24"/>
  <c r="E5796" i="24" s="1"/>
  <c r="D5797" i="24"/>
  <c r="E5797" i="24" s="1"/>
  <c r="D5798" i="24"/>
  <c r="E5798" i="24" s="1"/>
  <c r="D5799" i="24"/>
  <c r="E5799" i="24" s="1"/>
  <c r="D5800" i="24"/>
  <c r="E5800" i="24" s="1"/>
  <c r="D5801" i="24"/>
  <c r="E5801" i="24" s="1"/>
  <c r="D5802" i="24"/>
  <c r="E5802" i="24" s="1"/>
  <c r="D5803" i="24"/>
  <c r="E5803" i="24" s="1"/>
  <c r="D5804" i="24"/>
  <c r="E5804" i="24" s="1"/>
  <c r="D5805" i="24"/>
  <c r="E5805" i="24" s="1"/>
  <c r="D5806" i="24"/>
  <c r="E5806" i="24" s="1"/>
  <c r="D5807" i="24"/>
  <c r="E5807" i="24" s="1"/>
  <c r="D5808" i="24"/>
  <c r="E5808" i="24" s="1"/>
  <c r="D5809" i="24"/>
  <c r="E5809" i="24" s="1"/>
  <c r="D5810" i="24"/>
  <c r="E5810" i="24" s="1"/>
  <c r="D5811" i="24"/>
  <c r="E5811" i="24" s="1"/>
  <c r="D5812" i="24"/>
  <c r="E5812" i="24" s="1"/>
  <c r="D5813" i="24"/>
  <c r="E5813" i="24" s="1"/>
  <c r="D5814" i="24"/>
  <c r="E5814" i="24" s="1"/>
  <c r="D5815" i="24"/>
  <c r="E5815" i="24" s="1"/>
  <c r="D5816" i="24"/>
  <c r="E5816" i="24" s="1"/>
  <c r="D5817" i="24"/>
  <c r="E5817" i="24" s="1"/>
  <c r="D5818" i="24"/>
  <c r="E5818" i="24" s="1"/>
  <c r="D5819" i="24"/>
  <c r="E5819" i="24" s="1"/>
  <c r="D5820" i="24"/>
  <c r="E5820" i="24" s="1"/>
  <c r="D5821" i="24"/>
  <c r="E5821" i="24" s="1"/>
  <c r="D5822" i="24"/>
  <c r="E5822" i="24" s="1"/>
  <c r="D5823" i="24"/>
  <c r="E5823" i="24" s="1"/>
  <c r="D5824" i="24"/>
  <c r="E5824" i="24" s="1"/>
  <c r="D5825" i="24"/>
  <c r="E5825" i="24" s="1"/>
  <c r="D5826" i="24"/>
  <c r="E5826" i="24" s="1"/>
  <c r="D5827" i="24"/>
  <c r="E5827" i="24" s="1"/>
  <c r="D5828" i="24"/>
  <c r="E5828" i="24" s="1"/>
  <c r="D5829" i="24"/>
  <c r="D5830" i="24"/>
  <c r="E5830" i="24" s="1"/>
  <c r="D5831" i="24"/>
  <c r="E5831" i="24" s="1"/>
  <c r="D5832" i="24"/>
  <c r="E5832" i="24" s="1"/>
  <c r="D5833" i="24"/>
  <c r="E5833" i="24" s="1"/>
  <c r="D5834" i="24"/>
  <c r="E5834" i="24" s="1"/>
  <c r="D5835" i="24"/>
  <c r="E5835" i="24" s="1"/>
  <c r="D5836" i="24"/>
  <c r="E5836" i="24" s="1"/>
  <c r="D5837" i="24"/>
  <c r="E5837" i="24" s="1"/>
  <c r="D5838" i="24"/>
  <c r="E5838" i="24" s="1"/>
  <c r="D5839" i="24"/>
  <c r="E5839" i="24" s="1"/>
  <c r="D5840" i="24"/>
  <c r="E5840" i="24" s="1"/>
  <c r="D5841" i="24"/>
  <c r="E5841" i="24" s="1"/>
  <c r="D5842" i="24"/>
  <c r="E5842" i="24" s="1"/>
  <c r="D5843" i="24"/>
  <c r="E5843" i="24" s="1"/>
  <c r="D5844" i="24"/>
  <c r="E5844" i="24" s="1"/>
  <c r="D5845" i="24"/>
  <c r="D5846" i="24"/>
  <c r="E5846" i="24" s="1"/>
  <c r="D5847" i="24"/>
  <c r="E5847" i="24" s="1"/>
  <c r="D5848" i="24"/>
  <c r="E5848" i="24" s="1"/>
  <c r="D5849" i="24"/>
  <c r="E5849" i="24" s="1"/>
  <c r="D5850" i="24"/>
  <c r="E5850" i="24" s="1"/>
  <c r="D5851" i="24"/>
  <c r="E5851" i="24" s="1"/>
  <c r="D5852" i="24"/>
  <c r="E5852" i="24" s="1"/>
  <c r="D5853" i="24"/>
  <c r="E5853" i="24" s="1"/>
  <c r="D5854" i="24"/>
  <c r="E5854" i="24" s="1"/>
  <c r="D5855" i="24"/>
  <c r="E5855" i="24" s="1"/>
  <c r="D5856" i="24"/>
  <c r="E5856" i="24" s="1"/>
  <c r="D5857" i="24"/>
  <c r="E5857" i="24" s="1"/>
  <c r="D5858" i="24"/>
  <c r="E5858" i="24" s="1"/>
  <c r="D5859" i="24"/>
  <c r="E5859" i="24" s="1"/>
  <c r="D5860" i="24"/>
  <c r="E5860" i="24" s="1"/>
  <c r="D5861" i="24"/>
  <c r="E5861" i="24" s="1"/>
  <c r="D5862" i="24"/>
  <c r="E5862" i="24" s="1"/>
  <c r="D5863" i="24"/>
  <c r="E5863" i="24" s="1"/>
  <c r="D5864" i="24"/>
  <c r="E5864" i="24" s="1"/>
  <c r="D5865" i="24"/>
  <c r="E5865" i="24" s="1"/>
  <c r="D5866" i="24"/>
  <c r="E5866" i="24" s="1"/>
  <c r="D5867" i="24"/>
  <c r="E5867" i="24" s="1"/>
  <c r="D5868" i="24"/>
  <c r="E5868" i="24" s="1"/>
  <c r="D5869" i="24"/>
  <c r="E5869" i="24" s="1"/>
  <c r="D5870" i="24"/>
  <c r="E5870" i="24" s="1"/>
  <c r="D5871" i="24"/>
  <c r="E5871" i="24" s="1"/>
  <c r="D5872" i="24"/>
  <c r="E5872" i="24" s="1"/>
  <c r="D5873" i="24"/>
  <c r="E5873" i="24" s="1"/>
  <c r="D5874" i="24"/>
  <c r="E5874" i="24" s="1"/>
  <c r="D5875" i="24"/>
  <c r="E5875" i="24" s="1"/>
  <c r="D5876" i="24"/>
  <c r="E5876" i="24" s="1"/>
  <c r="D5877" i="24"/>
  <c r="E5877" i="24" s="1"/>
  <c r="D5878" i="24"/>
  <c r="E5878" i="24" s="1"/>
  <c r="D5879" i="24"/>
  <c r="E5879" i="24" s="1"/>
  <c r="D5880" i="24"/>
  <c r="E5880" i="24" s="1"/>
  <c r="D5881" i="24"/>
  <c r="E5881" i="24" s="1"/>
  <c r="D5882" i="24"/>
  <c r="E5882" i="24" s="1"/>
  <c r="D5883" i="24"/>
  <c r="E5883" i="24" s="1"/>
  <c r="D5884" i="24"/>
  <c r="E5884" i="24" s="1"/>
  <c r="D5885" i="24"/>
  <c r="E5885" i="24" s="1"/>
  <c r="D5886" i="24"/>
  <c r="E5886" i="24" s="1"/>
  <c r="D5887" i="24"/>
  <c r="E5887" i="24" s="1"/>
  <c r="D5888" i="24"/>
  <c r="E5888" i="24" s="1"/>
  <c r="D5889" i="24"/>
  <c r="E5889" i="24" s="1"/>
  <c r="D5890" i="24"/>
  <c r="E5890" i="24" s="1"/>
  <c r="D5891" i="24"/>
  <c r="E5891" i="24" s="1"/>
  <c r="D5892" i="24"/>
  <c r="E5892" i="24" s="1"/>
  <c r="D5893" i="24"/>
  <c r="E5893" i="24" s="1"/>
  <c r="D5894" i="24"/>
  <c r="E5894" i="24" s="1"/>
  <c r="D5895" i="24"/>
  <c r="E5895" i="24" s="1"/>
  <c r="D5896" i="24"/>
  <c r="E5896" i="24" s="1"/>
  <c r="D5897" i="24"/>
  <c r="E5897" i="24" s="1"/>
  <c r="D5898" i="24"/>
  <c r="E5898" i="24" s="1"/>
  <c r="D5899" i="24"/>
  <c r="E5899" i="24" s="1"/>
  <c r="D5900" i="24"/>
  <c r="E5900" i="24" s="1"/>
  <c r="D5901" i="24"/>
  <c r="E5901" i="24" s="1"/>
  <c r="D5902" i="24"/>
  <c r="E5902" i="24" s="1"/>
  <c r="D5903" i="24"/>
  <c r="E5903" i="24" s="1"/>
  <c r="D5904" i="24"/>
  <c r="E5904" i="24" s="1"/>
  <c r="D5905" i="24"/>
  <c r="E5905" i="24" s="1"/>
  <c r="D5906" i="24"/>
  <c r="E5906" i="24" s="1"/>
  <c r="D5907" i="24"/>
  <c r="E5907" i="24" s="1"/>
  <c r="D5908" i="24"/>
  <c r="E5908" i="24" s="1"/>
  <c r="D5909" i="24"/>
  <c r="E5909" i="24" s="1"/>
  <c r="D5910" i="24"/>
  <c r="E5910" i="24" s="1"/>
  <c r="D5911" i="24"/>
  <c r="E5911" i="24" s="1"/>
  <c r="D5912" i="24"/>
  <c r="E5912" i="24" s="1"/>
  <c r="D5913" i="24"/>
  <c r="E5913" i="24" s="1"/>
  <c r="D5914" i="24"/>
  <c r="E5914" i="24" s="1"/>
  <c r="D5915" i="24"/>
  <c r="E5915" i="24" s="1"/>
  <c r="D5916" i="24"/>
  <c r="E5916" i="24" s="1"/>
  <c r="D5917" i="24"/>
  <c r="E5917" i="24" s="1"/>
  <c r="D5918" i="24"/>
  <c r="E5918" i="24" s="1"/>
  <c r="D5919" i="24"/>
  <c r="E5919" i="24" s="1"/>
  <c r="D5920" i="24"/>
  <c r="E5920" i="24" s="1"/>
  <c r="D5921" i="24"/>
  <c r="E5921" i="24" s="1"/>
  <c r="D5922" i="24"/>
  <c r="E5922" i="24" s="1"/>
  <c r="D5923" i="24"/>
  <c r="E5923" i="24" s="1"/>
  <c r="D5924" i="24"/>
  <c r="E5924" i="24" s="1"/>
  <c r="D5925" i="24"/>
  <c r="E5925" i="24" s="1"/>
  <c r="D5926" i="24"/>
  <c r="E5926" i="24" s="1"/>
  <c r="D5927" i="24"/>
  <c r="E5927" i="24" s="1"/>
  <c r="D5928" i="24"/>
  <c r="E5928" i="24" s="1"/>
  <c r="D5929" i="24"/>
  <c r="E5929" i="24" s="1"/>
  <c r="D5930" i="24"/>
  <c r="E5930" i="24" s="1"/>
  <c r="D5931" i="24"/>
  <c r="E5931" i="24" s="1"/>
  <c r="D5932" i="24"/>
  <c r="E5932" i="24" s="1"/>
  <c r="D5933" i="24"/>
  <c r="E5933" i="24" s="1"/>
  <c r="D5934" i="24"/>
  <c r="E5934" i="24" s="1"/>
  <c r="D5935" i="24"/>
  <c r="E5935" i="24" s="1"/>
  <c r="D5936" i="24"/>
  <c r="E5936" i="24" s="1"/>
  <c r="D5937" i="24"/>
  <c r="E5937" i="24" s="1"/>
  <c r="D5938" i="24"/>
  <c r="E5938" i="24" s="1"/>
  <c r="D5939" i="24"/>
  <c r="E5939" i="24" s="1"/>
  <c r="D5940" i="24"/>
  <c r="E5940" i="24" s="1"/>
  <c r="D5941" i="24"/>
  <c r="E5941" i="24" s="1"/>
  <c r="D5942" i="24"/>
  <c r="D5943" i="24"/>
  <c r="E5943" i="24" s="1"/>
  <c r="D5944" i="24"/>
  <c r="E5944" i="24" s="1"/>
  <c r="D5945" i="24"/>
  <c r="E5945" i="24" s="1"/>
  <c r="D5946" i="24"/>
  <c r="E5946" i="24" s="1"/>
  <c r="D5947" i="24"/>
  <c r="E5947" i="24" s="1"/>
  <c r="D5948" i="24"/>
  <c r="E5948" i="24" s="1"/>
  <c r="D5949" i="24"/>
  <c r="E5949" i="24" s="1"/>
  <c r="D5950" i="24"/>
  <c r="E5950" i="24" s="1"/>
  <c r="D5951" i="24"/>
  <c r="E5951" i="24" s="1"/>
  <c r="D5952" i="24"/>
  <c r="E5952" i="24" s="1"/>
  <c r="D5953" i="24"/>
  <c r="E5953" i="24" s="1"/>
  <c r="D5954" i="24"/>
  <c r="E5954" i="24" s="1"/>
  <c r="D5955" i="24"/>
  <c r="E5955" i="24" s="1"/>
  <c r="D5956" i="24"/>
  <c r="E5956" i="24" s="1"/>
  <c r="D5957" i="24"/>
  <c r="E5957" i="24" s="1"/>
  <c r="D5958" i="24"/>
  <c r="E5958" i="24" s="1"/>
  <c r="D5959" i="24"/>
  <c r="E5959" i="24" s="1"/>
  <c r="D5960" i="24"/>
  <c r="E5960" i="24" s="1"/>
  <c r="D5961" i="24"/>
  <c r="E5961" i="24" s="1"/>
  <c r="D5962" i="24"/>
  <c r="E5962" i="24" s="1"/>
  <c r="D5963" i="24"/>
  <c r="E5963" i="24" s="1"/>
  <c r="D5964" i="24"/>
  <c r="E5964" i="24" s="1"/>
  <c r="D5965" i="24"/>
  <c r="E5965" i="24" s="1"/>
  <c r="D5966" i="24"/>
  <c r="E5966" i="24" s="1"/>
  <c r="D5967" i="24"/>
  <c r="E5967" i="24" s="1"/>
  <c r="D5968" i="24"/>
  <c r="E5968" i="24" s="1"/>
  <c r="D5969" i="24"/>
  <c r="E5969" i="24" s="1"/>
  <c r="D5970" i="24"/>
  <c r="E5970" i="24" s="1"/>
  <c r="D5971" i="24"/>
  <c r="E5971" i="24" s="1"/>
  <c r="D5972" i="24"/>
  <c r="E5972" i="24" s="1"/>
  <c r="D5973" i="24"/>
  <c r="E5973" i="24" s="1"/>
  <c r="D5974" i="24"/>
  <c r="E5974" i="24" s="1"/>
  <c r="D5975" i="24"/>
  <c r="E5975" i="24" s="1"/>
  <c r="D5976" i="24"/>
  <c r="E5976" i="24" s="1"/>
  <c r="D5977" i="24"/>
  <c r="E5977" i="24" s="1"/>
  <c r="D5978" i="24"/>
  <c r="E5978" i="24" s="1"/>
  <c r="D5979" i="24"/>
  <c r="E5979" i="24" s="1"/>
  <c r="D5980" i="24"/>
  <c r="E5980" i="24" s="1"/>
  <c r="D5981" i="24"/>
  <c r="E5981" i="24" s="1"/>
  <c r="D5982" i="24"/>
  <c r="E5982" i="24" s="1"/>
  <c r="D5983" i="24"/>
  <c r="E5983" i="24" s="1"/>
  <c r="D5984" i="24"/>
  <c r="E5984" i="24" s="1"/>
  <c r="D5985" i="24"/>
  <c r="E5985" i="24" s="1"/>
  <c r="D5986" i="24"/>
  <c r="E5986" i="24" s="1"/>
  <c r="D5987" i="24"/>
  <c r="E5987" i="24" s="1"/>
  <c r="D5988" i="24"/>
  <c r="E5988" i="24" s="1"/>
  <c r="D5989" i="24"/>
  <c r="E5989" i="24" s="1"/>
  <c r="D5990" i="24"/>
  <c r="E5990" i="24" s="1"/>
  <c r="D5991" i="24"/>
  <c r="E5991" i="24" s="1"/>
  <c r="D5992" i="24"/>
  <c r="E5992" i="24" s="1"/>
  <c r="D5993" i="24"/>
  <c r="E5993" i="24" s="1"/>
  <c r="D5994" i="24"/>
  <c r="E5994" i="24" s="1"/>
  <c r="D5995" i="24"/>
  <c r="E5995" i="24" s="1"/>
  <c r="D5996" i="24"/>
  <c r="E5996" i="24" s="1"/>
  <c r="D5997" i="24"/>
  <c r="E5997" i="24" s="1"/>
  <c r="D5998" i="24"/>
  <c r="E5998" i="24" s="1"/>
  <c r="D5999" i="24"/>
  <c r="E5999" i="24" s="1"/>
  <c r="D6000" i="24"/>
  <c r="E6000" i="24" s="1"/>
  <c r="D6001" i="24"/>
  <c r="E6001" i="24" s="1"/>
  <c r="D6002" i="24"/>
  <c r="E6002" i="24" s="1"/>
  <c r="D6003" i="24"/>
  <c r="E6003" i="24" s="1"/>
  <c r="D6004" i="24"/>
  <c r="E6004" i="24" s="1"/>
  <c r="D6005" i="24"/>
  <c r="E6005" i="24" s="1"/>
  <c r="D6006" i="24"/>
  <c r="E6006" i="24" s="1"/>
  <c r="D6007" i="24"/>
  <c r="E6007" i="24" s="1"/>
  <c r="D6008" i="24"/>
  <c r="E6008" i="24" s="1"/>
  <c r="D6009" i="24"/>
  <c r="E6009" i="24" s="1"/>
  <c r="D6010" i="24"/>
  <c r="E6010" i="24" s="1"/>
  <c r="D6011" i="24"/>
  <c r="E6011" i="24" s="1"/>
  <c r="D6012" i="24"/>
  <c r="E6012" i="24" s="1"/>
  <c r="D6013" i="24"/>
  <c r="E6013" i="24" s="1"/>
  <c r="D6014" i="24"/>
  <c r="E6014" i="24" s="1"/>
  <c r="D6015" i="24"/>
  <c r="E6015" i="24" s="1"/>
  <c r="D6016" i="24"/>
  <c r="E6016" i="24" s="1"/>
  <c r="D6017" i="24"/>
  <c r="E6017" i="24" s="1"/>
  <c r="D6018" i="24"/>
  <c r="E6018" i="24" s="1"/>
  <c r="D6019" i="24"/>
  <c r="E6019" i="24" s="1"/>
  <c r="D6020" i="24"/>
  <c r="E6020" i="24" s="1"/>
  <c r="D6021" i="24"/>
  <c r="E6021" i="24" s="1"/>
  <c r="D6022" i="24"/>
  <c r="E6022" i="24" s="1"/>
  <c r="D6023" i="24"/>
  <c r="E6023" i="24" s="1"/>
  <c r="D6024" i="24"/>
  <c r="E6024" i="24" s="1"/>
  <c r="D6025" i="24"/>
  <c r="E6025" i="24" s="1"/>
  <c r="D6026" i="24"/>
  <c r="E6026" i="24" s="1"/>
  <c r="D6027" i="24"/>
  <c r="E6027" i="24" s="1"/>
  <c r="D6028" i="24"/>
  <c r="E6028" i="24" s="1"/>
  <c r="D6029" i="24"/>
  <c r="E6029" i="24" s="1"/>
  <c r="D6030" i="24"/>
  <c r="E6030" i="24" s="1"/>
  <c r="D6031" i="24"/>
  <c r="E6031" i="24" s="1"/>
  <c r="D6032" i="24"/>
  <c r="E6032" i="24" s="1"/>
  <c r="D6033" i="24"/>
  <c r="E6033" i="24" s="1"/>
  <c r="D6034" i="24"/>
  <c r="E6034" i="24" s="1"/>
  <c r="D6035" i="24"/>
  <c r="E6035" i="24" s="1"/>
  <c r="D6036" i="24"/>
  <c r="E6036" i="24" s="1"/>
  <c r="D6037" i="24"/>
  <c r="D6038" i="24"/>
  <c r="E6038" i="24" s="1"/>
  <c r="D6039" i="24"/>
  <c r="E6039" i="24" s="1"/>
  <c r="D6040" i="24"/>
  <c r="E6040" i="24" s="1"/>
  <c r="D6041" i="24"/>
  <c r="E6041" i="24" s="1"/>
  <c r="D6042" i="24"/>
  <c r="E6042" i="24" s="1"/>
  <c r="D6043" i="24"/>
  <c r="E6043" i="24" s="1"/>
  <c r="D6044" i="24"/>
  <c r="E6044" i="24" s="1"/>
  <c r="D6045" i="24"/>
  <c r="E6045" i="24" s="1"/>
  <c r="D6046" i="24"/>
  <c r="E6046" i="24" s="1"/>
  <c r="D6047" i="24"/>
  <c r="E6047" i="24" s="1"/>
  <c r="D6048" i="24"/>
  <c r="E6048" i="24" s="1"/>
  <c r="D6049" i="24"/>
  <c r="E6049" i="24" s="1"/>
  <c r="D6050" i="24"/>
  <c r="E6050" i="24" s="1"/>
  <c r="D6051" i="24"/>
  <c r="E6051" i="24" s="1"/>
  <c r="D6052" i="24"/>
  <c r="E6052" i="24" s="1"/>
  <c r="D6053" i="24"/>
  <c r="E6053" i="24" s="1"/>
  <c r="D6054" i="24"/>
  <c r="E6054" i="24" s="1"/>
  <c r="D6055" i="24"/>
  <c r="E6055" i="24" s="1"/>
  <c r="D6056" i="24"/>
  <c r="E6056" i="24" s="1"/>
  <c r="D6057" i="24"/>
  <c r="E6057" i="24" s="1"/>
  <c r="D6058" i="24"/>
  <c r="E6058" i="24" s="1"/>
  <c r="D6059" i="24"/>
  <c r="E6059" i="24" s="1"/>
  <c r="D6060" i="24"/>
  <c r="E6060" i="24" s="1"/>
  <c r="D6061" i="24"/>
  <c r="E6061" i="24" s="1"/>
  <c r="D6062" i="24"/>
  <c r="E6062" i="24" s="1"/>
  <c r="D6063" i="24"/>
  <c r="E6063" i="24" s="1"/>
  <c r="D6064" i="24"/>
  <c r="E6064" i="24" s="1"/>
  <c r="D6065" i="24"/>
  <c r="E6065" i="24" s="1"/>
  <c r="D6066" i="24"/>
  <c r="E6066" i="24" s="1"/>
  <c r="D6067" i="24"/>
  <c r="E6067" i="24" s="1"/>
  <c r="D6068" i="24"/>
  <c r="E6068" i="24" s="1"/>
  <c r="D6069" i="24"/>
  <c r="E6069" i="24" s="1"/>
  <c r="D6070" i="24"/>
  <c r="E6070" i="24" s="1"/>
  <c r="D6071" i="24"/>
  <c r="E6071" i="24" s="1"/>
  <c r="D6072" i="24"/>
  <c r="E6072" i="24" s="1"/>
  <c r="D6073" i="24"/>
  <c r="E6073" i="24" s="1"/>
  <c r="D6074" i="24"/>
  <c r="E6074" i="24" s="1"/>
  <c r="D6075" i="24"/>
  <c r="E6075" i="24" s="1"/>
  <c r="D6076" i="24"/>
  <c r="E6076" i="24" s="1"/>
  <c r="D6077" i="24"/>
  <c r="E6077" i="24" s="1"/>
  <c r="D6078" i="24"/>
  <c r="E6078" i="24" s="1"/>
  <c r="D6079" i="24"/>
  <c r="E6079" i="24" s="1"/>
  <c r="D6080" i="24"/>
  <c r="E6080" i="24" s="1"/>
  <c r="D6081" i="24"/>
  <c r="E6081" i="24" s="1"/>
  <c r="D6082" i="24"/>
  <c r="E6082" i="24" s="1"/>
  <c r="D6083" i="24"/>
  <c r="E6083" i="24" s="1"/>
  <c r="D6084" i="24"/>
  <c r="E6084" i="24" s="1"/>
  <c r="D6085" i="24"/>
  <c r="E6085" i="24" s="1"/>
  <c r="D6086" i="24"/>
  <c r="E6086" i="24" s="1"/>
  <c r="D6087" i="24"/>
  <c r="E6087" i="24" s="1"/>
  <c r="D6088" i="24"/>
  <c r="E6088" i="24" s="1"/>
  <c r="D6089" i="24"/>
  <c r="E6089" i="24" s="1"/>
  <c r="D6090" i="24"/>
  <c r="E6090" i="24" s="1"/>
  <c r="D6091" i="24"/>
  <c r="E6091" i="24" s="1"/>
  <c r="D6092" i="24"/>
  <c r="E6092" i="24" s="1"/>
  <c r="D6093" i="24"/>
  <c r="E6093" i="24" s="1"/>
  <c r="D6094" i="24"/>
  <c r="E6094" i="24" s="1"/>
  <c r="D6095" i="24"/>
  <c r="E6095" i="24" s="1"/>
  <c r="D6096" i="24"/>
  <c r="E6096" i="24" s="1"/>
  <c r="D6097" i="24"/>
  <c r="E6097" i="24" s="1"/>
  <c r="D6098" i="24"/>
  <c r="E6098" i="24" s="1"/>
  <c r="D6099" i="24"/>
  <c r="E6099" i="24" s="1"/>
  <c r="D6100" i="24"/>
  <c r="E6100" i="24" s="1"/>
  <c r="D6101" i="24"/>
  <c r="E6101" i="24" s="1"/>
  <c r="D6102" i="24"/>
  <c r="E6102" i="24" s="1"/>
  <c r="D6103" i="24"/>
  <c r="E6103" i="24" s="1"/>
  <c r="D6104" i="24"/>
  <c r="E6104" i="24" s="1"/>
  <c r="D6105" i="24"/>
  <c r="E6105" i="24" s="1"/>
  <c r="D6106" i="24"/>
  <c r="E6106" i="24" s="1"/>
  <c r="D6107" i="24"/>
  <c r="E6107" i="24" s="1"/>
  <c r="D6108" i="24"/>
  <c r="E6108" i="24" s="1"/>
  <c r="D6109" i="24"/>
  <c r="E6109" i="24" s="1"/>
  <c r="D6110" i="24"/>
  <c r="E6110" i="24" s="1"/>
  <c r="D6111" i="24"/>
  <c r="E6111" i="24" s="1"/>
  <c r="D6112" i="24"/>
  <c r="E6112" i="24" s="1"/>
  <c r="D6113" i="24"/>
  <c r="E6113" i="24" s="1"/>
  <c r="D6114" i="24"/>
  <c r="E6114" i="24" s="1"/>
  <c r="D6115" i="24"/>
  <c r="E6115" i="24" s="1"/>
  <c r="D6116" i="24"/>
  <c r="E6116" i="24" s="1"/>
  <c r="D6117" i="24"/>
  <c r="E6117" i="24" s="1"/>
  <c r="D6118" i="24"/>
  <c r="E6118" i="24" s="1"/>
  <c r="D6119" i="24"/>
  <c r="E6119" i="24" s="1"/>
  <c r="D6120" i="24"/>
  <c r="E6120" i="24" s="1"/>
  <c r="D6121" i="24"/>
  <c r="D6122" i="24"/>
  <c r="E6122" i="24" s="1"/>
  <c r="D6123" i="24"/>
  <c r="E6123" i="24" s="1"/>
  <c r="D6124" i="24"/>
  <c r="E6124" i="24" s="1"/>
  <c r="D6125" i="24"/>
  <c r="E6125" i="24" s="1"/>
  <c r="D6126" i="24"/>
  <c r="E6126" i="24" s="1"/>
  <c r="D6127" i="24"/>
  <c r="E6127" i="24" s="1"/>
  <c r="D6128" i="24"/>
  <c r="E6128" i="24" s="1"/>
  <c r="D6129" i="24"/>
  <c r="E6129" i="24" s="1"/>
  <c r="D6130" i="24"/>
  <c r="E6130" i="24" s="1"/>
  <c r="D6131" i="24"/>
  <c r="E6131" i="24" s="1"/>
  <c r="D6132" i="24"/>
  <c r="E6132" i="24" s="1"/>
  <c r="D6133" i="24"/>
  <c r="E6133" i="24" s="1"/>
  <c r="D6134" i="24"/>
  <c r="E6134" i="24" s="1"/>
  <c r="D6135" i="24"/>
  <c r="E6135" i="24" s="1"/>
  <c r="D6136" i="24"/>
  <c r="E6136" i="24" s="1"/>
  <c r="D6137" i="24"/>
  <c r="E6137" i="24" s="1"/>
  <c r="D6138" i="24"/>
  <c r="E6138" i="24" s="1"/>
  <c r="D6139" i="24"/>
  <c r="E6139" i="24" s="1"/>
  <c r="D6140" i="24"/>
  <c r="E6140" i="24" s="1"/>
  <c r="D6141" i="24"/>
  <c r="E6141" i="24" s="1"/>
  <c r="D6142" i="24"/>
  <c r="E6142" i="24" s="1"/>
  <c r="D6143" i="24"/>
  <c r="E6143" i="24" s="1"/>
  <c r="D6144" i="24"/>
  <c r="E6144" i="24" s="1"/>
  <c r="D6145" i="24"/>
  <c r="E6145" i="24" s="1"/>
  <c r="D6146" i="24"/>
  <c r="E6146" i="24" s="1"/>
  <c r="D6147" i="24"/>
  <c r="E6147" i="24" s="1"/>
  <c r="D6148" i="24"/>
  <c r="E6148" i="24" s="1"/>
  <c r="D6149" i="24"/>
  <c r="E6149" i="24" s="1"/>
  <c r="D6150" i="24"/>
  <c r="E6150" i="24" s="1"/>
  <c r="D6151" i="24"/>
  <c r="E6151" i="24" s="1"/>
  <c r="D6152" i="24"/>
  <c r="E6152" i="24" s="1"/>
  <c r="D6153" i="24"/>
  <c r="E6153" i="24" s="1"/>
  <c r="D6154" i="24"/>
  <c r="E6154" i="24" s="1"/>
  <c r="D6155" i="24"/>
  <c r="E6155" i="24" s="1"/>
  <c r="D6156" i="24"/>
  <c r="E6156" i="24" s="1"/>
  <c r="D6157" i="24"/>
  <c r="E6157" i="24" s="1"/>
  <c r="D6158" i="24"/>
  <c r="E6158" i="24" s="1"/>
  <c r="D6159" i="24"/>
  <c r="E6159" i="24" s="1"/>
  <c r="D6160" i="24"/>
  <c r="E6160" i="24" s="1"/>
  <c r="D6161" i="24"/>
  <c r="E6161" i="24" s="1"/>
  <c r="D6162" i="24"/>
  <c r="E6162" i="24" s="1"/>
  <c r="D6163" i="24"/>
  <c r="E6163" i="24" s="1"/>
  <c r="D6164" i="24"/>
  <c r="E6164" i="24" s="1"/>
  <c r="D6165" i="24"/>
  <c r="E6165" i="24" s="1"/>
  <c r="D6166" i="24"/>
  <c r="E6166" i="24" s="1"/>
  <c r="D6167" i="24"/>
  <c r="E6167" i="24" s="1"/>
  <c r="D6168" i="24"/>
  <c r="E6168" i="24" s="1"/>
  <c r="D6169" i="24"/>
  <c r="E6169" i="24" s="1"/>
  <c r="D6170" i="24"/>
  <c r="E6170" i="24" s="1"/>
  <c r="D6171" i="24"/>
  <c r="E6171" i="24" s="1"/>
  <c r="D6172" i="24"/>
  <c r="E6172" i="24" s="1"/>
  <c r="D6173" i="24"/>
  <c r="E6173" i="24" s="1"/>
  <c r="D6174" i="24"/>
  <c r="E6174" i="24" s="1"/>
  <c r="D6175" i="24"/>
  <c r="E6175" i="24" s="1"/>
  <c r="D6176" i="24"/>
  <c r="E6176" i="24" s="1"/>
  <c r="D6177" i="24"/>
  <c r="E6177" i="24" s="1"/>
  <c r="D6178" i="24"/>
  <c r="E6178" i="24" s="1"/>
  <c r="D6179" i="24"/>
  <c r="E6179" i="24" s="1"/>
  <c r="D6180" i="24"/>
  <c r="E6180" i="24" s="1"/>
  <c r="D6181" i="24"/>
  <c r="E6181" i="24" s="1"/>
  <c r="D6182" i="24"/>
  <c r="E6182" i="24" s="1"/>
  <c r="D6183" i="24"/>
  <c r="E6183" i="24" s="1"/>
  <c r="D6184" i="24"/>
  <c r="E6184" i="24" s="1"/>
  <c r="D6185" i="24"/>
  <c r="E6185" i="24" s="1"/>
  <c r="D6186" i="24"/>
  <c r="E6186" i="24" s="1"/>
  <c r="D6187" i="24"/>
  <c r="E6187" i="24" s="1"/>
  <c r="D6188" i="24"/>
  <c r="E6188" i="24" s="1"/>
  <c r="D6189" i="24"/>
  <c r="E6189" i="24" s="1"/>
  <c r="D6190" i="24"/>
  <c r="E6190" i="24" s="1"/>
  <c r="D6191" i="24"/>
  <c r="E6191" i="24" s="1"/>
  <c r="D6192" i="24"/>
  <c r="E6192" i="24" s="1"/>
  <c r="D6193" i="24"/>
  <c r="E6193" i="24" s="1"/>
  <c r="D6194" i="24"/>
  <c r="E6194" i="24" s="1"/>
  <c r="D6195" i="24"/>
  <c r="E6195" i="24" s="1"/>
  <c r="D6196" i="24"/>
  <c r="E6196" i="24" s="1"/>
  <c r="D6197" i="24"/>
  <c r="E6197" i="24" s="1"/>
  <c r="D6198" i="24"/>
  <c r="E6198" i="24" s="1"/>
  <c r="D6199" i="24"/>
  <c r="D6200" i="24"/>
  <c r="E6200" i="24" s="1"/>
  <c r="D6201" i="24"/>
  <c r="E6201" i="24" s="1"/>
  <c r="D6202" i="24"/>
  <c r="E6202" i="24" s="1"/>
  <c r="D6203" i="24"/>
  <c r="E6203" i="24" s="1"/>
  <c r="D6204" i="24"/>
  <c r="E6204" i="24" s="1"/>
  <c r="D6205" i="24"/>
  <c r="E6205" i="24" s="1"/>
  <c r="D6206" i="24"/>
  <c r="E6206" i="24" s="1"/>
  <c r="D6207" i="24"/>
  <c r="E6207" i="24" s="1"/>
  <c r="D6208" i="24"/>
  <c r="E6208" i="24" s="1"/>
  <c r="D6209" i="24"/>
  <c r="E6209" i="24" s="1"/>
  <c r="D6210" i="24"/>
  <c r="E6210" i="24" s="1"/>
  <c r="D6211" i="24"/>
  <c r="E6211" i="24" s="1"/>
  <c r="D6212" i="24"/>
  <c r="E6212" i="24" s="1"/>
  <c r="D6213" i="24"/>
  <c r="E6213" i="24" s="1"/>
  <c r="D6214" i="24"/>
  <c r="E6214" i="24" s="1"/>
  <c r="D6215" i="24"/>
  <c r="E6215" i="24" s="1"/>
  <c r="D6216" i="24"/>
  <c r="E6216" i="24" s="1"/>
  <c r="D6217" i="24"/>
  <c r="E6217" i="24" s="1"/>
  <c r="D6218" i="24"/>
  <c r="E6218" i="24" s="1"/>
  <c r="D6219" i="24"/>
  <c r="E6219" i="24" s="1"/>
  <c r="D6220" i="24"/>
  <c r="E6220" i="24" s="1"/>
  <c r="D6221" i="24"/>
  <c r="E6221" i="24" s="1"/>
  <c r="D6222" i="24"/>
  <c r="E6222" i="24" s="1"/>
  <c r="D6223" i="24"/>
  <c r="E6223" i="24" s="1"/>
  <c r="D6224" i="24"/>
  <c r="E6224" i="24" s="1"/>
  <c r="D6225" i="24"/>
  <c r="E6225" i="24" s="1"/>
  <c r="D6226" i="24"/>
  <c r="E6226" i="24" s="1"/>
  <c r="D6227" i="24"/>
  <c r="E6227" i="24" s="1"/>
  <c r="D6228" i="24"/>
  <c r="E6228" i="24" s="1"/>
  <c r="D6229" i="24"/>
  <c r="E6229" i="24" s="1"/>
  <c r="D6230" i="24"/>
  <c r="E6230" i="24" s="1"/>
  <c r="D6231" i="24"/>
  <c r="E6231" i="24" s="1"/>
  <c r="D6232" i="24"/>
  <c r="E6232" i="24" s="1"/>
  <c r="D6233" i="24"/>
  <c r="E6233" i="24" s="1"/>
  <c r="D6234" i="24"/>
  <c r="E6234" i="24" s="1"/>
  <c r="D6235" i="24"/>
  <c r="E6235" i="24" s="1"/>
  <c r="D6236" i="24"/>
  <c r="E6236" i="24" s="1"/>
  <c r="D6237" i="24"/>
  <c r="E6237" i="24" s="1"/>
  <c r="D6238" i="24"/>
  <c r="E6238" i="24" s="1"/>
  <c r="D6239" i="24"/>
  <c r="E6239" i="24" s="1"/>
  <c r="D6240" i="24"/>
  <c r="E6240" i="24" s="1"/>
  <c r="D6241" i="24"/>
  <c r="E6241" i="24" s="1"/>
  <c r="D6242" i="24"/>
  <c r="E6242" i="24" s="1"/>
  <c r="D6243" i="24"/>
  <c r="E6243" i="24" s="1"/>
  <c r="D6244" i="24"/>
  <c r="E6244" i="24" s="1"/>
  <c r="D6245" i="24"/>
  <c r="E6245" i="24" s="1"/>
  <c r="D6246" i="24"/>
  <c r="E6246" i="24" s="1"/>
  <c r="D6247" i="24"/>
  <c r="E6247" i="24" s="1"/>
  <c r="D6248" i="24"/>
  <c r="E6248" i="24" s="1"/>
  <c r="D6249" i="24"/>
  <c r="E6249" i="24" s="1"/>
  <c r="D6250" i="24"/>
  <c r="E6250" i="24" s="1"/>
  <c r="D6251" i="24"/>
  <c r="E6251" i="24" s="1"/>
  <c r="D6252" i="24"/>
  <c r="E6252" i="24" s="1"/>
  <c r="D6253" i="24"/>
  <c r="E6253" i="24" s="1"/>
  <c r="D6254" i="24"/>
  <c r="D6255" i="24"/>
  <c r="E6255" i="24" s="1"/>
  <c r="D6256" i="24"/>
  <c r="E6256" i="24" s="1"/>
  <c r="D6257" i="24"/>
  <c r="E6257" i="24" s="1"/>
  <c r="D6258" i="24"/>
  <c r="E6258" i="24" s="1"/>
  <c r="D6259" i="24"/>
  <c r="E6259" i="24" s="1"/>
  <c r="D6260" i="24"/>
  <c r="E6260" i="24" s="1"/>
  <c r="D6261" i="24"/>
  <c r="E6261" i="24" s="1"/>
  <c r="D6262" i="24"/>
  <c r="E6262" i="24" s="1"/>
  <c r="D6263" i="24"/>
  <c r="E6263" i="24" s="1"/>
  <c r="D6264" i="24"/>
  <c r="E6264" i="24" s="1"/>
  <c r="D6265" i="24"/>
  <c r="E6265" i="24" s="1"/>
  <c r="D6266" i="24"/>
  <c r="E6266" i="24" s="1"/>
  <c r="D6267" i="24"/>
  <c r="E6267" i="24" s="1"/>
  <c r="D6268" i="24"/>
  <c r="E6268" i="24" s="1"/>
  <c r="D6269" i="24"/>
  <c r="E6269" i="24" s="1"/>
  <c r="D6270" i="24"/>
  <c r="E6270" i="24" s="1"/>
  <c r="D6271" i="24"/>
  <c r="E6271" i="24" s="1"/>
  <c r="D6272" i="24"/>
  <c r="E6272" i="24" s="1"/>
  <c r="D6273" i="24"/>
  <c r="E6273" i="24" s="1"/>
  <c r="D6274" i="24"/>
  <c r="E6274" i="24" s="1"/>
  <c r="D6275" i="24"/>
  <c r="E6275" i="24" s="1"/>
  <c r="D6276" i="24"/>
  <c r="E6276" i="24" s="1"/>
  <c r="D6277" i="24"/>
  <c r="E6277" i="24" s="1"/>
  <c r="D6278" i="24"/>
  <c r="E6278" i="24" s="1"/>
  <c r="D6279" i="24"/>
  <c r="E6279" i="24" s="1"/>
  <c r="D6280" i="24"/>
  <c r="E6280" i="24" s="1"/>
  <c r="D6281" i="24"/>
  <c r="E6281" i="24" s="1"/>
  <c r="D6282" i="24"/>
  <c r="E6282" i="24" s="1"/>
  <c r="D6283" i="24"/>
  <c r="E6283" i="24" s="1"/>
  <c r="D6284" i="24"/>
  <c r="E6284" i="24" s="1"/>
  <c r="D6285" i="24"/>
  <c r="E6285" i="24" s="1"/>
  <c r="D6286" i="24"/>
  <c r="E6286" i="24" s="1"/>
  <c r="D6287" i="24"/>
  <c r="E6287" i="24" s="1"/>
  <c r="D6288" i="24"/>
  <c r="E6288" i="24" s="1"/>
  <c r="D6289" i="24"/>
  <c r="E6289" i="24" s="1"/>
  <c r="D6290" i="24"/>
  <c r="E6290" i="24" s="1"/>
  <c r="D6291" i="24"/>
  <c r="E6291" i="24" s="1"/>
  <c r="D6292" i="24"/>
  <c r="E6292" i="24" s="1"/>
  <c r="D6293" i="24"/>
  <c r="E6293" i="24" s="1"/>
  <c r="D6294" i="24"/>
  <c r="E6294" i="24" s="1"/>
  <c r="D6295" i="24"/>
  <c r="E6295" i="24" s="1"/>
  <c r="D6296" i="24"/>
  <c r="E6296" i="24" s="1"/>
  <c r="D6297" i="24"/>
  <c r="E6297" i="24" s="1"/>
  <c r="D6298" i="24"/>
  <c r="E6298" i="24" s="1"/>
  <c r="D6299" i="24"/>
  <c r="E6299" i="24" s="1"/>
  <c r="D6300" i="24"/>
  <c r="E6300" i="24" s="1"/>
  <c r="D6301" i="24"/>
  <c r="E6301" i="24" s="1"/>
  <c r="D6302" i="24"/>
  <c r="E6302" i="24" s="1"/>
  <c r="D6303" i="24"/>
  <c r="E6303" i="24" s="1"/>
  <c r="D6304" i="24"/>
  <c r="E6304" i="24" s="1"/>
  <c r="D6305" i="24"/>
  <c r="E6305" i="24" s="1"/>
  <c r="D6306" i="24"/>
  <c r="E6306" i="24" s="1"/>
  <c r="D6307" i="24"/>
  <c r="E6307" i="24" s="1"/>
  <c r="D6308" i="24"/>
  <c r="E6308" i="24" s="1"/>
  <c r="D6309" i="24"/>
  <c r="D6310" i="24"/>
  <c r="E6310" i="24" s="1"/>
  <c r="D6311" i="24"/>
  <c r="E6311" i="24" s="1"/>
  <c r="D6312" i="24"/>
  <c r="E6312" i="24" s="1"/>
  <c r="D6313" i="24"/>
  <c r="E6313" i="24" s="1"/>
  <c r="D6314" i="24"/>
  <c r="E6314" i="24" s="1"/>
  <c r="D6315" i="24"/>
  <c r="E6315" i="24" s="1"/>
  <c r="D6316" i="24"/>
  <c r="E6316" i="24" s="1"/>
  <c r="D6317" i="24"/>
  <c r="E6317" i="24" s="1"/>
  <c r="D6318" i="24"/>
  <c r="E6318" i="24" s="1"/>
  <c r="D6319" i="24"/>
  <c r="E6319" i="24" s="1"/>
  <c r="D6320" i="24"/>
  <c r="E6320" i="24" s="1"/>
  <c r="D6321" i="24"/>
  <c r="E6321" i="24" s="1"/>
  <c r="D6322" i="24"/>
  <c r="E6322" i="24" s="1"/>
  <c r="D6323" i="24"/>
  <c r="E6323" i="24" s="1"/>
  <c r="D6324" i="24"/>
  <c r="E6324" i="24" s="1"/>
  <c r="D6325" i="24"/>
  <c r="E6325" i="24" s="1"/>
  <c r="D6326" i="24"/>
  <c r="E6326" i="24" s="1"/>
  <c r="D6327" i="24"/>
  <c r="E6327" i="24" s="1"/>
  <c r="D6328" i="24"/>
  <c r="E6328" i="24" s="1"/>
  <c r="D6329" i="24"/>
  <c r="E6329" i="24" s="1"/>
  <c r="D6330" i="24"/>
  <c r="E6330" i="24" s="1"/>
  <c r="D6331" i="24"/>
  <c r="E6331" i="24" s="1"/>
  <c r="D6332" i="24"/>
  <c r="E6332" i="24" s="1"/>
  <c r="D6333" i="24"/>
  <c r="E6333" i="24" s="1"/>
  <c r="D6334" i="24"/>
  <c r="E6334" i="24" s="1"/>
  <c r="D6335" i="24"/>
  <c r="E6335" i="24" s="1"/>
  <c r="D6336" i="24"/>
  <c r="E6336" i="24" s="1"/>
  <c r="D6337" i="24"/>
  <c r="E6337" i="24" s="1"/>
  <c r="D6338" i="24"/>
  <c r="E6338" i="24" s="1"/>
  <c r="D6339" i="24"/>
  <c r="E6339" i="24" s="1"/>
  <c r="D6340" i="24"/>
  <c r="E6340" i="24" s="1"/>
  <c r="D6341" i="24"/>
  <c r="E6341" i="24" s="1"/>
  <c r="D6342" i="24"/>
  <c r="E6342" i="24" s="1"/>
  <c r="D6343" i="24"/>
  <c r="E6343" i="24" s="1"/>
  <c r="D6344" i="24"/>
  <c r="E6344" i="24" s="1"/>
  <c r="D6345" i="24"/>
  <c r="E6345" i="24" s="1"/>
  <c r="D6346" i="24"/>
  <c r="E6346" i="24" s="1"/>
  <c r="D6347" i="24"/>
  <c r="E6347" i="24" s="1"/>
  <c r="D6348" i="24"/>
  <c r="E6348" i="24" s="1"/>
  <c r="D6349" i="24"/>
  <c r="E6349" i="24" s="1"/>
  <c r="D6350" i="24"/>
  <c r="E6350" i="24" s="1"/>
  <c r="D6351" i="24"/>
  <c r="D6352" i="24"/>
  <c r="E6352" i="24" s="1"/>
  <c r="D6353" i="24"/>
  <c r="E6353" i="24" s="1"/>
  <c r="D6354" i="24"/>
  <c r="E6354" i="24" s="1"/>
  <c r="D6355" i="24"/>
  <c r="E6355" i="24" s="1"/>
  <c r="D6356" i="24"/>
  <c r="E6356" i="24" s="1"/>
  <c r="D6357" i="24"/>
  <c r="E6357" i="24" s="1"/>
  <c r="D6358" i="24"/>
  <c r="E6358" i="24" s="1"/>
  <c r="D6359" i="24"/>
  <c r="E6359" i="24" s="1"/>
  <c r="D6360" i="24"/>
  <c r="E6360" i="24" s="1"/>
  <c r="D6361" i="24"/>
  <c r="E6361" i="24" s="1"/>
  <c r="D6362" i="24"/>
  <c r="E6362" i="24" s="1"/>
  <c r="D6363" i="24"/>
  <c r="E6363" i="24" s="1"/>
  <c r="D6364" i="24"/>
  <c r="E6364" i="24" s="1"/>
  <c r="D6365" i="24"/>
  <c r="E6365" i="24" s="1"/>
  <c r="D6366" i="24"/>
  <c r="E6366" i="24" s="1"/>
  <c r="D6367" i="24"/>
  <c r="E6367" i="24" s="1"/>
  <c r="D6368" i="24"/>
  <c r="E6368" i="24" s="1"/>
  <c r="D6369" i="24"/>
  <c r="E6369" i="24" s="1"/>
  <c r="D6370" i="24"/>
  <c r="E6370" i="24" s="1"/>
  <c r="D6371" i="24"/>
  <c r="E6371" i="24" s="1"/>
  <c r="D6372" i="24"/>
  <c r="E6372" i="24" s="1"/>
  <c r="D6373" i="24"/>
  <c r="E6373" i="24" s="1"/>
  <c r="D6374" i="24"/>
  <c r="E6374" i="24" s="1"/>
  <c r="D6375" i="24"/>
  <c r="E6375" i="24" s="1"/>
  <c r="D6376" i="24"/>
  <c r="E6376" i="24" s="1"/>
  <c r="D6377" i="24"/>
  <c r="E6377" i="24" s="1"/>
  <c r="D6378" i="24"/>
  <c r="E6378" i="24" s="1"/>
  <c r="D6379" i="24"/>
  <c r="E6379" i="24" s="1"/>
  <c r="D6380" i="24"/>
  <c r="E6380" i="24" s="1"/>
  <c r="D6381" i="24"/>
  <c r="E6381" i="24" s="1"/>
  <c r="D6382" i="24"/>
  <c r="D6383" i="24"/>
  <c r="E6383" i="24" s="1"/>
  <c r="D6384" i="24"/>
  <c r="E6384" i="24" s="1"/>
  <c r="D6385" i="24"/>
  <c r="E6385" i="24" s="1"/>
  <c r="D6386" i="24"/>
  <c r="E6386" i="24" s="1"/>
  <c r="D6387" i="24"/>
  <c r="E6387" i="24" s="1"/>
  <c r="D6388" i="24"/>
  <c r="E6388" i="24" s="1"/>
  <c r="D6389" i="24"/>
  <c r="E6389" i="24" s="1"/>
  <c r="D6390" i="24"/>
  <c r="E6390" i="24" s="1"/>
  <c r="D6391" i="24"/>
  <c r="E6391" i="24" s="1"/>
  <c r="D6392" i="24"/>
  <c r="E6392" i="24" s="1"/>
  <c r="D6393" i="24"/>
  <c r="E6393" i="24" s="1"/>
  <c r="D6394" i="24"/>
  <c r="E6394" i="24" s="1"/>
  <c r="D6395" i="24"/>
  <c r="E6395" i="24" s="1"/>
  <c r="D6396" i="24"/>
  <c r="E6396" i="24" s="1"/>
  <c r="D6397" i="24"/>
  <c r="E6397" i="24" s="1"/>
  <c r="D6398" i="24"/>
  <c r="E6398" i="24" s="1"/>
  <c r="D6399" i="24"/>
  <c r="E6399" i="24" s="1"/>
  <c r="D6400" i="24"/>
  <c r="E6400" i="24" s="1"/>
  <c r="D6401" i="24"/>
  <c r="E6401" i="24" s="1"/>
  <c r="D6402" i="24"/>
  <c r="E6402" i="24" s="1"/>
  <c r="D6403" i="24"/>
  <c r="E6403" i="24" s="1"/>
  <c r="D6404" i="24"/>
  <c r="E6404" i="24" s="1"/>
  <c r="D6405" i="24"/>
  <c r="E6405" i="24" s="1"/>
  <c r="D6406" i="24"/>
  <c r="E6406" i="24" s="1"/>
  <c r="D6407" i="24"/>
  <c r="E6407" i="24" s="1"/>
  <c r="D6408" i="24"/>
  <c r="E6408" i="24" s="1"/>
  <c r="D6409" i="24"/>
  <c r="E6409" i="24" s="1"/>
  <c r="D6410" i="24"/>
  <c r="E6410" i="24" s="1"/>
  <c r="D6411" i="24"/>
  <c r="E6411" i="24" s="1"/>
  <c r="D6412" i="24"/>
  <c r="E6412" i="24" s="1"/>
  <c r="D6413" i="24"/>
  <c r="E6413" i="24" s="1"/>
  <c r="D6414" i="24"/>
  <c r="E6414" i="24" s="1"/>
  <c r="D6415" i="24"/>
  <c r="E6415" i="24" s="1"/>
  <c r="D6416" i="24"/>
  <c r="E6416" i="24" s="1"/>
  <c r="D6417" i="24"/>
  <c r="E6417" i="24" s="1"/>
  <c r="D6418" i="24"/>
  <c r="E6418" i="24" s="1"/>
  <c r="D6419" i="24"/>
  <c r="E6419" i="24" s="1"/>
  <c r="D6420" i="24"/>
  <c r="E6420" i="24" s="1"/>
  <c r="D6421" i="24"/>
  <c r="E6421" i="24" s="1"/>
  <c r="D6422" i="24"/>
  <c r="E6422" i="24" s="1"/>
  <c r="D6423" i="24"/>
  <c r="D6424" i="24"/>
  <c r="E6424" i="24" s="1"/>
  <c r="D6425" i="24"/>
  <c r="D6426" i="24"/>
  <c r="E6426" i="24" s="1"/>
  <c r="D6427" i="24"/>
  <c r="E6427" i="24" s="1"/>
  <c r="D6428" i="24"/>
  <c r="E6428" i="24" s="1"/>
  <c r="D6429" i="24"/>
  <c r="E6429" i="24" s="1"/>
  <c r="D6430" i="24"/>
  <c r="E6430" i="24" s="1"/>
  <c r="D6431" i="24"/>
  <c r="E6431" i="24" s="1"/>
  <c r="D6432" i="24"/>
  <c r="E6432" i="24" s="1"/>
  <c r="D6433" i="24"/>
  <c r="E6433" i="24" s="1"/>
  <c r="D6434" i="24"/>
  <c r="E6434" i="24" s="1"/>
  <c r="D6435" i="24"/>
  <c r="E6435" i="24" s="1"/>
  <c r="D6436" i="24"/>
  <c r="E6436" i="24" s="1"/>
  <c r="D6437" i="24"/>
  <c r="E6437" i="24" s="1"/>
  <c r="D6438" i="24"/>
  <c r="E6438" i="24" s="1"/>
  <c r="D6439" i="24"/>
  <c r="E6439" i="24" s="1"/>
  <c r="D6440" i="24"/>
  <c r="E6440" i="24" s="1"/>
  <c r="D6441" i="24"/>
  <c r="E6441" i="24" s="1"/>
  <c r="D6442" i="24"/>
  <c r="E6442" i="24" s="1"/>
  <c r="D6443" i="24"/>
  <c r="E6443" i="24" s="1"/>
  <c r="D6444" i="24"/>
  <c r="E6444" i="24" s="1"/>
  <c r="D6445" i="24"/>
  <c r="E6445" i="24" s="1"/>
  <c r="D6446" i="24"/>
  <c r="E6446" i="24" s="1"/>
  <c r="D6447" i="24"/>
  <c r="E6447" i="24" s="1"/>
  <c r="D6448" i="24"/>
  <c r="E6448" i="24" s="1"/>
  <c r="D6449" i="24"/>
  <c r="E6449" i="24" s="1"/>
  <c r="D6450" i="24"/>
  <c r="E6450" i="24" s="1"/>
  <c r="D6451" i="24"/>
  <c r="E6451" i="24" s="1"/>
  <c r="D6452" i="24"/>
  <c r="E6452" i="24" s="1"/>
  <c r="D6453" i="24"/>
  <c r="E6453" i="24" s="1"/>
  <c r="D6454" i="24"/>
  <c r="E6454" i="24" s="1"/>
  <c r="D6455" i="24"/>
  <c r="E6455" i="24" s="1"/>
  <c r="D6456" i="24"/>
  <c r="E6456" i="24" s="1"/>
  <c r="D6457" i="24"/>
  <c r="E6457" i="24" s="1"/>
  <c r="D6458" i="24"/>
  <c r="E6458" i="24" s="1"/>
  <c r="D6459" i="24"/>
  <c r="E6459" i="24" s="1"/>
  <c r="D6460" i="24"/>
  <c r="E6460" i="24" s="1"/>
  <c r="D6461" i="24"/>
  <c r="E6461" i="24" s="1"/>
  <c r="D6462" i="24"/>
  <c r="E6462" i="24" s="1"/>
  <c r="D6463" i="24"/>
  <c r="D6464" i="24"/>
  <c r="E6464" i="24" s="1"/>
  <c r="D6465" i="24"/>
  <c r="D6466" i="24"/>
  <c r="E6466" i="24" s="1"/>
  <c r="D6467" i="24"/>
  <c r="E6467" i="24" s="1"/>
  <c r="D6468" i="24"/>
  <c r="E6468" i="24" s="1"/>
  <c r="D6469" i="24"/>
  <c r="E6469" i="24" s="1"/>
  <c r="D6470" i="24"/>
  <c r="E6470" i="24" s="1"/>
  <c r="D6471" i="24"/>
  <c r="E6471" i="24" s="1"/>
  <c r="D6472" i="24"/>
  <c r="E6472" i="24" s="1"/>
  <c r="D6473" i="24"/>
  <c r="E6473" i="24" s="1"/>
  <c r="D6474" i="24"/>
  <c r="E6474" i="24" s="1"/>
  <c r="D6475" i="24"/>
  <c r="E6475" i="24" s="1"/>
  <c r="D6476" i="24"/>
  <c r="E6476" i="24" s="1"/>
  <c r="D6477" i="24"/>
  <c r="E6477" i="24" s="1"/>
  <c r="D6478" i="24"/>
  <c r="E6478" i="24" s="1"/>
  <c r="D6479" i="24"/>
  <c r="E6479" i="24" s="1"/>
  <c r="D6480" i="24"/>
  <c r="E6480" i="24" s="1"/>
  <c r="D6481" i="24"/>
  <c r="E6481" i="24" s="1"/>
  <c r="D6482" i="24"/>
  <c r="E6482" i="24" s="1"/>
  <c r="D6483" i="24"/>
  <c r="E6483" i="24" s="1"/>
  <c r="D6484" i="24"/>
  <c r="E6484" i="24" s="1"/>
  <c r="D6485" i="24"/>
  <c r="E6485" i="24" s="1"/>
  <c r="D6486" i="24"/>
  <c r="E6486" i="24" s="1"/>
  <c r="D6487" i="24"/>
  <c r="E6487" i="24" s="1"/>
  <c r="D6488" i="24"/>
  <c r="E6488" i="24" s="1"/>
  <c r="D6489" i="24"/>
  <c r="E6489" i="24" s="1"/>
  <c r="D6490" i="24"/>
  <c r="E6490" i="24" s="1"/>
  <c r="D6491" i="24"/>
  <c r="E6491" i="24" s="1"/>
  <c r="D6492" i="24"/>
  <c r="D6493" i="24"/>
  <c r="E6493" i="24" s="1"/>
  <c r="D6494" i="24"/>
  <c r="E6494" i="24" s="1"/>
  <c r="D6495" i="24"/>
  <c r="E6495" i="24" s="1"/>
  <c r="D6496" i="24"/>
  <c r="E6496" i="24" s="1"/>
  <c r="D6497" i="24"/>
  <c r="E6497" i="24" s="1"/>
  <c r="D6498" i="24"/>
  <c r="E6498" i="24" s="1"/>
  <c r="D6499" i="24"/>
  <c r="E6499" i="24" s="1"/>
  <c r="D6500" i="24"/>
  <c r="E6500" i="24" s="1"/>
  <c r="D6501" i="24"/>
  <c r="E6501" i="24" s="1"/>
  <c r="D6502" i="24"/>
  <c r="E6502" i="24" s="1"/>
  <c r="D6503" i="24"/>
  <c r="E6503" i="24" s="1"/>
  <c r="D6504" i="24"/>
  <c r="E6504" i="24" s="1"/>
  <c r="D6505" i="24"/>
  <c r="E6505" i="24" s="1"/>
  <c r="D6506" i="24"/>
  <c r="E6506" i="24" s="1"/>
  <c r="D6507" i="24"/>
  <c r="E6507" i="24" s="1"/>
  <c r="D6508" i="24"/>
  <c r="E6508" i="24" s="1"/>
  <c r="D6509" i="24"/>
  <c r="E6509" i="24" s="1"/>
  <c r="D6510" i="24"/>
  <c r="E6510" i="24" s="1"/>
  <c r="D6511" i="24"/>
  <c r="E6511" i="24" s="1"/>
  <c r="D6512" i="24"/>
  <c r="E6512" i="24" s="1"/>
  <c r="D6513" i="24"/>
  <c r="E6513" i="24" s="1"/>
  <c r="D6514" i="24"/>
  <c r="E6514" i="24" s="1"/>
  <c r="D6515" i="24"/>
  <c r="E6515" i="24" s="1"/>
  <c r="D6516" i="24"/>
  <c r="E6516" i="24" s="1"/>
  <c r="D6517" i="24"/>
  <c r="E6517" i="24" s="1"/>
  <c r="D6518" i="24"/>
  <c r="E6518" i="24" s="1"/>
  <c r="D6519" i="24"/>
  <c r="E6519" i="24" s="1"/>
  <c r="D6520" i="24"/>
  <c r="E6520" i="24" s="1"/>
  <c r="D6521" i="24"/>
  <c r="E6521" i="24" s="1"/>
  <c r="D6522" i="24"/>
  <c r="E6522" i="24" s="1"/>
  <c r="D6523" i="24"/>
  <c r="E6523" i="24" s="1"/>
  <c r="D6524" i="24"/>
  <c r="E6524" i="24" s="1"/>
  <c r="D6525" i="24"/>
  <c r="E6525" i="24" s="1"/>
  <c r="D6526" i="24"/>
  <c r="E6526" i="24" s="1"/>
  <c r="D6527" i="24"/>
  <c r="D6528" i="24"/>
  <c r="E6528" i="24" s="1"/>
  <c r="D6529" i="24"/>
  <c r="D6530" i="24"/>
  <c r="E6530" i="24" s="1"/>
  <c r="D6531" i="24"/>
  <c r="E6531" i="24" s="1"/>
  <c r="D6532" i="24"/>
  <c r="E6532" i="24" s="1"/>
  <c r="D6533" i="24"/>
  <c r="E6533" i="24" s="1"/>
  <c r="D6534" i="24"/>
  <c r="E6534" i="24" s="1"/>
  <c r="D6535" i="24"/>
  <c r="E6535" i="24" s="1"/>
  <c r="D6536" i="24"/>
  <c r="E6536" i="24" s="1"/>
  <c r="D6537" i="24"/>
  <c r="E6537" i="24" s="1"/>
  <c r="D6538" i="24"/>
  <c r="E6538" i="24" s="1"/>
  <c r="D6539" i="24"/>
  <c r="E6539" i="24" s="1"/>
  <c r="D6540" i="24"/>
  <c r="E6540" i="24" s="1"/>
  <c r="D6541" i="24"/>
  <c r="E6541" i="24" s="1"/>
  <c r="D6542" i="24"/>
  <c r="E6542" i="24" s="1"/>
  <c r="D6543" i="24"/>
  <c r="E6543" i="24" s="1"/>
  <c r="D6544" i="24"/>
  <c r="E6544" i="24" s="1"/>
  <c r="D6545" i="24"/>
  <c r="E6545" i="24" s="1"/>
  <c r="D6546" i="24"/>
  <c r="E6546" i="24" s="1"/>
  <c r="D6547" i="24"/>
  <c r="E6547" i="24" s="1"/>
  <c r="D6548" i="24"/>
  <c r="E6548" i="24" s="1"/>
  <c r="D6549" i="24"/>
  <c r="E6549" i="24" s="1"/>
  <c r="D6550" i="24"/>
  <c r="E6550" i="24" s="1"/>
  <c r="D6551" i="24"/>
  <c r="E6551" i="24" s="1"/>
  <c r="D6552" i="24"/>
  <c r="E6552" i="24" s="1"/>
  <c r="D6553" i="24"/>
  <c r="E6553" i="24" s="1"/>
  <c r="D6554" i="24"/>
  <c r="E6554" i="24" s="1"/>
  <c r="D6555" i="24"/>
  <c r="E6555" i="24" s="1"/>
  <c r="D6556" i="24"/>
  <c r="E6556" i="24" s="1"/>
  <c r="D6557" i="24"/>
  <c r="E6557" i="24" s="1"/>
  <c r="D6558" i="24"/>
  <c r="E6558" i="24" s="1"/>
  <c r="D6559" i="24"/>
  <c r="E6559" i="24" s="1"/>
  <c r="D6560" i="24"/>
  <c r="E6560" i="24" s="1"/>
  <c r="D6561" i="24"/>
  <c r="E6561" i="24" s="1"/>
  <c r="D6562" i="24"/>
  <c r="E6562" i="24" s="1"/>
  <c r="D6563" i="24"/>
  <c r="E6563" i="24" s="1"/>
  <c r="D6564" i="24"/>
  <c r="E6564" i="24" s="1"/>
  <c r="D6565" i="24"/>
  <c r="E6565" i="24" s="1"/>
  <c r="D6566" i="24"/>
  <c r="E6566" i="24" s="1"/>
  <c r="D6567" i="24"/>
  <c r="E6567" i="24" s="1"/>
  <c r="D6568" i="24"/>
  <c r="E6568" i="24" s="1"/>
  <c r="D6569" i="24"/>
  <c r="E6569" i="24" s="1"/>
  <c r="D6570" i="24"/>
  <c r="E6570" i="24" s="1"/>
  <c r="D6571" i="24"/>
  <c r="E6571" i="24" s="1"/>
  <c r="D6572" i="24"/>
  <c r="E6572" i="24" s="1"/>
  <c r="D6573" i="24"/>
  <c r="E6573" i="24" s="1"/>
  <c r="D6574" i="24"/>
  <c r="E6574" i="24" s="1"/>
  <c r="D6575" i="24"/>
  <c r="E6575" i="24" s="1"/>
  <c r="D6576" i="24"/>
  <c r="E6576" i="24" s="1"/>
  <c r="D6577" i="24"/>
  <c r="E6577" i="24" s="1"/>
  <c r="D6578" i="24"/>
  <c r="E6578" i="24" s="1"/>
  <c r="D6579" i="24"/>
  <c r="E6579" i="24" s="1"/>
  <c r="D6580" i="24"/>
  <c r="E6580" i="24" s="1"/>
  <c r="D6581" i="24"/>
  <c r="E6581" i="24" s="1"/>
  <c r="D6582" i="24"/>
  <c r="E6582" i="24" s="1"/>
  <c r="D6583" i="24"/>
  <c r="E6583" i="24" s="1"/>
  <c r="D6584" i="24"/>
  <c r="E6584" i="24" s="1"/>
  <c r="D6585" i="24"/>
  <c r="E6585" i="24" s="1"/>
  <c r="D6586" i="24"/>
  <c r="E6586" i="24" s="1"/>
  <c r="D6587" i="24"/>
  <c r="E6587" i="24" s="1"/>
  <c r="D6588" i="24"/>
  <c r="E6588" i="24" s="1"/>
  <c r="D6589" i="24"/>
  <c r="D6590" i="24"/>
  <c r="E6590" i="24" s="1"/>
  <c r="D6591" i="24"/>
  <c r="E6591" i="24" s="1"/>
  <c r="D6592" i="24"/>
  <c r="E6592" i="24" s="1"/>
  <c r="D6593" i="24"/>
  <c r="E6593" i="24" s="1"/>
  <c r="D6594" i="24"/>
  <c r="E6594" i="24" s="1"/>
  <c r="D6595" i="24"/>
  <c r="E6595" i="24" s="1"/>
  <c r="D6596" i="24"/>
  <c r="E6596" i="24" s="1"/>
  <c r="D6597" i="24"/>
  <c r="E6597" i="24" s="1"/>
  <c r="D6598" i="24"/>
  <c r="E6598" i="24" s="1"/>
  <c r="D6599" i="24"/>
  <c r="E6599" i="24" s="1"/>
  <c r="D6600" i="24"/>
  <c r="E6600" i="24" s="1"/>
  <c r="D6601" i="24"/>
  <c r="E6601" i="24" s="1"/>
  <c r="D6602" i="24"/>
  <c r="E6602" i="24" s="1"/>
  <c r="D6603" i="24"/>
  <c r="E6603" i="24" s="1"/>
  <c r="D6604" i="24"/>
  <c r="E6604" i="24" s="1"/>
  <c r="D6605" i="24"/>
  <c r="E6605" i="24" s="1"/>
  <c r="D6606" i="24"/>
  <c r="E6606" i="24" s="1"/>
  <c r="D6607" i="24"/>
  <c r="E6607" i="24" s="1"/>
  <c r="D6608" i="24"/>
  <c r="E6608" i="24" s="1"/>
  <c r="D6609" i="24"/>
  <c r="E6609" i="24" s="1"/>
  <c r="D6610" i="24"/>
  <c r="E6610" i="24" s="1"/>
  <c r="D6611" i="24"/>
  <c r="E6611" i="24" s="1"/>
  <c r="D6612" i="24"/>
  <c r="E6612" i="24" s="1"/>
  <c r="D6613" i="24"/>
  <c r="E6613" i="24" s="1"/>
  <c r="D6614" i="24"/>
  <c r="E6614" i="24" s="1"/>
  <c r="D6615" i="24"/>
  <c r="E6615" i="24" s="1"/>
  <c r="D6616" i="24"/>
  <c r="E6616" i="24" s="1"/>
  <c r="D6617" i="24"/>
  <c r="D6618" i="24"/>
  <c r="E6618" i="24" s="1"/>
  <c r="D6619" i="24"/>
  <c r="E6619" i="24" s="1"/>
  <c r="D6620" i="24"/>
  <c r="D6621" i="24"/>
  <c r="E6621" i="24" s="1"/>
  <c r="D6622" i="24"/>
  <c r="E6622" i="24" s="1"/>
  <c r="D6623" i="24"/>
  <c r="E6623" i="24" s="1"/>
  <c r="D6624" i="24"/>
  <c r="E6624" i="24" s="1"/>
  <c r="D6625" i="24"/>
  <c r="E6625" i="24" s="1"/>
  <c r="D6626" i="24"/>
  <c r="E6626" i="24" s="1"/>
  <c r="D6627" i="24"/>
  <c r="E6627" i="24" s="1"/>
  <c r="D6628" i="24"/>
  <c r="E6628" i="24" s="1"/>
  <c r="D6629" i="24"/>
  <c r="E6629" i="24" s="1"/>
  <c r="D6630" i="24"/>
  <c r="E6630" i="24" s="1"/>
  <c r="D6631" i="24"/>
  <c r="E6631" i="24" s="1"/>
  <c r="D6632" i="24"/>
  <c r="E6632" i="24" s="1"/>
  <c r="D6633" i="24"/>
  <c r="E6633" i="24" s="1"/>
  <c r="D6634" i="24"/>
  <c r="E6634" i="24" s="1"/>
  <c r="D6635" i="24"/>
  <c r="E6635" i="24" s="1"/>
  <c r="D6636" i="24"/>
  <c r="E6636" i="24" s="1"/>
  <c r="D6637" i="24"/>
  <c r="E6637" i="24" s="1"/>
  <c r="D6638" i="24"/>
  <c r="E6638" i="24" s="1"/>
  <c r="D6639" i="24"/>
  <c r="E6639" i="24" s="1"/>
  <c r="D6640" i="24"/>
  <c r="E6640" i="24" s="1"/>
  <c r="D6641" i="24"/>
  <c r="D6642" i="24"/>
  <c r="E6642" i="24" s="1"/>
  <c r="D6643" i="24"/>
  <c r="E6643" i="24" s="1"/>
  <c r="D6644" i="24"/>
  <c r="E6644" i="24" s="1"/>
  <c r="D6645" i="24"/>
  <c r="E6645" i="24" s="1"/>
  <c r="D6646" i="24"/>
  <c r="E6646" i="24" s="1"/>
  <c r="D6647" i="24"/>
  <c r="E6647" i="24" s="1"/>
  <c r="D6648" i="24"/>
  <c r="E6648" i="24" s="1"/>
  <c r="D6649" i="24"/>
  <c r="D6650" i="24"/>
  <c r="E6650" i="24" s="1"/>
  <c r="D6651" i="24"/>
  <c r="E6651" i="24" s="1"/>
  <c r="D6652" i="24"/>
  <c r="E6652" i="24" s="1"/>
  <c r="D6653" i="24"/>
  <c r="E6653" i="24" s="1"/>
  <c r="D6654" i="24"/>
  <c r="E6654" i="24" s="1"/>
  <c r="D6655" i="24"/>
  <c r="E6655" i="24" s="1"/>
  <c r="D6656" i="24"/>
  <c r="E6656" i="24" s="1"/>
  <c r="D6657" i="24"/>
  <c r="E6657" i="24" s="1"/>
  <c r="D6658" i="24"/>
  <c r="E6658" i="24" s="1"/>
  <c r="D6659" i="24"/>
  <c r="E6659" i="24" s="1"/>
  <c r="D6660" i="24"/>
  <c r="E6660" i="24" s="1"/>
  <c r="D6661" i="24"/>
  <c r="E6661" i="24" s="1"/>
  <c r="D6662" i="24"/>
  <c r="E6662" i="24" s="1"/>
  <c r="D6663" i="24"/>
  <c r="E6663" i="24" s="1"/>
  <c r="D6664" i="24"/>
  <c r="E6664" i="24" s="1"/>
  <c r="D6665" i="24"/>
  <c r="E6665" i="24" s="1"/>
  <c r="D6666" i="24"/>
  <c r="E6666" i="24" s="1"/>
  <c r="D6667" i="24"/>
  <c r="E6667" i="24" s="1"/>
  <c r="D6668" i="24"/>
  <c r="E6668" i="24" s="1"/>
  <c r="D6669" i="24"/>
  <c r="E6669" i="24" s="1"/>
  <c r="D6670" i="24"/>
  <c r="E6670" i="24" s="1"/>
  <c r="D6671" i="24"/>
  <c r="E6671" i="24" s="1"/>
  <c r="D6672" i="24"/>
  <c r="D6673" i="24"/>
  <c r="D6674" i="24"/>
  <c r="E6674" i="24" s="1"/>
  <c r="D6675" i="24"/>
  <c r="E6675" i="24" s="1"/>
  <c r="D6676" i="24"/>
  <c r="E6676" i="24" s="1"/>
  <c r="D6677" i="24"/>
  <c r="E6677" i="24" s="1"/>
  <c r="D6678" i="24"/>
  <c r="E6678" i="24" s="1"/>
  <c r="D6679" i="24"/>
  <c r="E6679" i="24" s="1"/>
  <c r="D6680" i="24"/>
  <c r="E6680" i="24" s="1"/>
  <c r="D6681" i="24"/>
  <c r="D6682" i="24"/>
  <c r="E6682" i="24" s="1"/>
  <c r="D6683" i="24"/>
  <c r="E6683" i="24" s="1"/>
  <c r="D6684" i="24"/>
  <c r="E6684" i="24" s="1"/>
  <c r="D6685" i="24"/>
  <c r="E6685" i="24" s="1"/>
  <c r="D6686" i="24"/>
  <c r="E6686" i="24" s="1"/>
  <c r="D6687" i="24"/>
  <c r="E6687" i="24" s="1"/>
  <c r="D6688" i="24"/>
  <c r="E6688" i="24" s="1"/>
  <c r="D6689" i="24"/>
  <c r="E6689" i="24" s="1"/>
  <c r="D6690" i="24"/>
  <c r="E6690" i="24" s="1"/>
  <c r="D6691" i="24"/>
  <c r="E6691" i="24" s="1"/>
  <c r="D6692" i="24"/>
  <c r="E6692" i="24" s="1"/>
  <c r="D6693" i="24"/>
  <c r="E6693" i="24" s="1"/>
  <c r="D6694" i="24"/>
  <c r="E6694" i="24" s="1"/>
  <c r="D6695" i="24"/>
  <c r="E6695" i="24" s="1"/>
  <c r="D6696" i="24"/>
  <c r="E6696" i="24" s="1"/>
  <c r="D6697" i="24"/>
  <c r="E6697" i="24" s="1"/>
  <c r="D6698" i="24"/>
  <c r="E6698" i="24" s="1"/>
  <c r="D6699" i="24"/>
  <c r="E6699" i="24" s="1"/>
  <c r="D6700" i="24"/>
  <c r="E6700" i="24" s="1"/>
  <c r="D6701" i="24"/>
  <c r="E6701" i="24" s="1"/>
  <c r="D6702" i="24"/>
  <c r="E6702" i="24" s="1"/>
  <c r="D6703" i="24"/>
  <c r="E6703" i="24" s="1"/>
  <c r="D6704" i="24"/>
  <c r="D6705" i="24"/>
  <c r="D6706" i="24"/>
  <c r="E6706" i="24" s="1"/>
  <c r="D6707" i="24"/>
  <c r="E6707" i="24" s="1"/>
  <c r="D6708" i="24"/>
  <c r="E6708" i="24" s="1"/>
  <c r="D6709" i="24"/>
  <c r="E6709" i="24" s="1"/>
  <c r="D6710" i="24"/>
  <c r="E6710" i="24" s="1"/>
  <c r="D6711" i="24"/>
  <c r="E6711" i="24" s="1"/>
  <c r="D6712" i="24"/>
  <c r="E6712" i="24" s="1"/>
  <c r="D6713" i="24"/>
  <c r="E6713" i="24" s="1"/>
  <c r="D6714" i="24"/>
  <c r="E6714" i="24" s="1"/>
  <c r="D6715" i="24"/>
  <c r="E6715" i="24" s="1"/>
  <c r="D6716" i="24"/>
  <c r="E6716" i="24" s="1"/>
  <c r="D6717" i="24"/>
  <c r="E6717" i="24" s="1"/>
  <c r="D6718" i="24"/>
  <c r="E6718" i="24" s="1"/>
  <c r="D6719" i="24"/>
  <c r="E6719" i="24" s="1"/>
  <c r="D6720" i="24"/>
  <c r="E6720" i="24" s="1"/>
  <c r="D6721" i="24"/>
  <c r="E6721" i="24" s="1"/>
  <c r="D6722" i="24"/>
  <c r="E6722" i="24" s="1"/>
  <c r="D6723" i="24"/>
  <c r="E6723" i="24" s="1"/>
  <c r="D6724" i="24"/>
  <c r="E6724" i="24" s="1"/>
  <c r="D6725" i="24"/>
  <c r="E6725" i="24" s="1"/>
  <c r="D6726" i="24"/>
  <c r="E6726" i="24" s="1"/>
  <c r="D6727" i="24"/>
  <c r="E6727" i="24" s="1"/>
  <c r="D6728" i="24"/>
  <c r="E6728" i="24" s="1"/>
  <c r="D6729" i="24"/>
  <c r="E6729" i="24" s="1"/>
  <c r="D6730" i="24"/>
  <c r="E6730" i="24" s="1"/>
  <c r="D6731" i="24"/>
  <c r="E6731" i="24" s="1"/>
  <c r="D6732" i="24"/>
  <c r="E6732" i="24" s="1"/>
  <c r="D6733" i="24"/>
  <c r="E6733" i="24" s="1"/>
  <c r="D6734" i="24"/>
  <c r="E6734" i="24" s="1"/>
  <c r="D6735" i="24"/>
  <c r="D6736" i="24"/>
  <c r="D6737" i="24"/>
  <c r="E6737" i="24" s="1"/>
  <c r="D6738" i="24"/>
  <c r="E6738" i="24" s="1"/>
  <c r="D6739" i="24"/>
  <c r="E6739" i="24" s="1"/>
  <c r="D6740" i="24"/>
  <c r="E6740" i="24" s="1"/>
  <c r="D6741" i="24"/>
  <c r="E6741" i="24" s="1"/>
  <c r="D6742" i="24"/>
  <c r="E6742" i="24" s="1"/>
  <c r="D6743" i="24"/>
  <c r="E6743" i="24" s="1"/>
  <c r="D6744" i="24"/>
  <c r="E6744" i="24" s="1"/>
  <c r="D6745" i="24"/>
  <c r="E6745" i="24" s="1"/>
  <c r="D6746" i="24"/>
  <c r="E6746" i="24" s="1"/>
  <c r="D6747" i="24"/>
  <c r="E6747" i="24" s="1"/>
  <c r="D6748" i="24"/>
  <c r="E6748" i="24" s="1"/>
  <c r="D6749" i="24"/>
  <c r="E6749" i="24" s="1"/>
  <c r="D6750" i="24"/>
  <c r="E6750" i="24" s="1"/>
  <c r="D6751" i="24"/>
  <c r="E6751" i="24" s="1"/>
  <c r="D6752" i="24"/>
  <c r="E6752" i="24" s="1"/>
  <c r="D6753" i="24"/>
  <c r="E6753" i="24" s="1"/>
  <c r="D6754" i="24"/>
  <c r="E6754" i="24" s="1"/>
  <c r="D6755" i="24"/>
  <c r="E6755" i="24" s="1"/>
  <c r="D6756" i="24"/>
  <c r="E6756" i="24" s="1"/>
  <c r="D6757" i="24"/>
  <c r="E6757" i="24" s="1"/>
  <c r="D6758" i="24"/>
  <c r="E6758" i="24" s="1"/>
  <c r="D6759" i="24"/>
  <c r="D6760" i="24"/>
  <c r="E6760" i="24" s="1"/>
  <c r="D6761" i="24"/>
  <c r="E6761" i="24" s="1"/>
  <c r="D6762" i="24"/>
  <c r="E6762" i="24" s="1"/>
  <c r="D6763" i="24"/>
  <c r="E6763" i="24" s="1"/>
  <c r="D6764" i="24"/>
  <c r="E6764" i="24" s="1"/>
  <c r="D6765" i="24"/>
  <c r="E6765" i="24" s="1"/>
  <c r="D6766" i="24"/>
  <c r="E6766" i="24" s="1"/>
  <c r="D6767" i="24"/>
  <c r="E6767" i="24" s="1"/>
  <c r="D6768" i="24"/>
  <c r="E6768" i="24" s="1"/>
  <c r="D6769" i="24"/>
  <c r="E6769" i="24" s="1"/>
  <c r="D6770" i="24"/>
  <c r="E6770" i="24" s="1"/>
  <c r="D6771" i="24"/>
  <c r="E6771" i="24" s="1"/>
  <c r="D6772" i="24"/>
  <c r="E6772" i="24" s="1"/>
  <c r="D6773" i="24"/>
  <c r="E6773" i="24" s="1"/>
  <c r="D6774" i="24"/>
  <c r="E6774" i="24" s="1"/>
  <c r="D6775" i="24"/>
  <c r="E6775" i="24" s="1"/>
  <c r="D6776" i="24"/>
  <c r="E6776" i="24" s="1"/>
  <c r="D6777" i="24"/>
  <c r="E6777" i="24" s="1"/>
  <c r="D6778" i="24"/>
  <c r="E6778" i="24" s="1"/>
  <c r="D6779" i="24"/>
  <c r="E6779" i="24" s="1"/>
  <c r="D6780" i="24"/>
  <c r="E6780" i="24" s="1"/>
  <c r="D6781" i="24"/>
  <c r="E6781" i="24" s="1"/>
  <c r="D6782" i="24"/>
  <c r="E6782" i="24" s="1"/>
  <c r="D6783" i="24"/>
  <c r="E6783" i="24" s="1"/>
  <c r="D6784" i="24"/>
  <c r="E6784" i="24" s="1"/>
  <c r="D6785" i="24"/>
  <c r="E6785" i="24" s="1"/>
  <c r="D6786" i="24"/>
  <c r="E6786" i="24" s="1"/>
  <c r="D6787" i="24"/>
  <c r="E6787" i="24" s="1"/>
  <c r="D6788" i="24"/>
  <c r="E6788" i="24" s="1"/>
  <c r="D6789" i="24"/>
  <c r="E6789" i="24" s="1"/>
  <c r="D6790" i="24"/>
  <c r="D6791" i="24"/>
  <c r="E6791" i="24" s="1"/>
  <c r="D6792" i="24"/>
  <c r="E6792" i="24" s="1"/>
  <c r="D6793" i="24"/>
  <c r="E6793" i="24" s="1"/>
  <c r="D6794" i="24"/>
  <c r="E6794" i="24" s="1"/>
  <c r="D6795" i="24"/>
  <c r="E6795" i="24" s="1"/>
  <c r="D6796" i="24"/>
  <c r="E6796" i="24" s="1"/>
  <c r="D6797" i="24"/>
  <c r="E6797" i="24" s="1"/>
  <c r="D6798" i="24"/>
  <c r="E6798" i="24" s="1"/>
  <c r="D6799" i="24"/>
  <c r="E6799" i="24" s="1"/>
  <c r="D6800" i="24"/>
  <c r="E6800" i="24" s="1"/>
  <c r="D6801" i="24"/>
  <c r="E6801" i="24" s="1"/>
  <c r="D6802" i="24"/>
  <c r="E6802" i="24" s="1"/>
  <c r="D6803" i="24"/>
  <c r="E6803" i="24" s="1"/>
  <c r="D6804" i="24"/>
  <c r="E6804" i="24" s="1"/>
  <c r="D6805" i="24"/>
  <c r="E6805" i="24" s="1"/>
  <c r="D6806" i="24"/>
  <c r="E6806" i="24" s="1"/>
  <c r="D6807" i="24"/>
  <c r="E6807" i="24" s="1"/>
  <c r="D6808" i="24"/>
  <c r="E6808" i="24" s="1"/>
  <c r="D6809" i="24"/>
  <c r="E6809" i="24" s="1"/>
  <c r="D6810" i="24"/>
  <c r="E6810" i="24" s="1"/>
  <c r="D6811" i="24"/>
  <c r="E6811" i="24" s="1"/>
  <c r="D6812" i="24"/>
  <c r="E6812" i="24" s="1"/>
  <c r="D6813" i="24"/>
  <c r="D6814" i="24"/>
  <c r="E6814" i="24" s="1"/>
  <c r="D6815" i="24"/>
  <c r="E6815" i="24" s="1"/>
  <c r="D6816" i="24"/>
  <c r="E6816" i="24" s="1"/>
  <c r="D6817" i="24"/>
  <c r="E6817" i="24" s="1"/>
  <c r="D6818" i="24"/>
  <c r="E6818" i="24" s="1"/>
  <c r="D6819" i="24"/>
  <c r="E6819" i="24" s="1"/>
  <c r="D6820" i="24"/>
  <c r="E6820" i="24" s="1"/>
  <c r="D6821" i="24"/>
  <c r="D6822" i="24"/>
  <c r="E6822" i="24" s="1"/>
  <c r="D6823" i="24"/>
  <c r="E6823" i="24" s="1"/>
  <c r="D6824" i="24"/>
  <c r="E6824" i="24" s="1"/>
  <c r="D6825" i="24"/>
  <c r="E6825" i="24" s="1"/>
  <c r="D6826" i="24"/>
  <c r="E6826" i="24" s="1"/>
  <c r="D6827" i="24"/>
  <c r="E6827" i="24" s="1"/>
  <c r="D6828" i="24"/>
  <c r="E6828" i="24" s="1"/>
  <c r="D6829" i="24"/>
  <c r="E6829" i="24" s="1"/>
  <c r="D6830" i="24"/>
  <c r="E6830" i="24" s="1"/>
  <c r="D6831" i="24"/>
  <c r="E6831" i="24" s="1"/>
  <c r="D6832" i="24"/>
  <c r="E6832" i="24" s="1"/>
  <c r="D6833" i="24"/>
  <c r="E6833" i="24" s="1"/>
  <c r="D6834" i="24"/>
  <c r="E6834" i="24" s="1"/>
  <c r="D6835" i="24"/>
  <c r="E6835" i="24" s="1"/>
  <c r="D6836" i="24"/>
  <c r="E6836" i="24" s="1"/>
  <c r="D6837" i="24"/>
  <c r="E6837" i="24" s="1"/>
  <c r="D6838" i="24"/>
  <c r="E6838" i="24" s="1"/>
  <c r="D6839" i="24"/>
  <c r="E6839" i="24" s="1"/>
  <c r="D6840" i="24"/>
  <c r="E6840" i="24" s="1"/>
  <c r="D6841" i="24"/>
  <c r="E6841" i="24" s="1"/>
  <c r="D6842" i="24"/>
  <c r="E6842" i="24" s="1"/>
  <c r="D6843" i="24"/>
  <c r="E6843" i="24" s="1"/>
  <c r="D6844" i="24"/>
  <c r="E6844" i="24" s="1"/>
  <c r="D6845" i="24"/>
  <c r="D6846" i="24"/>
  <c r="E6846" i="24" s="1"/>
  <c r="D6847" i="24"/>
  <c r="E6847" i="24" s="1"/>
  <c r="D6848" i="24"/>
  <c r="E6848" i="24" s="1"/>
  <c r="D6849" i="24"/>
  <c r="E6849" i="24" s="1"/>
  <c r="D6850" i="24"/>
  <c r="E6850" i="24" s="1"/>
  <c r="D6851" i="24"/>
  <c r="E6851" i="24" s="1"/>
  <c r="D6852" i="24"/>
  <c r="E6852" i="24" s="1"/>
  <c r="D6853" i="24"/>
  <c r="E6853" i="24" s="1"/>
  <c r="D6854" i="24"/>
  <c r="E6854" i="24" s="1"/>
  <c r="D6855" i="24"/>
  <c r="E6855" i="24" s="1"/>
  <c r="D6856" i="24"/>
  <c r="E6856" i="24" s="1"/>
  <c r="D6857" i="24"/>
  <c r="E6857" i="24" s="1"/>
  <c r="D6858" i="24"/>
  <c r="E6858" i="24" s="1"/>
  <c r="D6859" i="24"/>
  <c r="E6859" i="24" s="1"/>
  <c r="D6860" i="24"/>
  <c r="E6860" i="24" s="1"/>
  <c r="D6861" i="24"/>
  <c r="E6861" i="24" s="1"/>
  <c r="D6862" i="24"/>
  <c r="E6862" i="24" s="1"/>
  <c r="D6863" i="24"/>
  <c r="E6863" i="24" s="1"/>
  <c r="D6864" i="24"/>
  <c r="E6864" i="24" s="1"/>
  <c r="D6865" i="24"/>
  <c r="E6865" i="24" s="1"/>
  <c r="D6866" i="24"/>
  <c r="E6866" i="24" s="1"/>
  <c r="D6867" i="24"/>
  <c r="E6867" i="24" s="1"/>
  <c r="D6868" i="24"/>
  <c r="E6868" i="24" s="1"/>
  <c r="D6869" i="24"/>
  <c r="E6869" i="24" s="1"/>
  <c r="D6870" i="24"/>
  <c r="E6870" i="24" s="1"/>
  <c r="D6871" i="24"/>
  <c r="E6871" i="24" s="1"/>
  <c r="D6872" i="24"/>
  <c r="E6872" i="24" s="1"/>
  <c r="D6873" i="24"/>
  <c r="D6874" i="24"/>
  <c r="E6874" i="24" s="1"/>
  <c r="D6875" i="24"/>
  <c r="E6875" i="24" s="1"/>
  <c r="D6876" i="24"/>
  <c r="D6877" i="24"/>
  <c r="E6877" i="24" s="1"/>
  <c r="D6878" i="24"/>
  <c r="E6878" i="24" s="1"/>
  <c r="D6879" i="24"/>
  <c r="E6879" i="24" s="1"/>
  <c r="D6880" i="24"/>
  <c r="E6880" i="24" s="1"/>
  <c r="D6881" i="24"/>
  <c r="E6881" i="24" s="1"/>
  <c r="D6882" i="24"/>
  <c r="E6882" i="24" s="1"/>
  <c r="D6883" i="24"/>
  <c r="E6883" i="24" s="1"/>
  <c r="D6884" i="24"/>
  <c r="E6884" i="24" s="1"/>
  <c r="D6885" i="24"/>
  <c r="E6885" i="24" s="1"/>
  <c r="D6886" i="24"/>
  <c r="E6886" i="24" s="1"/>
  <c r="D6887" i="24"/>
  <c r="E6887" i="24" s="1"/>
  <c r="D6888" i="24"/>
  <c r="E6888" i="24" s="1"/>
  <c r="D6889" i="24"/>
  <c r="E6889" i="24" s="1"/>
  <c r="D6890" i="24"/>
  <c r="E6890" i="24" s="1"/>
  <c r="D6891" i="24"/>
  <c r="E6891" i="24" s="1"/>
  <c r="D6892" i="24"/>
  <c r="E6892" i="24" s="1"/>
  <c r="D6893" i="24"/>
  <c r="E6893" i="24" s="1"/>
  <c r="D6894" i="24"/>
  <c r="E6894" i="24" s="1"/>
  <c r="D6895" i="24"/>
  <c r="E6895" i="24" s="1"/>
  <c r="D6896" i="24"/>
  <c r="E6896" i="24" s="1"/>
  <c r="D6897" i="24"/>
  <c r="D6898" i="24"/>
  <c r="E6898" i="24" s="1"/>
  <c r="D6899" i="24"/>
  <c r="E6899" i="24" s="1"/>
  <c r="D6900" i="24"/>
  <c r="E6900" i="24" s="1"/>
  <c r="D6901" i="24"/>
  <c r="E6901" i="24" s="1"/>
  <c r="D6902" i="24"/>
  <c r="E6902" i="24" s="1"/>
  <c r="D6903" i="24"/>
  <c r="E6903" i="24" s="1"/>
  <c r="D6904" i="24"/>
  <c r="E6904" i="24" s="1"/>
  <c r="D6905" i="24"/>
  <c r="D6906" i="24"/>
  <c r="E6906" i="24" s="1"/>
  <c r="D6907" i="24"/>
  <c r="E6907" i="24" s="1"/>
  <c r="D6908" i="24"/>
  <c r="E6908" i="24" s="1"/>
  <c r="D6909" i="24"/>
  <c r="E6909" i="24" s="1"/>
  <c r="D6910" i="24"/>
  <c r="E6910" i="24" s="1"/>
  <c r="D6911" i="24"/>
  <c r="E6911" i="24" s="1"/>
  <c r="D6912" i="24"/>
  <c r="E6912" i="24" s="1"/>
  <c r="D6913" i="24"/>
  <c r="E6913" i="24" s="1"/>
  <c r="D6914" i="24"/>
  <c r="E6914" i="24" s="1"/>
  <c r="D6915" i="24"/>
  <c r="E6915" i="24" s="1"/>
  <c r="D6916" i="24"/>
  <c r="E6916" i="24" s="1"/>
  <c r="D6917" i="24"/>
  <c r="E6917" i="24" s="1"/>
  <c r="D6918" i="24"/>
  <c r="E6918" i="24" s="1"/>
  <c r="D6919" i="24"/>
  <c r="E6919" i="24" s="1"/>
  <c r="D6920" i="24"/>
  <c r="E6920" i="24" s="1"/>
  <c r="D6921" i="24"/>
  <c r="E6921" i="24" s="1"/>
  <c r="D6922" i="24"/>
  <c r="E6922" i="24" s="1"/>
  <c r="D6923" i="24"/>
  <c r="E6923" i="24" s="1"/>
  <c r="D6924" i="24"/>
  <c r="E6924" i="24" s="1"/>
  <c r="D6925" i="24"/>
  <c r="E6925" i="24" s="1"/>
  <c r="D6926" i="24"/>
  <c r="E6926" i="24" s="1"/>
  <c r="D6927" i="24"/>
  <c r="E6927" i="24" s="1"/>
  <c r="D6928" i="24"/>
  <c r="D6929" i="24"/>
  <c r="D6930" i="24"/>
  <c r="E6930" i="24" s="1"/>
  <c r="D6931" i="24"/>
  <c r="E6931" i="24" s="1"/>
  <c r="D6932" i="24"/>
  <c r="E6932" i="24" s="1"/>
  <c r="D6933" i="24"/>
  <c r="E6933" i="24" s="1"/>
  <c r="D6934" i="24"/>
  <c r="E6934" i="24" s="1"/>
  <c r="D6935" i="24"/>
  <c r="E6935" i="24" s="1"/>
  <c r="D6936" i="24"/>
  <c r="E6936" i="24" s="1"/>
  <c r="D6937" i="24"/>
  <c r="D6938" i="24"/>
  <c r="E6938" i="24" s="1"/>
  <c r="D6939" i="24"/>
  <c r="E6939" i="24" s="1"/>
  <c r="D6940" i="24"/>
  <c r="E6940" i="24" s="1"/>
  <c r="D6941" i="24"/>
  <c r="E6941" i="24" s="1"/>
  <c r="D6942" i="24"/>
  <c r="E6942" i="24" s="1"/>
  <c r="D6943" i="24"/>
  <c r="E6943" i="24" s="1"/>
  <c r="D6944" i="24"/>
  <c r="E6944" i="24" s="1"/>
  <c r="D6945" i="24"/>
  <c r="E6945" i="24" s="1"/>
  <c r="D6946" i="24"/>
  <c r="E6946" i="24" s="1"/>
  <c r="D6947" i="24"/>
  <c r="E6947" i="24" s="1"/>
  <c r="D6948" i="24"/>
  <c r="E6948" i="24" s="1"/>
  <c r="D6949" i="24"/>
  <c r="E6949" i="24" s="1"/>
  <c r="D6950" i="24"/>
  <c r="E6950" i="24" s="1"/>
  <c r="D6951" i="24"/>
  <c r="E6951" i="24" s="1"/>
  <c r="D6952" i="24"/>
  <c r="E6952" i="24" s="1"/>
  <c r="D6953" i="24"/>
  <c r="E6953" i="24" s="1"/>
  <c r="D6954" i="24"/>
  <c r="E6954" i="24" s="1"/>
  <c r="D6955" i="24"/>
  <c r="E6955" i="24" s="1"/>
  <c r="D6956" i="24"/>
  <c r="E6956" i="24" s="1"/>
  <c r="D6957" i="24"/>
  <c r="E6957" i="24" s="1"/>
  <c r="D6958" i="24"/>
  <c r="E6958" i="24" s="1"/>
  <c r="D6959" i="24"/>
  <c r="D6960" i="24"/>
  <c r="D6961" i="24"/>
  <c r="D6962" i="24"/>
  <c r="E6962" i="24" s="1"/>
  <c r="D6963" i="24"/>
  <c r="E6963" i="24" s="1"/>
  <c r="D6964" i="24"/>
  <c r="E6964" i="24" s="1"/>
  <c r="D6965" i="24"/>
  <c r="E6965" i="24" s="1"/>
  <c r="D6966" i="24"/>
  <c r="E6966" i="24" s="1"/>
  <c r="D6967" i="24"/>
  <c r="E6967" i="24" s="1"/>
  <c r="D6968" i="24"/>
  <c r="E6968" i="24" s="1"/>
  <c r="D6969" i="24"/>
  <c r="E6969" i="24" s="1"/>
  <c r="D6970" i="24"/>
  <c r="E6970" i="24" s="1"/>
  <c r="D6971" i="24"/>
  <c r="E6971" i="24" s="1"/>
  <c r="D6972" i="24"/>
  <c r="E6972" i="24" s="1"/>
  <c r="D6973" i="24"/>
  <c r="E6973" i="24" s="1"/>
  <c r="D6974" i="24"/>
  <c r="E6974" i="24" s="1"/>
  <c r="D6975" i="24"/>
  <c r="E6975" i="24" s="1"/>
  <c r="D6976" i="24"/>
  <c r="E6976" i="24" s="1"/>
  <c r="D6977" i="24"/>
  <c r="E6977" i="24" s="1"/>
  <c r="D6978" i="24"/>
  <c r="E6978" i="24" s="1"/>
  <c r="D6979" i="24"/>
  <c r="E6979" i="24" s="1"/>
  <c r="D6980" i="24"/>
  <c r="E6980" i="24" s="1"/>
  <c r="D6981" i="24"/>
  <c r="E6981" i="24" s="1"/>
  <c r="D6982" i="24"/>
  <c r="E6982" i="24" s="1"/>
  <c r="D6983" i="24"/>
  <c r="E6983" i="24" s="1"/>
  <c r="D6984" i="24"/>
  <c r="E6984" i="24" s="1"/>
  <c r="D6985" i="24"/>
  <c r="E6985" i="24" s="1"/>
  <c r="D6986" i="24"/>
  <c r="E6986" i="24" s="1"/>
  <c r="D6987" i="24"/>
  <c r="E6987" i="24" s="1"/>
  <c r="D6988" i="24"/>
  <c r="E6988" i="24" s="1"/>
  <c r="D6989" i="24"/>
  <c r="E6989" i="24" s="1"/>
  <c r="D6990" i="24"/>
  <c r="E6990" i="24" s="1"/>
  <c r="D6991" i="24"/>
  <c r="D6992" i="24"/>
  <c r="D6993" i="24"/>
  <c r="E6993" i="24" s="1"/>
  <c r="D6994" i="24"/>
  <c r="E6994" i="24" s="1"/>
  <c r="D6995" i="24"/>
  <c r="E6995" i="24" s="1"/>
  <c r="D6996" i="24"/>
  <c r="E6996" i="24" s="1"/>
  <c r="D6997" i="24"/>
  <c r="E6997" i="24" s="1"/>
  <c r="D6998" i="24"/>
  <c r="E6998" i="24" s="1"/>
  <c r="D6999" i="24"/>
  <c r="E6999" i="24" s="1"/>
  <c r="D7000" i="24"/>
  <c r="E7000" i="24" s="1"/>
  <c r="D7001" i="24"/>
  <c r="E7001" i="24" s="1"/>
  <c r="D7002" i="24"/>
  <c r="E7002" i="24" s="1"/>
  <c r="D7003" i="24"/>
  <c r="E7003" i="24" s="1"/>
  <c r="D7004" i="24"/>
  <c r="E7004" i="24" s="1"/>
  <c r="D7005" i="24"/>
  <c r="E7005" i="24" s="1"/>
  <c r="D7006" i="24"/>
  <c r="E7006" i="24" s="1"/>
  <c r="D7007" i="24"/>
  <c r="E7007" i="24" s="1"/>
  <c r="D7008" i="24"/>
  <c r="E7008" i="24" s="1"/>
  <c r="D7009" i="24"/>
  <c r="E7009" i="24" s="1"/>
  <c r="D7010" i="24"/>
  <c r="E7010" i="24" s="1"/>
  <c r="D7011" i="24"/>
  <c r="E7011" i="24" s="1"/>
  <c r="D7012" i="24"/>
  <c r="E7012" i="24" s="1"/>
  <c r="D7013" i="24"/>
  <c r="E7013" i="24" s="1"/>
  <c r="D7014" i="24"/>
  <c r="E7014" i="24" s="1"/>
  <c r="D7015" i="24"/>
  <c r="D7016" i="24"/>
  <c r="E7016" i="24" s="1"/>
  <c r="D7017" i="24"/>
  <c r="E7017" i="24" s="1"/>
  <c r="D7018" i="24"/>
  <c r="E7018" i="24" s="1"/>
  <c r="D7019" i="24"/>
  <c r="E7019" i="24" s="1"/>
  <c r="D7020" i="24"/>
  <c r="E7020" i="24" s="1"/>
  <c r="D7021" i="24"/>
  <c r="E7021" i="24" s="1"/>
  <c r="D7022" i="24"/>
  <c r="E7022" i="24" s="1"/>
  <c r="D7023" i="24"/>
  <c r="E7023" i="24" s="1"/>
  <c r="D7024" i="24"/>
  <c r="E7024" i="24" s="1"/>
  <c r="D7025" i="24"/>
  <c r="E7025" i="24" s="1"/>
  <c r="D7026" i="24"/>
  <c r="E7026" i="24" s="1"/>
  <c r="D7027" i="24"/>
  <c r="E7027" i="24" s="1"/>
  <c r="D7028" i="24"/>
  <c r="E7028" i="24" s="1"/>
  <c r="D7029" i="24"/>
  <c r="E7029" i="24" s="1"/>
  <c r="D7030" i="24"/>
  <c r="E7030" i="24" s="1"/>
  <c r="D7031" i="24"/>
  <c r="E7031" i="24" s="1"/>
  <c r="D7032" i="24"/>
  <c r="E7032" i="24" s="1"/>
  <c r="D7033" i="24"/>
  <c r="E7033" i="24" s="1"/>
  <c r="D7034" i="24"/>
  <c r="E7034" i="24" s="1"/>
  <c r="D7035" i="24"/>
  <c r="E7035" i="24" s="1"/>
  <c r="D7036" i="24"/>
  <c r="E7036" i="24" s="1"/>
  <c r="D7037" i="24"/>
  <c r="E7037" i="24" s="1"/>
  <c r="D7038" i="24"/>
  <c r="E7038" i="24" s="1"/>
  <c r="D7039" i="24"/>
  <c r="E7039" i="24" s="1"/>
  <c r="D7040" i="24"/>
  <c r="E7040" i="24" s="1"/>
  <c r="D7041" i="24"/>
  <c r="E7041" i="24" s="1"/>
  <c r="D7042" i="24"/>
  <c r="E7042" i="24" s="1"/>
  <c r="D7043" i="24"/>
  <c r="E7043" i="24" s="1"/>
  <c r="D7044" i="24"/>
  <c r="E7044" i="24" s="1"/>
  <c r="D7045" i="24"/>
  <c r="E7045" i="24" s="1"/>
  <c r="D7046" i="24"/>
  <c r="D7047" i="24"/>
  <c r="E7047" i="24" s="1"/>
  <c r="D7048" i="24"/>
  <c r="E7048" i="24" s="1"/>
  <c r="D7049" i="24"/>
  <c r="E7049" i="24" s="1"/>
  <c r="D7050" i="24"/>
  <c r="E7050" i="24" s="1"/>
  <c r="D7051" i="24"/>
  <c r="E7051" i="24" s="1"/>
  <c r="D7052" i="24"/>
  <c r="E7052" i="24" s="1"/>
  <c r="D7053" i="24"/>
  <c r="E7053" i="24" s="1"/>
  <c r="D7054" i="24"/>
  <c r="E7054" i="24" s="1"/>
  <c r="D7055" i="24"/>
  <c r="E7055" i="24" s="1"/>
  <c r="D7056" i="24"/>
  <c r="E7056" i="24" s="1"/>
  <c r="D7057" i="24"/>
  <c r="E7057" i="24" s="1"/>
  <c r="D7058" i="24"/>
  <c r="E7058" i="24" s="1"/>
  <c r="D7059" i="24"/>
  <c r="E7059" i="24" s="1"/>
  <c r="D7060" i="24"/>
  <c r="E7060" i="24" s="1"/>
  <c r="D7061" i="24"/>
  <c r="E7061" i="24" s="1"/>
  <c r="D7062" i="24"/>
  <c r="E7062" i="24" s="1"/>
  <c r="D7063" i="24"/>
  <c r="E7063" i="24" s="1"/>
  <c r="D7064" i="24"/>
  <c r="E7064" i="24" s="1"/>
  <c r="D7065" i="24"/>
  <c r="E7065" i="24" s="1"/>
  <c r="D7066" i="24"/>
  <c r="E7066" i="24" s="1"/>
  <c r="D7067" i="24"/>
  <c r="E7067" i="24" s="1"/>
  <c r="D7068" i="24"/>
  <c r="E7068" i="24" s="1"/>
  <c r="D7069" i="24"/>
  <c r="E7069" i="24" s="1"/>
  <c r="D7070" i="24"/>
  <c r="E7070" i="24" s="1"/>
  <c r="D7071" i="24"/>
  <c r="E7071" i="24" s="1"/>
  <c r="D7072" i="24"/>
  <c r="E7072" i="24" s="1"/>
  <c r="D7073" i="24"/>
  <c r="E7073" i="24" s="1"/>
  <c r="D7074" i="24"/>
  <c r="E7074" i="24" s="1"/>
  <c r="D7075" i="24"/>
  <c r="E7075" i="24" s="1"/>
  <c r="D7076" i="24"/>
  <c r="E7076" i="24" s="1"/>
  <c r="D7077" i="24"/>
  <c r="D7078" i="24"/>
  <c r="E7078" i="24" s="1"/>
  <c r="D7079" i="24"/>
  <c r="E7079" i="24" s="1"/>
  <c r="D7080" i="24"/>
  <c r="E7080" i="24" s="1"/>
  <c r="D7081" i="24"/>
  <c r="E7081" i="24" s="1"/>
  <c r="D7082" i="24"/>
  <c r="E7082" i="24" s="1"/>
  <c r="D7083" i="24"/>
  <c r="E7083" i="24" s="1"/>
  <c r="D7084" i="24"/>
  <c r="E7084" i="24" s="1"/>
  <c r="D7085" i="24"/>
  <c r="E7085" i="24" s="1"/>
  <c r="D7086" i="24"/>
  <c r="E7086" i="24" s="1"/>
  <c r="D7087" i="24"/>
  <c r="E7087" i="24" s="1"/>
  <c r="D7088" i="24"/>
  <c r="E7088" i="24" s="1"/>
  <c r="D7089" i="24"/>
  <c r="E7089" i="24" s="1"/>
  <c r="D7090" i="24"/>
  <c r="E7090" i="24" s="1"/>
  <c r="D7091" i="24"/>
  <c r="E7091" i="24" s="1"/>
  <c r="D7092" i="24"/>
  <c r="E7092" i="24" s="1"/>
  <c r="D7093" i="24"/>
  <c r="E7093" i="24" s="1"/>
  <c r="D7094" i="24"/>
  <c r="E7094" i="24" s="1"/>
  <c r="D7095" i="24"/>
  <c r="E7095" i="24" s="1"/>
  <c r="D7096" i="24"/>
  <c r="E7096" i="24" s="1"/>
  <c r="D7097" i="24"/>
  <c r="E7097" i="24" s="1"/>
  <c r="D7098" i="24"/>
  <c r="E7098" i="24" s="1"/>
  <c r="D7099" i="24"/>
  <c r="E7099" i="24" s="1"/>
  <c r="D7100" i="24"/>
  <c r="E7100" i="24" s="1"/>
  <c r="D7101" i="24"/>
  <c r="D7102" i="24"/>
  <c r="E7102" i="24" s="1"/>
  <c r="D7103" i="24"/>
  <c r="E7103" i="24" s="1"/>
  <c r="D7104" i="24"/>
  <c r="E7104" i="24" s="1"/>
  <c r="D7105" i="24"/>
  <c r="E7105" i="24" s="1"/>
  <c r="D7106" i="24"/>
  <c r="E7106" i="24" s="1"/>
  <c r="D7107" i="24"/>
  <c r="E7107" i="24" s="1"/>
  <c r="D7108" i="24"/>
  <c r="E7108" i="24" s="1"/>
  <c r="D7109" i="24"/>
  <c r="E7109" i="24" s="1"/>
  <c r="D7110" i="24"/>
  <c r="E7110" i="24" s="1"/>
  <c r="D7111" i="24"/>
  <c r="E7111" i="24" s="1"/>
  <c r="D7112" i="24"/>
  <c r="E7112" i="24" s="1"/>
  <c r="D7113" i="24"/>
  <c r="E7113" i="24" s="1"/>
  <c r="D7114" i="24"/>
  <c r="E7114" i="24" s="1"/>
  <c r="D7115" i="24"/>
  <c r="E7115" i="24" s="1"/>
  <c r="D7116" i="24"/>
  <c r="E7116" i="24" s="1"/>
  <c r="D7117" i="24"/>
  <c r="E7117" i="24" s="1"/>
  <c r="D7118" i="24"/>
  <c r="E7118" i="24" s="1"/>
  <c r="D7119" i="24"/>
  <c r="E7119" i="24" s="1"/>
  <c r="D7120" i="24"/>
  <c r="E7120" i="24" s="1"/>
  <c r="D7121" i="24"/>
  <c r="E7121" i="24" s="1"/>
  <c r="D7122" i="24"/>
  <c r="E7122" i="24" s="1"/>
  <c r="D7123" i="24"/>
  <c r="E7123" i="24" s="1"/>
  <c r="D7124" i="24"/>
  <c r="E7124" i="24" s="1"/>
  <c r="D7125" i="24"/>
  <c r="E7125" i="24" s="1"/>
  <c r="D7126" i="24"/>
  <c r="E7126" i="24" s="1"/>
  <c r="D7127" i="24"/>
  <c r="E7127" i="24" s="1"/>
  <c r="D7128" i="24"/>
  <c r="E7128" i="24" s="1"/>
  <c r="D7129" i="24"/>
  <c r="D7130" i="24"/>
  <c r="E7130" i="24" s="1"/>
  <c r="D7131" i="24"/>
  <c r="E7131" i="24" s="1"/>
  <c r="D7132" i="24"/>
  <c r="D7133" i="24"/>
  <c r="E7133" i="24" s="1"/>
  <c r="D7134" i="24"/>
  <c r="E7134" i="24" s="1"/>
  <c r="D7135" i="24"/>
  <c r="E7135" i="24" s="1"/>
  <c r="D7136" i="24"/>
  <c r="E7136" i="24" s="1"/>
  <c r="D7137" i="24"/>
  <c r="E7137" i="24" s="1"/>
  <c r="D7138" i="24"/>
  <c r="E7138" i="24" s="1"/>
  <c r="D7139" i="24"/>
  <c r="E7139" i="24" s="1"/>
  <c r="D7140" i="24"/>
  <c r="E7140" i="24" s="1"/>
  <c r="D7141" i="24"/>
  <c r="E7141" i="24" s="1"/>
  <c r="D7142" i="24"/>
  <c r="E7142" i="24" s="1"/>
  <c r="D7143" i="24"/>
  <c r="E7143" i="24" s="1"/>
  <c r="D7144" i="24"/>
  <c r="E7144" i="24" s="1"/>
  <c r="D7145" i="24"/>
  <c r="E7145" i="24" s="1"/>
  <c r="D7146" i="24"/>
  <c r="E7146" i="24" s="1"/>
  <c r="D7147" i="24"/>
  <c r="E7147" i="24" s="1"/>
  <c r="D7148" i="24"/>
  <c r="E7148" i="24" s="1"/>
  <c r="D7149" i="24"/>
  <c r="E7149" i="24" s="1"/>
  <c r="D7150" i="24"/>
  <c r="E7150" i="24" s="1"/>
  <c r="D7151" i="24"/>
  <c r="E7151" i="24" s="1"/>
  <c r="D7152" i="24"/>
  <c r="E7152" i="24" s="1"/>
  <c r="D7153" i="24"/>
  <c r="D7154" i="24"/>
  <c r="E7154" i="24" s="1"/>
  <c r="D7155" i="24"/>
  <c r="E7155" i="24" s="1"/>
  <c r="D7156" i="24"/>
  <c r="E7156" i="24" s="1"/>
  <c r="D7157" i="24"/>
  <c r="E7157" i="24" s="1"/>
  <c r="D7158" i="24"/>
  <c r="E7158" i="24" s="1"/>
  <c r="D7159" i="24"/>
  <c r="E7159" i="24" s="1"/>
  <c r="D7160" i="24"/>
  <c r="E7160" i="24" s="1"/>
  <c r="D7161" i="24"/>
  <c r="D7162" i="24"/>
  <c r="E7162" i="24" s="1"/>
  <c r="D7163" i="24"/>
  <c r="E7163" i="24" s="1"/>
  <c r="D7164" i="24"/>
  <c r="E7164" i="24" s="1"/>
  <c r="D7165" i="24"/>
  <c r="E7165" i="24" s="1"/>
  <c r="D7166" i="24"/>
  <c r="E7166" i="24" s="1"/>
  <c r="D7167" i="24"/>
  <c r="E7167" i="24" s="1"/>
  <c r="D7168" i="24"/>
  <c r="E7168" i="24" s="1"/>
  <c r="D7169" i="24"/>
  <c r="E7169" i="24" s="1"/>
  <c r="D7170" i="24"/>
  <c r="E7170" i="24" s="1"/>
  <c r="D7171" i="24"/>
  <c r="E7171" i="24" s="1"/>
  <c r="D7172" i="24"/>
  <c r="E7172" i="24" s="1"/>
  <c r="D7173" i="24"/>
  <c r="E7173" i="24" s="1"/>
  <c r="D7174" i="24"/>
  <c r="E7174" i="24" s="1"/>
  <c r="D7175" i="24"/>
  <c r="E7175" i="24" s="1"/>
  <c r="D7176" i="24"/>
  <c r="E7176" i="24" s="1"/>
  <c r="D7177" i="24"/>
  <c r="E7177" i="24" s="1"/>
  <c r="D7178" i="24"/>
  <c r="E7178" i="24" s="1"/>
  <c r="D7179" i="24"/>
  <c r="E7179" i="24" s="1"/>
  <c r="D7180" i="24"/>
  <c r="E7180" i="24" s="1"/>
  <c r="D7181" i="24"/>
  <c r="E7181" i="24" s="1"/>
  <c r="D7182" i="24"/>
  <c r="E7182" i="24" s="1"/>
  <c r="D7183" i="24"/>
  <c r="E7183" i="24" s="1"/>
  <c r="D7184" i="24"/>
  <c r="D3" i="24"/>
  <c r="E3" i="24" s="1"/>
  <c r="D35" i="5"/>
  <c r="J10" i="5"/>
  <c r="J12" i="35"/>
  <c r="G9" i="35"/>
  <c r="G10" i="35"/>
  <c r="G11" i="35"/>
  <c r="G12" i="35"/>
  <c r="G13" i="35"/>
  <c r="G14" i="35"/>
  <c r="G15" i="35"/>
  <c r="G16" i="35"/>
  <c r="G17" i="35"/>
  <c r="G18" i="35"/>
  <c r="G19" i="35"/>
  <c r="G20" i="35"/>
  <c r="G21" i="35"/>
  <c r="G22" i="35"/>
  <c r="G23" i="35"/>
  <c r="G24" i="35"/>
  <c r="G25" i="35"/>
  <c r="G26" i="35"/>
  <c r="G27" i="35"/>
  <c r="G28" i="35"/>
  <c r="G29" i="35"/>
  <c r="G30" i="35"/>
  <c r="G31" i="35"/>
  <c r="G32" i="35"/>
  <c r="G33" i="35"/>
  <c r="G34" i="35"/>
  <c r="G35" i="35"/>
  <c r="G36" i="35"/>
  <c r="G37" i="35"/>
  <c r="G38" i="35"/>
  <c r="G39" i="35"/>
  <c r="G40" i="35"/>
  <c r="G41" i="35"/>
  <c r="G42" i="35"/>
  <c r="G43" i="35"/>
  <c r="G44" i="35"/>
  <c r="G45" i="35"/>
  <c r="G46" i="35"/>
  <c r="G47" i="35"/>
  <c r="G48" i="35"/>
  <c r="G49" i="35"/>
  <c r="G50" i="35"/>
  <c r="G51" i="35"/>
  <c r="G52" i="35"/>
  <c r="G53" i="35"/>
  <c r="G54" i="35"/>
  <c r="G55" i="35"/>
  <c r="G56" i="35"/>
  <c r="G57" i="35"/>
  <c r="G58" i="35"/>
  <c r="G59" i="35"/>
  <c r="G60" i="35"/>
  <c r="G61" i="35"/>
  <c r="G62" i="35"/>
  <c r="G63" i="35"/>
  <c r="G64" i="35"/>
  <c r="G65" i="35"/>
  <c r="G66" i="35"/>
  <c r="G67" i="35"/>
  <c r="G68" i="35"/>
  <c r="G69" i="35"/>
  <c r="G70" i="35"/>
  <c r="G71" i="35"/>
  <c r="G72" i="35"/>
  <c r="G73" i="35"/>
  <c r="G74" i="35"/>
  <c r="G75" i="35"/>
  <c r="G76" i="35"/>
  <c r="G77" i="35"/>
  <c r="G78" i="35"/>
  <c r="G79" i="35"/>
  <c r="G80" i="35"/>
  <c r="G81" i="35"/>
  <c r="G82" i="35"/>
  <c r="G83" i="35"/>
  <c r="G84" i="35"/>
  <c r="G85" i="35"/>
  <c r="G86" i="35"/>
  <c r="G87" i="35"/>
  <c r="G88" i="35"/>
  <c r="G89" i="35"/>
  <c r="G90" i="35"/>
  <c r="G91" i="35"/>
  <c r="G92" i="35"/>
  <c r="G93" i="35"/>
  <c r="G94" i="35"/>
  <c r="G95" i="35"/>
  <c r="G96" i="35"/>
  <c r="G97" i="35"/>
  <c r="G98" i="35"/>
  <c r="G99" i="35"/>
  <c r="G100" i="35"/>
  <c r="G101" i="35"/>
  <c r="G102" i="35"/>
  <c r="G103" i="35"/>
  <c r="G104" i="35"/>
  <c r="G105" i="35"/>
  <c r="G106" i="35"/>
  <c r="G107" i="35"/>
  <c r="G108" i="35"/>
  <c r="G109" i="35"/>
  <c r="G110" i="35"/>
  <c r="G111" i="35"/>
  <c r="G8" i="35"/>
  <c r="D9" i="35"/>
  <c r="D10" i="35"/>
  <c r="D11" i="35"/>
  <c r="D12" i="35"/>
  <c r="D13" i="35"/>
  <c r="D14" i="35"/>
  <c r="D15" i="35"/>
  <c r="D16" i="35"/>
  <c r="D17" i="35"/>
  <c r="D18" i="35"/>
  <c r="D19" i="35"/>
  <c r="D20" i="35"/>
  <c r="D21" i="35"/>
  <c r="D22" i="35"/>
  <c r="D23" i="35"/>
  <c r="D24" i="35"/>
  <c r="D25" i="35"/>
  <c r="D26" i="35"/>
  <c r="D27" i="35"/>
  <c r="D28" i="35"/>
  <c r="D29" i="35"/>
  <c r="D30" i="35"/>
  <c r="D31" i="35"/>
  <c r="D32" i="35"/>
  <c r="D33" i="35"/>
  <c r="D34" i="35"/>
  <c r="D35" i="35"/>
  <c r="D36" i="35"/>
  <c r="D37" i="35"/>
  <c r="D38" i="35"/>
  <c r="D39" i="35"/>
  <c r="D40" i="35"/>
  <c r="D41" i="35"/>
  <c r="D42" i="35"/>
  <c r="D43" i="35"/>
  <c r="D44" i="35"/>
  <c r="D45" i="35"/>
  <c r="D46" i="35"/>
  <c r="D47" i="35"/>
  <c r="D48" i="35"/>
  <c r="D49" i="35"/>
  <c r="D50" i="35"/>
  <c r="D51" i="35"/>
  <c r="D52" i="35"/>
  <c r="D53" i="35"/>
  <c r="D54" i="35"/>
  <c r="D55" i="35"/>
  <c r="D56" i="35"/>
  <c r="D57" i="35"/>
  <c r="D58" i="35"/>
  <c r="D59" i="35"/>
  <c r="D60" i="35"/>
  <c r="D61" i="35"/>
  <c r="D62" i="35"/>
  <c r="D63" i="35"/>
  <c r="D64" i="35"/>
  <c r="D65" i="35"/>
  <c r="D66" i="35"/>
  <c r="D67" i="35"/>
  <c r="D68" i="35"/>
  <c r="D69" i="35"/>
  <c r="D70" i="35"/>
  <c r="D71" i="35"/>
  <c r="D72" i="35"/>
  <c r="D73" i="35"/>
  <c r="D74" i="35"/>
  <c r="D75" i="35"/>
  <c r="D76" i="35"/>
  <c r="D77" i="35"/>
  <c r="D78" i="35"/>
  <c r="D79" i="35"/>
  <c r="D80" i="35"/>
  <c r="D81" i="35"/>
  <c r="D82" i="35"/>
  <c r="D83" i="35"/>
  <c r="D84" i="35"/>
  <c r="D85" i="35"/>
  <c r="D86" i="35"/>
  <c r="D87" i="35"/>
  <c r="D88" i="35"/>
  <c r="D89" i="35"/>
  <c r="D90" i="35"/>
  <c r="D91" i="35"/>
  <c r="D92" i="35"/>
  <c r="D93" i="35"/>
  <c r="D94" i="35"/>
  <c r="D95" i="35"/>
  <c r="D96" i="35"/>
  <c r="D97" i="35"/>
  <c r="D98" i="35"/>
  <c r="D99" i="35"/>
  <c r="D100" i="35"/>
  <c r="D101" i="35"/>
  <c r="D102" i="35"/>
  <c r="D103" i="35"/>
  <c r="D104" i="35"/>
  <c r="D105" i="35"/>
  <c r="D106" i="35"/>
  <c r="D107" i="35"/>
  <c r="D108" i="35"/>
  <c r="D109" i="35"/>
  <c r="D110" i="35"/>
  <c r="D111" i="35"/>
  <c r="D8" i="35"/>
  <c r="B4" i="35"/>
  <c r="U70" i="19" l="1"/>
  <c r="U34" i="19" s="1"/>
  <c r="U25" i="19"/>
  <c r="U29" i="19" s="1"/>
  <c r="U26" i="19"/>
  <c r="U33" i="19"/>
  <c r="U50" i="19"/>
  <c r="T30" i="19"/>
  <c r="T31" i="19" s="1"/>
  <c r="T35" i="19" s="1"/>
  <c r="T37" i="19" s="1"/>
  <c r="T53" i="19"/>
  <c r="U49" i="19" s="1"/>
  <c r="U51" i="19" s="1"/>
  <c r="U52" i="19" s="1"/>
  <c r="Q15" i="21"/>
  <c r="Q14" i="21"/>
  <c r="Q13" i="21"/>
  <c r="P12" i="21"/>
  <c r="O12" i="21"/>
  <c r="P11" i="21"/>
  <c r="O11" i="21"/>
  <c r="P17" i="21"/>
  <c r="O17" i="21"/>
  <c r="P10" i="21"/>
  <c r="O10" i="21"/>
  <c r="P13" i="21"/>
  <c r="O13" i="21"/>
  <c r="P16" i="21"/>
  <c r="O16" i="21"/>
  <c r="F11" i="21"/>
  <c r="Q11" i="21" s="1"/>
  <c r="H15" i="21"/>
  <c r="F10" i="21"/>
  <c r="Q10" i="21" s="1"/>
  <c r="H14" i="21"/>
  <c r="U30" i="19" l="1"/>
  <c r="U31" i="19" s="1"/>
  <c r="U35" i="19" s="1"/>
  <c r="U53" i="19"/>
  <c r="P14" i="21"/>
  <c r="O14" i="21"/>
  <c r="P15" i="21"/>
  <c r="O15" i="21"/>
  <c r="H10" i="5" l="1"/>
  <c r="K23" i="5"/>
  <c r="G5" i="34"/>
  <c r="L11" i="45" l="1"/>
  <c r="G11" i="45" l="1"/>
  <c r="F11" i="45"/>
  <c r="E11" i="45"/>
  <c r="I11" i="45"/>
  <c r="J11" i="45"/>
  <c r="H11" i="45"/>
  <c r="K11" i="45"/>
  <c r="K46" i="30"/>
  <c r="K45" i="30"/>
  <c r="K44" i="30"/>
  <c r="K42" i="30"/>
  <c r="K41" i="30"/>
  <c r="E29" i="30"/>
  <c r="E30" i="30"/>
  <c r="E31" i="30"/>
  <c r="E32" i="30"/>
  <c r="E33" i="30"/>
  <c r="E34" i="30"/>
  <c r="E35" i="30"/>
  <c r="E36" i="30"/>
  <c r="E37" i="30"/>
  <c r="E28" i="30"/>
  <c r="C29" i="30"/>
  <c r="C30" i="30"/>
  <c r="C31" i="30"/>
  <c r="C32" i="30"/>
  <c r="C33" i="30"/>
  <c r="C34" i="30"/>
  <c r="C35" i="30"/>
  <c r="C36" i="30"/>
  <c r="C37" i="30"/>
  <c r="C28" i="30"/>
  <c r="B29" i="30"/>
  <c r="B30" i="30"/>
  <c r="B31" i="30"/>
  <c r="B32" i="30"/>
  <c r="B33" i="30"/>
  <c r="B34" i="30"/>
  <c r="B35" i="30"/>
  <c r="B36" i="30"/>
  <c r="B37" i="30"/>
  <c r="B28" i="30"/>
  <c r="F27" i="30"/>
  <c r="E27" i="30"/>
  <c r="C27" i="30"/>
  <c r="F29" i="30"/>
  <c r="F30" i="30"/>
  <c r="F31" i="30"/>
  <c r="F32" i="30"/>
  <c r="F33" i="30"/>
  <c r="F34" i="30"/>
  <c r="F35" i="30"/>
  <c r="F36" i="30"/>
  <c r="F37" i="30"/>
  <c r="F28" i="30"/>
  <c r="D21" i="30"/>
  <c r="E21" i="30"/>
  <c r="F21" i="30"/>
  <c r="G21" i="30"/>
  <c r="D22" i="30"/>
  <c r="E22" i="30"/>
  <c r="F22" i="30"/>
  <c r="G22" i="30"/>
  <c r="C22" i="30"/>
  <c r="C21" i="30"/>
  <c r="E32" i="6"/>
  <c r="C20" i="30"/>
  <c r="D20" i="30"/>
  <c r="E20" i="30"/>
  <c r="F20" i="30"/>
  <c r="G20" i="30"/>
  <c r="C86" i="6"/>
  <c r="E86" i="6"/>
  <c r="F86" i="6"/>
  <c r="G86" i="6"/>
  <c r="H86" i="6"/>
  <c r="I86" i="6"/>
  <c r="J86" i="6"/>
  <c r="B86" i="6"/>
  <c r="C80" i="6"/>
  <c r="D80" i="6"/>
  <c r="E80" i="6"/>
  <c r="F80" i="6"/>
  <c r="G80" i="6"/>
  <c r="H80" i="6"/>
  <c r="I80" i="6"/>
  <c r="J80" i="6"/>
  <c r="K80" i="6"/>
  <c r="B80" i="6"/>
  <c r="I79" i="6"/>
  <c r="J79" i="6"/>
  <c r="C79" i="6"/>
  <c r="E79" i="6"/>
  <c r="F79" i="6"/>
  <c r="G79" i="6"/>
  <c r="H79" i="6"/>
  <c r="B79" i="6"/>
  <c r="F78" i="6"/>
  <c r="G78" i="6"/>
  <c r="H78" i="6"/>
  <c r="I78" i="6"/>
  <c r="J78" i="6"/>
  <c r="K78" i="6"/>
  <c r="E37" i="6"/>
  <c r="D37" i="6"/>
  <c r="C37" i="6"/>
  <c r="C4" i="30"/>
  <c r="B2" i="30"/>
  <c r="D63" i="26"/>
  <c r="D78" i="6" l="1"/>
  <c r="E78" i="6"/>
  <c r="E87" i="6" s="1"/>
  <c r="K43" i="30"/>
  <c r="K47" i="30" s="1"/>
  <c r="J87" i="6"/>
  <c r="F23" i="30" s="1"/>
  <c r="F87" i="6"/>
  <c r="I87" i="6"/>
  <c r="E23" i="30" s="1"/>
  <c r="H87" i="6"/>
  <c r="D23" i="30" s="1"/>
  <c r="G87" i="6"/>
  <c r="C23" i="30" s="1"/>
  <c r="D87" i="6"/>
  <c r="K87" i="6"/>
  <c r="G23" i="30" s="1"/>
  <c r="M9" i="21"/>
  <c r="L9" i="21"/>
  <c r="K9" i="21"/>
  <c r="E9" i="21"/>
  <c r="O32" i="21" s="1"/>
  <c r="D9" i="21"/>
  <c r="B9" i="21"/>
  <c r="G9" i="21"/>
  <c r="H9" i="21" l="1"/>
  <c r="O30" i="21"/>
  <c r="P30" i="21"/>
  <c r="Q30" i="21"/>
  <c r="F9" i="21"/>
  <c r="Q9" i="21" s="1"/>
  <c r="I41" i="18"/>
  <c r="J41" i="18"/>
  <c r="K41" i="18"/>
  <c r="G41" i="18"/>
  <c r="H31" i="18"/>
  <c r="I31" i="18"/>
  <c r="J31" i="18"/>
  <c r="K31" i="18"/>
  <c r="G31" i="18"/>
  <c r="H20" i="18"/>
  <c r="I20" i="18"/>
  <c r="J20" i="18"/>
  <c r="K20" i="18"/>
  <c r="H21" i="18"/>
  <c r="I21" i="18"/>
  <c r="J21" i="18"/>
  <c r="K21" i="18"/>
  <c r="H22" i="18"/>
  <c r="I22" i="18"/>
  <c r="J22" i="18"/>
  <c r="K22" i="18"/>
  <c r="H23" i="18"/>
  <c r="I23" i="18"/>
  <c r="J23" i="18"/>
  <c r="K23" i="18"/>
  <c r="H24" i="18"/>
  <c r="I24" i="18"/>
  <c r="J24" i="18"/>
  <c r="K24" i="18"/>
  <c r="H25" i="18"/>
  <c r="I25" i="18"/>
  <c r="J25" i="18"/>
  <c r="K25" i="18"/>
  <c r="H26" i="18"/>
  <c r="I26" i="18"/>
  <c r="J26" i="18"/>
  <c r="K26" i="18"/>
  <c r="H27" i="18"/>
  <c r="I27" i="18"/>
  <c r="J27" i="18"/>
  <c r="K27" i="18"/>
  <c r="H28" i="18"/>
  <c r="I28" i="18"/>
  <c r="J28" i="18"/>
  <c r="K28" i="18"/>
  <c r="G21" i="18"/>
  <c r="G22" i="18"/>
  <c r="G23" i="18"/>
  <c r="G24" i="18"/>
  <c r="G25" i="18"/>
  <c r="G26" i="18"/>
  <c r="G27" i="18"/>
  <c r="G28" i="18"/>
  <c r="G20" i="18"/>
  <c r="H12" i="18"/>
  <c r="I12" i="18"/>
  <c r="J12" i="18"/>
  <c r="K12" i="18"/>
  <c r="H13" i="18"/>
  <c r="I13" i="18"/>
  <c r="J13" i="18"/>
  <c r="K13" i="18"/>
  <c r="H14" i="18"/>
  <c r="I14" i="18"/>
  <c r="J14" i="18"/>
  <c r="K14" i="18"/>
  <c r="G13" i="18"/>
  <c r="G14" i="18"/>
  <c r="G12" i="18"/>
  <c r="H8" i="18"/>
  <c r="I8" i="18"/>
  <c r="J8" i="18"/>
  <c r="K8" i="18"/>
  <c r="G8" i="18"/>
  <c r="H7" i="18"/>
  <c r="I7" i="18"/>
  <c r="J7" i="18"/>
  <c r="K7" i="18"/>
  <c r="G7" i="18"/>
  <c r="H5" i="18"/>
  <c r="I5" i="18"/>
  <c r="J5" i="18"/>
  <c r="K5" i="18"/>
  <c r="H6" i="18"/>
  <c r="I6" i="18"/>
  <c r="J6" i="18"/>
  <c r="K6" i="18"/>
  <c r="G6" i="18"/>
  <c r="G5" i="18"/>
  <c r="D84" i="28"/>
  <c r="E84" i="28"/>
  <c r="F84" i="28"/>
  <c r="G84" i="28"/>
  <c r="H84" i="28"/>
  <c r="I84" i="28"/>
  <c r="C84" i="28"/>
  <c r="D79" i="28"/>
  <c r="E79" i="28"/>
  <c r="F79" i="28"/>
  <c r="G79" i="28"/>
  <c r="H79" i="28"/>
  <c r="I79" i="28"/>
  <c r="C79" i="28"/>
  <c r="D78" i="28"/>
  <c r="E78" i="28"/>
  <c r="F78" i="28"/>
  <c r="G78" i="28"/>
  <c r="H78" i="28"/>
  <c r="I78" i="28"/>
  <c r="C78" i="28"/>
  <c r="D63" i="28"/>
  <c r="D69" i="28" s="1"/>
  <c r="E63" i="28"/>
  <c r="E74" i="28" s="1"/>
  <c r="E85" i="28" s="1"/>
  <c r="F63" i="28"/>
  <c r="F74" i="28" s="1"/>
  <c r="F85" i="28" s="1"/>
  <c r="G63" i="28"/>
  <c r="G69" i="28" s="1"/>
  <c r="H63" i="28"/>
  <c r="H69" i="28" s="1"/>
  <c r="I63" i="28"/>
  <c r="I69" i="28" s="1"/>
  <c r="C63" i="28"/>
  <c r="C74" i="28" s="1"/>
  <c r="D62" i="28"/>
  <c r="E62" i="28"/>
  <c r="F62" i="28"/>
  <c r="G62" i="28"/>
  <c r="H62" i="28"/>
  <c r="I62" i="28"/>
  <c r="C62" i="28"/>
  <c r="B5" i="28"/>
  <c r="B3" i="28"/>
  <c r="B4" i="28" s="1"/>
  <c r="P9" i="21" l="1"/>
  <c r="O9" i="21"/>
  <c r="D80" i="28"/>
  <c r="I64" i="28"/>
  <c r="D64" i="28"/>
  <c r="F80" i="28"/>
  <c r="G80" i="28"/>
  <c r="C64" i="28"/>
  <c r="F69" i="28"/>
  <c r="E80" i="28"/>
  <c r="C80" i="28"/>
  <c r="C69" i="28"/>
  <c r="F64" i="28"/>
  <c r="H80" i="28"/>
  <c r="E64" i="28"/>
  <c r="I80" i="28"/>
  <c r="F86" i="28"/>
  <c r="D74" i="28"/>
  <c r="D85" i="28" s="1"/>
  <c r="D86" i="28" s="1"/>
  <c r="E69" i="28"/>
  <c r="G64" i="28"/>
  <c r="O25" i="21"/>
  <c r="H64" i="28"/>
  <c r="C85" i="28"/>
  <c r="C86" i="28" s="1"/>
  <c r="E86" i="28"/>
  <c r="G74" i="28"/>
  <c r="H74" i="28"/>
  <c r="I74" i="28"/>
  <c r="O23" i="21" l="1"/>
  <c r="O29" i="21" s="1"/>
  <c r="O31" i="21" s="1"/>
  <c r="O34" i="21" s="1"/>
  <c r="O37" i="21" s="1"/>
  <c r="O20" i="21"/>
  <c r="O21" i="21"/>
  <c r="O22" i="21"/>
  <c r="O24" i="21"/>
  <c r="P21" i="21"/>
  <c r="P23" i="21"/>
  <c r="P31" i="21" s="1"/>
  <c r="P34" i="21" s="1"/>
  <c r="P37" i="21" s="1"/>
  <c r="P22" i="21"/>
  <c r="P20" i="21"/>
  <c r="P24" i="21"/>
  <c r="P25" i="21"/>
  <c r="Q23" i="21"/>
  <c r="Q29" i="21" s="1"/>
  <c r="Q31" i="21" s="1"/>
  <c r="Q34" i="21" s="1"/>
  <c r="Q37" i="21" s="1"/>
  <c r="Q20" i="21"/>
  <c r="Q25" i="21"/>
  <c r="Q22" i="21"/>
  <c r="Q24" i="21"/>
  <c r="Q21" i="21"/>
  <c r="H85" i="28"/>
  <c r="H86" i="28" s="1"/>
  <c r="G85" i="28"/>
  <c r="G86" i="28" s="1"/>
  <c r="I85" i="28"/>
  <c r="I86" i="28" s="1"/>
  <c r="D73" i="26" l="1"/>
  <c r="E73" i="26"/>
  <c r="F73" i="26"/>
  <c r="G73" i="26"/>
  <c r="H73" i="26"/>
  <c r="I73" i="26"/>
  <c r="C73" i="26"/>
  <c r="C76" i="26" s="1"/>
  <c r="D69" i="26"/>
  <c r="E69" i="26"/>
  <c r="F69" i="26"/>
  <c r="G69" i="26"/>
  <c r="H69" i="26"/>
  <c r="I69" i="26"/>
  <c r="C69" i="26"/>
  <c r="E63" i="26"/>
  <c r="F63" i="26"/>
  <c r="G63" i="26"/>
  <c r="H63" i="26"/>
  <c r="I63" i="26"/>
  <c r="C63" i="26"/>
  <c r="C77" i="26" s="1"/>
  <c r="D62" i="26"/>
  <c r="E62" i="26"/>
  <c r="F62" i="26"/>
  <c r="G62" i="26"/>
  <c r="H62" i="26"/>
  <c r="I62" i="26"/>
  <c r="C62" i="26"/>
  <c r="B5" i="26" l="1"/>
  <c r="B3" i="26"/>
  <c r="B4" i="26" s="1"/>
  <c r="B90" i="26"/>
  <c r="H77" i="26"/>
  <c r="B77" i="26"/>
  <c r="B76" i="26"/>
  <c r="B85" i="26" s="1"/>
  <c r="I85" i="26"/>
  <c r="I95" i="26" s="1"/>
  <c r="H85" i="26"/>
  <c r="H95" i="26" s="1"/>
  <c r="G85" i="26"/>
  <c r="G95" i="26" s="1"/>
  <c r="F85" i="26"/>
  <c r="F95" i="26" s="1"/>
  <c r="E76" i="26"/>
  <c r="D76" i="26"/>
  <c r="C85" i="26"/>
  <c r="C95" i="26" s="1"/>
  <c r="I72" i="26"/>
  <c r="H72" i="26"/>
  <c r="G72" i="26"/>
  <c r="F72" i="26"/>
  <c r="F91" i="26" s="1"/>
  <c r="F94" i="26" s="1"/>
  <c r="E72" i="26"/>
  <c r="D72" i="26"/>
  <c r="C72" i="26"/>
  <c r="C74" i="26" s="1"/>
  <c r="E68" i="26"/>
  <c r="E70" i="26" s="1"/>
  <c r="D68" i="26"/>
  <c r="D70" i="26" s="1"/>
  <c r="C68" i="26"/>
  <c r="C84" i="26" s="1"/>
  <c r="B68" i="26"/>
  <c r="D64" i="26"/>
  <c r="C64" i="26"/>
  <c r="I77" i="26"/>
  <c r="G77" i="26"/>
  <c r="F77" i="26"/>
  <c r="E77" i="26"/>
  <c r="D77" i="26"/>
  <c r="H68" i="26"/>
  <c r="F68" i="26"/>
  <c r="D78" i="26" l="1"/>
  <c r="E64" i="26"/>
  <c r="F96" i="26"/>
  <c r="E84" i="26"/>
  <c r="E90" i="26" s="1"/>
  <c r="D84" i="26"/>
  <c r="G74" i="26"/>
  <c r="G91" i="26"/>
  <c r="G94" i="26" s="1"/>
  <c r="G96" i="26" s="1"/>
  <c r="H91" i="26"/>
  <c r="H94" i="26" s="1"/>
  <c r="H96" i="26" s="1"/>
  <c r="H74" i="26"/>
  <c r="I74" i="26"/>
  <c r="I91" i="26"/>
  <c r="I94" i="26" s="1"/>
  <c r="I96" i="26" s="1"/>
  <c r="G64" i="26"/>
  <c r="I64" i="26"/>
  <c r="F76" i="26"/>
  <c r="F78" i="26" s="1"/>
  <c r="D85" i="26"/>
  <c r="D95" i="26" s="1"/>
  <c r="D86" i="26"/>
  <c r="C78" i="26"/>
  <c r="H76" i="26"/>
  <c r="H78" i="26" s="1"/>
  <c r="E85" i="26"/>
  <c r="E95" i="26" s="1"/>
  <c r="I76" i="26"/>
  <c r="I78" i="26" s="1"/>
  <c r="C91" i="26"/>
  <c r="C94" i="26" s="1"/>
  <c r="C96" i="26" s="1"/>
  <c r="E78" i="26"/>
  <c r="D91" i="26"/>
  <c r="D94" i="26" s="1"/>
  <c r="D74" i="26"/>
  <c r="F84" i="26"/>
  <c r="F70" i="26"/>
  <c r="E74" i="26"/>
  <c r="E91" i="26"/>
  <c r="E94" i="26" s="1"/>
  <c r="H70" i="26"/>
  <c r="H84" i="26"/>
  <c r="C90" i="26"/>
  <c r="C86" i="26"/>
  <c r="H64" i="26"/>
  <c r="I68" i="26"/>
  <c r="C70" i="26"/>
  <c r="F74" i="26"/>
  <c r="D90" i="26"/>
  <c r="G76" i="26"/>
  <c r="G78" i="26" s="1"/>
  <c r="F64" i="26"/>
  <c r="G68" i="26"/>
  <c r="E80" i="26" l="1"/>
  <c r="D80" i="26"/>
  <c r="H80" i="26"/>
  <c r="F80" i="26"/>
  <c r="D96" i="26"/>
  <c r="C80" i="26"/>
  <c r="E96" i="26"/>
  <c r="E86" i="26"/>
  <c r="C92" i="26"/>
  <c r="C98" i="26" s="1"/>
  <c r="H86" i="26"/>
  <c r="H90" i="26"/>
  <c r="H92" i="26" s="1"/>
  <c r="H98" i="26" s="1"/>
  <c r="E92" i="26"/>
  <c r="F90" i="26"/>
  <c r="F92" i="26" s="1"/>
  <c r="F98" i="26" s="1"/>
  <c r="F86" i="26"/>
  <c r="G84" i="26"/>
  <c r="G70" i="26"/>
  <c r="G80" i="26" s="1"/>
  <c r="D92" i="26"/>
  <c r="I84" i="26"/>
  <c r="I70" i="26"/>
  <c r="I80" i="26" s="1"/>
  <c r="D98" i="26" l="1"/>
  <c r="E98" i="26"/>
  <c r="I86" i="26"/>
  <c r="I90" i="26"/>
  <c r="I92" i="26" s="1"/>
  <c r="I98" i="26" s="1"/>
  <c r="G90" i="26"/>
  <c r="G92" i="26" s="1"/>
  <c r="G98" i="26" s="1"/>
  <c r="G86" i="26"/>
  <c r="N17" i="25" l="1"/>
  <c r="D7187" i="25"/>
  <c r="D7188" i="25"/>
  <c r="D7189" i="25"/>
  <c r="D7190" i="25"/>
  <c r="D7191" i="25"/>
  <c r="D7192" i="25"/>
  <c r="D7193" i="25"/>
  <c r="D7194" i="25"/>
  <c r="D7195" i="25"/>
  <c r="D7196" i="25"/>
  <c r="D7197" i="25"/>
  <c r="D7198" i="25"/>
  <c r="D7199" i="25"/>
  <c r="D7200" i="25"/>
  <c r="D7201" i="25"/>
  <c r="D7202" i="25"/>
  <c r="D7203" i="25"/>
  <c r="D7204" i="25"/>
  <c r="D7205" i="25"/>
  <c r="D7206" i="25"/>
  <c r="D7207" i="25"/>
  <c r="D7208" i="25"/>
  <c r="D7209" i="25"/>
  <c r="D7210" i="25"/>
  <c r="D7211" i="25"/>
  <c r="D7212" i="25"/>
  <c r="D7213" i="25"/>
  <c r="D7214" i="25"/>
  <c r="D7215" i="25"/>
  <c r="D7216" i="25"/>
  <c r="D7217" i="25"/>
  <c r="D7218" i="25"/>
  <c r="D7219" i="25"/>
  <c r="D7220" i="25"/>
  <c r="D7221" i="25"/>
  <c r="D7222" i="25"/>
  <c r="D7223" i="25"/>
  <c r="D7224" i="25"/>
  <c r="D7225" i="25"/>
  <c r="D7226" i="25"/>
  <c r="D7227" i="25"/>
  <c r="D7228" i="25"/>
  <c r="D7229" i="25"/>
  <c r="D7230" i="25"/>
  <c r="D7231" i="25"/>
  <c r="D7232" i="25"/>
  <c r="D7233" i="25"/>
  <c r="D7234" i="25"/>
  <c r="D7235" i="25"/>
  <c r="D7236" i="25"/>
  <c r="D7237" i="25"/>
  <c r="D7238" i="25"/>
  <c r="D7239" i="25"/>
  <c r="D7240" i="25"/>
  <c r="D7241" i="25"/>
  <c r="D7242" i="25"/>
  <c r="D7243" i="25"/>
  <c r="D7244" i="25"/>
  <c r="D7245" i="25"/>
  <c r="D7246" i="25"/>
  <c r="D7247" i="25"/>
  <c r="D7248" i="25"/>
  <c r="D7249" i="25"/>
  <c r="D7250" i="25"/>
  <c r="D7251" i="25"/>
  <c r="D7252" i="25"/>
  <c r="D7253" i="25"/>
  <c r="D7254" i="25"/>
  <c r="D7255" i="25"/>
  <c r="D7256" i="25"/>
  <c r="D7257" i="25"/>
  <c r="D7258" i="25"/>
  <c r="D7259" i="25"/>
  <c r="D7260" i="25"/>
  <c r="D7261" i="25"/>
  <c r="D7262" i="25"/>
  <c r="D7263" i="25"/>
  <c r="D7264" i="25"/>
  <c r="D7265" i="25"/>
  <c r="D7266" i="25"/>
  <c r="D7267" i="25"/>
  <c r="D7268" i="25"/>
  <c r="D7269" i="25"/>
  <c r="D7270" i="25"/>
  <c r="D7271" i="25"/>
  <c r="D7272" i="25"/>
  <c r="D7273" i="25"/>
  <c r="D7274" i="25"/>
  <c r="D7275" i="25"/>
  <c r="D7276" i="25"/>
  <c r="D7277" i="25"/>
  <c r="D7278" i="25"/>
  <c r="D7279" i="25"/>
  <c r="D7280" i="25"/>
  <c r="D7281" i="25"/>
  <c r="D7282" i="25"/>
  <c r="D7283" i="25"/>
  <c r="D7284" i="25"/>
  <c r="D7285" i="25"/>
  <c r="D7286" i="25"/>
  <c r="D7287" i="25"/>
  <c r="D7288" i="25"/>
  <c r="D7289" i="25"/>
  <c r="D7290" i="25"/>
  <c r="D7291" i="25"/>
  <c r="D7292" i="25"/>
  <c r="D7293" i="25"/>
  <c r="D7294" i="25"/>
  <c r="D7295" i="25"/>
  <c r="D7296" i="25"/>
  <c r="D7297" i="25"/>
  <c r="D7298" i="25"/>
  <c r="D7299" i="25"/>
  <c r="D7300" i="25"/>
  <c r="D7301" i="25"/>
  <c r="D7302" i="25"/>
  <c r="D7303" i="25"/>
  <c r="D7304" i="25"/>
  <c r="D7305" i="25"/>
  <c r="D7306" i="25"/>
  <c r="D7307" i="25"/>
  <c r="D7308" i="25"/>
  <c r="D7309" i="25"/>
  <c r="D7310" i="25"/>
  <c r="D7311" i="25"/>
  <c r="D7312" i="25"/>
  <c r="D7313" i="25"/>
  <c r="D7314" i="25"/>
  <c r="D7315" i="25"/>
  <c r="D7316" i="25"/>
  <c r="D7317" i="25"/>
  <c r="D7318" i="25"/>
  <c r="D7319" i="25"/>
  <c r="D7320" i="25"/>
  <c r="D7321" i="25"/>
  <c r="D7322" i="25"/>
  <c r="D7323" i="25"/>
  <c r="D7324" i="25"/>
  <c r="D7325" i="25"/>
  <c r="D7326" i="25"/>
  <c r="D7327" i="25"/>
  <c r="D7328" i="25"/>
  <c r="D7329" i="25"/>
  <c r="D7330" i="25"/>
  <c r="D7331" i="25"/>
  <c r="D7332" i="25"/>
  <c r="D7333" i="25"/>
  <c r="D7334" i="25"/>
  <c r="D7335" i="25"/>
  <c r="D7336" i="25"/>
  <c r="D7337" i="25"/>
  <c r="D7338" i="25"/>
  <c r="D7339" i="25"/>
  <c r="D7340" i="25"/>
  <c r="D7341" i="25"/>
  <c r="D7342" i="25"/>
  <c r="D7343" i="25"/>
  <c r="D7344" i="25"/>
  <c r="D7345" i="25"/>
  <c r="D7346" i="25"/>
  <c r="D7347" i="25"/>
  <c r="D7348" i="25"/>
  <c r="D7349" i="25"/>
  <c r="D7350" i="25"/>
  <c r="D7351" i="25"/>
  <c r="D7352" i="25"/>
  <c r="D7353" i="25"/>
  <c r="D7354" i="25"/>
  <c r="D7355" i="25"/>
  <c r="D7356" i="25"/>
  <c r="D7357" i="25"/>
  <c r="D7358" i="25"/>
  <c r="D7359" i="25"/>
  <c r="D7360" i="25"/>
  <c r="D7361" i="25"/>
  <c r="D7362" i="25"/>
  <c r="D7363" i="25"/>
  <c r="D7364" i="25"/>
  <c r="D7365" i="25"/>
  <c r="D7366" i="25"/>
  <c r="D7367" i="25"/>
  <c r="D7368" i="25"/>
  <c r="D7369" i="25"/>
  <c r="D7370" i="25"/>
  <c r="D7371" i="25"/>
  <c r="D7372" i="25"/>
  <c r="D7373" i="25"/>
  <c r="D7374" i="25"/>
  <c r="D7375" i="25"/>
  <c r="D7376" i="25"/>
  <c r="D7377" i="25"/>
  <c r="D7378" i="25"/>
  <c r="D7379" i="25"/>
  <c r="D7380" i="25"/>
  <c r="D7381" i="25"/>
  <c r="D7382" i="25"/>
  <c r="D7383" i="25"/>
  <c r="D7384" i="25"/>
  <c r="D7385" i="25"/>
  <c r="D7386" i="25"/>
  <c r="D7387" i="25"/>
  <c r="D7388" i="25"/>
  <c r="D7389" i="25"/>
  <c r="D7390" i="25"/>
  <c r="D7391" i="25"/>
  <c r="D7392" i="25"/>
  <c r="D7393" i="25"/>
  <c r="D7394" i="25"/>
  <c r="D7395" i="25"/>
  <c r="D7396" i="25"/>
  <c r="D7397" i="25"/>
  <c r="D7398" i="25"/>
  <c r="D7399" i="25"/>
  <c r="D7400" i="25"/>
  <c r="D7401" i="25"/>
  <c r="D7402" i="25"/>
  <c r="D7403" i="25"/>
  <c r="D7404" i="25"/>
  <c r="D7405" i="25"/>
  <c r="D7406" i="25"/>
  <c r="D7407" i="25"/>
  <c r="D7408" i="25"/>
  <c r="D7409" i="25"/>
  <c r="D7410" i="25"/>
  <c r="D7411" i="25"/>
  <c r="D7412" i="25"/>
  <c r="D7413" i="25"/>
  <c r="D7414" i="25"/>
  <c r="D7415" i="25"/>
  <c r="D7416" i="25"/>
  <c r="D7417" i="25"/>
  <c r="D7418" i="25"/>
  <c r="D7419" i="25"/>
  <c r="D7420" i="25"/>
  <c r="D7421" i="25"/>
  <c r="D7422" i="25"/>
  <c r="D7423" i="25"/>
  <c r="D7424" i="25"/>
  <c r="D7425" i="25"/>
  <c r="D7426" i="25"/>
  <c r="D7427" i="25"/>
  <c r="D7428" i="25"/>
  <c r="D7429" i="25"/>
  <c r="D7430" i="25"/>
  <c r="D7431" i="25"/>
  <c r="D7432" i="25"/>
  <c r="D7433" i="25"/>
  <c r="D7434" i="25"/>
  <c r="D7435" i="25"/>
  <c r="D7436" i="25"/>
  <c r="D7437" i="25"/>
  <c r="D7438" i="25"/>
  <c r="D7439" i="25"/>
  <c r="D7440" i="25"/>
  <c r="D7441" i="25"/>
  <c r="D7442" i="25"/>
  <c r="D7443" i="25"/>
  <c r="D7444" i="25"/>
  <c r="D7445" i="25"/>
  <c r="D7446" i="25"/>
  <c r="D7447" i="25"/>
  <c r="D7448" i="25"/>
  <c r="D7449" i="25"/>
  <c r="D7450" i="25"/>
  <c r="D7451" i="25"/>
  <c r="D7452" i="25"/>
  <c r="D7453" i="25"/>
  <c r="D7454" i="25"/>
  <c r="D7455" i="25"/>
  <c r="D7456" i="25"/>
  <c r="D7457" i="25"/>
  <c r="D7458" i="25"/>
  <c r="D7459" i="25"/>
  <c r="D7460" i="25"/>
  <c r="D7461" i="25"/>
  <c r="D7462" i="25"/>
  <c r="D7463" i="25"/>
  <c r="D7464" i="25"/>
  <c r="D7465" i="25"/>
  <c r="D7466" i="25"/>
  <c r="D7467" i="25"/>
  <c r="D7468" i="25"/>
  <c r="D7469" i="25"/>
  <c r="D7470" i="25"/>
  <c r="D7471" i="25"/>
  <c r="D7472" i="25"/>
  <c r="D7473" i="25"/>
  <c r="D7474" i="25"/>
  <c r="D7475" i="25"/>
  <c r="D7476" i="25"/>
  <c r="D7477" i="25"/>
  <c r="D7478" i="25"/>
  <c r="D7479" i="25"/>
  <c r="D7480" i="25"/>
  <c r="D7481" i="25"/>
  <c r="D7482" i="25"/>
  <c r="D7483" i="25"/>
  <c r="D7484" i="25"/>
  <c r="D7485" i="25"/>
  <c r="D7486" i="25"/>
  <c r="D7487" i="25"/>
  <c r="D7488" i="25"/>
  <c r="D7489" i="25"/>
  <c r="D7490" i="25"/>
  <c r="D7491" i="25"/>
  <c r="D7492" i="25"/>
  <c r="D7493" i="25"/>
  <c r="D7494" i="25"/>
  <c r="D7495" i="25"/>
  <c r="D7496" i="25"/>
  <c r="D7497" i="25"/>
  <c r="D7498" i="25"/>
  <c r="D7499" i="25"/>
  <c r="D7500" i="25"/>
  <c r="D7501" i="25"/>
  <c r="D7502" i="25"/>
  <c r="D7503" i="25"/>
  <c r="D7504" i="25"/>
  <c r="D7505" i="25"/>
  <c r="D7506" i="25"/>
  <c r="D7507" i="25"/>
  <c r="D7508" i="25"/>
  <c r="D7509" i="25"/>
  <c r="D7510" i="25"/>
  <c r="D7511" i="25"/>
  <c r="D7512" i="25"/>
  <c r="D7513" i="25"/>
  <c r="D7514" i="25"/>
  <c r="D7515" i="25"/>
  <c r="D7516" i="25"/>
  <c r="D7517" i="25"/>
  <c r="D7518" i="25"/>
  <c r="D7519" i="25"/>
  <c r="D7520" i="25"/>
  <c r="D7521" i="25"/>
  <c r="D7522" i="25"/>
  <c r="D7523" i="25"/>
  <c r="D7524" i="25"/>
  <c r="D7525" i="25"/>
  <c r="D7526" i="25"/>
  <c r="D7527" i="25"/>
  <c r="D7528" i="25"/>
  <c r="D7529" i="25"/>
  <c r="D7530" i="25"/>
  <c r="D7531" i="25"/>
  <c r="D7532" i="25"/>
  <c r="D7533" i="25"/>
  <c r="D7534" i="25"/>
  <c r="D7535" i="25"/>
  <c r="D7536" i="25"/>
  <c r="D7537" i="25"/>
  <c r="D7538" i="25"/>
  <c r="D7539" i="25"/>
  <c r="D7540" i="25"/>
  <c r="D7541" i="25"/>
  <c r="D7542" i="25"/>
  <c r="D7543" i="25"/>
  <c r="D7544" i="25"/>
  <c r="D7545" i="25"/>
  <c r="D7546" i="25"/>
  <c r="D7547" i="25"/>
  <c r="D7548" i="25"/>
  <c r="D7549" i="25"/>
  <c r="D7550" i="25"/>
  <c r="D7551" i="25"/>
  <c r="D7552" i="25"/>
  <c r="D7553" i="25"/>
  <c r="D7554" i="25"/>
  <c r="D7555" i="25"/>
  <c r="D7556" i="25"/>
  <c r="D7557" i="25"/>
  <c r="D7558" i="25"/>
  <c r="D7559" i="25"/>
  <c r="D7560" i="25"/>
  <c r="D7561" i="25"/>
  <c r="D7562" i="25"/>
  <c r="D7563" i="25"/>
  <c r="D7564" i="25"/>
  <c r="D7565" i="25"/>
  <c r="D7566" i="25"/>
  <c r="D7567" i="25"/>
  <c r="D7568" i="25"/>
  <c r="D7569" i="25"/>
  <c r="D7570" i="25"/>
  <c r="D7571" i="25"/>
  <c r="D7572" i="25"/>
  <c r="D7573" i="25"/>
  <c r="D7574" i="25"/>
  <c r="D7575" i="25"/>
  <c r="D7576" i="25"/>
  <c r="D7577" i="25"/>
  <c r="D7578" i="25"/>
  <c r="D7579" i="25"/>
  <c r="D7580" i="25"/>
  <c r="D7581" i="25"/>
  <c r="D7582" i="25"/>
  <c r="D7583" i="25"/>
  <c r="D7584" i="25"/>
  <c r="D7585" i="25"/>
  <c r="D7586" i="25"/>
  <c r="D7587" i="25"/>
  <c r="D7588" i="25"/>
  <c r="D7589" i="25"/>
  <c r="D7590" i="25"/>
  <c r="D7591" i="25"/>
  <c r="D7592" i="25"/>
  <c r="D7593" i="25"/>
  <c r="D7594" i="25"/>
  <c r="D7595" i="25"/>
  <c r="D7596" i="25"/>
  <c r="D7597" i="25"/>
  <c r="D7598" i="25"/>
  <c r="D7599" i="25"/>
  <c r="D7600" i="25"/>
  <c r="D7601" i="25"/>
  <c r="D7602" i="25"/>
  <c r="D7603" i="25"/>
  <c r="D7604" i="25"/>
  <c r="D7605" i="25"/>
  <c r="D7606" i="25"/>
  <c r="D7607" i="25"/>
  <c r="D7608" i="25"/>
  <c r="D7609" i="25"/>
  <c r="D7610" i="25"/>
  <c r="D7611" i="25"/>
  <c r="D7612" i="25"/>
  <c r="D7613" i="25"/>
  <c r="D7614" i="25"/>
  <c r="D7615" i="25"/>
  <c r="D7616" i="25"/>
  <c r="D7617" i="25"/>
  <c r="D7618" i="25"/>
  <c r="D7619" i="25"/>
  <c r="D7620" i="25"/>
  <c r="D7621" i="25"/>
  <c r="D7622" i="25"/>
  <c r="D7623" i="25"/>
  <c r="D7624" i="25"/>
  <c r="D7625" i="25"/>
  <c r="D7626" i="25"/>
  <c r="D7627" i="25"/>
  <c r="D7628" i="25"/>
  <c r="D7629" i="25"/>
  <c r="D7630" i="25"/>
  <c r="D7631" i="25"/>
  <c r="D7632" i="25"/>
  <c r="D7633" i="25"/>
  <c r="D7634" i="25"/>
  <c r="D7635" i="25"/>
  <c r="D7636" i="25"/>
  <c r="D7637" i="25"/>
  <c r="D7638" i="25"/>
  <c r="D7639" i="25"/>
  <c r="D7640" i="25"/>
  <c r="D7641" i="25"/>
  <c r="D7642" i="25"/>
  <c r="D7643" i="25"/>
  <c r="D7644" i="25"/>
  <c r="D7645" i="25"/>
  <c r="D7646" i="25"/>
  <c r="D7647" i="25"/>
  <c r="D7648" i="25"/>
  <c r="D7649" i="25"/>
  <c r="D7650" i="25"/>
  <c r="D7651" i="25"/>
  <c r="D7652" i="25"/>
  <c r="D7653" i="25"/>
  <c r="D7654" i="25"/>
  <c r="D7655" i="25"/>
  <c r="D7656" i="25"/>
  <c r="D7657" i="25"/>
  <c r="D7658" i="25"/>
  <c r="D7659" i="25"/>
  <c r="D7660" i="25"/>
  <c r="D7661" i="25"/>
  <c r="D7662" i="25"/>
  <c r="D7663" i="25"/>
  <c r="D7664" i="25"/>
  <c r="D7665" i="25"/>
  <c r="D7666" i="25"/>
  <c r="D7667" i="25"/>
  <c r="D7668" i="25"/>
  <c r="D7669" i="25"/>
  <c r="D7670" i="25"/>
  <c r="D7671" i="25"/>
  <c r="D7672" i="25"/>
  <c r="D7673" i="25"/>
  <c r="D7674" i="25"/>
  <c r="D7675" i="25"/>
  <c r="D7676" i="25"/>
  <c r="D7677" i="25"/>
  <c r="D7678" i="25"/>
  <c r="D7679" i="25"/>
  <c r="D7680" i="25"/>
  <c r="D7681" i="25"/>
  <c r="D7682" i="25"/>
  <c r="D7683" i="25"/>
  <c r="D7684" i="25"/>
  <c r="D7685" i="25"/>
  <c r="D7686" i="25"/>
  <c r="D7687" i="25"/>
  <c r="D7688" i="25"/>
  <c r="D7689" i="25"/>
  <c r="D7690" i="25"/>
  <c r="D7691" i="25"/>
  <c r="D7692" i="25"/>
  <c r="D7693" i="25"/>
  <c r="D7694" i="25"/>
  <c r="D7695" i="25"/>
  <c r="D7696" i="25"/>
  <c r="D7697" i="25"/>
  <c r="D7698" i="25"/>
  <c r="D7699" i="25"/>
  <c r="D7700" i="25"/>
  <c r="D7701" i="25"/>
  <c r="D7702" i="25"/>
  <c r="D7703" i="25"/>
  <c r="D7704" i="25"/>
  <c r="D7705" i="25"/>
  <c r="D7706" i="25"/>
  <c r="D7707" i="25"/>
  <c r="D7708" i="25"/>
  <c r="D7709" i="25"/>
  <c r="D7710" i="25"/>
  <c r="D7711" i="25"/>
  <c r="D7712" i="25"/>
  <c r="D7713" i="25"/>
  <c r="D7714" i="25"/>
  <c r="D7715" i="25"/>
  <c r="D7716" i="25"/>
  <c r="D7717" i="25"/>
  <c r="D7718" i="25"/>
  <c r="D7719" i="25"/>
  <c r="D7720" i="25"/>
  <c r="D7721" i="25"/>
  <c r="D7722" i="25"/>
  <c r="D7723" i="25"/>
  <c r="D7724" i="25"/>
  <c r="D7725" i="25"/>
  <c r="D7726" i="25"/>
  <c r="D7727" i="25"/>
  <c r="D7728" i="25"/>
  <c r="D7729" i="25"/>
  <c r="D7730" i="25"/>
  <c r="D7731" i="25"/>
  <c r="D7732" i="25"/>
  <c r="D7733" i="25"/>
  <c r="D7734" i="25"/>
  <c r="D7735" i="25"/>
  <c r="D7736" i="25"/>
  <c r="D7737" i="25"/>
  <c r="D7738" i="25"/>
  <c r="D7739" i="25"/>
  <c r="D7740" i="25"/>
  <c r="D7741" i="25"/>
  <c r="D7742" i="25"/>
  <c r="D7743" i="25"/>
  <c r="D7744" i="25"/>
  <c r="D7745" i="25"/>
  <c r="D7746" i="25"/>
  <c r="D7747" i="25"/>
  <c r="D7748" i="25"/>
  <c r="D7749" i="25"/>
  <c r="D7750" i="25"/>
  <c r="D7751" i="25"/>
  <c r="D7752" i="25"/>
  <c r="D7753" i="25"/>
  <c r="D7754" i="25"/>
  <c r="D7755" i="25"/>
  <c r="D7756" i="25"/>
  <c r="D7757" i="25"/>
  <c r="D7758" i="25"/>
  <c r="D7759" i="25"/>
  <c r="D7760" i="25"/>
  <c r="D7761" i="25"/>
  <c r="D7762" i="25"/>
  <c r="D7763" i="25"/>
  <c r="D7764" i="25"/>
  <c r="D7765" i="25"/>
  <c r="D7766" i="25"/>
  <c r="D7767" i="25"/>
  <c r="D7768" i="25"/>
  <c r="D7769" i="25"/>
  <c r="D7770" i="25"/>
  <c r="D7771" i="25"/>
  <c r="D7772" i="25"/>
  <c r="D7773" i="25"/>
  <c r="D7774" i="25"/>
  <c r="D7775" i="25"/>
  <c r="D7776" i="25"/>
  <c r="D7777" i="25"/>
  <c r="D7778" i="25"/>
  <c r="D7779" i="25"/>
  <c r="D7780" i="25"/>
  <c r="D7781" i="25"/>
  <c r="D7782" i="25"/>
  <c r="D7783" i="25"/>
  <c r="D7784" i="25"/>
  <c r="D7785" i="25"/>
  <c r="D7786" i="25"/>
  <c r="D7787" i="25"/>
  <c r="D7788" i="25"/>
  <c r="D7789" i="25"/>
  <c r="D7790" i="25"/>
  <c r="D7791" i="25"/>
  <c r="D7792" i="25"/>
  <c r="D7793" i="25"/>
  <c r="D7794" i="25"/>
  <c r="D7795" i="25"/>
  <c r="D7796" i="25"/>
  <c r="D7797" i="25"/>
  <c r="D7798" i="25"/>
  <c r="D7799" i="25"/>
  <c r="D7800" i="25"/>
  <c r="D7801" i="25"/>
  <c r="D7802" i="25"/>
  <c r="D7803" i="25"/>
  <c r="D7804" i="25"/>
  <c r="D7805" i="25"/>
  <c r="D7806" i="25"/>
  <c r="D7807" i="25"/>
  <c r="D7808" i="25"/>
  <c r="D7809" i="25"/>
  <c r="D7810" i="25"/>
  <c r="D7811" i="25"/>
  <c r="D7812" i="25"/>
  <c r="D7813" i="25"/>
  <c r="D7814" i="25"/>
  <c r="D7815" i="25"/>
  <c r="D7816" i="25"/>
  <c r="D7817" i="25"/>
  <c r="D7818" i="25"/>
  <c r="D7819" i="25"/>
  <c r="D7820" i="25"/>
  <c r="D7821" i="25"/>
  <c r="D7822" i="25"/>
  <c r="D7823" i="25"/>
  <c r="D7824" i="25"/>
  <c r="D7825" i="25"/>
  <c r="D7826" i="25"/>
  <c r="D7827" i="25"/>
  <c r="D7828" i="25"/>
  <c r="D7829" i="25"/>
  <c r="D7830" i="25"/>
  <c r="D7831" i="25"/>
  <c r="D7832" i="25"/>
  <c r="D7833" i="25"/>
  <c r="D7834" i="25"/>
  <c r="D7835" i="25"/>
  <c r="D7836" i="25"/>
  <c r="D7837" i="25"/>
  <c r="D7838" i="25"/>
  <c r="D7839" i="25"/>
  <c r="D7840" i="25"/>
  <c r="D7841" i="25"/>
  <c r="D7842" i="25"/>
  <c r="D7843" i="25"/>
  <c r="D7844" i="25"/>
  <c r="D7845" i="25"/>
  <c r="D7846" i="25"/>
  <c r="D7847" i="25"/>
  <c r="D7848" i="25"/>
  <c r="D7849" i="25"/>
  <c r="D7850" i="25"/>
  <c r="D7851" i="25"/>
  <c r="D7852" i="25"/>
  <c r="D7853" i="25"/>
  <c r="D7854" i="25"/>
  <c r="D7855" i="25"/>
  <c r="D7856" i="25"/>
  <c r="D7857" i="25"/>
  <c r="D7858" i="25"/>
  <c r="D7859" i="25"/>
  <c r="D7860" i="25"/>
  <c r="D7861" i="25"/>
  <c r="D7862" i="25"/>
  <c r="D7863" i="25"/>
  <c r="D7864" i="25"/>
  <c r="D7865" i="25"/>
  <c r="D7866" i="25"/>
  <c r="D7867" i="25"/>
  <c r="D7868" i="25"/>
  <c r="D7869" i="25"/>
  <c r="D7870" i="25"/>
  <c r="D7871" i="25"/>
  <c r="D7872" i="25"/>
  <c r="D7873" i="25"/>
  <c r="D7874" i="25"/>
  <c r="D7875" i="25"/>
  <c r="D7876" i="25"/>
  <c r="D7877" i="25"/>
  <c r="D7878" i="25"/>
  <c r="D7879" i="25"/>
  <c r="D7880" i="25"/>
  <c r="D7881" i="25"/>
  <c r="D7882" i="25"/>
  <c r="D7883" i="25"/>
  <c r="D7884" i="25"/>
  <c r="D7885" i="25"/>
  <c r="D7886" i="25"/>
  <c r="D7887" i="25"/>
  <c r="D7888" i="25"/>
  <c r="D7889" i="25"/>
  <c r="D7890" i="25"/>
  <c r="D7891" i="25"/>
  <c r="D7892" i="25"/>
  <c r="D7893" i="25"/>
  <c r="D7894" i="25"/>
  <c r="D7895" i="25"/>
  <c r="D7896" i="25"/>
  <c r="D7897" i="25"/>
  <c r="D7898" i="25"/>
  <c r="D7899" i="25"/>
  <c r="D7900" i="25"/>
  <c r="D7901" i="25"/>
  <c r="D7902" i="25"/>
  <c r="D7903" i="25"/>
  <c r="D7904" i="25"/>
  <c r="D7905" i="25"/>
  <c r="D7906" i="25"/>
  <c r="D7907" i="25"/>
  <c r="D7908" i="25"/>
  <c r="D7909" i="25"/>
  <c r="D7910" i="25"/>
  <c r="D7911" i="25"/>
  <c r="D7912" i="25"/>
  <c r="D7913" i="25"/>
  <c r="D7914" i="25"/>
  <c r="D7915" i="25"/>
  <c r="D7916" i="25"/>
  <c r="D7917" i="25"/>
  <c r="D7918" i="25"/>
  <c r="D7919" i="25"/>
  <c r="D7920" i="25"/>
  <c r="D7921" i="25"/>
  <c r="D7922" i="25"/>
  <c r="D7923" i="25"/>
  <c r="D7924" i="25"/>
  <c r="D7925" i="25"/>
  <c r="D7926" i="25"/>
  <c r="D7927" i="25"/>
  <c r="D7928" i="25"/>
  <c r="D7929" i="25"/>
  <c r="D7930" i="25"/>
  <c r="D7931" i="25"/>
  <c r="D7932" i="25"/>
  <c r="D7933" i="25"/>
  <c r="D7934" i="25"/>
  <c r="D7935" i="25"/>
  <c r="D7936" i="25"/>
  <c r="D7937" i="25"/>
  <c r="D7938" i="25"/>
  <c r="D7939" i="25"/>
  <c r="D7940" i="25"/>
  <c r="D7941" i="25"/>
  <c r="D7942" i="25"/>
  <c r="D7943" i="25"/>
  <c r="D7944" i="25"/>
  <c r="D7945" i="25"/>
  <c r="D7946" i="25"/>
  <c r="D7947" i="25"/>
  <c r="D7948" i="25"/>
  <c r="D7949" i="25"/>
  <c r="D7950" i="25"/>
  <c r="D7951" i="25"/>
  <c r="D7952" i="25"/>
  <c r="D7953" i="25"/>
  <c r="D7954" i="25"/>
  <c r="D7955" i="25"/>
  <c r="D7956" i="25"/>
  <c r="D7957" i="25"/>
  <c r="D7958" i="25"/>
  <c r="D7959" i="25"/>
  <c r="D7960" i="25"/>
  <c r="D7961" i="25"/>
  <c r="D7962" i="25"/>
  <c r="D7963" i="25"/>
  <c r="D7964" i="25"/>
  <c r="D7965" i="25"/>
  <c r="D7966" i="25"/>
  <c r="D7967" i="25"/>
  <c r="D7968" i="25"/>
  <c r="D7969" i="25"/>
  <c r="D7970" i="25"/>
  <c r="D7971" i="25"/>
  <c r="D7972" i="25"/>
  <c r="D7973" i="25"/>
  <c r="D7974" i="25"/>
  <c r="D7975" i="25"/>
  <c r="D7976" i="25"/>
  <c r="D7977" i="25"/>
  <c r="D7978" i="25"/>
  <c r="D7979" i="25"/>
  <c r="D7980" i="25"/>
  <c r="D7981" i="25"/>
  <c r="D7982" i="25"/>
  <c r="D7983" i="25"/>
  <c r="D7984" i="25"/>
  <c r="D7985" i="25"/>
  <c r="D7986" i="25"/>
  <c r="D7987" i="25"/>
  <c r="D7988" i="25"/>
  <c r="D7989" i="25"/>
  <c r="D7990" i="25"/>
  <c r="D7991" i="25"/>
  <c r="D7992" i="25"/>
  <c r="D7993" i="25"/>
  <c r="D7994" i="25"/>
  <c r="D7995" i="25"/>
  <c r="D7996" i="25"/>
  <c r="D7997" i="25"/>
  <c r="D7998" i="25"/>
  <c r="D7999" i="25"/>
  <c r="D8000" i="25"/>
  <c r="D8001" i="25"/>
  <c r="D8002" i="25"/>
  <c r="D8003" i="25"/>
  <c r="D8004" i="25"/>
  <c r="D8005" i="25"/>
  <c r="D8006" i="25"/>
  <c r="D8007" i="25"/>
  <c r="D8008" i="25"/>
  <c r="D8009" i="25"/>
  <c r="D8010" i="25"/>
  <c r="D8011" i="25"/>
  <c r="D8012" i="25"/>
  <c r="D8013" i="25"/>
  <c r="D8014" i="25"/>
  <c r="D8015" i="25"/>
  <c r="D8016" i="25"/>
  <c r="D8017" i="25"/>
  <c r="D8018" i="25"/>
  <c r="D8019" i="25"/>
  <c r="D8020" i="25"/>
  <c r="D8021" i="25"/>
  <c r="D8022" i="25"/>
  <c r="D8023" i="25"/>
  <c r="D8024" i="25"/>
  <c r="D8025" i="25"/>
  <c r="D8026" i="25"/>
  <c r="D8027" i="25"/>
  <c r="D8028" i="25"/>
  <c r="D8029" i="25"/>
  <c r="D8030" i="25"/>
  <c r="D8031" i="25"/>
  <c r="D8032" i="25"/>
  <c r="D8033" i="25"/>
  <c r="D8034" i="25"/>
  <c r="D8035" i="25"/>
  <c r="D8036" i="25"/>
  <c r="D8037" i="25"/>
  <c r="D8038" i="25"/>
  <c r="D8039" i="25"/>
  <c r="D8040" i="25"/>
  <c r="D8041" i="25"/>
  <c r="D8042" i="25"/>
  <c r="D8043" i="25"/>
  <c r="D8044" i="25"/>
  <c r="D8045" i="25"/>
  <c r="D8046" i="25"/>
  <c r="D8047" i="25"/>
  <c r="D8048" i="25"/>
  <c r="D8049" i="25"/>
  <c r="D8050" i="25"/>
  <c r="D8051" i="25"/>
  <c r="D8052" i="25"/>
  <c r="D8053" i="25"/>
  <c r="D8054" i="25"/>
  <c r="D8055" i="25"/>
  <c r="D8056" i="25"/>
  <c r="D8057" i="25"/>
  <c r="D8058" i="25"/>
  <c r="D8059" i="25"/>
  <c r="D8060" i="25"/>
  <c r="D8061" i="25"/>
  <c r="D8062" i="25"/>
  <c r="D8063" i="25"/>
  <c r="D8064" i="25"/>
  <c r="D8065" i="25"/>
  <c r="D8066" i="25"/>
  <c r="D8067" i="25"/>
  <c r="D8068" i="25"/>
  <c r="D8069" i="25"/>
  <c r="D8070" i="25"/>
  <c r="D8071" i="25"/>
  <c r="D8072" i="25"/>
  <c r="D8073" i="25"/>
  <c r="D8074" i="25"/>
  <c r="D8075" i="25"/>
  <c r="D8076" i="25"/>
  <c r="D8077" i="25"/>
  <c r="D8078" i="25"/>
  <c r="D8079" i="25"/>
  <c r="D8080" i="25"/>
  <c r="D8081" i="25"/>
  <c r="D8082" i="25"/>
  <c r="D8083" i="25"/>
  <c r="D8084" i="25"/>
  <c r="D8085" i="25"/>
  <c r="D8086" i="25"/>
  <c r="D8087" i="25"/>
  <c r="D8088" i="25"/>
  <c r="D8089" i="25"/>
  <c r="D8090" i="25"/>
  <c r="D8091" i="25"/>
  <c r="D8092" i="25"/>
  <c r="D8093" i="25"/>
  <c r="D8094" i="25"/>
  <c r="D8095" i="25"/>
  <c r="D8096" i="25"/>
  <c r="D8097" i="25"/>
  <c r="D8098" i="25"/>
  <c r="D8099" i="25"/>
  <c r="D8100" i="25"/>
  <c r="D8101" i="25"/>
  <c r="D8102" i="25"/>
  <c r="D8103" i="25"/>
  <c r="D8104" i="25"/>
  <c r="D8105" i="25"/>
  <c r="D8106" i="25"/>
  <c r="D8107" i="25"/>
  <c r="D8108" i="25"/>
  <c r="D8109" i="25"/>
  <c r="D8110" i="25"/>
  <c r="D8111" i="25"/>
  <c r="D8112" i="25"/>
  <c r="D8113" i="25"/>
  <c r="D8114" i="25"/>
  <c r="D8115" i="25"/>
  <c r="D8116" i="25"/>
  <c r="D8117" i="25"/>
  <c r="D8118" i="25"/>
  <c r="D8119" i="25"/>
  <c r="D8120" i="25"/>
  <c r="D8121" i="25"/>
  <c r="D8122" i="25"/>
  <c r="D8123" i="25"/>
  <c r="D8124" i="25"/>
  <c r="D8125" i="25"/>
  <c r="D8126" i="25"/>
  <c r="D8127" i="25"/>
  <c r="D8128" i="25"/>
  <c r="D8129" i="25"/>
  <c r="D8130" i="25"/>
  <c r="D8131" i="25"/>
  <c r="D8132" i="25"/>
  <c r="D8133" i="25"/>
  <c r="D8134" i="25"/>
  <c r="D8135" i="25"/>
  <c r="D8136" i="25"/>
  <c r="D8137" i="25"/>
  <c r="D8138" i="25"/>
  <c r="D8139" i="25"/>
  <c r="D8140" i="25"/>
  <c r="D8141" i="25"/>
  <c r="D8142" i="25"/>
  <c r="D8143" i="25"/>
  <c r="D8144" i="25"/>
  <c r="D8145" i="25"/>
  <c r="D8146" i="25"/>
  <c r="D8147" i="25"/>
  <c r="D8148" i="25"/>
  <c r="D8149" i="25"/>
  <c r="D8150" i="25"/>
  <c r="D8151" i="25"/>
  <c r="D8152" i="25"/>
  <c r="D8153" i="25"/>
  <c r="D8154" i="25"/>
  <c r="D8155" i="25"/>
  <c r="D8156" i="25"/>
  <c r="D8157" i="25"/>
  <c r="D8158" i="25"/>
  <c r="D8159" i="25"/>
  <c r="D8160" i="25"/>
  <c r="D8161" i="25"/>
  <c r="D8162" i="25"/>
  <c r="D8163" i="25"/>
  <c r="D8164" i="25"/>
  <c r="D8165" i="25"/>
  <c r="D8166" i="25"/>
  <c r="D8167" i="25"/>
  <c r="D8168" i="25"/>
  <c r="D8169" i="25"/>
  <c r="D8170" i="25"/>
  <c r="D8171" i="25"/>
  <c r="D8172" i="25"/>
  <c r="D8173" i="25"/>
  <c r="D8174" i="25"/>
  <c r="D8175" i="25"/>
  <c r="D8176" i="25"/>
  <c r="D8177" i="25"/>
  <c r="D8178" i="25"/>
  <c r="D8179" i="25"/>
  <c r="D8180" i="25"/>
  <c r="D8181" i="25"/>
  <c r="D8182" i="25"/>
  <c r="D8183" i="25"/>
  <c r="D8184" i="25"/>
  <c r="D8185" i="25"/>
  <c r="D8186" i="25"/>
  <c r="D8187" i="25"/>
  <c r="D8188" i="25"/>
  <c r="D8189" i="25"/>
  <c r="D8190" i="25"/>
  <c r="D8191" i="25"/>
  <c r="D8192" i="25"/>
  <c r="D8193" i="25"/>
  <c r="D8194" i="25"/>
  <c r="D8195" i="25"/>
  <c r="D8196" i="25"/>
  <c r="D8197" i="25"/>
  <c r="D8198" i="25"/>
  <c r="D8199" i="25"/>
  <c r="D8200" i="25"/>
  <c r="D8201" i="25"/>
  <c r="D8202" i="25"/>
  <c r="D8203" i="25"/>
  <c r="D8204" i="25"/>
  <c r="D8205" i="25"/>
  <c r="D8206" i="25"/>
  <c r="D8207" i="25"/>
  <c r="D8208" i="25"/>
  <c r="D8209" i="25"/>
  <c r="D8210" i="25"/>
  <c r="D8211" i="25"/>
  <c r="D8212" i="25"/>
  <c r="D8213" i="25"/>
  <c r="D8214" i="25"/>
  <c r="D8215" i="25"/>
  <c r="D8216" i="25"/>
  <c r="D8217" i="25"/>
  <c r="D8218" i="25"/>
  <c r="D8219" i="25"/>
  <c r="D8220" i="25"/>
  <c r="D8221" i="25"/>
  <c r="D8222" i="25"/>
  <c r="D8223" i="25"/>
  <c r="D8224" i="25"/>
  <c r="D8225" i="25"/>
  <c r="D8226" i="25"/>
  <c r="D8227" i="25"/>
  <c r="D8228" i="25"/>
  <c r="D8229" i="25"/>
  <c r="D8230" i="25"/>
  <c r="D8231" i="25"/>
  <c r="D8232" i="25"/>
  <c r="D8233" i="25"/>
  <c r="D8234" i="25"/>
  <c r="D8235" i="25"/>
  <c r="D8236" i="25"/>
  <c r="D8237" i="25"/>
  <c r="D8238" i="25"/>
  <c r="D8239" i="25"/>
  <c r="D8240" i="25"/>
  <c r="D8241" i="25"/>
  <c r="D8242" i="25"/>
  <c r="D8243" i="25"/>
  <c r="D8244" i="25"/>
  <c r="D8245" i="25"/>
  <c r="D8246" i="25"/>
  <c r="D8247" i="25"/>
  <c r="D8248" i="25"/>
  <c r="D8249" i="25"/>
  <c r="D8250" i="25"/>
  <c r="D8251" i="25"/>
  <c r="D8252" i="25"/>
  <c r="D8253" i="25"/>
  <c r="D8254" i="25"/>
  <c r="D8255" i="25"/>
  <c r="D8256" i="25"/>
  <c r="D8257" i="25"/>
  <c r="D8258" i="25"/>
  <c r="D8259" i="25"/>
  <c r="D8260" i="25"/>
  <c r="D8261" i="25"/>
  <c r="D8262" i="25"/>
  <c r="D8263" i="25"/>
  <c r="D8264" i="25"/>
  <c r="D8265" i="25"/>
  <c r="D8266" i="25"/>
  <c r="D8267" i="25"/>
  <c r="D8268" i="25"/>
  <c r="D8269" i="25"/>
  <c r="D8270" i="25"/>
  <c r="D8271" i="25"/>
  <c r="D8272" i="25"/>
  <c r="D8273" i="25"/>
  <c r="D8274" i="25"/>
  <c r="D8275" i="25"/>
  <c r="D8276" i="25"/>
  <c r="D8277" i="25"/>
  <c r="D8278" i="25"/>
  <c r="D8279" i="25"/>
  <c r="D8280" i="25"/>
  <c r="D8281" i="25"/>
  <c r="D8282" i="25"/>
  <c r="D8283" i="25"/>
  <c r="D8284" i="25"/>
  <c r="D8285" i="25"/>
  <c r="D8286" i="25"/>
  <c r="D8287" i="25"/>
  <c r="D8288" i="25"/>
  <c r="D8289" i="25"/>
  <c r="D8290" i="25"/>
  <c r="D8291" i="25"/>
  <c r="D8292" i="25"/>
  <c r="D8293" i="25"/>
  <c r="D8294" i="25"/>
  <c r="D8295" i="25"/>
  <c r="D8296" i="25"/>
  <c r="D8297" i="25"/>
  <c r="D8298" i="25"/>
  <c r="D8299" i="25"/>
  <c r="D8300" i="25"/>
  <c r="D8301" i="25"/>
  <c r="D8302" i="25"/>
  <c r="D8303" i="25"/>
  <c r="D8304" i="25"/>
  <c r="D8305" i="25"/>
  <c r="D8306" i="25"/>
  <c r="D8307" i="25"/>
  <c r="D8308" i="25"/>
  <c r="D8309" i="25"/>
  <c r="D8310" i="25"/>
  <c r="D8311" i="25"/>
  <c r="D8312" i="25"/>
  <c r="D8313" i="25"/>
  <c r="D8314" i="25"/>
  <c r="D8315" i="25"/>
  <c r="D8316" i="25"/>
  <c r="D8317" i="25"/>
  <c r="D8318" i="25"/>
  <c r="D8319" i="25"/>
  <c r="D8320" i="25"/>
  <c r="D8321" i="25"/>
  <c r="D8322" i="25"/>
  <c r="D8323" i="25"/>
  <c r="D8324" i="25"/>
  <c r="D8325" i="25"/>
  <c r="D8326" i="25"/>
  <c r="D8327" i="25"/>
  <c r="D8328" i="25"/>
  <c r="D8329" i="25"/>
  <c r="D8330" i="25"/>
  <c r="D8331" i="25"/>
  <c r="D8332" i="25"/>
  <c r="D8333" i="25"/>
  <c r="D8334" i="25"/>
  <c r="D8335" i="25"/>
  <c r="D8336" i="25"/>
  <c r="D8337" i="25"/>
  <c r="D8338" i="25"/>
  <c r="D8339" i="25"/>
  <c r="D8340" i="25"/>
  <c r="D8341" i="25"/>
  <c r="D8342" i="25"/>
  <c r="D8343" i="25"/>
  <c r="D8344" i="25"/>
  <c r="D8345" i="25"/>
  <c r="D8346" i="25"/>
  <c r="D8347" i="25"/>
  <c r="D8348" i="25"/>
  <c r="D8349" i="25"/>
  <c r="D8350" i="25"/>
  <c r="D8351" i="25"/>
  <c r="D8352" i="25"/>
  <c r="D8353" i="25"/>
  <c r="D8354" i="25"/>
  <c r="D8355" i="25"/>
  <c r="D8356" i="25"/>
  <c r="D8357" i="25"/>
  <c r="D8358" i="25"/>
  <c r="D8359" i="25"/>
  <c r="D8360" i="25"/>
  <c r="D8361" i="25"/>
  <c r="D8362" i="25"/>
  <c r="D8363" i="25"/>
  <c r="D8364" i="25"/>
  <c r="D8365" i="25"/>
  <c r="D8366" i="25"/>
  <c r="D8367" i="25"/>
  <c r="D8368" i="25"/>
  <c r="D8369" i="25"/>
  <c r="D8370" i="25"/>
  <c r="D8371" i="25"/>
  <c r="D8372" i="25"/>
  <c r="D8373" i="25"/>
  <c r="D8374" i="25"/>
  <c r="D8375" i="25"/>
  <c r="D8376" i="25"/>
  <c r="D8377" i="25"/>
  <c r="D8378" i="25"/>
  <c r="D8379" i="25"/>
  <c r="D8380" i="25"/>
  <c r="D8381" i="25"/>
  <c r="D8382" i="25"/>
  <c r="D8383" i="25"/>
  <c r="D8384" i="25"/>
  <c r="D8385" i="25"/>
  <c r="D8386" i="25"/>
  <c r="D8387" i="25"/>
  <c r="D8388" i="25"/>
  <c r="D8389" i="25"/>
  <c r="D8390" i="25"/>
  <c r="D8391" i="25"/>
  <c r="D8392" i="25"/>
  <c r="D8393" i="25"/>
  <c r="D8394" i="25"/>
  <c r="D8395" i="25"/>
  <c r="D8396" i="25"/>
  <c r="D8397" i="25"/>
  <c r="D8398" i="25"/>
  <c r="D8399" i="25"/>
  <c r="D8400" i="25"/>
  <c r="D8401" i="25"/>
  <c r="D8402" i="25"/>
  <c r="D8403" i="25"/>
  <c r="D8404" i="25"/>
  <c r="D8405" i="25"/>
  <c r="D8406" i="25"/>
  <c r="D8407" i="25"/>
  <c r="D8408" i="25"/>
  <c r="D8409" i="25"/>
  <c r="D8410" i="25"/>
  <c r="D8411" i="25"/>
  <c r="D8412" i="25"/>
  <c r="D8413" i="25"/>
  <c r="D8414" i="25"/>
  <c r="D8415" i="25"/>
  <c r="D8416" i="25"/>
  <c r="D8417" i="25"/>
  <c r="D8418" i="25"/>
  <c r="D8419" i="25"/>
  <c r="D8420" i="25"/>
  <c r="D8421" i="25"/>
  <c r="D8422" i="25"/>
  <c r="D8423" i="25"/>
  <c r="D8424" i="25"/>
  <c r="D8425" i="25"/>
  <c r="D8426" i="25"/>
  <c r="D8427" i="25"/>
  <c r="D8428" i="25"/>
  <c r="D8429" i="25"/>
  <c r="D8430" i="25"/>
  <c r="D8431" i="25"/>
  <c r="D8432" i="25"/>
  <c r="D8433" i="25"/>
  <c r="D8434" i="25"/>
  <c r="D8435" i="25"/>
  <c r="D8436" i="25"/>
  <c r="D8437" i="25"/>
  <c r="D8438" i="25"/>
  <c r="D8439" i="25"/>
  <c r="D8440" i="25"/>
  <c r="D8441" i="25"/>
  <c r="D8442" i="25"/>
  <c r="D8443" i="25"/>
  <c r="D8444" i="25"/>
  <c r="D8445" i="25"/>
  <c r="D8446" i="25"/>
  <c r="D8447" i="25"/>
  <c r="D8448" i="25"/>
  <c r="D8449" i="25"/>
  <c r="D8450" i="25"/>
  <c r="D8451" i="25"/>
  <c r="D8452" i="25"/>
  <c r="D8453" i="25"/>
  <c r="D8454" i="25"/>
  <c r="D8455" i="25"/>
  <c r="D8456" i="25"/>
  <c r="D8457" i="25"/>
  <c r="D8458" i="25"/>
  <c r="D8459" i="25"/>
  <c r="D8460" i="25"/>
  <c r="D8461" i="25"/>
  <c r="D8462" i="25"/>
  <c r="D8463" i="25"/>
  <c r="D8464" i="25"/>
  <c r="D8465" i="25"/>
  <c r="D8466" i="25"/>
  <c r="D8467" i="25"/>
  <c r="D8468" i="25"/>
  <c r="D8469" i="25"/>
  <c r="D8470" i="25"/>
  <c r="D8471" i="25"/>
  <c r="D8472" i="25"/>
  <c r="D8473" i="25"/>
  <c r="D8474" i="25"/>
  <c r="D8475" i="25"/>
  <c r="D8476" i="25"/>
  <c r="D8477" i="25"/>
  <c r="D8478" i="25"/>
  <c r="D8479" i="25"/>
  <c r="D8480" i="25"/>
  <c r="D8481" i="25"/>
  <c r="D8482" i="25"/>
  <c r="D8483" i="25"/>
  <c r="D8484" i="25"/>
  <c r="D8485" i="25"/>
  <c r="D8486" i="25"/>
  <c r="D8487" i="25"/>
  <c r="D8488" i="25"/>
  <c r="D8489" i="25"/>
  <c r="D8490" i="25"/>
  <c r="D8491" i="25"/>
  <c r="D8492" i="25"/>
  <c r="D8493" i="25"/>
  <c r="D8494" i="25"/>
  <c r="D8495" i="25"/>
  <c r="D8496" i="25"/>
  <c r="D8497" i="25"/>
  <c r="D8498" i="25"/>
  <c r="D8499" i="25"/>
  <c r="D8500" i="25"/>
  <c r="D8501" i="25"/>
  <c r="D8502" i="25"/>
  <c r="D8503" i="25"/>
  <c r="D8504" i="25"/>
  <c r="D8505" i="25"/>
  <c r="D8506" i="25"/>
  <c r="D8507" i="25"/>
  <c r="D8508" i="25"/>
  <c r="D8509" i="25"/>
  <c r="D8510" i="25"/>
  <c r="D8511" i="25"/>
  <c r="D8512" i="25"/>
  <c r="D8513" i="25"/>
  <c r="D8514" i="25"/>
  <c r="D8515" i="25"/>
  <c r="D8516" i="25"/>
  <c r="D8517" i="25"/>
  <c r="D8518" i="25"/>
  <c r="D8519" i="25"/>
  <c r="D8520" i="25"/>
  <c r="D8521" i="25"/>
  <c r="D8522" i="25"/>
  <c r="D8523" i="25"/>
  <c r="D8524" i="25"/>
  <c r="D8525" i="25"/>
  <c r="D8526" i="25"/>
  <c r="D8527" i="25"/>
  <c r="D8528" i="25"/>
  <c r="D8529" i="25"/>
  <c r="D8530" i="25"/>
  <c r="D8531" i="25"/>
  <c r="D8532" i="25"/>
  <c r="D8533" i="25"/>
  <c r="D8534" i="25"/>
  <c r="D8535" i="25"/>
  <c r="D8536" i="25"/>
  <c r="D8537" i="25"/>
  <c r="D8538" i="25"/>
  <c r="D8539" i="25"/>
  <c r="D8540" i="25"/>
  <c r="D8541" i="25"/>
  <c r="D8542" i="25"/>
  <c r="D8543" i="25"/>
  <c r="D8544" i="25"/>
  <c r="D8545" i="25"/>
  <c r="D8546" i="25"/>
  <c r="D8547" i="25"/>
  <c r="D8548" i="25"/>
  <c r="D8549" i="25"/>
  <c r="D8550" i="25"/>
  <c r="D8551" i="25"/>
  <c r="D8552" i="25"/>
  <c r="D8553" i="25"/>
  <c r="D8554" i="25"/>
  <c r="D8555" i="25"/>
  <c r="D8556" i="25"/>
  <c r="D8557" i="25"/>
  <c r="D8558" i="25"/>
  <c r="D8559" i="25"/>
  <c r="D8560" i="25"/>
  <c r="D8561" i="25"/>
  <c r="D8562" i="25"/>
  <c r="D8563" i="25"/>
  <c r="D8564" i="25"/>
  <c r="D8565" i="25"/>
  <c r="D8566" i="25"/>
  <c r="D8567" i="25"/>
  <c r="D8568" i="25"/>
  <c r="D8569" i="25"/>
  <c r="D8570" i="25"/>
  <c r="D8571" i="25"/>
  <c r="D8572" i="25"/>
  <c r="D8573" i="25"/>
  <c r="D8574" i="25"/>
  <c r="D8575" i="25"/>
  <c r="D8576" i="25"/>
  <c r="D8577" i="25"/>
  <c r="D8578" i="25"/>
  <c r="D8579" i="25"/>
  <c r="D8580" i="25"/>
  <c r="D8581" i="25"/>
  <c r="D8582" i="25"/>
  <c r="D8583" i="25"/>
  <c r="D8584" i="25"/>
  <c r="D8585" i="25"/>
  <c r="D8586" i="25"/>
  <c r="D8587" i="25"/>
  <c r="D8588" i="25"/>
  <c r="D8589" i="25"/>
  <c r="D8590" i="25"/>
  <c r="D8591" i="25"/>
  <c r="D8592" i="25"/>
  <c r="D8593" i="25"/>
  <c r="D8594" i="25"/>
  <c r="D8595" i="25"/>
  <c r="D8596" i="25"/>
  <c r="D8597" i="25"/>
  <c r="D8598" i="25"/>
  <c r="D8599" i="25"/>
  <c r="D8600" i="25"/>
  <c r="D8601" i="25"/>
  <c r="D8602" i="25"/>
  <c r="D8603" i="25"/>
  <c r="D8604" i="25"/>
  <c r="D8605" i="25"/>
  <c r="D8606" i="25"/>
  <c r="D8607" i="25"/>
  <c r="D8608" i="25"/>
  <c r="D8609" i="25"/>
  <c r="D8610" i="25"/>
  <c r="D8611" i="25"/>
  <c r="D8612" i="25"/>
  <c r="D8613" i="25"/>
  <c r="D8614" i="25"/>
  <c r="D8615" i="25"/>
  <c r="D8616" i="25"/>
  <c r="D8617" i="25"/>
  <c r="D8618" i="25"/>
  <c r="D8619" i="25"/>
  <c r="D8620" i="25"/>
  <c r="D8621" i="25"/>
  <c r="D8622" i="25"/>
  <c r="D8623" i="25"/>
  <c r="D8624" i="25"/>
  <c r="D8625" i="25"/>
  <c r="D8626" i="25"/>
  <c r="D8627" i="25"/>
  <c r="D8628" i="25"/>
  <c r="D8629" i="25"/>
  <c r="D8630" i="25"/>
  <c r="D8631" i="25"/>
  <c r="D8632" i="25"/>
  <c r="D8633" i="25"/>
  <c r="D8634" i="25"/>
  <c r="D8635" i="25"/>
  <c r="D8636" i="25"/>
  <c r="D8637" i="25"/>
  <c r="D8638" i="25"/>
  <c r="D8639" i="25"/>
  <c r="D8640" i="25"/>
  <c r="D8641" i="25"/>
  <c r="D8642" i="25"/>
  <c r="D8643" i="25"/>
  <c r="D8644" i="25"/>
  <c r="D8645" i="25"/>
  <c r="D8646" i="25"/>
  <c r="D8647" i="25"/>
  <c r="D8648" i="25"/>
  <c r="D8649" i="25"/>
  <c r="D8650" i="25"/>
  <c r="D8651" i="25"/>
  <c r="D8652" i="25"/>
  <c r="D8653" i="25"/>
  <c r="D8654" i="25"/>
  <c r="D8655" i="25"/>
  <c r="D8656" i="25"/>
  <c r="D8657" i="25"/>
  <c r="D8658" i="25"/>
  <c r="D8659" i="25"/>
  <c r="D8660" i="25"/>
  <c r="D8661" i="25"/>
  <c r="D8662" i="25"/>
  <c r="D8663" i="25"/>
  <c r="D8664" i="25"/>
  <c r="D8665" i="25"/>
  <c r="D8666" i="25"/>
  <c r="D8667" i="25"/>
  <c r="D8668" i="25"/>
  <c r="D8669" i="25"/>
  <c r="D8670" i="25"/>
  <c r="D8671" i="25"/>
  <c r="D8672" i="25"/>
  <c r="D8673" i="25"/>
  <c r="D8674" i="25"/>
  <c r="D8675" i="25"/>
  <c r="D8676" i="25"/>
  <c r="D8677" i="25"/>
  <c r="D8678" i="25"/>
  <c r="D8679" i="25"/>
  <c r="D8680" i="25"/>
  <c r="D8681" i="25"/>
  <c r="D8682" i="25"/>
  <c r="D8683" i="25"/>
  <c r="D8684" i="25"/>
  <c r="D8685" i="25"/>
  <c r="D8686" i="25"/>
  <c r="D8687" i="25"/>
  <c r="D8688" i="25"/>
  <c r="D8689" i="25"/>
  <c r="D8690" i="25"/>
  <c r="D8691" i="25"/>
  <c r="D8692" i="25"/>
  <c r="D8693" i="25"/>
  <c r="D8694" i="25"/>
  <c r="D8695" i="25"/>
  <c r="D8696" i="25"/>
  <c r="D8697" i="25"/>
  <c r="D8698" i="25"/>
  <c r="D8699" i="25"/>
  <c r="D8700" i="25"/>
  <c r="D8701" i="25"/>
  <c r="D8702" i="25"/>
  <c r="D8703" i="25"/>
  <c r="D8704" i="25"/>
  <c r="D8705" i="25"/>
  <c r="D8706" i="25"/>
  <c r="D8707" i="25"/>
  <c r="D8708" i="25"/>
  <c r="D8709" i="25"/>
  <c r="D8710" i="25"/>
  <c r="D8711" i="25"/>
  <c r="D8712" i="25"/>
  <c r="D8713" i="25"/>
  <c r="D8714" i="25"/>
  <c r="D8715" i="25"/>
  <c r="D8716" i="25"/>
  <c r="D8717" i="25"/>
  <c r="D8718" i="25"/>
  <c r="D8719" i="25"/>
  <c r="D8720" i="25"/>
  <c r="D8721" i="25"/>
  <c r="D8722" i="25"/>
  <c r="D8723" i="25"/>
  <c r="D8724" i="25"/>
  <c r="D8725" i="25"/>
  <c r="D8726" i="25"/>
  <c r="D8727" i="25"/>
  <c r="D8728" i="25"/>
  <c r="D8729" i="25"/>
  <c r="D8730" i="25"/>
  <c r="D8731" i="25"/>
  <c r="D8732" i="25"/>
  <c r="D8733" i="25"/>
  <c r="D8734" i="25"/>
  <c r="D8735" i="25"/>
  <c r="D8736" i="25"/>
  <c r="D8737" i="25"/>
  <c r="D8738" i="25"/>
  <c r="D8739" i="25"/>
  <c r="D8740" i="25"/>
  <c r="D8741" i="25"/>
  <c r="D8742" i="25"/>
  <c r="D8743" i="25"/>
  <c r="D8744" i="25"/>
  <c r="D8745" i="25"/>
  <c r="D8746" i="25"/>
  <c r="D8747" i="25"/>
  <c r="D8748" i="25"/>
  <c r="D8749" i="25"/>
  <c r="D8750" i="25"/>
  <c r="D8751" i="25"/>
  <c r="D8752" i="25"/>
  <c r="D8753" i="25"/>
  <c r="D8754" i="25"/>
  <c r="D8755" i="25"/>
  <c r="D8756" i="25"/>
  <c r="D8757" i="25"/>
  <c r="D8758" i="25"/>
  <c r="D8759" i="25"/>
  <c r="D8760" i="25"/>
  <c r="D8761" i="25"/>
  <c r="D8762" i="25"/>
  <c r="D8763" i="25"/>
  <c r="D8764" i="25"/>
  <c r="D8765" i="25"/>
  <c r="D8766" i="25"/>
  <c r="D8767" i="25"/>
  <c r="D8768" i="25"/>
  <c r="D8769" i="25"/>
  <c r="D8770" i="25"/>
  <c r="D8771" i="25"/>
  <c r="D8772" i="25"/>
  <c r="D8773" i="25"/>
  <c r="D8774" i="25"/>
  <c r="D8775" i="25"/>
  <c r="D8776" i="25"/>
  <c r="D8777" i="25"/>
  <c r="D8778" i="25"/>
  <c r="D8779" i="25"/>
  <c r="D8780" i="25"/>
  <c r="D8781" i="25"/>
  <c r="D8782" i="25"/>
  <c r="D8783" i="25"/>
  <c r="D8784" i="25"/>
  <c r="D8785" i="25"/>
  <c r="D8786" i="25"/>
  <c r="D8787" i="25"/>
  <c r="D8788" i="25"/>
  <c r="D8789" i="25"/>
  <c r="D8790" i="25"/>
  <c r="D8791" i="25"/>
  <c r="D8792" i="25"/>
  <c r="D8793" i="25"/>
  <c r="D8794" i="25"/>
  <c r="D8795" i="25"/>
  <c r="D8796" i="25"/>
  <c r="D8797" i="25"/>
  <c r="D8798" i="25"/>
  <c r="D8799" i="25"/>
  <c r="D8800" i="25"/>
  <c r="D8801" i="25"/>
  <c r="D8802" i="25"/>
  <c r="D8803" i="25"/>
  <c r="D8804" i="25"/>
  <c r="D8805" i="25"/>
  <c r="D8806" i="25"/>
  <c r="D8807" i="25"/>
  <c r="D8808" i="25"/>
  <c r="D8809" i="25"/>
  <c r="D8810" i="25"/>
  <c r="D8811" i="25"/>
  <c r="D8812" i="25"/>
  <c r="D8813" i="25"/>
  <c r="D8814" i="25"/>
  <c r="D8815" i="25"/>
  <c r="D8816" i="25"/>
  <c r="D8817" i="25"/>
  <c r="D8818" i="25"/>
  <c r="D8819" i="25"/>
  <c r="D8820" i="25"/>
  <c r="D8821" i="25"/>
  <c r="D8822" i="25"/>
  <c r="D8823" i="25"/>
  <c r="D8824" i="25"/>
  <c r="D8825" i="25"/>
  <c r="D8826" i="25"/>
  <c r="D8827" i="25"/>
  <c r="D8828" i="25"/>
  <c r="D8829" i="25"/>
  <c r="D8830" i="25"/>
  <c r="D8831" i="25"/>
  <c r="D8832" i="25"/>
  <c r="D8833" i="25"/>
  <c r="D8834" i="25"/>
  <c r="D8835" i="25"/>
  <c r="D8836" i="25"/>
  <c r="D8837" i="25"/>
  <c r="D8838" i="25"/>
  <c r="D8839" i="25"/>
  <c r="D8840" i="25"/>
  <c r="D8841" i="25"/>
  <c r="D8842" i="25"/>
  <c r="D8843" i="25"/>
  <c r="D8844" i="25"/>
  <c r="D8845" i="25"/>
  <c r="D8846" i="25"/>
  <c r="D8847" i="25"/>
  <c r="D8848" i="25"/>
  <c r="D8849" i="25"/>
  <c r="D8850" i="25"/>
  <c r="D8851" i="25"/>
  <c r="D8852" i="25"/>
  <c r="D8853" i="25"/>
  <c r="D8854" i="25"/>
  <c r="D8855" i="25"/>
  <c r="D8856" i="25"/>
  <c r="D8857" i="25"/>
  <c r="D8858" i="25"/>
  <c r="D8859" i="25"/>
  <c r="D8860" i="25"/>
  <c r="D8861" i="25"/>
  <c r="D8862" i="25"/>
  <c r="D8863" i="25"/>
  <c r="D8864" i="25"/>
  <c r="D8865" i="25"/>
  <c r="D8866" i="25"/>
  <c r="D8867" i="25"/>
  <c r="D8868" i="25"/>
  <c r="D8869" i="25"/>
  <c r="D8870" i="25"/>
  <c r="D8871" i="25"/>
  <c r="D8872" i="25"/>
  <c r="D8873" i="25"/>
  <c r="D8874" i="25"/>
  <c r="D8875" i="25"/>
  <c r="D8876" i="25"/>
  <c r="D8877" i="25"/>
  <c r="D8878" i="25"/>
  <c r="D8879" i="25"/>
  <c r="D8880" i="25"/>
  <c r="D8881" i="25"/>
  <c r="D8882" i="25"/>
  <c r="D8883" i="25"/>
  <c r="D8884" i="25"/>
  <c r="D8885" i="25"/>
  <c r="D8886" i="25"/>
  <c r="D8887" i="25"/>
  <c r="D8888" i="25"/>
  <c r="D8889" i="25"/>
  <c r="D8890" i="25"/>
  <c r="D8891" i="25"/>
  <c r="D8892" i="25"/>
  <c r="D8893" i="25"/>
  <c r="D8894" i="25"/>
  <c r="D8895" i="25"/>
  <c r="D8896" i="25"/>
  <c r="D8897" i="25"/>
  <c r="D8898" i="25"/>
  <c r="D8899" i="25"/>
  <c r="D8900" i="25"/>
  <c r="D8901" i="25"/>
  <c r="D8902" i="25"/>
  <c r="D8903" i="25"/>
  <c r="D8904" i="25"/>
  <c r="D8905" i="25"/>
  <c r="D8906" i="25"/>
  <c r="D8907" i="25"/>
  <c r="D8908" i="25"/>
  <c r="D8909" i="25"/>
  <c r="D8910" i="25"/>
  <c r="D8911" i="25"/>
  <c r="D8912" i="25"/>
  <c r="D8913" i="25"/>
  <c r="D8914" i="25"/>
  <c r="D8915" i="25"/>
  <c r="D8916" i="25"/>
  <c r="D8917" i="25"/>
  <c r="D8918" i="25"/>
  <c r="D8919" i="25"/>
  <c r="D8920" i="25"/>
  <c r="D8921" i="25"/>
  <c r="D8922" i="25"/>
  <c r="D8923" i="25"/>
  <c r="D8924" i="25"/>
  <c r="D8925" i="25"/>
  <c r="D8926" i="25"/>
  <c r="D8927" i="25"/>
  <c r="D8928" i="25"/>
  <c r="D8929" i="25"/>
  <c r="D8930" i="25"/>
  <c r="D8931" i="25"/>
  <c r="D8932" i="25"/>
  <c r="D8933" i="25"/>
  <c r="D8934" i="25"/>
  <c r="D8935" i="25"/>
  <c r="D8936" i="25"/>
  <c r="D8937" i="25"/>
  <c r="D8938" i="25"/>
  <c r="D8939" i="25"/>
  <c r="D8940" i="25"/>
  <c r="D8941" i="25"/>
  <c r="D8942" i="25"/>
  <c r="D8943" i="25"/>
  <c r="D8944" i="25"/>
  <c r="D8945" i="25"/>
  <c r="D8946" i="25"/>
  <c r="D8947" i="25"/>
  <c r="D8948" i="25"/>
  <c r="D8949" i="25"/>
  <c r="D8950" i="25"/>
  <c r="D8951" i="25"/>
  <c r="D8952" i="25"/>
  <c r="D8953" i="25"/>
  <c r="D8954" i="25"/>
  <c r="D8955" i="25"/>
  <c r="D8956" i="25"/>
  <c r="D8957" i="25"/>
  <c r="D8958" i="25"/>
  <c r="D8959" i="25"/>
  <c r="D8960" i="25"/>
  <c r="D8961" i="25"/>
  <c r="D8962" i="25"/>
  <c r="D8963" i="25"/>
  <c r="D8964" i="25"/>
  <c r="D8965" i="25"/>
  <c r="D8966" i="25"/>
  <c r="D8967" i="25"/>
  <c r="D8968" i="25"/>
  <c r="D8969" i="25"/>
  <c r="D8970" i="25"/>
  <c r="D8971" i="25"/>
  <c r="D8972" i="25"/>
  <c r="D8973" i="25"/>
  <c r="D8974" i="25"/>
  <c r="D8975" i="25"/>
  <c r="D8976" i="25"/>
  <c r="D8977" i="25"/>
  <c r="D8978" i="25"/>
  <c r="D8979" i="25"/>
  <c r="D8980" i="25"/>
  <c r="D8981" i="25"/>
  <c r="D8982" i="25"/>
  <c r="D8983" i="25"/>
  <c r="D8984" i="25"/>
  <c r="D8985" i="25"/>
  <c r="D8986" i="25"/>
  <c r="D8987" i="25"/>
  <c r="D8988" i="25"/>
  <c r="D8989" i="25"/>
  <c r="D8990" i="25"/>
  <c r="D8991" i="25"/>
  <c r="D8992" i="25"/>
  <c r="D8993" i="25"/>
  <c r="D8994" i="25"/>
  <c r="D8995" i="25"/>
  <c r="D8996" i="25"/>
  <c r="D8997" i="25"/>
  <c r="D8998" i="25"/>
  <c r="D8999" i="25"/>
  <c r="D9000" i="25"/>
  <c r="D9001" i="25"/>
  <c r="D9002" i="25"/>
  <c r="D9003" i="25"/>
  <c r="D9004" i="25"/>
  <c r="D9005" i="25"/>
  <c r="D9006" i="25"/>
  <c r="D9007" i="25"/>
  <c r="D9008" i="25"/>
  <c r="D9009" i="25"/>
  <c r="D9010" i="25"/>
  <c r="D9011" i="25"/>
  <c r="D9012" i="25"/>
  <c r="D9013" i="25"/>
  <c r="D9014" i="25"/>
  <c r="D9015" i="25"/>
  <c r="D9016" i="25"/>
  <c r="D9017" i="25"/>
  <c r="D9018" i="25"/>
  <c r="D9019" i="25"/>
  <c r="D9020" i="25"/>
  <c r="D9021" i="25"/>
  <c r="D9022" i="25"/>
  <c r="D9023" i="25"/>
  <c r="D9024" i="25"/>
  <c r="D9025" i="25"/>
  <c r="D9026" i="25"/>
  <c r="D9027" i="25"/>
  <c r="D9028" i="25"/>
  <c r="D9029" i="25"/>
  <c r="D9030" i="25"/>
  <c r="D9031" i="25"/>
  <c r="D9032" i="25"/>
  <c r="D9033" i="25"/>
  <c r="D9034" i="25"/>
  <c r="D9035" i="25"/>
  <c r="D9036" i="25"/>
  <c r="D9037" i="25"/>
  <c r="D9038" i="25"/>
  <c r="D9039" i="25"/>
  <c r="D9040" i="25"/>
  <c r="D9041" i="25"/>
  <c r="D9042" i="25"/>
  <c r="D9043" i="25"/>
  <c r="D9044" i="25"/>
  <c r="D9045" i="25"/>
  <c r="D9046" i="25"/>
  <c r="D9047" i="25"/>
  <c r="D9048" i="25"/>
  <c r="D9049" i="25"/>
  <c r="D9050" i="25"/>
  <c r="D9051" i="25"/>
  <c r="D9052" i="25"/>
  <c r="D9053" i="25"/>
  <c r="D9054" i="25"/>
  <c r="D9055" i="25"/>
  <c r="D9056" i="25"/>
  <c r="D9057" i="25"/>
  <c r="D9058" i="25"/>
  <c r="D9059" i="25"/>
  <c r="D9060" i="25"/>
  <c r="D9061" i="25"/>
  <c r="D9062" i="25"/>
  <c r="D9063" i="25"/>
  <c r="D9064" i="25"/>
  <c r="D9065" i="25"/>
  <c r="D9066" i="25"/>
  <c r="D9067" i="25"/>
  <c r="D9068" i="25"/>
  <c r="D9069" i="25"/>
  <c r="D9070" i="25"/>
  <c r="D9071" i="25"/>
  <c r="D9072" i="25"/>
  <c r="D9073" i="25"/>
  <c r="D9074" i="25"/>
  <c r="D9075" i="25"/>
  <c r="D9076" i="25"/>
  <c r="D9077" i="25"/>
  <c r="D9078" i="25"/>
  <c r="D9079" i="25"/>
  <c r="D9080" i="25"/>
  <c r="D9081" i="25"/>
  <c r="D9082" i="25"/>
  <c r="D9083" i="25"/>
  <c r="D9084" i="25"/>
  <c r="D9085" i="25"/>
  <c r="D9086" i="25"/>
  <c r="D9087" i="25"/>
  <c r="D9088" i="25"/>
  <c r="D9089" i="25"/>
  <c r="D9090" i="25"/>
  <c r="D9091" i="25"/>
  <c r="D9092" i="25"/>
  <c r="D9093" i="25"/>
  <c r="D9094" i="25"/>
  <c r="D9095" i="25"/>
  <c r="D9096" i="25"/>
  <c r="D9097" i="25"/>
  <c r="D9098" i="25"/>
  <c r="D9099" i="25"/>
  <c r="D9100" i="25"/>
  <c r="D9101" i="25"/>
  <c r="D9102" i="25"/>
  <c r="D9103" i="25"/>
  <c r="D9104" i="25"/>
  <c r="D9105" i="25"/>
  <c r="D9106" i="25"/>
  <c r="D9107" i="25"/>
  <c r="D9108" i="25"/>
  <c r="D9109" i="25"/>
  <c r="D9110" i="25"/>
  <c r="D9111" i="25"/>
  <c r="D9112" i="25"/>
  <c r="D9113" i="25"/>
  <c r="D9114" i="25"/>
  <c r="D9115" i="25"/>
  <c r="D9116" i="25"/>
  <c r="D9117" i="25"/>
  <c r="D9118" i="25"/>
  <c r="D9119" i="25"/>
  <c r="D9120" i="25"/>
  <c r="D9121" i="25"/>
  <c r="D9122" i="25"/>
  <c r="D9123" i="25"/>
  <c r="D9124" i="25"/>
  <c r="D9125" i="25"/>
  <c r="D9126" i="25"/>
  <c r="D9127" i="25"/>
  <c r="D9128" i="25"/>
  <c r="D9129" i="25"/>
  <c r="D9130" i="25"/>
  <c r="D9131" i="25"/>
  <c r="D9132" i="25"/>
  <c r="D9133" i="25"/>
  <c r="D9134" i="25"/>
  <c r="D9135" i="25"/>
  <c r="D9136" i="25"/>
  <c r="D9137" i="25"/>
  <c r="D9138" i="25"/>
  <c r="D9139" i="25"/>
  <c r="D9140" i="25"/>
  <c r="D9141" i="25"/>
  <c r="D9142" i="25"/>
  <c r="D9143" i="25"/>
  <c r="D9144" i="25"/>
  <c r="D9145" i="25"/>
  <c r="D9146" i="25"/>
  <c r="D9147" i="25"/>
  <c r="D9148" i="25"/>
  <c r="D9149" i="25"/>
  <c r="D9150" i="25"/>
  <c r="D9151" i="25"/>
  <c r="D9152" i="25"/>
  <c r="D9153" i="25"/>
  <c r="D9154" i="25"/>
  <c r="D9155" i="25"/>
  <c r="D9156" i="25"/>
  <c r="D9157" i="25"/>
  <c r="D9158" i="25"/>
  <c r="D9159" i="25"/>
  <c r="D9160" i="25"/>
  <c r="D9161" i="25"/>
  <c r="D9162" i="25"/>
  <c r="D9163" i="25"/>
  <c r="D9164" i="25"/>
  <c r="D9165" i="25"/>
  <c r="D9166" i="25"/>
  <c r="D9167" i="25"/>
  <c r="D9168" i="25"/>
  <c r="D9169" i="25"/>
  <c r="D9170" i="25"/>
  <c r="D9171" i="25"/>
  <c r="D9172" i="25"/>
  <c r="D9173" i="25"/>
  <c r="D9174" i="25"/>
  <c r="D9175" i="25"/>
  <c r="D9176" i="25"/>
  <c r="D9177" i="25"/>
  <c r="D9178" i="25"/>
  <c r="D9179" i="25"/>
  <c r="D9180" i="25"/>
  <c r="D9181" i="25"/>
  <c r="D9182" i="25"/>
  <c r="D9183" i="25"/>
  <c r="D9184" i="25"/>
  <c r="D9185" i="25"/>
  <c r="D9186" i="25"/>
  <c r="D9187" i="25"/>
  <c r="D9188" i="25"/>
  <c r="D9189" i="25"/>
  <c r="D9190" i="25"/>
  <c r="D9191" i="25"/>
  <c r="D9192" i="25"/>
  <c r="D9193" i="25"/>
  <c r="D9194" i="25"/>
  <c r="D9195" i="25"/>
  <c r="D9196" i="25"/>
  <c r="D9197" i="25"/>
  <c r="D9198" i="25"/>
  <c r="D9199" i="25"/>
  <c r="D9200" i="25"/>
  <c r="D9201" i="25"/>
  <c r="D9202" i="25"/>
  <c r="D9203" i="25"/>
  <c r="D9204" i="25"/>
  <c r="D9205" i="25"/>
  <c r="D9206" i="25"/>
  <c r="D9207" i="25"/>
  <c r="D9208" i="25"/>
  <c r="D9209" i="25"/>
  <c r="D9210" i="25"/>
  <c r="D9211" i="25"/>
  <c r="D9212" i="25"/>
  <c r="D9213" i="25"/>
  <c r="D9214" i="25"/>
  <c r="D9215" i="25"/>
  <c r="D9216" i="25"/>
  <c r="D9217" i="25"/>
  <c r="D9218" i="25"/>
  <c r="D9219" i="25"/>
  <c r="D9220" i="25"/>
  <c r="D9221" i="25"/>
  <c r="D9222" i="25"/>
  <c r="D9223" i="25"/>
  <c r="D9224" i="25"/>
  <c r="D9225" i="25"/>
  <c r="D9226" i="25"/>
  <c r="D9227" i="25"/>
  <c r="D9228" i="25"/>
  <c r="D9229" i="25"/>
  <c r="D9230" i="25"/>
  <c r="D9231" i="25"/>
  <c r="D9232" i="25"/>
  <c r="D9233" i="25"/>
  <c r="D9234" i="25"/>
  <c r="D9235" i="25"/>
  <c r="D9236" i="25"/>
  <c r="D9237" i="25"/>
  <c r="D9238" i="25"/>
  <c r="D9239" i="25"/>
  <c r="D9240" i="25"/>
  <c r="D9241" i="25"/>
  <c r="D9242" i="25"/>
  <c r="D9243" i="25"/>
  <c r="D9244" i="25"/>
  <c r="D9245" i="25"/>
  <c r="D9246" i="25"/>
  <c r="D9247" i="25"/>
  <c r="D9248" i="25"/>
  <c r="D9249" i="25"/>
  <c r="D9250" i="25"/>
  <c r="D9251" i="25"/>
  <c r="D9252" i="25"/>
  <c r="D9253" i="25"/>
  <c r="D9254" i="25"/>
  <c r="D9255" i="25"/>
  <c r="D9256" i="25"/>
  <c r="D9257" i="25"/>
  <c r="D9258" i="25"/>
  <c r="D9259" i="25"/>
  <c r="D9260" i="25"/>
  <c r="D9261" i="25"/>
  <c r="D9262" i="25"/>
  <c r="D9263" i="25"/>
  <c r="D9264" i="25"/>
  <c r="D9265" i="25"/>
  <c r="D9266" i="25"/>
  <c r="D9267" i="25"/>
  <c r="D9268" i="25"/>
  <c r="D9269" i="25"/>
  <c r="D9270" i="25"/>
  <c r="D9271" i="25"/>
  <c r="D9272" i="25"/>
  <c r="D9273" i="25"/>
  <c r="D9274" i="25"/>
  <c r="D9275" i="25"/>
  <c r="D9276" i="25"/>
  <c r="D9277" i="25"/>
  <c r="D9278" i="25"/>
  <c r="D9279" i="25"/>
  <c r="D9280" i="25"/>
  <c r="D9281" i="25"/>
  <c r="D9282" i="25"/>
  <c r="D9283" i="25"/>
  <c r="D9284" i="25"/>
  <c r="D9285" i="25"/>
  <c r="D9286" i="25"/>
  <c r="D9287" i="25"/>
  <c r="D9288" i="25"/>
  <c r="D9289" i="25"/>
  <c r="D9290" i="25"/>
  <c r="D9291" i="25"/>
  <c r="D9292" i="25"/>
  <c r="D9293" i="25"/>
  <c r="D9294" i="25"/>
  <c r="D9295" i="25"/>
  <c r="D9296" i="25"/>
  <c r="D9297" i="25"/>
  <c r="D9298" i="25"/>
  <c r="D9299" i="25"/>
  <c r="D9300" i="25"/>
  <c r="D9301" i="25"/>
  <c r="D9302" i="25"/>
  <c r="D9303" i="25"/>
  <c r="D9304" i="25"/>
  <c r="D9305" i="25"/>
  <c r="D9306" i="25"/>
  <c r="D9307" i="25"/>
  <c r="D9308" i="25"/>
  <c r="D9309" i="25"/>
  <c r="D9310" i="25"/>
  <c r="D9311" i="25"/>
  <c r="D9312" i="25"/>
  <c r="D9313" i="25"/>
  <c r="D9314" i="25"/>
  <c r="D9315" i="25"/>
  <c r="D9316" i="25"/>
  <c r="D9317" i="25"/>
  <c r="D9318" i="25"/>
  <c r="D9319" i="25"/>
  <c r="D9320" i="25"/>
  <c r="D9321" i="25"/>
  <c r="D9322" i="25"/>
  <c r="D9323" i="25"/>
  <c r="D9324" i="25"/>
  <c r="D9325" i="25"/>
  <c r="D9326" i="25"/>
  <c r="D9327" i="25"/>
  <c r="D9328" i="25"/>
  <c r="D9329" i="25"/>
  <c r="D9330" i="25"/>
  <c r="D9331" i="25"/>
  <c r="D9332" i="25"/>
  <c r="D9333" i="25"/>
  <c r="D9334" i="25"/>
  <c r="D9335" i="25"/>
  <c r="D9336" i="25"/>
  <c r="D9337" i="25"/>
  <c r="D9338" i="25"/>
  <c r="D9339" i="25"/>
  <c r="D9340" i="25"/>
  <c r="D9341" i="25"/>
  <c r="D9342" i="25"/>
  <c r="D9343" i="25"/>
  <c r="D9344" i="25"/>
  <c r="D9345" i="25"/>
  <c r="D9346" i="25"/>
  <c r="D9347" i="25"/>
  <c r="D9348" i="25"/>
  <c r="D9349" i="25"/>
  <c r="D9350" i="25"/>
  <c r="D9351" i="25"/>
  <c r="D9352" i="25"/>
  <c r="D9353" i="25"/>
  <c r="D9354" i="25"/>
  <c r="D9355" i="25"/>
  <c r="D9356" i="25"/>
  <c r="D9357" i="25"/>
  <c r="D9358" i="25"/>
  <c r="D9359" i="25"/>
  <c r="D9360" i="25"/>
  <c r="D9361" i="25"/>
  <c r="D9362" i="25"/>
  <c r="D9363" i="25"/>
  <c r="D9364" i="25"/>
  <c r="D9365" i="25"/>
  <c r="D9366" i="25"/>
  <c r="D9367" i="25"/>
  <c r="D9368" i="25"/>
  <c r="D9369" i="25"/>
  <c r="D9370" i="25"/>
  <c r="D9371" i="25"/>
  <c r="D9372" i="25"/>
  <c r="D9373" i="25"/>
  <c r="D9374" i="25"/>
  <c r="D9375" i="25"/>
  <c r="D9376" i="25"/>
  <c r="D9377" i="25"/>
  <c r="D9378" i="25"/>
  <c r="D9379" i="25"/>
  <c r="D9380" i="25"/>
  <c r="D9381" i="25"/>
  <c r="D9382" i="25"/>
  <c r="D9383" i="25"/>
  <c r="D9384" i="25"/>
  <c r="D9385" i="25"/>
  <c r="D9386" i="25"/>
  <c r="D9387" i="25"/>
  <c r="D9388" i="25"/>
  <c r="D9389" i="25"/>
  <c r="D9390" i="25"/>
  <c r="D9391" i="25"/>
  <c r="D9392" i="25"/>
  <c r="D9393" i="25"/>
  <c r="D9394" i="25"/>
  <c r="D9395" i="25"/>
  <c r="D9396" i="25"/>
  <c r="D9397" i="25"/>
  <c r="D9398" i="25"/>
  <c r="D9399" i="25"/>
  <c r="D9400" i="25"/>
  <c r="D9401" i="25"/>
  <c r="D9402" i="25"/>
  <c r="D9403" i="25"/>
  <c r="D9404" i="25"/>
  <c r="D9405" i="25"/>
  <c r="D9406" i="25"/>
  <c r="D9407" i="25"/>
  <c r="D9408" i="25"/>
  <c r="D9409" i="25"/>
  <c r="D9410" i="25"/>
  <c r="D9411" i="25"/>
  <c r="D9412" i="25"/>
  <c r="D9413" i="25"/>
  <c r="D9414" i="25"/>
  <c r="D9415" i="25"/>
  <c r="D9416" i="25"/>
  <c r="D9417" i="25"/>
  <c r="D9418" i="25"/>
  <c r="D9419" i="25"/>
  <c r="D9420" i="25"/>
  <c r="D9421" i="25"/>
  <c r="D9422" i="25"/>
  <c r="D9423" i="25"/>
  <c r="D9424" i="25"/>
  <c r="D9425" i="25"/>
  <c r="D9426" i="25"/>
  <c r="D9427" i="25"/>
  <c r="D9428" i="25"/>
  <c r="D9429" i="25"/>
  <c r="D9430" i="25"/>
  <c r="D9431" i="25"/>
  <c r="D9432" i="25"/>
  <c r="D9433" i="25"/>
  <c r="D9434" i="25"/>
  <c r="D9435" i="25"/>
  <c r="D9436" i="25"/>
  <c r="D9437" i="25"/>
  <c r="D9438" i="25"/>
  <c r="D9439" i="25"/>
  <c r="D9440" i="25"/>
  <c r="D9441" i="25"/>
  <c r="D9442" i="25"/>
  <c r="D9443" i="25"/>
  <c r="D9444" i="25"/>
  <c r="D9445" i="25"/>
  <c r="D9446" i="25"/>
  <c r="D9447" i="25"/>
  <c r="D9448" i="25"/>
  <c r="D9449" i="25"/>
  <c r="D9450" i="25"/>
  <c r="D9451" i="25"/>
  <c r="D9452" i="25"/>
  <c r="D9453" i="25"/>
  <c r="D9454" i="25"/>
  <c r="D9455" i="25"/>
  <c r="D9456" i="25"/>
  <c r="D9457" i="25"/>
  <c r="D9458" i="25"/>
  <c r="D9459" i="25"/>
  <c r="D9460" i="25"/>
  <c r="D9461" i="25"/>
  <c r="D9462" i="25"/>
  <c r="D9463" i="25"/>
  <c r="D9464" i="25"/>
  <c r="D9465" i="25"/>
  <c r="D9466" i="25"/>
  <c r="D9467" i="25"/>
  <c r="D9468" i="25"/>
  <c r="D9469" i="25"/>
  <c r="D9470" i="25"/>
  <c r="D9471" i="25"/>
  <c r="D9472" i="25"/>
  <c r="D9473" i="25"/>
  <c r="D9474" i="25"/>
  <c r="D9475" i="25"/>
  <c r="D9476" i="25"/>
  <c r="D9477" i="25"/>
  <c r="D9478" i="25"/>
  <c r="D9479" i="25"/>
  <c r="D9480" i="25"/>
  <c r="D9481" i="25"/>
  <c r="D9482" i="25"/>
  <c r="D9483" i="25"/>
  <c r="D9484" i="25"/>
  <c r="D9485" i="25"/>
  <c r="D9486" i="25"/>
  <c r="D9487" i="25"/>
  <c r="D9488" i="25"/>
  <c r="D9489" i="25"/>
  <c r="D9490" i="25"/>
  <c r="D9491" i="25"/>
  <c r="D9492" i="25"/>
  <c r="D9493" i="25"/>
  <c r="D9494" i="25"/>
  <c r="D9495" i="25"/>
  <c r="D9496" i="25"/>
  <c r="D9497" i="25"/>
  <c r="D9498" i="25"/>
  <c r="D9499" i="25"/>
  <c r="D9500" i="25"/>
  <c r="D9501" i="25"/>
  <c r="D9502" i="25"/>
  <c r="D9503" i="25"/>
  <c r="D9504" i="25"/>
  <c r="D9505" i="25"/>
  <c r="D9506" i="25"/>
  <c r="D9507" i="25"/>
  <c r="D9508" i="25"/>
  <c r="D9509" i="25"/>
  <c r="D9510" i="25"/>
  <c r="D9511" i="25"/>
  <c r="D9512" i="25"/>
  <c r="D9513" i="25"/>
  <c r="D9514" i="25"/>
  <c r="D9515" i="25"/>
  <c r="D9516" i="25"/>
  <c r="D9517" i="25"/>
  <c r="D9518" i="25"/>
  <c r="D9519" i="25"/>
  <c r="D9520" i="25"/>
  <c r="D9521" i="25"/>
  <c r="D9522" i="25"/>
  <c r="D9523" i="25"/>
  <c r="D9524" i="25"/>
  <c r="D9525" i="25"/>
  <c r="D9526" i="25"/>
  <c r="D9527" i="25"/>
  <c r="D9528" i="25"/>
  <c r="D9529" i="25"/>
  <c r="D9530" i="25"/>
  <c r="D9531" i="25"/>
  <c r="D9532" i="25"/>
  <c r="D9533" i="25"/>
  <c r="D9534" i="25"/>
  <c r="D9535" i="25"/>
  <c r="D9536" i="25"/>
  <c r="D9537" i="25"/>
  <c r="D9538" i="25"/>
  <c r="D9539" i="25"/>
  <c r="D9540" i="25"/>
  <c r="D9541" i="25"/>
  <c r="D9542" i="25"/>
  <c r="D9543" i="25"/>
  <c r="D9544" i="25"/>
  <c r="D9545" i="25"/>
  <c r="D9546" i="25"/>
  <c r="D9547" i="25"/>
  <c r="D9548" i="25"/>
  <c r="D9549" i="25"/>
  <c r="D9550" i="25"/>
  <c r="D9551" i="25"/>
  <c r="D9552" i="25"/>
  <c r="D9553" i="25"/>
  <c r="D9554" i="25"/>
  <c r="D9555" i="25"/>
  <c r="D9556" i="25"/>
  <c r="D9557" i="25"/>
  <c r="D9558" i="25"/>
  <c r="D9559" i="25"/>
  <c r="D9560" i="25"/>
  <c r="D9561" i="25"/>
  <c r="D9562" i="25"/>
  <c r="D9563" i="25"/>
  <c r="D9564" i="25"/>
  <c r="D9565" i="25"/>
  <c r="D9566" i="25"/>
  <c r="D9567" i="25"/>
  <c r="D9568" i="25"/>
  <c r="D9569" i="25"/>
  <c r="D9570" i="25"/>
  <c r="D9571" i="25"/>
  <c r="D9572" i="25"/>
  <c r="D9573" i="25"/>
  <c r="D9574" i="25"/>
  <c r="D9575" i="25"/>
  <c r="D9576" i="25"/>
  <c r="D9577" i="25"/>
  <c r="D9578" i="25"/>
  <c r="D9579" i="25"/>
  <c r="D9580" i="25"/>
  <c r="D9581" i="25"/>
  <c r="D9582" i="25"/>
  <c r="D9583" i="25"/>
  <c r="D9584" i="25"/>
  <c r="D9585" i="25"/>
  <c r="D9586" i="25"/>
  <c r="D9587" i="25"/>
  <c r="D9588" i="25"/>
  <c r="D9589" i="25"/>
  <c r="D9590" i="25"/>
  <c r="D9591" i="25"/>
  <c r="D9592" i="25"/>
  <c r="D9593" i="25"/>
  <c r="D9594" i="25"/>
  <c r="D9595" i="25"/>
  <c r="D9596" i="25"/>
  <c r="D9597" i="25"/>
  <c r="D9598" i="25"/>
  <c r="D9599" i="25"/>
  <c r="D9600" i="25"/>
  <c r="D9601" i="25"/>
  <c r="D9602" i="25"/>
  <c r="D9603" i="25"/>
  <c r="D9604" i="25"/>
  <c r="D9605" i="25"/>
  <c r="D9606" i="25"/>
  <c r="D9607" i="25"/>
  <c r="D9608" i="25"/>
  <c r="D9609" i="25"/>
  <c r="D9610" i="25"/>
  <c r="D9611" i="25"/>
  <c r="D9612" i="25"/>
  <c r="D9613" i="25"/>
  <c r="D9614" i="25"/>
  <c r="D9615" i="25"/>
  <c r="D9616" i="25"/>
  <c r="D9617" i="25"/>
  <c r="D9618" i="25"/>
  <c r="D9619" i="25"/>
  <c r="D9620" i="25"/>
  <c r="D9621" i="25"/>
  <c r="D9622" i="25"/>
  <c r="D9623" i="25"/>
  <c r="D9624" i="25"/>
  <c r="D9625" i="25"/>
  <c r="D9626" i="25"/>
  <c r="D9627" i="25"/>
  <c r="D9628" i="25"/>
  <c r="D9629" i="25"/>
  <c r="D9630" i="25"/>
  <c r="D9631" i="25"/>
  <c r="D9632" i="25"/>
  <c r="D9633" i="25"/>
  <c r="D9634" i="25"/>
  <c r="D9635" i="25"/>
  <c r="D9636" i="25"/>
  <c r="D9637" i="25"/>
  <c r="D9638" i="25"/>
  <c r="D9639" i="25"/>
  <c r="D9640" i="25"/>
  <c r="D9641" i="25"/>
  <c r="D9642" i="25"/>
  <c r="D9643" i="25"/>
  <c r="D9644" i="25"/>
  <c r="D9645" i="25"/>
  <c r="D9646" i="25"/>
  <c r="D9647" i="25"/>
  <c r="D9648" i="25"/>
  <c r="D9649" i="25"/>
  <c r="D9650" i="25"/>
  <c r="D9651" i="25"/>
  <c r="D9652" i="25"/>
  <c r="D9653" i="25"/>
  <c r="D9654" i="25"/>
  <c r="D9655" i="25"/>
  <c r="D9656" i="25"/>
  <c r="D9657" i="25"/>
  <c r="D9658" i="25"/>
  <c r="D9659" i="25"/>
  <c r="D9660" i="25"/>
  <c r="D9661" i="25"/>
  <c r="D9662" i="25"/>
  <c r="D9663" i="25"/>
  <c r="D9664" i="25"/>
  <c r="D9665" i="25"/>
  <c r="D9666" i="25"/>
  <c r="D9667" i="25"/>
  <c r="D9668" i="25"/>
  <c r="D9669" i="25"/>
  <c r="D9670" i="25"/>
  <c r="D9671" i="25"/>
  <c r="D9672" i="25"/>
  <c r="D9673" i="25"/>
  <c r="D9674" i="25"/>
  <c r="D9675" i="25"/>
  <c r="D9676" i="25"/>
  <c r="D9677" i="25"/>
  <c r="D9678" i="25"/>
  <c r="D9679" i="25"/>
  <c r="D9680" i="25"/>
  <c r="D9681" i="25"/>
  <c r="D9682" i="25"/>
  <c r="D9683" i="25"/>
  <c r="D9684" i="25"/>
  <c r="D9685" i="25"/>
  <c r="D9686" i="25"/>
  <c r="D9687" i="25"/>
  <c r="D9688" i="25"/>
  <c r="D9689" i="25"/>
  <c r="D9690" i="25"/>
  <c r="D9691" i="25"/>
  <c r="D9692" i="25"/>
  <c r="D9693" i="25"/>
  <c r="D9694" i="25"/>
  <c r="D9695" i="25"/>
  <c r="D9696" i="25"/>
  <c r="D9697" i="25"/>
  <c r="D9698" i="25"/>
  <c r="D9699" i="25"/>
  <c r="D9700" i="25"/>
  <c r="D9701" i="25"/>
  <c r="D9702" i="25"/>
  <c r="D9703" i="25"/>
  <c r="D9704" i="25"/>
  <c r="D9705" i="25"/>
  <c r="D9706" i="25"/>
  <c r="D9707" i="25"/>
  <c r="D9708" i="25"/>
  <c r="D9709" i="25"/>
  <c r="D9710" i="25"/>
  <c r="D9711" i="25"/>
  <c r="D9712" i="25"/>
  <c r="D9713" i="25"/>
  <c r="D9714" i="25"/>
  <c r="D9715" i="25"/>
  <c r="D9716" i="25"/>
  <c r="D9717" i="25"/>
  <c r="D9718" i="25"/>
  <c r="D9719" i="25"/>
  <c r="D9720" i="25"/>
  <c r="D9721" i="25"/>
  <c r="D9722" i="25"/>
  <c r="D9723" i="25"/>
  <c r="D9724" i="25"/>
  <c r="D9725" i="25"/>
  <c r="D9726" i="25"/>
  <c r="D9727" i="25"/>
  <c r="D9728" i="25"/>
  <c r="D9729" i="25"/>
  <c r="D9730" i="25"/>
  <c r="D9731" i="25"/>
  <c r="D9732" i="25"/>
  <c r="D9733" i="25"/>
  <c r="D9734" i="25"/>
  <c r="D9735" i="25"/>
  <c r="D9736" i="25"/>
  <c r="D9737" i="25"/>
  <c r="D9738" i="25"/>
  <c r="D9739" i="25"/>
  <c r="D9740" i="25"/>
  <c r="D9741" i="25"/>
  <c r="D9742" i="25"/>
  <c r="D9743" i="25"/>
  <c r="D9744" i="25"/>
  <c r="D9745" i="25"/>
  <c r="D9746" i="25"/>
  <c r="D9747" i="25"/>
  <c r="D9748" i="25"/>
  <c r="D9749" i="25"/>
  <c r="D9750" i="25"/>
  <c r="D9751" i="25"/>
  <c r="D9752" i="25"/>
  <c r="D9753" i="25"/>
  <c r="D9754" i="25"/>
  <c r="D9755" i="25"/>
  <c r="D9756" i="25"/>
  <c r="D9757" i="25"/>
  <c r="D9758" i="25"/>
  <c r="D9759" i="25"/>
  <c r="D9760" i="25"/>
  <c r="D9761" i="25"/>
  <c r="D9762" i="25"/>
  <c r="D9763" i="25"/>
  <c r="D9764" i="25"/>
  <c r="D9765" i="25"/>
  <c r="D9766" i="25"/>
  <c r="D9767" i="25"/>
  <c r="D9768" i="25"/>
  <c r="D9769" i="25"/>
  <c r="D9770" i="25"/>
  <c r="D9771" i="25"/>
  <c r="D9772" i="25"/>
  <c r="D9773" i="25"/>
  <c r="D9774" i="25"/>
  <c r="D9775" i="25"/>
  <c r="D9776" i="25"/>
  <c r="D9777" i="25"/>
  <c r="D9778" i="25"/>
  <c r="D9779" i="25"/>
  <c r="D9780" i="25"/>
  <c r="D9781" i="25"/>
  <c r="D9782" i="25"/>
  <c r="D9783" i="25"/>
  <c r="D9784" i="25"/>
  <c r="D9785" i="25"/>
  <c r="D9786" i="25"/>
  <c r="D9787" i="25"/>
  <c r="D9788" i="25"/>
  <c r="D9789" i="25"/>
  <c r="D9790" i="25"/>
  <c r="D9791" i="25"/>
  <c r="D9792" i="25"/>
  <c r="D9793" i="25"/>
  <c r="D9794" i="25"/>
  <c r="D9795" i="25"/>
  <c r="D9796" i="25"/>
  <c r="D9797" i="25"/>
  <c r="D9798" i="25"/>
  <c r="D9799" i="25"/>
  <c r="D9800" i="25"/>
  <c r="D9801" i="25"/>
  <c r="D9802" i="25"/>
  <c r="D9803" i="25"/>
  <c r="D9804" i="25"/>
  <c r="D9805" i="25"/>
  <c r="D9806" i="25"/>
  <c r="D9807" i="25"/>
  <c r="D9808" i="25"/>
  <c r="D9809" i="25"/>
  <c r="D9810" i="25"/>
  <c r="D9811" i="25"/>
  <c r="D9812" i="25"/>
  <c r="D9813" i="25"/>
  <c r="D9814" i="25"/>
  <c r="D9815" i="25"/>
  <c r="D9816" i="25"/>
  <c r="D9817" i="25"/>
  <c r="D9818" i="25"/>
  <c r="D9819" i="25"/>
  <c r="D9820" i="25"/>
  <c r="D9821" i="25"/>
  <c r="D9822" i="25"/>
  <c r="D9823" i="25"/>
  <c r="D9824" i="25"/>
  <c r="D9825" i="25"/>
  <c r="D9826" i="25"/>
  <c r="D9827" i="25"/>
  <c r="D9828" i="25"/>
  <c r="D9829" i="25"/>
  <c r="D9830" i="25"/>
  <c r="D9831" i="25"/>
  <c r="D9832" i="25"/>
  <c r="D9833" i="25"/>
  <c r="D9834" i="25"/>
  <c r="D9835" i="25"/>
  <c r="D9836" i="25"/>
  <c r="D9837" i="25"/>
  <c r="D9838" i="25"/>
  <c r="D9839" i="25"/>
  <c r="D9840" i="25"/>
  <c r="D9841" i="25"/>
  <c r="D9842" i="25"/>
  <c r="D9843" i="25"/>
  <c r="D9844" i="25"/>
  <c r="D9845" i="25"/>
  <c r="D9846" i="25"/>
  <c r="D9847" i="25"/>
  <c r="D9848" i="25"/>
  <c r="D9849" i="25"/>
  <c r="D9850" i="25"/>
  <c r="D9851" i="25"/>
  <c r="D9852" i="25"/>
  <c r="D9853" i="25"/>
  <c r="D9854" i="25"/>
  <c r="D9855" i="25"/>
  <c r="D9856" i="25"/>
  <c r="D9857" i="25"/>
  <c r="D9858" i="25"/>
  <c r="D9859" i="25"/>
  <c r="D9860" i="25"/>
  <c r="D9861" i="25"/>
  <c r="D9862" i="25"/>
  <c r="D9863" i="25"/>
  <c r="D9864" i="25"/>
  <c r="D9865" i="25"/>
  <c r="D9866" i="25"/>
  <c r="D9867" i="25"/>
  <c r="D9868" i="25"/>
  <c r="D9869" i="25"/>
  <c r="D9870" i="25"/>
  <c r="D9871" i="25"/>
  <c r="D9872" i="25"/>
  <c r="D9873" i="25"/>
  <c r="D9874" i="25"/>
  <c r="D9875" i="25"/>
  <c r="D9876" i="25"/>
  <c r="D9877" i="25"/>
  <c r="D9878" i="25"/>
  <c r="D9879" i="25"/>
  <c r="D9880" i="25"/>
  <c r="D9881" i="25"/>
  <c r="D9882" i="25"/>
  <c r="D9883" i="25"/>
  <c r="D9884" i="25"/>
  <c r="D9885" i="25"/>
  <c r="D9886" i="25"/>
  <c r="D9887" i="25"/>
  <c r="D9888" i="25"/>
  <c r="D9889" i="25"/>
  <c r="D9890" i="25"/>
  <c r="D9891" i="25"/>
  <c r="D9892" i="25"/>
  <c r="D9893" i="25"/>
  <c r="D9894" i="25"/>
  <c r="D9895" i="25"/>
  <c r="D9896" i="25"/>
  <c r="D9897" i="25"/>
  <c r="D9898" i="25"/>
  <c r="D9899" i="25"/>
  <c r="D9900" i="25"/>
  <c r="D9901" i="25"/>
  <c r="D9902" i="25"/>
  <c r="D9903" i="25"/>
  <c r="D9904" i="25"/>
  <c r="D9905" i="25"/>
  <c r="D9906" i="25"/>
  <c r="D9907" i="25"/>
  <c r="D9908" i="25"/>
  <c r="D9909" i="25"/>
  <c r="D9910" i="25"/>
  <c r="D9911" i="25"/>
  <c r="D9912" i="25"/>
  <c r="D9913" i="25"/>
  <c r="D9914" i="25"/>
  <c r="D9915" i="25"/>
  <c r="D9916" i="25"/>
  <c r="D9917" i="25"/>
  <c r="D9918" i="25"/>
  <c r="D9919" i="25"/>
  <c r="D9920" i="25"/>
  <c r="D9921" i="25"/>
  <c r="D9922" i="25"/>
  <c r="D9923" i="25"/>
  <c r="D9924" i="25"/>
  <c r="D9925" i="25"/>
  <c r="D9926" i="25"/>
  <c r="D9927" i="25"/>
  <c r="D9928" i="25"/>
  <c r="D9929" i="25"/>
  <c r="D9930" i="25"/>
  <c r="D9931" i="25"/>
  <c r="D9932" i="25"/>
  <c r="D9933" i="25"/>
  <c r="D9934" i="25"/>
  <c r="D9935" i="25"/>
  <c r="D9936" i="25"/>
  <c r="D9937" i="25"/>
  <c r="D9938" i="25"/>
  <c r="D9939" i="25"/>
  <c r="D9940" i="25"/>
  <c r="D9941" i="25"/>
  <c r="D9942" i="25"/>
  <c r="D9943" i="25"/>
  <c r="D9944" i="25"/>
  <c r="D9945" i="25"/>
  <c r="D9946" i="25"/>
  <c r="D9947" i="25"/>
  <c r="D9948" i="25"/>
  <c r="D9949" i="25"/>
  <c r="D9950" i="25"/>
  <c r="D9951" i="25"/>
  <c r="D9952" i="25"/>
  <c r="D9953" i="25"/>
  <c r="D9954" i="25"/>
  <c r="D9955" i="25"/>
  <c r="D9956" i="25"/>
  <c r="D9957" i="25"/>
  <c r="D9958" i="25"/>
  <c r="D9959" i="25"/>
  <c r="D9960" i="25"/>
  <c r="D9961" i="25"/>
  <c r="D9962" i="25"/>
  <c r="D9963" i="25"/>
  <c r="D9964" i="25"/>
  <c r="D9965" i="25"/>
  <c r="D9966" i="25"/>
  <c r="D9967" i="25"/>
  <c r="D9968" i="25"/>
  <c r="D9969" i="25"/>
  <c r="D9970" i="25"/>
  <c r="D9971" i="25"/>
  <c r="D9972" i="25"/>
  <c r="D9973" i="25"/>
  <c r="D9974" i="25"/>
  <c r="D9975" i="25"/>
  <c r="D9976" i="25"/>
  <c r="D9977" i="25"/>
  <c r="D9978" i="25"/>
  <c r="D9979" i="25"/>
  <c r="D9980" i="25"/>
  <c r="D9981" i="25"/>
  <c r="D9982" i="25"/>
  <c r="D9983" i="25"/>
  <c r="D9984" i="25"/>
  <c r="D9985" i="25"/>
  <c r="D9986" i="25"/>
  <c r="D9987" i="25"/>
  <c r="D9988" i="25"/>
  <c r="D9989" i="25"/>
  <c r="D9990" i="25"/>
  <c r="D9991" i="25"/>
  <c r="D9992" i="25"/>
  <c r="D9993" i="25"/>
  <c r="D9994" i="25"/>
  <c r="D9995" i="25"/>
  <c r="D9996" i="25"/>
  <c r="D9997" i="25"/>
  <c r="D9998" i="25"/>
  <c r="D9999" i="25"/>
  <c r="D10000" i="25"/>
  <c r="D10001" i="25"/>
  <c r="D10002" i="25"/>
  <c r="K25" i="25"/>
  <c r="K24" i="25"/>
  <c r="K23" i="25"/>
  <c r="K22" i="25"/>
  <c r="K21" i="25"/>
  <c r="N9" i="25"/>
  <c r="G3" i="25"/>
  <c r="H13" i="24"/>
  <c r="H14" i="24"/>
  <c r="H15" i="24"/>
  <c r="H16" i="24"/>
  <c r="H12" i="24"/>
  <c r="C7186" i="24"/>
  <c r="D7185" i="24" s="1"/>
  <c r="E7185" i="24" s="1"/>
  <c r="C35" i="6"/>
  <c r="F35" i="6"/>
  <c r="G35" i="6"/>
  <c r="H35" i="6"/>
  <c r="I35" i="6"/>
  <c r="J35" i="6"/>
  <c r="K35" i="6"/>
  <c r="B35" i="6"/>
  <c r="C32" i="5"/>
  <c r="C31" i="5"/>
  <c r="D42" i="19"/>
  <c r="D41" i="19"/>
  <c r="D30" i="19"/>
  <c r="H15" i="19"/>
  <c r="I15" i="19" s="1"/>
  <c r="J15" i="19" s="1"/>
  <c r="F3" i="19"/>
  <c r="G3" i="19" s="1"/>
  <c r="H3" i="19" s="1"/>
  <c r="I3" i="19" s="1"/>
  <c r="J3" i="19" s="1"/>
  <c r="K3" i="19" s="1"/>
  <c r="K4" i="24" l="1"/>
  <c r="K5" i="24"/>
  <c r="K6" i="24"/>
  <c r="G9368" i="25"/>
  <c r="G9219" i="25"/>
  <c r="G9061" i="25"/>
  <c r="G9996" i="25"/>
  <c r="G8411" i="25"/>
  <c r="G8835" i="25"/>
  <c r="G9838" i="25"/>
  <c r="G9686" i="25"/>
  <c r="G7070" i="25"/>
  <c r="G7825" i="25"/>
  <c r="G9528" i="25"/>
  <c r="G5852" i="25"/>
  <c r="G3201" i="25"/>
  <c r="G9966" i="25"/>
  <c r="G9805" i="25"/>
  <c r="G9647" i="25"/>
  <c r="G9496" i="25"/>
  <c r="G9337" i="25"/>
  <c r="G9180" i="25"/>
  <c r="G9028" i="25"/>
  <c r="G8776" i="25"/>
  <c r="G8297" i="25"/>
  <c r="G7695" i="25"/>
  <c r="G6888" i="25"/>
  <c r="G5562" i="25"/>
  <c r="G9953" i="25"/>
  <c r="G9804" i="25"/>
  <c r="G9646" i="25"/>
  <c r="G9485" i="25"/>
  <c r="G9336" i="25"/>
  <c r="G9176" i="25"/>
  <c r="G9017" i="25"/>
  <c r="G8760" i="25"/>
  <c r="G8273" i="25"/>
  <c r="G7665" i="25"/>
  <c r="G6835" i="25"/>
  <c r="G5458" i="25"/>
  <c r="G9923" i="25"/>
  <c r="G9765" i="25"/>
  <c r="G9613" i="25"/>
  <c r="G9455" i="25"/>
  <c r="G9295" i="25"/>
  <c r="G9145" i="25"/>
  <c r="G8986" i="25"/>
  <c r="G8688" i="25"/>
  <c r="G8160" i="25"/>
  <c r="G7529" i="25"/>
  <c r="G6598" i="25"/>
  <c r="G5059" i="25"/>
  <c r="G9921" i="25"/>
  <c r="G9761" i="25"/>
  <c r="G9603" i="25"/>
  <c r="G9454" i="25"/>
  <c r="G9293" i="25"/>
  <c r="G9135" i="25"/>
  <c r="G8982" i="25"/>
  <c r="G8667" i="25"/>
  <c r="G8136" i="25"/>
  <c r="G7502" i="25"/>
  <c r="G6520" i="25"/>
  <c r="G4902" i="25"/>
  <c r="G9880" i="25"/>
  <c r="G9731" i="25"/>
  <c r="G9573" i="25"/>
  <c r="G9412" i="25"/>
  <c r="G9263" i="25"/>
  <c r="G9103" i="25"/>
  <c r="G8932" i="25"/>
  <c r="G8572" i="25"/>
  <c r="G8024" i="25"/>
  <c r="G7336" i="25"/>
  <c r="G6286" i="25"/>
  <c r="G4097" i="25"/>
  <c r="G9878" i="25"/>
  <c r="G9720" i="25"/>
  <c r="G9569" i="25"/>
  <c r="G9411" i="25"/>
  <c r="G9253" i="25"/>
  <c r="G9101" i="25"/>
  <c r="G8914" i="25"/>
  <c r="G8544" i="25"/>
  <c r="G7991" i="25"/>
  <c r="G7281" i="25"/>
  <c r="G6215" i="25"/>
  <c r="G3749" i="25"/>
  <c r="G9997" i="25"/>
  <c r="G9848" i="25"/>
  <c r="G9688" i="25"/>
  <c r="G9529" i="25"/>
  <c r="G9381" i="25"/>
  <c r="G9220" i="25"/>
  <c r="G9062" i="25"/>
  <c r="G8852" i="25"/>
  <c r="G8435" i="25"/>
  <c r="G7859" i="25"/>
  <c r="G7115" i="25"/>
  <c r="G5924" i="25"/>
  <c r="G9995" i="25"/>
  <c r="G9951" i="25"/>
  <c r="G9911" i="25"/>
  <c r="G9877" i="25"/>
  <c r="G9835" i="25"/>
  <c r="G9793" i="25"/>
  <c r="G9759" i="25"/>
  <c r="G9719" i="25"/>
  <c r="G9676" i="25"/>
  <c r="G9643" i="25"/>
  <c r="G9601" i="25"/>
  <c r="G9558" i="25"/>
  <c r="G9527" i="25"/>
  <c r="G9484" i="25"/>
  <c r="G9441" i="25"/>
  <c r="G9409" i="25"/>
  <c r="G9366" i="25"/>
  <c r="G9326" i="25"/>
  <c r="G9292" i="25"/>
  <c r="G9249" i="25"/>
  <c r="G9208" i="25"/>
  <c r="G9174" i="25"/>
  <c r="G9134" i="25"/>
  <c r="G9091" i="25"/>
  <c r="G9057" i="25"/>
  <c r="G9016" i="25"/>
  <c r="G8969" i="25"/>
  <c r="G8910" i="25"/>
  <c r="G8834" i="25"/>
  <c r="G8754" i="25"/>
  <c r="G8659" i="25"/>
  <c r="G8539" i="25"/>
  <c r="G8401" i="25"/>
  <c r="G8264" i="25"/>
  <c r="G8127" i="25"/>
  <c r="G7979" i="25"/>
  <c r="G7819" i="25"/>
  <c r="G7655" i="25"/>
  <c r="G7489" i="25"/>
  <c r="G7275" i="25"/>
  <c r="G7055" i="25"/>
  <c r="G6827" i="25"/>
  <c r="G6518" i="25"/>
  <c r="G6194" i="25"/>
  <c r="G5840" i="25"/>
  <c r="G5450" i="25"/>
  <c r="G4838" i="25"/>
  <c r="G3730" i="25"/>
  <c r="G9984" i="25"/>
  <c r="G9950" i="25"/>
  <c r="G9908" i="25"/>
  <c r="G9867" i="25"/>
  <c r="G9832" i="25"/>
  <c r="G9792" i="25"/>
  <c r="G9749" i="25"/>
  <c r="G9716" i="25"/>
  <c r="G9675" i="25"/>
  <c r="G9631" i="25"/>
  <c r="G9600" i="25"/>
  <c r="G9557" i="25"/>
  <c r="G9515" i="25"/>
  <c r="G9483" i="25"/>
  <c r="G9439" i="25"/>
  <c r="G9399" i="25"/>
  <c r="G9365" i="25"/>
  <c r="G9323" i="25"/>
  <c r="G9281" i="25"/>
  <c r="G9247" i="25"/>
  <c r="G9207" i="25"/>
  <c r="G9164" i="25"/>
  <c r="G9131" i="25"/>
  <c r="G9089" i="25"/>
  <c r="G9046" i="25"/>
  <c r="G9015" i="25"/>
  <c r="G8968" i="25"/>
  <c r="G8896" i="25"/>
  <c r="G8816" i="25"/>
  <c r="G8739" i="25"/>
  <c r="G8638" i="25"/>
  <c r="G8511" i="25"/>
  <c r="G8374" i="25"/>
  <c r="G8240" i="25"/>
  <c r="G8103" i="25"/>
  <c r="G7951" i="25"/>
  <c r="G7785" i="25"/>
  <c r="G7622" i="25"/>
  <c r="G7441" i="25"/>
  <c r="G7233" i="25"/>
  <c r="G7014" i="25"/>
  <c r="G6755" i="25"/>
  <c r="G6452" i="25"/>
  <c r="G6126" i="25"/>
  <c r="G5752" i="25"/>
  <c r="G5339" i="25"/>
  <c r="G4644" i="25"/>
  <c r="G3218" i="25"/>
  <c r="G9981" i="25"/>
  <c r="G9940" i="25"/>
  <c r="G9905" i="25"/>
  <c r="G9865" i="25"/>
  <c r="G9822" i="25"/>
  <c r="G9789" i="25"/>
  <c r="G9748" i="25"/>
  <c r="G9704" i="25"/>
  <c r="G9673" i="25"/>
  <c r="G9630" i="25"/>
  <c r="G9588" i="25"/>
  <c r="G9556" i="25"/>
  <c r="G9512" i="25"/>
  <c r="G9472" i="25"/>
  <c r="G9438" i="25"/>
  <c r="G9396" i="25"/>
  <c r="G9355" i="25"/>
  <c r="G9320" i="25"/>
  <c r="G9280" i="25"/>
  <c r="G9237" i="25"/>
  <c r="G9204" i="25"/>
  <c r="G9163" i="25"/>
  <c r="G9119" i="25"/>
  <c r="G9088" i="25"/>
  <c r="G9045" i="25"/>
  <c r="G9003" i="25"/>
  <c r="G8967" i="25"/>
  <c r="G8895" i="25"/>
  <c r="G8814" i="25"/>
  <c r="G8736" i="25"/>
  <c r="G8630" i="25"/>
  <c r="G8502" i="25"/>
  <c r="G8368" i="25"/>
  <c r="G8231" i="25"/>
  <c r="G8094" i="25"/>
  <c r="G7939" i="25"/>
  <c r="G7775" i="25"/>
  <c r="G7615" i="25"/>
  <c r="G7440" i="25"/>
  <c r="G7219" i="25"/>
  <c r="G7007" i="25"/>
  <c r="G6754" i="25"/>
  <c r="G6434" i="25"/>
  <c r="G6116" i="25"/>
  <c r="G5749" i="25"/>
  <c r="G5312" i="25"/>
  <c r="G4643" i="25"/>
  <c r="G10" i="25"/>
  <c r="G4" i="25"/>
  <c r="G12" i="25"/>
  <c r="G20" i="25"/>
  <c r="G28" i="25"/>
  <c r="G36" i="25"/>
  <c r="G44" i="25"/>
  <c r="G52" i="25"/>
  <c r="G60" i="25"/>
  <c r="G68" i="25"/>
  <c r="G76" i="25"/>
  <c r="G84" i="25"/>
  <c r="G92" i="25"/>
  <c r="G100" i="25"/>
  <c r="G108" i="25"/>
  <c r="G116" i="25"/>
  <c r="G124" i="25"/>
  <c r="G132" i="25"/>
  <c r="G140" i="25"/>
  <c r="G148" i="25"/>
  <c r="G156" i="25"/>
  <c r="G164" i="25"/>
  <c r="G172" i="25"/>
  <c r="G180" i="25"/>
  <c r="G188" i="25"/>
  <c r="G196" i="25"/>
  <c r="G204" i="25"/>
  <c r="G212" i="25"/>
  <c r="G220" i="25"/>
  <c r="G228" i="25"/>
  <c r="G236" i="25"/>
  <c r="G244" i="25"/>
  <c r="G252" i="25"/>
  <c r="G260" i="25"/>
  <c r="G268" i="25"/>
  <c r="G276" i="25"/>
  <c r="G284" i="25"/>
  <c r="G292" i="25"/>
  <c r="G300" i="25"/>
  <c r="G308" i="25"/>
  <c r="G316" i="25"/>
  <c r="G324" i="25"/>
  <c r="G332" i="25"/>
  <c r="G340" i="25"/>
  <c r="G348" i="25"/>
  <c r="G356" i="25"/>
  <c r="G364" i="25"/>
  <c r="G372" i="25"/>
  <c r="G380" i="25"/>
  <c r="G388" i="25"/>
  <c r="G396" i="25"/>
  <c r="G404" i="25"/>
  <c r="G412" i="25"/>
  <c r="G420" i="25"/>
  <c r="G428" i="25"/>
  <c r="G436" i="25"/>
  <c r="G444" i="25"/>
  <c r="G452" i="25"/>
  <c r="G460" i="25"/>
  <c r="G468" i="25"/>
  <c r="G476" i="25"/>
  <c r="G484" i="25"/>
  <c r="G492" i="25"/>
  <c r="G500" i="25"/>
  <c r="G508" i="25"/>
  <c r="G516" i="25"/>
  <c r="G524" i="25"/>
  <c r="G532" i="25"/>
  <c r="G540" i="25"/>
  <c r="G548" i="25"/>
  <c r="G556" i="25"/>
  <c r="G564" i="25"/>
  <c r="G572" i="25"/>
  <c r="G580" i="25"/>
  <c r="G588" i="25"/>
  <c r="G596" i="25"/>
  <c r="G604" i="25"/>
  <c r="G612" i="25"/>
  <c r="G620" i="25"/>
  <c r="G628" i="25"/>
  <c r="G636" i="25"/>
  <c r="G644" i="25"/>
  <c r="G652" i="25"/>
  <c r="G660" i="25"/>
  <c r="G668" i="25"/>
  <c r="G676" i="25"/>
  <c r="G5" i="25"/>
  <c r="G6" i="25"/>
  <c r="G14" i="25"/>
  <c r="G22" i="25"/>
  <c r="G30" i="25"/>
  <c r="G38" i="25"/>
  <c r="G46" i="25"/>
  <c r="G54" i="25"/>
  <c r="G62" i="25"/>
  <c r="G70" i="25"/>
  <c r="G78" i="25"/>
  <c r="G86" i="25"/>
  <c r="G94" i="25"/>
  <c r="G102" i="25"/>
  <c r="G110" i="25"/>
  <c r="G118" i="25"/>
  <c r="G126" i="25"/>
  <c r="G134" i="25"/>
  <c r="G142" i="25"/>
  <c r="G150" i="25"/>
  <c r="G158" i="25"/>
  <c r="G166" i="25"/>
  <c r="G174" i="25"/>
  <c r="G182" i="25"/>
  <c r="G190" i="25"/>
  <c r="G198" i="25"/>
  <c r="G7" i="25"/>
  <c r="G8" i="25"/>
  <c r="G9" i="25"/>
  <c r="G21" i="25"/>
  <c r="G32" i="25"/>
  <c r="G42" i="25"/>
  <c r="G53" i="25"/>
  <c r="G64" i="25"/>
  <c r="G74" i="25"/>
  <c r="G85" i="25"/>
  <c r="G96" i="25"/>
  <c r="G106" i="25"/>
  <c r="G117" i="25"/>
  <c r="G128" i="25"/>
  <c r="G138" i="25"/>
  <c r="G149" i="25"/>
  <c r="G160" i="25"/>
  <c r="G170" i="25"/>
  <c r="G181" i="25"/>
  <c r="G192" i="25"/>
  <c r="G202" i="25"/>
  <c r="G211" i="25"/>
  <c r="G221" i="25"/>
  <c r="G230" i="25"/>
  <c r="G239" i="25"/>
  <c r="G248" i="25"/>
  <c r="G257" i="25"/>
  <c r="G266" i="25"/>
  <c r="G275" i="25"/>
  <c r="G285" i="25"/>
  <c r="G294" i="25"/>
  <c r="G303" i="25"/>
  <c r="G312" i="25"/>
  <c r="G321" i="25"/>
  <c r="G330" i="25"/>
  <c r="G339" i="25"/>
  <c r="G349" i="25"/>
  <c r="G358" i="25"/>
  <c r="G367" i="25"/>
  <c r="G376" i="25"/>
  <c r="G385" i="25"/>
  <c r="G394" i="25"/>
  <c r="G403" i="25"/>
  <c r="G413" i="25"/>
  <c r="G422" i="25"/>
  <c r="G431" i="25"/>
  <c r="G440" i="25"/>
  <c r="G449" i="25"/>
  <c r="G458" i="25"/>
  <c r="G467" i="25"/>
  <c r="G477" i="25"/>
  <c r="G486" i="25"/>
  <c r="G495" i="25"/>
  <c r="G504" i="25"/>
  <c r="G513" i="25"/>
  <c r="G522" i="25"/>
  <c r="G531" i="25"/>
  <c r="G541" i="25"/>
  <c r="G550" i="25"/>
  <c r="G559" i="25"/>
  <c r="G568" i="25"/>
  <c r="G577" i="25"/>
  <c r="G586" i="25"/>
  <c r="G595" i="25"/>
  <c r="G605" i="25"/>
  <c r="G614" i="25"/>
  <c r="G15" i="25"/>
  <c r="G25" i="25"/>
  <c r="G35" i="25"/>
  <c r="G47" i="25"/>
  <c r="G57" i="25"/>
  <c r="G67" i="25"/>
  <c r="G79" i="25"/>
  <c r="G89" i="25"/>
  <c r="G99" i="25"/>
  <c r="G111" i="25"/>
  <c r="G121" i="25"/>
  <c r="G131" i="25"/>
  <c r="G143" i="25"/>
  <c r="G153" i="25"/>
  <c r="G163" i="25"/>
  <c r="G175" i="25"/>
  <c r="G185" i="25"/>
  <c r="G195" i="25"/>
  <c r="G206" i="25"/>
  <c r="G215" i="25"/>
  <c r="G224" i="25"/>
  <c r="G233" i="25"/>
  <c r="G242" i="25"/>
  <c r="G251" i="25"/>
  <c r="G261" i="25"/>
  <c r="G270" i="25"/>
  <c r="G279" i="25"/>
  <c r="G288" i="25"/>
  <c r="G297" i="25"/>
  <c r="G306" i="25"/>
  <c r="G315" i="25"/>
  <c r="G325" i="25"/>
  <c r="G334" i="25"/>
  <c r="G343" i="25"/>
  <c r="G352" i="25"/>
  <c r="G361" i="25"/>
  <c r="G370" i="25"/>
  <c r="G379" i="25"/>
  <c r="G389" i="25"/>
  <c r="G398" i="25"/>
  <c r="G407" i="25"/>
  <c r="G416" i="25"/>
  <c r="G425" i="25"/>
  <c r="G434" i="25"/>
  <c r="G443" i="25"/>
  <c r="G453" i="25"/>
  <c r="G462" i="25"/>
  <c r="G471" i="25"/>
  <c r="G480" i="25"/>
  <c r="G489" i="25"/>
  <c r="G498" i="25"/>
  <c r="G507" i="25"/>
  <c r="G517" i="25"/>
  <c r="G526" i="25"/>
  <c r="G535" i="25"/>
  <c r="G544" i="25"/>
  <c r="G553" i="25"/>
  <c r="G562" i="25"/>
  <c r="G571" i="25"/>
  <c r="G581" i="25"/>
  <c r="G590" i="25"/>
  <c r="G599" i="25"/>
  <c r="G608" i="25"/>
  <c r="G617" i="25"/>
  <c r="G626" i="25"/>
  <c r="G635" i="25"/>
  <c r="G645" i="25"/>
  <c r="G654" i="25"/>
  <c r="G663" i="25"/>
  <c r="G672" i="25"/>
  <c r="G681" i="25"/>
  <c r="G689" i="25"/>
  <c r="G697" i="25"/>
  <c r="G705" i="25"/>
  <c r="G713" i="25"/>
  <c r="G721" i="25"/>
  <c r="G729" i="25"/>
  <c r="G737" i="25"/>
  <c r="G745" i="25"/>
  <c r="G753" i="25"/>
  <c r="G761" i="25"/>
  <c r="G769" i="25"/>
  <c r="G777" i="25"/>
  <c r="G785" i="25"/>
  <c r="G793" i="25"/>
  <c r="G24" i="25"/>
  <c r="G39" i="25"/>
  <c r="G51" i="25"/>
  <c r="G66" i="25"/>
  <c r="G81" i="25"/>
  <c r="G95" i="25"/>
  <c r="G109" i="25"/>
  <c r="G123" i="25"/>
  <c r="G137" i="25"/>
  <c r="G152" i="25"/>
  <c r="G167" i="25"/>
  <c r="G179" i="25"/>
  <c r="G194" i="25"/>
  <c r="G208" i="25"/>
  <c r="G219" i="25"/>
  <c r="G232" i="25"/>
  <c r="G245" i="25"/>
  <c r="G256" i="25"/>
  <c r="G269" i="25"/>
  <c r="G281" i="25"/>
  <c r="G293" i="25"/>
  <c r="G305" i="25"/>
  <c r="G318" i="25"/>
  <c r="G329" i="25"/>
  <c r="G342" i="25"/>
  <c r="G354" i="25"/>
  <c r="G366" i="25"/>
  <c r="G378" i="25"/>
  <c r="G391" i="25"/>
  <c r="G402" i="25"/>
  <c r="G415" i="25"/>
  <c r="G427" i="25"/>
  <c r="G439" i="25"/>
  <c r="G451" i="25"/>
  <c r="G464" i="25"/>
  <c r="G475" i="25"/>
  <c r="G488" i="25"/>
  <c r="G501" i="25"/>
  <c r="G512" i="25"/>
  <c r="G525" i="25"/>
  <c r="G537" i="25"/>
  <c r="G549" i="25"/>
  <c r="G561" i="25"/>
  <c r="G574" i="25"/>
  <c r="G585" i="25"/>
  <c r="G598" i="25"/>
  <c r="G610" i="25"/>
  <c r="G622" i="25"/>
  <c r="G632" i="25"/>
  <c r="G642" i="25"/>
  <c r="G653" i="25"/>
  <c r="G664" i="25"/>
  <c r="G674" i="25"/>
  <c r="G684" i="25"/>
  <c r="G693" i="25"/>
  <c r="G702" i="25"/>
  <c r="G711" i="25"/>
  <c r="G720" i="25"/>
  <c r="G730" i="25"/>
  <c r="G739" i="25"/>
  <c r="G748" i="25"/>
  <c r="G757" i="25"/>
  <c r="G766" i="25"/>
  <c r="G775" i="25"/>
  <c r="G784" i="25"/>
  <c r="G794" i="25"/>
  <c r="G802" i="25"/>
  <c r="G810" i="25"/>
  <c r="G818" i="25"/>
  <c r="G826" i="25"/>
  <c r="G834" i="25"/>
  <c r="G842" i="25"/>
  <c r="G850" i="25"/>
  <c r="G858" i="25"/>
  <c r="G866" i="25"/>
  <c r="G874" i="25"/>
  <c r="G882" i="25"/>
  <c r="G890" i="25"/>
  <c r="G898" i="25"/>
  <c r="G906" i="25"/>
  <c r="G914" i="25"/>
  <c r="G922" i="25"/>
  <c r="G930" i="25"/>
  <c r="G938" i="25"/>
  <c r="G946" i="25"/>
  <c r="G17" i="25"/>
  <c r="G31" i="25"/>
  <c r="G45" i="25"/>
  <c r="G59" i="25"/>
  <c r="G73" i="25"/>
  <c r="G88" i="25"/>
  <c r="G103" i="25"/>
  <c r="G115" i="25"/>
  <c r="G130" i="25"/>
  <c r="G145" i="25"/>
  <c r="G159" i="25"/>
  <c r="G173" i="25"/>
  <c r="G187" i="25"/>
  <c r="G201" i="25"/>
  <c r="G214" i="25"/>
  <c r="G226" i="25"/>
  <c r="G238" i="25"/>
  <c r="G250" i="25"/>
  <c r="G263" i="25"/>
  <c r="G274" i="25"/>
  <c r="G287" i="25"/>
  <c r="G299" i="25"/>
  <c r="G311" i="25"/>
  <c r="G323" i="25"/>
  <c r="G336" i="25"/>
  <c r="G347" i="25"/>
  <c r="G360" i="25"/>
  <c r="G373" i="25"/>
  <c r="G384" i="25"/>
  <c r="G397" i="25"/>
  <c r="G409" i="25"/>
  <c r="G421" i="25"/>
  <c r="G433" i="25"/>
  <c r="G446" i="25"/>
  <c r="G457" i="25"/>
  <c r="G470" i="25"/>
  <c r="G482" i="25"/>
  <c r="G494" i="25"/>
  <c r="G506" i="25"/>
  <c r="G519" i="25"/>
  <c r="G530" i="25"/>
  <c r="G543" i="25"/>
  <c r="G555" i="25"/>
  <c r="G567" i="25"/>
  <c r="G579" i="25"/>
  <c r="G592" i="25"/>
  <c r="G603" i="25"/>
  <c r="G616" i="25"/>
  <c r="G627" i="25"/>
  <c r="G27" i="25"/>
  <c r="G48" i="25"/>
  <c r="G65" i="25"/>
  <c r="G83" i="25"/>
  <c r="G104" i="25"/>
  <c r="G122" i="25"/>
  <c r="G141" i="25"/>
  <c r="G161" i="25"/>
  <c r="G178" i="25"/>
  <c r="G199" i="25"/>
  <c r="G216" i="25"/>
  <c r="G231" i="25"/>
  <c r="G247" i="25"/>
  <c r="G264" i="25"/>
  <c r="G280" i="25"/>
  <c r="G296" i="25"/>
  <c r="G313" i="25"/>
  <c r="G328" i="25"/>
  <c r="G345" i="25"/>
  <c r="G362" i="25"/>
  <c r="G377" i="25"/>
  <c r="G393" i="25"/>
  <c r="G410" i="25"/>
  <c r="G426" i="25"/>
  <c r="G442" i="25"/>
  <c r="G459" i="25"/>
  <c r="G474" i="25"/>
  <c r="G491" i="25"/>
  <c r="G509" i="25"/>
  <c r="G523" i="25"/>
  <c r="G539" i="25"/>
  <c r="G557" i="25"/>
  <c r="G573" i="25"/>
  <c r="G589" i="25"/>
  <c r="G606" i="25"/>
  <c r="G621" i="25"/>
  <c r="G634" i="25"/>
  <c r="G647" i="25"/>
  <c r="G658" i="25"/>
  <c r="G670" i="25"/>
  <c r="G682" i="25"/>
  <c r="G692" i="25"/>
  <c r="G703" i="25"/>
  <c r="G714" i="25"/>
  <c r="G724" i="25"/>
  <c r="G734" i="25"/>
  <c r="G744" i="25"/>
  <c r="G755" i="25"/>
  <c r="G765" i="25"/>
  <c r="G776" i="25"/>
  <c r="G787" i="25"/>
  <c r="G797" i="25"/>
  <c r="G806" i="25"/>
  <c r="G815" i="25"/>
  <c r="G824" i="25"/>
  <c r="G833" i="25"/>
  <c r="G843" i="25"/>
  <c r="G852" i="25"/>
  <c r="G861" i="25"/>
  <c r="G870" i="25"/>
  <c r="G879" i="25"/>
  <c r="G888" i="25"/>
  <c r="G897" i="25"/>
  <c r="G907" i="25"/>
  <c r="G916" i="25"/>
  <c r="G925" i="25"/>
  <c r="G934" i="25"/>
  <c r="G943" i="25"/>
  <c r="G952" i="25"/>
  <c r="G960" i="25"/>
  <c r="G968" i="25"/>
  <c r="G976" i="25"/>
  <c r="G984" i="25"/>
  <c r="G992" i="25"/>
  <c r="G1000" i="25"/>
  <c r="G1008" i="25"/>
  <c r="G1016" i="25"/>
  <c r="G1024" i="25"/>
  <c r="G1032" i="25"/>
  <c r="G1040" i="25"/>
  <c r="G1048" i="25"/>
  <c r="G1056" i="25"/>
  <c r="G1064" i="25"/>
  <c r="G1072" i="25"/>
  <c r="G1080" i="25"/>
  <c r="G1088" i="25"/>
  <c r="G1096" i="25"/>
  <c r="G1104" i="25"/>
  <c r="G1112" i="25"/>
  <c r="G1120" i="25"/>
  <c r="G1128" i="25"/>
  <c r="G1136" i="25"/>
  <c r="G1144" i="25"/>
  <c r="G1152" i="25"/>
  <c r="G1160" i="25"/>
  <c r="G1168" i="25"/>
  <c r="G1176" i="25"/>
  <c r="G1184" i="25"/>
  <c r="G1192" i="25"/>
  <c r="G1200" i="25"/>
  <c r="G1208" i="25"/>
  <c r="G1216" i="25"/>
  <c r="G1224" i="25"/>
  <c r="G1232" i="25"/>
  <c r="G1240" i="25"/>
  <c r="G1248" i="25"/>
  <c r="G1256" i="25"/>
  <c r="G1264" i="25"/>
  <c r="G1272" i="25"/>
  <c r="G1280" i="25"/>
  <c r="G1288" i="25"/>
  <c r="G1296" i="25"/>
  <c r="G1304" i="25"/>
  <c r="G1312" i="25"/>
  <c r="G1320" i="25"/>
  <c r="G1328" i="25"/>
  <c r="G1336" i="25"/>
  <c r="G1344" i="25"/>
  <c r="G1352" i="25"/>
  <c r="G1360" i="25"/>
  <c r="G1368" i="25"/>
  <c r="G1376" i="25"/>
  <c r="G1384" i="25"/>
  <c r="G1392" i="25"/>
  <c r="G1400" i="25"/>
  <c r="G1408" i="25"/>
  <c r="G1416" i="25"/>
  <c r="G1424" i="25"/>
  <c r="G1432" i="25"/>
  <c r="G1440" i="25"/>
  <c r="G1448" i="25"/>
  <c r="G1456" i="25"/>
  <c r="G1464" i="25"/>
  <c r="G1472" i="25"/>
  <c r="G1480" i="25"/>
  <c r="G1488" i="25"/>
  <c r="G1496" i="25"/>
  <c r="G1504" i="25"/>
  <c r="G1512" i="25"/>
  <c r="G1520" i="25"/>
  <c r="G1528" i="25"/>
  <c r="G1536" i="25"/>
  <c r="G11" i="25"/>
  <c r="G29" i="25"/>
  <c r="G49" i="25"/>
  <c r="G69" i="25"/>
  <c r="G87" i="25"/>
  <c r="G105" i="25"/>
  <c r="G125" i="25"/>
  <c r="G144" i="25"/>
  <c r="G162" i="25"/>
  <c r="G183" i="25"/>
  <c r="G200" i="25"/>
  <c r="G217" i="25"/>
  <c r="G234" i="25"/>
  <c r="G249" i="25"/>
  <c r="G265" i="25"/>
  <c r="G282" i="25"/>
  <c r="G298" i="25"/>
  <c r="G314" i="25"/>
  <c r="G331" i="25"/>
  <c r="G346" i="25"/>
  <c r="G363" i="25"/>
  <c r="G381" i="25"/>
  <c r="G395" i="25"/>
  <c r="G411" i="25"/>
  <c r="G429" i="25"/>
  <c r="G445" i="25"/>
  <c r="G461" i="25"/>
  <c r="G478" i="25"/>
  <c r="G493" i="25"/>
  <c r="G510" i="25"/>
  <c r="G527" i="25"/>
  <c r="G542" i="25"/>
  <c r="G558" i="25"/>
  <c r="G575" i="25"/>
  <c r="G591" i="25"/>
  <c r="G607" i="25"/>
  <c r="G623" i="25"/>
  <c r="G637" i="25"/>
  <c r="G18" i="25"/>
  <c r="G37" i="25"/>
  <c r="G56" i="25"/>
  <c r="G75" i="25"/>
  <c r="G93" i="25"/>
  <c r="G113" i="25"/>
  <c r="G133" i="25"/>
  <c r="G151" i="25"/>
  <c r="G169" i="25"/>
  <c r="G189" i="25"/>
  <c r="G207" i="25"/>
  <c r="G223" i="25"/>
  <c r="G240" i="25"/>
  <c r="G255" i="25"/>
  <c r="G272" i="25"/>
  <c r="G289" i="25"/>
  <c r="G304" i="25"/>
  <c r="G320" i="25"/>
  <c r="G337" i="25"/>
  <c r="G353" i="25"/>
  <c r="G369" i="25"/>
  <c r="G386" i="25"/>
  <c r="G401" i="25"/>
  <c r="G418" i="25"/>
  <c r="G435" i="25"/>
  <c r="G450" i="25"/>
  <c r="G466" i="25"/>
  <c r="G483" i="25"/>
  <c r="G499" i="25"/>
  <c r="G515" i="25"/>
  <c r="G533" i="25"/>
  <c r="G547" i="25"/>
  <c r="G565" i="25"/>
  <c r="G582" i="25"/>
  <c r="G597" i="25"/>
  <c r="G613" i="25"/>
  <c r="G629" i="25"/>
  <c r="G640" i="25"/>
  <c r="G651" i="25"/>
  <c r="G665" i="25"/>
  <c r="G677" i="25"/>
  <c r="G687" i="25"/>
  <c r="G698" i="25"/>
  <c r="G708" i="25"/>
  <c r="G718" i="25"/>
  <c r="G728" i="25"/>
  <c r="G740" i="25"/>
  <c r="G750" i="25"/>
  <c r="G760" i="25"/>
  <c r="G771" i="25"/>
  <c r="G781" i="25"/>
  <c r="G791" i="25"/>
  <c r="G801" i="25"/>
  <c r="G811" i="25"/>
  <c r="G820" i="25"/>
  <c r="G829" i="25"/>
  <c r="G838" i="25"/>
  <c r="G847" i="25"/>
  <c r="G856" i="25"/>
  <c r="G865" i="25"/>
  <c r="G875" i="25"/>
  <c r="G884" i="25"/>
  <c r="G893" i="25"/>
  <c r="G902" i="25"/>
  <c r="G911" i="25"/>
  <c r="G920" i="25"/>
  <c r="G929" i="25"/>
  <c r="G939" i="25"/>
  <c r="G948" i="25"/>
  <c r="G956" i="25"/>
  <c r="G964" i="25"/>
  <c r="G972" i="25"/>
  <c r="G980" i="25"/>
  <c r="G988" i="25"/>
  <c r="G996" i="25"/>
  <c r="G1004" i="25"/>
  <c r="G1012" i="25"/>
  <c r="G1020" i="25"/>
  <c r="G1028" i="25"/>
  <c r="G1036" i="25"/>
  <c r="G1044" i="25"/>
  <c r="G1052" i="25"/>
  <c r="G1060" i="25"/>
  <c r="G1068" i="25"/>
  <c r="G1076" i="25"/>
  <c r="G40" i="25"/>
  <c r="G71" i="25"/>
  <c r="G98" i="25"/>
  <c r="G129" i="25"/>
  <c r="G157" i="25"/>
  <c r="G191" i="25"/>
  <c r="G218" i="25"/>
  <c r="G243" i="25"/>
  <c r="G271" i="25"/>
  <c r="G295" i="25"/>
  <c r="G322" i="25"/>
  <c r="G350" i="25"/>
  <c r="G374" i="25"/>
  <c r="G400" i="25"/>
  <c r="G424" i="25"/>
  <c r="G454" i="25"/>
  <c r="G479" i="25"/>
  <c r="G503" i="25"/>
  <c r="G529" i="25"/>
  <c r="G554" i="25"/>
  <c r="G583" i="25"/>
  <c r="G609" i="25"/>
  <c r="G631" i="25"/>
  <c r="G649" i="25"/>
  <c r="G666" i="25"/>
  <c r="G680" i="25"/>
  <c r="G695" i="25"/>
  <c r="G709" i="25"/>
  <c r="G723" i="25"/>
  <c r="G736" i="25"/>
  <c r="G751" i="25"/>
  <c r="G764" i="25"/>
  <c r="G779" i="25"/>
  <c r="G792" i="25"/>
  <c r="G805" i="25"/>
  <c r="G817" i="25"/>
  <c r="G830" i="25"/>
  <c r="G841" i="25"/>
  <c r="G854" i="25"/>
  <c r="G867" i="25"/>
  <c r="G878" i="25"/>
  <c r="G891" i="25"/>
  <c r="G903" i="25"/>
  <c r="G915" i="25"/>
  <c r="G927" i="25"/>
  <c r="G940" i="25"/>
  <c r="G951" i="25"/>
  <c r="G962" i="25"/>
  <c r="G973" i="25"/>
  <c r="G983" i="25"/>
  <c r="G994" i="25"/>
  <c r="G1005" i="25"/>
  <c r="G1015" i="25"/>
  <c r="G1026" i="25"/>
  <c r="G1037" i="25"/>
  <c r="G1047" i="25"/>
  <c r="G1058" i="25"/>
  <c r="G1069" i="25"/>
  <c r="G1079" i="25"/>
  <c r="G1089" i="25"/>
  <c r="G1098" i="25"/>
  <c r="G1107" i="25"/>
  <c r="G1116" i="25"/>
  <c r="G1125" i="25"/>
  <c r="G1134" i="25"/>
  <c r="G1143" i="25"/>
  <c r="G1153" i="25"/>
  <c r="G1162" i="25"/>
  <c r="G1171" i="25"/>
  <c r="G1180" i="25"/>
  <c r="G1189" i="25"/>
  <c r="G1198" i="25"/>
  <c r="G1207" i="25"/>
  <c r="G1217" i="25"/>
  <c r="G1226" i="25"/>
  <c r="G1235" i="25"/>
  <c r="G1244" i="25"/>
  <c r="G1253" i="25"/>
  <c r="G1262" i="25"/>
  <c r="G1271" i="25"/>
  <c r="G1281" i="25"/>
  <c r="G1290" i="25"/>
  <c r="G1299" i="25"/>
  <c r="G1308" i="25"/>
  <c r="G1317" i="25"/>
  <c r="G1326" i="25"/>
  <c r="G1335" i="25"/>
  <c r="G1345" i="25"/>
  <c r="G1354" i="25"/>
  <c r="G1363" i="25"/>
  <c r="G1372" i="25"/>
  <c r="G1381" i="25"/>
  <c r="G1390" i="25"/>
  <c r="G1399" i="25"/>
  <c r="G1409" i="25"/>
  <c r="G1418" i="25"/>
  <c r="G1427" i="25"/>
  <c r="G1436" i="25"/>
  <c r="G1445" i="25"/>
  <c r="G1454" i="25"/>
  <c r="G1463" i="25"/>
  <c r="G1473" i="25"/>
  <c r="G1482" i="25"/>
  <c r="G1491" i="25"/>
  <c r="G1500" i="25"/>
  <c r="G1509" i="25"/>
  <c r="G1518" i="25"/>
  <c r="G1527" i="25"/>
  <c r="G1537" i="25"/>
  <c r="G1545" i="25"/>
  <c r="G1553" i="25"/>
  <c r="G1561" i="25"/>
  <c r="G1569" i="25"/>
  <c r="G1577" i="25"/>
  <c r="G1585" i="25"/>
  <c r="G1593" i="25"/>
  <c r="G1601" i="25"/>
  <c r="G1609" i="25"/>
  <c r="G1617" i="25"/>
  <c r="G1625" i="25"/>
  <c r="G1633" i="25"/>
  <c r="G1641" i="25"/>
  <c r="G1649" i="25"/>
  <c r="G1657" i="25"/>
  <c r="G1665" i="25"/>
  <c r="G1673" i="25"/>
  <c r="G1681" i="25"/>
  <c r="G1689" i="25"/>
  <c r="G1697" i="25"/>
  <c r="G1705" i="25"/>
  <c r="G1713" i="25"/>
  <c r="G1721" i="25"/>
  <c r="G1729" i="25"/>
  <c r="G1737" i="25"/>
  <c r="G1745" i="25"/>
  <c r="G1753" i="25"/>
  <c r="G1761" i="25"/>
  <c r="G1769" i="25"/>
  <c r="G1777" i="25"/>
  <c r="G1785" i="25"/>
  <c r="G1793" i="25"/>
  <c r="G1801" i="25"/>
  <c r="G1809" i="25"/>
  <c r="G1817" i="25"/>
  <c r="G1825" i="25"/>
  <c r="G1833" i="25"/>
  <c r="G1841" i="25"/>
  <c r="G1849" i="25"/>
  <c r="G1857" i="25"/>
  <c r="G1865" i="25"/>
  <c r="G1873" i="25"/>
  <c r="G1881" i="25"/>
  <c r="G1889" i="25"/>
  <c r="G1897" i="25"/>
  <c r="G1905" i="25"/>
  <c r="G1913" i="25"/>
  <c r="G1921" i="25"/>
  <c r="G1929" i="25"/>
  <c r="G1937" i="25"/>
  <c r="G1945" i="25"/>
  <c r="G1953" i="25"/>
  <c r="G1961" i="25"/>
  <c r="G1969" i="25"/>
  <c r="G1977" i="25"/>
  <c r="G1985" i="25"/>
  <c r="G1993" i="25"/>
  <c r="G2001" i="25"/>
  <c r="G2009" i="25"/>
  <c r="G2017" i="25"/>
  <c r="G2025" i="25"/>
  <c r="G16" i="25"/>
  <c r="G43" i="25"/>
  <c r="G77" i="25"/>
  <c r="G107" i="25"/>
  <c r="G136" i="25"/>
  <c r="G168" i="25"/>
  <c r="G197" i="25"/>
  <c r="G225" i="25"/>
  <c r="G253" i="25"/>
  <c r="G277" i="25"/>
  <c r="G302" i="25"/>
  <c r="G327" i="25"/>
  <c r="G355" i="25"/>
  <c r="G382" i="25"/>
  <c r="G406" i="25"/>
  <c r="G432" i="25"/>
  <c r="G456" i="25"/>
  <c r="G485" i="25"/>
  <c r="G511" i="25"/>
  <c r="G536" i="25"/>
  <c r="G563" i="25"/>
  <c r="G19" i="25"/>
  <c r="G50" i="25"/>
  <c r="G80" i="25"/>
  <c r="G112" i="25"/>
  <c r="G139" i="25"/>
  <c r="G171" i="25"/>
  <c r="G203" i="25"/>
  <c r="G227" i="25"/>
  <c r="G254" i="25"/>
  <c r="G278" i="25"/>
  <c r="G307" i="25"/>
  <c r="G333" i="25"/>
  <c r="G357" i="25"/>
  <c r="G383" i="25"/>
  <c r="G408" i="25"/>
  <c r="G437" i="25"/>
  <c r="G463" i="25"/>
  <c r="G487" i="25"/>
  <c r="G514" i="25"/>
  <c r="G538" i="25"/>
  <c r="G566" i="25"/>
  <c r="G593" i="25"/>
  <c r="G618" i="25"/>
  <c r="G639" i="25"/>
  <c r="G656" i="25"/>
  <c r="G671" i="25"/>
  <c r="G686" i="25"/>
  <c r="G700" i="25"/>
  <c r="G715" i="25"/>
  <c r="G727" i="25"/>
  <c r="G742" i="25"/>
  <c r="G756" i="25"/>
  <c r="G770" i="25"/>
  <c r="G783" i="25"/>
  <c r="G798" i="25"/>
  <c r="G809" i="25"/>
  <c r="G822" i="25"/>
  <c r="G835" i="25"/>
  <c r="G846" i="25"/>
  <c r="G859" i="25"/>
  <c r="G871" i="25"/>
  <c r="G883" i="25"/>
  <c r="G895" i="25"/>
  <c r="G908" i="25"/>
  <c r="G919" i="25"/>
  <c r="G932" i="25"/>
  <c r="G944" i="25"/>
  <c r="G955" i="25"/>
  <c r="G966" i="25"/>
  <c r="G977" i="25"/>
  <c r="G987" i="25"/>
  <c r="G998" i="25"/>
  <c r="G1009" i="25"/>
  <c r="G1019" i="25"/>
  <c r="G1030" i="25"/>
  <c r="G1041" i="25"/>
  <c r="G1051" i="25"/>
  <c r="G1062" i="25"/>
  <c r="G1073" i="25"/>
  <c r="G1083" i="25"/>
  <c r="G1092" i="25"/>
  <c r="G1101" i="25"/>
  <c r="G1110" i="25"/>
  <c r="G1119" i="25"/>
  <c r="G1129" i="25"/>
  <c r="G1138" i="25"/>
  <c r="G1147" i="25"/>
  <c r="G1156" i="25"/>
  <c r="G1165" i="25"/>
  <c r="G1174" i="25"/>
  <c r="G1183" i="25"/>
  <c r="G1193" i="25"/>
  <c r="G1202" i="25"/>
  <c r="G1211" i="25"/>
  <c r="G1220" i="25"/>
  <c r="G1229" i="25"/>
  <c r="G1238" i="25"/>
  <c r="G1247" i="25"/>
  <c r="G1257" i="25"/>
  <c r="G1266" i="25"/>
  <c r="G1275" i="25"/>
  <c r="G1284" i="25"/>
  <c r="G1293" i="25"/>
  <c r="G1302" i="25"/>
  <c r="G1311" i="25"/>
  <c r="G1321" i="25"/>
  <c r="G1330" i="25"/>
  <c r="G1339" i="25"/>
  <c r="G1348" i="25"/>
  <c r="G1357" i="25"/>
  <c r="G1366" i="25"/>
  <c r="G1375" i="25"/>
  <c r="G1385" i="25"/>
  <c r="G1394" i="25"/>
  <c r="G1403" i="25"/>
  <c r="G1412" i="25"/>
  <c r="G1421" i="25"/>
  <c r="G1430" i="25"/>
  <c r="G1439" i="25"/>
  <c r="G1449" i="25"/>
  <c r="G1458" i="25"/>
  <c r="G1467" i="25"/>
  <c r="G1476" i="25"/>
  <c r="G1485" i="25"/>
  <c r="G1494" i="25"/>
  <c r="G1503" i="25"/>
  <c r="G1513" i="25"/>
  <c r="G1522" i="25"/>
  <c r="G1531" i="25"/>
  <c r="G1540" i="25"/>
  <c r="G1548" i="25"/>
  <c r="G1556" i="25"/>
  <c r="G33" i="25"/>
  <c r="G61" i="25"/>
  <c r="G91" i="25"/>
  <c r="G120" i="25"/>
  <c r="G154" i="25"/>
  <c r="G184" i="25"/>
  <c r="G210" i="25"/>
  <c r="G237" i="25"/>
  <c r="G262" i="25"/>
  <c r="G290" i="25"/>
  <c r="G317" i="25"/>
  <c r="G341" i="25"/>
  <c r="G368" i="25"/>
  <c r="G392" i="25"/>
  <c r="G419" i="25"/>
  <c r="G447" i="25"/>
  <c r="G472" i="25"/>
  <c r="G497" i="25"/>
  <c r="G521" i="25"/>
  <c r="G551" i="25"/>
  <c r="G576" i="25"/>
  <c r="G601" i="25"/>
  <c r="G625" i="25"/>
  <c r="G646" i="25"/>
  <c r="G661" i="25"/>
  <c r="G678" i="25"/>
  <c r="G691" i="25"/>
  <c r="G706" i="25"/>
  <c r="G719" i="25"/>
  <c r="G733" i="25"/>
  <c r="G747" i="25"/>
  <c r="G762" i="25"/>
  <c r="G774" i="25"/>
  <c r="G789" i="25"/>
  <c r="G803" i="25"/>
  <c r="G814" i="25"/>
  <c r="G827" i="25"/>
  <c r="G839" i="25"/>
  <c r="G851" i="25"/>
  <c r="G863" i="25"/>
  <c r="G876" i="25"/>
  <c r="G887" i="25"/>
  <c r="G900" i="25"/>
  <c r="G912" i="25"/>
  <c r="G924" i="25"/>
  <c r="G936" i="25"/>
  <c r="G949" i="25"/>
  <c r="G959" i="25"/>
  <c r="G970" i="25"/>
  <c r="G63" i="25"/>
  <c r="G127" i="25"/>
  <c r="G186" i="25"/>
  <c r="G241" i="25"/>
  <c r="G291" i="25"/>
  <c r="G344" i="25"/>
  <c r="G399" i="25"/>
  <c r="G448" i="25"/>
  <c r="G502" i="25"/>
  <c r="G552" i="25"/>
  <c r="G600" i="25"/>
  <c r="G638" i="25"/>
  <c r="G662" i="25"/>
  <c r="G688" i="25"/>
  <c r="G710" i="25"/>
  <c r="G732" i="25"/>
  <c r="G754" i="25"/>
  <c r="G778" i="25"/>
  <c r="G799" i="25"/>
  <c r="G819" i="25"/>
  <c r="G837" i="25"/>
  <c r="G857" i="25"/>
  <c r="G877" i="25"/>
  <c r="G896" i="25"/>
  <c r="G917" i="25"/>
  <c r="G935" i="25"/>
  <c r="G954" i="25"/>
  <c r="G971" i="25"/>
  <c r="G986" i="25"/>
  <c r="G1001" i="25"/>
  <c r="G1014" i="25"/>
  <c r="G1029" i="25"/>
  <c r="G1043" i="25"/>
  <c r="G1057" i="25"/>
  <c r="G1071" i="25"/>
  <c r="G1085" i="25"/>
  <c r="G1097" i="25"/>
  <c r="G1109" i="25"/>
  <c r="G1122" i="25"/>
  <c r="G1133" i="25"/>
  <c r="G1146" i="25"/>
  <c r="G1158" i="25"/>
  <c r="G1170" i="25"/>
  <c r="G1182" i="25"/>
  <c r="G1195" i="25"/>
  <c r="G1206" i="25"/>
  <c r="G1219" i="25"/>
  <c r="G1231" i="25"/>
  <c r="G1243" i="25"/>
  <c r="G1255" i="25"/>
  <c r="G1268" i="25"/>
  <c r="G1279" i="25"/>
  <c r="G1292" i="25"/>
  <c r="G1305" i="25"/>
  <c r="G1316" i="25"/>
  <c r="G1329" i="25"/>
  <c r="G1341" i="25"/>
  <c r="G1353" i="25"/>
  <c r="G1365" i="25"/>
  <c r="G1378" i="25"/>
  <c r="G1389" i="25"/>
  <c r="G1402" i="25"/>
  <c r="G1414" i="25"/>
  <c r="G1426" i="25"/>
  <c r="G1438" i="25"/>
  <c r="G1451" i="25"/>
  <c r="G1462" i="25"/>
  <c r="G1475" i="25"/>
  <c r="G1487" i="25"/>
  <c r="G1499" i="25"/>
  <c r="G1511" i="25"/>
  <c r="G1524" i="25"/>
  <c r="G1535" i="25"/>
  <c r="G1547" i="25"/>
  <c r="G1558" i="25"/>
  <c r="G1567" i="25"/>
  <c r="G1576" i="25"/>
  <c r="G1586" i="25"/>
  <c r="G1595" i="25"/>
  <c r="G1604" i="25"/>
  <c r="G1613" i="25"/>
  <c r="G1622" i="25"/>
  <c r="G1631" i="25"/>
  <c r="G1640" i="25"/>
  <c r="G1650" i="25"/>
  <c r="G1659" i="25"/>
  <c r="G1668" i="25"/>
  <c r="G1677" i="25"/>
  <c r="G1686" i="25"/>
  <c r="G1695" i="25"/>
  <c r="G1704" i="25"/>
  <c r="G1714" i="25"/>
  <c r="G1723" i="25"/>
  <c r="G1732" i="25"/>
  <c r="G1741" i="25"/>
  <c r="G1750" i="25"/>
  <c r="G1759" i="25"/>
  <c r="G1768" i="25"/>
  <c r="G1778" i="25"/>
  <c r="G1787" i="25"/>
  <c r="G1796" i="25"/>
  <c r="G1805" i="25"/>
  <c r="G1814" i="25"/>
  <c r="G1823" i="25"/>
  <c r="G1832" i="25"/>
  <c r="G1842" i="25"/>
  <c r="G1851" i="25"/>
  <c r="G1860" i="25"/>
  <c r="G1869" i="25"/>
  <c r="G1878" i="25"/>
  <c r="G1887" i="25"/>
  <c r="G1896" i="25"/>
  <c r="G1906" i="25"/>
  <c r="G1915" i="25"/>
  <c r="G1924" i="25"/>
  <c r="G1933" i="25"/>
  <c r="G1942" i="25"/>
  <c r="G1951" i="25"/>
  <c r="G1960" i="25"/>
  <c r="G1970" i="25"/>
  <c r="G1979" i="25"/>
  <c r="G1988" i="25"/>
  <c r="G1997" i="25"/>
  <c r="G2006" i="25"/>
  <c r="G2015" i="25"/>
  <c r="G2024" i="25"/>
  <c r="G2033" i="25"/>
  <c r="G2041" i="25"/>
  <c r="G2049" i="25"/>
  <c r="G2057" i="25"/>
  <c r="G2065" i="25"/>
  <c r="G2073" i="25"/>
  <c r="G2081" i="25"/>
  <c r="G2089" i="25"/>
  <c r="G2097" i="25"/>
  <c r="G2105" i="25"/>
  <c r="G2113" i="25"/>
  <c r="G2121" i="25"/>
  <c r="G2129" i="25"/>
  <c r="G2137" i="25"/>
  <c r="G2145" i="25"/>
  <c r="G2153" i="25"/>
  <c r="G2161" i="25"/>
  <c r="G2169" i="25"/>
  <c r="G2177" i="25"/>
  <c r="G2185" i="25"/>
  <c r="G2193" i="25"/>
  <c r="G2201" i="25"/>
  <c r="G2209" i="25"/>
  <c r="G2217" i="25"/>
  <c r="G2225" i="25"/>
  <c r="G2233" i="25"/>
  <c r="G2241" i="25"/>
  <c r="G2249" i="25"/>
  <c r="G2257" i="25"/>
  <c r="G2265" i="25"/>
  <c r="G2273" i="25"/>
  <c r="G2281" i="25"/>
  <c r="G2289" i="25"/>
  <c r="G2297" i="25"/>
  <c r="G2305" i="25"/>
  <c r="G2313" i="25"/>
  <c r="G2321" i="25"/>
  <c r="G2329" i="25"/>
  <c r="G2337" i="25"/>
  <c r="G2345" i="25"/>
  <c r="G2353" i="25"/>
  <c r="G2361" i="25"/>
  <c r="G2369" i="25"/>
  <c r="G2377" i="25"/>
  <c r="G2385" i="25"/>
  <c r="G2393" i="25"/>
  <c r="G2401" i="25"/>
  <c r="G2409" i="25"/>
  <c r="G2417" i="25"/>
  <c r="G2425" i="25"/>
  <c r="G2433" i="25"/>
  <c r="G2441" i="25"/>
  <c r="G2449" i="25"/>
  <c r="G2457" i="25"/>
  <c r="G2465" i="25"/>
  <c r="G2473" i="25"/>
  <c r="G2481" i="25"/>
  <c r="G2489" i="25"/>
  <c r="G2497" i="25"/>
  <c r="G2505" i="25"/>
  <c r="G2513" i="25"/>
  <c r="G2521" i="25"/>
  <c r="G2529" i="25"/>
  <c r="G2537" i="25"/>
  <c r="G2545" i="25"/>
  <c r="G2553" i="25"/>
  <c r="G2561" i="25"/>
  <c r="G2569" i="25"/>
  <c r="G2577" i="25"/>
  <c r="G2585" i="25"/>
  <c r="G2593" i="25"/>
  <c r="G2601" i="25"/>
  <c r="G2609" i="25"/>
  <c r="G2617" i="25"/>
  <c r="G26" i="25"/>
  <c r="G90" i="25"/>
  <c r="G147" i="25"/>
  <c r="G209" i="25"/>
  <c r="G259" i="25"/>
  <c r="G310" i="25"/>
  <c r="G365" i="25"/>
  <c r="G417" i="25"/>
  <c r="G469" i="25"/>
  <c r="G520" i="25"/>
  <c r="G570" i="25"/>
  <c r="G615" i="25"/>
  <c r="G648" i="25"/>
  <c r="G673" i="25"/>
  <c r="G696" i="25"/>
  <c r="G717" i="25"/>
  <c r="G741" i="25"/>
  <c r="G763" i="25"/>
  <c r="G786" i="25"/>
  <c r="G807" i="25"/>
  <c r="G825" i="25"/>
  <c r="G845" i="25"/>
  <c r="G864" i="25"/>
  <c r="G885" i="25"/>
  <c r="G904" i="25"/>
  <c r="G923" i="25"/>
  <c r="G942" i="25"/>
  <c r="G961" i="25"/>
  <c r="G978" i="25"/>
  <c r="G991" i="25"/>
  <c r="G1006" i="25"/>
  <c r="G1021" i="25"/>
  <c r="G1034" i="25"/>
  <c r="G1049" i="25"/>
  <c r="G1063" i="25"/>
  <c r="G1077" i="25"/>
  <c r="G1090" i="25"/>
  <c r="G1102" i="25"/>
  <c r="G1114" i="25"/>
  <c r="G1126" i="25"/>
  <c r="G1139" i="25"/>
  <c r="G1150" i="25"/>
  <c r="G1163" i="25"/>
  <c r="G1175" i="25"/>
  <c r="G1187" i="25"/>
  <c r="G1199" i="25"/>
  <c r="G1212" i="25"/>
  <c r="G1223" i="25"/>
  <c r="G1236" i="25"/>
  <c r="G1249" i="25"/>
  <c r="G1260" i="25"/>
  <c r="G1273" i="25"/>
  <c r="G1285" i="25"/>
  <c r="G1297" i="25"/>
  <c r="G1309" i="25"/>
  <c r="G1322" i="25"/>
  <c r="G1333" i="25"/>
  <c r="G1346" i="25"/>
  <c r="G1358" i="25"/>
  <c r="G1370" i="25"/>
  <c r="G1382" i="25"/>
  <c r="G1395" i="25"/>
  <c r="G1406" i="25"/>
  <c r="G1419" i="25"/>
  <c r="G1431" i="25"/>
  <c r="G1443" i="25"/>
  <c r="G1455" i="25"/>
  <c r="G1468" i="25"/>
  <c r="G1479" i="25"/>
  <c r="G1492" i="25"/>
  <c r="G1505" i="25"/>
  <c r="G1516" i="25"/>
  <c r="G1529" i="25"/>
  <c r="G1541" i="25"/>
  <c r="G1551" i="25"/>
  <c r="G1562" i="25"/>
  <c r="G1571" i="25"/>
  <c r="G1580" i="25"/>
  <c r="G1589" i="25"/>
  <c r="G1598" i="25"/>
  <c r="G1607" i="25"/>
  <c r="G1616" i="25"/>
  <c r="G1626" i="25"/>
  <c r="G1635" i="25"/>
  <c r="G1644" i="25"/>
  <c r="G1653" i="25"/>
  <c r="G1662" i="25"/>
  <c r="G1671" i="25"/>
  <c r="G1680" i="25"/>
  <c r="G1690" i="25"/>
  <c r="G1699" i="25"/>
  <c r="G1708" i="25"/>
  <c r="G1717" i="25"/>
  <c r="G1726" i="25"/>
  <c r="G1735" i="25"/>
  <c r="G1744" i="25"/>
  <c r="G1754" i="25"/>
  <c r="G1763" i="25"/>
  <c r="G1772" i="25"/>
  <c r="G1781" i="25"/>
  <c r="G1790" i="25"/>
  <c r="G1799" i="25"/>
  <c r="G1808" i="25"/>
  <c r="G1818" i="25"/>
  <c r="G1827" i="25"/>
  <c r="G1836" i="25"/>
  <c r="G1845" i="25"/>
  <c r="G1854" i="25"/>
  <c r="G1863" i="25"/>
  <c r="G1872" i="25"/>
  <c r="G1882" i="25"/>
  <c r="G1891" i="25"/>
  <c r="G1900" i="25"/>
  <c r="G1909" i="25"/>
  <c r="G1918" i="25"/>
  <c r="G1927" i="25"/>
  <c r="G1936" i="25"/>
  <c r="G1946" i="25"/>
  <c r="G1955" i="25"/>
  <c r="G1964" i="25"/>
  <c r="G1973" i="25"/>
  <c r="G1982" i="25"/>
  <c r="G1991" i="25"/>
  <c r="G2000" i="25"/>
  <c r="G2010" i="25"/>
  <c r="G2019" i="25"/>
  <c r="G2028" i="25"/>
  <c r="G2036" i="25"/>
  <c r="G2044" i="25"/>
  <c r="G2052" i="25"/>
  <c r="G2060" i="25"/>
  <c r="G2068" i="25"/>
  <c r="G2076" i="25"/>
  <c r="G2084" i="25"/>
  <c r="G2092" i="25"/>
  <c r="G2100" i="25"/>
  <c r="G2108" i="25"/>
  <c r="G2116" i="25"/>
  <c r="G2124" i="25"/>
  <c r="G2132" i="25"/>
  <c r="G2140" i="25"/>
  <c r="G2148" i="25"/>
  <c r="G2156" i="25"/>
  <c r="G2164" i="25"/>
  <c r="G2172" i="25"/>
  <c r="G2180" i="25"/>
  <c r="G2188" i="25"/>
  <c r="G2196" i="25"/>
  <c r="G2204" i="25"/>
  <c r="G2212" i="25"/>
  <c r="G2220" i="25"/>
  <c r="G2228" i="25"/>
  <c r="G2236" i="25"/>
  <c r="G2244" i="25"/>
  <c r="G2252" i="25"/>
  <c r="G2260" i="25"/>
  <c r="G2268" i="25"/>
  <c r="G2276" i="25"/>
  <c r="G2284" i="25"/>
  <c r="G2292" i="25"/>
  <c r="G2300" i="25"/>
  <c r="G2308" i="25"/>
  <c r="G2316" i="25"/>
  <c r="G2324" i="25"/>
  <c r="G2332" i="25"/>
  <c r="G2340" i="25"/>
  <c r="G2348" i="25"/>
  <c r="G2356" i="25"/>
  <c r="G2364" i="25"/>
  <c r="G2372" i="25"/>
  <c r="G82" i="25"/>
  <c r="G165" i="25"/>
  <c r="G235" i="25"/>
  <c r="G309" i="25"/>
  <c r="G375" i="25"/>
  <c r="G441" i="25"/>
  <c r="G518" i="25"/>
  <c r="G584" i="25"/>
  <c r="G633" i="25"/>
  <c r="G669" i="25"/>
  <c r="G701" i="25"/>
  <c r="G731" i="25"/>
  <c r="G759" i="25"/>
  <c r="G790" i="25"/>
  <c r="G816" i="25"/>
  <c r="G844" i="25"/>
  <c r="G869" i="25"/>
  <c r="G894" i="25"/>
  <c r="G921" i="25"/>
  <c r="G947" i="25"/>
  <c r="G969" i="25"/>
  <c r="G990" i="25"/>
  <c r="G1010" i="25"/>
  <c r="G1027" i="25"/>
  <c r="G1046" i="25"/>
  <c r="G1066" i="25"/>
  <c r="G1084" i="25"/>
  <c r="G1100" i="25"/>
  <c r="G1117" i="25"/>
  <c r="G1132" i="25"/>
  <c r="G1149" i="25"/>
  <c r="G1166" i="25"/>
  <c r="G1181" i="25"/>
  <c r="G1197" i="25"/>
  <c r="G1214" i="25"/>
  <c r="G1230" i="25"/>
  <c r="G1246" i="25"/>
  <c r="G1263" i="25"/>
  <c r="G1278" i="25"/>
  <c r="G1295" i="25"/>
  <c r="G1313" i="25"/>
  <c r="G1327" i="25"/>
  <c r="G1343" i="25"/>
  <c r="G1361" i="25"/>
  <c r="G1377" i="25"/>
  <c r="G1393" i="25"/>
  <c r="G1410" i="25"/>
  <c r="G1425" i="25"/>
  <c r="G1442" i="25"/>
  <c r="G1459" i="25"/>
  <c r="G1474" i="25"/>
  <c r="G1490" i="25"/>
  <c r="G1507" i="25"/>
  <c r="G1523" i="25"/>
  <c r="G1539" i="25"/>
  <c r="G1554" i="25"/>
  <c r="G1566" i="25"/>
  <c r="G1579" i="25"/>
  <c r="G1591" i="25"/>
  <c r="G1603" i="25"/>
  <c r="G1615" i="25"/>
  <c r="G1628" i="25"/>
  <c r="G1639" i="25"/>
  <c r="G1652" i="25"/>
  <c r="G1664" i="25"/>
  <c r="G1676" i="25"/>
  <c r="G1688" i="25"/>
  <c r="G1701" i="25"/>
  <c r="G1712" i="25"/>
  <c r="G1725" i="25"/>
  <c r="G1738" i="25"/>
  <c r="G1749" i="25"/>
  <c r="G1762" i="25"/>
  <c r="G1774" i="25"/>
  <c r="G1786" i="25"/>
  <c r="G1798" i="25"/>
  <c r="G1811" i="25"/>
  <c r="G1822" i="25"/>
  <c r="G1835" i="25"/>
  <c r="G1847" i="25"/>
  <c r="G1859" i="25"/>
  <c r="G1871" i="25"/>
  <c r="G1884" i="25"/>
  <c r="G1895" i="25"/>
  <c r="G1908" i="25"/>
  <c r="G1920" i="25"/>
  <c r="G1932" i="25"/>
  <c r="G1944" i="25"/>
  <c r="G1957" i="25"/>
  <c r="G1968" i="25"/>
  <c r="G1981" i="25"/>
  <c r="G1994" i="25"/>
  <c r="G2005" i="25"/>
  <c r="G2018" i="25"/>
  <c r="G2030" i="25"/>
  <c r="G2040" i="25"/>
  <c r="G2051" i="25"/>
  <c r="G2062" i="25"/>
  <c r="G2072" i="25"/>
  <c r="G2083" i="25"/>
  <c r="G2094" i="25"/>
  <c r="G2104" i="25"/>
  <c r="G2115" i="25"/>
  <c r="G2126" i="25"/>
  <c r="G2136" i="25"/>
  <c r="G2147" i="25"/>
  <c r="G2158" i="25"/>
  <c r="G2168" i="25"/>
  <c r="G2179" i="25"/>
  <c r="G2190" i="25"/>
  <c r="G2200" i="25"/>
  <c r="G2211" i="25"/>
  <c r="G2222" i="25"/>
  <c r="G2232" i="25"/>
  <c r="G2243" i="25"/>
  <c r="G2254" i="25"/>
  <c r="G2264" i="25"/>
  <c r="G2275" i="25"/>
  <c r="G2286" i="25"/>
  <c r="G2296" i="25"/>
  <c r="G2307" i="25"/>
  <c r="G2318" i="25"/>
  <c r="G2328" i="25"/>
  <c r="G13" i="25"/>
  <c r="G97" i="25"/>
  <c r="G176" i="25"/>
  <c r="G246" i="25"/>
  <c r="G319" i="25"/>
  <c r="G387" i="25"/>
  <c r="G455" i="25"/>
  <c r="G528" i="25"/>
  <c r="G587" i="25"/>
  <c r="G641" i="25"/>
  <c r="G675" i="25"/>
  <c r="G704" i="25"/>
  <c r="G735" i="25"/>
  <c r="G767" i="25"/>
  <c r="G795" i="25"/>
  <c r="G821" i="25"/>
  <c r="G848" i="25"/>
  <c r="G872" i="25"/>
  <c r="G899" i="25"/>
  <c r="G926" i="25"/>
  <c r="G950" i="25"/>
  <c r="G974" i="25"/>
  <c r="G993" i="25"/>
  <c r="G1011" i="25"/>
  <c r="G1031" i="25"/>
  <c r="G1050" i="25"/>
  <c r="G1067" i="25"/>
  <c r="G1086" i="25"/>
  <c r="G1103" i="25"/>
  <c r="G1118" i="25"/>
  <c r="G1135" i="25"/>
  <c r="G1151" i="25"/>
  <c r="G1167" i="25"/>
  <c r="G1185" i="25"/>
  <c r="G1201" i="25"/>
  <c r="G1215" i="25"/>
  <c r="G1233" i="25"/>
  <c r="G1250" i="25"/>
  <c r="G1265" i="25"/>
  <c r="G1282" i="25"/>
  <c r="G1298" i="25"/>
  <c r="G1314" i="25"/>
  <c r="G1331" i="25"/>
  <c r="G1347" i="25"/>
  <c r="G1362" i="25"/>
  <c r="G1379" i="25"/>
  <c r="G1396" i="25"/>
  <c r="G1411" i="25"/>
  <c r="G1428" i="25"/>
  <c r="G1444" i="25"/>
  <c r="G1460" i="25"/>
  <c r="G1477" i="25"/>
  <c r="G1493" i="25"/>
  <c r="G1508" i="25"/>
  <c r="G1525" i="25"/>
  <c r="G1542" i="25"/>
  <c r="G1555" i="25"/>
  <c r="G1568" i="25"/>
  <c r="G1581" i="25"/>
  <c r="G1592" i="25"/>
  <c r="G1605" i="25"/>
  <c r="G1618" i="25"/>
  <c r="G1629" i="25"/>
  <c r="G1642" i="25"/>
  <c r="G1654" i="25"/>
  <c r="G1666" i="25"/>
  <c r="G1678" i="25"/>
  <c r="G1691" i="25"/>
  <c r="G1702" i="25"/>
  <c r="G1715" i="25"/>
  <c r="G1727" i="25"/>
  <c r="G1739" i="25"/>
  <c r="G1751" i="25"/>
  <c r="G1764" i="25"/>
  <c r="G1775" i="25"/>
  <c r="G1788" i="25"/>
  <c r="G1800" i="25"/>
  <c r="G1812" i="25"/>
  <c r="G1824" i="25"/>
  <c r="G1837" i="25"/>
  <c r="G1848" i="25"/>
  <c r="G1861" i="25"/>
  <c r="G1874" i="25"/>
  <c r="G1885" i="25"/>
  <c r="G1898" i="25"/>
  <c r="G114" i="25"/>
  <c r="G213" i="25"/>
  <c r="G301" i="25"/>
  <c r="G405" i="25"/>
  <c r="G490" i="25"/>
  <c r="G578" i="25"/>
  <c r="G650" i="25"/>
  <c r="G690" i="25"/>
  <c r="G726" i="25"/>
  <c r="G772" i="25"/>
  <c r="G808" i="25"/>
  <c r="G840" i="25"/>
  <c r="G880" i="25"/>
  <c r="G910" i="25"/>
  <c r="G945" i="25"/>
  <c r="G979" i="25"/>
  <c r="G1002" i="25"/>
  <c r="G1025" i="25"/>
  <c r="G1054" i="25"/>
  <c r="G1078" i="25"/>
  <c r="G1099" i="25"/>
  <c r="G1123" i="25"/>
  <c r="G1142" i="25"/>
  <c r="G1164" i="25"/>
  <c r="G1188" i="25"/>
  <c r="G1209" i="25"/>
  <c r="G1228" i="25"/>
  <c r="G1252" i="25"/>
  <c r="G1274" i="25"/>
  <c r="G1294" i="25"/>
  <c r="G1318" i="25"/>
  <c r="G1338" i="25"/>
  <c r="G1359" i="25"/>
  <c r="G1383" i="25"/>
  <c r="G1404" i="25"/>
  <c r="G1423" i="25"/>
  <c r="G1447" i="25"/>
  <c r="G1469" i="25"/>
  <c r="G1489" i="25"/>
  <c r="G1514" i="25"/>
  <c r="G1533" i="25"/>
  <c r="G1552" i="25"/>
  <c r="G1572" i="25"/>
  <c r="G1587" i="25"/>
  <c r="G1602" i="25"/>
  <c r="G1620" i="25"/>
  <c r="G1636" i="25"/>
  <c r="G1651" i="25"/>
  <c r="G1669" i="25"/>
  <c r="G1684" i="25"/>
  <c r="G1700" i="25"/>
  <c r="G1718" i="25"/>
  <c r="G1733" i="25"/>
  <c r="G1748" i="25"/>
  <c r="G1766" i="25"/>
  <c r="G1782" i="25"/>
  <c r="G1797" i="25"/>
  <c r="G1815" i="25"/>
  <c r="G1830" i="25"/>
  <c r="G1846" i="25"/>
  <c r="G1864" i="25"/>
  <c r="G1879" i="25"/>
  <c r="G1894" i="25"/>
  <c r="G1911" i="25"/>
  <c r="G1925" i="25"/>
  <c r="G1939" i="25"/>
  <c r="G1952" i="25"/>
  <c r="G1966" i="25"/>
  <c r="G1980" i="25"/>
  <c r="G1995" i="25"/>
  <c r="G2008" i="25"/>
  <c r="G2022" i="25"/>
  <c r="G2035" i="25"/>
  <c r="G2047" i="25"/>
  <c r="G2059" i="25"/>
  <c r="G2071" i="25"/>
  <c r="G2085" i="25"/>
  <c r="G2096" i="25"/>
  <c r="G2109" i="25"/>
  <c r="G2120" i="25"/>
  <c r="G2133" i="25"/>
  <c r="G2144" i="25"/>
  <c r="G2157" i="25"/>
  <c r="G2170" i="25"/>
  <c r="G2182" i="25"/>
  <c r="G2194" i="25"/>
  <c r="G2206" i="25"/>
  <c r="G2218" i="25"/>
  <c r="G2230" i="25"/>
  <c r="G2242" i="25"/>
  <c r="G2255" i="25"/>
  <c r="G2267" i="25"/>
  <c r="G2279" i="25"/>
  <c r="G2291" i="25"/>
  <c r="G2303" i="25"/>
  <c r="G2315" i="25"/>
  <c r="G2327" i="25"/>
  <c r="G2339" i="25"/>
  <c r="G2350" i="25"/>
  <c r="G2360" i="25"/>
  <c r="G2371" i="25"/>
  <c r="G2381" i="25"/>
  <c r="G2390" i="25"/>
  <c r="G2399" i="25"/>
  <c r="G2408" i="25"/>
  <c r="G2418" i="25"/>
  <c r="G2427" i="25"/>
  <c r="G2436" i="25"/>
  <c r="G2445" i="25"/>
  <c r="G2454" i="25"/>
  <c r="G2463" i="25"/>
  <c r="G2472" i="25"/>
  <c r="G2482" i="25"/>
  <c r="G2491" i="25"/>
  <c r="G2500" i="25"/>
  <c r="G2509" i="25"/>
  <c r="G2518" i="25"/>
  <c r="G2527" i="25"/>
  <c r="G2536" i="25"/>
  <c r="G2546" i="25"/>
  <c r="G2555" i="25"/>
  <c r="G2564" i="25"/>
  <c r="G2573" i="25"/>
  <c r="G2582" i="25"/>
  <c r="G2591" i="25"/>
  <c r="G2600" i="25"/>
  <c r="G2610" i="25"/>
  <c r="G2619" i="25"/>
  <c r="G2627" i="25"/>
  <c r="G2635" i="25"/>
  <c r="G2643" i="25"/>
  <c r="G2651" i="25"/>
  <c r="G2659" i="25"/>
  <c r="G2667" i="25"/>
  <c r="G2675" i="25"/>
  <c r="G2683" i="25"/>
  <c r="G2691" i="25"/>
  <c r="G2699" i="25"/>
  <c r="G2707" i="25"/>
  <c r="G2715" i="25"/>
  <c r="G2723" i="25"/>
  <c r="G2731" i="25"/>
  <c r="G2739" i="25"/>
  <c r="G2747" i="25"/>
  <c r="G2755" i="25"/>
  <c r="G2763" i="25"/>
  <c r="G2771" i="25"/>
  <c r="G2779" i="25"/>
  <c r="G2787" i="25"/>
  <c r="G2795" i="25"/>
  <c r="G2803" i="25"/>
  <c r="G2811" i="25"/>
  <c r="G2819" i="25"/>
  <c r="G2827" i="25"/>
  <c r="G2835" i="25"/>
  <c r="G2843" i="25"/>
  <c r="G2851" i="25"/>
  <c r="G2859" i="25"/>
  <c r="G2867" i="25"/>
  <c r="G2875" i="25"/>
  <c r="G2883" i="25"/>
  <c r="G2891" i="25"/>
  <c r="G2899" i="25"/>
  <c r="G2907" i="25"/>
  <c r="G2915" i="25"/>
  <c r="G2923" i="25"/>
  <c r="G2931" i="25"/>
  <c r="G2939" i="25"/>
  <c r="G2947" i="25"/>
  <c r="G2955" i="25"/>
  <c r="G2963" i="25"/>
  <c r="G2971" i="25"/>
  <c r="G2979" i="25"/>
  <c r="G2987" i="25"/>
  <c r="G2995" i="25"/>
  <c r="G3003" i="25"/>
  <c r="G3011" i="25"/>
  <c r="G3019" i="25"/>
  <c r="G3027" i="25"/>
  <c r="G3035" i="25"/>
  <c r="G3043" i="25"/>
  <c r="G3051" i="25"/>
  <c r="G3059" i="25"/>
  <c r="G3067" i="25"/>
  <c r="G3075" i="25"/>
  <c r="G3083" i="25"/>
  <c r="G3091" i="25"/>
  <c r="G3099" i="25"/>
  <c r="G3107" i="25"/>
  <c r="G3115" i="25"/>
  <c r="G3123" i="25"/>
  <c r="G3131" i="25"/>
  <c r="G3139" i="25"/>
  <c r="G3147" i="25"/>
  <c r="G3155" i="25"/>
  <c r="G3163" i="25"/>
  <c r="G3171" i="25"/>
  <c r="G3179" i="25"/>
  <c r="G3187" i="25"/>
  <c r="G3195" i="25"/>
  <c r="G3203" i="25"/>
  <c r="G3211" i="25"/>
  <c r="G3219" i="25"/>
  <c r="G3227" i="25"/>
  <c r="G3235" i="25"/>
  <c r="G3243" i="25"/>
  <c r="G3251" i="25"/>
  <c r="G3259" i="25"/>
  <c r="G3267" i="25"/>
  <c r="G3275" i="25"/>
  <c r="G3283" i="25"/>
  <c r="G3291" i="25"/>
  <c r="G3299" i="25"/>
  <c r="G3307" i="25"/>
  <c r="G3315" i="25"/>
  <c r="G3323" i="25"/>
  <c r="G3331" i="25"/>
  <c r="G3339" i="25"/>
  <c r="G3347" i="25"/>
  <c r="G3355" i="25"/>
  <c r="G3363" i="25"/>
  <c r="G3371" i="25"/>
  <c r="G3379" i="25"/>
  <c r="G3387" i="25"/>
  <c r="G3395" i="25"/>
  <c r="G3403" i="25"/>
  <c r="G3411" i="25"/>
  <c r="G3419" i="25"/>
  <c r="G3427" i="25"/>
  <c r="G3435" i="25"/>
  <c r="G3443" i="25"/>
  <c r="G3451" i="25"/>
  <c r="G3459" i="25"/>
  <c r="G3467" i="25"/>
  <c r="G3475" i="25"/>
  <c r="G3483" i="25"/>
  <c r="G3491" i="25"/>
  <c r="G3499" i="25"/>
  <c r="G3507" i="25"/>
  <c r="G3515" i="25"/>
  <c r="G3523" i="25"/>
  <c r="G3531" i="25"/>
  <c r="G3539" i="25"/>
  <c r="G3547" i="25"/>
  <c r="G3555" i="25"/>
  <c r="G3563" i="25"/>
  <c r="G3571" i="25"/>
  <c r="G3579" i="25"/>
  <c r="G3587" i="25"/>
  <c r="G3595" i="25"/>
  <c r="G3603" i="25"/>
  <c r="G3611" i="25"/>
  <c r="G3619" i="25"/>
  <c r="G3627" i="25"/>
  <c r="G3635" i="25"/>
  <c r="G3643" i="25"/>
  <c r="G3651" i="25"/>
  <c r="G3659" i="25"/>
  <c r="G3667" i="25"/>
  <c r="G3675" i="25"/>
  <c r="G3683" i="25"/>
  <c r="G3691" i="25"/>
  <c r="G3699" i="25"/>
  <c r="G3707" i="25"/>
  <c r="G3715" i="25"/>
  <c r="G3723" i="25"/>
  <c r="G3731" i="25"/>
  <c r="G3739" i="25"/>
  <c r="G3747" i="25"/>
  <c r="G3755" i="25"/>
  <c r="G3763" i="25"/>
  <c r="G3771" i="25"/>
  <c r="G3779" i="25"/>
  <c r="G3787" i="25"/>
  <c r="G3795" i="25"/>
  <c r="G3803" i="25"/>
  <c r="G3811" i="25"/>
  <c r="G3819" i="25"/>
  <c r="G3827" i="25"/>
  <c r="G3835" i="25"/>
  <c r="G3843" i="25"/>
  <c r="G3851" i="25"/>
  <c r="G3859" i="25"/>
  <c r="G3867" i="25"/>
  <c r="G3875" i="25"/>
  <c r="G3883" i="25"/>
  <c r="G3891" i="25"/>
  <c r="G3899" i="25"/>
  <c r="G3907" i="25"/>
  <c r="G3915" i="25"/>
  <c r="G3923" i="25"/>
  <c r="G3931" i="25"/>
  <c r="G3939" i="25"/>
  <c r="G3947" i="25"/>
  <c r="G3955" i="25"/>
  <c r="G3963" i="25"/>
  <c r="G3971" i="25"/>
  <c r="G3979" i="25"/>
  <c r="G3987" i="25"/>
  <c r="G3995" i="25"/>
  <c r="G4003" i="25"/>
  <c r="G4011" i="25"/>
  <c r="G4019" i="25"/>
  <c r="G4027" i="25"/>
  <c r="G4035" i="25"/>
  <c r="G4043" i="25"/>
  <c r="G4051" i="25"/>
  <c r="G4059" i="25"/>
  <c r="G4067" i="25"/>
  <c r="G4075" i="25"/>
  <c r="G4083" i="25"/>
  <c r="G4091" i="25"/>
  <c r="G4099" i="25"/>
  <c r="G4107" i="25"/>
  <c r="G4115" i="25"/>
  <c r="G4123" i="25"/>
  <c r="G4131" i="25"/>
  <c r="G4139" i="25"/>
  <c r="G4147" i="25"/>
  <c r="G4155" i="25"/>
  <c r="G4163" i="25"/>
  <c r="G4171" i="25"/>
  <c r="G4179" i="25"/>
  <c r="G4187" i="25"/>
  <c r="G4195" i="25"/>
  <c r="G4203" i="25"/>
  <c r="G4211" i="25"/>
  <c r="G4219" i="25"/>
  <c r="G4227" i="25"/>
  <c r="G4235" i="25"/>
  <c r="G4243" i="25"/>
  <c r="G4251" i="25"/>
  <c r="G4259" i="25"/>
  <c r="G4267" i="25"/>
  <c r="G4275" i="25"/>
  <c r="G4283" i="25"/>
  <c r="G4291" i="25"/>
  <c r="G4299" i="25"/>
  <c r="G4307" i="25"/>
  <c r="G4315" i="25"/>
  <c r="G4323" i="25"/>
  <c r="G23" i="25"/>
  <c r="G119" i="25"/>
  <c r="G222" i="25"/>
  <c r="G326" i="25"/>
  <c r="G414" i="25"/>
  <c r="G496" i="25"/>
  <c r="G594" i="25"/>
  <c r="G655" i="25"/>
  <c r="G694" i="25"/>
  <c r="G738" i="25"/>
  <c r="G773" i="25"/>
  <c r="G812" i="25"/>
  <c r="G849" i="25"/>
  <c r="G881" i="25"/>
  <c r="G913" i="25"/>
  <c r="G953" i="25"/>
  <c r="G981" i="25"/>
  <c r="G41" i="25"/>
  <c r="G146" i="25"/>
  <c r="G258" i="25"/>
  <c r="G338" i="25"/>
  <c r="G430" i="25"/>
  <c r="G534" i="25"/>
  <c r="G611" i="25"/>
  <c r="G659" i="25"/>
  <c r="G707" i="25"/>
  <c r="G746" i="25"/>
  <c r="G782" i="25"/>
  <c r="G823" i="25"/>
  <c r="G855" i="25"/>
  <c r="G889" i="25"/>
  <c r="G928" i="25"/>
  <c r="G958" i="25"/>
  <c r="G985" i="25"/>
  <c r="G1013" i="25"/>
  <c r="G1038" i="25"/>
  <c r="G1061" i="25"/>
  <c r="G1087" i="25"/>
  <c r="G1108" i="25"/>
  <c r="G1130" i="25"/>
  <c r="G1154" i="25"/>
  <c r="G1173" i="25"/>
  <c r="G1194" i="25"/>
  <c r="G1218" i="25"/>
  <c r="G1239" i="25"/>
  <c r="G1259" i="25"/>
  <c r="G1283" i="25"/>
  <c r="G1303" i="25"/>
  <c r="G1324" i="25"/>
  <c r="G1349" i="25"/>
  <c r="G1369" i="25"/>
  <c r="G1388" i="25"/>
  <c r="G1413" i="25"/>
  <c r="G1434" i="25"/>
  <c r="G1453" i="25"/>
  <c r="G1478" i="25"/>
  <c r="G1498" i="25"/>
  <c r="G1519" i="25"/>
  <c r="G1543" i="25"/>
  <c r="G1560" i="25"/>
  <c r="G1575" i="25"/>
  <c r="G1594" i="25"/>
  <c r="G1610" i="25"/>
  <c r="G1624" i="25"/>
  <c r="G1643" i="25"/>
  <c r="G1658" i="25"/>
  <c r="G1674" i="25"/>
  <c r="G1692" i="25"/>
  <c r="G1707" i="25"/>
  <c r="G1722" i="25"/>
  <c r="G1740" i="25"/>
  <c r="G1756" i="25"/>
  <c r="G1771" i="25"/>
  <c r="G1789" i="25"/>
  <c r="G1804" i="25"/>
  <c r="G1820" i="25"/>
  <c r="G1838" i="25"/>
  <c r="G1853" i="25"/>
  <c r="G1868" i="25"/>
  <c r="G1886" i="25"/>
  <c r="G1902" i="25"/>
  <c r="G1916" i="25"/>
  <c r="G1930" i="25"/>
  <c r="G1943" i="25"/>
  <c r="G1958" i="25"/>
  <c r="G1972" i="25"/>
  <c r="G1986" i="25"/>
  <c r="G1999" i="25"/>
  <c r="G2013" i="25"/>
  <c r="G2027" i="25"/>
  <c r="G2039" i="25"/>
  <c r="G2053" i="25"/>
  <c r="G2064" i="25"/>
  <c r="G2077" i="25"/>
  <c r="G2088" i="25"/>
  <c r="G2101" i="25"/>
  <c r="G2112" i="25"/>
  <c r="G2125" i="25"/>
  <c r="G2138" i="25"/>
  <c r="G2150" i="25"/>
  <c r="G2162" i="25"/>
  <c r="G2174" i="25"/>
  <c r="G2186" i="25"/>
  <c r="G2198" i="25"/>
  <c r="G2210" i="25"/>
  <c r="G2223" i="25"/>
  <c r="G2235" i="25"/>
  <c r="G2247" i="25"/>
  <c r="G2259" i="25"/>
  <c r="G2271" i="25"/>
  <c r="G2283" i="25"/>
  <c r="G2295" i="25"/>
  <c r="G2309" i="25"/>
  <c r="G2320" i="25"/>
  <c r="G2333" i="25"/>
  <c r="G2343" i="25"/>
  <c r="G2354" i="25"/>
  <c r="G2365" i="25"/>
  <c r="G2375" i="25"/>
  <c r="G2384" i="25"/>
  <c r="G2394" i="25"/>
  <c r="G2403" i="25"/>
  <c r="G2412" i="25"/>
  <c r="G2421" i="25"/>
  <c r="G2430" i="25"/>
  <c r="G2439" i="25"/>
  <c r="G2448" i="25"/>
  <c r="G2458" i="25"/>
  <c r="G2467" i="25"/>
  <c r="G2476" i="25"/>
  <c r="G2485" i="25"/>
  <c r="G2494" i="25"/>
  <c r="G2503" i="25"/>
  <c r="G2512" i="25"/>
  <c r="G2522" i="25"/>
  <c r="G2531" i="25"/>
  <c r="G2540" i="25"/>
  <c r="G2549" i="25"/>
  <c r="G2558" i="25"/>
  <c r="G2567" i="25"/>
  <c r="G2576" i="25"/>
  <c r="G2586" i="25"/>
  <c r="G2595" i="25"/>
  <c r="G2604" i="25"/>
  <c r="G2613" i="25"/>
  <c r="G2622" i="25"/>
  <c r="G2630" i="25"/>
  <c r="G2638" i="25"/>
  <c r="G2646" i="25"/>
  <c r="G2654" i="25"/>
  <c r="G2662" i="25"/>
  <c r="G2670" i="25"/>
  <c r="G2678" i="25"/>
  <c r="G2686" i="25"/>
  <c r="G2694" i="25"/>
  <c r="G2702" i="25"/>
  <c r="G2710" i="25"/>
  <c r="G2718" i="25"/>
  <c r="G2726" i="25"/>
  <c r="G2734" i="25"/>
  <c r="G2742" i="25"/>
  <c r="G2750" i="25"/>
  <c r="G2758" i="25"/>
  <c r="G2766" i="25"/>
  <c r="G2774" i="25"/>
  <c r="G2782" i="25"/>
  <c r="G2790" i="25"/>
  <c r="G2798" i="25"/>
  <c r="G2806" i="25"/>
  <c r="G2814" i="25"/>
  <c r="G2822" i="25"/>
  <c r="G2830" i="25"/>
  <c r="G2838" i="25"/>
  <c r="G2846" i="25"/>
  <c r="G2854" i="25"/>
  <c r="G2862" i="25"/>
  <c r="G2870" i="25"/>
  <c r="G2878" i="25"/>
  <c r="G2886" i="25"/>
  <c r="G2894" i="25"/>
  <c r="G2902" i="25"/>
  <c r="G2910" i="25"/>
  <c r="G2918" i="25"/>
  <c r="G2926" i="25"/>
  <c r="G2934" i="25"/>
  <c r="G2942" i="25"/>
  <c r="G2950" i="25"/>
  <c r="G2958" i="25"/>
  <c r="G2966" i="25"/>
  <c r="G2974" i="25"/>
  <c r="G2982" i="25"/>
  <c r="G2990" i="25"/>
  <c r="G2998" i="25"/>
  <c r="G3006" i="25"/>
  <c r="G3014" i="25"/>
  <c r="G3022" i="25"/>
  <c r="G3030" i="25"/>
  <c r="G3038" i="25"/>
  <c r="G3046" i="25"/>
  <c r="G3054" i="25"/>
  <c r="G3062" i="25"/>
  <c r="G3070" i="25"/>
  <c r="G3078" i="25"/>
  <c r="G3086" i="25"/>
  <c r="G3094" i="25"/>
  <c r="G3102" i="25"/>
  <c r="G3110" i="25"/>
  <c r="G3118" i="25"/>
  <c r="G3126" i="25"/>
  <c r="G3134" i="25"/>
  <c r="G3142" i="25"/>
  <c r="G3150" i="25"/>
  <c r="G3158" i="25"/>
  <c r="G3166" i="25"/>
  <c r="G3174" i="25"/>
  <c r="G3182" i="25"/>
  <c r="G3190" i="25"/>
  <c r="G3198" i="25"/>
  <c r="G3206" i="25"/>
  <c r="G3214" i="25"/>
  <c r="G3222" i="25"/>
  <c r="G3230" i="25"/>
  <c r="G3238" i="25"/>
  <c r="G3246" i="25"/>
  <c r="G3254" i="25"/>
  <c r="G3262" i="25"/>
  <c r="G3270" i="25"/>
  <c r="G3278" i="25"/>
  <c r="G3286" i="25"/>
  <c r="G3294" i="25"/>
  <c r="G3302" i="25"/>
  <c r="G3310" i="25"/>
  <c r="G3318" i="25"/>
  <c r="G3326" i="25"/>
  <c r="G3334" i="25"/>
  <c r="G3342" i="25"/>
  <c r="G3350" i="25"/>
  <c r="G3358" i="25"/>
  <c r="G3366" i="25"/>
  <c r="G3374" i="25"/>
  <c r="G3382" i="25"/>
  <c r="G3390" i="25"/>
  <c r="G3398" i="25"/>
  <c r="G3406" i="25"/>
  <c r="G3414" i="25"/>
  <c r="G3422" i="25"/>
  <c r="G3430" i="25"/>
  <c r="G3438" i="25"/>
  <c r="G3446" i="25"/>
  <c r="G3454" i="25"/>
  <c r="G3462" i="25"/>
  <c r="G3470" i="25"/>
  <c r="G3478" i="25"/>
  <c r="G3486" i="25"/>
  <c r="G3494" i="25"/>
  <c r="G3502" i="25"/>
  <c r="G3510" i="25"/>
  <c r="G3518" i="25"/>
  <c r="G3526" i="25"/>
  <c r="G3534" i="25"/>
  <c r="G3542" i="25"/>
  <c r="G3550" i="25"/>
  <c r="G3558" i="25"/>
  <c r="G3566" i="25"/>
  <c r="G3574" i="25"/>
  <c r="G3582" i="25"/>
  <c r="G3590" i="25"/>
  <c r="G3598" i="25"/>
  <c r="G3606" i="25"/>
  <c r="G3614" i="25"/>
  <c r="G3622" i="25"/>
  <c r="G3630" i="25"/>
  <c r="G3638" i="25"/>
  <c r="G3646" i="25"/>
  <c r="G3654" i="25"/>
  <c r="G3662" i="25"/>
  <c r="G3670" i="25"/>
  <c r="G3678" i="25"/>
  <c r="G3686" i="25"/>
  <c r="G3694" i="25"/>
  <c r="G3702" i="25"/>
  <c r="G3710" i="25"/>
  <c r="G3718" i="25"/>
  <c r="G3726" i="25"/>
  <c r="G3734" i="25"/>
  <c r="G3742" i="25"/>
  <c r="G3750" i="25"/>
  <c r="G3758" i="25"/>
  <c r="G3766" i="25"/>
  <c r="G3774" i="25"/>
  <c r="G3782" i="25"/>
  <c r="G3790" i="25"/>
  <c r="G3798" i="25"/>
  <c r="G3806" i="25"/>
  <c r="G3814" i="25"/>
  <c r="G3822" i="25"/>
  <c r="G3830" i="25"/>
  <c r="G3838" i="25"/>
  <c r="G3846" i="25"/>
  <c r="G3854" i="25"/>
  <c r="G3862" i="25"/>
  <c r="G3870" i="25"/>
  <c r="G3878" i="25"/>
  <c r="G3886" i="25"/>
  <c r="G3894" i="25"/>
  <c r="G3902" i="25"/>
  <c r="G55" i="25"/>
  <c r="G155" i="25"/>
  <c r="G267" i="25"/>
  <c r="G205" i="25"/>
  <c r="G371" i="25"/>
  <c r="G545" i="25"/>
  <c r="G643" i="25"/>
  <c r="G716" i="25"/>
  <c r="G780" i="25"/>
  <c r="G832" i="25"/>
  <c r="G892" i="25"/>
  <c r="G941" i="25"/>
  <c r="G995" i="25"/>
  <c r="G1023" i="25"/>
  <c r="G1059" i="25"/>
  <c r="G1093" i="25"/>
  <c r="G1121" i="25"/>
  <c r="G1148" i="25"/>
  <c r="G1178" i="25"/>
  <c r="G1205" i="25"/>
  <c r="G1237" i="25"/>
  <c r="G1267" i="25"/>
  <c r="G1291" i="25"/>
  <c r="G1323" i="25"/>
  <c r="G1351" i="25"/>
  <c r="G1380" i="25"/>
  <c r="G1407" i="25"/>
  <c r="G1437" i="25"/>
  <c r="G1466" i="25"/>
  <c r="G1497" i="25"/>
  <c r="G1526" i="25"/>
  <c r="G1550" i="25"/>
  <c r="G1574" i="25"/>
  <c r="G1597" i="25"/>
  <c r="G1619" i="25"/>
  <c r="G1638" i="25"/>
  <c r="G1661" i="25"/>
  <c r="G1683" i="25"/>
  <c r="G1706" i="25"/>
  <c r="G1728" i="25"/>
  <c r="G1747" i="25"/>
  <c r="G1770" i="25"/>
  <c r="G1792" i="25"/>
  <c r="G1813" i="25"/>
  <c r="G1834" i="25"/>
  <c r="G1856" i="25"/>
  <c r="G1877" i="25"/>
  <c r="G1901" i="25"/>
  <c r="G1919" i="25"/>
  <c r="G1938" i="25"/>
  <c r="G1956" i="25"/>
  <c r="G1975" i="25"/>
  <c r="G1992" i="25"/>
  <c r="G2012" i="25"/>
  <c r="G2031" i="25"/>
  <c r="G2046" i="25"/>
  <c r="G2063" i="25"/>
  <c r="G2079" i="25"/>
  <c r="G2095" i="25"/>
  <c r="G2111" i="25"/>
  <c r="G2128" i="25"/>
  <c r="G2143" i="25"/>
  <c r="G2160" i="25"/>
  <c r="G2176" i="25"/>
  <c r="G2192" i="25"/>
  <c r="G2208" i="25"/>
  <c r="G2226" i="25"/>
  <c r="G2240" i="25"/>
  <c r="G2258" i="25"/>
  <c r="G2274" i="25"/>
  <c r="G2290" i="25"/>
  <c r="G2306" i="25"/>
  <c r="G2323" i="25"/>
  <c r="G2338" i="25"/>
  <c r="G2352" i="25"/>
  <c r="G2367" i="25"/>
  <c r="G2380" i="25"/>
  <c r="G2392" i="25"/>
  <c r="G2405" i="25"/>
  <c r="G2416" i="25"/>
  <c r="G2429" i="25"/>
  <c r="G2442" i="25"/>
  <c r="G2453" i="25"/>
  <c r="G2466" i="25"/>
  <c r="G2478" i="25"/>
  <c r="G2490" i="25"/>
  <c r="G2502" i="25"/>
  <c r="G2515" i="25"/>
  <c r="G2526" i="25"/>
  <c r="G2539" i="25"/>
  <c r="G2551" i="25"/>
  <c r="G2563" i="25"/>
  <c r="G2575" i="25"/>
  <c r="G2588" i="25"/>
  <c r="G2599" i="25"/>
  <c r="G2612" i="25"/>
  <c r="G2624" i="25"/>
  <c r="G2634" i="25"/>
  <c r="G2645" i="25"/>
  <c r="G2656" i="25"/>
  <c r="G2666" i="25"/>
  <c r="G2677" i="25"/>
  <c r="G2688" i="25"/>
  <c r="G2698" i="25"/>
  <c r="G2709" i="25"/>
  <c r="G2720" i="25"/>
  <c r="G2730" i="25"/>
  <c r="G2741" i="25"/>
  <c r="G2752" i="25"/>
  <c r="G2762" i="25"/>
  <c r="G2773" i="25"/>
  <c r="G2784" i="25"/>
  <c r="G2794" i="25"/>
  <c r="G2805" i="25"/>
  <c r="G2816" i="25"/>
  <c r="G2826" i="25"/>
  <c r="G2837" i="25"/>
  <c r="G2848" i="25"/>
  <c r="G2858" i="25"/>
  <c r="G2869" i="25"/>
  <c r="G2880" i="25"/>
  <c r="G2890" i="25"/>
  <c r="G2901" i="25"/>
  <c r="G2912" i="25"/>
  <c r="G2922" i="25"/>
  <c r="G2933" i="25"/>
  <c r="G2944" i="25"/>
  <c r="G2954" i="25"/>
  <c r="G2965" i="25"/>
  <c r="G2976" i="25"/>
  <c r="G2986" i="25"/>
  <c r="G2997" i="25"/>
  <c r="G3008" i="25"/>
  <c r="G3018" i="25"/>
  <c r="G3029" i="25"/>
  <c r="G3040" i="25"/>
  <c r="G3050" i="25"/>
  <c r="G3061" i="25"/>
  <c r="G3072" i="25"/>
  <c r="G3082" i="25"/>
  <c r="G3093" i="25"/>
  <c r="G3104" i="25"/>
  <c r="G3114" i="25"/>
  <c r="G3125" i="25"/>
  <c r="G3136" i="25"/>
  <c r="G3146" i="25"/>
  <c r="G3157" i="25"/>
  <c r="G3168" i="25"/>
  <c r="G3178" i="25"/>
  <c r="G3189" i="25"/>
  <c r="G3200" i="25"/>
  <c r="G3210" i="25"/>
  <c r="G3221" i="25"/>
  <c r="G3232" i="25"/>
  <c r="G3242" i="25"/>
  <c r="G3253" i="25"/>
  <c r="G3264" i="25"/>
  <c r="G3274" i="25"/>
  <c r="G3285" i="25"/>
  <c r="G3296" i="25"/>
  <c r="G3306" i="25"/>
  <c r="G3317" i="25"/>
  <c r="G3328" i="25"/>
  <c r="G3338" i="25"/>
  <c r="G3349" i="25"/>
  <c r="G3360" i="25"/>
  <c r="G3370" i="25"/>
  <c r="G3381" i="25"/>
  <c r="G3392" i="25"/>
  <c r="G3402" i="25"/>
  <c r="G3413" i="25"/>
  <c r="G3424" i="25"/>
  <c r="G3434" i="25"/>
  <c r="G3445" i="25"/>
  <c r="G3456" i="25"/>
  <c r="G3466" i="25"/>
  <c r="G3477" i="25"/>
  <c r="G3488" i="25"/>
  <c r="G3498" i="25"/>
  <c r="G3509" i="25"/>
  <c r="G3520" i="25"/>
  <c r="G3530" i="25"/>
  <c r="G3541" i="25"/>
  <c r="G3552" i="25"/>
  <c r="G3562" i="25"/>
  <c r="G3573" i="25"/>
  <c r="G3584" i="25"/>
  <c r="G3594" i="25"/>
  <c r="G3605" i="25"/>
  <c r="G3616" i="25"/>
  <c r="G3626" i="25"/>
  <c r="G3637" i="25"/>
  <c r="G3648" i="25"/>
  <c r="G3658" i="25"/>
  <c r="G3669" i="25"/>
  <c r="G3680" i="25"/>
  <c r="G3690" i="25"/>
  <c r="G3701" i="25"/>
  <c r="G3712" i="25"/>
  <c r="G3722" i="25"/>
  <c r="G3733" i="25"/>
  <c r="G3744" i="25"/>
  <c r="G3754" i="25"/>
  <c r="G3765" i="25"/>
  <c r="G3776" i="25"/>
  <c r="G3786" i="25"/>
  <c r="G3797" i="25"/>
  <c r="G3808" i="25"/>
  <c r="G3818" i="25"/>
  <c r="G3829" i="25"/>
  <c r="G3840" i="25"/>
  <c r="G3850" i="25"/>
  <c r="G3861" i="25"/>
  <c r="G3872" i="25"/>
  <c r="G3882" i="25"/>
  <c r="G3893" i="25"/>
  <c r="G3904" i="25"/>
  <c r="G3913" i="25"/>
  <c r="G3922" i="25"/>
  <c r="G3932" i="25"/>
  <c r="G3941" i="25"/>
  <c r="G3950" i="25"/>
  <c r="G3959" i="25"/>
  <c r="G3968" i="25"/>
  <c r="G3977" i="25"/>
  <c r="G3986" i="25"/>
  <c r="G3996" i="25"/>
  <c r="G4005" i="25"/>
  <c r="G4014" i="25"/>
  <c r="G4023" i="25"/>
  <c r="G4032" i="25"/>
  <c r="G4041" i="25"/>
  <c r="G4050" i="25"/>
  <c r="G4060" i="25"/>
  <c r="G4069" i="25"/>
  <c r="G4078" i="25"/>
  <c r="G4087" i="25"/>
  <c r="G4096" i="25"/>
  <c r="G4105" i="25"/>
  <c r="G4114" i="25"/>
  <c r="G4124" i="25"/>
  <c r="G4133" i="25"/>
  <c r="G4142" i="25"/>
  <c r="G4151" i="25"/>
  <c r="G4160" i="25"/>
  <c r="G4169" i="25"/>
  <c r="G4178" i="25"/>
  <c r="G4188" i="25"/>
  <c r="G4197" i="25"/>
  <c r="G4206" i="25"/>
  <c r="G4215" i="25"/>
  <c r="G4224" i="25"/>
  <c r="G4233" i="25"/>
  <c r="G4242" i="25"/>
  <c r="G4252" i="25"/>
  <c r="G4261" i="25"/>
  <c r="G4270" i="25"/>
  <c r="G4279" i="25"/>
  <c r="G4288" i="25"/>
  <c r="G4297" i="25"/>
  <c r="G4306" i="25"/>
  <c r="G4316" i="25"/>
  <c r="G4325" i="25"/>
  <c r="G4333" i="25"/>
  <c r="G4341" i="25"/>
  <c r="G4349" i="25"/>
  <c r="G4357" i="25"/>
  <c r="G4365" i="25"/>
  <c r="G4373" i="25"/>
  <c r="G4381" i="25"/>
  <c r="G4389" i="25"/>
  <c r="G4397" i="25"/>
  <c r="G4405" i="25"/>
  <c r="G4413" i="25"/>
  <c r="G4421" i="25"/>
  <c r="G4429" i="25"/>
  <c r="G4437" i="25"/>
  <c r="G4445" i="25"/>
  <c r="G4453" i="25"/>
  <c r="G4461" i="25"/>
  <c r="G4469" i="25"/>
  <c r="G4477" i="25"/>
  <c r="G4485" i="25"/>
  <c r="G4493" i="25"/>
  <c r="G4501" i="25"/>
  <c r="G4509" i="25"/>
  <c r="G4517" i="25"/>
  <c r="G4525" i="25"/>
  <c r="G4533" i="25"/>
  <c r="G4541" i="25"/>
  <c r="G4549" i="25"/>
  <c r="G4557" i="25"/>
  <c r="G4565" i="25"/>
  <c r="G4573" i="25"/>
  <c r="G4581" i="25"/>
  <c r="G4589" i="25"/>
  <c r="G4597" i="25"/>
  <c r="G4605" i="25"/>
  <c r="G4613" i="25"/>
  <c r="G4621" i="25"/>
  <c r="G4629" i="25"/>
  <c r="G4637" i="25"/>
  <c r="G4645" i="25"/>
  <c r="G4653" i="25"/>
  <c r="G4661" i="25"/>
  <c r="G4669" i="25"/>
  <c r="G4677" i="25"/>
  <c r="G4685" i="25"/>
  <c r="G4693" i="25"/>
  <c r="G4701" i="25"/>
  <c r="G4709" i="25"/>
  <c r="G4717" i="25"/>
  <c r="G4725" i="25"/>
  <c r="G4733" i="25"/>
  <c r="G4741" i="25"/>
  <c r="G4749" i="25"/>
  <c r="G4757" i="25"/>
  <c r="G4765" i="25"/>
  <c r="G4773" i="25"/>
  <c r="G4781" i="25"/>
  <c r="G4789" i="25"/>
  <c r="G4797" i="25"/>
  <c r="G4805" i="25"/>
  <c r="G4813" i="25"/>
  <c r="G4821" i="25"/>
  <c r="G4829" i="25"/>
  <c r="G4837" i="25"/>
  <c r="G4845" i="25"/>
  <c r="G4853" i="25"/>
  <c r="G4861" i="25"/>
  <c r="G4869" i="25"/>
  <c r="G4877" i="25"/>
  <c r="G4885" i="25"/>
  <c r="G4893" i="25"/>
  <c r="G4901" i="25"/>
  <c r="G4909" i="25"/>
  <c r="G4917" i="25"/>
  <c r="G4925" i="25"/>
  <c r="G4933" i="25"/>
  <c r="G4941" i="25"/>
  <c r="G4949" i="25"/>
  <c r="G4957" i="25"/>
  <c r="G4965" i="25"/>
  <c r="G4973" i="25"/>
  <c r="G4981" i="25"/>
  <c r="G4989" i="25"/>
  <c r="G4997" i="25"/>
  <c r="G5005" i="25"/>
  <c r="G5013" i="25"/>
  <c r="G5021" i="25"/>
  <c r="G5029" i="25"/>
  <c r="G5037" i="25"/>
  <c r="G5045" i="25"/>
  <c r="G5053" i="25"/>
  <c r="G5061" i="25"/>
  <c r="G5069" i="25"/>
  <c r="G5077" i="25"/>
  <c r="G5085" i="25"/>
  <c r="G5093" i="25"/>
  <c r="G5101" i="25"/>
  <c r="G5109" i="25"/>
  <c r="G5117" i="25"/>
  <c r="G5125" i="25"/>
  <c r="G5133" i="25"/>
  <c r="G5141" i="25"/>
  <c r="G5149" i="25"/>
  <c r="G5157" i="25"/>
  <c r="G5165" i="25"/>
  <c r="G5173" i="25"/>
  <c r="G5181" i="25"/>
  <c r="G5189" i="25"/>
  <c r="G5197" i="25"/>
  <c r="G5205" i="25"/>
  <c r="G5213" i="25"/>
  <c r="G5221" i="25"/>
  <c r="G5229" i="25"/>
  <c r="G5237" i="25"/>
  <c r="G5245" i="25"/>
  <c r="G5253" i="25"/>
  <c r="G5261" i="25"/>
  <c r="G5269" i="25"/>
  <c r="G5277" i="25"/>
  <c r="G5285" i="25"/>
  <c r="G5293" i="25"/>
  <c r="G5301" i="25"/>
  <c r="G5309" i="25"/>
  <c r="G5317" i="25"/>
  <c r="G5325" i="25"/>
  <c r="G5333" i="25"/>
  <c r="G5341" i="25"/>
  <c r="G5349" i="25"/>
  <c r="G5357" i="25"/>
  <c r="G5365" i="25"/>
  <c r="G5373" i="25"/>
  <c r="G5381" i="25"/>
  <c r="G5389" i="25"/>
  <c r="G5397" i="25"/>
  <c r="G5405" i="25"/>
  <c r="G5413" i="25"/>
  <c r="G5421" i="25"/>
  <c r="G5429" i="25"/>
  <c r="G5437" i="25"/>
  <c r="G5445" i="25"/>
  <c r="G5453" i="25"/>
  <c r="G5461" i="25"/>
  <c r="G5469" i="25"/>
  <c r="G5477" i="25"/>
  <c r="G5485" i="25"/>
  <c r="G5493" i="25"/>
  <c r="G5501" i="25"/>
  <c r="G5509" i="25"/>
  <c r="G5517" i="25"/>
  <c r="G5525" i="25"/>
  <c r="G5533" i="25"/>
  <c r="G5541" i="25"/>
  <c r="G5549" i="25"/>
  <c r="G5557" i="25"/>
  <c r="G5565" i="25"/>
  <c r="G5573" i="25"/>
  <c r="G5581" i="25"/>
  <c r="G5589" i="25"/>
  <c r="G5597" i="25"/>
  <c r="G34" i="25"/>
  <c r="G229" i="25"/>
  <c r="G390" i="25"/>
  <c r="G546" i="25"/>
  <c r="G657" i="25"/>
  <c r="G722" i="25"/>
  <c r="G788" i="25"/>
  <c r="G836" i="25"/>
  <c r="G901" i="25"/>
  <c r="G957" i="25"/>
  <c r="G58" i="25"/>
  <c r="G273" i="25"/>
  <c r="G423" i="25"/>
  <c r="G560" i="25"/>
  <c r="G667" i="25"/>
  <c r="G725" i="25"/>
  <c r="G796" i="25"/>
  <c r="G853" i="25"/>
  <c r="G905" i="25"/>
  <c r="G963" i="25"/>
  <c r="G999" i="25"/>
  <c r="G1035" i="25"/>
  <c r="G1070" i="25"/>
  <c r="G1095" i="25"/>
  <c r="G1127" i="25"/>
  <c r="G1157" i="25"/>
  <c r="G1186" i="25"/>
  <c r="G1213" i="25"/>
  <c r="G1242" i="25"/>
  <c r="G1270" i="25"/>
  <c r="G72" i="25"/>
  <c r="G283" i="25"/>
  <c r="G438" i="25"/>
  <c r="G569" i="25"/>
  <c r="G679" i="25"/>
  <c r="G743" i="25"/>
  <c r="G800" i="25"/>
  <c r="G860" i="25"/>
  <c r="G909" i="25"/>
  <c r="G965" i="25"/>
  <c r="G1003" i="25"/>
  <c r="G1039" i="25"/>
  <c r="G1074" i="25"/>
  <c r="G1105" i="25"/>
  <c r="G1131" i="25"/>
  <c r="G1159" i="25"/>
  <c r="G1190" i="25"/>
  <c r="G1221" i="25"/>
  <c r="G1245" i="25"/>
  <c r="G1276" i="25"/>
  <c r="G1306" i="25"/>
  <c r="G1334" i="25"/>
  <c r="G1364" i="25"/>
  <c r="G1391" i="25"/>
  <c r="G1420" i="25"/>
  <c r="G1450" i="25"/>
  <c r="G1481" i="25"/>
  <c r="G1506" i="25"/>
  <c r="G1534" i="25"/>
  <c r="G1563" i="25"/>
  <c r="G1583" i="25"/>
  <c r="G1606" i="25"/>
  <c r="G1627" i="25"/>
  <c r="G1647" i="25"/>
  <c r="G1670" i="25"/>
  <c r="G1693" i="25"/>
  <c r="G1711" i="25"/>
  <c r="G1734" i="25"/>
  <c r="G1757" i="25"/>
  <c r="G1779" i="25"/>
  <c r="G1802" i="25"/>
  <c r="G1821" i="25"/>
  <c r="G1843" i="25"/>
  <c r="G1866" i="25"/>
  <c r="G1888" i="25"/>
  <c r="G1907" i="25"/>
  <c r="G1926" i="25"/>
  <c r="G1947" i="25"/>
  <c r="G1963" i="25"/>
  <c r="G1983" i="25"/>
  <c r="G2002" i="25"/>
  <c r="G2020" i="25"/>
  <c r="G2037" i="25"/>
  <c r="G2054" i="25"/>
  <c r="G2069" i="25"/>
  <c r="G2086" i="25"/>
  <c r="G2102" i="25"/>
  <c r="G2118" i="25"/>
  <c r="G2134" i="25"/>
  <c r="G2151" i="25"/>
  <c r="G2166" i="25"/>
  <c r="G2183" i="25"/>
  <c r="G2199" i="25"/>
  <c r="G2215" i="25"/>
  <c r="G2231" i="25"/>
  <c r="G2248" i="25"/>
  <c r="G2263" i="25"/>
  <c r="G2280" i="25"/>
  <c r="G2298" i="25"/>
  <c r="G2312" i="25"/>
  <c r="G2330" i="25"/>
  <c r="G2344" i="25"/>
  <c r="G2358" i="25"/>
  <c r="G2373" i="25"/>
  <c r="G2386" i="25"/>
  <c r="G2397" i="25"/>
  <c r="G2410" i="25"/>
  <c r="G2422" i="25"/>
  <c r="G2434" i="25"/>
  <c r="G2446" i="25"/>
  <c r="G2459" i="25"/>
  <c r="G2470" i="25"/>
  <c r="G2483" i="25"/>
  <c r="G2495" i="25"/>
  <c r="G2507" i="25"/>
  <c r="G2519" i="25"/>
  <c r="G2532" i="25"/>
  <c r="G2543" i="25"/>
  <c r="G2556" i="25"/>
  <c r="G2568" i="25"/>
  <c r="G2580" i="25"/>
  <c r="G2592" i="25"/>
  <c r="G2605" i="25"/>
  <c r="G2616" i="25"/>
  <c r="G2628" i="25"/>
  <c r="G2639" i="25"/>
  <c r="G2649" i="25"/>
  <c r="G2660" i="25"/>
  <c r="G2671" i="25"/>
  <c r="G2681" i="25"/>
  <c r="G2692" i="25"/>
  <c r="G2703" i="25"/>
  <c r="G2713" i="25"/>
  <c r="G2724" i="25"/>
  <c r="G2735" i="25"/>
  <c r="G2745" i="25"/>
  <c r="G2756" i="25"/>
  <c r="G2767" i="25"/>
  <c r="G2777" i="25"/>
  <c r="G2788" i="25"/>
  <c r="G2799" i="25"/>
  <c r="G2809" i="25"/>
  <c r="G2820" i="25"/>
  <c r="G2831" i="25"/>
  <c r="G2841" i="25"/>
  <c r="G2852" i="25"/>
  <c r="G2863" i="25"/>
  <c r="G2873" i="25"/>
  <c r="G2884" i="25"/>
  <c r="G2895" i="25"/>
  <c r="G2905" i="25"/>
  <c r="G2916" i="25"/>
  <c r="G2927" i="25"/>
  <c r="G2937" i="25"/>
  <c r="G2948" i="25"/>
  <c r="G2959" i="25"/>
  <c r="G2969" i="25"/>
  <c r="G2980" i="25"/>
  <c r="G2991" i="25"/>
  <c r="G3001" i="25"/>
  <c r="G3012" i="25"/>
  <c r="G3023" i="25"/>
  <c r="G3033" i="25"/>
  <c r="G3044" i="25"/>
  <c r="G3055" i="25"/>
  <c r="G3065" i="25"/>
  <c r="G3076" i="25"/>
  <c r="G3087" i="25"/>
  <c r="G3097" i="25"/>
  <c r="G3108" i="25"/>
  <c r="G3119" i="25"/>
  <c r="G3129" i="25"/>
  <c r="G3140" i="25"/>
  <c r="G3151" i="25"/>
  <c r="G3161" i="25"/>
  <c r="G3172" i="25"/>
  <c r="G3183" i="25"/>
  <c r="G3193" i="25"/>
  <c r="G3204" i="25"/>
  <c r="G3215" i="25"/>
  <c r="G3225" i="25"/>
  <c r="G3236" i="25"/>
  <c r="G3247" i="25"/>
  <c r="G3257" i="25"/>
  <c r="G3268" i="25"/>
  <c r="G3279" i="25"/>
  <c r="G3289" i="25"/>
  <c r="G3300" i="25"/>
  <c r="G3311" i="25"/>
  <c r="G3321" i="25"/>
  <c r="G3332" i="25"/>
  <c r="G3343" i="25"/>
  <c r="G3353" i="25"/>
  <c r="G3364" i="25"/>
  <c r="G3375" i="25"/>
  <c r="G3385" i="25"/>
  <c r="G3396" i="25"/>
  <c r="G3407" i="25"/>
  <c r="G3417" i="25"/>
  <c r="G3428" i="25"/>
  <c r="G3439" i="25"/>
  <c r="G3449" i="25"/>
  <c r="G3460" i="25"/>
  <c r="G3471" i="25"/>
  <c r="G3481" i="25"/>
  <c r="G3492" i="25"/>
  <c r="G3503" i="25"/>
  <c r="G3513" i="25"/>
  <c r="G3524" i="25"/>
  <c r="G3535" i="25"/>
  <c r="G3545" i="25"/>
  <c r="G3556" i="25"/>
  <c r="G3567" i="25"/>
  <c r="G3577" i="25"/>
  <c r="G3588" i="25"/>
  <c r="G3599" i="25"/>
  <c r="G3609" i="25"/>
  <c r="G3620" i="25"/>
  <c r="G3631" i="25"/>
  <c r="G3641" i="25"/>
  <c r="G3652" i="25"/>
  <c r="G3663" i="25"/>
  <c r="G3673" i="25"/>
  <c r="G3684" i="25"/>
  <c r="G3695" i="25"/>
  <c r="G3705" i="25"/>
  <c r="G3716" i="25"/>
  <c r="G3727" i="25"/>
  <c r="G3737" i="25"/>
  <c r="G3748" i="25"/>
  <c r="G3759" i="25"/>
  <c r="G3769" i="25"/>
  <c r="G3780" i="25"/>
  <c r="G3791" i="25"/>
  <c r="G3801" i="25"/>
  <c r="G3812" i="25"/>
  <c r="G3823" i="25"/>
  <c r="G3833" i="25"/>
  <c r="G3844" i="25"/>
  <c r="G3855" i="25"/>
  <c r="G3865" i="25"/>
  <c r="G3876" i="25"/>
  <c r="G3887" i="25"/>
  <c r="G3897" i="25"/>
  <c r="G3908" i="25"/>
  <c r="G3917" i="25"/>
  <c r="G3926" i="25"/>
  <c r="G3935" i="25"/>
  <c r="G3944" i="25"/>
  <c r="G3953" i="25"/>
  <c r="G3962" i="25"/>
  <c r="G3972" i="25"/>
  <c r="G3981" i="25"/>
  <c r="G3990" i="25"/>
  <c r="G3999" i="25"/>
  <c r="G4008" i="25"/>
  <c r="G4017" i="25"/>
  <c r="G4026" i="25"/>
  <c r="G4036" i="25"/>
  <c r="G4045" i="25"/>
  <c r="G4054" i="25"/>
  <c r="G4063" i="25"/>
  <c r="G4072" i="25"/>
  <c r="G4081" i="25"/>
  <c r="G4090" i="25"/>
  <c r="G4100" i="25"/>
  <c r="G4109" i="25"/>
  <c r="G4118" i="25"/>
  <c r="G4127" i="25"/>
  <c r="G4136" i="25"/>
  <c r="G4145" i="25"/>
  <c r="G4154" i="25"/>
  <c r="G4164" i="25"/>
  <c r="G4173" i="25"/>
  <c r="G4182" i="25"/>
  <c r="G4191" i="25"/>
  <c r="G4200" i="25"/>
  <c r="G4209" i="25"/>
  <c r="G4218" i="25"/>
  <c r="G4228" i="25"/>
  <c r="G4237" i="25"/>
  <c r="G4246" i="25"/>
  <c r="G4255" i="25"/>
  <c r="G4264" i="25"/>
  <c r="G4273" i="25"/>
  <c r="G4282" i="25"/>
  <c r="G4292" i="25"/>
  <c r="G4301" i="25"/>
  <c r="G4310" i="25"/>
  <c r="G4319" i="25"/>
  <c r="G4328" i="25"/>
  <c r="G4336" i="25"/>
  <c r="G4344" i="25"/>
  <c r="G4352" i="25"/>
  <c r="G4360" i="25"/>
  <c r="G4368" i="25"/>
  <c r="G4376" i="25"/>
  <c r="G4384" i="25"/>
  <c r="G4392" i="25"/>
  <c r="G4400" i="25"/>
  <c r="G4408" i="25"/>
  <c r="G4416" i="25"/>
  <c r="G4424" i="25"/>
  <c r="G4432" i="25"/>
  <c r="G4440" i="25"/>
  <c r="G4448" i="25"/>
  <c r="G4456" i="25"/>
  <c r="G4464" i="25"/>
  <c r="G4472" i="25"/>
  <c r="G4480" i="25"/>
  <c r="G4488" i="25"/>
  <c r="G4496" i="25"/>
  <c r="G4504" i="25"/>
  <c r="G4512" i="25"/>
  <c r="G4520" i="25"/>
  <c r="G4528" i="25"/>
  <c r="G4536" i="25"/>
  <c r="G4544" i="25"/>
  <c r="G4552" i="25"/>
  <c r="G4560" i="25"/>
  <c r="G4568" i="25"/>
  <c r="G4576" i="25"/>
  <c r="G4584" i="25"/>
  <c r="G4592" i="25"/>
  <c r="G4600" i="25"/>
  <c r="G4608" i="25"/>
  <c r="G4616" i="25"/>
  <c r="G4624" i="25"/>
  <c r="G4632" i="25"/>
  <c r="G4640" i="25"/>
  <c r="G4648" i="25"/>
  <c r="G4656" i="25"/>
  <c r="G4664" i="25"/>
  <c r="G4672" i="25"/>
  <c r="G4680" i="25"/>
  <c r="G4688" i="25"/>
  <c r="G4696" i="25"/>
  <c r="G4704" i="25"/>
  <c r="G4712" i="25"/>
  <c r="G4720" i="25"/>
  <c r="G4728" i="25"/>
  <c r="G4736" i="25"/>
  <c r="G4744" i="25"/>
  <c r="G4752" i="25"/>
  <c r="G4760" i="25"/>
  <c r="G4768" i="25"/>
  <c r="G4776" i="25"/>
  <c r="G4784" i="25"/>
  <c r="G4792" i="25"/>
  <c r="G4800" i="25"/>
  <c r="G4808" i="25"/>
  <c r="G4816" i="25"/>
  <c r="G4824" i="25"/>
  <c r="G4832" i="25"/>
  <c r="G4840" i="25"/>
  <c r="G4848" i="25"/>
  <c r="G4856" i="25"/>
  <c r="G4864" i="25"/>
  <c r="G4872" i="25"/>
  <c r="G4880" i="25"/>
  <c r="G4888" i="25"/>
  <c r="G4896" i="25"/>
  <c r="G4904" i="25"/>
  <c r="G4912" i="25"/>
  <c r="G4920" i="25"/>
  <c r="G4928" i="25"/>
  <c r="G4936" i="25"/>
  <c r="G4944" i="25"/>
  <c r="G4952" i="25"/>
  <c r="G4960" i="25"/>
  <c r="G4968" i="25"/>
  <c r="G359" i="25"/>
  <c r="G630" i="25"/>
  <c r="G768" i="25"/>
  <c r="G886" i="25"/>
  <c r="G989" i="25"/>
  <c r="G1045" i="25"/>
  <c r="G1094" i="25"/>
  <c r="G1141" i="25"/>
  <c r="G1191" i="25"/>
  <c r="G1234" i="25"/>
  <c r="G1286" i="25"/>
  <c r="G1319" i="25"/>
  <c r="G1356" i="25"/>
  <c r="G1398" i="25"/>
  <c r="G1435" i="25"/>
  <c r="G1471" i="25"/>
  <c r="G1515" i="25"/>
  <c r="G1549" i="25"/>
  <c r="G1582" i="25"/>
  <c r="G1611" i="25"/>
  <c r="G1637" i="25"/>
  <c r="G1667" i="25"/>
  <c r="G1696" i="25"/>
  <c r="G1724" i="25"/>
  <c r="G1755" i="25"/>
  <c r="G1783" i="25"/>
  <c r="G1810" i="25"/>
  <c r="G1840" i="25"/>
  <c r="G1870" i="25"/>
  <c r="G1899" i="25"/>
  <c r="G1923" i="25"/>
  <c r="G1949" i="25"/>
  <c r="G1974" i="25"/>
  <c r="G1998" i="25"/>
  <c r="G2023" i="25"/>
  <c r="G2045" i="25"/>
  <c r="G2067" i="25"/>
  <c r="G2090" i="25"/>
  <c r="G2110" i="25"/>
  <c r="G2131" i="25"/>
  <c r="G2154" i="25"/>
  <c r="G2175" i="25"/>
  <c r="G2197" i="25"/>
  <c r="G2219" i="25"/>
  <c r="G2239" i="25"/>
  <c r="G2262" i="25"/>
  <c r="G2285" i="25"/>
  <c r="G2304" i="25"/>
  <c r="G2326" i="25"/>
  <c r="G2347" i="25"/>
  <c r="G2366" i="25"/>
  <c r="G2383" i="25"/>
  <c r="G2400" i="25"/>
  <c r="G2415" i="25"/>
  <c r="G2432" i="25"/>
  <c r="G2450" i="25"/>
  <c r="G2464" i="25"/>
  <c r="G2480" i="25"/>
  <c r="G2498" i="25"/>
  <c r="G2514" i="25"/>
  <c r="G2530" i="25"/>
  <c r="G2547" i="25"/>
  <c r="G2562" i="25"/>
  <c r="G2579" i="25"/>
  <c r="G2596" i="25"/>
  <c r="G2611" i="25"/>
  <c r="G2626" i="25"/>
  <c r="G2641" i="25"/>
  <c r="G2655" i="25"/>
  <c r="G2669" i="25"/>
  <c r="G2684" i="25"/>
  <c r="G2697" i="25"/>
  <c r="G2712" i="25"/>
  <c r="G2727" i="25"/>
  <c r="G2740" i="25"/>
  <c r="G2754" i="25"/>
  <c r="G2769" i="25"/>
  <c r="G2783" i="25"/>
  <c r="G2797" i="25"/>
  <c r="G2812" i="25"/>
  <c r="G2825" i="25"/>
  <c r="G2840" i="25"/>
  <c r="G2855" i="25"/>
  <c r="G2868" i="25"/>
  <c r="G2882" i="25"/>
  <c r="G2897" i="25"/>
  <c r="G2911" i="25"/>
  <c r="G2925" i="25"/>
  <c r="G2940" i="25"/>
  <c r="G2953" i="25"/>
  <c r="G2968" i="25"/>
  <c r="G2983" i="25"/>
  <c r="G2996" i="25"/>
  <c r="G3010" i="25"/>
  <c r="G3025" i="25"/>
  <c r="G3039" i="25"/>
  <c r="G3053" i="25"/>
  <c r="G3068" i="25"/>
  <c r="G3081" i="25"/>
  <c r="G3096" i="25"/>
  <c r="G3111" i="25"/>
  <c r="G3124" i="25"/>
  <c r="G3138" i="25"/>
  <c r="G3153" i="25"/>
  <c r="G3167" i="25"/>
  <c r="G3181" i="25"/>
  <c r="G3196" i="25"/>
  <c r="G3209" i="25"/>
  <c r="G3224" i="25"/>
  <c r="G3239" i="25"/>
  <c r="G3252" i="25"/>
  <c r="G3266" i="25"/>
  <c r="G3281" i="25"/>
  <c r="G3295" i="25"/>
  <c r="G3309" i="25"/>
  <c r="G3324" i="25"/>
  <c r="G3337" i="25"/>
  <c r="G3352" i="25"/>
  <c r="G3367" i="25"/>
  <c r="G3380" i="25"/>
  <c r="G3394" i="25"/>
  <c r="G3409" i="25"/>
  <c r="G3423" i="25"/>
  <c r="G3437" i="25"/>
  <c r="G3452" i="25"/>
  <c r="G3465" i="25"/>
  <c r="G3480" i="25"/>
  <c r="G3495" i="25"/>
  <c r="G3508" i="25"/>
  <c r="G3522" i="25"/>
  <c r="G3537" i="25"/>
  <c r="G3551" i="25"/>
  <c r="G3565" i="25"/>
  <c r="G3580" i="25"/>
  <c r="G3593" i="25"/>
  <c r="G3608" i="25"/>
  <c r="G3623" i="25"/>
  <c r="G3636" i="25"/>
  <c r="G3650" i="25"/>
  <c r="G3665" i="25"/>
  <c r="G3679" i="25"/>
  <c r="G3693" i="25"/>
  <c r="G3708" i="25"/>
  <c r="G3721" i="25"/>
  <c r="G3736" i="25"/>
  <c r="G3751" i="25"/>
  <c r="G3764" i="25"/>
  <c r="G3778" i="25"/>
  <c r="G3793" i="25"/>
  <c r="G3807" i="25"/>
  <c r="G3821" i="25"/>
  <c r="G3836" i="25"/>
  <c r="G3849" i="25"/>
  <c r="G3864" i="25"/>
  <c r="G3879" i="25"/>
  <c r="G3892" i="25"/>
  <c r="G3906" i="25"/>
  <c r="G3919" i="25"/>
  <c r="G3930" i="25"/>
  <c r="G3943" i="25"/>
  <c r="G3956" i="25"/>
  <c r="G3967" i="25"/>
  <c r="G3980" i="25"/>
  <c r="G3992" i="25"/>
  <c r="G4004" i="25"/>
  <c r="G4016" i="25"/>
  <c r="G4029" i="25"/>
  <c r="G4040" i="25"/>
  <c r="G4053" i="25"/>
  <c r="G4065" i="25"/>
  <c r="G4077" i="25"/>
  <c r="G4089" i="25"/>
  <c r="G4102" i="25"/>
  <c r="G4113" i="25"/>
  <c r="G4126" i="25"/>
  <c r="G4138" i="25"/>
  <c r="G4150" i="25"/>
  <c r="G4162" i="25"/>
  <c r="G4175" i="25"/>
  <c r="G4186" i="25"/>
  <c r="G4199" i="25"/>
  <c r="G4212" i="25"/>
  <c r="G4223" i="25"/>
  <c r="G4236" i="25"/>
  <c r="G4248" i="25"/>
  <c r="G4260" i="25"/>
  <c r="G4272" i="25"/>
  <c r="G4285" i="25"/>
  <c r="G4296" i="25"/>
  <c r="G4309" i="25"/>
  <c r="G4321" i="25"/>
  <c r="G4332" i="25"/>
  <c r="G4343" i="25"/>
  <c r="G4354" i="25"/>
  <c r="G4364" i="25"/>
  <c r="G4375" i="25"/>
  <c r="G4386" i="25"/>
  <c r="G4396" i="25"/>
  <c r="G4407" i="25"/>
  <c r="G4418" i="25"/>
  <c r="G4428" i="25"/>
  <c r="G4439" i="25"/>
  <c r="G4450" i="25"/>
  <c r="G4460" i="25"/>
  <c r="G4471" i="25"/>
  <c r="G4482" i="25"/>
  <c r="G4492" i="25"/>
  <c r="G4503" i="25"/>
  <c r="G4514" i="25"/>
  <c r="G4524" i="25"/>
  <c r="G4535" i="25"/>
  <c r="G4546" i="25"/>
  <c r="G4556" i="25"/>
  <c r="G4567" i="25"/>
  <c r="G4578" i="25"/>
  <c r="G4588" i="25"/>
  <c r="G4599" i="25"/>
  <c r="G4610" i="25"/>
  <c r="G4620" i="25"/>
  <c r="G4631" i="25"/>
  <c r="G4642" i="25"/>
  <c r="G4652" i="25"/>
  <c r="G4663" i="25"/>
  <c r="G4674" i="25"/>
  <c r="G4684" i="25"/>
  <c r="G4695" i="25"/>
  <c r="G4706" i="25"/>
  <c r="G4716" i="25"/>
  <c r="G4727" i="25"/>
  <c r="G4738" i="25"/>
  <c r="G4748" i="25"/>
  <c r="G4759" i="25"/>
  <c r="G4770" i="25"/>
  <c r="G4780" i="25"/>
  <c r="G4791" i="25"/>
  <c r="G4802" i="25"/>
  <c r="G4812" i="25"/>
  <c r="G4823" i="25"/>
  <c r="G4834" i="25"/>
  <c r="G4844" i="25"/>
  <c r="G4855" i="25"/>
  <c r="G4866" i="25"/>
  <c r="G4876" i="25"/>
  <c r="G4887" i="25"/>
  <c r="G4898" i="25"/>
  <c r="G4908" i="25"/>
  <c r="G4919" i="25"/>
  <c r="G4930" i="25"/>
  <c r="G4940" i="25"/>
  <c r="G4951" i="25"/>
  <c r="G4962" i="25"/>
  <c r="G4972" i="25"/>
  <c r="G4982" i="25"/>
  <c r="G4991" i="25"/>
  <c r="G101" i="25"/>
  <c r="G465" i="25"/>
  <c r="G683" i="25"/>
  <c r="G804" i="25"/>
  <c r="G918" i="25"/>
  <c r="G997" i="25"/>
  <c r="G1053" i="25"/>
  <c r="G1106" i="25"/>
  <c r="G1145" i="25"/>
  <c r="G1196" i="25"/>
  <c r="G1241" i="25"/>
  <c r="G1287" i="25"/>
  <c r="G1325" i="25"/>
  <c r="G1367" i="25"/>
  <c r="G1401" i="25"/>
  <c r="G1441" i="25"/>
  <c r="G1483" i="25"/>
  <c r="G1517" i="25"/>
  <c r="G1557" i="25"/>
  <c r="G1584" i="25"/>
  <c r="G1612" i="25"/>
  <c r="G1645" i="25"/>
  <c r="G1672" i="25"/>
  <c r="G1698" i="25"/>
  <c r="G1730" i="25"/>
  <c r="G1758" i="25"/>
  <c r="G1784" i="25"/>
  <c r="G1816" i="25"/>
  <c r="G135" i="25"/>
  <c r="G473" i="25"/>
  <c r="G685" i="25"/>
  <c r="G813" i="25"/>
  <c r="G931" i="25"/>
  <c r="G1007" i="25"/>
  <c r="G1055" i="25"/>
  <c r="G1111" i="25"/>
  <c r="G1155" i="25"/>
  <c r="G1203" i="25"/>
  <c r="G1251" i="25"/>
  <c r="G1289" i="25"/>
  <c r="G1332" i="25"/>
  <c r="G1371" i="25"/>
  <c r="G1405" i="25"/>
  <c r="G1446" i="25"/>
  <c r="G1484" i="25"/>
  <c r="G1521" i="25"/>
  <c r="G1559" i="25"/>
  <c r="G1588" i="25"/>
  <c r="G1614" i="25"/>
  <c r="G1646" i="25"/>
  <c r="G1675" i="25"/>
  <c r="G1703" i="25"/>
  <c r="G1731" i="25"/>
  <c r="G1760" i="25"/>
  <c r="G1791" i="25"/>
  <c r="G1819" i="25"/>
  <c r="G1850" i="25"/>
  <c r="G1876" i="25"/>
  <c r="G1904" i="25"/>
  <c r="G1931" i="25"/>
  <c r="G1954" i="25"/>
  <c r="G1978" i="25"/>
  <c r="G2004" i="25"/>
  <c r="G2029" i="25"/>
  <c r="G2050" i="25"/>
  <c r="G2074" i="25"/>
  <c r="G2093" i="25"/>
  <c r="G2117" i="25"/>
  <c r="G2139" i="25"/>
  <c r="G2159" i="25"/>
  <c r="G2181" i="25"/>
  <c r="G2203" i="25"/>
  <c r="G2224" i="25"/>
  <c r="G2246" i="25"/>
  <c r="G2269" i="25"/>
  <c r="G2288" i="25"/>
  <c r="G2311" i="25"/>
  <c r="G2334" i="25"/>
  <c r="G2351" i="25"/>
  <c r="G2370" i="25"/>
  <c r="G2388" i="25"/>
  <c r="G2404" i="25"/>
  <c r="G2420" i="25"/>
  <c r="G2437" i="25"/>
  <c r="G2452" i="25"/>
  <c r="G2469" i="25"/>
  <c r="G2486" i="25"/>
  <c r="G2501" i="25"/>
  <c r="G2517" i="25"/>
  <c r="G2534" i="25"/>
  <c r="G2550" i="25"/>
  <c r="G2566" i="25"/>
  <c r="G2583" i="25"/>
  <c r="G2598" i="25"/>
  <c r="G2615" i="25"/>
  <c r="G2631" i="25"/>
  <c r="G2644" i="25"/>
  <c r="G2658" i="25"/>
  <c r="G2673" i="25"/>
  <c r="G2687" i="25"/>
  <c r="G2701" i="25"/>
  <c r="G2716" i="25"/>
  <c r="G2729" i="25"/>
  <c r="G2744" i="25"/>
  <c r="G2759" i="25"/>
  <c r="G2772" i="25"/>
  <c r="G2786" i="25"/>
  <c r="G2801" i="25"/>
  <c r="G2815" i="25"/>
  <c r="G2829" i="25"/>
  <c r="G2844" i="25"/>
  <c r="G2857" i="25"/>
  <c r="G2872" i="25"/>
  <c r="G2887" i="25"/>
  <c r="G2900" i="25"/>
  <c r="G2914" i="25"/>
  <c r="G2929" i="25"/>
  <c r="G2943" i="25"/>
  <c r="G2957" i="25"/>
  <c r="G2972" i="25"/>
  <c r="G2985" i="25"/>
  <c r="G3000" i="25"/>
  <c r="G3015" i="25"/>
  <c r="G3028" i="25"/>
  <c r="G3042" i="25"/>
  <c r="G3057" i="25"/>
  <c r="G3071" i="25"/>
  <c r="G3085" i="25"/>
  <c r="G3100" i="25"/>
  <c r="G3113" i="25"/>
  <c r="G3128" i="25"/>
  <c r="G3143" i="25"/>
  <c r="G3156" i="25"/>
  <c r="G3170" i="25"/>
  <c r="G3185" i="25"/>
  <c r="G3199" i="25"/>
  <c r="G3213" i="25"/>
  <c r="G3228" i="25"/>
  <c r="G3241" i="25"/>
  <c r="G3256" i="25"/>
  <c r="G3271" i="25"/>
  <c r="G3284" i="25"/>
  <c r="G3298" i="25"/>
  <c r="G3313" i="25"/>
  <c r="G3327" i="25"/>
  <c r="G3341" i="25"/>
  <c r="G3356" i="25"/>
  <c r="G3369" i="25"/>
  <c r="G3384" i="25"/>
  <c r="G3399" i="25"/>
  <c r="G3412" i="25"/>
  <c r="G3426" i="25"/>
  <c r="G3441" i="25"/>
  <c r="G3455" i="25"/>
  <c r="G3469" i="25"/>
  <c r="G3484" i="25"/>
  <c r="G3497" i="25"/>
  <c r="G3512" i="25"/>
  <c r="G3527" i="25"/>
  <c r="G3540" i="25"/>
  <c r="G3554" i="25"/>
  <c r="G3569" i="25"/>
  <c r="G3583" i="25"/>
  <c r="G3597" i="25"/>
  <c r="G3612" i="25"/>
  <c r="G3625" i="25"/>
  <c r="G3640" i="25"/>
  <c r="G3655" i="25"/>
  <c r="G3668" i="25"/>
  <c r="G3682" i="25"/>
  <c r="G3697" i="25"/>
  <c r="G3711" i="25"/>
  <c r="G3725" i="25"/>
  <c r="G3740" i="25"/>
  <c r="G3753" i="25"/>
  <c r="G3768" i="25"/>
  <c r="G3783" i="25"/>
  <c r="G3796" i="25"/>
  <c r="G3810" i="25"/>
  <c r="G3825" i="25"/>
  <c r="G3839" i="25"/>
  <c r="G3853" i="25"/>
  <c r="G3868" i="25"/>
  <c r="G3881" i="25"/>
  <c r="G3896" i="25"/>
  <c r="G3910" i="25"/>
  <c r="G3921" i="25"/>
  <c r="G3934" i="25"/>
  <c r="G3946" i="25"/>
  <c r="G3958" i="25"/>
  <c r="G3970" i="25"/>
  <c r="G3983" i="25"/>
  <c r="G3994" i="25"/>
  <c r="G4007" i="25"/>
  <c r="G4020" i="25"/>
  <c r="G4031" i="25"/>
  <c r="G4044" i="25"/>
  <c r="G4056" i="25"/>
  <c r="G177" i="25"/>
  <c r="G481" i="25"/>
  <c r="G699" i="25"/>
  <c r="G828" i="25"/>
  <c r="G933" i="25"/>
  <c r="G1017" i="25"/>
  <c r="G1065" i="25"/>
  <c r="G1113" i="25"/>
  <c r="G1161" i="25"/>
  <c r="G1204" i="25"/>
  <c r="G624" i="25"/>
  <c r="G873" i="25"/>
  <c r="G1042" i="25"/>
  <c r="G1140" i="25"/>
  <c r="G1227" i="25"/>
  <c r="G1307" i="25"/>
  <c r="G1373" i="25"/>
  <c r="G1429" i="25"/>
  <c r="G1495" i="25"/>
  <c r="G1546" i="25"/>
  <c r="G1599" i="25"/>
  <c r="G1648" i="25"/>
  <c r="G1687" i="25"/>
  <c r="G1742" i="25"/>
  <c r="G1780" i="25"/>
  <c r="G1829" i="25"/>
  <c r="G1867" i="25"/>
  <c r="G1910" i="25"/>
  <c r="G1940" i="25"/>
  <c r="G1971" i="25"/>
  <c r="G2007" i="25"/>
  <c r="G2038" i="25"/>
  <c r="G2066" i="25"/>
  <c r="G2098" i="25"/>
  <c r="G2123" i="25"/>
  <c r="G2152" i="25"/>
  <c r="G2184" i="25"/>
  <c r="G2213" i="25"/>
  <c r="G2238" i="25"/>
  <c r="G2270" i="25"/>
  <c r="G2299" i="25"/>
  <c r="G2325" i="25"/>
  <c r="G2355" i="25"/>
  <c r="G2378" i="25"/>
  <c r="G2398" i="25"/>
  <c r="G2423" i="25"/>
  <c r="G2443" i="25"/>
  <c r="G2462" i="25"/>
  <c r="G2487" i="25"/>
  <c r="G2508" i="25"/>
  <c r="G2528" i="25"/>
  <c r="G2552" i="25"/>
  <c r="G2572" i="25"/>
  <c r="G2594" i="25"/>
  <c r="G2618" i="25"/>
  <c r="G2636" i="25"/>
  <c r="G2653" i="25"/>
  <c r="G2674" i="25"/>
  <c r="G2693" i="25"/>
  <c r="G2711" i="25"/>
  <c r="G2732" i="25"/>
  <c r="G2749" i="25"/>
  <c r="G2768" i="25"/>
  <c r="G2789" i="25"/>
  <c r="G2807" i="25"/>
  <c r="G2824" i="25"/>
  <c r="G2845" i="25"/>
  <c r="G2864" i="25"/>
  <c r="G2881" i="25"/>
  <c r="G2903" i="25"/>
  <c r="G2920" i="25"/>
  <c r="G2938" i="25"/>
  <c r="G2960" i="25"/>
  <c r="G2977" i="25"/>
  <c r="G2994" i="25"/>
  <c r="G3016" i="25"/>
  <c r="G3034" i="25"/>
  <c r="G3052" i="25"/>
  <c r="G3073" i="25"/>
  <c r="G3090" i="25"/>
  <c r="G3109" i="25"/>
  <c r="G3130" i="25"/>
  <c r="G3148" i="25"/>
  <c r="G3165" i="25"/>
  <c r="G3186" i="25"/>
  <c r="G3205" i="25"/>
  <c r="G3223" i="25"/>
  <c r="G3244" i="25"/>
  <c r="G3261" i="25"/>
  <c r="G3280" i="25"/>
  <c r="G3301" i="25"/>
  <c r="G3319" i="25"/>
  <c r="G3336" i="25"/>
  <c r="G3357" i="25"/>
  <c r="G3376" i="25"/>
  <c r="G3393" i="25"/>
  <c r="G3415" i="25"/>
  <c r="G3432" i="25"/>
  <c r="G3450" i="25"/>
  <c r="G3472" i="25"/>
  <c r="G3489" i="25"/>
  <c r="G3506" i="25"/>
  <c r="G3528" i="25"/>
  <c r="G3546" i="25"/>
  <c r="G3564" i="25"/>
  <c r="G3585" i="25"/>
  <c r="G3602" i="25"/>
  <c r="G3621" i="25"/>
  <c r="G3642" i="25"/>
  <c r="G3660" i="25"/>
  <c r="G3677" i="25"/>
  <c r="G3698" i="25"/>
  <c r="G3717" i="25"/>
  <c r="G3735" i="25"/>
  <c r="G3756" i="25"/>
  <c r="G3773" i="25"/>
  <c r="G3792" i="25"/>
  <c r="G3813" i="25"/>
  <c r="G3831" i="25"/>
  <c r="G3848" i="25"/>
  <c r="G3869" i="25"/>
  <c r="G3888" i="25"/>
  <c r="G3905" i="25"/>
  <c r="G3924" i="25"/>
  <c r="G3938" i="25"/>
  <c r="G3954" i="25"/>
  <c r="G3973" i="25"/>
  <c r="G3988" i="25"/>
  <c r="G4002" i="25"/>
  <c r="G4021" i="25"/>
  <c r="G4037" i="25"/>
  <c r="G4052" i="25"/>
  <c r="G4068" i="25"/>
  <c r="G4082" i="25"/>
  <c r="G4095" i="25"/>
  <c r="G4110" i="25"/>
  <c r="G4122" i="25"/>
  <c r="G4137" i="25"/>
  <c r="G4152" i="25"/>
  <c r="G4166" i="25"/>
  <c r="G4180" i="25"/>
  <c r="G4193" i="25"/>
  <c r="G4207" i="25"/>
  <c r="G4221" i="25"/>
  <c r="G4234" i="25"/>
  <c r="G4249" i="25"/>
  <c r="G4263" i="25"/>
  <c r="G4277" i="25"/>
  <c r="G4290" i="25"/>
  <c r="G4304" i="25"/>
  <c r="G4318" i="25"/>
  <c r="G4331" i="25"/>
  <c r="G4345" i="25"/>
  <c r="G4356" i="25"/>
  <c r="G4369" i="25"/>
  <c r="G4380" i="25"/>
  <c r="G4393" i="25"/>
  <c r="G4404" i="25"/>
  <c r="G4417" i="25"/>
  <c r="G4430" i="25"/>
  <c r="G4442" i="25"/>
  <c r="G4454" i="25"/>
  <c r="G4466" i="25"/>
  <c r="G4478" i="25"/>
  <c r="G4490" i="25"/>
  <c r="G4502" i="25"/>
  <c r="G4515" i="25"/>
  <c r="G4527" i="25"/>
  <c r="G4539" i="25"/>
  <c r="G4551" i="25"/>
  <c r="G4563" i="25"/>
  <c r="G4575" i="25"/>
  <c r="G4587" i="25"/>
  <c r="G4601" i="25"/>
  <c r="G4612" i="25"/>
  <c r="G4625" i="25"/>
  <c r="G4636" i="25"/>
  <c r="G4649" i="25"/>
  <c r="G4660" i="25"/>
  <c r="G4673" i="25"/>
  <c r="G4686" i="25"/>
  <c r="G4698" i="25"/>
  <c r="G4710" i="25"/>
  <c r="G4722" i="25"/>
  <c r="G4734" i="25"/>
  <c r="G4746" i="25"/>
  <c r="G4758" i="25"/>
  <c r="G4771" i="25"/>
  <c r="G4783" i="25"/>
  <c r="G4795" i="25"/>
  <c r="G4807" i="25"/>
  <c r="G4819" i="25"/>
  <c r="G4831" i="25"/>
  <c r="G4843" i="25"/>
  <c r="G4857" i="25"/>
  <c r="G4868" i="25"/>
  <c r="G4881" i="25"/>
  <c r="G4892" i="25"/>
  <c r="G4905" i="25"/>
  <c r="G4916" i="25"/>
  <c r="G4929" i="25"/>
  <c r="G4942" i="25"/>
  <c r="G4954" i="25"/>
  <c r="G4966" i="25"/>
  <c r="G4977" i="25"/>
  <c r="G4987" i="25"/>
  <c r="G4998" i="25"/>
  <c r="G5007" i="25"/>
  <c r="G5016" i="25"/>
  <c r="G5025" i="25"/>
  <c r="G5034" i="25"/>
  <c r="G5043" i="25"/>
  <c r="G5052" i="25"/>
  <c r="G5062" i="25"/>
  <c r="G5071" i="25"/>
  <c r="G5080" i="25"/>
  <c r="G5089" i="25"/>
  <c r="G5098" i="25"/>
  <c r="G5107" i="25"/>
  <c r="G5116" i="25"/>
  <c r="G5126" i="25"/>
  <c r="G5135" i="25"/>
  <c r="G5144" i="25"/>
  <c r="G5153" i="25"/>
  <c r="G5162" i="25"/>
  <c r="G5171" i="25"/>
  <c r="G5180" i="25"/>
  <c r="G5190" i="25"/>
  <c r="G5199" i="25"/>
  <c r="G5208" i="25"/>
  <c r="G5217" i="25"/>
  <c r="G5226" i="25"/>
  <c r="G5235" i="25"/>
  <c r="G5244" i="25"/>
  <c r="G5254" i="25"/>
  <c r="G5263" i="25"/>
  <c r="G5272" i="25"/>
  <c r="G5281" i="25"/>
  <c r="G5290" i="25"/>
  <c r="G5299" i="25"/>
  <c r="G5308" i="25"/>
  <c r="G5318" i="25"/>
  <c r="G5327" i="25"/>
  <c r="G5336" i="25"/>
  <c r="G5345" i="25"/>
  <c r="G5354" i="25"/>
  <c r="G5363" i="25"/>
  <c r="G5372" i="25"/>
  <c r="G5382" i="25"/>
  <c r="G5391" i="25"/>
  <c r="G5400" i="25"/>
  <c r="G5409" i="25"/>
  <c r="G5418" i="25"/>
  <c r="G5427" i="25"/>
  <c r="G5436" i="25"/>
  <c r="G5446" i="25"/>
  <c r="G5455" i="25"/>
  <c r="G5464" i="25"/>
  <c r="G5473" i="25"/>
  <c r="G5482" i="25"/>
  <c r="G5491" i="25"/>
  <c r="G5500" i="25"/>
  <c r="G5510" i="25"/>
  <c r="G5519" i="25"/>
  <c r="G5528" i="25"/>
  <c r="G5537" i="25"/>
  <c r="G5546" i="25"/>
  <c r="G5555" i="25"/>
  <c r="G5564" i="25"/>
  <c r="G5574" i="25"/>
  <c r="G5583" i="25"/>
  <c r="G5592" i="25"/>
  <c r="G5601" i="25"/>
  <c r="G5609" i="25"/>
  <c r="G5617" i="25"/>
  <c r="G5625" i="25"/>
  <c r="G5633" i="25"/>
  <c r="G5641" i="25"/>
  <c r="G5649" i="25"/>
  <c r="G5657" i="25"/>
  <c r="G5665" i="25"/>
  <c r="G5673" i="25"/>
  <c r="G5681" i="25"/>
  <c r="G5689" i="25"/>
  <c r="G5697" i="25"/>
  <c r="G5705" i="25"/>
  <c r="G5713" i="25"/>
  <c r="G5721" i="25"/>
  <c r="G5729" i="25"/>
  <c r="G5737" i="25"/>
  <c r="G5745" i="25"/>
  <c r="G5753" i="25"/>
  <c r="G5761" i="25"/>
  <c r="G5769" i="25"/>
  <c r="G5777" i="25"/>
  <c r="G5785" i="25"/>
  <c r="G5793" i="25"/>
  <c r="G5801" i="25"/>
  <c r="G5809" i="25"/>
  <c r="G5817" i="25"/>
  <c r="G5825" i="25"/>
  <c r="G5833" i="25"/>
  <c r="G5841" i="25"/>
  <c r="G5849" i="25"/>
  <c r="G5857" i="25"/>
  <c r="G5865" i="25"/>
  <c r="G5873" i="25"/>
  <c r="G5881" i="25"/>
  <c r="G5889" i="25"/>
  <c r="G5897" i="25"/>
  <c r="G5905" i="25"/>
  <c r="G5913" i="25"/>
  <c r="G5921" i="25"/>
  <c r="G5929" i="25"/>
  <c r="G5937" i="25"/>
  <c r="G5945" i="25"/>
  <c r="G5953" i="25"/>
  <c r="G5961" i="25"/>
  <c r="G5969" i="25"/>
  <c r="G5977" i="25"/>
  <c r="G5985" i="25"/>
  <c r="G5993" i="25"/>
  <c r="G6001" i="25"/>
  <c r="G6009" i="25"/>
  <c r="G6017" i="25"/>
  <c r="G6025" i="25"/>
  <c r="G6033" i="25"/>
  <c r="G6041" i="25"/>
  <c r="G6049" i="25"/>
  <c r="G6057" i="25"/>
  <c r="G6065" i="25"/>
  <c r="G6073" i="25"/>
  <c r="G6081" i="25"/>
  <c r="G6089" i="25"/>
  <c r="G6097" i="25"/>
  <c r="G6105" i="25"/>
  <c r="G6113" i="25"/>
  <c r="G6121" i="25"/>
  <c r="G6129" i="25"/>
  <c r="G6137" i="25"/>
  <c r="G6145" i="25"/>
  <c r="G6153" i="25"/>
  <c r="G6161" i="25"/>
  <c r="G6169" i="25"/>
  <c r="G6177" i="25"/>
  <c r="G6185" i="25"/>
  <c r="G6193" i="25"/>
  <c r="G6201" i="25"/>
  <c r="G6209" i="25"/>
  <c r="G6217" i="25"/>
  <c r="G6225" i="25"/>
  <c r="G6233" i="25"/>
  <c r="G6241" i="25"/>
  <c r="G6249" i="25"/>
  <c r="G6257" i="25"/>
  <c r="G6265" i="25"/>
  <c r="G6273" i="25"/>
  <c r="G6281" i="25"/>
  <c r="G6289" i="25"/>
  <c r="G6297" i="25"/>
  <c r="G6305" i="25"/>
  <c r="G6313" i="25"/>
  <c r="G6321" i="25"/>
  <c r="G6329" i="25"/>
  <c r="G6337" i="25"/>
  <c r="G6345" i="25"/>
  <c r="G6353" i="25"/>
  <c r="G6361" i="25"/>
  <c r="G6369" i="25"/>
  <c r="G6377" i="25"/>
  <c r="G6385" i="25"/>
  <c r="G6393" i="25"/>
  <c r="G6401" i="25"/>
  <c r="G6409" i="25"/>
  <c r="G6417" i="25"/>
  <c r="G6425" i="25"/>
  <c r="G6433" i="25"/>
  <c r="G6441" i="25"/>
  <c r="G6449" i="25"/>
  <c r="G6457" i="25"/>
  <c r="G6465" i="25"/>
  <c r="G6473" i="25"/>
  <c r="G6481" i="25"/>
  <c r="G6489" i="25"/>
  <c r="G6497" i="25"/>
  <c r="G6505" i="25"/>
  <c r="G6513" i="25"/>
  <c r="G6521" i="25"/>
  <c r="G6529" i="25"/>
  <c r="G6537" i="25"/>
  <c r="G6545" i="25"/>
  <c r="G6553" i="25"/>
  <c r="G6561" i="25"/>
  <c r="G6569" i="25"/>
  <c r="G6577" i="25"/>
  <c r="G6585" i="25"/>
  <c r="G6593" i="25"/>
  <c r="G6601" i="25"/>
  <c r="G6609" i="25"/>
  <c r="G6617" i="25"/>
  <c r="G6625" i="25"/>
  <c r="G6633" i="25"/>
  <c r="G6641" i="25"/>
  <c r="G6649" i="25"/>
  <c r="G6657" i="25"/>
  <c r="G6665" i="25"/>
  <c r="G6673" i="25"/>
  <c r="G6681" i="25"/>
  <c r="G6689" i="25"/>
  <c r="G6697" i="25"/>
  <c r="G6705" i="25"/>
  <c r="G6713" i="25"/>
  <c r="G6721" i="25"/>
  <c r="G6729" i="25"/>
  <c r="G6737" i="25"/>
  <c r="G6745" i="25"/>
  <c r="G6753" i="25"/>
  <c r="G6761" i="25"/>
  <c r="G6769" i="25"/>
  <c r="G6777" i="25"/>
  <c r="G6785" i="25"/>
  <c r="G6793" i="25"/>
  <c r="G193" i="25"/>
  <c r="G712" i="25"/>
  <c r="G937" i="25"/>
  <c r="G1075" i="25"/>
  <c r="G1169" i="25"/>
  <c r="G1254" i="25"/>
  <c r="G1310" i="25"/>
  <c r="G1374" i="25"/>
  <c r="G1433" i="25"/>
  <c r="G1501" i="25"/>
  <c r="G1564" i="25"/>
  <c r="G1600" i="25"/>
  <c r="G1655" i="25"/>
  <c r="G1694" i="25"/>
  <c r="G1743" i="25"/>
  <c r="G1794" i="25"/>
  <c r="G1831" i="25"/>
  <c r="G1875" i="25"/>
  <c r="G1912" i="25"/>
  <c r="G1941" i="25"/>
  <c r="G1976" i="25"/>
  <c r="G2011" i="25"/>
  <c r="G2042" i="25"/>
  <c r="G2070" i="25"/>
  <c r="G2099" i="25"/>
  <c r="G2127" i="25"/>
  <c r="G2155" i="25"/>
  <c r="G2187" i="25"/>
  <c r="G2214" i="25"/>
  <c r="G2245" i="25"/>
  <c r="G2272" i="25"/>
  <c r="G2301" i="25"/>
  <c r="G2331" i="25"/>
  <c r="G2357" i="25"/>
  <c r="G2379" i="25"/>
  <c r="G2402" i="25"/>
  <c r="G2424" i="25"/>
  <c r="G2444" i="25"/>
  <c r="G2468" i="25"/>
  <c r="G2488" i="25"/>
  <c r="G2510" i="25"/>
  <c r="G2533" i="25"/>
  <c r="G2554" i="25"/>
  <c r="G2574" i="25"/>
  <c r="G2597" i="25"/>
  <c r="G2620" i="25"/>
  <c r="G2637" i="25"/>
  <c r="G2657" i="25"/>
  <c r="G2676" i="25"/>
  <c r="G2695" i="25"/>
  <c r="G2714" i="25"/>
  <c r="G2733" i="25"/>
  <c r="G2751" i="25"/>
  <c r="G2770" i="25"/>
  <c r="G2791" i="25"/>
  <c r="G2808" i="25"/>
  <c r="G2828" i="25"/>
  <c r="G2847" i="25"/>
  <c r="G2865" i="25"/>
  <c r="G2885" i="25"/>
  <c r="G2904" i="25"/>
  <c r="G2921" i="25"/>
  <c r="G2941" i="25"/>
  <c r="G2961" i="25"/>
  <c r="G2978" i="25"/>
  <c r="G2999" i="25"/>
  <c r="G3017" i="25"/>
  <c r="G3036" i="25"/>
  <c r="G3056" i="25"/>
  <c r="G3074" i="25"/>
  <c r="G3092" i="25"/>
  <c r="G3112" i="25"/>
  <c r="G286" i="25"/>
  <c r="G749" i="25"/>
  <c r="G967" i="25"/>
  <c r="G1081" i="25"/>
  <c r="G1172" i="25"/>
  <c r="G1258" i="25"/>
  <c r="G1315" i="25"/>
  <c r="G1386" i="25"/>
  <c r="G1452" i="25"/>
  <c r="G1502" i="25"/>
  <c r="G1565" i="25"/>
  <c r="G1608" i="25"/>
  <c r="G1656" i="25"/>
  <c r="G1709" i="25"/>
  <c r="G1746" i="25"/>
  <c r="G1795" i="25"/>
  <c r="G1839" i="25"/>
  <c r="G1880" i="25"/>
  <c r="G1914" i="25"/>
  <c r="G1948" i="25"/>
  <c r="G1984" i="25"/>
  <c r="G2014" i="25"/>
  <c r="G2043" i="25"/>
  <c r="G2075" i="25"/>
  <c r="G2103" i="25"/>
  <c r="G2130" i="25"/>
  <c r="G2163" i="25"/>
  <c r="G2189" i="25"/>
  <c r="G2216" i="25"/>
  <c r="G2250" i="25"/>
  <c r="G2277" i="25"/>
  <c r="G2302" i="25"/>
  <c r="G2335" i="25"/>
  <c r="G2359" i="25"/>
  <c r="G2382" i="25"/>
  <c r="G2406" i="25"/>
  <c r="G2426" i="25"/>
  <c r="G2447" i="25"/>
  <c r="G2471" i="25"/>
  <c r="G2492" i="25"/>
  <c r="G2511" i="25"/>
  <c r="G2535" i="25"/>
  <c r="G2557" i="25"/>
  <c r="G2578" i="25"/>
  <c r="G2602" i="25"/>
  <c r="G2621" i="25"/>
  <c r="G2640" i="25"/>
  <c r="G2661" i="25"/>
  <c r="G2679" i="25"/>
  <c r="G2696" i="25"/>
  <c r="G2717" i="25"/>
  <c r="G2736" i="25"/>
  <c r="G2753" i="25"/>
  <c r="G2775" i="25"/>
  <c r="G2792" i="25"/>
  <c r="G2810" i="25"/>
  <c r="G2832" i="25"/>
  <c r="G2849" i="25"/>
  <c r="G2866" i="25"/>
  <c r="G2888" i="25"/>
  <c r="G2906" i="25"/>
  <c r="G2924" i="25"/>
  <c r="G2945" i="25"/>
  <c r="G2962" i="25"/>
  <c r="G2981" i="25"/>
  <c r="G3002" i="25"/>
  <c r="G3020" i="25"/>
  <c r="G3037" i="25"/>
  <c r="G3058" i="25"/>
  <c r="G3077" i="25"/>
  <c r="G3095" i="25"/>
  <c r="G3116" i="25"/>
  <c r="G3133" i="25"/>
  <c r="G3152" i="25"/>
  <c r="G3173" i="25"/>
  <c r="G3191" i="25"/>
  <c r="G3208" i="25"/>
  <c r="G3229" i="25"/>
  <c r="G3248" i="25"/>
  <c r="G3265" i="25"/>
  <c r="G3287" i="25"/>
  <c r="G3304" i="25"/>
  <c r="G3322" i="25"/>
  <c r="G3344" i="25"/>
  <c r="G3361" i="25"/>
  <c r="G3378" i="25"/>
  <c r="G3400" i="25"/>
  <c r="G3418" i="25"/>
  <c r="G3436" i="25"/>
  <c r="G3457" i="25"/>
  <c r="G3474" i="25"/>
  <c r="G3493" i="25"/>
  <c r="G3514" i="25"/>
  <c r="G3532" i="25"/>
  <c r="G3549" i="25"/>
  <c r="G3570" i="25"/>
  <c r="G3589" i="25"/>
  <c r="G3607" i="25"/>
  <c r="G3628" i="25"/>
  <c r="G3645" i="25"/>
  <c r="G3664" i="25"/>
  <c r="G3685" i="25"/>
  <c r="G3703" i="25"/>
  <c r="G3720" i="25"/>
  <c r="G3741" i="25"/>
  <c r="G3760" i="25"/>
  <c r="G3777" i="25"/>
  <c r="G3799" i="25"/>
  <c r="G3816" i="25"/>
  <c r="G3834" i="25"/>
  <c r="G3856" i="25"/>
  <c r="G3873" i="25"/>
  <c r="G3890" i="25"/>
  <c r="G3911" i="25"/>
  <c r="G3927" i="25"/>
  <c r="G3942" i="25"/>
  <c r="G3960" i="25"/>
  <c r="G3975" i="25"/>
  <c r="G3991" i="25"/>
  <c r="G4009" i="25"/>
  <c r="G4024" i="25"/>
  <c r="G4039" i="25"/>
  <c r="G4057" i="25"/>
  <c r="G4071" i="25"/>
  <c r="G4085" i="25"/>
  <c r="G4098" i="25"/>
  <c r="G4112" i="25"/>
  <c r="G4128" i="25"/>
  <c r="G4141" i="25"/>
  <c r="G4156" i="25"/>
  <c r="G4168" i="25"/>
  <c r="G4183" i="25"/>
  <c r="G4196" i="25"/>
  <c r="G4210" i="25"/>
  <c r="G4225" i="25"/>
  <c r="G4239" i="25"/>
  <c r="G4253" i="25"/>
  <c r="G4266" i="25"/>
  <c r="G4280" i="25"/>
  <c r="G4294" i="25"/>
  <c r="G4308" i="25"/>
  <c r="G4322" i="25"/>
  <c r="G4335" i="25"/>
  <c r="G4347" i="25"/>
  <c r="G4359" i="25"/>
  <c r="G4371" i="25"/>
  <c r="G4383" i="25"/>
  <c r="G4395" i="25"/>
  <c r="G4409" i="25"/>
  <c r="G4420" i="25"/>
  <c r="G4433" i="25"/>
  <c r="G4444" i="25"/>
  <c r="G4457" i="25"/>
  <c r="G4468" i="25"/>
  <c r="G4481" i="25"/>
  <c r="G4494" i="25"/>
  <c r="G4506" i="25"/>
  <c r="G4518" i="25"/>
  <c r="G4530" i="25"/>
  <c r="G4542" i="25"/>
  <c r="G4554" i="25"/>
  <c r="G4566" i="25"/>
  <c r="G4579" i="25"/>
  <c r="G4591" i="25"/>
  <c r="G4603" i="25"/>
  <c r="G4615" i="25"/>
  <c r="G4627" i="25"/>
  <c r="G4639" i="25"/>
  <c r="G4651" i="25"/>
  <c r="G4665" i="25"/>
  <c r="G4676" i="25"/>
  <c r="G4689" i="25"/>
  <c r="G4700" i="25"/>
  <c r="G4713" i="25"/>
  <c r="G4724" i="25"/>
  <c r="G4737" i="25"/>
  <c r="G4750" i="25"/>
  <c r="G4762" i="25"/>
  <c r="G4774" i="25"/>
  <c r="G4786" i="25"/>
  <c r="G4798" i="25"/>
  <c r="G4810" i="25"/>
  <c r="G4822" i="25"/>
  <c r="G4835" i="25"/>
  <c r="G4847" i="25"/>
  <c r="G4859" i="25"/>
  <c r="G4871" i="25"/>
  <c r="G4883" i="25"/>
  <c r="G4895" i="25"/>
  <c r="G4907" i="25"/>
  <c r="G4921" i="25"/>
  <c r="G4932" i="25"/>
  <c r="G4945" i="25"/>
  <c r="G4956" i="25"/>
  <c r="G4969" i="25"/>
  <c r="G4979" i="25"/>
  <c r="G4990" i="25"/>
  <c r="G5000" i="25"/>
  <c r="G5009" i="25"/>
  <c r="G5018" i="25"/>
  <c r="G5027" i="25"/>
  <c r="G5036" i="25"/>
  <c r="G5046" i="25"/>
  <c r="G5055" i="25"/>
  <c r="G5064" i="25"/>
  <c r="G5073" i="25"/>
  <c r="G5082" i="25"/>
  <c r="G5091" i="25"/>
  <c r="G5100" i="25"/>
  <c r="G5110" i="25"/>
  <c r="G5119" i="25"/>
  <c r="G5128" i="25"/>
  <c r="G5137" i="25"/>
  <c r="G5146" i="25"/>
  <c r="G5155" i="25"/>
  <c r="G5164" i="25"/>
  <c r="G5174" i="25"/>
  <c r="G5183" i="25"/>
  <c r="G5192" i="25"/>
  <c r="G5201" i="25"/>
  <c r="G5210" i="25"/>
  <c r="G5219" i="25"/>
  <c r="G5228" i="25"/>
  <c r="G5238" i="25"/>
  <c r="G5247" i="25"/>
  <c r="G5256" i="25"/>
  <c r="G5265" i="25"/>
  <c r="G5274" i="25"/>
  <c r="G5283" i="25"/>
  <c r="G5292" i="25"/>
  <c r="G5302" i="25"/>
  <c r="G5311" i="25"/>
  <c r="G5320" i="25"/>
  <c r="G5329" i="25"/>
  <c r="G5338" i="25"/>
  <c r="G5347" i="25"/>
  <c r="G5356" i="25"/>
  <c r="G5366" i="25"/>
  <c r="G5375" i="25"/>
  <c r="G5384" i="25"/>
  <c r="G5393" i="25"/>
  <c r="G5402" i="25"/>
  <c r="G5411" i="25"/>
  <c r="G5420" i="25"/>
  <c r="G5430" i="25"/>
  <c r="G5439" i="25"/>
  <c r="G5448" i="25"/>
  <c r="G5457" i="25"/>
  <c r="G5466" i="25"/>
  <c r="G5475" i="25"/>
  <c r="G5484" i="25"/>
  <c r="G5494" i="25"/>
  <c r="G5503" i="25"/>
  <c r="G5512" i="25"/>
  <c r="G5521" i="25"/>
  <c r="G5530" i="25"/>
  <c r="G5539" i="25"/>
  <c r="G5548" i="25"/>
  <c r="G5558" i="25"/>
  <c r="G5567" i="25"/>
  <c r="G5576" i="25"/>
  <c r="G5585" i="25"/>
  <c r="G5594" i="25"/>
  <c r="G5603" i="25"/>
  <c r="G5611" i="25"/>
  <c r="G5619" i="25"/>
  <c r="G5627" i="25"/>
  <c r="G5635" i="25"/>
  <c r="G5643" i="25"/>
  <c r="G5651" i="25"/>
  <c r="G5659" i="25"/>
  <c r="G5667" i="25"/>
  <c r="G5675" i="25"/>
  <c r="G5683" i="25"/>
  <c r="G5691" i="25"/>
  <c r="G5699" i="25"/>
  <c r="G5707" i="25"/>
  <c r="G5715" i="25"/>
  <c r="G5723" i="25"/>
  <c r="G5731" i="25"/>
  <c r="G5739" i="25"/>
  <c r="G5747" i="25"/>
  <c r="G5755" i="25"/>
  <c r="G5763" i="25"/>
  <c r="G5771" i="25"/>
  <c r="G5779" i="25"/>
  <c r="G5787" i="25"/>
  <c r="G5795" i="25"/>
  <c r="G5803" i="25"/>
  <c r="G5811" i="25"/>
  <c r="G5819" i="25"/>
  <c r="G5827" i="25"/>
  <c r="G5835" i="25"/>
  <c r="G5843" i="25"/>
  <c r="G5851" i="25"/>
  <c r="G5859" i="25"/>
  <c r="G5867" i="25"/>
  <c r="G5875" i="25"/>
  <c r="G5883" i="25"/>
  <c r="G5891" i="25"/>
  <c r="G5899" i="25"/>
  <c r="G5907" i="25"/>
  <c r="G5915" i="25"/>
  <c r="G5923" i="25"/>
  <c r="G5931" i="25"/>
  <c r="G5939" i="25"/>
  <c r="G5947" i="25"/>
  <c r="G5955" i="25"/>
  <c r="G5963" i="25"/>
  <c r="G5971" i="25"/>
  <c r="G5979" i="25"/>
  <c r="G5987" i="25"/>
  <c r="G5995" i="25"/>
  <c r="G6003" i="25"/>
  <c r="G6011" i="25"/>
  <c r="G6019" i="25"/>
  <c r="G6027" i="25"/>
  <c r="G6035" i="25"/>
  <c r="G6043" i="25"/>
  <c r="G6051" i="25"/>
  <c r="G6059" i="25"/>
  <c r="G6067" i="25"/>
  <c r="G6075" i="25"/>
  <c r="G6083" i="25"/>
  <c r="G6091" i="25"/>
  <c r="G6099" i="25"/>
  <c r="G6107" i="25"/>
  <c r="G6115" i="25"/>
  <c r="G6123" i="25"/>
  <c r="G6131" i="25"/>
  <c r="G6139" i="25"/>
  <c r="G6147" i="25"/>
  <c r="G6155" i="25"/>
  <c r="G6163" i="25"/>
  <c r="G6171" i="25"/>
  <c r="G6179" i="25"/>
  <c r="G6187" i="25"/>
  <c r="G6195" i="25"/>
  <c r="G6203" i="25"/>
  <c r="G6211" i="25"/>
  <c r="G6219" i="25"/>
  <c r="G335" i="25"/>
  <c r="G752" i="25"/>
  <c r="G975" i="25"/>
  <c r="G1082" i="25"/>
  <c r="G1177" i="25"/>
  <c r="G1261" i="25"/>
  <c r="G1337" i="25"/>
  <c r="G1387" i="25"/>
  <c r="G1457" i="25"/>
  <c r="G1510" i="25"/>
  <c r="G1570" i="25"/>
  <c r="G1621" i="25"/>
  <c r="G1660" i="25"/>
  <c r="G1710" i="25"/>
  <c r="G1752" i="25"/>
  <c r="G1803" i="25"/>
  <c r="G1844" i="25"/>
  <c r="G1883" i="25"/>
  <c r="G1917" i="25"/>
  <c r="G1950" i="25"/>
  <c r="G1987" i="25"/>
  <c r="G2016" i="25"/>
  <c r="G2048" i="25"/>
  <c r="G2078" i="25"/>
  <c r="G2106" i="25"/>
  <c r="G2135" i="25"/>
  <c r="G2165" i="25"/>
  <c r="G2191" i="25"/>
  <c r="G2221" i="25"/>
  <c r="G2251" i="25"/>
  <c r="G2278" i="25"/>
  <c r="G2310" i="25"/>
  <c r="G2336" i="25"/>
  <c r="G2362" i="25"/>
  <c r="G2387" i="25"/>
  <c r="G2407" i="25"/>
  <c r="G2428" i="25"/>
  <c r="G2451" i="25"/>
  <c r="G2474" i="25"/>
  <c r="G2493" i="25"/>
  <c r="G2516" i="25"/>
  <c r="G2538" i="25"/>
  <c r="G2559" i="25"/>
  <c r="G2581" i="25"/>
  <c r="G2603" i="25"/>
  <c r="G2623" i="25"/>
  <c r="G2642" i="25"/>
  <c r="G2663" i="25"/>
  <c r="G2680" i="25"/>
  <c r="G2700" i="25"/>
  <c r="G2719" i="25"/>
  <c r="G2737" i="25"/>
  <c r="G2757" i="25"/>
  <c r="G2776" i="25"/>
  <c r="G2793" i="25"/>
  <c r="G2813" i="25"/>
  <c r="G2833" i="25"/>
  <c r="G2850" i="25"/>
  <c r="G2871" i="25"/>
  <c r="G2889" i="25"/>
  <c r="G2908" i="25"/>
  <c r="G2928" i="25"/>
  <c r="G2946" i="25"/>
  <c r="G2964" i="25"/>
  <c r="G2984" i="25"/>
  <c r="G3004" i="25"/>
  <c r="G3021" i="25"/>
  <c r="G3041" i="25"/>
  <c r="G3060" i="25"/>
  <c r="G3079" i="25"/>
  <c r="G3098" i="25"/>
  <c r="G3117" i="25"/>
  <c r="G868" i="25"/>
  <c r="G1137" i="25"/>
  <c r="G1301" i="25"/>
  <c r="G1422" i="25"/>
  <c r="G1544" i="25"/>
  <c r="G1634" i="25"/>
  <c r="G1736" i="25"/>
  <c r="G1828" i="25"/>
  <c r="G1903" i="25"/>
  <c r="G1967" i="25"/>
  <c r="G2034" i="25"/>
  <c r="G2091" i="25"/>
  <c r="G2149" i="25"/>
  <c r="G2207" i="25"/>
  <c r="G2266" i="25"/>
  <c r="G2322" i="25"/>
  <c r="G2376" i="25"/>
  <c r="G2419" i="25"/>
  <c r="G2461" i="25"/>
  <c r="G2506" i="25"/>
  <c r="G2548" i="25"/>
  <c r="G2590" i="25"/>
  <c r="G2633" i="25"/>
  <c r="G2672" i="25"/>
  <c r="G2708" i="25"/>
  <c r="G2748" i="25"/>
  <c r="G2785" i="25"/>
  <c r="G2823" i="25"/>
  <c r="G2861" i="25"/>
  <c r="G2898" i="25"/>
  <c r="G2936" i="25"/>
  <c r="G2975" i="25"/>
  <c r="G3013" i="25"/>
  <c r="G3049" i="25"/>
  <c r="G3089" i="25"/>
  <c r="G3127" i="25"/>
  <c r="G3154" i="25"/>
  <c r="G3177" i="25"/>
  <c r="G3202" i="25"/>
  <c r="G3231" i="25"/>
  <c r="G3255" i="25"/>
  <c r="G3277" i="25"/>
  <c r="G3305" i="25"/>
  <c r="G3330" i="25"/>
  <c r="G3354" i="25"/>
  <c r="G3383" i="25"/>
  <c r="G3405" i="25"/>
  <c r="G3431" i="25"/>
  <c r="G3458" i="25"/>
  <c r="G3482" i="25"/>
  <c r="G3505" i="25"/>
  <c r="G3533" i="25"/>
  <c r="G3559" i="25"/>
  <c r="G3581" i="25"/>
  <c r="G3610" i="25"/>
  <c r="G3633" i="25"/>
  <c r="G3657" i="25"/>
  <c r="G3687" i="25"/>
  <c r="G3709" i="25"/>
  <c r="G3732" i="25"/>
  <c r="G3761" i="25"/>
  <c r="G3785" i="25"/>
  <c r="G3809" i="25"/>
  <c r="G3837" i="25"/>
  <c r="G3860" i="25"/>
  <c r="G3885" i="25"/>
  <c r="G3912" i="25"/>
  <c r="G3933" i="25"/>
  <c r="G3952" i="25"/>
  <c r="G3976" i="25"/>
  <c r="G3998" i="25"/>
  <c r="G4018" i="25"/>
  <c r="G4042" i="25"/>
  <c r="G4062" i="25"/>
  <c r="G4080" i="25"/>
  <c r="G4101" i="25"/>
  <c r="G4119" i="25"/>
  <c r="G4135" i="25"/>
  <c r="G4157" i="25"/>
  <c r="G4174" i="25"/>
  <c r="G4192" i="25"/>
  <c r="G4213" i="25"/>
  <c r="G4230" i="25"/>
  <c r="G4247" i="25"/>
  <c r="G4268" i="25"/>
  <c r="G4286" i="25"/>
  <c r="G4303" i="25"/>
  <c r="G4324" i="25"/>
  <c r="G4339" i="25"/>
  <c r="G4355" i="25"/>
  <c r="G4372" i="25"/>
  <c r="G4388" i="25"/>
  <c r="G4403" i="25"/>
  <c r="G4422" i="25"/>
  <c r="G4436" i="25"/>
  <c r="G4452" i="25"/>
  <c r="G4470" i="25"/>
  <c r="G4486" i="25"/>
  <c r="G4500" i="25"/>
  <c r="G4519" i="25"/>
  <c r="G4534" i="25"/>
  <c r="G4550" i="25"/>
  <c r="G4569" i="25"/>
  <c r="G4583" i="25"/>
  <c r="G4598" i="25"/>
  <c r="G4617" i="25"/>
  <c r="G4633" i="25"/>
  <c r="G4647" i="25"/>
  <c r="G4666" i="25"/>
  <c r="G4681" i="25"/>
  <c r="G4697" i="25"/>
  <c r="G4714" i="25"/>
  <c r="G4730" i="25"/>
  <c r="G4745" i="25"/>
  <c r="G4763" i="25"/>
  <c r="G4778" i="25"/>
  <c r="G4794" i="25"/>
  <c r="G4811" i="25"/>
  <c r="G4827" i="25"/>
  <c r="G4842" i="25"/>
  <c r="G4860" i="25"/>
  <c r="G4875" i="25"/>
  <c r="G4891" i="25"/>
  <c r="G4910" i="25"/>
  <c r="G4924" i="25"/>
  <c r="G4939" i="25"/>
  <c r="G4958" i="25"/>
  <c r="G4974" i="25"/>
  <c r="G4986" i="25"/>
  <c r="G5001" i="25"/>
  <c r="G5012" i="25"/>
  <c r="G5024" i="25"/>
  <c r="G5038" i="25"/>
  <c r="G5049" i="25"/>
  <c r="G5060" i="25"/>
  <c r="G5074" i="25"/>
  <c r="G5086" i="25"/>
  <c r="G5097" i="25"/>
  <c r="G5111" i="25"/>
  <c r="G5122" i="25"/>
  <c r="G5134" i="25"/>
  <c r="G5147" i="25"/>
  <c r="G5159" i="25"/>
  <c r="G5170" i="25"/>
  <c r="G5184" i="25"/>
  <c r="G5195" i="25"/>
  <c r="G5207" i="25"/>
  <c r="G5220" i="25"/>
  <c r="G5232" i="25"/>
  <c r="G5243" i="25"/>
  <c r="G5257" i="25"/>
  <c r="G5268" i="25"/>
  <c r="G5280" i="25"/>
  <c r="G5294" i="25"/>
  <c r="G5305" i="25"/>
  <c r="G5316" i="25"/>
  <c r="G5330" i="25"/>
  <c r="G5342" i="25"/>
  <c r="G5353" i="25"/>
  <c r="G5367" i="25"/>
  <c r="G5378" i="25"/>
  <c r="G5390" i="25"/>
  <c r="G5403" i="25"/>
  <c r="G5415" i="25"/>
  <c r="G5426" i="25"/>
  <c r="G5440" i="25"/>
  <c r="G5451" i="25"/>
  <c r="G5463" i="25"/>
  <c r="G5476" i="25"/>
  <c r="G5488" i="25"/>
  <c r="G5499" i="25"/>
  <c r="G5513" i="25"/>
  <c r="G5524" i="25"/>
  <c r="G5536" i="25"/>
  <c r="G5550" i="25"/>
  <c r="G5561" i="25"/>
  <c r="G5572" i="25"/>
  <c r="G5586" i="25"/>
  <c r="G5598" i="25"/>
  <c r="G5608" i="25"/>
  <c r="G5620" i="25"/>
  <c r="G5630" i="25"/>
  <c r="G5640" i="25"/>
  <c r="G5652" i="25"/>
  <c r="G5662" i="25"/>
  <c r="G5672" i="25"/>
  <c r="G5684" i="25"/>
  <c r="G5694" i="25"/>
  <c r="G5704" i="25"/>
  <c r="G5716" i="25"/>
  <c r="G5726" i="25"/>
  <c r="G5736" i="25"/>
  <c r="G5748" i="25"/>
  <c r="G5758" i="25"/>
  <c r="G5768" i="25"/>
  <c r="G5780" i="25"/>
  <c r="G5790" i="25"/>
  <c r="G5800" i="25"/>
  <c r="G5812" i="25"/>
  <c r="G5822" i="25"/>
  <c r="G5832" i="25"/>
  <c r="G5844" i="25"/>
  <c r="G5854" i="25"/>
  <c r="G5864" i="25"/>
  <c r="G5876" i="25"/>
  <c r="G5886" i="25"/>
  <c r="G5896" i="25"/>
  <c r="G5908" i="25"/>
  <c r="G5918" i="25"/>
  <c r="G5928" i="25"/>
  <c r="G5940" i="25"/>
  <c r="G5950" i="25"/>
  <c r="G5960" i="25"/>
  <c r="G5972" i="25"/>
  <c r="G5982" i="25"/>
  <c r="G5992" i="25"/>
  <c r="G6004" i="25"/>
  <c r="G6014" i="25"/>
  <c r="G6024" i="25"/>
  <c r="G6036" i="25"/>
  <c r="G6046" i="25"/>
  <c r="G6056" i="25"/>
  <c r="G6068" i="25"/>
  <c r="G6078" i="25"/>
  <c r="G6088" i="25"/>
  <c r="G6100" i="25"/>
  <c r="G6110" i="25"/>
  <c r="G6120" i="25"/>
  <c r="G6132" i="25"/>
  <c r="G6142" i="25"/>
  <c r="G6152" i="25"/>
  <c r="G6164" i="25"/>
  <c r="G6174" i="25"/>
  <c r="G6184" i="25"/>
  <c r="G6196" i="25"/>
  <c r="G6206" i="25"/>
  <c r="G6216" i="25"/>
  <c r="G6227" i="25"/>
  <c r="G6236" i="25"/>
  <c r="G6245" i="25"/>
  <c r="G6254" i="25"/>
  <c r="G6263" i="25"/>
  <c r="G6272" i="25"/>
  <c r="G6282" i="25"/>
  <c r="G6291" i="25"/>
  <c r="G6300" i="25"/>
  <c r="G6309" i="25"/>
  <c r="G6318" i="25"/>
  <c r="G6327" i="25"/>
  <c r="G6336" i="25"/>
  <c r="G6346" i="25"/>
  <c r="G6355" i="25"/>
  <c r="G6364" i="25"/>
  <c r="G6373" i="25"/>
  <c r="G6382" i="25"/>
  <c r="G6391" i="25"/>
  <c r="G6400" i="25"/>
  <c r="G6410" i="25"/>
  <c r="G6419" i="25"/>
  <c r="G6428" i="25"/>
  <c r="G6437" i="25"/>
  <c r="G6446" i="25"/>
  <c r="G6455" i="25"/>
  <c r="G6464" i="25"/>
  <c r="G6474" i="25"/>
  <c r="G6483" i="25"/>
  <c r="G6492" i="25"/>
  <c r="G6501" i="25"/>
  <c r="G6510" i="25"/>
  <c r="G6519" i="25"/>
  <c r="G6528" i="25"/>
  <c r="G6538" i="25"/>
  <c r="G6547" i="25"/>
  <c r="G6556" i="25"/>
  <c r="G6565" i="25"/>
  <c r="G6574" i="25"/>
  <c r="G6583" i="25"/>
  <c r="G6592" i="25"/>
  <c r="G6602" i="25"/>
  <c r="G6611" i="25"/>
  <c r="G6620" i="25"/>
  <c r="G6629" i="25"/>
  <c r="G6638" i="25"/>
  <c r="G6647" i="25"/>
  <c r="G6656" i="25"/>
  <c r="G6666" i="25"/>
  <c r="G6675" i="25"/>
  <c r="G6684" i="25"/>
  <c r="G6693" i="25"/>
  <c r="G6702" i="25"/>
  <c r="G6711" i="25"/>
  <c r="G6720" i="25"/>
  <c r="G6730" i="25"/>
  <c r="G6739" i="25"/>
  <c r="G6748" i="25"/>
  <c r="G6757" i="25"/>
  <c r="G6766" i="25"/>
  <c r="G6775" i="25"/>
  <c r="G6784" i="25"/>
  <c r="G6794" i="25"/>
  <c r="G6802" i="25"/>
  <c r="G6810" i="25"/>
  <c r="G6818" i="25"/>
  <c r="G6826" i="25"/>
  <c r="G6834" i="25"/>
  <c r="G6842" i="25"/>
  <c r="G6850" i="25"/>
  <c r="G6858" i="25"/>
  <c r="G6866" i="25"/>
  <c r="G6874" i="25"/>
  <c r="G6882" i="25"/>
  <c r="G6890" i="25"/>
  <c r="G6898" i="25"/>
  <c r="G6906" i="25"/>
  <c r="G6914" i="25"/>
  <c r="G6922" i="25"/>
  <c r="G6930" i="25"/>
  <c r="G6938" i="25"/>
  <c r="G6946" i="25"/>
  <c r="G6954" i="25"/>
  <c r="G6962" i="25"/>
  <c r="G6970" i="25"/>
  <c r="G6978" i="25"/>
  <c r="G6986" i="25"/>
  <c r="G6994" i="25"/>
  <c r="G7002" i="25"/>
  <c r="G7010" i="25"/>
  <c r="G7018" i="25"/>
  <c r="G7026" i="25"/>
  <c r="G7034" i="25"/>
  <c r="G7042" i="25"/>
  <c r="G7050" i="25"/>
  <c r="G7058" i="25"/>
  <c r="G7066" i="25"/>
  <c r="G7074" i="25"/>
  <c r="G7082" i="25"/>
  <c r="G7090" i="25"/>
  <c r="G7098" i="25"/>
  <c r="G7106" i="25"/>
  <c r="G7114" i="25"/>
  <c r="G7122" i="25"/>
  <c r="G7130" i="25"/>
  <c r="G7138" i="25"/>
  <c r="G7146" i="25"/>
  <c r="G7154" i="25"/>
  <c r="G7162" i="25"/>
  <c r="G7170" i="25"/>
  <c r="G7178" i="25"/>
  <c r="G7186" i="25"/>
  <c r="G7194" i="25"/>
  <c r="G7202" i="25"/>
  <c r="G7210" i="25"/>
  <c r="G7218" i="25"/>
  <c r="G7226" i="25"/>
  <c r="G7234" i="25"/>
  <c r="G7242" i="25"/>
  <c r="G7250" i="25"/>
  <c r="G7258" i="25"/>
  <c r="G7266" i="25"/>
  <c r="G7274" i="25"/>
  <c r="G7282" i="25"/>
  <c r="G7290" i="25"/>
  <c r="G7298" i="25"/>
  <c r="G7306" i="25"/>
  <c r="G7314" i="25"/>
  <c r="G7322" i="25"/>
  <c r="G7330" i="25"/>
  <c r="G7338" i="25"/>
  <c r="G7346" i="25"/>
  <c r="G7354" i="25"/>
  <c r="G7362" i="25"/>
  <c r="G7370" i="25"/>
  <c r="G7378" i="25"/>
  <c r="G7386" i="25"/>
  <c r="G7394" i="25"/>
  <c r="G7402" i="25"/>
  <c r="G7410" i="25"/>
  <c r="G7418" i="25"/>
  <c r="G7426" i="25"/>
  <c r="G7434" i="25"/>
  <c r="G7442" i="25"/>
  <c r="G7450" i="25"/>
  <c r="G7458" i="25"/>
  <c r="G7466" i="25"/>
  <c r="G7474" i="25"/>
  <c r="G7482" i="25"/>
  <c r="G7490" i="25"/>
  <c r="G7498" i="25"/>
  <c r="G7506" i="25"/>
  <c r="G7514" i="25"/>
  <c r="G7522" i="25"/>
  <c r="G7530" i="25"/>
  <c r="G7538" i="25"/>
  <c r="G7546" i="25"/>
  <c r="G7554" i="25"/>
  <c r="G7562" i="25"/>
  <c r="G7570" i="25"/>
  <c r="G7578" i="25"/>
  <c r="G7586" i="25"/>
  <c r="G7594" i="25"/>
  <c r="G7602" i="25"/>
  <c r="G7610" i="25"/>
  <c r="G7618" i="25"/>
  <c r="G7626" i="25"/>
  <c r="G7634" i="25"/>
  <c r="G7642" i="25"/>
  <c r="G7650" i="25"/>
  <c r="G7658" i="25"/>
  <c r="G7666" i="25"/>
  <c r="G7674" i="25"/>
  <c r="G7682" i="25"/>
  <c r="G7690" i="25"/>
  <c r="G7698" i="25"/>
  <c r="G7706" i="25"/>
  <c r="G7714" i="25"/>
  <c r="G7722" i="25"/>
  <c r="G7730" i="25"/>
  <c r="G7738" i="25"/>
  <c r="G7746" i="25"/>
  <c r="G7754" i="25"/>
  <c r="G7762" i="25"/>
  <c r="G7770" i="25"/>
  <c r="G7778" i="25"/>
  <c r="G7786" i="25"/>
  <c r="G7794" i="25"/>
  <c r="G7802" i="25"/>
  <c r="G7810" i="25"/>
  <c r="G7818" i="25"/>
  <c r="G7826" i="25"/>
  <c r="G7834" i="25"/>
  <c r="G7842" i="25"/>
  <c r="G7850" i="25"/>
  <c r="G7858" i="25"/>
  <c r="G7866" i="25"/>
  <c r="G7874" i="25"/>
  <c r="G7882" i="25"/>
  <c r="G7890" i="25"/>
  <c r="G7898" i="25"/>
  <c r="G7906" i="25"/>
  <c r="G7914" i="25"/>
  <c r="G7922" i="25"/>
  <c r="G7930" i="25"/>
  <c r="G7938" i="25"/>
  <c r="G7946" i="25"/>
  <c r="G7954" i="25"/>
  <c r="G7962" i="25"/>
  <c r="G7970" i="25"/>
  <c r="G7978" i="25"/>
  <c r="G7986" i="25"/>
  <c r="G7994" i="25"/>
  <c r="G8002" i="25"/>
  <c r="G8010" i="25"/>
  <c r="G8018" i="25"/>
  <c r="G8026" i="25"/>
  <c r="G8034" i="25"/>
  <c r="G8042" i="25"/>
  <c r="G8050" i="25"/>
  <c r="G8058" i="25"/>
  <c r="G8066" i="25"/>
  <c r="G8074" i="25"/>
  <c r="G8082" i="25"/>
  <c r="G8090" i="25"/>
  <c r="G8098" i="25"/>
  <c r="G8106" i="25"/>
  <c r="G8114" i="25"/>
  <c r="G8122" i="25"/>
  <c r="G8130" i="25"/>
  <c r="G8138" i="25"/>
  <c r="G8146" i="25"/>
  <c r="G8154" i="25"/>
  <c r="G8162" i="25"/>
  <c r="G8170" i="25"/>
  <c r="G8178" i="25"/>
  <c r="G8186" i="25"/>
  <c r="G8194" i="25"/>
  <c r="G8202" i="25"/>
  <c r="G8210" i="25"/>
  <c r="G8218" i="25"/>
  <c r="G8226" i="25"/>
  <c r="G8234" i="25"/>
  <c r="G8242" i="25"/>
  <c r="G8250" i="25"/>
  <c r="G8258" i="25"/>
  <c r="G8266" i="25"/>
  <c r="G8274" i="25"/>
  <c r="G8282" i="25"/>
  <c r="G8290" i="25"/>
  <c r="G8298" i="25"/>
  <c r="G8306" i="25"/>
  <c r="G8314" i="25"/>
  <c r="G8322" i="25"/>
  <c r="G8330" i="25"/>
  <c r="G8338" i="25"/>
  <c r="G8346" i="25"/>
  <c r="G8354" i="25"/>
  <c r="G8362" i="25"/>
  <c r="G8370" i="25"/>
  <c r="G8378" i="25"/>
  <c r="G8386" i="25"/>
  <c r="G8394" i="25"/>
  <c r="G8402" i="25"/>
  <c r="G8410" i="25"/>
  <c r="G8418" i="25"/>
  <c r="G8426" i="25"/>
  <c r="G8434" i="25"/>
  <c r="G8442" i="25"/>
  <c r="G8450" i="25"/>
  <c r="G8458" i="25"/>
  <c r="G8466" i="25"/>
  <c r="G8474" i="25"/>
  <c r="G8482" i="25"/>
  <c r="G8490" i="25"/>
  <c r="G8498" i="25"/>
  <c r="G8506" i="25"/>
  <c r="G8514" i="25"/>
  <c r="G8522" i="25"/>
  <c r="G8530" i="25"/>
  <c r="G8538" i="25"/>
  <c r="G8546" i="25"/>
  <c r="G8554" i="25"/>
  <c r="G8562" i="25"/>
  <c r="G8570" i="25"/>
  <c r="G8578" i="25"/>
  <c r="G8586" i="25"/>
  <c r="G8594" i="25"/>
  <c r="G8602" i="25"/>
  <c r="G8610" i="25"/>
  <c r="G8618" i="25"/>
  <c r="G8626" i="25"/>
  <c r="G8634" i="25"/>
  <c r="G8642" i="25"/>
  <c r="G8650" i="25"/>
  <c r="G8658" i="25"/>
  <c r="G8666" i="25"/>
  <c r="G8674" i="25"/>
  <c r="G8682" i="25"/>
  <c r="G8690" i="25"/>
  <c r="G8698" i="25"/>
  <c r="G8706" i="25"/>
  <c r="G8714" i="25"/>
  <c r="G8722" i="25"/>
  <c r="G8730" i="25"/>
  <c r="G351" i="25"/>
  <c r="G982" i="25"/>
  <c r="G1179" i="25"/>
  <c r="G1340" i="25"/>
  <c r="G1461" i="25"/>
  <c r="G1573" i="25"/>
  <c r="G1663" i="25"/>
  <c r="G1765" i="25"/>
  <c r="G1852" i="25"/>
  <c r="G1922" i="25"/>
  <c r="G1989" i="25"/>
  <c r="G2055" i="25"/>
  <c r="G2107" i="25"/>
  <c r="G2167" i="25"/>
  <c r="G2227" i="25"/>
  <c r="G2282" i="25"/>
  <c r="G2341" i="25"/>
  <c r="G2389" i="25"/>
  <c r="G2431" i="25"/>
  <c r="G2475" i="25"/>
  <c r="G2520" i="25"/>
  <c r="G2560" i="25"/>
  <c r="G2606" i="25"/>
  <c r="G2647" i="25"/>
  <c r="G2682" i="25"/>
  <c r="G2721" i="25"/>
  <c r="G2760" i="25"/>
  <c r="G2796" i="25"/>
  <c r="G2834" i="25"/>
  <c r="G2874" i="25"/>
  <c r="G2909" i="25"/>
  <c r="G2949" i="25"/>
  <c r="G2988" i="25"/>
  <c r="G3024" i="25"/>
  <c r="G3063" i="25"/>
  <c r="G3101" i="25"/>
  <c r="G3132" i="25"/>
  <c r="G3159" i="25"/>
  <c r="G3180" i="25"/>
  <c r="G3207" i="25"/>
  <c r="G3233" i="25"/>
  <c r="G3258" i="25"/>
  <c r="G3282" i="25"/>
  <c r="G3308" i="25"/>
  <c r="G3333" i="25"/>
  <c r="G3359" i="25"/>
  <c r="G3386" i="25"/>
  <c r="G3408" i="25"/>
  <c r="G3433" i="25"/>
  <c r="G3461" i="25"/>
  <c r="G3485" i="25"/>
  <c r="G3511" i="25"/>
  <c r="G3536" i="25"/>
  <c r="G3560" i="25"/>
  <c r="G3586" i="25"/>
  <c r="G3613" i="25"/>
  <c r="G3634" i="25"/>
  <c r="G3661" i="25"/>
  <c r="G3688" i="25"/>
  <c r="G3713" i="25"/>
  <c r="G3738" i="25"/>
  <c r="G3762" i="25"/>
  <c r="G3788" i="25"/>
  <c r="G3815" i="25"/>
  <c r="G3841" i="25"/>
  <c r="G3863" i="25"/>
  <c r="G3889" i="25"/>
  <c r="G3914" i="25"/>
  <c r="G3936" i="25"/>
  <c r="G3957" i="25"/>
  <c r="G3978" i="25"/>
  <c r="G4000" i="25"/>
  <c r="G4022" i="25"/>
  <c r="G4046" i="25"/>
  <c r="G4064" i="25"/>
  <c r="G4084" i="25"/>
  <c r="G4103" i="25"/>
  <c r="G4120" i="25"/>
  <c r="G4140" i="25"/>
  <c r="G4158" i="25"/>
  <c r="G4176" i="25"/>
  <c r="G4194" i="25"/>
  <c r="G4214" i="25"/>
  <c r="G4231" i="25"/>
  <c r="G4250" i="25"/>
  <c r="G4269" i="25"/>
  <c r="G4287" i="25"/>
  <c r="G4305" i="25"/>
  <c r="G4326" i="25"/>
  <c r="G4340" i="25"/>
  <c r="G4358" i="25"/>
  <c r="G4374" i="25"/>
  <c r="G4390" i="25"/>
  <c r="G4406" i="25"/>
  <c r="G4423" i="25"/>
  <c r="G4438" i="25"/>
  <c r="G4455" i="25"/>
  <c r="G4473" i="25"/>
  <c r="G4487" i="25"/>
  <c r="G4505" i="25"/>
  <c r="G4521" i="25"/>
  <c r="G4537" i="25"/>
  <c r="G4553" i="25"/>
  <c r="G4570" i="25"/>
  <c r="G4585" i="25"/>
  <c r="G4602" i="25"/>
  <c r="G4618" i="25"/>
  <c r="G4634" i="25"/>
  <c r="G4650" i="25"/>
  <c r="G4667" i="25"/>
  <c r="G4682" i="25"/>
  <c r="G4699" i="25"/>
  <c r="G4715" i="25"/>
  <c r="G4731" i="25"/>
  <c r="G4747" i="25"/>
  <c r="G4764" i="25"/>
  <c r="G4779" i="25"/>
  <c r="G4796" i="25"/>
  <c r="G4814" i="25"/>
  <c r="G4828" i="25"/>
  <c r="G4846" i="25"/>
  <c r="G4862" i="25"/>
  <c r="G4878" i="25"/>
  <c r="G4894" i="25"/>
  <c r="G4911" i="25"/>
  <c r="G4926" i="25"/>
  <c r="G4943" i="25"/>
  <c r="G4959" i="25"/>
  <c r="G4975" i="25"/>
  <c r="G4988" i="25"/>
  <c r="G5002" i="25"/>
  <c r="G5014" i="25"/>
  <c r="G5026" i="25"/>
  <c r="G5039" i="25"/>
  <c r="G5050" i="25"/>
  <c r="G5063" i="25"/>
  <c r="G5075" i="25"/>
  <c r="G5087" i="25"/>
  <c r="G5099" i="25"/>
  <c r="G5112" i="25"/>
  <c r="G5123" i="25"/>
  <c r="G5136" i="25"/>
  <c r="G5148" i="25"/>
  <c r="G5160" i="25"/>
  <c r="G5172" i="25"/>
  <c r="G5185" i="25"/>
  <c r="G5196" i="25"/>
  <c r="G5209" i="25"/>
  <c r="G5222" i="25"/>
  <c r="G5233" i="25"/>
  <c r="G5246" i="25"/>
  <c r="G5258" i="25"/>
  <c r="G5270" i="25"/>
  <c r="G5282" i="25"/>
  <c r="G5295" i="25"/>
  <c r="G5306" i="25"/>
  <c r="G5319" i="25"/>
  <c r="G5331" i="25"/>
  <c r="G5343" i="25"/>
  <c r="G5355" i="25"/>
  <c r="G5368" i="25"/>
  <c r="G5379" i="25"/>
  <c r="G5392" i="25"/>
  <c r="G5404" i="25"/>
  <c r="G5416" i="25"/>
  <c r="G5428" i="25"/>
  <c r="G5441" i="25"/>
  <c r="G5452" i="25"/>
  <c r="G5465" i="25"/>
  <c r="G5478" i="25"/>
  <c r="G505" i="25"/>
  <c r="G1018" i="25"/>
  <c r="G1210" i="25"/>
  <c r="G1342" i="25"/>
  <c r="G1465" i="25"/>
  <c r="G1578" i="25"/>
  <c r="G1679" i="25"/>
  <c r="G1767" i="25"/>
  <c r="G1855" i="25"/>
  <c r="G1928" i="25"/>
  <c r="G1990" i="25"/>
  <c r="G2056" i="25"/>
  <c r="G2114" i="25"/>
  <c r="G2171" i="25"/>
  <c r="G2229" i="25"/>
  <c r="G2287" i="25"/>
  <c r="G2342" i="25"/>
  <c r="G2391" i="25"/>
  <c r="G2435" i="25"/>
  <c r="G2477" i="25"/>
  <c r="G2523" i="25"/>
  <c r="G2565" i="25"/>
  <c r="G2607" i="25"/>
  <c r="G2648" i="25"/>
  <c r="G2685" i="25"/>
  <c r="G2722" i="25"/>
  <c r="G2761" i="25"/>
  <c r="G2800" i="25"/>
  <c r="G2836" i="25"/>
  <c r="G2876" i="25"/>
  <c r="G2913" i="25"/>
  <c r="G2951" i="25"/>
  <c r="G2989" i="25"/>
  <c r="G3026" i="25"/>
  <c r="G3064" i="25"/>
  <c r="G3103" i="25"/>
  <c r="G3135" i="25"/>
  <c r="G3160" i="25"/>
  <c r="G3184" i="25"/>
  <c r="G3212" i="25"/>
  <c r="G3234" i="25"/>
  <c r="G3260" i="25"/>
  <c r="G3288" i="25"/>
  <c r="G3312" i="25"/>
  <c r="G3335" i="25"/>
  <c r="G3362" i="25"/>
  <c r="G3388" i="25"/>
  <c r="G3410" i="25"/>
  <c r="G3440" i="25"/>
  <c r="G3463" i="25"/>
  <c r="G3487" i="25"/>
  <c r="G3516" i="25"/>
  <c r="G3538" i="25"/>
  <c r="G3561" i="25"/>
  <c r="G3591" i="25"/>
  <c r="G3615" i="25"/>
  <c r="G3639" i="25"/>
  <c r="G3666" i="25"/>
  <c r="G3689" i="25"/>
  <c r="G3714" i="25"/>
  <c r="G3743" i="25"/>
  <c r="G3767" i="25"/>
  <c r="G3789" i="25"/>
  <c r="G3817" i="25"/>
  <c r="G3842" i="25"/>
  <c r="G3866" i="25"/>
  <c r="G3895" i="25"/>
  <c r="G3916" i="25"/>
  <c r="G3937" i="25"/>
  <c r="G3961" i="25"/>
  <c r="G3982" i="25"/>
  <c r="G4001" i="25"/>
  <c r="G4025" i="25"/>
  <c r="G4047" i="25"/>
  <c r="G4066" i="25"/>
  <c r="G4086" i="25"/>
  <c r="G4104" i="25"/>
  <c r="G4121" i="25"/>
  <c r="G4143" i="25"/>
  <c r="G4159" i="25"/>
  <c r="G4177" i="25"/>
  <c r="G4198" i="25"/>
  <c r="G4216" i="25"/>
  <c r="G4232" i="25"/>
  <c r="G4254" i="25"/>
  <c r="G4271" i="25"/>
  <c r="G4289" i="25"/>
  <c r="G4311" i="25"/>
  <c r="G4327" i="25"/>
  <c r="G4342" i="25"/>
  <c r="G4361" i="25"/>
  <c r="G4377" i="25"/>
  <c r="G4391" i="25"/>
  <c r="G4410" i="25"/>
  <c r="G4425" i="25"/>
  <c r="G4441" i="25"/>
  <c r="G4458" i="25"/>
  <c r="G4474" i="25"/>
  <c r="G4489" i="25"/>
  <c r="G4507" i="25"/>
  <c r="G4522" i="25"/>
  <c r="G4538" i="25"/>
  <c r="G4555" i="25"/>
  <c r="G4571" i="25"/>
  <c r="G4586" i="25"/>
  <c r="G4604" i="25"/>
  <c r="G4619" i="25"/>
  <c r="G4635" i="25"/>
  <c r="G4654" i="25"/>
  <c r="G4668" i="25"/>
  <c r="G4683" i="25"/>
  <c r="G4702" i="25"/>
  <c r="G4718" i="25"/>
  <c r="G4732" i="25"/>
  <c r="G4751" i="25"/>
  <c r="G4766" i="25"/>
  <c r="G4782" i="25"/>
  <c r="G4799" i="25"/>
  <c r="G4815" i="25"/>
  <c r="G4830" i="25"/>
  <c r="G4849" i="25"/>
  <c r="G4863" i="25"/>
  <c r="G4879" i="25"/>
  <c r="G4897" i="25"/>
  <c r="G4913" i="25"/>
  <c r="G4927" i="25"/>
  <c r="G4946" i="25"/>
  <c r="G4961" i="25"/>
  <c r="G4976" i="25"/>
  <c r="G4992" i="25"/>
  <c r="G5003" i="25"/>
  <c r="G5015" i="25"/>
  <c r="G5028" i="25"/>
  <c r="G5040" i="25"/>
  <c r="G5051" i="25"/>
  <c r="G5065" i="25"/>
  <c r="G5076" i="25"/>
  <c r="G5088" i="25"/>
  <c r="G5102" i="25"/>
  <c r="G5113" i="25"/>
  <c r="G5124" i="25"/>
  <c r="G5138" i="25"/>
  <c r="G5150" i="25"/>
  <c r="G5161" i="25"/>
  <c r="G5175" i="25"/>
  <c r="G5186" i="25"/>
  <c r="G5198" i="25"/>
  <c r="G5211" i="25"/>
  <c r="G5223" i="25"/>
  <c r="G5234" i="25"/>
  <c r="G5248" i="25"/>
  <c r="G5259" i="25"/>
  <c r="G5271" i="25"/>
  <c r="G5284" i="25"/>
  <c r="G5296" i="25"/>
  <c r="G5307" i="25"/>
  <c r="G5321" i="25"/>
  <c r="G5332" i="25"/>
  <c r="G5344" i="25"/>
  <c r="G5358" i="25"/>
  <c r="G5369" i="25"/>
  <c r="G5380" i="25"/>
  <c r="G5394" i="25"/>
  <c r="G5406" i="25"/>
  <c r="G5417" i="25"/>
  <c r="G5431" i="25"/>
  <c r="G5442" i="25"/>
  <c r="G5454" i="25"/>
  <c r="G5467" i="25"/>
  <c r="G5479" i="25"/>
  <c r="G5490" i="25"/>
  <c r="G5504" i="25"/>
  <c r="G5515" i="25"/>
  <c r="G5527" i="25"/>
  <c r="G5540" i="25"/>
  <c r="G5552" i="25"/>
  <c r="G5563" i="25"/>
  <c r="G5577" i="25"/>
  <c r="G5588" i="25"/>
  <c r="G5600" i="25"/>
  <c r="G5612" i="25"/>
  <c r="G5622" i="25"/>
  <c r="G5632" i="25"/>
  <c r="G5644" i="25"/>
  <c r="G5654" i="25"/>
  <c r="G5664" i="25"/>
  <c r="G5676" i="25"/>
  <c r="G5686" i="25"/>
  <c r="G5696" i="25"/>
  <c r="G5708" i="25"/>
  <c r="G5718" i="25"/>
  <c r="G5728" i="25"/>
  <c r="G5740" i="25"/>
  <c r="G5750" i="25"/>
  <c r="G5760" i="25"/>
  <c r="G5772" i="25"/>
  <c r="G5782" i="25"/>
  <c r="G5792" i="25"/>
  <c r="G5804" i="25"/>
  <c r="G5814" i="25"/>
  <c r="G5824" i="25"/>
  <c r="G5836" i="25"/>
  <c r="G5846" i="25"/>
  <c r="G5856" i="25"/>
  <c r="G5868" i="25"/>
  <c r="G5878" i="25"/>
  <c r="G5888" i="25"/>
  <c r="G5900" i="25"/>
  <c r="G5910" i="25"/>
  <c r="G5920" i="25"/>
  <c r="G5932" i="25"/>
  <c r="G5942" i="25"/>
  <c r="G5952" i="25"/>
  <c r="G5964" i="25"/>
  <c r="G5974" i="25"/>
  <c r="G5984" i="25"/>
  <c r="G5996" i="25"/>
  <c r="G6006" i="25"/>
  <c r="G6016" i="25"/>
  <c r="G6028" i="25"/>
  <c r="G6038" i="25"/>
  <c r="G6048" i="25"/>
  <c r="G6060" i="25"/>
  <c r="G6070" i="25"/>
  <c r="G6080" i="25"/>
  <c r="G6092" i="25"/>
  <c r="G6102" i="25"/>
  <c r="G6112" i="25"/>
  <c r="G6124" i="25"/>
  <c r="G6134" i="25"/>
  <c r="G6144" i="25"/>
  <c r="G6156" i="25"/>
  <c r="G6166" i="25"/>
  <c r="G6176" i="25"/>
  <c r="G6188" i="25"/>
  <c r="G6198" i="25"/>
  <c r="G6208" i="25"/>
  <c r="G6220" i="25"/>
  <c r="G6229" i="25"/>
  <c r="G6238" i="25"/>
  <c r="G6247" i="25"/>
  <c r="G6256" i="25"/>
  <c r="G6266" i="25"/>
  <c r="G6275" i="25"/>
  <c r="G6284" i="25"/>
  <c r="G6293" i="25"/>
  <c r="G6302" i="25"/>
  <c r="G6311" i="25"/>
  <c r="G6320" i="25"/>
  <c r="G6330" i="25"/>
  <c r="G6339" i="25"/>
  <c r="G6348" i="25"/>
  <c r="G6357" i="25"/>
  <c r="G6366" i="25"/>
  <c r="G6375" i="25"/>
  <c r="G6384" i="25"/>
  <c r="G6394" i="25"/>
  <c r="G6403" i="25"/>
  <c r="G6412" i="25"/>
  <c r="G6421" i="25"/>
  <c r="G6430" i="25"/>
  <c r="G6439" i="25"/>
  <c r="G6448" i="25"/>
  <c r="G6458" i="25"/>
  <c r="G6467" i="25"/>
  <c r="G6476" i="25"/>
  <c r="G6485" i="25"/>
  <c r="G6494" i="25"/>
  <c r="G6503" i="25"/>
  <c r="G6512" i="25"/>
  <c r="G6522" i="25"/>
  <c r="G6531" i="25"/>
  <c r="G6540" i="25"/>
  <c r="G6549" i="25"/>
  <c r="G6558" i="25"/>
  <c r="G6567" i="25"/>
  <c r="G6576" i="25"/>
  <c r="G6586" i="25"/>
  <c r="G6595" i="25"/>
  <c r="G6604" i="25"/>
  <c r="G6613" i="25"/>
  <c r="G6622" i="25"/>
  <c r="G6631" i="25"/>
  <c r="G6640" i="25"/>
  <c r="G6650" i="25"/>
  <c r="G6659" i="25"/>
  <c r="G6668" i="25"/>
  <c r="G6677" i="25"/>
  <c r="G6686" i="25"/>
  <c r="G6695" i="25"/>
  <c r="G6704" i="25"/>
  <c r="G6714" i="25"/>
  <c r="G6723" i="25"/>
  <c r="G6732" i="25"/>
  <c r="G6741" i="25"/>
  <c r="G6750" i="25"/>
  <c r="G6759" i="25"/>
  <c r="G6768" i="25"/>
  <c r="G6778" i="25"/>
  <c r="G6787" i="25"/>
  <c r="G6796" i="25"/>
  <c r="G6804" i="25"/>
  <c r="G6812" i="25"/>
  <c r="G6820" i="25"/>
  <c r="G6828" i="25"/>
  <c r="G6836" i="25"/>
  <c r="G6844" i="25"/>
  <c r="G6852" i="25"/>
  <c r="G6860" i="25"/>
  <c r="G6868" i="25"/>
  <c r="G6876" i="25"/>
  <c r="G6884" i="25"/>
  <c r="G6892" i="25"/>
  <c r="G6900" i="25"/>
  <c r="G6908" i="25"/>
  <c r="G6916" i="25"/>
  <c r="G6924" i="25"/>
  <c r="G6932" i="25"/>
  <c r="G6940" i="25"/>
  <c r="G6948" i="25"/>
  <c r="G6956" i="25"/>
  <c r="G6964" i="25"/>
  <c r="G6972" i="25"/>
  <c r="G6980" i="25"/>
  <c r="G6988" i="25"/>
  <c r="G6996" i="25"/>
  <c r="G7004" i="25"/>
  <c r="G7012" i="25"/>
  <c r="G7020" i="25"/>
  <c r="G7028" i="25"/>
  <c r="G7036" i="25"/>
  <c r="G7044" i="25"/>
  <c r="G7052" i="25"/>
  <c r="G7060" i="25"/>
  <c r="G7068" i="25"/>
  <c r="G7076" i="25"/>
  <c r="G7084" i="25"/>
  <c r="G7092" i="25"/>
  <c r="G7100" i="25"/>
  <c r="G7108" i="25"/>
  <c r="G7116" i="25"/>
  <c r="G7124" i="25"/>
  <c r="G7132" i="25"/>
  <c r="G7140" i="25"/>
  <c r="G7148" i="25"/>
  <c r="G7156" i="25"/>
  <c r="G7164" i="25"/>
  <c r="G7172" i="25"/>
  <c r="G7180" i="25"/>
  <c r="G7188" i="25"/>
  <c r="G7196" i="25"/>
  <c r="G7204" i="25"/>
  <c r="G7212" i="25"/>
  <c r="G7220" i="25"/>
  <c r="G7228" i="25"/>
  <c r="G7236" i="25"/>
  <c r="G7244" i="25"/>
  <c r="G7252" i="25"/>
  <c r="G7260" i="25"/>
  <c r="G7268" i="25"/>
  <c r="G7276" i="25"/>
  <c r="G7284" i="25"/>
  <c r="G7292" i="25"/>
  <c r="G7300" i="25"/>
  <c r="G7308" i="25"/>
  <c r="G7316" i="25"/>
  <c r="G7324" i="25"/>
  <c r="G7332" i="25"/>
  <c r="G7340" i="25"/>
  <c r="G7348" i="25"/>
  <c r="G7356" i="25"/>
  <c r="G7364" i="25"/>
  <c r="G7372" i="25"/>
  <c r="G7380" i="25"/>
  <c r="G7388" i="25"/>
  <c r="G7396" i="25"/>
  <c r="G7404" i="25"/>
  <c r="G7412" i="25"/>
  <c r="G7420" i="25"/>
  <c r="G7428" i="25"/>
  <c r="G7436" i="25"/>
  <c r="G7444" i="25"/>
  <c r="G7452" i="25"/>
  <c r="G7460" i="25"/>
  <c r="G7468" i="25"/>
  <c r="G7476" i="25"/>
  <c r="G7484" i="25"/>
  <c r="G7492" i="25"/>
  <c r="G7500" i="25"/>
  <c r="G7508" i="25"/>
  <c r="G7516" i="25"/>
  <c r="G7524" i="25"/>
  <c r="G7532" i="25"/>
  <c r="G7540" i="25"/>
  <c r="G7548" i="25"/>
  <c r="G7556" i="25"/>
  <c r="G7564" i="25"/>
  <c r="G7572" i="25"/>
  <c r="G7580" i="25"/>
  <c r="G7588" i="25"/>
  <c r="G7596" i="25"/>
  <c r="G7604" i="25"/>
  <c r="G7612" i="25"/>
  <c r="G7620" i="25"/>
  <c r="G7628" i="25"/>
  <c r="G7636" i="25"/>
  <c r="G7644" i="25"/>
  <c r="G7652" i="25"/>
  <c r="G7660" i="25"/>
  <c r="G7668" i="25"/>
  <c r="G7676" i="25"/>
  <c r="G7684" i="25"/>
  <c r="G7692" i="25"/>
  <c r="G7700" i="25"/>
  <c r="G7708" i="25"/>
  <c r="G7716" i="25"/>
  <c r="G7724" i="25"/>
  <c r="G7732" i="25"/>
  <c r="G7740" i="25"/>
  <c r="G7748" i="25"/>
  <c r="G7756" i="25"/>
  <c r="G7764" i="25"/>
  <c r="G7772" i="25"/>
  <c r="G7780" i="25"/>
  <c r="G7788" i="25"/>
  <c r="G7796" i="25"/>
  <c r="G7804" i="25"/>
  <c r="G7812" i="25"/>
  <c r="G7820" i="25"/>
  <c r="G7828" i="25"/>
  <c r="G7836" i="25"/>
  <c r="G7844" i="25"/>
  <c r="G7852" i="25"/>
  <c r="G7860" i="25"/>
  <c r="G7868" i="25"/>
  <c r="G7876" i="25"/>
  <c r="G7884" i="25"/>
  <c r="G7892" i="25"/>
  <c r="G7900" i="25"/>
  <c r="G7908" i="25"/>
  <c r="G7916" i="25"/>
  <c r="G7924" i="25"/>
  <c r="G7932" i="25"/>
  <c r="G7940" i="25"/>
  <c r="G7948" i="25"/>
  <c r="G7956" i="25"/>
  <c r="G7964" i="25"/>
  <c r="G7972" i="25"/>
  <c r="G7980" i="25"/>
  <c r="G7988" i="25"/>
  <c r="G7996" i="25"/>
  <c r="G8004" i="25"/>
  <c r="G8012" i="25"/>
  <c r="G8020" i="25"/>
  <c r="G8028" i="25"/>
  <c r="G8036" i="25"/>
  <c r="G602" i="25"/>
  <c r="G1022" i="25"/>
  <c r="G1222" i="25"/>
  <c r="G1350" i="25"/>
  <c r="G1470" i="25"/>
  <c r="G1590" i="25"/>
  <c r="G1682" i="25"/>
  <c r="G1773" i="25"/>
  <c r="G1858" i="25"/>
  <c r="G1934" i="25"/>
  <c r="G1996" i="25"/>
  <c r="G2058" i="25"/>
  <c r="G2119" i="25"/>
  <c r="G2173" i="25"/>
  <c r="G2234" i="25"/>
  <c r="G2293" i="25"/>
  <c r="G2346" i="25"/>
  <c r="G2395" i="25"/>
  <c r="G2438" i="25"/>
  <c r="G2479" i="25"/>
  <c r="G2524" i="25"/>
  <c r="G2570" i="25"/>
  <c r="G2608" i="25"/>
  <c r="G2650" i="25"/>
  <c r="G2689" i="25"/>
  <c r="G2725" i="25"/>
  <c r="G2764" i="25"/>
  <c r="G2802" i="25"/>
  <c r="G2839" i="25"/>
  <c r="G2877" i="25"/>
  <c r="G2917" i="25"/>
  <c r="G2952" i="25"/>
  <c r="G2992" i="25"/>
  <c r="G3031" i="25"/>
  <c r="G3066" i="25"/>
  <c r="G3105" i="25"/>
  <c r="G3137" i="25"/>
  <c r="G3162" i="25"/>
  <c r="G3188" i="25"/>
  <c r="G3216" i="25"/>
  <c r="G3237" i="25"/>
  <c r="G3263" i="25"/>
  <c r="G3290" i="25"/>
  <c r="G3314" i="25"/>
  <c r="G3340" i="25"/>
  <c r="G3365" i="25"/>
  <c r="G3389" i="25"/>
  <c r="G3416" i="25"/>
  <c r="G3442" i="25"/>
  <c r="G3464" i="25"/>
  <c r="G3490" i="25"/>
  <c r="G3517" i="25"/>
  <c r="G3543" i="25"/>
  <c r="G3568" i="25"/>
  <c r="G3592" i="25"/>
  <c r="G3617" i="25"/>
  <c r="G3644" i="25"/>
  <c r="G3671" i="25"/>
  <c r="G3692" i="25"/>
  <c r="G3719" i="25"/>
  <c r="G3745" i="25"/>
  <c r="G3770" i="25"/>
  <c r="G3794" i="25"/>
  <c r="G3820" i="25"/>
  <c r="G3845" i="25"/>
  <c r="G3871" i="25"/>
  <c r="G3898" i="25"/>
  <c r="G3918" i="25"/>
  <c r="G3940" i="25"/>
  <c r="G3964" i="25"/>
  <c r="G3984" i="25"/>
  <c r="G4006" i="25"/>
  <c r="G4028" i="25"/>
  <c r="G4048" i="25"/>
  <c r="G4070" i="25"/>
  <c r="G4088" i="25"/>
  <c r="G4106" i="25"/>
  <c r="G4125" i="25"/>
  <c r="G4144" i="25"/>
  <c r="G4161" i="25"/>
  <c r="G4181" i="25"/>
  <c r="G4201" i="25"/>
  <c r="G4217" i="25"/>
  <c r="G4238" i="25"/>
  <c r="G4256" i="25"/>
  <c r="G4274" i="25"/>
  <c r="G4293" i="25"/>
  <c r="G4312" i="25"/>
  <c r="G4329" i="25"/>
  <c r="G4346" i="25"/>
  <c r="G4362" i="25"/>
  <c r="G4378" i="25"/>
  <c r="G4394" i="25"/>
  <c r="G4411" i="25"/>
  <c r="G4426" i="25"/>
  <c r="G4443" i="25"/>
  <c r="G4459" i="25"/>
  <c r="G4475" i="25"/>
  <c r="G4491" i="25"/>
  <c r="G4508" i="25"/>
  <c r="G4523" i="25"/>
  <c r="G4540" i="25"/>
  <c r="G4558" i="25"/>
  <c r="G4572" i="25"/>
  <c r="G4590" i="25"/>
  <c r="G4606" i="25"/>
  <c r="G4622" i="25"/>
  <c r="G4638" i="25"/>
  <c r="G4655" i="25"/>
  <c r="G4670" i="25"/>
  <c r="G4687" i="25"/>
  <c r="G4703" i="25"/>
  <c r="G4719" i="25"/>
  <c r="G4735" i="25"/>
  <c r="G4753" i="25"/>
  <c r="G4767" i="25"/>
  <c r="G4785" i="25"/>
  <c r="G4801" i="25"/>
  <c r="G4817" i="25"/>
  <c r="G4833" i="25"/>
  <c r="G4850" i="25"/>
  <c r="G4865" i="25"/>
  <c r="G4882" i="25"/>
  <c r="G4899" i="25"/>
  <c r="G4914" i="25"/>
  <c r="G4931" i="25"/>
  <c r="G4947" i="25"/>
  <c r="G4963" i="25"/>
  <c r="G4978" i="25"/>
  <c r="G4993" i="25"/>
  <c r="G5004" i="25"/>
  <c r="G5017" i="25"/>
  <c r="G5030" i="25"/>
  <c r="G5041" i="25"/>
  <c r="G5054" i="25"/>
  <c r="G5066" i="25"/>
  <c r="G5078" i="25"/>
  <c r="G5090" i="25"/>
  <c r="G5103" i="25"/>
  <c r="G5114" i="25"/>
  <c r="G5127" i="25"/>
  <c r="G5139" i="25"/>
  <c r="G5151" i="25"/>
  <c r="G5163" i="25"/>
  <c r="G5176" i="25"/>
  <c r="G5187" i="25"/>
  <c r="G5200" i="25"/>
  <c r="G5212" i="25"/>
  <c r="G5224" i="25"/>
  <c r="G5236" i="25"/>
  <c r="G5249" i="25"/>
  <c r="G5260" i="25"/>
  <c r="G5273" i="25"/>
  <c r="G5286" i="25"/>
  <c r="G5297" i="25"/>
  <c r="G5310" i="25"/>
  <c r="G5322" i="25"/>
  <c r="G5334" i="25"/>
  <c r="G5346" i="25"/>
  <c r="G5359" i="25"/>
  <c r="G5370" i="25"/>
  <c r="G5383" i="25"/>
  <c r="G5395" i="25"/>
  <c r="G5407" i="25"/>
  <c r="G5419" i="25"/>
  <c r="G5432" i="25"/>
  <c r="G5443" i="25"/>
  <c r="G5456" i="25"/>
  <c r="G5468" i="25"/>
  <c r="G5480" i="25"/>
  <c r="G5492" i="25"/>
  <c r="G5505" i="25"/>
  <c r="G5516" i="25"/>
  <c r="G5529" i="25"/>
  <c r="G5542" i="25"/>
  <c r="G5553" i="25"/>
  <c r="G5566" i="25"/>
  <c r="G5578" i="25"/>
  <c r="G5590" i="25"/>
  <c r="G5602" i="25"/>
  <c r="G5613" i="25"/>
  <c r="G5623" i="25"/>
  <c r="G5634" i="25"/>
  <c r="G5645" i="25"/>
  <c r="G5655" i="25"/>
  <c r="G5666" i="25"/>
  <c r="G5677" i="25"/>
  <c r="G5687" i="25"/>
  <c r="G5698" i="25"/>
  <c r="G5709" i="25"/>
  <c r="G5719" i="25"/>
  <c r="G5730" i="25"/>
  <c r="G5741" i="25"/>
  <c r="G5751" i="25"/>
  <c r="G5762" i="25"/>
  <c r="G5773" i="25"/>
  <c r="G5783" i="25"/>
  <c r="G5794" i="25"/>
  <c r="G5805" i="25"/>
  <c r="G5815" i="25"/>
  <c r="G5826" i="25"/>
  <c r="G5837" i="25"/>
  <c r="G5847" i="25"/>
  <c r="G5858" i="25"/>
  <c r="G5869" i="25"/>
  <c r="G5879" i="25"/>
  <c r="G5890" i="25"/>
  <c r="G5901" i="25"/>
  <c r="G5911" i="25"/>
  <c r="G5922" i="25"/>
  <c r="G5933" i="25"/>
  <c r="G5943" i="25"/>
  <c r="G5954" i="25"/>
  <c r="G5965" i="25"/>
  <c r="G5975" i="25"/>
  <c r="G5986" i="25"/>
  <c r="G5997" i="25"/>
  <c r="G6007" i="25"/>
  <c r="G6018" i="25"/>
  <c r="G6029" i="25"/>
  <c r="G6039" i="25"/>
  <c r="G6050" i="25"/>
  <c r="G6061" i="25"/>
  <c r="G6071" i="25"/>
  <c r="G6082" i="25"/>
  <c r="G6093" i="25"/>
  <c r="G6103" i="25"/>
  <c r="G6114" i="25"/>
  <c r="G6125" i="25"/>
  <c r="G6135" i="25"/>
  <c r="G6146" i="25"/>
  <c r="G6157" i="25"/>
  <c r="G6167" i="25"/>
  <c r="G6178" i="25"/>
  <c r="G6189" i="25"/>
  <c r="G6199" i="25"/>
  <c r="G6210" i="25"/>
  <c r="G6221" i="25"/>
  <c r="G6230" i="25"/>
  <c r="G6239" i="25"/>
  <c r="G6248" i="25"/>
  <c r="G6258" i="25"/>
  <c r="G6267" i="25"/>
  <c r="G6276" i="25"/>
  <c r="G6285" i="25"/>
  <c r="G6294" i="25"/>
  <c r="G6303" i="25"/>
  <c r="G6312" i="25"/>
  <c r="G6322" i="25"/>
  <c r="G6331" i="25"/>
  <c r="G6340" i="25"/>
  <c r="G6349" i="25"/>
  <c r="G6358" i="25"/>
  <c r="G6367" i="25"/>
  <c r="G6376" i="25"/>
  <c r="G6386" i="25"/>
  <c r="G6395" i="25"/>
  <c r="G6404" i="25"/>
  <c r="G6413" i="25"/>
  <c r="G6422" i="25"/>
  <c r="G6431" i="25"/>
  <c r="G6440" i="25"/>
  <c r="G6450" i="25"/>
  <c r="G6459" i="25"/>
  <c r="G6468" i="25"/>
  <c r="G6477" i="25"/>
  <c r="G6486" i="25"/>
  <c r="G6495" i="25"/>
  <c r="G6504" i="25"/>
  <c r="G6514" i="25"/>
  <c r="G6523" i="25"/>
  <c r="G6532" i="25"/>
  <c r="G6541" i="25"/>
  <c r="G6550" i="25"/>
  <c r="G6559" i="25"/>
  <c r="G6568" i="25"/>
  <c r="G6578" i="25"/>
  <c r="G6587" i="25"/>
  <c r="G6596" i="25"/>
  <c r="G6605" i="25"/>
  <c r="G6614" i="25"/>
  <c r="G6623" i="25"/>
  <c r="G6632" i="25"/>
  <c r="G6642" i="25"/>
  <c r="G6651" i="25"/>
  <c r="G6660" i="25"/>
  <c r="G6669" i="25"/>
  <c r="G6678" i="25"/>
  <c r="G6687" i="25"/>
  <c r="G6696" i="25"/>
  <c r="G6706" i="25"/>
  <c r="G6715" i="25"/>
  <c r="G6724" i="25"/>
  <c r="G6733" i="25"/>
  <c r="G6742" i="25"/>
  <c r="G6751" i="25"/>
  <c r="G6760" i="25"/>
  <c r="G6770" i="25"/>
  <c r="G6779" i="25"/>
  <c r="G6788" i="25"/>
  <c r="G6797" i="25"/>
  <c r="G6805" i="25"/>
  <c r="G6813" i="25"/>
  <c r="G6821" i="25"/>
  <c r="G6829" i="25"/>
  <c r="G6837" i="25"/>
  <c r="G6845" i="25"/>
  <c r="G6853" i="25"/>
  <c r="G6861" i="25"/>
  <c r="G6869" i="25"/>
  <c r="G6877" i="25"/>
  <c r="G6885" i="25"/>
  <c r="G6893" i="25"/>
  <c r="G6901" i="25"/>
  <c r="G6909" i="25"/>
  <c r="G6917" i="25"/>
  <c r="G6925" i="25"/>
  <c r="G6933" i="25"/>
  <c r="G6941" i="25"/>
  <c r="G6949" i="25"/>
  <c r="G6957" i="25"/>
  <c r="G6965" i="25"/>
  <c r="G6973" i="25"/>
  <c r="G6981" i="25"/>
  <c r="G6989" i="25"/>
  <c r="G6997" i="25"/>
  <c r="G7005" i="25"/>
  <c r="G7013" i="25"/>
  <c r="G7021" i="25"/>
  <c r="G7029" i="25"/>
  <c r="G7037" i="25"/>
  <c r="G7045" i="25"/>
  <c r="G7053" i="25"/>
  <c r="G7061" i="25"/>
  <c r="G7069" i="25"/>
  <c r="G7077" i="25"/>
  <c r="G7085" i="25"/>
  <c r="G7093" i="25"/>
  <c r="G7101" i="25"/>
  <c r="G7109" i="25"/>
  <c r="G7117" i="25"/>
  <c r="G7125" i="25"/>
  <c r="G7133" i="25"/>
  <c r="G7141" i="25"/>
  <c r="G7149" i="25"/>
  <c r="G7157" i="25"/>
  <c r="G7165" i="25"/>
  <c r="G7173" i="25"/>
  <c r="G7181" i="25"/>
  <c r="G7189" i="25"/>
  <c r="G7197" i="25"/>
  <c r="G7205" i="25"/>
  <c r="G7213" i="25"/>
  <c r="G7221" i="25"/>
  <c r="G7229" i="25"/>
  <c r="G7237" i="25"/>
  <c r="G7245" i="25"/>
  <c r="G7253" i="25"/>
  <c r="G7261" i="25"/>
  <c r="G7269" i="25"/>
  <c r="G7277" i="25"/>
  <c r="G7285" i="25"/>
  <c r="G7293" i="25"/>
  <c r="G7301" i="25"/>
  <c r="G7309" i="25"/>
  <c r="G7317" i="25"/>
  <c r="G7325" i="25"/>
  <c r="G7333" i="25"/>
  <c r="G7341" i="25"/>
  <c r="G7349" i="25"/>
  <c r="G7357" i="25"/>
  <c r="G7365" i="25"/>
  <c r="G7373" i="25"/>
  <c r="G7381" i="25"/>
  <c r="G7389" i="25"/>
  <c r="G7397" i="25"/>
  <c r="G7405" i="25"/>
  <c r="G7413" i="25"/>
  <c r="G7421" i="25"/>
  <c r="G7429" i="25"/>
  <c r="G7437" i="25"/>
  <c r="G7445" i="25"/>
  <c r="G7453" i="25"/>
  <c r="G7461" i="25"/>
  <c r="G7469" i="25"/>
  <c r="G7477" i="25"/>
  <c r="G7485" i="25"/>
  <c r="G7493" i="25"/>
  <c r="G7501" i="25"/>
  <c r="G7509" i="25"/>
  <c r="G7517" i="25"/>
  <c r="G7525" i="25"/>
  <c r="G7533" i="25"/>
  <c r="G7541" i="25"/>
  <c r="G7549" i="25"/>
  <c r="G7557" i="25"/>
  <c r="G7565" i="25"/>
  <c r="G7573" i="25"/>
  <c r="G7581" i="25"/>
  <c r="G7589" i="25"/>
  <c r="G7597" i="25"/>
  <c r="G7605" i="25"/>
  <c r="G7613" i="25"/>
  <c r="G7621" i="25"/>
  <c r="G7629" i="25"/>
  <c r="G7637" i="25"/>
  <c r="G7645" i="25"/>
  <c r="G7653" i="25"/>
  <c r="G7661" i="25"/>
  <c r="G7669" i="25"/>
  <c r="G7677" i="25"/>
  <c r="G7685" i="25"/>
  <c r="G7693" i="25"/>
  <c r="G7701" i="25"/>
  <c r="G7709" i="25"/>
  <c r="G7717" i="25"/>
  <c r="G7725" i="25"/>
  <c r="G7733" i="25"/>
  <c r="G7741" i="25"/>
  <c r="G7749" i="25"/>
  <c r="G7757" i="25"/>
  <c r="G7765" i="25"/>
  <c r="G7773" i="25"/>
  <c r="G7781" i="25"/>
  <c r="G7789" i="25"/>
  <c r="G7797" i="25"/>
  <c r="G7805" i="25"/>
  <c r="G7813" i="25"/>
  <c r="G7821" i="25"/>
  <c r="G7829" i="25"/>
  <c r="G7837" i="25"/>
  <c r="G7845" i="25"/>
  <c r="G7853" i="25"/>
  <c r="G7861" i="25"/>
  <c r="G7869" i="25"/>
  <c r="G7877" i="25"/>
  <c r="G7885" i="25"/>
  <c r="G7893" i="25"/>
  <c r="G7901" i="25"/>
  <c r="G7909" i="25"/>
  <c r="G7917" i="25"/>
  <c r="G7925" i="25"/>
  <c r="G7933" i="25"/>
  <c r="G7941" i="25"/>
  <c r="G7949" i="25"/>
  <c r="G7957" i="25"/>
  <c r="G7965" i="25"/>
  <c r="G7973" i="25"/>
  <c r="G7981" i="25"/>
  <c r="G7989" i="25"/>
  <c r="G7997" i="25"/>
  <c r="G8005" i="25"/>
  <c r="G8013" i="25"/>
  <c r="G8021" i="25"/>
  <c r="G8029" i="25"/>
  <c r="G8037" i="25"/>
  <c r="G8045" i="25"/>
  <c r="G8053" i="25"/>
  <c r="G8061" i="25"/>
  <c r="G8069" i="25"/>
  <c r="G8077" i="25"/>
  <c r="G8085" i="25"/>
  <c r="G8093" i="25"/>
  <c r="G8101" i="25"/>
  <c r="G8109" i="25"/>
  <c r="G8117" i="25"/>
  <c r="G8125" i="25"/>
  <c r="G8133" i="25"/>
  <c r="G8141" i="25"/>
  <c r="G8149" i="25"/>
  <c r="G8157" i="25"/>
  <c r="G8165" i="25"/>
  <c r="G8173" i="25"/>
  <c r="G8181" i="25"/>
  <c r="G8189" i="25"/>
  <c r="G8197" i="25"/>
  <c r="G8205" i="25"/>
  <c r="G8213" i="25"/>
  <c r="G8221" i="25"/>
  <c r="G8229" i="25"/>
  <c r="G8237" i="25"/>
  <c r="G8245" i="25"/>
  <c r="G8253" i="25"/>
  <c r="G8261" i="25"/>
  <c r="G8269" i="25"/>
  <c r="G8277" i="25"/>
  <c r="G8285" i="25"/>
  <c r="G8293" i="25"/>
  <c r="G8301" i="25"/>
  <c r="G8309" i="25"/>
  <c r="G8317" i="25"/>
  <c r="G8325" i="25"/>
  <c r="G8333" i="25"/>
  <c r="G8341" i="25"/>
  <c r="G8349" i="25"/>
  <c r="G8357" i="25"/>
  <c r="G8365" i="25"/>
  <c r="G8373" i="25"/>
  <c r="G8381" i="25"/>
  <c r="G8389" i="25"/>
  <c r="G8397" i="25"/>
  <c r="G8405" i="25"/>
  <c r="G8413" i="25"/>
  <c r="G8421" i="25"/>
  <c r="G8429" i="25"/>
  <c r="G8437" i="25"/>
  <c r="G8445" i="25"/>
  <c r="G8453" i="25"/>
  <c r="G8461" i="25"/>
  <c r="G8469" i="25"/>
  <c r="G8477" i="25"/>
  <c r="G8485" i="25"/>
  <c r="G8493" i="25"/>
  <c r="G8501" i="25"/>
  <c r="G8509" i="25"/>
  <c r="G8517" i="25"/>
  <c r="G8525" i="25"/>
  <c r="G8533" i="25"/>
  <c r="G8541" i="25"/>
  <c r="G8549" i="25"/>
  <c r="G8557" i="25"/>
  <c r="G8565" i="25"/>
  <c r="G8573" i="25"/>
  <c r="G8581" i="25"/>
  <c r="G8589" i="25"/>
  <c r="G8597" i="25"/>
  <c r="G8605" i="25"/>
  <c r="G8613" i="25"/>
  <c r="G8621" i="25"/>
  <c r="G8629" i="25"/>
  <c r="G8637" i="25"/>
  <c r="G8645" i="25"/>
  <c r="G8653" i="25"/>
  <c r="G8661" i="25"/>
  <c r="G8669" i="25"/>
  <c r="G8677" i="25"/>
  <c r="G8685" i="25"/>
  <c r="G8693" i="25"/>
  <c r="G8701" i="25"/>
  <c r="G8709" i="25"/>
  <c r="G8717" i="25"/>
  <c r="G8725" i="25"/>
  <c r="G8733" i="25"/>
  <c r="G8741" i="25"/>
  <c r="G8749" i="25"/>
  <c r="G8757" i="25"/>
  <c r="G8765" i="25"/>
  <c r="G8773" i="25"/>
  <c r="G8781" i="25"/>
  <c r="G8789" i="25"/>
  <c r="G8797" i="25"/>
  <c r="G8805" i="25"/>
  <c r="G8813" i="25"/>
  <c r="G8821" i="25"/>
  <c r="G8829" i="25"/>
  <c r="G8837" i="25"/>
  <c r="G8845" i="25"/>
  <c r="G8853" i="25"/>
  <c r="G8861" i="25"/>
  <c r="G8869" i="25"/>
  <c r="G8877" i="25"/>
  <c r="G8885" i="25"/>
  <c r="G8893" i="25"/>
  <c r="G8901" i="25"/>
  <c r="G8909" i="25"/>
  <c r="G8917" i="25"/>
  <c r="G8925" i="25"/>
  <c r="G8933" i="25"/>
  <c r="G8941" i="25"/>
  <c r="G8949" i="25"/>
  <c r="G8957" i="25"/>
  <c r="G8965" i="25"/>
  <c r="G8973" i="25"/>
  <c r="G8981" i="25"/>
  <c r="G8989" i="25"/>
  <c r="G8997" i="25"/>
  <c r="G619" i="25"/>
  <c r="G1033" i="25"/>
  <c r="G1225" i="25"/>
  <c r="G1355" i="25"/>
  <c r="G1486" i="25"/>
  <c r="G1596" i="25"/>
  <c r="G1685" i="25"/>
  <c r="G1776" i="25"/>
  <c r="G1862" i="25"/>
  <c r="G1935" i="25"/>
  <c r="G2003" i="25"/>
  <c r="G2061" i="25"/>
  <c r="G2122" i="25"/>
  <c r="G2178" i="25"/>
  <c r="G2237" i="25"/>
  <c r="G2294" i="25"/>
  <c r="G2349" i="25"/>
  <c r="G2396" i="25"/>
  <c r="G2440" i="25"/>
  <c r="G2484" i="25"/>
  <c r="G2525" i="25"/>
  <c r="G2571" i="25"/>
  <c r="G2614" i="25"/>
  <c r="G2652" i="25"/>
  <c r="G2690" i="25"/>
  <c r="G2728" i="25"/>
  <c r="G2765" i="25"/>
  <c r="G2804" i="25"/>
  <c r="G2842" i="25"/>
  <c r="G2879" i="25"/>
  <c r="G2919" i="25"/>
  <c r="G2956" i="25"/>
  <c r="G2993" i="25"/>
  <c r="G3032" i="25"/>
  <c r="G3069" i="25"/>
  <c r="G3106" i="25"/>
  <c r="G3141" i="25"/>
  <c r="G3164" i="25"/>
  <c r="G3192" i="25"/>
  <c r="G3217" i="25"/>
  <c r="G3240" i="25"/>
  <c r="G3269" i="25"/>
  <c r="G3292" i="25"/>
  <c r="G3316" i="25"/>
  <c r="G3345" i="25"/>
  <c r="G3368" i="25"/>
  <c r="G3391" i="25"/>
  <c r="G3420" i="25"/>
  <c r="G3444" i="25"/>
  <c r="G3468" i="25"/>
  <c r="G3496" i="25"/>
  <c r="G3519" i="25"/>
  <c r="G3544" i="25"/>
  <c r="G3572" i="25"/>
  <c r="G3596" i="25"/>
  <c r="G3618" i="25"/>
  <c r="G3647" i="25"/>
  <c r="G3672" i="25"/>
  <c r="G3696" i="25"/>
  <c r="G3724" i="25"/>
  <c r="G3746" i="25"/>
  <c r="G3772" i="25"/>
  <c r="G3800" i="25"/>
  <c r="G3824" i="25"/>
  <c r="G3847" i="25"/>
  <c r="G3874" i="25"/>
  <c r="G3900" i="25"/>
  <c r="G3920" i="25"/>
  <c r="G3945" i="25"/>
  <c r="G3965" i="25"/>
  <c r="G3985" i="25"/>
  <c r="G4010" i="25"/>
  <c r="G4030" i="25"/>
  <c r="G4049" i="25"/>
  <c r="G4073" i="25"/>
  <c r="G4092" i="25"/>
  <c r="G4108" i="25"/>
  <c r="G4129" i="25"/>
  <c r="G4146" i="25"/>
  <c r="G4165" i="25"/>
  <c r="G4184" i="25"/>
  <c r="G758" i="25"/>
  <c r="G1091" i="25"/>
  <c r="G1269" i="25"/>
  <c r="G1397" i="25"/>
  <c r="G1530" i="25"/>
  <c r="G1623" i="25"/>
  <c r="G1716" i="25"/>
  <c r="G1806" i="25"/>
  <c r="G1890" i="25"/>
  <c r="G1959" i="25"/>
  <c r="G2021" i="25"/>
  <c r="G2080" i="25"/>
  <c r="G2141" i="25"/>
  <c r="G2195" i="25"/>
  <c r="G2253" i="25"/>
  <c r="G1417" i="25"/>
  <c r="G1826" i="25"/>
  <c r="G2087" i="25"/>
  <c r="G2317" i="25"/>
  <c r="G2455" i="25"/>
  <c r="G2544" i="25"/>
  <c r="G2665" i="25"/>
  <c r="G2778" i="25"/>
  <c r="G2860" i="25"/>
  <c r="G2970" i="25"/>
  <c r="G3080" i="25"/>
  <c r="G3149" i="25"/>
  <c r="G3220" i="25"/>
  <c r="G3293" i="25"/>
  <c r="G3351" i="25"/>
  <c r="G3425" i="25"/>
  <c r="G3500" i="25"/>
  <c r="G3557" i="25"/>
  <c r="G3629" i="25"/>
  <c r="G3700" i="25"/>
  <c r="G3757" i="25"/>
  <c r="G3828" i="25"/>
  <c r="G3901" i="25"/>
  <c r="G3951" i="25"/>
  <c r="G4013" i="25"/>
  <c r="G4074" i="25"/>
  <c r="G4117" i="25"/>
  <c r="G4170" i="25"/>
  <c r="G4208" i="25"/>
  <c r="G4245" i="25"/>
  <c r="G4284" i="25"/>
  <c r="G4320" i="25"/>
  <c r="G4353" i="25"/>
  <c r="G4387" i="25"/>
  <c r="G4419" i="25"/>
  <c r="G4451" i="25"/>
  <c r="G4484" i="25"/>
  <c r="G4516" i="25"/>
  <c r="G4548" i="25"/>
  <c r="G4582" i="25"/>
  <c r="G4614" i="25"/>
  <c r="G4646" i="25"/>
  <c r="G4679" i="25"/>
  <c r="G4711" i="25"/>
  <c r="G4743" i="25"/>
  <c r="G4777" i="25"/>
  <c r="G4809" i="25"/>
  <c r="G4841" i="25"/>
  <c r="G4874" i="25"/>
  <c r="G4906" i="25"/>
  <c r="G4938" i="25"/>
  <c r="G4971" i="25"/>
  <c r="G4999" i="25"/>
  <c r="G5023" i="25"/>
  <c r="G5048" i="25"/>
  <c r="G5072" i="25"/>
  <c r="G5096" i="25"/>
  <c r="G5121" i="25"/>
  <c r="G5145" i="25"/>
  <c r="G5169" i="25"/>
  <c r="G5194" i="25"/>
  <c r="G5218" i="25"/>
  <c r="G5242" i="25"/>
  <c r="G5267" i="25"/>
  <c r="G5291" i="25"/>
  <c r="G5315" i="25"/>
  <c r="G5340" i="25"/>
  <c r="G5364" i="25"/>
  <c r="G5388" i="25"/>
  <c r="G5414" i="25"/>
  <c r="G5438" i="25"/>
  <c r="G5462" i="25"/>
  <c r="G5487" i="25"/>
  <c r="G5507" i="25"/>
  <c r="G5526" i="25"/>
  <c r="G5545" i="25"/>
  <c r="G5568" i="25"/>
  <c r="G5584" i="25"/>
  <c r="G5605" i="25"/>
  <c r="G5621" i="25"/>
  <c r="G5638" i="25"/>
  <c r="G5656" i="25"/>
  <c r="G5671" i="25"/>
  <c r="G5690" i="25"/>
  <c r="G5706" i="25"/>
  <c r="G5724" i="25"/>
  <c r="G5742" i="25"/>
  <c r="G5757" i="25"/>
  <c r="G5775" i="25"/>
  <c r="G5791" i="25"/>
  <c r="G5808" i="25"/>
  <c r="G5828" i="25"/>
  <c r="G5842" i="25"/>
  <c r="G5861" i="25"/>
  <c r="G5877" i="25"/>
  <c r="G5894" i="25"/>
  <c r="G5912" i="25"/>
  <c r="G5927" i="25"/>
  <c r="G5946" i="25"/>
  <c r="G5962" i="25"/>
  <c r="G5980" i="25"/>
  <c r="G5998" i="25"/>
  <c r="G6013" i="25"/>
  <c r="G6031" i="25"/>
  <c r="G6047" i="25"/>
  <c r="G6064" i="25"/>
  <c r="G6084" i="25"/>
  <c r="G6098" i="25"/>
  <c r="G6117" i="25"/>
  <c r="G6133" i="25"/>
  <c r="G6150" i="25"/>
  <c r="G6168" i="25"/>
  <c r="G6183" i="25"/>
  <c r="G6202" i="25"/>
  <c r="G6218" i="25"/>
  <c r="G6234" i="25"/>
  <c r="G6250" i="25"/>
  <c r="G6262" i="25"/>
  <c r="G6278" i="25"/>
  <c r="G6292" i="25"/>
  <c r="G6307" i="25"/>
  <c r="G6323" i="25"/>
  <c r="G6335" i="25"/>
  <c r="G6351" i="25"/>
  <c r="G6365" i="25"/>
  <c r="G6380" i="25"/>
  <c r="G6396" i="25"/>
  <c r="G6408" i="25"/>
  <c r="G6424" i="25"/>
  <c r="G6438" i="25"/>
  <c r="G6453" i="25"/>
  <c r="G6469" i="25"/>
  <c r="G6482" i="25"/>
  <c r="G6498" i="25"/>
  <c r="G6511" i="25"/>
  <c r="G6526" i="25"/>
  <c r="G6542" i="25"/>
  <c r="G6555" i="25"/>
  <c r="G6571" i="25"/>
  <c r="G6584" i="25"/>
  <c r="G6599" i="25"/>
  <c r="G6615" i="25"/>
  <c r="G6628" i="25"/>
  <c r="G6644" i="25"/>
  <c r="G6658" i="25"/>
  <c r="G6672" i="25"/>
  <c r="G6688" i="25"/>
  <c r="G6701" i="25"/>
  <c r="G6717" i="25"/>
  <c r="G6731" i="25"/>
  <c r="G6746" i="25"/>
  <c r="G6762" i="25"/>
  <c r="G6774" i="25"/>
  <c r="G6790" i="25"/>
  <c r="G6803" i="25"/>
  <c r="G6816" i="25"/>
  <c r="G6830" i="25"/>
  <c r="G6841" i="25"/>
  <c r="G6855" i="25"/>
  <c r="G6867" i="25"/>
  <c r="G6880" i="25"/>
  <c r="G6894" i="25"/>
  <c r="G6905" i="25"/>
  <c r="G6919" i="25"/>
  <c r="G6931" i="25"/>
  <c r="G6944" i="25"/>
  <c r="G6958" i="25"/>
  <c r="G6969" i="25"/>
  <c r="G6983" i="25"/>
  <c r="G6995" i="25"/>
  <c r="G7008" i="25"/>
  <c r="G7022" i="25"/>
  <c r="G7033" i="25"/>
  <c r="G7047" i="25"/>
  <c r="G7059" i="25"/>
  <c r="G7072" i="25"/>
  <c r="G7086" i="25"/>
  <c r="G7097" i="25"/>
  <c r="G7111" i="25"/>
  <c r="G7123" i="25"/>
  <c r="G7136" i="25"/>
  <c r="G7150" i="25"/>
  <c r="G7161" i="25"/>
  <c r="G7175" i="25"/>
  <c r="G7187" i="25"/>
  <c r="G7200" i="25"/>
  <c r="G7214" i="25"/>
  <c r="G7225" i="25"/>
  <c r="G7239" i="25"/>
  <c r="G7251" i="25"/>
  <c r="G7264" i="25"/>
  <c r="G7278" i="25"/>
  <c r="G7289" i="25"/>
  <c r="G7303" i="25"/>
  <c r="G7315" i="25"/>
  <c r="G7328" i="25"/>
  <c r="G7342" i="25"/>
  <c r="G7353" i="25"/>
  <c r="G7367" i="25"/>
  <c r="G7379" i="25"/>
  <c r="G7392" i="25"/>
  <c r="G7406" i="25"/>
  <c r="G7417" i="25"/>
  <c r="G7431" i="25"/>
  <c r="G7443" i="25"/>
  <c r="G7456" i="25"/>
  <c r="G7470" i="25"/>
  <c r="G7481" i="25"/>
  <c r="G7495" i="25"/>
  <c r="G7507" i="25"/>
  <c r="G7520" i="25"/>
  <c r="G7534" i="25"/>
  <c r="G7545" i="25"/>
  <c r="G7559" i="25"/>
  <c r="G7571" i="25"/>
  <c r="G7584" i="25"/>
  <c r="G7598" i="25"/>
  <c r="G7609" i="25"/>
  <c r="G7623" i="25"/>
  <c r="G7635" i="25"/>
  <c r="G7648" i="25"/>
  <c r="G7662" i="25"/>
  <c r="G7673" i="25"/>
  <c r="G7687" i="25"/>
  <c r="G7699" i="25"/>
  <c r="G7712" i="25"/>
  <c r="G7726" i="25"/>
  <c r="G7737" i="25"/>
  <c r="G7751" i="25"/>
  <c r="G7763" i="25"/>
  <c r="G7776" i="25"/>
  <c r="G7790" i="25"/>
  <c r="G7801" i="25"/>
  <c r="G7815" i="25"/>
  <c r="G7827" i="25"/>
  <c r="G7840" i="25"/>
  <c r="G7854" i="25"/>
  <c r="G7865" i="25"/>
  <c r="G7879" i="25"/>
  <c r="G7891" i="25"/>
  <c r="G7904" i="25"/>
  <c r="G7918" i="25"/>
  <c r="G7929" i="25"/>
  <c r="G7943" i="25"/>
  <c r="G7955" i="25"/>
  <c r="G7968" i="25"/>
  <c r="G7982" i="25"/>
  <c r="G7993" i="25"/>
  <c r="G8007" i="25"/>
  <c r="G8019" i="25"/>
  <c r="G8032" i="25"/>
  <c r="G8044" i="25"/>
  <c r="G8055" i="25"/>
  <c r="G8065" i="25"/>
  <c r="G8076" i="25"/>
  <c r="G8087" i="25"/>
  <c r="G8097" i="25"/>
  <c r="G8108" i="25"/>
  <c r="G8119" i="25"/>
  <c r="G8129" i="25"/>
  <c r="G8140" i="25"/>
  <c r="G8151" i="25"/>
  <c r="G8161" i="25"/>
  <c r="G8172" i="25"/>
  <c r="G8183" i="25"/>
  <c r="G8193" i="25"/>
  <c r="G8204" i="25"/>
  <c r="G8215" i="25"/>
  <c r="G8225" i="25"/>
  <c r="G8236" i="25"/>
  <c r="G8247" i="25"/>
  <c r="G8257" i="25"/>
  <c r="G8268" i="25"/>
  <c r="G8279" i="25"/>
  <c r="G8289" i="25"/>
  <c r="G8300" i="25"/>
  <c r="G8311" i="25"/>
  <c r="G8321" i="25"/>
  <c r="G8332" i="25"/>
  <c r="G8343" i="25"/>
  <c r="G8353" i="25"/>
  <c r="G8364" i="25"/>
  <c r="G8375" i="25"/>
  <c r="G8385" i="25"/>
  <c r="G8396" i="25"/>
  <c r="G8407" i="25"/>
  <c r="G8417" i="25"/>
  <c r="G8428" i="25"/>
  <c r="G8439" i="25"/>
  <c r="G8449" i="25"/>
  <c r="G8460" i="25"/>
  <c r="G8471" i="25"/>
  <c r="G8481" i="25"/>
  <c r="G8492" i="25"/>
  <c r="G8503" i="25"/>
  <c r="G8513" i="25"/>
  <c r="G8524" i="25"/>
  <c r="G8535" i="25"/>
  <c r="G8545" i="25"/>
  <c r="G8556" i="25"/>
  <c r="G8567" i="25"/>
  <c r="G8577" i="25"/>
  <c r="G8588" i="25"/>
  <c r="G8599" i="25"/>
  <c r="G8609" i="25"/>
  <c r="G8620" i="25"/>
  <c r="G8631" i="25"/>
  <c r="G8641" i="25"/>
  <c r="G8652" i="25"/>
  <c r="G8663" i="25"/>
  <c r="G8673" i="25"/>
  <c r="G8684" i="25"/>
  <c r="G8695" i="25"/>
  <c r="G8705" i="25"/>
  <c r="G8716" i="25"/>
  <c r="G8727" i="25"/>
  <c r="G8737" i="25"/>
  <c r="G8746" i="25"/>
  <c r="G8755" i="25"/>
  <c r="G8764" i="25"/>
  <c r="G8774" i="25"/>
  <c r="G8783" i="25"/>
  <c r="G8792" i="25"/>
  <c r="G8801" i="25"/>
  <c r="G8810" i="25"/>
  <c r="G8819" i="25"/>
  <c r="G8828" i="25"/>
  <c r="G8838" i="25"/>
  <c r="G8847" i="25"/>
  <c r="G8856" i="25"/>
  <c r="G8865" i="25"/>
  <c r="G8874" i="25"/>
  <c r="G8883" i="25"/>
  <c r="G8892" i="25"/>
  <c r="G8902" i="25"/>
  <c r="G8911" i="25"/>
  <c r="G8920" i="25"/>
  <c r="G8929" i="25"/>
  <c r="G8938" i="25"/>
  <c r="G8947" i="25"/>
  <c r="G8956" i="25"/>
  <c r="G8966" i="25"/>
  <c r="G8975" i="25"/>
  <c r="G8984" i="25"/>
  <c r="G8993" i="25"/>
  <c r="G9002" i="25"/>
  <c r="G9010" i="25"/>
  <c r="G9018" i="25"/>
  <c r="G9026" i="25"/>
  <c r="G9034" i="25"/>
  <c r="G9042" i="25"/>
  <c r="G9050" i="25"/>
  <c r="G9058" i="25"/>
  <c r="G9066" i="25"/>
  <c r="G9074" i="25"/>
  <c r="G9082" i="25"/>
  <c r="G9090" i="25"/>
  <c r="G9098" i="25"/>
  <c r="G9106" i="25"/>
  <c r="G9114" i="25"/>
  <c r="G9122" i="25"/>
  <c r="G9130" i="25"/>
  <c r="G9138" i="25"/>
  <c r="G9146" i="25"/>
  <c r="G9154" i="25"/>
  <c r="G9162" i="25"/>
  <c r="G9170" i="25"/>
  <c r="G9178" i="25"/>
  <c r="G9186" i="25"/>
  <c r="G9194" i="25"/>
  <c r="G9202" i="25"/>
  <c r="G9210" i="25"/>
  <c r="G9218" i="25"/>
  <c r="G9226" i="25"/>
  <c r="G9234" i="25"/>
  <c r="G9242" i="25"/>
  <c r="G9250" i="25"/>
  <c r="G9258" i="25"/>
  <c r="G9266" i="25"/>
  <c r="G9274" i="25"/>
  <c r="G9282" i="25"/>
  <c r="G9290" i="25"/>
  <c r="G9298" i="25"/>
  <c r="G9306" i="25"/>
  <c r="G9314" i="25"/>
  <c r="G9322" i="25"/>
  <c r="G9330" i="25"/>
  <c r="G9338" i="25"/>
  <c r="G9346" i="25"/>
  <c r="G9354" i="25"/>
  <c r="G9362" i="25"/>
  <c r="G9370" i="25"/>
  <c r="G9378" i="25"/>
  <c r="G9386" i="25"/>
  <c r="G9394" i="25"/>
  <c r="G9402" i="25"/>
  <c r="G9410" i="25"/>
  <c r="G9418" i="25"/>
  <c r="G9426" i="25"/>
  <c r="G9434" i="25"/>
  <c r="G9442" i="25"/>
  <c r="G9450" i="25"/>
  <c r="G9458" i="25"/>
  <c r="G9466" i="25"/>
  <c r="G9474" i="25"/>
  <c r="G9482" i="25"/>
  <c r="G9490" i="25"/>
  <c r="G9498" i="25"/>
  <c r="G9506" i="25"/>
  <c r="G9514" i="25"/>
  <c r="G9522" i="25"/>
  <c r="G9530" i="25"/>
  <c r="G9538" i="25"/>
  <c r="G9546" i="25"/>
  <c r="G9554" i="25"/>
  <c r="G9562" i="25"/>
  <c r="G9570" i="25"/>
  <c r="G9578" i="25"/>
  <c r="G9586" i="25"/>
  <c r="G9594" i="25"/>
  <c r="G9602" i="25"/>
  <c r="G9610" i="25"/>
  <c r="G9618" i="25"/>
  <c r="G9626" i="25"/>
  <c r="G9634" i="25"/>
  <c r="G9642" i="25"/>
  <c r="G9650" i="25"/>
  <c r="G9658" i="25"/>
  <c r="G9666" i="25"/>
  <c r="G9674" i="25"/>
  <c r="G9682" i="25"/>
  <c r="G9690" i="25"/>
  <c r="G9698" i="25"/>
  <c r="G9706" i="25"/>
  <c r="G9714" i="25"/>
  <c r="G9722" i="25"/>
  <c r="G9730" i="25"/>
  <c r="G9738" i="25"/>
  <c r="G9746" i="25"/>
  <c r="G9754" i="25"/>
  <c r="G9762" i="25"/>
  <c r="G9770" i="25"/>
  <c r="G9778" i="25"/>
  <c r="G9786" i="25"/>
  <c r="G9794" i="25"/>
  <c r="G9802" i="25"/>
  <c r="G9810" i="25"/>
  <c r="G9818" i="25"/>
  <c r="G9826" i="25"/>
  <c r="G9834" i="25"/>
  <c r="G9842" i="25"/>
  <c r="G9850" i="25"/>
  <c r="G9858" i="25"/>
  <c r="G9866" i="25"/>
  <c r="G9874" i="25"/>
  <c r="G9882" i="25"/>
  <c r="G9890" i="25"/>
  <c r="G9898" i="25"/>
  <c r="G9906" i="25"/>
  <c r="G9914" i="25"/>
  <c r="G9922" i="25"/>
  <c r="G9930" i="25"/>
  <c r="G9938" i="25"/>
  <c r="G9946" i="25"/>
  <c r="G9954" i="25"/>
  <c r="G9962" i="25"/>
  <c r="G9970" i="25"/>
  <c r="G9978" i="25"/>
  <c r="G9986" i="25"/>
  <c r="G9994" i="25"/>
  <c r="G10002" i="25"/>
  <c r="G831" i="25"/>
  <c r="G1532" i="25"/>
  <c r="G1892" i="25"/>
  <c r="G2142" i="25"/>
  <c r="G2319" i="25"/>
  <c r="G2456" i="25"/>
  <c r="G2584" i="25"/>
  <c r="G2668" i="25"/>
  <c r="G2780" i="25"/>
  <c r="G2892" i="25"/>
  <c r="G2973" i="25"/>
  <c r="G3084" i="25"/>
  <c r="G3169" i="25"/>
  <c r="G3226" i="25"/>
  <c r="G3297" i="25"/>
  <c r="G3372" i="25"/>
  <c r="G3429" i="25"/>
  <c r="G3501" i="25"/>
  <c r="G3575" i="25"/>
  <c r="G3632" i="25"/>
  <c r="G3704" i="25"/>
  <c r="G3775" i="25"/>
  <c r="G3832" i="25"/>
  <c r="G3903" i="25"/>
  <c r="G3966" i="25"/>
  <c r="G4015" i="25"/>
  <c r="G4076" i="25"/>
  <c r="G4130" i="25"/>
  <c r="G4172" i="25"/>
  <c r="G4220" i="25"/>
  <c r="G4257" i="25"/>
  <c r="G4295" i="25"/>
  <c r="G4330" i="25"/>
  <c r="G4363" i="25"/>
  <c r="G4398" i="25"/>
  <c r="G4427" i="25"/>
  <c r="G4462" i="25"/>
  <c r="G4495" i="25"/>
  <c r="G4526" i="25"/>
  <c r="G4559" i="25"/>
  <c r="G4593" i="25"/>
  <c r="G4623" i="25"/>
  <c r="G4657" i="25"/>
  <c r="G4690" i="25"/>
  <c r="G4721" i="25"/>
  <c r="G4754" i="25"/>
  <c r="G4787" i="25"/>
  <c r="G4818" i="25"/>
  <c r="G4851" i="25"/>
  <c r="G4884" i="25"/>
  <c r="G4915" i="25"/>
  <c r="G4948" i="25"/>
  <c r="G4980" i="25"/>
  <c r="G5006" i="25"/>
  <c r="G5031" i="25"/>
  <c r="G5056" i="25"/>
  <c r="G5079" i="25"/>
  <c r="G5104" i="25"/>
  <c r="G5129" i="25"/>
  <c r="G5152" i="25"/>
  <c r="G5177" i="25"/>
  <c r="G5202" i="25"/>
  <c r="G5225" i="25"/>
  <c r="G5250" i="25"/>
  <c r="G5275" i="25"/>
  <c r="G5298" i="25"/>
  <c r="G5323" i="25"/>
  <c r="G5348" i="25"/>
  <c r="G5371" i="25"/>
  <c r="G5396" i="25"/>
  <c r="G5422" i="25"/>
  <c r="G5444" i="25"/>
  <c r="G5470" i="25"/>
  <c r="G5489" i="25"/>
  <c r="G5508" i="25"/>
  <c r="G5531" i="25"/>
  <c r="G5547" i="25"/>
  <c r="G5569" i="25"/>
  <c r="G5587" i="25"/>
  <c r="G5606" i="25"/>
  <c r="G5624" i="25"/>
  <c r="G5639" i="25"/>
  <c r="G5658" i="25"/>
  <c r="G5674" i="25"/>
  <c r="G5692" i="25"/>
  <c r="G5710" i="25"/>
  <c r="G5725" i="25"/>
  <c r="G5743" i="25"/>
  <c r="G5759" i="25"/>
  <c r="G5776" i="25"/>
  <c r="G5796" i="25"/>
  <c r="G5810" i="25"/>
  <c r="G5829" i="25"/>
  <c r="G5845" i="25"/>
  <c r="G5862" i="25"/>
  <c r="G5880" i="25"/>
  <c r="G5895" i="25"/>
  <c r="G5914" i="25"/>
  <c r="G5930" i="25"/>
  <c r="G5948" i="25"/>
  <c r="G5966" i="25"/>
  <c r="G5981" i="25"/>
  <c r="G5999" i="25"/>
  <c r="G6015" i="25"/>
  <c r="G6032" i="25"/>
  <c r="G6052" i="25"/>
  <c r="G6066" i="25"/>
  <c r="G6085" i="25"/>
  <c r="G6101" i="25"/>
  <c r="G6118" i="25"/>
  <c r="G6136" i="25"/>
  <c r="G6151" i="25"/>
  <c r="G6170" i="25"/>
  <c r="G6186" i="25"/>
  <c r="G6204" i="25"/>
  <c r="G6222" i="25"/>
  <c r="G6235" i="25"/>
  <c r="G6251" i="25"/>
  <c r="G6264" i="25"/>
  <c r="G6279" i="25"/>
  <c r="G6295" i="25"/>
  <c r="G6308" i="25"/>
  <c r="G6324" i="25"/>
  <c r="G6338" i="25"/>
  <c r="G6352" i="25"/>
  <c r="G6368" i="25"/>
  <c r="G6381" i="25"/>
  <c r="G6397" i="25"/>
  <c r="G6411" i="25"/>
  <c r="G6426" i="25"/>
  <c r="G6442" i="25"/>
  <c r="G6454" i="25"/>
  <c r="G6470" i="25"/>
  <c r="G6484" i="25"/>
  <c r="G6499" i="25"/>
  <c r="G6515" i="25"/>
  <c r="G6527" i="25"/>
  <c r="G6543" i="25"/>
  <c r="G6557" i="25"/>
  <c r="G6572" i="25"/>
  <c r="G6588" i="25"/>
  <c r="G6600" i="25"/>
  <c r="G6616" i="25"/>
  <c r="G6630" i="25"/>
  <c r="G6645" i="25"/>
  <c r="G6661" i="25"/>
  <c r="G6674" i="25"/>
  <c r="G6690" i="25"/>
  <c r="G6703" i="25"/>
  <c r="G6718" i="25"/>
  <c r="G6734" i="25"/>
  <c r="G6747" i="25"/>
  <c r="G6763" i="25"/>
  <c r="G6776" i="25"/>
  <c r="G6791" i="25"/>
  <c r="G6806" i="25"/>
  <c r="G6817" i="25"/>
  <c r="G6831" i="25"/>
  <c r="G6843" i="25"/>
  <c r="G6856" i="25"/>
  <c r="G6870" i="25"/>
  <c r="G6881" i="25"/>
  <c r="G6895" i="25"/>
  <c r="G6907" i="25"/>
  <c r="G6920" i="25"/>
  <c r="G6934" i="25"/>
  <c r="G6945" i="25"/>
  <c r="G6959" i="25"/>
  <c r="G6971" i="25"/>
  <c r="G6984" i="25"/>
  <c r="G6998" i="25"/>
  <c r="G7009" i="25"/>
  <c r="G7023" i="25"/>
  <c r="G7035" i="25"/>
  <c r="G7048" i="25"/>
  <c r="G7062" i="25"/>
  <c r="G7073" i="25"/>
  <c r="G7087" i="25"/>
  <c r="G7099" i="25"/>
  <c r="G7112" i="25"/>
  <c r="G7126" i="25"/>
  <c r="G7137" i="25"/>
  <c r="G7151" i="25"/>
  <c r="G7163" i="25"/>
  <c r="G7176" i="25"/>
  <c r="G7190" i="25"/>
  <c r="G7201" i="25"/>
  <c r="G7215" i="25"/>
  <c r="G7227" i="25"/>
  <c r="G7240" i="25"/>
  <c r="G7254" i="25"/>
  <c r="G7265" i="25"/>
  <c r="G7279" i="25"/>
  <c r="G7291" i="25"/>
  <c r="G7304" i="25"/>
  <c r="G7318" i="25"/>
  <c r="G7329" i="25"/>
  <c r="G7343" i="25"/>
  <c r="G7355" i="25"/>
  <c r="G7368" i="25"/>
  <c r="G7382" i="25"/>
  <c r="G7393" i="25"/>
  <c r="G7407" i="25"/>
  <c r="G7419" i="25"/>
  <c r="G7432" i="25"/>
  <c r="G7446" i="25"/>
  <c r="G7457" i="25"/>
  <c r="G7471" i="25"/>
  <c r="G7483" i="25"/>
  <c r="G7496" i="25"/>
  <c r="G7510" i="25"/>
  <c r="G7521" i="25"/>
  <c r="G7535" i="25"/>
  <c r="G7547" i="25"/>
  <c r="G7560" i="25"/>
  <c r="G7574" i="25"/>
  <c r="G7585" i="25"/>
  <c r="G7599" i="25"/>
  <c r="G7611" i="25"/>
  <c r="G7624" i="25"/>
  <c r="G7638" i="25"/>
  <c r="G7649" i="25"/>
  <c r="G7663" i="25"/>
  <c r="G7675" i="25"/>
  <c r="G7688" i="25"/>
  <c r="G7702" i="25"/>
  <c r="G7713" i="25"/>
  <c r="G7727" i="25"/>
  <c r="G7739" i="25"/>
  <c r="G7752" i="25"/>
  <c r="G7766" i="25"/>
  <c r="G7777" i="25"/>
  <c r="G7791" i="25"/>
  <c r="G7803" i="25"/>
  <c r="G7816" i="25"/>
  <c r="G7830" i="25"/>
  <c r="G7841" i="25"/>
  <c r="G7855" i="25"/>
  <c r="G7867" i="25"/>
  <c r="G7880" i="25"/>
  <c r="G7894" i="25"/>
  <c r="G7905" i="25"/>
  <c r="G7919" i="25"/>
  <c r="G7931" i="25"/>
  <c r="G7944" i="25"/>
  <c r="G7958" i="25"/>
  <c r="G7969" i="25"/>
  <c r="G7983" i="25"/>
  <c r="G7995" i="25"/>
  <c r="G8008" i="25"/>
  <c r="G8022" i="25"/>
  <c r="G8033" i="25"/>
  <c r="G8046" i="25"/>
  <c r="G8056" i="25"/>
  <c r="G8067" i="25"/>
  <c r="G8078" i="25"/>
  <c r="G8088" i="25"/>
  <c r="G8099" i="25"/>
  <c r="G8110" i="25"/>
  <c r="G8120" i="25"/>
  <c r="G8131" i="25"/>
  <c r="G8142" i="25"/>
  <c r="G8152" i="25"/>
  <c r="G8163" i="25"/>
  <c r="G8174" i="25"/>
  <c r="G8184" i="25"/>
  <c r="G8195" i="25"/>
  <c r="G8206" i="25"/>
  <c r="G8216" i="25"/>
  <c r="G8227" i="25"/>
  <c r="G8238" i="25"/>
  <c r="G8248" i="25"/>
  <c r="G8259" i="25"/>
  <c r="G8270" i="25"/>
  <c r="G8280" i="25"/>
  <c r="G8291" i="25"/>
  <c r="G8302" i="25"/>
  <c r="G8312" i="25"/>
  <c r="G8323" i="25"/>
  <c r="G8334" i="25"/>
  <c r="G8344" i="25"/>
  <c r="G8355" i="25"/>
  <c r="G8366" i="25"/>
  <c r="G8376" i="25"/>
  <c r="G8387" i="25"/>
  <c r="G8398" i="25"/>
  <c r="G8408" i="25"/>
  <c r="G8419" i="25"/>
  <c r="G8430" i="25"/>
  <c r="G8440" i="25"/>
  <c r="G8451" i="25"/>
  <c r="G8462" i="25"/>
  <c r="G8472" i="25"/>
  <c r="G8483" i="25"/>
  <c r="G8494" i="25"/>
  <c r="G8504" i="25"/>
  <c r="G8515" i="25"/>
  <c r="G8526" i="25"/>
  <c r="G8536" i="25"/>
  <c r="G8547" i="25"/>
  <c r="G8558" i="25"/>
  <c r="G8568" i="25"/>
  <c r="G8579" i="25"/>
  <c r="G8590" i="25"/>
  <c r="G8600" i="25"/>
  <c r="G8611" i="25"/>
  <c r="G8622" i="25"/>
  <c r="G8632" i="25"/>
  <c r="G8643" i="25"/>
  <c r="G8654" i="25"/>
  <c r="G8664" i="25"/>
  <c r="G8675" i="25"/>
  <c r="G8686" i="25"/>
  <c r="G8696" i="25"/>
  <c r="G8707" i="25"/>
  <c r="G8718" i="25"/>
  <c r="G8728" i="25"/>
  <c r="G8738" i="25"/>
  <c r="G8747" i="25"/>
  <c r="G8756" i="25"/>
  <c r="G8766" i="25"/>
  <c r="G8775" i="25"/>
  <c r="G8784" i="25"/>
  <c r="G8793" i="25"/>
  <c r="G8802" i="25"/>
  <c r="G8811" i="25"/>
  <c r="G8820" i="25"/>
  <c r="G8830" i="25"/>
  <c r="G8839" i="25"/>
  <c r="G8848" i="25"/>
  <c r="G8857" i="25"/>
  <c r="G8866" i="25"/>
  <c r="G8875" i="25"/>
  <c r="G8884" i="25"/>
  <c r="G8894" i="25"/>
  <c r="G8903" i="25"/>
  <c r="G8912" i="25"/>
  <c r="G8921" i="25"/>
  <c r="G8930" i="25"/>
  <c r="G8939" i="25"/>
  <c r="G8948" i="25"/>
  <c r="G862" i="25"/>
  <c r="G1538" i="25"/>
  <c r="G1893" i="25"/>
  <c r="G2146" i="25"/>
  <c r="G2363" i="25"/>
  <c r="G2460" i="25"/>
  <c r="G2587" i="25"/>
  <c r="G2704" i="25"/>
  <c r="G2781" i="25"/>
  <c r="G2893" i="25"/>
  <c r="G3005" i="25"/>
  <c r="G3088" i="25"/>
  <c r="G3175" i="25"/>
  <c r="G3245" i="25"/>
  <c r="G3303" i="25"/>
  <c r="G3373" i="25"/>
  <c r="G3447" i="25"/>
  <c r="G3504" i="25"/>
  <c r="G3576" i="25"/>
  <c r="G3649" i="25"/>
  <c r="G3706" i="25"/>
  <c r="G3781" i="25"/>
  <c r="G3852" i="25"/>
  <c r="G3909" i="25"/>
  <c r="G3969" i="25"/>
  <c r="G4033" i="25"/>
  <c r="G4079" i="25"/>
  <c r="G4132" i="25"/>
  <c r="G4185" i="25"/>
  <c r="G4222" i="25"/>
  <c r="G4258" i="25"/>
  <c r="G4298" i="25"/>
  <c r="G4334" i="25"/>
  <c r="G4366" i="25"/>
  <c r="G4399" i="25"/>
  <c r="G4431" i="25"/>
  <c r="G4463" i="25"/>
  <c r="G4497" i="25"/>
  <c r="G4529" i="25"/>
  <c r="G4561" i="25"/>
  <c r="G4594" i="25"/>
  <c r="G4626" i="25"/>
  <c r="G4658" i="25"/>
  <c r="G4691" i="25"/>
  <c r="G4723" i="25"/>
  <c r="G4755" i="25"/>
  <c r="G4788" i="25"/>
  <c r="G4820" i="25"/>
  <c r="G4852" i="25"/>
  <c r="G4886" i="25"/>
  <c r="G4918" i="25"/>
  <c r="G4950" i="25"/>
  <c r="G4983" i="25"/>
  <c r="G5008" i="25"/>
  <c r="G5032" i="25"/>
  <c r="G5057" i="25"/>
  <c r="G5081" i="25"/>
  <c r="G5105" i="25"/>
  <c r="G5130" i="25"/>
  <c r="G5154" i="25"/>
  <c r="G5178" i="25"/>
  <c r="G5203" i="25"/>
  <c r="G5227" i="25"/>
  <c r="G5251" i="25"/>
  <c r="G5276" i="25"/>
  <c r="G5300" i="25"/>
  <c r="G5324" i="25"/>
  <c r="G5350" i="25"/>
  <c r="G5374" i="25"/>
  <c r="G5398" i="25"/>
  <c r="G5423" i="25"/>
  <c r="G5447" i="25"/>
  <c r="G5471" i="25"/>
  <c r="G5495" i="25"/>
  <c r="G5511" i="25"/>
  <c r="G5532" i="25"/>
  <c r="G5551" i="25"/>
  <c r="G5570" i="25"/>
  <c r="G5591" i="25"/>
  <c r="G5607" i="25"/>
  <c r="G5626" i="25"/>
  <c r="G5642" i="25"/>
  <c r="G5660" i="25"/>
  <c r="G5678" i="25"/>
  <c r="G5693" i="25"/>
  <c r="G5711" i="25"/>
  <c r="G5727" i="25"/>
  <c r="G5744" i="25"/>
  <c r="G5764" i="25"/>
  <c r="G5778" i="25"/>
  <c r="G5797" i="25"/>
  <c r="G5813" i="25"/>
  <c r="G5830" i="25"/>
  <c r="G5848" i="25"/>
  <c r="G5863" i="25"/>
  <c r="G5882" i="25"/>
  <c r="G5898" i="25"/>
  <c r="G5916" i="25"/>
  <c r="G5934" i="25"/>
  <c r="G5949" i="25"/>
  <c r="G5967" i="25"/>
  <c r="G5983" i="25"/>
  <c r="G6000" i="25"/>
  <c r="G6020" i="25"/>
  <c r="G6034" i="25"/>
  <c r="G6053" i="25"/>
  <c r="G6069" i="25"/>
  <c r="G6086" i="25"/>
  <c r="G6104" i="25"/>
  <c r="G6119" i="25"/>
  <c r="G6138" i="25"/>
  <c r="G6154" i="25"/>
  <c r="G6172" i="25"/>
  <c r="G6190" i="25"/>
  <c r="G6205" i="25"/>
  <c r="G6223" i="25"/>
  <c r="G6237" i="25"/>
  <c r="G6252" i="25"/>
  <c r="G6268" i="25"/>
  <c r="G6280" i="25"/>
  <c r="G6296" i="25"/>
  <c r="G6310" i="25"/>
  <c r="G6325" i="25"/>
  <c r="G6341" i="25"/>
  <c r="G6354" i="25"/>
  <c r="G6370" i="25"/>
  <c r="G6383" i="25"/>
  <c r="G6398" i="25"/>
  <c r="G6414" i="25"/>
  <c r="G6427" i="25"/>
  <c r="G6443" i="25"/>
  <c r="G6456" i="25"/>
  <c r="G6471" i="25"/>
  <c r="G6487" i="25"/>
  <c r="G6500" i="25"/>
  <c r="G6516" i="25"/>
  <c r="G6530" i="25"/>
  <c r="G6544" i="25"/>
  <c r="G6560" i="25"/>
  <c r="G6573" i="25"/>
  <c r="G6589" i="25"/>
  <c r="G6603" i="25"/>
  <c r="G6618" i="25"/>
  <c r="G6634" i="25"/>
  <c r="G6646" i="25"/>
  <c r="G6662" i="25"/>
  <c r="G6676" i="25"/>
  <c r="G6691" i="25"/>
  <c r="G6707" i="25"/>
  <c r="G6719" i="25"/>
  <c r="G6735" i="25"/>
  <c r="G6749" i="25"/>
  <c r="G6764" i="25"/>
  <c r="G6780" i="25"/>
  <c r="G6792" i="25"/>
  <c r="G6807" i="25"/>
  <c r="G6819" i="25"/>
  <c r="G6832" i="25"/>
  <c r="G6846" i="25"/>
  <c r="G6857" i="25"/>
  <c r="G6871" i="25"/>
  <c r="G6883" i="25"/>
  <c r="G6896" i="25"/>
  <c r="G6910" i="25"/>
  <c r="G6921" i="25"/>
  <c r="G6935" i="25"/>
  <c r="G6947" i="25"/>
  <c r="G6960" i="25"/>
  <c r="G6974" i="25"/>
  <c r="G6985" i="25"/>
  <c r="G6999" i="25"/>
  <c r="G7011" i="25"/>
  <c r="G7024" i="25"/>
  <c r="G7038" i="25"/>
  <c r="G7049" i="25"/>
  <c r="G7063" i="25"/>
  <c r="G7075" i="25"/>
  <c r="G7088" i="25"/>
  <c r="G7102" i="25"/>
  <c r="G7113" i="25"/>
  <c r="G7127" i="25"/>
  <c r="G7139" i="25"/>
  <c r="G7152" i="25"/>
  <c r="G7166" i="25"/>
  <c r="G7177" i="25"/>
  <c r="G7191" i="25"/>
  <c r="G7203" i="25"/>
  <c r="G7216" i="25"/>
  <c r="G7230" i="25"/>
  <c r="G7241" i="25"/>
  <c r="G7255" i="25"/>
  <c r="G7267" i="25"/>
  <c r="G7280" i="25"/>
  <c r="G7294" i="25"/>
  <c r="G7305" i="25"/>
  <c r="G7319" i="25"/>
  <c r="G7331" i="25"/>
  <c r="G7344" i="25"/>
  <c r="G7358" i="25"/>
  <c r="G7369" i="25"/>
  <c r="G7383" i="25"/>
  <c r="G7395" i="25"/>
  <c r="G7408" i="25"/>
  <c r="G7422" i="25"/>
  <c r="G7433" i="25"/>
  <c r="G7447" i="25"/>
  <c r="G7459" i="25"/>
  <c r="G7472" i="25"/>
  <c r="G7486" i="25"/>
  <c r="G7497" i="25"/>
  <c r="G7511" i="25"/>
  <c r="G7523" i="25"/>
  <c r="G7536" i="25"/>
  <c r="G7550" i="25"/>
  <c r="G7561" i="25"/>
  <c r="G7575" i="25"/>
  <c r="G7587" i="25"/>
  <c r="G7600" i="25"/>
  <c r="G7614" i="25"/>
  <c r="G7625" i="25"/>
  <c r="G7639" i="25"/>
  <c r="G7651" i="25"/>
  <c r="G7664" i="25"/>
  <c r="G7678" i="25"/>
  <c r="G7689" i="25"/>
  <c r="G7703" i="25"/>
  <c r="G7715" i="25"/>
  <c r="G7728" i="25"/>
  <c r="G7742" i="25"/>
  <c r="G7753" i="25"/>
  <c r="G7767" i="25"/>
  <c r="G7779" i="25"/>
  <c r="G7792" i="25"/>
  <c r="G7806" i="25"/>
  <c r="G7817" i="25"/>
  <c r="G7831" i="25"/>
  <c r="G7843" i="25"/>
  <c r="G7856" i="25"/>
  <c r="G7870" i="25"/>
  <c r="G7881" i="25"/>
  <c r="G7895" i="25"/>
  <c r="G7907" i="25"/>
  <c r="G7920" i="25"/>
  <c r="G7934" i="25"/>
  <c r="G7945" i="25"/>
  <c r="G7959" i="25"/>
  <c r="G7971" i="25"/>
  <c r="G7984" i="25"/>
  <c r="G7998" i="25"/>
  <c r="G8009" i="25"/>
  <c r="G8023" i="25"/>
  <c r="G8035" i="25"/>
  <c r="G8047" i="25"/>
  <c r="G8057" i="25"/>
  <c r="G8068" i="25"/>
  <c r="G8079" i="25"/>
  <c r="G8089" i="25"/>
  <c r="G8100" i="25"/>
  <c r="G8111" i="25"/>
  <c r="G8121" i="25"/>
  <c r="G8132" i="25"/>
  <c r="G8143" i="25"/>
  <c r="G8153" i="25"/>
  <c r="G8164" i="25"/>
  <c r="G8175" i="25"/>
  <c r="G8185" i="25"/>
  <c r="G8196" i="25"/>
  <c r="G8207" i="25"/>
  <c r="G8217" i="25"/>
  <c r="G8228" i="25"/>
  <c r="G8239" i="25"/>
  <c r="G8249" i="25"/>
  <c r="G8260" i="25"/>
  <c r="G8271" i="25"/>
  <c r="G8281" i="25"/>
  <c r="G8292" i="25"/>
  <c r="G8303" i="25"/>
  <c r="G8313" i="25"/>
  <c r="G8324" i="25"/>
  <c r="G8335" i="25"/>
  <c r="G8345" i="25"/>
  <c r="G8356" i="25"/>
  <c r="G8367" i="25"/>
  <c r="G8377" i="25"/>
  <c r="G8388" i="25"/>
  <c r="G8399" i="25"/>
  <c r="G8409" i="25"/>
  <c r="G8420" i="25"/>
  <c r="G8431" i="25"/>
  <c r="G8441" i="25"/>
  <c r="G8452" i="25"/>
  <c r="G8463" i="25"/>
  <c r="G8473" i="25"/>
  <c r="G8484" i="25"/>
  <c r="G8495" i="25"/>
  <c r="G8505" i="25"/>
  <c r="G8516" i="25"/>
  <c r="G8527" i="25"/>
  <c r="G8537" i="25"/>
  <c r="G8548" i="25"/>
  <c r="G8559" i="25"/>
  <c r="G8569" i="25"/>
  <c r="G8580" i="25"/>
  <c r="G1115" i="25"/>
  <c r="G1630" i="25"/>
  <c r="G1962" i="25"/>
  <c r="G2202" i="25"/>
  <c r="G2368" i="25"/>
  <c r="G2496" i="25"/>
  <c r="G2589" i="25"/>
  <c r="G2705" i="25"/>
  <c r="G2817" i="25"/>
  <c r="G2896" i="25"/>
  <c r="G3007" i="25"/>
  <c r="G3120" i="25"/>
  <c r="G3176" i="25"/>
  <c r="G3249" i="25"/>
  <c r="G3320" i="25"/>
  <c r="G3377" i="25"/>
  <c r="G3448" i="25"/>
  <c r="G3521" i="25"/>
  <c r="G3578" i="25"/>
  <c r="G3653" i="25"/>
  <c r="G3728" i="25"/>
  <c r="G3784" i="25"/>
  <c r="G3857" i="25"/>
  <c r="G3925" i="25"/>
  <c r="G3974" i="25"/>
  <c r="G4034" i="25"/>
  <c r="G4093" i="25"/>
  <c r="G4134" i="25"/>
  <c r="G4189" i="25"/>
  <c r="G4226" i="25"/>
  <c r="G4262" i="25"/>
  <c r="G4300" i="25"/>
  <c r="G4337" i="25"/>
  <c r="G4367" i="25"/>
  <c r="G4401" i="25"/>
  <c r="G4434" i="25"/>
  <c r="G4465" i="25"/>
  <c r="G4498" i="25"/>
  <c r="G4531" i="25"/>
  <c r="G4562" i="25"/>
  <c r="G4595" i="25"/>
  <c r="G4628" i="25"/>
  <c r="G4659" i="25"/>
  <c r="G4692" i="25"/>
  <c r="G4726" i="25"/>
  <c r="G4756" i="25"/>
  <c r="G4790" i="25"/>
  <c r="G4825" i="25"/>
  <c r="G4854" i="25"/>
  <c r="G4889" i="25"/>
  <c r="G4922" i="25"/>
  <c r="G4953" i="25"/>
  <c r="G4984" i="25"/>
  <c r="G5010" i="25"/>
  <c r="G5033" i="25"/>
  <c r="G5058" i="25"/>
  <c r="G5083" i="25"/>
  <c r="G5106" i="25"/>
  <c r="G5131" i="25"/>
  <c r="G5156" i="25"/>
  <c r="G5179" i="25"/>
  <c r="G5204" i="25"/>
  <c r="G5230" i="25"/>
  <c r="G5252" i="25"/>
  <c r="G5278" i="25"/>
  <c r="G5303" i="25"/>
  <c r="G5326" i="25"/>
  <c r="G5351" i="25"/>
  <c r="G5376" i="25"/>
  <c r="G5399" i="25"/>
  <c r="G5424" i="25"/>
  <c r="G5449" i="25"/>
  <c r="G5472" i="25"/>
  <c r="G5496" i="25"/>
  <c r="G5514" i="25"/>
  <c r="G5534" i="25"/>
  <c r="G5554" i="25"/>
  <c r="G5571" i="25"/>
  <c r="G5593" i="25"/>
  <c r="G5610" i="25"/>
  <c r="G5628" i="25"/>
  <c r="G5646" i="25"/>
  <c r="G5661" i="25"/>
  <c r="G5679" i="25"/>
  <c r="G5695" i="25"/>
  <c r="G5712" i="25"/>
  <c r="G5732" i="25"/>
  <c r="G5746" i="25"/>
  <c r="G5765" i="25"/>
  <c r="G5781" i="25"/>
  <c r="G5798" i="25"/>
  <c r="G5816" i="25"/>
  <c r="G5831" i="25"/>
  <c r="G5850" i="25"/>
  <c r="G5866" i="25"/>
  <c r="G5884" i="25"/>
  <c r="G5902" i="25"/>
  <c r="G5917" i="25"/>
  <c r="G5935" i="25"/>
  <c r="G5951" i="25"/>
  <c r="G5968" i="25"/>
  <c r="G5988" i="25"/>
  <c r="G6002" i="25"/>
  <c r="G6021" i="25"/>
  <c r="G6037" i="25"/>
  <c r="G6054" i="25"/>
  <c r="G6072" i="25"/>
  <c r="G6087" i="25"/>
  <c r="G6106" i="25"/>
  <c r="G6122" i="25"/>
  <c r="G6140" i="25"/>
  <c r="G6158" i="25"/>
  <c r="G6173" i="25"/>
  <c r="G6191" i="25"/>
  <c r="G6207" i="25"/>
  <c r="G6224" i="25"/>
  <c r="G6240" i="25"/>
  <c r="G6253" i="25"/>
  <c r="G6269" i="25"/>
  <c r="G6283" i="25"/>
  <c r="G6298" i="25"/>
  <c r="G6314" i="25"/>
  <c r="G6326" i="25"/>
  <c r="G6342" i="25"/>
  <c r="G6356" i="25"/>
  <c r="G6371" i="25"/>
  <c r="G6387" i="25"/>
  <c r="G6399" i="25"/>
  <c r="G6415" i="25"/>
  <c r="G6429" i="25"/>
  <c r="G6444" i="25"/>
  <c r="G6460" i="25"/>
  <c r="G6472" i="25"/>
  <c r="G6488" i="25"/>
  <c r="G6502" i="25"/>
  <c r="G6517" i="25"/>
  <c r="G6533" i="25"/>
  <c r="G6546" i="25"/>
  <c r="G6562" i="25"/>
  <c r="G6575" i="25"/>
  <c r="G6590" i="25"/>
  <c r="G6606" i="25"/>
  <c r="G6619" i="25"/>
  <c r="G6635" i="25"/>
  <c r="G6648" i="25"/>
  <c r="G6663" i="25"/>
  <c r="G6679" i="25"/>
  <c r="G6692" i="25"/>
  <c r="G6708" i="25"/>
  <c r="G6722" i="25"/>
  <c r="G6736" i="25"/>
  <c r="G6752" i="25"/>
  <c r="G6765" i="25"/>
  <c r="G6781" i="25"/>
  <c r="G6795" i="25"/>
  <c r="G6808" i="25"/>
  <c r="G6822" i="25"/>
  <c r="G6833" i="25"/>
  <c r="G6847" i="25"/>
  <c r="G6859" i="25"/>
  <c r="G6872" i="25"/>
  <c r="G6886" i="25"/>
  <c r="G6897" i="25"/>
  <c r="G1124" i="25"/>
  <c r="G1632" i="25"/>
  <c r="G1965" i="25"/>
  <c r="G2205" i="25"/>
  <c r="G2374" i="25"/>
  <c r="G2499" i="25"/>
  <c r="G2625" i="25"/>
  <c r="G2706" i="25"/>
  <c r="G2818" i="25"/>
  <c r="G2930" i="25"/>
  <c r="G3009" i="25"/>
  <c r="G3121" i="25"/>
  <c r="G3194" i="25"/>
  <c r="G3250" i="25"/>
  <c r="G3325" i="25"/>
  <c r="G3397" i="25"/>
  <c r="G3453" i="25"/>
  <c r="G3525" i="25"/>
  <c r="G3600" i="25"/>
  <c r="G3656" i="25"/>
  <c r="G3729" i="25"/>
  <c r="G3802" i="25"/>
  <c r="G3858" i="25"/>
  <c r="G3928" i="25"/>
  <c r="G3989" i="25"/>
  <c r="G4038" i="25"/>
  <c r="G4094" i="25"/>
  <c r="G4148" i="25"/>
  <c r="G4190" i="25"/>
  <c r="G4229" i="25"/>
  <c r="G4265" i="25"/>
  <c r="G4302" i="25"/>
  <c r="G4338" i="25"/>
  <c r="G4370" i="25"/>
  <c r="G4402" i="25"/>
  <c r="G4435" i="25"/>
  <c r="G4467" i="25"/>
  <c r="G4499" i="25"/>
  <c r="G4532" i="25"/>
  <c r="G4564" i="25"/>
  <c r="G4596" i="25"/>
  <c r="G4630" i="25"/>
  <c r="G4662" i="25"/>
  <c r="G4694" i="25"/>
  <c r="G4729" i="25"/>
  <c r="G4761" i="25"/>
  <c r="G4793" i="25"/>
  <c r="G4826" i="25"/>
  <c r="G4858" i="25"/>
  <c r="G4890" i="25"/>
  <c r="G4923" i="25"/>
  <c r="G4955" i="25"/>
  <c r="G4985" i="25"/>
  <c r="G5011" i="25"/>
  <c r="G5035" i="25"/>
  <c r="G2032" i="25"/>
  <c r="G2504" i="25"/>
  <c r="G2746" i="25"/>
  <c r="G3047" i="25"/>
  <c r="G3272" i="25"/>
  <c r="G3421" i="25"/>
  <c r="G3604" i="25"/>
  <c r="G3804" i="25"/>
  <c r="G3949" i="25"/>
  <c r="G4111" i="25"/>
  <c r="G4240" i="25"/>
  <c r="G4317" i="25"/>
  <c r="G4414" i="25"/>
  <c r="G4510" i="25"/>
  <c r="G4580" i="25"/>
  <c r="G4675" i="25"/>
  <c r="G4769" i="25"/>
  <c r="G4839" i="25"/>
  <c r="G4935" i="25"/>
  <c r="G5019" i="25"/>
  <c r="G5068" i="25"/>
  <c r="G5118" i="25"/>
  <c r="G5167" i="25"/>
  <c r="G5215" i="25"/>
  <c r="G5264" i="25"/>
  <c r="G5313" i="25"/>
  <c r="G5361" i="25"/>
  <c r="G5410" i="25"/>
  <c r="G5459" i="25"/>
  <c r="G5502" i="25"/>
  <c r="G5543" i="25"/>
  <c r="G5580" i="25"/>
  <c r="G5616" i="25"/>
  <c r="G5650" i="25"/>
  <c r="G5685" i="25"/>
  <c r="G5720" i="25"/>
  <c r="G5754" i="25"/>
  <c r="G5788" i="25"/>
  <c r="G5821" i="25"/>
  <c r="G5855" i="25"/>
  <c r="G5892" i="25"/>
  <c r="G5925" i="25"/>
  <c r="G5958" i="25"/>
  <c r="G5991" i="25"/>
  <c r="G6026" i="25"/>
  <c r="G6062" i="25"/>
  <c r="G6095" i="25"/>
  <c r="G6128" i="25"/>
  <c r="G6162" i="25"/>
  <c r="G6197" i="25"/>
  <c r="G6231" i="25"/>
  <c r="G6260" i="25"/>
  <c r="G6288" i="25"/>
  <c r="G6317" i="25"/>
  <c r="G6347" i="25"/>
  <c r="G6378" i="25"/>
  <c r="G6406" i="25"/>
  <c r="G6435" i="25"/>
  <c r="G6463" i="25"/>
  <c r="G6493" i="25"/>
  <c r="G6524" i="25"/>
  <c r="G6552" i="25"/>
  <c r="G6581" i="25"/>
  <c r="G6610" i="25"/>
  <c r="G6639" i="25"/>
  <c r="G6670" i="25"/>
  <c r="G6699" i="25"/>
  <c r="G6727" i="25"/>
  <c r="G6756" i="25"/>
  <c r="G6786" i="25"/>
  <c r="G6814" i="25"/>
  <c r="G6839" i="25"/>
  <c r="G6864" i="25"/>
  <c r="G6889" i="25"/>
  <c r="G6913" i="25"/>
  <c r="G6936" i="25"/>
  <c r="G6953" i="25"/>
  <c r="G6976" i="25"/>
  <c r="G6993" i="25"/>
  <c r="G7016" i="25"/>
  <c r="G7039" i="25"/>
  <c r="G7056" i="25"/>
  <c r="G7079" i="25"/>
  <c r="G7096" i="25"/>
  <c r="G7119" i="25"/>
  <c r="G7142" i="25"/>
  <c r="G7159" i="25"/>
  <c r="G7182" i="25"/>
  <c r="G7199" i="25"/>
  <c r="G7222" i="25"/>
  <c r="G7243" i="25"/>
  <c r="G7262" i="25"/>
  <c r="G7283" i="25"/>
  <c r="G7302" i="25"/>
  <c r="G7323" i="25"/>
  <c r="G7345" i="25"/>
  <c r="G7363" i="25"/>
  <c r="G7385" i="25"/>
  <c r="G7403" i="25"/>
  <c r="G7425" i="25"/>
  <c r="G7448" i="25"/>
  <c r="G7465" i="25"/>
  <c r="G7488" i="25"/>
  <c r="G7505" i="25"/>
  <c r="G7528" i="25"/>
  <c r="G7551" i="25"/>
  <c r="G7568" i="25"/>
  <c r="G7591" i="25"/>
  <c r="G7608" i="25"/>
  <c r="G7631" i="25"/>
  <c r="G7654" i="25"/>
  <c r="G7671" i="25"/>
  <c r="G7694" i="25"/>
  <c r="G7711" i="25"/>
  <c r="G7734" i="25"/>
  <c r="G7755" i="25"/>
  <c r="G7774" i="25"/>
  <c r="G7795" i="25"/>
  <c r="G7814" i="25"/>
  <c r="G7835" i="25"/>
  <c r="G7857" i="25"/>
  <c r="G7875" i="25"/>
  <c r="G7897" i="25"/>
  <c r="G7915" i="25"/>
  <c r="G7937" i="25"/>
  <c r="G7960" i="25"/>
  <c r="G7977" i="25"/>
  <c r="G8000" i="25"/>
  <c r="G8017" i="25"/>
  <c r="G8040" i="25"/>
  <c r="G8059" i="25"/>
  <c r="G8073" i="25"/>
  <c r="G8092" i="25"/>
  <c r="G8107" i="25"/>
  <c r="G8126" i="25"/>
  <c r="G8144" i="25"/>
  <c r="G8159" i="25"/>
  <c r="G8177" i="25"/>
  <c r="G8192" i="25"/>
  <c r="G8211" i="25"/>
  <c r="G8230" i="25"/>
  <c r="G8244" i="25"/>
  <c r="G8263" i="25"/>
  <c r="G8278" i="25"/>
  <c r="G8296" i="25"/>
  <c r="G8315" i="25"/>
  <c r="G8329" i="25"/>
  <c r="G8348" i="25"/>
  <c r="G8363" i="25"/>
  <c r="G8382" i="25"/>
  <c r="G8400" i="25"/>
  <c r="G8415" i="25"/>
  <c r="G8433" i="25"/>
  <c r="G8448" i="25"/>
  <c r="G8467" i="25"/>
  <c r="G8486" i="25"/>
  <c r="G8500" i="25"/>
  <c r="G8519" i="25"/>
  <c r="G8534" i="25"/>
  <c r="G8552" i="25"/>
  <c r="G8571" i="25"/>
  <c r="G8585" i="25"/>
  <c r="G8601" i="25"/>
  <c r="G8615" i="25"/>
  <c r="G8628" i="25"/>
  <c r="G8644" i="25"/>
  <c r="G8657" i="25"/>
  <c r="G8671" i="25"/>
  <c r="G8687" i="25"/>
  <c r="G8700" i="25"/>
  <c r="G8713" i="25"/>
  <c r="G8729" i="25"/>
  <c r="G8742" i="25"/>
  <c r="G8753" i="25"/>
  <c r="G8767" i="25"/>
  <c r="G8778" i="25"/>
  <c r="G8790" i="25"/>
  <c r="G8803" i="25"/>
  <c r="G8815" i="25"/>
  <c r="G8826" i="25"/>
  <c r="G8840" i="25"/>
  <c r="G8851" i="25"/>
  <c r="G8863" i="25"/>
  <c r="G8876" i="25"/>
  <c r="G8888" i="25"/>
  <c r="G8899" i="25"/>
  <c r="G8913" i="25"/>
  <c r="G8924" i="25"/>
  <c r="G8936" i="25"/>
  <c r="G8950" i="25"/>
  <c r="G8960" i="25"/>
  <c r="G8970" i="25"/>
  <c r="G8980" i="25"/>
  <c r="G8991" i="25"/>
  <c r="G9001" i="25"/>
  <c r="G9011" i="25"/>
  <c r="G9020" i="25"/>
  <c r="G9029" i="25"/>
  <c r="G9038" i="25"/>
  <c r="G9047" i="25"/>
  <c r="G9056" i="25"/>
  <c r="G9065" i="25"/>
  <c r="G9075" i="25"/>
  <c r="G9084" i="25"/>
  <c r="G9093" i="25"/>
  <c r="G9102" i="25"/>
  <c r="G9111" i="25"/>
  <c r="G9120" i="25"/>
  <c r="G9129" i="25"/>
  <c r="G9139" i="25"/>
  <c r="G9148" i="25"/>
  <c r="G9157" i="25"/>
  <c r="G9166" i="25"/>
  <c r="G9175" i="25"/>
  <c r="G9184" i="25"/>
  <c r="G9193" i="25"/>
  <c r="G9203" i="25"/>
  <c r="G9212" i="25"/>
  <c r="G9221" i="25"/>
  <c r="G9230" i="25"/>
  <c r="G9239" i="25"/>
  <c r="G9248" i="25"/>
  <c r="G9257" i="25"/>
  <c r="G9267" i="25"/>
  <c r="G9276" i="25"/>
  <c r="G9285" i="25"/>
  <c r="G9294" i="25"/>
  <c r="G9303" i="25"/>
  <c r="G9312" i="25"/>
  <c r="G9321" i="25"/>
  <c r="G9331" i="25"/>
  <c r="G9340" i="25"/>
  <c r="G9349" i="25"/>
  <c r="G9358" i="25"/>
  <c r="G9367" i="25"/>
  <c r="G9376" i="25"/>
  <c r="G9385" i="25"/>
  <c r="G9395" i="25"/>
  <c r="G9404" i="25"/>
  <c r="G9413" i="25"/>
  <c r="G9422" i="25"/>
  <c r="G9431" i="25"/>
  <c r="G9440" i="25"/>
  <c r="G9449" i="25"/>
  <c r="G9459" i="25"/>
  <c r="G9468" i="25"/>
  <c r="G9477" i="25"/>
  <c r="G9486" i="25"/>
  <c r="G9495" i="25"/>
  <c r="G9504" i="25"/>
  <c r="G9513" i="25"/>
  <c r="G9523" i="25"/>
  <c r="G9532" i="25"/>
  <c r="G9541" i="25"/>
  <c r="G9550" i="25"/>
  <c r="G9559" i="25"/>
  <c r="G9568" i="25"/>
  <c r="G9577" i="25"/>
  <c r="G9587" i="25"/>
  <c r="G9596" i="25"/>
  <c r="G9605" i="25"/>
  <c r="G9614" i="25"/>
  <c r="G9623" i="25"/>
  <c r="G9632" i="25"/>
  <c r="G9641" i="25"/>
  <c r="G9651" i="25"/>
  <c r="G9660" i="25"/>
  <c r="G9669" i="25"/>
  <c r="G9678" i="25"/>
  <c r="G9687" i="25"/>
  <c r="G9696" i="25"/>
  <c r="G9705" i="25"/>
  <c r="G9715" i="25"/>
  <c r="G9724" i="25"/>
  <c r="G9733" i="25"/>
  <c r="G9742" i="25"/>
  <c r="G9751" i="25"/>
  <c r="G9760" i="25"/>
  <c r="G9769" i="25"/>
  <c r="G9779" i="25"/>
  <c r="G9788" i="25"/>
  <c r="G9797" i="25"/>
  <c r="G9806" i="25"/>
  <c r="G9815" i="25"/>
  <c r="G9824" i="25"/>
  <c r="G9833" i="25"/>
  <c r="G9843" i="25"/>
  <c r="G9852" i="25"/>
  <c r="G9861" i="25"/>
  <c r="G9870" i="25"/>
  <c r="G9879" i="25"/>
  <c r="G9888" i="25"/>
  <c r="G9897" i="25"/>
  <c r="G9907" i="25"/>
  <c r="G9916" i="25"/>
  <c r="G9925" i="25"/>
  <c r="G9934" i="25"/>
  <c r="G9943" i="25"/>
  <c r="G9952" i="25"/>
  <c r="G9961" i="25"/>
  <c r="G9971" i="25"/>
  <c r="G9980" i="25"/>
  <c r="G9989" i="25"/>
  <c r="G9998" i="25"/>
  <c r="G1277" i="25"/>
  <c r="G2082" i="25"/>
  <c r="G2541" i="25"/>
  <c r="G2821" i="25"/>
  <c r="G3048" i="25"/>
  <c r="G3273" i="25"/>
  <c r="G3473" i="25"/>
  <c r="G3624" i="25"/>
  <c r="G3805" i="25"/>
  <c r="G3993" i="25"/>
  <c r="G4116" i="25"/>
  <c r="G4241" i="25"/>
  <c r="G4348" i="25"/>
  <c r="G4415" i="25"/>
  <c r="G4511" i="25"/>
  <c r="G4607" i="25"/>
  <c r="G4678" i="25"/>
  <c r="G4772" i="25"/>
  <c r="G4867" i="25"/>
  <c r="G4937" i="25"/>
  <c r="G5020" i="25"/>
  <c r="G5070" i="25"/>
  <c r="G5120" i="25"/>
  <c r="G5168" i="25"/>
  <c r="G5216" i="25"/>
  <c r="G5266" i="25"/>
  <c r="G5314" i="25"/>
  <c r="G5362" i="25"/>
  <c r="G5412" i="25"/>
  <c r="G5460" i="25"/>
  <c r="G5506" i="25"/>
  <c r="G5544" i="25"/>
  <c r="G5582" i="25"/>
  <c r="G5618" i="25"/>
  <c r="G5653" i="25"/>
  <c r="G5688" i="25"/>
  <c r="G5722" i="25"/>
  <c r="G5756" i="25"/>
  <c r="G5789" i="25"/>
  <c r="G5823" i="25"/>
  <c r="G5860" i="25"/>
  <c r="G5893" i="25"/>
  <c r="G5926" i="25"/>
  <c r="G5959" i="25"/>
  <c r="G5994" i="25"/>
  <c r="G6030" i="25"/>
  <c r="G6063" i="25"/>
  <c r="G6096" i="25"/>
  <c r="G6130" i="25"/>
  <c r="G6165" i="25"/>
  <c r="G6200" i="25"/>
  <c r="G6232" i="25"/>
  <c r="G6261" i="25"/>
  <c r="G6290" i="25"/>
  <c r="G6319" i="25"/>
  <c r="G6350" i="25"/>
  <c r="G6379" i="25"/>
  <c r="G6407" i="25"/>
  <c r="G6436" i="25"/>
  <c r="G6466" i="25"/>
  <c r="G6496" i="25"/>
  <c r="G6525" i="25"/>
  <c r="G6554" i="25"/>
  <c r="G6582" i="25"/>
  <c r="G6612" i="25"/>
  <c r="G6643" i="25"/>
  <c r="G6671" i="25"/>
  <c r="G6700" i="25"/>
  <c r="G6728" i="25"/>
  <c r="G6758" i="25"/>
  <c r="G6789" i="25"/>
  <c r="G6815" i="25"/>
  <c r="G6840" i="25"/>
  <c r="G6865" i="25"/>
  <c r="G6891" i="25"/>
  <c r="G6915" i="25"/>
  <c r="G6937" i="25"/>
  <c r="G6955" i="25"/>
  <c r="G6977" i="25"/>
  <c r="G7000" i="25"/>
  <c r="G7017" i="25"/>
  <c r="G7040" i="25"/>
  <c r="G7057" i="25"/>
  <c r="G7080" i="25"/>
  <c r="G7103" i="25"/>
  <c r="G7120" i="25"/>
  <c r="G7143" i="25"/>
  <c r="G7160" i="25"/>
  <c r="G7183" i="25"/>
  <c r="G7206" i="25"/>
  <c r="G7223" i="25"/>
  <c r="G7246" i="25"/>
  <c r="G7263" i="25"/>
  <c r="G7286" i="25"/>
  <c r="G7307" i="25"/>
  <c r="G7326" i="25"/>
  <c r="G7347" i="25"/>
  <c r="G7366" i="25"/>
  <c r="G7387" i="25"/>
  <c r="G7409" i="25"/>
  <c r="G7427" i="25"/>
  <c r="G7449" i="25"/>
  <c r="G7467" i="25"/>
  <c r="G1300" i="25"/>
  <c r="G2256" i="25"/>
  <c r="G2542" i="25"/>
  <c r="G2853" i="25"/>
  <c r="G3122" i="25"/>
  <c r="G3276" i="25"/>
  <c r="G3476" i="25"/>
  <c r="G3674" i="25"/>
  <c r="G3826" i="25"/>
  <c r="G3997" i="25"/>
  <c r="G4149" i="25"/>
  <c r="G4244" i="25"/>
  <c r="G4350" i="25"/>
  <c r="G4446" i="25"/>
  <c r="G4513" i="25"/>
  <c r="G4609" i="25"/>
  <c r="G4705" i="25"/>
  <c r="G4775" i="25"/>
  <c r="G4870" i="25"/>
  <c r="G4964" i="25"/>
  <c r="G5022" i="25"/>
  <c r="G5084" i="25"/>
  <c r="G5132" i="25"/>
  <c r="G5182" i="25"/>
  <c r="G5231" i="25"/>
  <c r="G5279" i="25"/>
  <c r="G5328" i="25"/>
  <c r="G5377" i="25"/>
  <c r="G5425" i="25"/>
  <c r="G5474" i="25"/>
  <c r="G5518" i="25"/>
  <c r="G5556" i="25"/>
  <c r="G5595" i="25"/>
  <c r="G5629" i="25"/>
  <c r="G5663" i="25"/>
  <c r="G5700" i="25"/>
  <c r="G5733" i="25"/>
  <c r="G5766" i="25"/>
  <c r="G5799" i="25"/>
  <c r="G5834" i="25"/>
  <c r="G5870" i="25"/>
  <c r="G5903" i="25"/>
  <c r="G5936" i="25"/>
  <c r="G5970" i="25"/>
  <c r="G6005" i="25"/>
  <c r="G6040" i="25"/>
  <c r="G6074" i="25"/>
  <c r="G6108" i="25"/>
  <c r="G6141" i="25"/>
  <c r="G6175" i="25"/>
  <c r="G6212" i="25"/>
  <c r="G6242" i="25"/>
  <c r="G6270" i="25"/>
  <c r="G6299" i="25"/>
  <c r="G6328" i="25"/>
  <c r="G6359" i="25"/>
  <c r="G6388" i="25"/>
  <c r="G6416" i="25"/>
  <c r="G6445" i="25"/>
  <c r="G6475" i="25"/>
  <c r="G6506" i="25"/>
  <c r="G6534" i="25"/>
  <c r="G6563" i="25"/>
  <c r="G6591" i="25"/>
  <c r="G6621" i="25"/>
  <c r="G6652" i="25"/>
  <c r="G6680" i="25"/>
  <c r="G6709" i="25"/>
  <c r="G6738" i="25"/>
  <c r="G6767" i="25"/>
  <c r="G6798" i="25"/>
  <c r="G6823" i="25"/>
  <c r="G6848" i="25"/>
  <c r="G6873" i="25"/>
  <c r="G6899" i="25"/>
  <c r="G6918" i="25"/>
  <c r="G6939" i="25"/>
  <c r="G6961" i="25"/>
  <c r="G6979" i="25"/>
  <c r="G7001" i="25"/>
  <c r="G7019" i="25"/>
  <c r="G7041" i="25"/>
  <c r="G7064" i="25"/>
  <c r="G7081" i="25"/>
  <c r="G7104" i="25"/>
  <c r="G7121" i="25"/>
  <c r="G7144" i="25"/>
  <c r="G7167" i="25"/>
  <c r="G7184" i="25"/>
  <c r="G7207" i="25"/>
  <c r="G7224" i="25"/>
  <c r="G7247" i="25"/>
  <c r="G7270" i="25"/>
  <c r="G7287" i="25"/>
  <c r="G7310" i="25"/>
  <c r="G7327" i="25"/>
  <c r="G7350" i="25"/>
  <c r="G7371" i="25"/>
  <c r="G7390" i="25"/>
  <c r="G7411" i="25"/>
  <c r="G7430" i="25"/>
  <c r="G7451" i="25"/>
  <c r="G7473" i="25"/>
  <c r="G7491" i="25"/>
  <c r="G7513" i="25"/>
  <c r="G7531" i="25"/>
  <c r="G7553" i="25"/>
  <c r="G7576" i="25"/>
  <c r="G7593" i="25"/>
  <c r="G7616" i="25"/>
  <c r="G7633" i="25"/>
  <c r="G7656" i="25"/>
  <c r="G7679" i="25"/>
  <c r="G7696" i="25"/>
  <c r="G7719" i="25"/>
  <c r="G7736" i="25"/>
  <c r="G7759" i="25"/>
  <c r="G7782" i="25"/>
  <c r="G7799" i="25"/>
  <c r="G7822" i="25"/>
  <c r="G7839" i="25"/>
  <c r="G7862" i="25"/>
  <c r="G7883" i="25"/>
  <c r="G7902" i="25"/>
  <c r="G7923" i="25"/>
  <c r="G7942" i="25"/>
  <c r="G7963" i="25"/>
  <c r="G7985" i="25"/>
  <c r="G8003" i="25"/>
  <c r="G8025" i="25"/>
  <c r="G8043" i="25"/>
  <c r="G8062" i="25"/>
  <c r="G8080" i="25"/>
  <c r="G8095" i="25"/>
  <c r="G8113" i="25"/>
  <c r="G8128" i="25"/>
  <c r="G8147" i="25"/>
  <c r="G8166" i="25"/>
  <c r="G8180" i="25"/>
  <c r="G8199" i="25"/>
  <c r="G8214" i="25"/>
  <c r="G8232" i="25"/>
  <c r="G8251" i="25"/>
  <c r="G8265" i="25"/>
  <c r="G8284" i="25"/>
  <c r="G8299" i="25"/>
  <c r="G8318" i="25"/>
  <c r="G8336" i="25"/>
  <c r="G8351" i="25"/>
  <c r="G8369" i="25"/>
  <c r="G8384" i="25"/>
  <c r="G8403" i="25"/>
  <c r="G8422" i="25"/>
  <c r="G8436" i="25"/>
  <c r="G8455" i="25"/>
  <c r="G8470" i="25"/>
  <c r="G8488" i="25"/>
  <c r="G8507" i="25"/>
  <c r="G8521" i="25"/>
  <c r="G8540" i="25"/>
  <c r="G8555" i="25"/>
  <c r="G8574" i="25"/>
  <c r="G8591" i="25"/>
  <c r="G8604" i="25"/>
  <c r="G8617" i="25"/>
  <c r="G8633" i="25"/>
  <c r="G8647" i="25"/>
  <c r="G8660" i="25"/>
  <c r="G8676" i="25"/>
  <c r="G8689" i="25"/>
  <c r="G8703" i="25"/>
  <c r="G8719" i="25"/>
  <c r="G8732" i="25"/>
  <c r="G8744" i="25"/>
  <c r="G8758" i="25"/>
  <c r="G8769" i="25"/>
  <c r="G8780" i="25"/>
  <c r="G8794" i="25"/>
  <c r="G8806" i="25"/>
  <c r="G8817" i="25"/>
  <c r="G8831" i="25"/>
  <c r="G8842" i="25"/>
  <c r="G8854" i="25"/>
  <c r="G8867" i="25"/>
  <c r="G8879" i="25"/>
  <c r="G8890" i="25"/>
  <c r="G8904" i="25"/>
  <c r="G8915" i="25"/>
  <c r="G8927" i="25"/>
  <c r="G8940" i="25"/>
  <c r="G8952" i="25"/>
  <c r="G8962" i="25"/>
  <c r="G8972" i="25"/>
  <c r="G8983" i="25"/>
  <c r="G8994" i="25"/>
  <c r="G9004" i="25"/>
  <c r="G9013" i="25"/>
  <c r="G9022" i="25"/>
  <c r="G9031" i="25"/>
  <c r="G9040" i="25"/>
  <c r="G9049" i="25"/>
  <c r="G9059" i="25"/>
  <c r="G9068" i="25"/>
  <c r="G9077" i="25"/>
  <c r="G9086" i="25"/>
  <c r="G9095" i="25"/>
  <c r="G9104" i="25"/>
  <c r="G9113" i="25"/>
  <c r="G9123" i="25"/>
  <c r="G9132" i="25"/>
  <c r="G9141" i="25"/>
  <c r="G9150" i="25"/>
  <c r="G9159" i="25"/>
  <c r="G9168" i="25"/>
  <c r="G9177" i="25"/>
  <c r="G9187" i="25"/>
  <c r="G9196" i="25"/>
  <c r="G9205" i="25"/>
  <c r="G9214" i="25"/>
  <c r="G9223" i="25"/>
  <c r="G9232" i="25"/>
  <c r="G9241" i="25"/>
  <c r="G9251" i="25"/>
  <c r="G9260" i="25"/>
  <c r="G9269" i="25"/>
  <c r="G9278" i="25"/>
  <c r="G9287" i="25"/>
  <c r="G9296" i="25"/>
  <c r="G9305" i="25"/>
  <c r="G9315" i="25"/>
  <c r="G9324" i="25"/>
  <c r="G9333" i="25"/>
  <c r="G9342" i="25"/>
  <c r="G9351" i="25"/>
  <c r="G9360" i="25"/>
  <c r="G9369" i="25"/>
  <c r="G9379" i="25"/>
  <c r="G9388" i="25"/>
  <c r="G9397" i="25"/>
  <c r="G9406" i="25"/>
  <c r="G9415" i="25"/>
  <c r="G9424" i="25"/>
  <c r="G9433" i="25"/>
  <c r="G9443" i="25"/>
  <c r="G9452" i="25"/>
  <c r="G9461" i="25"/>
  <c r="G9470" i="25"/>
  <c r="G9479" i="25"/>
  <c r="G9488" i="25"/>
  <c r="G9497" i="25"/>
  <c r="G9507" i="25"/>
  <c r="G9516" i="25"/>
  <c r="G9525" i="25"/>
  <c r="G9534" i="25"/>
  <c r="G9543" i="25"/>
  <c r="G9552" i="25"/>
  <c r="G9561" i="25"/>
  <c r="G9571" i="25"/>
  <c r="G9580" i="25"/>
  <c r="G9589" i="25"/>
  <c r="G9598" i="25"/>
  <c r="G9607" i="25"/>
  <c r="G9616" i="25"/>
  <c r="G9625" i="25"/>
  <c r="G9635" i="25"/>
  <c r="G9644" i="25"/>
  <c r="G9653" i="25"/>
  <c r="G9662" i="25"/>
  <c r="G9671" i="25"/>
  <c r="G9680" i="25"/>
  <c r="G9689" i="25"/>
  <c r="G9699" i="25"/>
  <c r="G9708" i="25"/>
  <c r="G9717" i="25"/>
  <c r="G9726" i="25"/>
  <c r="G9735" i="25"/>
  <c r="G9744" i="25"/>
  <c r="G9753" i="25"/>
  <c r="G9763" i="25"/>
  <c r="G9772" i="25"/>
  <c r="G9781" i="25"/>
  <c r="G9790" i="25"/>
  <c r="G9799" i="25"/>
  <c r="G9808" i="25"/>
  <c r="G9817" i="25"/>
  <c r="G9827" i="25"/>
  <c r="G9836" i="25"/>
  <c r="G9845" i="25"/>
  <c r="G9854" i="25"/>
  <c r="G9863" i="25"/>
  <c r="G9872" i="25"/>
  <c r="G9881" i="25"/>
  <c r="G9891" i="25"/>
  <c r="G9900" i="25"/>
  <c r="G9909" i="25"/>
  <c r="G9918" i="25"/>
  <c r="G9927" i="25"/>
  <c r="G9936" i="25"/>
  <c r="G9945" i="25"/>
  <c r="G9955" i="25"/>
  <c r="G9964" i="25"/>
  <c r="G9973" i="25"/>
  <c r="G9982" i="25"/>
  <c r="G9991" i="25"/>
  <c r="G10000" i="25"/>
  <c r="G1415" i="25"/>
  <c r="G2261" i="25"/>
  <c r="G2629" i="25"/>
  <c r="G2856" i="25"/>
  <c r="G3144" i="25"/>
  <c r="G3329" i="25"/>
  <c r="G3479" i="25"/>
  <c r="G3676" i="25"/>
  <c r="G3877" i="25"/>
  <c r="G4012" i="25"/>
  <c r="G4153" i="25"/>
  <c r="G4276" i="25"/>
  <c r="G4351" i="25"/>
  <c r="G4447" i="25"/>
  <c r="G4543" i="25"/>
  <c r="G4611" i="25"/>
  <c r="G4707" i="25"/>
  <c r="G4803" i="25"/>
  <c r="G4873" i="25"/>
  <c r="G4967" i="25"/>
  <c r="G5042" i="25"/>
  <c r="G5092" i="25"/>
  <c r="G5140" i="25"/>
  <c r="G5188" i="25"/>
  <c r="G5239" i="25"/>
  <c r="G5287" i="25"/>
  <c r="G5335" i="25"/>
  <c r="G5385" i="25"/>
  <c r="G5433" i="25"/>
  <c r="G5481" i="25"/>
  <c r="G5520" i="25"/>
  <c r="G5559" i="25"/>
  <c r="G5596" i="25"/>
  <c r="G5631" i="25"/>
  <c r="G5668" i="25"/>
  <c r="G5701" i="25"/>
  <c r="G5734" i="25"/>
  <c r="G5767" i="25"/>
  <c r="G5802" i="25"/>
  <c r="G5838" i="25"/>
  <c r="G5871" i="25"/>
  <c r="G5904" i="25"/>
  <c r="G5938" i="25"/>
  <c r="G5973" i="25"/>
  <c r="G6008" i="25"/>
  <c r="G6042" i="25"/>
  <c r="G6076" i="25"/>
  <c r="G6109" i="25"/>
  <c r="G6143" i="25"/>
  <c r="G6180" i="25"/>
  <c r="G6213" i="25"/>
  <c r="G6243" i="25"/>
  <c r="G6271" i="25"/>
  <c r="G6301" i="25"/>
  <c r="G6332" i="25"/>
  <c r="G6360" i="25"/>
  <c r="G6389" i="25"/>
  <c r="G6418" i="25"/>
  <c r="G6447" i="25"/>
  <c r="G6478" i="25"/>
  <c r="G6507" i="25"/>
  <c r="G6535" i="25"/>
  <c r="G6564" i="25"/>
  <c r="G6594" i="25"/>
  <c r="G6624" i="25"/>
  <c r="G6653" i="25"/>
  <c r="G6682" i="25"/>
  <c r="G6710" i="25"/>
  <c r="G6740" i="25"/>
  <c r="G6771" i="25"/>
  <c r="G6799" i="25"/>
  <c r="G6824" i="25"/>
  <c r="G6849" i="25"/>
  <c r="G6875" i="25"/>
  <c r="G6902" i="25"/>
  <c r="G6923" i="25"/>
  <c r="G6942" i="25"/>
  <c r="G6963" i="25"/>
  <c r="G6982" i="25"/>
  <c r="G7003" i="25"/>
  <c r="G7025" i="25"/>
  <c r="G7043" i="25"/>
  <c r="G7065" i="25"/>
  <c r="G7083" i="25"/>
  <c r="G7105" i="25"/>
  <c r="G7128" i="25"/>
  <c r="G7145" i="25"/>
  <c r="G7168" i="25"/>
  <c r="G7185" i="25"/>
  <c r="G7208" i="25"/>
  <c r="G7231" i="25"/>
  <c r="G7248" i="25"/>
  <c r="G7271" i="25"/>
  <c r="G7288" i="25"/>
  <c r="G7311" i="25"/>
  <c r="G7334" i="25"/>
  <c r="G7351" i="25"/>
  <c r="G7374" i="25"/>
  <c r="G7391" i="25"/>
  <c r="G7414" i="25"/>
  <c r="G7435" i="25"/>
  <c r="G7454" i="25"/>
  <c r="G7475" i="25"/>
  <c r="G7494" i="25"/>
  <c r="G7515" i="25"/>
  <c r="G7537" i="25"/>
  <c r="G7555" i="25"/>
  <c r="G7577" i="25"/>
  <c r="G7595" i="25"/>
  <c r="G7617" i="25"/>
  <c r="G7640" i="25"/>
  <c r="G7657" i="25"/>
  <c r="G7680" i="25"/>
  <c r="G7697" i="25"/>
  <c r="G7720" i="25"/>
  <c r="G7743" i="25"/>
  <c r="G7760" i="25"/>
  <c r="G7783" i="25"/>
  <c r="G7800" i="25"/>
  <c r="G7823" i="25"/>
  <c r="G7846" i="25"/>
  <c r="G7863" i="25"/>
  <c r="G7886" i="25"/>
  <c r="G7903" i="25"/>
  <c r="G7926" i="25"/>
  <c r="G7947" i="25"/>
  <c r="G7966" i="25"/>
  <c r="G7987" i="25"/>
  <c r="G8006" i="25"/>
  <c r="G8027" i="25"/>
  <c r="G8048" i="25"/>
  <c r="G8063" i="25"/>
  <c r="G8081" i="25"/>
  <c r="G8096" i="25"/>
  <c r="G8115" i="25"/>
  <c r="G8134" i="25"/>
  <c r="G8148" i="25"/>
  <c r="G8167" i="25"/>
  <c r="G8182" i="25"/>
  <c r="G8200" i="25"/>
  <c r="G8219" i="25"/>
  <c r="G8233" i="25"/>
  <c r="G8252" i="25"/>
  <c r="G8267" i="25"/>
  <c r="G8286" i="25"/>
  <c r="G8304" i="25"/>
  <c r="G8319" i="25"/>
  <c r="G8337" i="25"/>
  <c r="G8352" i="25"/>
  <c r="G8371" i="25"/>
  <c r="G8390" i="25"/>
  <c r="G8404" i="25"/>
  <c r="G8423" i="25"/>
  <c r="G8438" i="25"/>
  <c r="G8456" i="25"/>
  <c r="G8475" i="25"/>
  <c r="G8489" i="25"/>
  <c r="G8508" i="25"/>
  <c r="G8523" i="25"/>
  <c r="G8542" i="25"/>
  <c r="G8560" i="25"/>
  <c r="G8575" i="25"/>
  <c r="G8592" i="25"/>
  <c r="G8606" i="25"/>
  <c r="G8619" i="25"/>
  <c r="G8635" i="25"/>
  <c r="G8648" i="25"/>
  <c r="G8662" i="25"/>
  <c r="G8678" i="25"/>
  <c r="G8691" i="25"/>
  <c r="G8704" i="25"/>
  <c r="G8720" i="25"/>
  <c r="G8734" i="25"/>
  <c r="G8745" i="25"/>
  <c r="G8759" i="25"/>
  <c r="G8770" i="25"/>
  <c r="G8782" i="25"/>
  <c r="G8795" i="25"/>
  <c r="G8807" i="25"/>
  <c r="G8818" i="25"/>
  <c r="G8832" i="25"/>
  <c r="G8843" i="25"/>
  <c r="G8855" i="25"/>
  <c r="G8868" i="25"/>
  <c r="G8880" i="25"/>
  <c r="G8891" i="25"/>
  <c r="G8905" i="25"/>
  <c r="G8916" i="25"/>
  <c r="G8928" i="25"/>
  <c r="G8942" i="25"/>
  <c r="G8953" i="25"/>
  <c r="G8963" i="25"/>
  <c r="G8974" i="25"/>
  <c r="G8985" i="25"/>
  <c r="G8995" i="25"/>
  <c r="G9005" i="25"/>
  <c r="G9014" i="25"/>
  <c r="G9023" i="25"/>
  <c r="G9032" i="25"/>
  <c r="G9041" i="25"/>
  <c r="G9051" i="25"/>
  <c r="G9060" i="25"/>
  <c r="G9069" i="25"/>
  <c r="G9078" i="25"/>
  <c r="G9087" i="25"/>
  <c r="G9096" i="25"/>
  <c r="G9105" i="25"/>
  <c r="G9115" i="25"/>
  <c r="G9124" i="25"/>
  <c r="G9133" i="25"/>
  <c r="G9142" i="25"/>
  <c r="G9151" i="25"/>
  <c r="G9160" i="25"/>
  <c r="G9169" i="25"/>
  <c r="G9179" i="25"/>
  <c r="G9188" i="25"/>
  <c r="G9197" i="25"/>
  <c r="G9206" i="25"/>
  <c r="G9215" i="25"/>
  <c r="G9224" i="25"/>
  <c r="G9233" i="25"/>
  <c r="G9243" i="25"/>
  <c r="G9252" i="25"/>
  <c r="G9261" i="25"/>
  <c r="G9270" i="25"/>
  <c r="G9279" i="25"/>
  <c r="G9288" i="25"/>
  <c r="G9297" i="25"/>
  <c r="G9307" i="25"/>
  <c r="G9316" i="25"/>
  <c r="G9325" i="25"/>
  <c r="G9334" i="25"/>
  <c r="G9343" i="25"/>
  <c r="G9352" i="25"/>
  <c r="G9361" i="25"/>
  <c r="G9371" i="25"/>
  <c r="G9380" i="25"/>
  <c r="G9389" i="25"/>
  <c r="G9398" i="25"/>
  <c r="G9407" i="25"/>
  <c r="G9416" i="25"/>
  <c r="G9425" i="25"/>
  <c r="G9435" i="25"/>
  <c r="G9444" i="25"/>
  <c r="G9453" i="25"/>
  <c r="G9462" i="25"/>
  <c r="G9471" i="25"/>
  <c r="G9480" i="25"/>
  <c r="G9489" i="25"/>
  <c r="G9499" i="25"/>
  <c r="G9508" i="25"/>
  <c r="G9517" i="25"/>
  <c r="G9526" i="25"/>
  <c r="G9535" i="25"/>
  <c r="G9544" i="25"/>
  <c r="G9553" i="25"/>
  <c r="G9563" i="25"/>
  <c r="G9572" i="25"/>
  <c r="G9581" i="25"/>
  <c r="G9590" i="25"/>
  <c r="G9599" i="25"/>
  <c r="G9608" i="25"/>
  <c r="G9617" i="25"/>
  <c r="G9627" i="25"/>
  <c r="G9636" i="25"/>
  <c r="G9645" i="25"/>
  <c r="G9654" i="25"/>
  <c r="G9663" i="25"/>
  <c r="G9672" i="25"/>
  <c r="G9681" i="25"/>
  <c r="G9691" i="25"/>
  <c r="G9700" i="25"/>
  <c r="G9709" i="25"/>
  <c r="G9718" i="25"/>
  <c r="G9727" i="25"/>
  <c r="G9736" i="25"/>
  <c r="G9745" i="25"/>
  <c r="G9755" i="25"/>
  <c r="G9764" i="25"/>
  <c r="G9773" i="25"/>
  <c r="G9782" i="25"/>
  <c r="G9791" i="25"/>
  <c r="G9800" i="25"/>
  <c r="G9809" i="25"/>
  <c r="G9819" i="25"/>
  <c r="G9828" i="25"/>
  <c r="G9837" i="25"/>
  <c r="G9846" i="25"/>
  <c r="G9855" i="25"/>
  <c r="G9864" i="25"/>
  <c r="G9873" i="25"/>
  <c r="G9883" i="25"/>
  <c r="G9892" i="25"/>
  <c r="G9901" i="25"/>
  <c r="G9910" i="25"/>
  <c r="G9919" i="25"/>
  <c r="G9928" i="25"/>
  <c r="G9937" i="25"/>
  <c r="G9947" i="25"/>
  <c r="G9956" i="25"/>
  <c r="G9965" i="25"/>
  <c r="G9974" i="25"/>
  <c r="G9983" i="25"/>
  <c r="G9992" i="25"/>
  <c r="G10001" i="25"/>
  <c r="G1719" i="25"/>
  <c r="G2314" i="25"/>
  <c r="G2632" i="25"/>
  <c r="G2932" i="25"/>
  <c r="G3145" i="25"/>
  <c r="G3346" i="25"/>
  <c r="G3529" i="25"/>
  <c r="G3681" i="25"/>
  <c r="G3880" i="25"/>
  <c r="G4055" i="25"/>
  <c r="G4167" i="25"/>
  <c r="G4278" i="25"/>
  <c r="G4379" i="25"/>
  <c r="G4449" i="25"/>
  <c r="G4545" i="25"/>
  <c r="G4641" i="25"/>
  <c r="G4708" i="25"/>
  <c r="G4804" i="25"/>
  <c r="G4900" i="25"/>
  <c r="G4970" i="25"/>
  <c r="G5044" i="25"/>
  <c r="G5094" i="25"/>
  <c r="G5142" i="25"/>
  <c r="G5191" i="25"/>
  <c r="G5240" i="25"/>
  <c r="G5288" i="25"/>
  <c r="G5337" i="25"/>
  <c r="G5386" i="25"/>
  <c r="G5434" i="25"/>
  <c r="G5483" i="25"/>
  <c r="G5522" i="25"/>
  <c r="G5560" i="25"/>
  <c r="G5599" i="25"/>
  <c r="G5636" i="25"/>
  <c r="G5669" i="25"/>
  <c r="G5702" i="25"/>
  <c r="G5735" i="25"/>
  <c r="G5770" i="25"/>
  <c r="G5806" i="25"/>
  <c r="G5839" i="25"/>
  <c r="G5872" i="25"/>
  <c r="G5906" i="25"/>
  <c r="G5941" i="25"/>
  <c r="G5976" i="25"/>
  <c r="G6010" i="25"/>
  <c r="G6044" i="25"/>
  <c r="G6077" i="25"/>
  <c r="G6111" i="25"/>
  <c r="G6148" i="25"/>
  <c r="G6181" i="25"/>
  <c r="G6214" i="25"/>
  <c r="G6244" i="25"/>
  <c r="G6274" i="25"/>
  <c r="G6304" i="25"/>
  <c r="G6333" i="25"/>
  <c r="G6362" i="25"/>
  <c r="G6390" i="25"/>
  <c r="G6420" i="25"/>
  <c r="G6451" i="25"/>
  <c r="G6479" i="25"/>
  <c r="G6508" i="25"/>
  <c r="G6536" i="25"/>
  <c r="G6566" i="25"/>
  <c r="G6597" i="25"/>
  <c r="G6626" i="25"/>
  <c r="G6654" i="25"/>
  <c r="G6683" i="25"/>
  <c r="G6712" i="25"/>
  <c r="G6743" i="25"/>
  <c r="G6772" i="25"/>
  <c r="G6800" i="25"/>
  <c r="G6825" i="25"/>
  <c r="G6851" i="25"/>
  <c r="G6878" i="25"/>
  <c r="G6903" i="25"/>
  <c r="G6926" i="25"/>
  <c r="G6943" i="25"/>
  <c r="G6966" i="25"/>
  <c r="G6987" i="25"/>
  <c r="G7006" i="25"/>
  <c r="G7027" i="25"/>
  <c r="G7046" i="25"/>
  <c r="G7067" i="25"/>
  <c r="G7089" i="25"/>
  <c r="G7107" i="25"/>
  <c r="G7129" i="25"/>
  <c r="G7147" i="25"/>
  <c r="G7169" i="25"/>
  <c r="G7192" i="25"/>
  <c r="G7209" i="25"/>
  <c r="G7232" i="25"/>
  <c r="G7249" i="25"/>
  <c r="G7272" i="25"/>
  <c r="G7295" i="25"/>
  <c r="G7312" i="25"/>
  <c r="G7335" i="25"/>
  <c r="G7352" i="25"/>
  <c r="G7375" i="25"/>
  <c r="G7398" i="25"/>
  <c r="G7415" i="25"/>
  <c r="G7438" i="25"/>
  <c r="G7455" i="25"/>
  <c r="G7478" i="25"/>
  <c r="G7499" i="25"/>
  <c r="G7518" i="25"/>
  <c r="G7539" i="25"/>
  <c r="G7558" i="25"/>
  <c r="G7579" i="25"/>
  <c r="G7601" i="25"/>
  <c r="G7619" i="25"/>
  <c r="G7641" i="25"/>
  <c r="G7659" i="25"/>
  <c r="G7681" i="25"/>
  <c r="G7704" i="25"/>
  <c r="G7721" i="25"/>
  <c r="G7744" i="25"/>
  <c r="G7761" i="25"/>
  <c r="G7784" i="25"/>
  <c r="G7807" i="25"/>
  <c r="G7824" i="25"/>
  <c r="G7847" i="25"/>
  <c r="G7864" i="25"/>
  <c r="G7887" i="25"/>
  <c r="G7910" i="25"/>
  <c r="G7927" i="25"/>
  <c r="G7950" i="25"/>
  <c r="G7967" i="25"/>
  <c r="G7990" i="25"/>
  <c r="G8011" i="25"/>
  <c r="G8030" i="25"/>
  <c r="G8049" i="25"/>
  <c r="G8064" i="25"/>
  <c r="G8083" i="25"/>
  <c r="G8102" i="25"/>
  <c r="G8116" i="25"/>
  <c r="G8135" i="25"/>
  <c r="G8150" i="25"/>
  <c r="G8168" i="25"/>
  <c r="G8187" i="25"/>
  <c r="G8201" i="25"/>
  <c r="G8220" i="25"/>
  <c r="G8235" i="25"/>
  <c r="G8254" i="25"/>
  <c r="G8272" i="25"/>
  <c r="G8287" i="25"/>
  <c r="G8305" i="25"/>
  <c r="G8320" i="25"/>
  <c r="G8339" i="25"/>
  <c r="G8358" i="25"/>
  <c r="G8372" i="25"/>
  <c r="G8391" i="25"/>
  <c r="G8406" i="25"/>
  <c r="G8424" i="25"/>
  <c r="G8443" i="25"/>
  <c r="G8457" i="25"/>
  <c r="G8476" i="25"/>
  <c r="G8491" i="25"/>
  <c r="G8510" i="25"/>
  <c r="G8528" i="25"/>
  <c r="G8543" i="25"/>
  <c r="G8561" i="25"/>
  <c r="G8576" i="25"/>
  <c r="G8593" i="25"/>
  <c r="G8607" i="25"/>
  <c r="G8623" i="25"/>
  <c r="G8636" i="25"/>
  <c r="G8649" i="25"/>
  <c r="G8665" i="25"/>
  <c r="G8679" i="25"/>
  <c r="G8692" i="25"/>
  <c r="G2738" i="25"/>
  <c r="G3348" i="25"/>
  <c r="G3752" i="25"/>
  <c r="G4204" i="25"/>
  <c r="G4476" i="25"/>
  <c r="G4671" i="25"/>
  <c r="G4903" i="25"/>
  <c r="G5095" i="25"/>
  <c r="G5214" i="25"/>
  <c r="G5352" i="25"/>
  <c r="G5486" i="25"/>
  <c r="G5579" i="25"/>
  <c r="G5680" i="25"/>
  <c r="G5774" i="25"/>
  <c r="G5853" i="25"/>
  <c r="G5956" i="25"/>
  <c r="G6045" i="25"/>
  <c r="G6127" i="25"/>
  <c r="G6226" i="25"/>
  <c r="G6306" i="25"/>
  <c r="G6374" i="25"/>
  <c r="G6461" i="25"/>
  <c r="G6539" i="25"/>
  <c r="G6608" i="25"/>
  <c r="G6694" i="25"/>
  <c r="G6773" i="25"/>
  <c r="G6838" i="25"/>
  <c r="G6911" i="25"/>
  <c r="G6967" i="25"/>
  <c r="G7015" i="25"/>
  <c r="G7071" i="25"/>
  <c r="G7131" i="25"/>
  <c r="G7179" i="25"/>
  <c r="G7235" i="25"/>
  <c r="G7296" i="25"/>
  <c r="G7339" i="25"/>
  <c r="G7400" i="25"/>
  <c r="G7462" i="25"/>
  <c r="G7503" i="25"/>
  <c r="G7543" i="25"/>
  <c r="G7583" i="25"/>
  <c r="G7627" i="25"/>
  <c r="G7667" i="25"/>
  <c r="G7707" i="25"/>
  <c r="G7747" i="25"/>
  <c r="G7787" i="25"/>
  <c r="G7832" i="25"/>
  <c r="G7872" i="25"/>
  <c r="G7912" i="25"/>
  <c r="G7952" i="25"/>
  <c r="G7992" i="25"/>
  <c r="G8038" i="25"/>
  <c r="G8071" i="25"/>
  <c r="G8104" i="25"/>
  <c r="G8137" i="25"/>
  <c r="G8171" i="25"/>
  <c r="G8208" i="25"/>
  <c r="G8241" i="25"/>
  <c r="G8275" i="25"/>
  <c r="G8308" i="25"/>
  <c r="G8342" i="25"/>
  <c r="G8379" i="25"/>
  <c r="G8412" i="25"/>
  <c r="G8446" i="25"/>
  <c r="G8479" i="25"/>
  <c r="G8512" i="25"/>
  <c r="G8550" i="25"/>
  <c r="G8583" i="25"/>
  <c r="G8612" i="25"/>
  <c r="G8639" i="25"/>
  <c r="G8668" i="25"/>
  <c r="G8697" i="25"/>
  <c r="G8721" i="25"/>
  <c r="G8740" i="25"/>
  <c r="G8761" i="25"/>
  <c r="G8779" i="25"/>
  <c r="G8799" i="25"/>
  <c r="G8822" i="25"/>
  <c r="G8836" i="25"/>
  <c r="G8859" i="25"/>
  <c r="G8878" i="25"/>
  <c r="G8897" i="25"/>
  <c r="G8918" i="25"/>
  <c r="G8935" i="25"/>
  <c r="G8955" i="25"/>
  <c r="G8971" i="25"/>
  <c r="G8988" i="25"/>
  <c r="G9006" i="25"/>
  <c r="G9019" i="25"/>
  <c r="G9035" i="25"/>
  <c r="G9048" i="25"/>
  <c r="G9063" i="25"/>
  <c r="G9079" i="25"/>
  <c r="G9092" i="25"/>
  <c r="G9108" i="25"/>
  <c r="G9121" i="25"/>
  <c r="G9136" i="25"/>
  <c r="G9152" i="25"/>
  <c r="G9165" i="25"/>
  <c r="G9181" i="25"/>
  <c r="G9195" i="25"/>
  <c r="G9209" i="25"/>
  <c r="G9225" i="25"/>
  <c r="G9238" i="25"/>
  <c r="G9254" i="25"/>
  <c r="G9268" i="25"/>
  <c r="G9283" i="25"/>
  <c r="G9299" i="25"/>
  <c r="G9311" i="25"/>
  <c r="G9327" i="25"/>
  <c r="G9341" i="25"/>
  <c r="G9356" i="25"/>
  <c r="G9372" i="25"/>
  <c r="G9384" i="25"/>
  <c r="G9400" i="25"/>
  <c r="G9414" i="25"/>
  <c r="G9429" i="25"/>
  <c r="G9445" i="25"/>
  <c r="G9457" i="25"/>
  <c r="G9473" i="25"/>
  <c r="G9487" i="25"/>
  <c r="G9502" i="25"/>
  <c r="G9518" i="25"/>
  <c r="G9531" i="25"/>
  <c r="G9547" i="25"/>
  <c r="G9560" i="25"/>
  <c r="G9575" i="25"/>
  <c r="G9591" i="25"/>
  <c r="G9604" i="25"/>
  <c r="G9620" i="25"/>
  <c r="G9633" i="25"/>
  <c r="G9648" i="25"/>
  <c r="G9664" i="25"/>
  <c r="G9677" i="25"/>
  <c r="G9693" i="25"/>
  <c r="G9707" i="25"/>
  <c r="G9721" i="25"/>
  <c r="G9737" i="25"/>
  <c r="G9750" i="25"/>
  <c r="G9766" i="25"/>
  <c r="G9780" i="25"/>
  <c r="G9795" i="25"/>
  <c r="G9811" i="25"/>
  <c r="G9823" i="25"/>
  <c r="G9839" i="25"/>
  <c r="G9853" i="25"/>
  <c r="G9868" i="25"/>
  <c r="G9884" i="25"/>
  <c r="G9896" i="25"/>
  <c r="G9912" i="25"/>
  <c r="G9926" i="25"/>
  <c r="G9941" i="25"/>
  <c r="G9957" i="25"/>
  <c r="G9969" i="25"/>
  <c r="G9985" i="25"/>
  <c r="G9999" i="25"/>
  <c r="G1720" i="25"/>
  <c r="G2743" i="25"/>
  <c r="G3401" i="25"/>
  <c r="G3884" i="25"/>
  <c r="G4205" i="25"/>
  <c r="G4479" i="25"/>
  <c r="G4739" i="25"/>
  <c r="G4934" i="25"/>
  <c r="G5108" i="25"/>
  <c r="G5241" i="25"/>
  <c r="G5360" i="25"/>
  <c r="G5497" i="25"/>
  <c r="G5604" i="25"/>
  <c r="G5682" i="25"/>
  <c r="G5784" i="25"/>
  <c r="G5874" i="25"/>
  <c r="G5957" i="25"/>
  <c r="G6055" i="25"/>
  <c r="G6149" i="25"/>
  <c r="G6228" i="25"/>
  <c r="G6315" i="25"/>
  <c r="G6392" i="25"/>
  <c r="G6462" i="25"/>
  <c r="G6548" i="25"/>
  <c r="G6627" i="25"/>
  <c r="G6698" i="25"/>
  <c r="G6782" i="25"/>
  <c r="G6854" i="25"/>
  <c r="G6912" i="25"/>
  <c r="G6968" i="25"/>
  <c r="G7030" i="25"/>
  <c r="G7078" i="25"/>
  <c r="G7134" i="25"/>
  <c r="G7193" i="25"/>
  <c r="G7238" i="25"/>
  <c r="G7297" i="25"/>
  <c r="G7359" i="25"/>
  <c r="G7401" i="25"/>
  <c r="G7463" i="25"/>
  <c r="G7504" i="25"/>
  <c r="G7544" i="25"/>
  <c r="G7590" i="25"/>
  <c r="G7630" i="25"/>
  <c r="G7670" i="25"/>
  <c r="G7710" i="25"/>
  <c r="G7750" i="25"/>
  <c r="G7793" i="25"/>
  <c r="G7833" i="25"/>
  <c r="G7873" i="25"/>
  <c r="G7913" i="25"/>
  <c r="G7953" i="25"/>
  <c r="G7999" i="25"/>
  <c r="G8039" i="25"/>
  <c r="G8072" i="25"/>
  <c r="G8105" i="25"/>
  <c r="G8139" i="25"/>
  <c r="G8176" i="25"/>
  <c r="G8209" i="25"/>
  <c r="G8243" i="25"/>
  <c r="G8276" i="25"/>
  <c r="G8310" i="25"/>
  <c r="G8347" i="25"/>
  <c r="G8380" i="25"/>
  <c r="G8414" i="25"/>
  <c r="G8447" i="25"/>
  <c r="G8480" i="25"/>
  <c r="G8518" i="25"/>
  <c r="G8551" i="25"/>
  <c r="G8584" i="25"/>
  <c r="G8614" i="25"/>
  <c r="G8640" i="25"/>
  <c r="G8670" i="25"/>
  <c r="G8699" i="25"/>
  <c r="G8723" i="25"/>
  <c r="G8743" i="25"/>
  <c r="G8762" i="25"/>
  <c r="G8785" i="25"/>
  <c r="G8800" i="25"/>
  <c r="G8823" i="25"/>
  <c r="G8841" i="25"/>
  <c r="G8860" i="25"/>
  <c r="G8881" i="25"/>
  <c r="G8898" i="25"/>
  <c r="G8919" i="25"/>
  <c r="G8937" i="25"/>
  <c r="G8958" i="25"/>
  <c r="G8976" i="25"/>
  <c r="G8990" i="25"/>
  <c r="G9007" i="25"/>
  <c r="G9021" i="25"/>
  <c r="G9036" i="25"/>
  <c r="G9052" i="25"/>
  <c r="G9064" i="25"/>
  <c r="G9080" i="25"/>
  <c r="G9094" i="25"/>
  <c r="G9109" i="25"/>
  <c r="G9125" i="25"/>
  <c r="G9137" i="25"/>
  <c r="G9153" i="25"/>
  <c r="G9167" i="25"/>
  <c r="G9182" i="25"/>
  <c r="G9198" i="25"/>
  <c r="G9211" i="25"/>
  <c r="G9227" i="25"/>
  <c r="G9240" i="25"/>
  <c r="G9255" i="25"/>
  <c r="G9271" i="25"/>
  <c r="G9284" i="25"/>
  <c r="G9300" i="25"/>
  <c r="G9313" i="25"/>
  <c r="G9328" i="25"/>
  <c r="G9344" i="25"/>
  <c r="G9357" i="25"/>
  <c r="G9373" i="25"/>
  <c r="G9387" i="25"/>
  <c r="G9401" i="25"/>
  <c r="G9417" i="25"/>
  <c r="G9430" i="25"/>
  <c r="G9446" i="25"/>
  <c r="G9460" i="25"/>
  <c r="G9475" i="25"/>
  <c r="G9491" i="25"/>
  <c r="G9503" i="25"/>
  <c r="G9519" i="25"/>
  <c r="G9533" i="25"/>
  <c r="G9548" i="25"/>
  <c r="G9564" i="25"/>
  <c r="G9576" i="25"/>
  <c r="G9592" i="25"/>
  <c r="G9606" i="25"/>
  <c r="G9621" i="25"/>
  <c r="G9637" i="25"/>
  <c r="G9649" i="25"/>
  <c r="G9665" i="25"/>
  <c r="G9679" i="25"/>
  <c r="G9694" i="25"/>
  <c r="G9710" i="25"/>
  <c r="G9723" i="25"/>
  <c r="G9739" i="25"/>
  <c r="G9752" i="25"/>
  <c r="G9767" i="25"/>
  <c r="G9783" i="25"/>
  <c r="G9796" i="25"/>
  <c r="G9812" i="25"/>
  <c r="G9825" i="25"/>
  <c r="G9840" i="25"/>
  <c r="G9856" i="25"/>
  <c r="G9869" i="25"/>
  <c r="G9885" i="25"/>
  <c r="G9899" i="25"/>
  <c r="G9913" i="25"/>
  <c r="G9929" i="25"/>
  <c r="G9942" i="25"/>
  <c r="G9958" i="25"/>
  <c r="G9972" i="25"/>
  <c r="G9987" i="25"/>
  <c r="G1807" i="25"/>
  <c r="G2935" i="25"/>
  <c r="G3404" i="25"/>
  <c r="G3929" i="25"/>
  <c r="G4281" i="25"/>
  <c r="G4483" i="25"/>
  <c r="G4740" i="25"/>
  <c r="G4994" i="25"/>
  <c r="G5115" i="25"/>
  <c r="G5255" i="25"/>
  <c r="G5387" i="25"/>
  <c r="G5498" i="25"/>
  <c r="G5614" i="25"/>
  <c r="G5703" i="25"/>
  <c r="G5786" i="25"/>
  <c r="G5885" i="25"/>
  <c r="G5978" i="25"/>
  <c r="G6058" i="25"/>
  <c r="G6159" i="25"/>
  <c r="G6246" i="25"/>
  <c r="G6316" i="25"/>
  <c r="G6402" i="25"/>
  <c r="G6480" i="25"/>
  <c r="G6551" i="25"/>
  <c r="G6636" i="25"/>
  <c r="G6716" i="25"/>
  <c r="G6783" i="25"/>
  <c r="G6862" i="25"/>
  <c r="G6927" i="25"/>
  <c r="G6975" i="25"/>
  <c r="G7031" i="25"/>
  <c r="G7091" i="25"/>
  <c r="G7135" i="25"/>
  <c r="G7195" i="25"/>
  <c r="G7256" i="25"/>
  <c r="G7299" i="25"/>
  <c r="G7360" i="25"/>
  <c r="G7416" i="25"/>
  <c r="G7464" i="25"/>
  <c r="G7512" i="25"/>
  <c r="G7552" i="25"/>
  <c r="G7592" i="25"/>
  <c r="G7632" i="25"/>
  <c r="G7672" i="25"/>
  <c r="G7718" i="25"/>
  <c r="G7758" i="25"/>
  <c r="G7798" i="25"/>
  <c r="G7838" i="25"/>
  <c r="G7878" i="25"/>
  <c r="G7921" i="25"/>
  <c r="G7961" i="25"/>
  <c r="G8001" i="25"/>
  <c r="G8041" i="25"/>
  <c r="G8075" i="25"/>
  <c r="G8112" i="25"/>
  <c r="G8145" i="25"/>
  <c r="G8179" i="25"/>
  <c r="G8212" i="25"/>
  <c r="G8246" i="25"/>
  <c r="G8283" i="25"/>
  <c r="G8316" i="25"/>
  <c r="G8350" i="25"/>
  <c r="G8383" i="25"/>
  <c r="G8416" i="25"/>
  <c r="G8454" i="25"/>
  <c r="G8487" i="25"/>
  <c r="G8520" i="25"/>
  <c r="G8553" i="25"/>
  <c r="G8587" i="25"/>
  <c r="G8616" i="25"/>
  <c r="G8646" i="25"/>
  <c r="G8672" i="25"/>
  <c r="G8702" i="25"/>
  <c r="G8724" i="25"/>
  <c r="G8748" i="25"/>
  <c r="G8763" i="25"/>
  <c r="G8786" i="25"/>
  <c r="G8804" i="25"/>
  <c r="G8824" i="25"/>
  <c r="G8844" i="25"/>
  <c r="G8862" i="25"/>
  <c r="G8882" i="25"/>
  <c r="G8900" i="25"/>
  <c r="G8922" i="25"/>
  <c r="G8943" i="25"/>
  <c r="G8959" i="25"/>
  <c r="G8977" i="25"/>
  <c r="G8992" i="25"/>
  <c r="G9008" i="25"/>
  <c r="G9024" i="25"/>
  <c r="G9037" i="25"/>
  <c r="G9053" i="25"/>
  <c r="G9067" i="25"/>
  <c r="G9081" i="25"/>
  <c r="G9097" i="25"/>
  <c r="G9110" i="25"/>
  <c r="G9126" i="25"/>
  <c r="G9140" i="25"/>
  <c r="G9155" i="25"/>
  <c r="G9171" i="25"/>
  <c r="G9183" i="25"/>
  <c r="G9199" i="25"/>
  <c r="G9213" i="25"/>
  <c r="G9228" i="25"/>
  <c r="G9244" i="25"/>
  <c r="G9256" i="25"/>
  <c r="G9272" i="25"/>
  <c r="G9286" i="25"/>
  <c r="G9301" i="25"/>
  <c r="G9317" i="25"/>
  <c r="G9329" i="25"/>
  <c r="G9345" i="25"/>
  <c r="G9359" i="25"/>
  <c r="G9374" i="25"/>
  <c r="G9390" i="25"/>
  <c r="G9403" i="25"/>
  <c r="G9419" i="25"/>
  <c r="G9432" i="25"/>
  <c r="G9447" i="25"/>
  <c r="G9463" i="25"/>
  <c r="G9476" i="25"/>
  <c r="G9492" i="25"/>
  <c r="G9505" i="25"/>
  <c r="G9520" i="25"/>
  <c r="G9536" i="25"/>
  <c r="G9549" i="25"/>
  <c r="G9565" i="25"/>
  <c r="G9579" i="25"/>
  <c r="G9593" i="25"/>
  <c r="G9609" i="25"/>
  <c r="G9622" i="25"/>
  <c r="G9638" i="25"/>
  <c r="G9652" i="25"/>
  <c r="G9667" i="25"/>
  <c r="G9683" i="25"/>
  <c r="G9695" i="25"/>
  <c r="G9711" i="25"/>
  <c r="G9725" i="25"/>
  <c r="G9740" i="25"/>
  <c r="G9756" i="25"/>
  <c r="G9768" i="25"/>
  <c r="G9784" i="25"/>
  <c r="G9798" i="25"/>
  <c r="G9813" i="25"/>
  <c r="G9829" i="25"/>
  <c r="G9841" i="25"/>
  <c r="G9857" i="25"/>
  <c r="G9871" i="25"/>
  <c r="G9886" i="25"/>
  <c r="G9902" i="25"/>
  <c r="G9915" i="25"/>
  <c r="G9931" i="25"/>
  <c r="G9944" i="25"/>
  <c r="G9959" i="25"/>
  <c r="G9975" i="25"/>
  <c r="G9988" i="25"/>
  <c r="G2026" i="25"/>
  <c r="G2967" i="25"/>
  <c r="G3548" i="25"/>
  <c r="G3948" i="25"/>
  <c r="G4313" i="25"/>
  <c r="G4547" i="25"/>
  <c r="G4742" i="25"/>
  <c r="G4995" i="25"/>
  <c r="G5143" i="25"/>
  <c r="G5262" i="25"/>
  <c r="G5401" i="25"/>
  <c r="G5523" i="25"/>
  <c r="G5615" i="25"/>
  <c r="G5714" i="25"/>
  <c r="G5807" i="25"/>
  <c r="G5887" i="25"/>
  <c r="G5989" i="25"/>
  <c r="G6079" i="25"/>
  <c r="G6160" i="25"/>
  <c r="G6255" i="25"/>
  <c r="G6334" i="25"/>
  <c r="G6405" i="25"/>
  <c r="G6490" i="25"/>
  <c r="G6570" i="25"/>
  <c r="G6637" i="25"/>
  <c r="G6725" i="25"/>
  <c r="G6801" i="25"/>
  <c r="G6863" i="25"/>
  <c r="G6928" i="25"/>
  <c r="G6990" i="25"/>
  <c r="G7032" i="25"/>
  <c r="G7094" i="25"/>
  <c r="G7153" i="25"/>
  <c r="G7198" i="25"/>
  <c r="G7257" i="25"/>
  <c r="G7313" i="25"/>
  <c r="G7361" i="25"/>
  <c r="G7423" i="25"/>
  <c r="G7479" i="25"/>
  <c r="G7519" i="25"/>
  <c r="G7563" i="25"/>
  <c r="G7603" i="25"/>
  <c r="G7643" i="25"/>
  <c r="G7683" i="25"/>
  <c r="G7723" i="25"/>
  <c r="G7768" i="25"/>
  <c r="G7808" i="25"/>
  <c r="G7848" i="25"/>
  <c r="G7888" i="25"/>
  <c r="G7928" i="25"/>
  <c r="G7974" i="25"/>
  <c r="G8014" i="25"/>
  <c r="G8051" i="25"/>
  <c r="G8084" i="25"/>
  <c r="G8118" i="25"/>
  <c r="G8155" i="25"/>
  <c r="G8188" i="25"/>
  <c r="G8222" i="25"/>
  <c r="G8255" i="25"/>
  <c r="G8288" i="25"/>
  <c r="G8326" i="25"/>
  <c r="G8359" i="25"/>
  <c r="G8392" i="25"/>
  <c r="G8425" i="25"/>
  <c r="G8459" i="25"/>
  <c r="G8496" i="25"/>
  <c r="G8529" i="25"/>
  <c r="G8563" i="25"/>
  <c r="G8595" i="25"/>
  <c r="G8624" i="25"/>
  <c r="G8651" i="25"/>
  <c r="G8680" i="25"/>
  <c r="G8708" i="25"/>
  <c r="G8726" i="25"/>
  <c r="G8750" i="25"/>
  <c r="G8768" i="25"/>
  <c r="G8787" i="25"/>
  <c r="G8808" i="25"/>
  <c r="G8825" i="25"/>
  <c r="G8846" i="25"/>
  <c r="G8864" i="25"/>
  <c r="G8886" i="25"/>
  <c r="G8906" i="25"/>
  <c r="G8923" i="25"/>
  <c r="G8944" i="25"/>
  <c r="G8961" i="25"/>
  <c r="G8978" i="25"/>
  <c r="G8996" i="25"/>
  <c r="G9009" i="25"/>
  <c r="G9025" i="25"/>
  <c r="G9039" i="25"/>
  <c r="G9054" i="25"/>
  <c r="G9070" i="25"/>
  <c r="G9083" i="25"/>
  <c r="G9099" i="25"/>
  <c r="G9112" i="25"/>
  <c r="G9127" i="25"/>
  <c r="G9143" i="25"/>
  <c r="G9156" i="25"/>
  <c r="G9172" i="25"/>
  <c r="G9185" i="25"/>
  <c r="G9200" i="25"/>
  <c r="G9216" i="25"/>
  <c r="G9229" i="25"/>
  <c r="G9245" i="25"/>
  <c r="G9259" i="25"/>
  <c r="G9273" i="25"/>
  <c r="G9289" i="25"/>
  <c r="G9302" i="25"/>
  <c r="G9318" i="25"/>
  <c r="G9332" i="25"/>
  <c r="G9347" i="25"/>
  <c r="G9363" i="25"/>
  <c r="G9375" i="25"/>
  <c r="G9391" i="25"/>
  <c r="G9405" i="25"/>
  <c r="G9420" i="25"/>
  <c r="G9436" i="25"/>
  <c r="G9448" i="25"/>
  <c r="G9464" i="25"/>
  <c r="G9478" i="25"/>
  <c r="G9493" i="25"/>
  <c r="G9509" i="25"/>
  <c r="G9521" i="25"/>
  <c r="G9537" i="25"/>
  <c r="G9551" i="25"/>
  <c r="G9566" i="25"/>
  <c r="G9582" i="25"/>
  <c r="G9595" i="25"/>
  <c r="G9611" i="25"/>
  <c r="G9624" i="25"/>
  <c r="G9639" i="25"/>
  <c r="G9655" i="25"/>
  <c r="G9668" i="25"/>
  <c r="G9684" i="25"/>
  <c r="G9697" i="25"/>
  <c r="G9712" i="25"/>
  <c r="G9728" i="25"/>
  <c r="G9741" i="25"/>
  <c r="G9757" i="25"/>
  <c r="G9771" i="25"/>
  <c r="G9785" i="25"/>
  <c r="G9801" i="25"/>
  <c r="G9814" i="25"/>
  <c r="G9830" i="25"/>
  <c r="G9844" i="25"/>
  <c r="G9859" i="25"/>
  <c r="G9875" i="25"/>
  <c r="G9887" i="25"/>
  <c r="G9903" i="25"/>
  <c r="G9917" i="25"/>
  <c r="G9932" i="25"/>
  <c r="G9948" i="25"/>
  <c r="G9960" i="25"/>
  <c r="G9976" i="25"/>
  <c r="G9990" i="25"/>
  <c r="G2411" i="25"/>
  <c r="G3045" i="25"/>
  <c r="G3553" i="25"/>
  <c r="G4058" i="25"/>
  <c r="G4314" i="25"/>
  <c r="G4574" i="25"/>
  <c r="G4806" i="25"/>
  <c r="G4996" i="25"/>
  <c r="G5158" i="25"/>
  <c r="G5289" i="25"/>
  <c r="G5408" i="25"/>
  <c r="G5535" i="25"/>
  <c r="G5637" i="25"/>
  <c r="G5717" i="25"/>
  <c r="G5818" i="25"/>
  <c r="G5909" i="25"/>
  <c r="G5990" i="25"/>
  <c r="G6090" i="25"/>
  <c r="G6182" i="25"/>
  <c r="G6259" i="25"/>
  <c r="G6343" i="25"/>
  <c r="G6423" i="25"/>
  <c r="G6491" i="25"/>
  <c r="G6579" i="25"/>
  <c r="G6655" i="25"/>
  <c r="G6726" i="25"/>
  <c r="G6809" i="25"/>
  <c r="G6879" i="25"/>
  <c r="G6929" i="25"/>
  <c r="G6991" i="25"/>
  <c r="G7051" i="25"/>
  <c r="G7095" i="25"/>
  <c r="G7155" i="25"/>
  <c r="G7211" i="25"/>
  <c r="G7259" i="25"/>
  <c r="G7320" i="25"/>
  <c r="G7376" i="25"/>
  <c r="G7424" i="25"/>
  <c r="G7480" i="25"/>
  <c r="G7526" i="25"/>
  <c r="G7566" i="25"/>
  <c r="G7606" i="25"/>
  <c r="G7646" i="25"/>
  <c r="G7686" i="25"/>
  <c r="G7729" i="25"/>
  <c r="G7769" i="25"/>
  <c r="G7809" i="25"/>
  <c r="G7849" i="25"/>
  <c r="G7889" i="25"/>
  <c r="G7935" i="25"/>
  <c r="G7975" i="25"/>
  <c r="G8015" i="25"/>
  <c r="G8052" i="25"/>
  <c r="G8086" i="25"/>
  <c r="G8123" i="25"/>
  <c r="G8156" i="25"/>
  <c r="G8190" i="25"/>
  <c r="G8223" i="25"/>
  <c r="G8256" i="25"/>
  <c r="G8294" i="25"/>
  <c r="G8327" i="25"/>
  <c r="G8360" i="25"/>
  <c r="G8393" i="25"/>
  <c r="G8427" i="25"/>
  <c r="G8464" i="25"/>
  <c r="G8497" i="25"/>
  <c r="G8531" i="25"/>
  <c r="G8564" i="25"/>
  <c r="G8596" i="25"/>
  <c r="G8625" i="25"/>
  <c r="G8655" i="25"/>
  <c r="G8681" i="25"/>
  <c r="G8710" i="25"/>
  <c r="G8731" i="25"/>
  <c r="G8751" i="25"/>
  <c r="G8771" i="25"/>
  <c r="G8788" i="25"/>
  <c r="G8809" i="25"/>
  <c r="G8827" i="25"/>
  <c r="G8849" i="25"/>
  <c r="G8870" i="25"/>
  <c r="G8887" i="25"/>
  <c r="G8907" i="25"/>
  <c r="G8926" i="25"/>
  <c r="G8945" i="25"/>
  <c r="G8964" i="25"/>
  <c r="G8979" i="25"/>
  <c r="G8998" i="25"/>
  <c r="G9012" i="25"/>
  <c r="G9027" i="25"/>
  <c r="G9043" i="25"/>
  <c r="G9055" i="25"/>
  <c r="G9071" i="25"/>
  <c r="G9085" i="25"/>
  <c r="G9100" i="25"/>
  <c r="G9116" i="25"/>
  <c r="G9128" i="25"/>
  <c r="G9144" i="25"/>
  <c r="G9158" i="25"/>
  <c r="G9173" i="25"/>
  <c r="G9189" i="25"/>
  <c r="G9201" i="25"/>
  <c r="G9217" i="25"/>
  <c r="G9231" i="25"/>
  <c r="G9246" i="25"/>
  <c r="G9262" i="25"/>
  <c r="G9275" i="25"/>
  <c r="G9291" i="25"/>
  <c r="G9304" i="25"/>
  <c r="G9319" i="25"/>
  <c r="G9335" i="25"/>
  <c r="G9348" i="25"/>
  <c r="G9364" i="25"/>
  <c r="G9377" i="25"/>
  <c r="G9392" i="25"/>
  <c r="G9408" i="25"/>
  <c r="G9421" i="25"/>
  <c r="G9437" i="25"/>
  <c r="G9451" i="25"/>
  <c r="G9465" i="25"/>
  <c r="G9481" i="25"/>
  <c r="G9494" i="25"/>
  <c r="G9510" i="25"/>
  <c r="G9524" i="25"/>
  <c r="G9539" i="25"/>
  <c r="G9555" i="25"/>
  <c r="G9567" i="25"/>
  <c r="G9583" i="25"/>
  <c r="G9597" i="25"/>
  <c r="G9612" i="25"/>
  <c r="G9628" i="25"/>
  <c r="G9640" i="25"/>
  <c r="G9656" i="25"/>
  <c r="G9670" i="25"/>
  <c r="G9685" i="25"/>
  <c r="G9701" i="25"/>
  <c r="G9713" i="25"/>
  <c r="G9729" i="25"/>
  <c r="G9743" i="25"/>
  <c r="G9758" i="25"/>
  <c r="G9774" i="25"/>
  <c r="G9787" i="25"/>
  <c r="G9803" i="25"/>
  <c r="G9816" i="25"/>
  <c r="G9831" i="25"/>
  <c r="G9847" i="25"/>
  <c r="G9860" i="25"/>
  <c r="G9876" i="25"/>
  <c r="G9889" i="25"/>
  <c r="G9904" i="25"/>
  <c r="G9920" i="25"/>
  <c r="G9933" i="25"/>
  <c r="G9949" i="25"/>
  <c r="G9963" i="25"/>
  <c r="G9977" i="25"/>
  <c r="G9993" i="25"/>
  <c r="G2413" i="25"/>
  <c r="G3197" i="25"/>
  <c r="G3601" i="25"/>
  <c r="G4061" i="25"/>
  <c r="G4382" i="25"/>
  <c r="G4577" i="25"/>
  <c r="G4836" i="25"/>
  <c r="G5047" i="25"/>
  <c r="G5166" i="25"/>
  <c r="G5304" i="25"/>
  <c r="G5435" i="25"/>
  <c r="G5538" i="25"/>
  <c r="G5647" i="25"/>
  <c r="G5738" i="25"/>
  <c r="G5820" i="25"/>
  <c r="G5919" i="25"/>
  <c r="G6012" i="25"/>
  <c r="G6094" i="25"/>
  <c r="G6192" i="25"/>
  <c r="G6277" i="25"/>
  <c r="G6344" i="25"/>
  <c r="G6432" i="25"/>
  <c r="G6509" i="25"/>
  <c r="G6580" i="25"/>
  <c r="G6664" i="25"/>
  <c r="G6744" i="25"/>
  <c r="G6811" i="25"/>
  <c r="G6887" i="25"/>
  <c r="G6950" i="25"/>
  <c r="G6992" i="25"/>
  <c r="G7054" i="25"/>
  <c r="G7110" i="25"/>
  <c r="G7158" i="25"/>
  <c r="G7217" i="25"/>
  <c r="G7273" i="25"/>
  <c r="G7321" i="25"/>
  <c r="G7377" i="25"/>
  <c r="G7439" i="25"/>
  <c r="G7487" i="25"/>
  <c r="G7527" i="25"/>
  <c r="G7567" i="25"/>
  <c r="G7607" i="25"/>
  <c r="G7647" i="25"/>
  <c r="G7691" i="25"/>
  <c r="G7731" i="25"/>
  <c r="G7771" i="25"/>
  <c r="G7811" i="25"/>
  <c r="G7851" i="25"/>
  <c r="G7896" i="25"/>
  <c r="G7936" i="25"/>
  <c r="G7976" i="25"/>
  <c r="G8016" i="25"/>
  <c r="G8054" i="25"/>
  <c r="G8091" i="25"/>
  <c r="G8124" i="25"/>
  <c r="G8158" i="25"/>
  <c r="G8191" i="25"/>
  <c r="G8224" i="25"/>
  <c r="G8262" i="25"/>
  <c r="G8295" i="25"/>
  <c r="G8328" i="25"/>
  <c r="G8361" i="25"/>
  <c r="G8395" i="25"/>
  <c r="G8432" i="25"/>
  <c r="G8465" i="25"/>
  <c r="G8499" i="25"/>
  <c r="G8532" i="25"/>
  <c r="G8566" i="25"/>
  <c r="G8598" i="25"/>
  <c r="G8627" i="25"/>
  <c r="G8656" i="25"/>
  <c r="G8683" i="25"/>
  <c r="G8711" i="25"/>
  <c r="G8735" i="25"/>
  <c r="G8752" i="25"/>
  <c r="G8772" i="25"/>
  <c r="G8791" i="25"/>
  <c r="G8812" i="25"/>
  <c r="G8833" i="25"/>
  <c r="G8850" i="25"/>
  <c r="G8871" i="25"/>
  <c r="G8889" i="25"/>
  <c r="G8908" i="25"/>
  <c r="G8931" i="25"/>
  <c r="G8946" i="25"/>
  <c r="G9979" i="25"/>
  <c r="G9939" i="25"/>
  <c r="G9895" i="25"/>
  <c r="G9862" i="25"/>
  <c r="G9821" i="25"/>
  <c r="G9777" i="25"/>
  <c r="G9747" i="25"/>
  <c r="G9703" i="25"/>
  <c r="G9661" i="25"/>
  <c r="G9629" i="25"/>
  <c r="G9585" i="25"/>
  <c r="G9545" i="25"/>
  <c r="G9511" i="25"/>
  <c r="G9469" i="25"/>
  <c r="G9428" i="25"/>
  <c r="G9393" i="25"/>
  <c r="G9353" i="25"/>
  <c r="G9310" i="25"/>
  <c r="G9277" i="25"/>
  <c r="G9236" i="25"/>
  <c r="G9192" i="25"/>
  <c r="G9161" i="25"/>
  <c r="G9118" i="25"/>
  <c r="G9076" i="25"/>
  <c r="G9044" i="25"/>
  <c r="G9000" i="25"/>
  <c r="G8954" i="25"/>
  <c r="G8873" i="25"/>
  <c r="G8798" i="25"/>
  <c r="G8715" i="25"/>
  <c r="G8608" i="25"/>
  <c r="G8478" i="25"/>
  <c r="G8340" i="25"/>
  <c r="G8203" i="25"/>
  <c r="G8070" i="25"/>
  <c r="G7911" i="25"/>
  <c r="G7745" i="25"/>
  <c r="G7582" i="25"/>
  <c r="G7399" i="25"/>
  <c r="G7174" i="25"/>
  <c r="G6952" i="25"/>
  <c r="G6685" i="25"/>
  <c r="G6372" i="25"/>
  <c r="G6023" i="25"/>
  <c r="G5670" i="25"/>
  <c r="G5206" i="25"/>
  <c r="G4412" i="25"/>
  <c r="G2664" i="25"/>
  <c r="G9968" i="25"/>
  <c r="G9935" i="25"/>
  <c r="G9894" i="25"/>
  <c r="G9851" i="25"/>
  <c r="G9820" i="25"/>
  <c r="G9776" i="25"/>
  <c r="G9734" i="25"/>
  <c r="G9702" i="25"/>
  <c r="G9659" i="25"/>
  <c r="G9619" i="25"/>
  <c r="G9584" i="25"/>
  <c r="G9542" i="25"/>
  <c r="G9501" i="25"/>
  <c r="G9467" i="25"/>
  <c r="G9427" i="25"/>
  <c r="G9383" i="25"/>
  <c r="G9350" i="25"/>
  <c r="G9309" i="25"/>
  <c r="G9265" i="25"/>
  <c r="G9235" i="25"/>
  <c r="G9191" i="25"/>
  <c r="G9149" i="25"/>
  <c r="G9117" i="25"/>
  <c r="G9073" i="25"/>
  <c r="G9033" i="25"/>
  <c r="G8999" i="25"/>
  <c r="G8951" i="25"/>
  <c r="G8872" i="25"/>
  <c r="G8796" i="25"/>
  <c r="G8712" i="25"/>
  <c r="G8603" i="25"/>
  <c r="G8468" i="25"/>
  <c r="G8331" i="25"/>
  <c r="G8198" i="25"/>
  <c r="G8060" i="25"/>
  <c r="G7899" i="25"/>
  <c r="G7735" i="25"/>
  <c r="G7569" i="25"/>
  <c r="G7384" i="25"/>
  <c r="G7171" i="25"/>
  <c r="G6951" i="25"/>
  <c r="G6667" i="25"/>
  <c r="G6363" i="25"/>
  <c r="G6022" i="25"/>
  <c r="G5648" i="25"/>
  <c r="G5193" i="25"/>
  <c r="G4385" i="25"/>
  <c r="G2414" i="25"/>
  <c r="G9967" i="25"/>
  <c r="G9924" i="25"/>
  <c r="G9893" i="25"/>
  <c r="G9849" i="25"/>
  <c r="G9807" i="25"/>
  <c r="G9775" i="25"/>
  <c r="G9732" i="25"/>
  <c r="G9692" i="25"/>
  <c r="G9657" i="25"/>
  <c r="G9615" i="25"/>
  <c r="G9574" i="25"/>
  <c r="G9540" i="25"/>
  <c r="G9500" i="25"/>
  <c r="G9456" i="25"/>
  <c r="G9423" i="25"/>
  <c r="G9382" i="25"/>
  <c r="G9339" i="25"/>
  <c r="G9308" i="25"/>
  <c r="G9264" i="25"/>
  <c r="G9222" i="25"/>
  <c r="G9190" i="25"/>
  <c r="G9147" i="25"/>
  <c r="G9107" i="25"/>
  <c r="G9072" i="25"/>
  <c r="G9030" i="25"/>
  <c r="G8987" i="25"/>
  <c r="G8934" i="25"/>
  <c r="G8858" i="25"/>
  <c r="G8777" i="25"/>
  <c r="G8694" i="25"/>
  <c r="G8582" i="25"/>
  <c r="G8444" i="25"/>
  <c r="G8307" i="25"/>
  <c r="G8169" i="25"/>
  <c r="G8031" i="25"/>
  <c r="G7871" i="25"/>
  <c r="G7705" i="25"/>
  <c r="G7542" i="25"/>
  <c r="G7337" i="25"/>
  <c r="G7118" i="25"/>
  <c r="G6904" i="25"/>
  <c r="G6607" i="25"/>
  <c r="G6287" i="25"/>
  <c r="G5944" i="25"/>
  <c r="G5575" i="25"/>
  <c r="G5067" i="25"/>
  <c r="G4202" i="25"/>
  <c r="K15" i="19"/>
  <c r="B28" i="18"/>
  <c r="B21" i="18"/>
  <c r="B22" i="18"/>
  <c r="B23" i="18"/>
  <c r="B24" i="18"/>
  <c r="B25" i="18"/>
  <c r="B26" i="18"/>
  <c r="B27" i="18"/>
  <c r="B20" i="18"/>
  <c r="B13" i="18"/>
  <c r="B14" i="18"/>
  <c r="B12" i="18"/>
  <c r="B8" i="18"/>
  <c r="B7" i="18"/>
  <c r="B6" i="18"/>
  <c r="B5" i="18"/>
  <c r="C75" i="6"/>
  <c r="E75" i="6"/>
  <c r="F75" i="6"/>
  <c r="G75" i="6"/>
  <c r="H75" i="6"/>
  <c r="I75" i="6"/>
  <c r="J75" i="6"/>
  <c r="K75" i="6"/>
  <c r="B75" i="6"/>
  <c r="C76" i="6"/>
  <c r="D76" i="6"/>
  <c r="C36" i="16" s="1"/>
  <c r="E76" i="6"/>
  <c r="D31" i="16" s="1"/>
  <c r="F76" i="6"/>
  <c r="E33" i="16" s="1"/>
  <c r="G76" i="6"/>
  <c r="F37" i="16" s="1"/>
  <c r="H76" i="6"/>
  <c r="G31" i="16" s="1"/>
  <c r="I76" i="6"/>
  <c r="H32" i="16" s="1"/>
  <c r="J76" i="6"/>
  <c r="I31" i="16" s="1"/>
  <c r="K76" i="6"/>
  <c r="B76" i="6"/>
  <c r="C26" i="16"/>
  <c r="D26" i="16"/>
  <c r="E26" i="16"/>
  <c r="F26" i="16"/>
  <c r="G26" i="16"/>
  <c r="H26" i="16"/>
  <c r="I26" i="16"/>
  <c r="C27" i="16"/>
  <c r="D27" i="16"/>
  <c r="E27" i="16"/>
  <c r="F27" i="16"/>
  <c r="G27" i="16"/>
  <c r="H27" i="16"/>
  <c r="I27" i="16"/>
  <c r="C28" i="16"/>
  <c r="D28" i="16"/>
  <c r="E28" i="16"/>
  <c r="F28" i="16"/>
  <c r="G28" i="16"/>
  <c r="H28" i="16"/>
  <c r="I28" i="16"/>
  <c r="C29" i="16"/>
  <c r="D29" i="16"/>
  <c r="E29" i="16"/>
  <c r="F29" i="16"/>
  <c r="G29" i="16"/>
  <c r="H29" i="16"/>
  <c r="I29" i="16"/>
  <c r="C25" i="16"/>
  <c r="D25" i="16"/>
  <c r="E25" i="16"/>
  <c r="F25" i="16"/>
  <c r="G25" i="16"/>
  <c r="H25" i="16"/>
  <c r="I25" i="16"/>
  <c r="C24" i="16"/>
  <c r="D24" i="16"/>
  <c r="E24" i="16"/>
  <c r="F24" i="16"/>
  <c r="G24" i="16"/>
  <c r="H24" i="16"/>
  <c r="I24" i="16"/>
  <c r="B27" i="16"/>
  <c r="B28" i="16"/>
  <c r="B29" i="16"/>
  <c r="B32" i="16"/>
  <c r="B33" i="16"/>
  <c r="B34" i="16"/>
  <c r="B35" i="16"/>
  <c r="B36" i="16"/>
  <c r="B37" i="16"/>
  <c r="B38" i="16"/>
  <c r="B26" i="16"/>
  <c r="B22" i="16"/>
  <c r="C7" i="16"/>
  <c r="D7" i="16"/>
  <c r="E7" i="16"/>
  <c r="F7" i="16"/>
  <c r="G7" i="16"/>
  <c r="H7" i="16"/>
  <c r="I7" i="16"/>
  <c r="C8" i="16"/>
  <c r="D8" i="16"/>
  <c r="E8" i="16"/>
  <c r="F8" i="16"/>
  <c r="G8" i="16"/>
  <c r="H8" i="16"/>
  <c r="I8" i="16"/>
  <c r="C9" i="16"/>
  <c r="D9" i="16"/>
  <c r="E9" i="16"/>
  <c r="F9" i="16"/>
  <c r="G9" i="16"/>
  <c r="H9" i="16"/>
  <c r="I9" i="16"/>
  <c r="C10" i="16"/>
  <c r="D10" i="16"/>
  <c r="E10" i="16"/>
  <c r="F10" i="16"/>
  <c r="G10" i="16"/>
  <c r="H10" i="16"/>
  <c r="I10" i="16"/>
  <c r="C11" i="16"/>
  <c r="D11" i="16"/>
  <c r="E11" i="16"/>
  <c r="F11" i="16"/>
  <c r="G11" i="16"/>
  <c r="H11" i="16"/>
  <c r="I11" i="16"/>
  <c r="C12" i="16"/>
  <c r="D12" i="16"/>
  <c r="E12" i="16"/>
  <c r="F12" i="16"/>
  <c r="G12" i="16"/>
  <c r="H12" i="16"/>
  <c r="I12" i="16"/>
  <c r="C13" i="16"/>
  <c r="D13" i="16"/>
  <c r="E13" i="16"/>
  <c r="F13" i="16"/>
  <c r="G13" i="16"/>
  <c r="H13" i="16"/>
  <c r="I13" i="16"/>
  <c r="C14" i="16"/>
  <c r="D14" i="16"/>
  <c r="E14" i="16"/>
  <c r="F14" i="16"/>
  <c r="G14" i="16"/>
  <c r="H14" i="16"/>
  <c r="I14" i="16"/>
  <c r="C15" i="16"/>
  <c r="D15" i="16"/>
  <c r="E15" i="16"/>
  <c r="F15" i="16"/>
  <c r="G15" i="16"/>
  <c r="H15" i="16"/>
  <c r="I15" i="16"/>
  <c r="C16" i="16"/>
  <c r="D16" i="16"/>
  <c r="E16" i="16"/>
  <c r="F16" i="16"/>
  <c r="G16" i="16"/>
  <c r="H16" i="16"/>
  <c r="I16" i="16"/>
  <c r="C17" i="16"/>
  <c r="D17" i="16"/>
  <c r="E17" i="16"/>
  <c r="F17" i="16"/>
  <c r="G17" i="16"/>
  <c r="H17" i="16"/>
  <c r="I17" i="16"/>
  <c r="C18" i="16"/>
  <c r="D18" i="16"/>
  <c r="E18" i="16"/>
  <c r="F18" i="16"/>
  <c r="G18" i="16"/>
  <c r="H18" i="16"/>
  <c r="I18" i="16"/>
  <c r="C19" i="16"/>
  <c r="D19" i="16"/>
  <c r="E19" i="16"/>
  <c r="F19" i="16"/>
  <c r="G19" i="16"/>
  <c r="H19" i="16"/>
  <c r="I19" i="16"/>
  <c r="C20" i="16"/>
  <c r="D20" i="16"/>
  <c r="E20" i="16"/>
  <c r="F20" i="16"/>
  <c r="G20" i="16"/>
  <c r="H20" i="16"/>
  <c r="I20" i="16"/>
  <c r="I6" i="16"/>
  <c r="C6" i="16"/>
  <c r="D6" i="16"/>
  <c r="E6" i="16"/>
  <c r="F6" i="16"/>
  <c r="G6" i="16"/>
  <c r="H6" i="16"/>
  <c r="B18" i="16"/>
  <c r="B19" i="16"/>
  <c r="B20" i="16"/>
  <c r="B7" i="16"/>
  <c r="B8" i="16"/>
  <c r="B9" i="16"/>
  <c r="B10" i="16"/>
  <c r="B11" i="16"/>
  <c r="B12" i="16"/>
  <c r="B13" i="16"/>
  <c r="B14" i="16"/>
  <c r="B15" i="16"/>
  <c r="B16" i="16"/>
  <c r="B17" i="16"/>
  <c r="B6" i="16"/>
  <c r="C4" i="16"/>
  <c r="D4" i="16"/>
  <c r="E4" i="16"/>
  <c r="F4" i="16"/>
  <c r="G4" i="16"/>
  <c r="H4" i="16"/>
  <c r="I4" i="16"/>
  <c r="B2" i="16"/>
  <c r="I10" i="5"/>
  <c r="K38" i="5"/>
  <c r="K32" i="5"/>
  <c r="E32" i="5"/>
  <c r="K39" i="5" s="1"/>
  <c r="C33" i="5"/>
  <c r="D31" i="5" s="1"/>
  <c r="E24" i="5"/>
  <c r="J38" i="5" s="1"/>
  <c r="J17" i="5"/>
  <c r="J16" i="5"/>
  <c r="G17" i="5"/>
  <c r="G16" i="5"/>
  <c r="I11" i="5"/>
  <c r="I12" i="5"/>
  <c r="I13" i="5"/>
  <c r="I14" i="5"/>
  <c r="H11" i="5"/>
  <c r="K11" i="5" s="1"/>
  <c r="H12" i="5"/>
  <c r="K12" i="5" s="1"/>
  <c r="H13" i="5"/>
  <c r="K13" i="5" s="1"/>
  <c r="H14" i="5"/>
  <c r="K14" i="5" s="1"/>
  <c r="K10" i="5"/>
  <c r="E1" i="6"/>
  <c r="K7" i="24" l="1"/>
  <c r="I16" i="24"/>
  <c r="J16" i="24" s="1"/>
  <c r="K16" i="24" s="1"/>
  <c r="I15" i="24"/>
  <c r="J15" i="24" s="1"/>
  <c r="K15" i="24" s="1"/>
  <c r="I13" i="24"/>
  <c r="J13" i="24" s="1"/>
  <c r="K13" i="24" s="1"/>
  <c r="I14" i="24"/>
  <c r="J14" i="24" s="1"/>
  <c r="K14" i="24" s="1"/>
  <c r="I12" i="24"/>
  <c r="J12" i="24" s="1"/>
  <c r="K12" i="24" s="1"/>
  <c r="F38" i="16"/>
  <c r="H35" i="16"/>
  <c r="G35" i="16"/>
  <c r="F35" i="16"/>
  <c r="F36" i="16"/>
  <c r="F34" i="16"/>
  <c r="F32" i="16"/>
  <c r="F33" i="16"/>
  <c r="F31" i="16"/>
  <c r="E37" i="16"/>
  <c r="E32" i="16"/>
  <c r="E35" i="16"/>
  <c r="C32" i="16"/>
  <c r="E31" i="16"/>
  <c r="C35" i="16"/>
  <c r="E34" i="16"/>
  <c r="D35" i="16"/>
  <c r="E36" i="16"/>
  <c r="I35" i="16"/>
  <c r="E38" i="16"/>
  <c r="D38" i="16"/>
  <c r="D37" i="16"/>
  <c r="D36" i="16"/>
  <c r="D34" i="16"/>
  <c r="D33" i="16"/>
  <c r="D32" i="16"/>
  <c r="C34" i="16"/>
  <c r="C38" i="16"/>
  <c r="C37" i="16"/>
  <c r="C31" i="16"/>
  <c r="C33" i="16"/>
  <c r="I38" i="16"/>
  <c r="I32" i="16"/>
  <c r="H37" i="16"/>
  <c r="H31" i="16"/>
  <c r="I37" i="16"/>
  <c r="I36" i="16"/>
  <c r="I34" i="16"/>
  <c r="I33" i="16"/>
  <c r="H38" i="16"/>
  <c r="H36" i="16"/>
  <c r="H34" i="16"/>
  <c r="H33" i="16"/>
  <c r="G38" i="16"/>
  <c r="G37" i="16"/>
  <c r="G36" i="16"/>
  <c r="G34" i="16"/>
  <c r="G33" i="16"/>
  <c r="G32" i="16"/>
  <c r="L22" i="25"/>
  <c r="M22" i="25" s="1"/>
  <c r="N22" i="25" s="1"/>
  <c r="N16" i="25"/>
  <c r="L25" i="25"/>
  <c r="M25" i="25" s="1"/>
  <c r="N25" i="25" s="1"/>
  <c r="L21" i="25"/>
  <c r="M21" i="25" s="1"/>
  <c r="N21" i="25" s="1"/>
  <c r="N14" i="25"/>
  <c r="N13" i="25"/>
  <c r="N15" i="25"/>
  <c r="L23" i="25"/>
  <c r="M23" i="25" s="1"/>
  <c r="N23" i="25" s="1"/>
  <c r="L24" i="25"/>
  <c r="M24" i="25" s="1"/>
  <c r="N24" i="25" s="1"/>
  <c r="G30" i="18"/>
  <c r="G32" i="18" s="1"/>
  <c r="J15" i="18"/>
  <c r="H9" i="18"/>
  <c r="I30" i="18"/>
  <c r="I32" i="18" s="1"/>
  <c r="H30" i="18"/>
  <c r="H32" i="18" s="1"/>
  <c r="J30" i="18"/>
  <c r="J32" i="18" s="1"/>
  <c r="G9" i="18"/>
  <c r="G17" i="18" s="1"/>
  <c r="I15" i="18"/>
  <c r="K30" i="18"/>
  <c r="K32" i="18" s="1"/>
  <c r="K9" i="18"/>
  <c r="I9" i="18"/>
  <c r="K15" i="18"/>
  <c r="J9" i="18"/>
  <c r="G15" i="18"/>
  <c r="H15" i="18"/>
  <c r="I17" i="5"/>
  <c r="H17" i="5"/>
  <c r="D32" i="5"/>
  <c r="I16" i="5"/>
  <c r="K16" i="5"/>
  <c r="K17" i="5"/>
  <c r="K30" i="5" s="1"/>
  <c r="H16" i="5"/>
  <c r="E35" i="5"/>
  <c r="K31" i="5" s="1"/>
  <c r="L2" i="13"/>
  <c r="M6" i="13"/>
  <c r="M7" i="13" s="1"/>
  <c r="M8" i="13" s="1"/>
  <c r="M9" i="13" s="1"/>
  <c r="M10" i="13" s="1"/>
  <c r="M11" i="13" s="1"/>
  <c r="M12" i="13" s="1"/>
  <c r="M13" i="13" s="1"/>
  <c r="M14" i="13" s="1"/>
  <c r="M15" i="13" s="1"/>
  <c r="M16" i="13" s="1"/>
  <c r="M17" i="13" s="1"/>
  <c r="M18" i="13" s="1"/>
  <c r="H6" i="13"/>
  <c r="H7" i="13" s="1"/>
  <c r="H8" i="13" s="1"/>
  <c r="H9" i="13" s="1"/>
  <c r="H10" i="13" s="1"/>
  <c r="H11" i="13" s="1"/>
  <c r="H12" i="13" s="1"/>
  <c r="H13" i="13" s="1"/>
  <c r="H14" i="13" s="1"/>
  <c r="H15" i="13" s="1"/>
  <c r="H16" i="13" s="1"/>
  <c r="H17" i="13" s="1"/>
  <c r="H18" i="13" s="1"/>
  <c r="G2" i="13"/>
  <c r="D17" i="13"/>
  <c r="C6" i="13"/>
  <c r="C7" i="13" s="1"/>
  <c r="C8" i="13" s="1"/>
  <c r="C9" i="13" s="1"/>
  <c r="C10" i="13" s="1"/>
  <c r="C11" i="13" s="1"/>
  <c r="C12" i="13" s="1"/>
  <c r="C13" i="13" s="1"/>
  <c r="C14" i="13" s="1"/>
  <c r="C15" i="13" s="1"/>
  <c r="C16" i="13" s="1"/>
  <c r="C17" i="13" s="1"/>
  <c r="C18" i="13" s="1"/>
  <c r="B2" i="13"/>
  <c r="B2" i="11"/>
  <c r="K3" i="11"/>
  <c r="J3" i="11"/>
  <c r="I3" i="11"/>
  <c r="H3" i="11"/>
  <c r="G3" i="11"/>
  <c r="F3" i="11"/>
  <c r="E3" i="11"/>
  <c r="D3" i="11"/>
  <c r="C96" i="7"/>
  <c r="D96" i="7"/>
  <c r="E96" i="7"/>
  <c r="F96" i="7"/>
  <c r="G96" i="7"/>
  <c r="H96" i="7"/>
  <c r="I96" i="7"/>
  <c r="J96" i="7"/>
  <c r="C97" i="7"/>
  <c r="D97" i="7"/>
  <c r="E97" i="7"/>
  <c r="F97" i="7"/>
  <c r="G97" i="7"/>
  <c r="H97" i="7"/>
  <c r="I97" i="7"/>
  <c r="J97" i="7"/>
  <c r="C98" i="7"/>
  <c r="D98" i="7"/>
  <c r="E98" i="7"/>
  <c r="F98" i="7"/>
  <c r="G98" i="7"/>
  <c r="H98" i="7"/>
  <c r="I98" i="7"/>
  <c r="J98" i="7"/>
  <c r="C99" i="7"/>
  <c r="D99" i="7"/>
  <c r="E99" i="7"/>
  <c r="F99" i="7"/>
  <c r="G99" i="7"/>
  <c r="H99" i="7"/>
  <c r="I99" i="7"/>
  <c r="J99" i="7"/>
  <c r="C100" i="7"/>
  <c r="D100" i="7"/>
  <c r="E100" i="7"/>
  <c r="F100" i="7"/>
  <c r="G100" i="7"/>
  <c r="H100" i="7"/>
  <c r="I100" i="7"/>
  <c r="J100" i="7"/>
  <c r="C101" i="7"/>
  <c r="D101" i="7"/>
  <c r="E101" i="7"/>
  <c r="F101" i="7"/>
  <c r="G101" i="7"/>
  <c r="H101" i="7"/>
  <c r="I101" i="7"/>
  <c r="J101" i="7"/>
  <c r="C102" i="7"/>
  <c r="D102" i="7"/>
  <c r="E102" i="7"/>
  <c r="F102" i="7"/>
  <c r="G102" i="7"/>
  <c r="H102" i="7"/>
  <c r="I102" i="7"/>
  <c r="J102" i="7"/>
  <c r="C103" i="7"/>
  <c r="D103" i="7"/>
  <c r="E103" i="7"/>
  <c r="F103" i="7"/>
  <c r="G103" i="7"/>
  <c r="H103" i="7"/>
  <c r="I103" i="7"/>
  <c r="J103" i="7"/>
  <c r="C106" i="7"/>
  <c r="D106" i="7"/>
  <c r="E106" i="7"/>
  <c r="F106" i="7"/>
  <c r="G106" i="7"/>
  <c r="H106" i="7"/>
  <c r="I106" i="7"/>
  <c r="J106" i="7"/>
  <c r="C82" i="7"/>
  <c r="D82" i="7"/>
  <c r="E82" i="7"/>
  <c r="F82" i="7"/>
  <c r="G82" i="7"/>
  <c r="H82" i="7"/>
  <c r="I82" i="7"/>
  <c r="J82" i="7"/>
  <c r="C83" i="7"/>
  <c r="D83" i="7"/>
  <c r="E83" i="7"/>
  <c r="F83" i="7"/>
  <c r="G83" i="7"/>
  <c r="H83" i="7"/>
  <c r="I83" i="7"/>
  <c r="J83" i="7"/>
  <c r="C84" i="7"/>
  <c r="D84" i="7"/>
  <c r="E84" i="7"/>
  <c r="F84" i="7"/>
  <c r="G84" i="7"/>
  <c r="H84" i="7"/>
  <c r="I84" i="7"/>
  <c r="J84" i="7"/>
  <c r="C85" i="7"/>
  <c r="D85" i="7"/>
  <c r="E85" i="7"/>
  <c r="F85" i="7"/>
  <c r="G85" i="7"/>
  <c r="H85" i="7"/>
  <c r="I85" i="7"/>
  <c r="J85" i="7"/>
  <c r="C86" i="7"/>
  <c r="D86" i="7"/>
  <c r="E86" i="7"/>
  <c r="F86" i="7"/>
  <c r="G86" i="7"/>
  <c r="H86" i="7"/>
  <c r="I86" i="7"/>
  <c r="J86" i="7"/>
  <c r="C87" i="7"/>
  <c r="D87" i="7"/>
  <c r="E87" i="7"/>
  <c r="F87" i="7"/>
  <c r="G87" i="7"/>
  <c r="H87" i="7"/>
  <c r="I87" i="7"/>
  <c r="J87" i="7"/>
  <c r="C88" i="7"/>
  <c r="D88" i="7"/>
  <c r="E88" i="7"/>
  <c r="F88" i="7"/>
  <c r="G88" i="7"/>
  <c r="H88" i="7"/>
  <c r="I88" i="7"/>
  <c r="J88" i="7"/>
  <c r="C89" i="7"/>
  <c r="D89" i="7"/>
  <c r="E89" i="7"/>
  <c r="F89" i="7"/>
  <c r="G89" i="7"/>
  <c r="H89" i="7"/>
  <c r="I89" i="7"/>
  <c r="J89" i="7"/>
  <c r="C90" i="7"/>
  <c r="D90" i="7"/>
  <c r="E90" i="7"/>
  <c r="F90" i="7"/>
  <c r="G90" i="7"/>
  <c r="H90" i="7"/>
  <c r="I90" i="7"/>
  <c r="J90" i="7"/>
  <c r="C91" i="7"/>
  <c r="D91" i="7"/>
  <c r="E91" i="7"/>
  <c r="F91" i="7"/>
  <c r="G91" i="7"/>
  <c r="H91" i="7"/>
  <c r="I91" i="7"/>
  <c r="J91" i="7"/>
  <c r="C92" i="7"/>
  <c r="D92" i="7"/>
  <c r="E92" i="7"/>
  <c r="F92" i="7"/>
  <c r="G92" i="7"/>
  <c r="H92" i="7"/>
  <c r="I92" i="7"/>
  <c r="J92" i="7"/>
  <c r="C71" i="7"/>
  <c r="D71" i="7"/>
  <c r="E71" i="7"/>
  <c r="F71" i="7"/>
  <c r="G71" i="7"/>
  <c r="H71" i="7"/>
  <c r="I71" i="7"/>
  <c r="J71" i="7"/>
  <c r="C72" i="7"/>
  <c r="D72" i="7"/>
  <c r="E72" i="7"/>
  <c r="F72" i="7"/>
  <c r="G72" i="7"/>
  <c r="H72" i="7"/>
  <c r="I72" i="7"/>
  <c r="J72" i="7"/>
  <c r="C73" i="7"/>
  <c r="D73" i="7"/>
  <c r="E73" i="7"/>
  <c r="F73" i="7"/>
  <c r="G73" i="7"/>
  <c r="H73" i="7"/>
  <c r="I73" i="7"/>
  <c r="J73" i="7"/>
  <c r="C74" i="7"/>
  <c r="D74" i="7"/>
  <c r="E74" i="7"/>
  <c r="F74" i="7"/>
  <c r="G74" i="7"/>
  <c r="H74" i="7"/>
  <c r="I74" i="7"/>
  <c r="J74" i="7"/>
  <c r="C75" i="7"/>
  <c r="D75" i="7"/>
  <c r="E75" i="7"/>
  <c r="F75" i="7"/>
  <c r="G75" i="7"/>
  <c r="H75" i="7"/>
  <c r="I75" i="7"/>
  <c r="J75" i="7"/>
  <c r="C76" i="7"/>
  <c r="D76" i="7"/>
  <c r="E76" i="7"/>
  <c r="F76" i="7"/>
  <c r="G76" i="7"/>
  <c r="H76" i="7"/>
  <c r="I76" i="7"/>
  <c r="J76" i="7"/>
  <c r="C77" i="7"/>
  <c r="D77" i="7"/>
  <c r="E77" i="7"/>
  <c r="F77" i="7"/>
  <c r="G77" i="7"/>
  <c r="H77" i="7"/>
  <c r="I77" i="7"/>
  <c r="J77" i="7"/>
  <c r="C78" i="7"/>
  <c r="D78" i="7"/>
  <c r="E78" i="7"/>
  <c r="F78" i="7"/>
  <c r="G78" i="7"/>
  <c r="H78" i="7"/>
  <c r="I78" i="7"/>
  <c r="J78" i="7"/>
  <c r="K71" i="7"/>
  <c r="C57" i="7"/>
  <c r="D57" i="7"/>
  <c r="E57" i="7"/>
  <c r="F57" i="7"/>
  <c r="G57" i="7"/>
  <c r="H57" i="7"/>
  <c r="I57" i="7"/>
  <c r="J57" i="7"/>
  <c r="C60" i="7"/>
  <c r="D60" i="7"/>
  <c r="F13" i="45" s="1"/>
  <c r="E60" i="7"/>
  <c r="G13" i="45" s="1"/>
  <c r="F60" i="7"/>
  <c r="G60" i="7"/>
  <c r="H60" i="7"/>
  <c r="J13" i="45" s="1"/>
  <c r="I60" i="7"/>
  <c r="K13" i="45" s="1"/>
  <c r="J60" i="7"/>
  <c r="L13" i="45" s="1"/>
  <c r="C61" i="7"/>
  <c r="D61" i="7"/>
  <c r="E61" i="7"/>
  <c r="F61" i="7"/>
  <c r="G61" i="7"/>
  <c r="H61" i="7"/>
  <c r="I61" i="7"/>
  <c r="J61" i="7"/>
  <c r="C62" i="7"/>
  <c r="D62" i="7"/>
  <c r="E62" i="7"/>
  <c r="F62" i="7"/>
  <c r="G62" i="7"/>
  <c r="H62" i="7"/>
  <c r="I62" i="7"/>
  <c r="J62" i="7"/>
  <c r="C54" i="7"/>
  <c r="D54" i="7"/>
  <c r="E54" i="7"/>
  <c r="F54" i="7"/>
  <c r="G54" i="7"/>
  <c r="H54" i="7"/>
  <c r="I54" i="7"/>
  <c r="J54" i="7"/>
  <c r="C55" i="7"/>
  <c r="D55" i="7"/>
  <c r="E55" i="7"/>
  <c r="F55" i="7"/>
  <c r="G55" i="7"/>
  <c r="H55" i="7"/>
  <c r="I55" i="7"/>
  <c r="J55" i="7"/>
  <c r="C56" i="7"/>
  <c r="D56" i="7"/>
  <c r="E56" i="7"/>
  <c r="F56" i="7"/>
  <c r="G56" i="7"/>
  <c r="H56" i="7"/>
  <c r="I56" i="7"/>
  <c r="J56" i="7"/>
  <c r="C48" i="7"/>
  <c r="D48" i="7"/>
  <c r="E48" i="7"/>
  <c r="F48" i="7"/>
  <c r="G48" i="7"/>
  <c r="H48" i="7"/>
  <c r="I48" i="7"/>
  <c r="J48" i="7"/>
  <c r="C49" i="7"/>
  <c r="D49" i="7"/>
  <c r="E49" i="7"/>
  <c r="F49" i="7"/>
  <c r="G49" i="7"/>
  <c r="H49" i="7"/>
  <c r="I49" i="7"/>
  <c r="J49" i="7"/>
  <c r="C50" i="7"/>
  <c r="D50" i="7"/>
  <c r="E50" i="7"/>
  <c r="F50" i="7"/>
  <c r="G50" i="7"/>
  <c r="H50" i="7"/>
  <c r="I50" i="7"/>
  <c r="J50" i="7"/>
  <c r="C51" i="7"/>
  <c r="D51" i="7"/>
  <c r="E51" i="7"/>
  <c r="F51" i="7"/>
  <c r="G51" i="7"/>
  <c r="H51" i="7"/>
  <c r="I51" i="7"/>
  <c r="J51" i="7"/>
  <c r="B40" i="7"/>
  <c r="C36" i="7"/>
  <c r="C41" i="7" s="1"/>
  <c r="D36" i="7"/>
  <c r="D41" i="7" s="1"/>
  <c r="E36" i="7"/>
  <c r="E41" i="7" s="1"/>
  <c r="F36" i="7"/>
  <c r="F41" i="7" s="1"/>
  <c r="G36" i="7"/>
  <c r="G41" i="7" s="1"/>
  <c r="H36" i="7"/>
  <c r="H41" i="7" s="1"/>
  <c r="I36" i="7"/>
  <c r="J36" i="7"/>
  <c r="K30" i="7"/>
  <c r="C30" i="7"/>
  <c r="D30" i="7"/>
  <c r="E30" i="7"/>
  <c r="F30" i="7"/>
  <c r="G30" i="7"/>
  <c r="H30" i="7"/>
  <c r="I30" i="7"/>
  <c r="J30" i="7"/>
  <c r="K24" i="7"/>
  <c r="C24" i="7"/>
  <c r="D24" i="7"/>
  <c r="E24" i="7"/>
  <c r="G9" i="45" s="1"/>
  <c r="F24" i="7"/>
  <c r="H9" i="45" s="1"/>
  <c r="G24" i="7"/>
  <c r="I9" i="45" s="1"/>
  <c r="H24" i="7"/>
  <c r="I24" i="7"/>
  <c r="K9" i="45" s="1"/>
  <c r="J24" i="7"/>
  <c r="L9" i="45" s="1"/>
  <c r="K21" i="7"/>
  <c r="C21" i="7"/>
  <c r="D21" i="7"/>
  <c r="E21" i="7"/>
  <c r="F21" i="7"/>
  <c r="G21" i="7"/>
  <c r="H21" i="7"/>
  <c r="I21" i="7"/>
  <c r="J21" i="7"/>
  <c r="C15" i="7"/>
  <c r="D15" i="7"/>
  <c r="E15" i="7"/>
  <c r="F15" i="7"/>
  <c r="G15" i="7"/>
  <c r="H15" i="7"/>
  <c r="I15" i="7"/>
  <c r="J15" i="7"/>
  <c r="K9" i="7"/>
  <c r="K6" i="7"/>
  <c r="C6" i="7"/>
  <c r="D6" i="7"/>
  <c r="E6" i="7"/>
  <c r="F6" i="7"/>
  <c r="C8" i="30" s="1"/>
  <c r="G6" i="7"/>
  <c r="D8" i="30" s="1"/>
  <c r="H6" i="7"/>
  <c r="E8" i="30" s="1"/>
  <c r="I6" i="7"/>
  <c r="F8" i="30" s="1"/>
  <c r="J6" i="7"/>
  <c r="C9" i="7"/>
  <c r="D9" i="7"/>
  <c r="F12" i="45" s="1"/>
  <c r="E9" i="7"/>
  <c r="F9" i="7"/>
  <c r="H12" i="45" s="1"/>
  <c r="G9" i="7"/>
  <c r="H9" i="7"/>
  <c r="I9" i="7"/>
  <c r="J9" i="7"/>
  <c r="L12" i="45" s="1"/>
  <c r="H3" i="7"/>
  <c r="J6" i="45" s="1"/>
  <c r="I3" i="7"/>
  <c r="K6" i="45" s="1"/>
  <c r="J3" i="7"/>
  <c r="L6" i="45" s="1"/>
  <c r="G3" i="7"/>
  <c r="I6" i="45" s="1"/>
  <c r="C3" i="7"/>
  <c r="E6" i="45" s="1"/>
  <c r="D3" i="7"/>
  <c r="F6" i="45" s="1"/>
  <c r="E3" i="7"/>
  <c r="G6" i="45" s="1"/>
  <c r="F3" i="7"/>
  <c r="H6" i="45" s="1"/>
  <c r="B2" i="7"/>
  <c r="H13" i="45" l="1"/>
  <c r="G43" i="7"/>
  <c r="J9" i="45"/>
  <c r="F9" i="45"/>
  <c r="F43" i="7"/>
  <c r="I13" i="45"/>
  <c r="K12" i="45"/>
  <c r="I12" i="45"/>
  <c r="J12" i="45"/>
  <c r="G12" i="45"/>
  <c r="J31" i="11"/>
  <c r="D43" i="7"/>
  <c r="H43" i="7"/>
  <c r="E43" i="7"/>
  <c r="D16" i="30"/>
  <c r="E16" i="30"/>
  <c r="G6" i="30"/>
  <c r="G18" i="30" s="1"/>
  <c r="I61" i="28"/>
  <c r="I67" i="28" s="1"/>
  <c r="I83" i="28" s="1"/>
  <c r="I89" i="28" s="1"/>
  <c r="I61" i="26"/>
  <c r="I67" i="26" s="1"/>
  <c r="I83" i="26" s="1"/>
  <c r="I89" i="26" s="1"/>
  <c r="F6" i="30"/>
  <c r="F18" i="30" s="1"/>
  <c r="H61" i="28"/>
  <c r="H67" i="28" s="1"/>
  <c r="H83" i="28" s="1"/>
  <c r="H89" i="28" s="1"/>
  <c r="H61" i="26"/>
  <c r="H67" i="26" s="1"/>
  <c r="H83" i="26" s="1"/>
  <c r="H89" i="26" s="1"/>
  <c r="G9" i="11"/>
  <c r="C16" i="30"/>
  <c r="G8" i="30"/>
  <c r="I41" i="7"/>
  <c r="D6" i="30"/>
  <c r="D18" i="30" s="1"/>
  <c r="F61" i="28"/>
  <c r="F67" i="28" s="1"/>
  <c r="F83" i="28" s="1"/>
  <c r="F89" i="28" s="1"/>
  <c r="F61" i="26"/>
  <c r="F67" i="26" s="1"/>
  <c r="F83" i="26" s="1"/>
  <c r="F89" i="26" s="1"/>
  <c r="C6" i="30"/>
  <c r="C18" i="30" s="1"/>
  <c r="E61" i="28"/>
  <c r="E67" i="28" s="1"/>
  <c r="E83" i="28" s="1"/>
  <c r="E89" i="28" s="1"/>
  <c r="E61" i="26"/>
  <c r="E67" i="26" s="1"/>
  <c r="E83" i="26" s="1"/>
  <c r="E89" i="26" s="1"/>
  <c r="E6" i="30"/>
  <c r="E18" i="30" s="1"/>
  <c r="G61" i="28"/>
  <c r="G67" i="28" s="1"/>
  <c r="G83" i="28" s="1"/>
  <c r="G89" i="28" s="1"/>
  <c r="G61" i="26"/>
  <c r="G67" i="26" s="1"/>
  <c r="G83" i="26" s="1"/>
  <c r="G89" i="26" s="1"/>
  <c r="D61" i="28"/>
  <c r="D67" i="28" s="1"/>
  <c r="D83" i="28" s="1"/>
  <c r="D89" i="28" s="1"/>
  <c r="D61" i="26"/>
  <c r="D67" i="26" s="1"/>
  <c r="D83" i="26" s="1"/>
  <c r="D89" i="26" s="1"/>
  <c r="C61" i="28"/>
  <c r="C67" i="28" s="1"/>
  <c r="C83" i="28" s="1"/>
  <c r="C89" i="28" s="1"/>
  <c r="C61" i="26"/>
  <c r="C67" i="26" s="1"/>
  <c r="C83" i="26" s="1"/>
  <c r="C89" i="26" s="1"/>
  <c r="J41" i="7"/>
  <c r="K33" i="5"/>
  <c r="K24" i="5" s="1"/>
  <c r="K25" i="5" s="1"/>
  <c r="J39" i="5" s="1"/>
  <c r="K40" i="5" s="1"/>
  <c r="E23" i="19" s="1"/>
  <c r="H16" i="19" s="1"/>
  <c r="D33" i="5"/>
  <c r="J17" i="18"/>
  <c r="K17" i="18"/>
  <c r="K42" i="18" s="1"/>
  <c r="K48" i="18" s="1"/>
  <c r="H17" i="18"/>
  <c r="H42" i="18" s="1"/>
  <c r="H48" i="18" s="1"/>
  <c r="I17" i="18"/>
  <c r="G34" i="18"/>
  <c r="H30" i="11"/>
  <c r="G31" i="11"/>
  <c r="F9" i="11"/>
  <c r="H27" i="11"/>
  <c r="H34" i="11" s="1"/>
  <c r="E9" i="11"/>
  <c r="G27" i="11"/>
  <c r="G34" i="11" s="1"/>
  <c r="J28" i="11"/>
  <c r="J35" i="11" s="1"/>
  <c r="I9" i="11"/>
  <c r="I29" i="11"/>
  <c r="I36" i="11" s="1"/>
  <c r="H9" i="11"/>
  <c r="F31" i="11"/>
  <c r="G30" i="11"/>
  <c r="H29" i="11"/>
  <c r="H36" i="11" s="1"/>
  <c r="I28" i="11"/>
  <c r="I35" i="11" s="1"/>
  <c r="J27" i="11"/>
  <c r="J34" i="11" s="1"/>
  <c r="E10" i="13"/>
  <c r="D16" i="13"/>
  <c r="E17" i="13" s="1"/>
  <c r="E31" i="11"/>
  <c r="F30" i="11"/>
  <c r="G29" i="11"/>
  <c r="G36" i="11" s="1"/>
  <c r="H28" i="11"/>
  <c r="H35" i="11" s="1"/>
  <c r="I27" i="11"/>
  <c r="I34" i="11" s="1"/>
  <c r="E9" i="13"/>
  <c r="D15" i="13"/>
  <c r="D31" i="11"/>
  <c r="E30" i="11"/>
  <c r="F29" i="11"/>
  <c r="F36" i="11" s="1"/>
  <c r="G28" i="11"/>
  <c r="G35" i="11" s="1"/>
  <c r="E8" i="13"/>
  <c r="K31" i="11"/>
  <c r="D30" i="11"/>
  <c r="E29" i="11"/>
  <c r="E36" i="11" s="1"/>
  <c r="F28" i="11"/>
  <c r="F35" i="11" s="1"/>
  <c r="E7" i="13"/>
  <c r="K30" i="11"/>
  <c r="D29" i="11"/>
  <c r="D36" i="11" s="1"/>
  <c r="E28" i="11"/>
  <c r="E35" i="11" s="1"/>
  <c r="F27" i="11"/>
  <c r="F34" i="11" s="1"/>
  <c r="E6" i="13"/>
  <c r="I31" i="11"/>
  <c r="J30" i="11"/>
  <c r="K29" i="11"/>
  <c r="K36" i="11" s="1"/>
  <c r="D28" i="11"/>
  <c r="D35" i="11" s="1"/>
  <c r="E27" i="11"/>
  <c r="E34" i="11" s="1"/>
  <c r="E13" i="13"/>
  <c r="D14" i="13"/>
  <c r="E14" i="13" s="1"/>
  <c r="H31" i="11"/>
  <c r="I30" i="11"/>
  <c r="J29" i="11"/>
  <c r="J36" i="11" s="1"/>
  <c r="K28" i="11"/>
  <c r="K35" i="11" s="1"/>
  <c r="D27" i="11"/>
  <c r="D34" i="11" s="1"/>
  <c r="E12" i="13"/>
  <c r="D18" i="13"/>
  <c r="E18" i="13" s="1"/>
  <c r="K27" i="11"/>
  <c r="K34" i="11" s="1"/>
  <c r="E11" i="13"/>
  <c r="J58" i="7"/>
  <c r="E63" i="7"/>
  <c r="F79" i="7"/>
  <c r="I93" i="7"/>
  <c r="D93" i="7"/>
  <c r="H93" i="7"/>
  <c r="C93" i="7"/>
  <c r="G93" i="7"/>
  <c r="J93" i="7"/>
  <c r="C79" i="7"/>
  <c r="F93" i="7"/>
  <c r="J10" i="7"/>
  <c r="E93" i="7"/>
  <c r="E79" i="7"/>
  <c r="E16" i="7"/>
  <c r="F17" i="11" s="1"/>
  <c r="G79" i="7"/>
  <c r="I79" i="7"/>
  <c r="H79" i="7"/>
  <c r="D79" i="7"/>
  <c r="J63" i="7"/>
  <c r="J79" i="7"/>
  <c r="G52" i="7"/>
  <c r="C63" i="7"/>
  <c r="J52" i="7"/>
  <c r="C52" i="7"/>
  <c r="C58" i="7"/>
  <c r="D58" i="7"/>
  <c r="E58" i="7"/>
  <c r="H63" i="7"/>
  <c r="I52" i="7"/>
  <c r="G63" i="7"/>
  <c r="I63" i="7"/>
  <c r="H52" i="7"/>
  <c r="F63" i="7"/>
  <c r="E52" i="7"/>
  <c r="F52" i="7"/>
  <c r="G58" i="7"/>
  <c r="H58" i="7"/>
  <c r="I58" i="7"/>
  <c r="D63" i="7"/>
  <c r="D52" i="7"/>
  <c r="F58" i="7"/>
  <c r="G10" i="7"/>
  <c r="D25" i="7"/>
  <c r="D16" i="7"/>
  <c r="E17" i="11" s="1"/>
  <c r="J16" i="7"/>
  <c r="K17" i="11" s="1"/>
  <c r="I12" i="7"/>
  <c r="I18" i="7" s="1"/>
  <c r="G4" i="37" s="1"/>
  <c r="C25" i="7"/>
  <c r="F10" i="7"/>
  <c r="G7" i="7"/>
  <c r="J25" i="7"/>
  <c r="D22" i="7"/>
  <c r="C10" i="7"/>
  <c r="C22" i="7"/>
  <c r="H22" i="7"/>
  <c r="E12" i="7"/>
  <c r="E13" i="7" s="1"/>
  <c r="F11" i="11" s="1"/>
  <c r="F7" i="7"/>
  <c r="I25" i="7"/>
  <c r="K25" i="7"/>
  <c r="C7" i="7"/>
  <c r="D5" i="11" s="1"/>
  <c r="J22" i="7"/>
  <c r="I16" i="7"/>
  <c r="J17" i="11" s="1"/>
  <c r="G25" i="7"/>
  <c r="F16" i="7"/>
  <c r="G17" i="11" s="1"/>
  <c r="I22" i="7"/>
  <c r="K22" i="7"/>
  <c r="G22" i="7"/>
  <c r="F22" i="7"/>
  <c r="I10" i="7"/>
  <c r="G16" i="7"/>
  <c r="H17" i="11" s="1"/>
  <c r="E22" i="7"/>
  <c r="E25" i="7"/>
  <c r="K12" i="7"/>
  <c r="C16" i="7"/>
  <c r="D17" i="11" s="1"/>
  <c r="H25" i="7"/>
  <c r="H16" i="7"/>
  <c r="I17" i="11" s="1"/>
  <c r="F25" i="7"/>
  <c r="D10" i="7"/>
  <c r="J12" i="7"/>
  <c r="H12" i="7"/>
  <c r="K7" i="7"/>
  <c r="K16" i="7"/>
  <c r="D12" i="7"/>
  <c r="D7" i="7"/>
  <c r="E5" i="11" s="1"/>
  <c r="C12" i="7"/>
  <c r="E7" i="7"/>
  <c r="F5" i="11" s="1"/>
  <c r="H10" i="7"/>
  <c r="E10" i="7"/>
  <c r="G12" i="7"/>
  <c r="F12" i="7"/>
  <c r="H7" i="7"/>
  <c r="K10" i="7"/>
  <c r="I7" i="7"/>
  <c r="J7" i="7"/>
  <c r="E18" i="11" l="1"/>
  <c r="F10" i="45"/>
  <c r="I18" i="11"/>
  <c r="J10" i="45"/>
  <c r="K18" i="11"/>
  <c r="L10" i="45"/>
  <c r="J18" i="11"/>
  <c r="K10" i="45"/>
  <c r="F18" i="11"/>
  <c r="G10" i="45"/>
  <c r="D18" i="11"/>
  <c r="E10" i="45"/>
  <c r="H18" i="11"/>
  <c r="I10" i="45"/>
  <c r="G18" i="11"/>
  <c r="H10" i="45"/>
  <c r="I41" i="11"/>
  <c r="J15" i="45"/>
  <c r="E41" i="11"/>
  <c r="F15" i="45"/>
  <c r="J41" i="11"/>
  <c r="K15" i="45"/>
  <c r="K39" i="11"/>
  <c r="L15" i="45"/>
  <c r="F41" i="11"/>
  <c r="G15" i="45"/>
  <c r="J39" i="11"/>
  <c r="H39" i="11"/>
  <c r="I15" i="45"/>
  <c r="G41" i="11"/>
  <c r="H15" i="45"/>
  <c r="D39" i="11"/>
  <c r="E15" i="45"/>
  <c r="I43" i="7"/>
  <c r="I65" i="7"/>
  <c r="I67" i="7" s="1"/>
  <c r="J40" i="11"/>
  <c r="E39" i="11"/>
  <c r="G37" i="11"/>
  <c r="H37" i="11"/>
  <c r="K9" i="11"/>
  <c r="J43" i="7"/>
  <c r="H5" i="11"/>
  <c r="D9" i="30"/>
  <c r="K41" i="11"/>
  <c r="H41" i="11"/>
  <c r="K5" i="11"/>
  <c r="G9" i="30"/>
  <c r="C65" i="7"/>
  <c r="D40" i="11" s="1"/>
  <c r="G39" i="11"/>
  <c r="I39" i="11"/>
  <c r="J5" i="11"/>
  <c r="F9" i="30"/>
  <c r="D41" i="11"/>
  <c r="G16" i="30"/>
  <c r="F39" i="11"/>
  <c r="I5" i="11"/>
  <c r="E9" i="30"/>
  <c r="G5" i="11"/>
  <c r="C9" i="30"/>
  <c r="J9" i="11"/>
  <c r="F16" i="30"/>
  <c r="I37" i="11"/>
  <c r="D29" i="19"/>
  <c r="I16" i="19"/>
  <c r="J16" i="19"/>
  <c r="G16" i="19"/>
  <c r="K16" i="19"/>
  <c r="I42" i="18"/>
  <c r="I48" i="18" s="1"/>
  <c r="J42" i="18"/>
  <c r="J48" i="18" s="1"/>
  <c r="I34" i="18"/>
  <c r="H34" i="18"/>
  <c r="J34" i="18"/>
  <c r="K34" i="18"/>
  <c r="J37" i="11"/>
  <c r="E65" i="7"/>
  <c r="F40" i="11" s="1"/>
  <c r="E37" i="11"/>
  <c r="E15" i="13"/>
  <c r="K37" i="11"/>
  <c r="E16" i="13"/>
  <c r="N27" i="11"/>
  <c r="M27" i="11"/>
  <c r="N17" i="11"/>
  <c r="M17" i="11"/>
  <c r="J65" i="7"/>
  <c r="K40" i="11" s="1"/>
  <c r="F37" i="11"/>
  <c r="N31" i="11"/>
  <c r="M31" i="11"/>
  <c r="N30" i="11"/>
  <c r="M30" i="11"/>
  <c r="N35" i="11"/>
  <c r="M35" i="11"/>
  <c r="D37" i="11"/>
  <c r="J13" i="11"/>
  <c r="J25" i="11"/>
  <c r="J21" i="11"/>
  <c r="F25" i="30" s="1"/>
  <c r="M29" i="11"/>
  <c r="N29" i="11"/>
  <c r="N28" i="11"/>
  <c r="M28" i="11"/>
  <c r="D65" i="7"/>
  <c r="H65" i="7"/>
  <c r="G65" i="7"/>
  <c r="F65" i="7"/>
  <c r="I13" i="7"/>
  <c r="E18" i="7"/>
  <c r="C4" i="37" s="1"/>
  <c r="K18" i="7"/>
  <c r="K13" i="7"/>
  <c r="D18" i="7"/>
  <c r="D13" i="7"/>
  <c r="E11" i="11" s="1"/>
  <c r="F18" i="7"/>
  <c r="D4" i="37" s="1"/>
  <c r="F13" i="7"/>
  <c r="H18" i="7"/>
  <c r="H13" i="7"/>
  <c r="G18" i="7"/>
  <c r="E4" i="37" s="1"/>
  <c r="G13" i="7"/>
  <c r="C18" i="7"/>
  <c r="D11" i="11"/>
  <c r="J18" i="7"/>
  <c r="H4" i="37" s="1"/>
  <c r="H5" i="37" s="1"/>
  <c r="J13" i="7"/>
  <c r="I19" i="7"/>
  <c r="I27" i="7"/>
  <c r="G7" i="37" s="1"/>
  <c r="M18" i="11" l="1"/>
  <c r="N18" i="11"/>
  <c r="D5" i="37"/>
  <c r="E5" i="37"/>
  <c r="G17" i="37"/>
  <c r="J6" i="11"/>
  <c r="F4" i="37"/>
  <c r="M39" i="11"/>
  <c r="M5" i="11"/>
  <c r="C67" i="7"/>
  <c r="E67" i="7"/>
  <c r="N39" i="11"/>
  <c r="N5" i="11"/>
  <c r="H11" i="11"/>
  <c r="D10" i="30"/>
  <c r="J12" i="11"/>
  <c r="F11" i="30"/>
  <c r="F12" i="30"/>
  <c r="H73" i="28"/>
  <c r="H75" i="28" s="1"/>
  <c r="J35" i="18"/>
  <c r="J44" i="18" s="1"/>
  <c r="J46" i="18" s="1"/>
  <c r="J50" i="18" s="1"/>
  <c r="J59" i="18" s="1"/>
  <c r="K11" i="11"/>
  <c r="G10" i="30"/>
  <c r="I11" i="11"/>
  <c r="E10" i="30"/>
  <c r="J11" i="11"/>
  <c r="F10" i="30"/>
  <c r="N41" i="11"/>
  <c r="M41" i="11"/>
  <c r="G11" i="11"/>
  <c r="C10" i="30"/>
  <c r="J67" i="7"/>
  <c r="H67" i="7"/>
  <c r="I40" i="11"/>
  <c r="D67" i="7"/>
  <c r="E40" i="11"/>
  <c r="K13" i="11"/>
  <c r="K25" i="11"/>
  <c r="K21" i="11"/>
  <c r="G25" i="30" s="1"/>
  <c r="K6" i="11"/>
  <c r="D13" i="11"/>
  <c r="D25" i="11"/>
  <c r="D21" i="11"/>
  <c r="D6" i="11"/>
  <c r="I25" i="11"/>
  <c r="I21" i="11"/>
  <c r="E25" i="30" s="1"/>
  <c r="I6" i="11"/>
  <c r="I13" i="11"/>
  <c r="F67" i="7"/>
  <c r="G40" i="11"/>
  <c r="E19" i="7"/>
  <c r="F12" i="11" s="1"/>
  <c r="F6" i="11"/>
  <c r="F13" i="11"/>
  <c r="F25" i="11"/>
  <c r="F21" i="11"/>
  <c r="G6" i="11"/>
  <c r="G13" i="11"/>
  <c r="G25" i="11"/>
  <c r="G21" i="11"/>
  <c r="C25" i="30" s="1"/>
  <c r="N36" i="11"/>
  <c r="M36" i="11"/>
  <c r="N34" i="11"/>
  <c r="M34" i="11"/>
  <c r="I33" i="7"/>
  <c r="H21" i="11"/>
  <c r="D25" i="30" s="1"/>
  <c r="H6" i="11"/>
  <c r="H13" i="11"/>
  <c r="H25" i="11"/>
  <c r="E13" i="11"/>
  <c r="E25" i="11"/>
  <c r="E21" i="11"/>
  <c r="E6" i="11"/>
  <c r="G67" i="7"/>
  <c r="H40" i="11"/>
  <c r="E27" i="7"/>
  <c r="I28" i="7"/>
  <c r="J14" i="11" s="1"/>
  <c r="J19" i="11" s="1"/>
  <c r="I31" i="7"/>
  <c r="F19" i="7"/>
  <c r="F27" i="7"/>
  <c r="D7" i="37" s="1"/>
  <c r="D12" i="11"/>
  <c r="C27" i="7"/>
  <c r="H19" i="7"/>
  <c r="H27" i="7"/>
  <c r="G19" i="7"/>
  <c r="G27" i="7"/>
  <c r="E7" i="37" s="1"/>
  <c r="D19" i="7"/>
  <c r="E12" i="11" s="1"/>
  <c r="D27" i="7"/>
  <c r="C73" i="28" s="1"/>
  <c r="C75" i="28" s="1"/>
  <c r="J19" i="7"/>
  <c r="J27" i="7"/>
  <c r="K19" i="7"/>
  <c r="K27" i="7"/>
  <c r="K33" i="7" s="1"/>
  <c r="J7" i="11" l="1"/>
  <c r="F7" i="37"/>
  <c r="F5" i="37"/>
  <c r="G5" i="37"/>
  <c r="D73" i="28"/>
  <c r="D75" i="28" s="1"/>
  <c r="C7" i="37"/>
  <c r="C17" i="37" s="1"/>
  <c r="I38" i="7"/>
  <c r="I42" i="7" s="1"/>
  <c r="I45" i="7" s="1"/>
  <c r="J22" i="11" s="1"/>
  <c r="G10" i="37"/>
  <c r="K7" i="45"/>
  <c r="D17" i="37"/>
  <c r="F5" i="19"/>
  <c r="G5" i="19" s="1"/>
  <c r="H5" i="19" s="1"/>
  <c r="I5" i="19" s="1"/>
  <c r="J5" i="19" s="1"/>
  <c r="K5" i="19" s="1"/>
  <c r="H7" i="37"/>
  <c r="E8" i="37"/>
  <c r="E17" i="37"/>
  <c r="J37" i="18"/>
  <c r="J60" i="18" s="1"/>
  <c r="J62" i="18" s="1"/>
  <c r="N11" i="11"/>
  <c r="K12" i="11"/>
  <c r="G11" i="30"/>
  <c r="C12" i="30"/>
  <c r="E73" i="28"/>
  <c r="E75" i="28" s="1"/>
  <c r="G35" i="18"/>
  <c r="I34" i="7"/>
  <c r="G12" i="11"/>
  <c r="C11" i="30"/>
  <c r="E12" i="30"/>
  <c r="G73" i="28"/>
  <c r="G75" i="28" s="1"/>
  <c r="I35" i="18"/>
  <c r="D12" i="30"/>
  <c r="F73" i="28"/>
  <c r="F75" i="28" s="1"/>
  <c r="H35" i="18"/>
  <c r="I12" i="11"/>
  <c r="E11" i="30"/>
  <c r="M11" i="11"/>
  <c r="G12" i="30"/>
  <c r="I73" i="28"/>
  <c r="I75" i="28" s="1"/>
  <c r="K35" i="18"/>
  <c r="H12" i="11"/>
  <c r="D11" i="30"/>
  <c r="M40" i="11"/>
  <c r="D33" i="7"/>
  <c r="E7" i="11"/>
  <c r="N25" i="11"/>
  <c r="M25" i="11"/>
  <c r="J33" i="7"/>
  <c r="K7" i="11"/>
  <c r="C33" i="7"/>
  <c r="D7" i="11"/>
  <c r="E33" i="7"/>
  <c r="F7" i="11"/>
  <c r="N37" i="11"/>
  <c r="M37" i="11"/>
  <c r="N21" i="11"/>
  <c r="M21" i="11"/>
  <c r="F33" i="7"/>
  <c r="G7" i="11"/>
  <c r="J23" i="11"/>
  <c r="F24" i="30" s="1"/>
  <c r="J11" i="13"/>
  <c r="J12" i="13"/>
  <c r="J13" i="13"/>
  <c r="J6" i="13"/>
  <c r="J7" i="13"/>
  <c r="J8" i="13"/>
  <c r="J9" i="13"/>
  <c r="J10" i="13"/>
  <c r="G33" i="7"/>
  <c r="H7" i="11"/>
  <c r="M6" i="11"/>
  <c r="N6" i="11"/>
  <c r="N13" i="11"/>
  <c r="M13" i="11"/>
  <c r="H33" i="7"/>
  <c r="I7" i="11"/>
  <c r="N40" i="11"/>
  <c r="E31" i="7"/>
  <c r="E28" i="7"/>
  <c r="F14" i="11" s="1"/>
  <c r="F19" i="11" s="1"/>
  <c r="K38" i="7"/>
  <c r="K34" i="7"/>
  <c r="C28" i="7"/>
  <c r="D14" i="11" s="1"/>
  <c r="D19" i="11" s="1"/>
  <c r="C31" i="7"/>
  <c r="K28" i="7"/>
  <c r="K31" i="7"/>
  <c r="F28" i="7"/>
  <c r="G14" i="11" s="1"/>
  <c r="G19" i="11" s="1"/>
  <c r="F31" i="7"/>
  <c r="J28" i="7"/>
  <c r="K14" i="11" s="1"/>
  <c r="K19" i="11" s="1"/>
  <c r="J31" i="7"/>
  <c r="D28" i="7"/>
  <c r="E14" i="11" s="1"/>
  <c r="E19" i="11" s="1"/>
  <c r="D31" i="7"/>
  <c r="G28" i="7"/>
  <c r="H14" i="11" s="1"/>
  <c r="H19" i="11" s="1"/>
  <c r="G31" i="7"/>
  <c r="H28" i="7"/>
  <c r="I14" i="11" s="1"/>
  <c r="I19" i="11" s="1"/>
  <c r="H31" i="7"/>
  <c r="F14" i="30" l="1"/>
  <c r="D8" i="37"/>
  <c r="G18" i="37"/>
  <c r="J34" i="7"/>
  <c r="K15" i="11" s="1"/>
  <c r="H10" i="37"/>
  <c r="L7" i="45"/>
  <c r="H17" i="37"/>
  <c r="H8" i="37"/>
  <c r="D34" i="7"/>
  <c r="E15" i="11" s="1"/>
  <c r="F7" i="45"/>
  <c r="H38" i="7"/>
  <c r="E14" i="30" s="1"/>
  <c r="F10" i="37"/>
  <c r="J7" i="45"/>
  <c r="F17" i="37"/>
  <c r="F8" i="37"/>
  <c r="G8" i="37"/>
  <c r="G34" i="7"/>
  <c r="H15" i="11" s="1"/>
  <c r="E10" i="37"/>
  <c r="I7" i="45"/>
  <c r="E38" i="7"/>
  <c r="E42" i="7" s="1"/>
  <c r="E45" i="7" s="1"/>
  <c r="C10" i="37"/>
  <c r="C18" i="37" s="1"/>
  <c r="G7" i="45"/>
  <c r="D10" i="37"/>
  <c r="H7" i="45"/>
  <c r="E7" i="45"/>
  <c r="L8" i="45"/>
  <c r="M12" i="11"/>
  <c r="E34" i="7"/>
  <c r="F15" i="11" s="1"/>
  <c r="N12" i="11"/>
  <c r="D38" i="7"/>
  <c r="J24" i="11"/>
  <c r="H44" i="18"/>
  <c r="H46" i="18" s="1"/>
  <c r="H50" i="18" s="1"/>
  <c r="H37" i="18"/>
  <c r="H60" i="18" s="1"/>
  <c r="J15" i="11"/>
  <c r="F13" i="30"/>
  <c r="K44" i="18"/>
  <c r="K46" i="18" s="1"/>
  <c r="K50" i="18" s="1"/>
  <c r="K59" i="18" s="1"/>
  <c r="K37" i="18"/>
  <c r="K60" i="18" s="1"/>
  <c r="G44" i="18"/>
  <c r="G46" i="18" s="1"/>
  <c r="G37" i="18"/>
  <c r="G60" i="18" s="1"/>
  <c r="F9" i="19"/>
  <c r="I44" i="18"/>
  <c r="I46" i="18" s="1"/>
  <c r="I50" i="18" s="1"/>
  <c r="I59" i="18" s="1"/>
  <c r="I37" i="18"/>
  <c r="I60" i="18" s="1"/>
  <c r="H68" i="28"/>
  <c r="H70" i="28" s="1"/>
  <c r="H90" i="28" s="1"/>
  <c r="H91" i="28" s="1"/>
  <c r="G38" i="7"/>
  <c r="D14" i="30" s="1"/>
  <c r="H34" i="7"/>
  <c r="M7" i="11"/>
  <c r="N7" i="11"/>
  <c r="G23" i="11"/>
  <c r="C24" i="30" s="1"/>
  <c r="G8" i="11"/>
  <c r="D23" i="11"/>
  <c r="D8" i="11"/>
  <c r="F38" i="7"/>
  <c r="C14" i="30" s="1"/>
  <c r="C34" i="7"/>
  <c r="D15" i="11" s="1"/>
  <c r="H8" i="11"/>
  <c r="H23" i="11"/>
  <c r="D24" i="30" s="1"/>
  <c r="K8" i="11"/>
  <c r="K23" i="11"/>
  <c r="G24" i="30" s="1"/>
  <c r="J38" i="7"/>
  <c r="I17" i="13"/>
  <c r="I18" i="13"/>
  <c r="J14" i="13"/>
  <c r="I15" i="13"/>
  <c r="I16" i="13"/>
  <c r="N14" i="11"/>
  <c r="M14" i="11"/>
  <c r="F34" i="7"/>
  <c r="C38" i="7"/>
  <c r="D32" i="6" s="1"/>
  <c r="I8" i="11"/>
  <c r="I23" i="11"/>
  <c r="E24" i="30" s="1"/>
  <c r="J8" i="11"/>
  <c r="F23" i="11"/>
  <c r="F8" i="11"/>
  <c r="E23" i="11"/>
  <c r="E8" i="11"/>
  <c r="K62" i="18" l="1"/>
  <c r="G13" i="30"/>
  <c r="I39" i="7"/>
  <c r="F15" i="30" s="1"/>
  <c r="H42" i="7"/>
  <c r="H45" i="7" s="1"/>
  <c r="G68" i="28" s="1"/>
  <c r="G70" i="28" s="1"/>
  <c r="G90" i="28" s="1"/>
  <c r="G91" i="28" s="1"/>
  <c r="D13" i="30"/>
  <c r="D11" i="37"/>
  <c r="D18" i="37"/>
  <c r="E39" i="7"/>
  <c r="H11" i="37"/>
  <c r="H18" i="37"/>
  <c r="F18" i="37"/>
  <c r="F11" i="37"/>
  <c r="G11" i="37"/>
  <c r="E18" i="37"/>
  <c r="E11" i="37"/>
  <c r="J18" i="13"/>
  <c r="D42" i="7"/>
  <c r="D45" i="7" s="1"/>
  <c r="E22" i="11" s="1"/>
  <c r="E24" i="11" s="1"/>
  <c r="D39" i="7"/>
  <c r="C42" i="7"/>
  <c r="C45" i="7" s="1"/>
  <c r="D22" i="11" s="1"/>
  <c r="G42" i="7"/>
  <c r="G45" i="7" s="1"/>
  <c r="H22" i="11" s="1"/>
  <c r="G39" i="7"/>
  <c r="D15" i="30" s="1"/>
  <c r="H39" i="7"/>
  <c r="E15" i="30" s="1"/>
  <c r="F42" i="7"/>
  <c r="F45" i="7" s="1"/>
  <c r="E68" i="28" s="1"/>
  <c r="E70" i="28" s="1"/>
  <c r="E90" i="28" s="1"/>
  <c r="E91" i="28" s="1"/>
  <c r="F39" i="7"/>
  <c r="C15" i="30" s="1"/>
  <c r="G15" i="11"/>
  <c r="C13" i="30"/>
  <c r="I15" i="11"/>
  <c r="E13" i="30"/>
  <c r="J39" i="7"/>
  <c r="G15" i="30" s="1"/>
  <c r="G14" i="30"/>
  <c r="J16" i="13"/>
  <c r="I62" i="18"/>
  <c r="G9" i="19"/>
  <c r="H59" i="18"/>
  <c r="H62" i="18" s="1"/>
  <c r="K53" i="18"/>
  <c r="F11" i="19" s="1"/>
  <c r="G11" i="19" s="1"/>
  <c r="H11" i="19" s="1"/>
  <c r="I11" i="19" s="1"/>
  <c r="J11" i="19" s="1"/>
  <c r="K52" i="18"/>
  <c r="F22" i="11"/>
  <c r="F24" i="11" s="1"/>
  <c r="D68" i="28"/>
  <c r="D70" i="28" s="1"/>
  <c r="D90" i="28" s="1"/>
  <c r="D91" i="28" s="1"/>
  <c r="J42" i="7"/>
  <c r="J45" i="7" s="1"/>
  <c r="K22" i="11" s="1"/>
  <c r="K24" i="11" s="1"/>
  <c r="J15" i="13"/>
  <c r="M19" i="11"/>
  <c r="N19" i="11"/>
  <c r="N23" i="11"/>
  <c r="M23" i="11"/>
  <c r="M8" i="11"/>
  <c r="N8" i="11"/>
  <c r="J17" i="13"/>
  <c r="C68" i="28" l="1"/>
  <c r="C70" i="28" s="1"/>
  <c r="C90" i="28" s="1"/>
  <c r="C91" i="28" s="1"/>
  <c r="I22" i="11"/>
  <c r="I24" i="11" s="1"/>
  <c r="G22" i="11"/>
  <c r="G24" i="11" s="1"/>
  <c r="G13" i="19"/>
  <c r="G18" i="19" s="1"/>
  <c r="F68" i="28"/>
  <c r="F70" i="28" s="1"/>
  <c r="F90" i="28" s="1"/>
  <c r="F91" i="28" s="1"/>
  <c r="I68" i="28"/>
  <c r="I70" i="28" s="1"/>
  <c r="I90" i="28" s="1"/>
  <c r="I91" i="28" s="1"/>
  <c r="H24" i="11"/>
  <c r="K65" i="18"/>
  <c r="K64" i="18"/>
  <c r="H9" i="19"/>
  <c r="H13" i="19" s="1"/>
  <c r="H18" i="19" s="1"/>
  <c r="F13" i="19"/>
  <c r="N15" i="11"/>
  <c r="M15" i="11"/>
  <c r="I9" i="19" l="1"/>
  <c r="I13" i="19" s="1"/>
  <c r="I18" i="19" s="1"/>
  <c r="K9" i="19" l="1"/>
  <c r="K13" i="19" s="1"/>
  <c r="J9" i="19"/>
  <c r="J13" i="19" s="1"/>
  <c r="J18" i="19" l="1"/>
  <c r="D37" i="19"/>
  <c r="K18" i="19"/>
  <c r="D28" i="19"/>
  <c r="D32" i="19" l="1"/>
  <c r="D38" i="19" s="1"/>
  <c r="D39" i="19" s="1"/>
  <c r="D43" i="19" s="1"/>
  <c r="D46" i="19" s="1"/>
  <c r="B32" i="6"/>
  <c r="C32" i="6"/>
  <c r="C87" i="6"/>
  <c r="C83" i="6"/>
  <c r="C84" i="6" l="1"/>
  <c r="G27" i="19"/>
  <c r="D49" i="19"/>
  <c r="C43" i="7"/>
  <c r="D9" i="11"/>
  <c r="C39" i="7"/>
  <c r="B84" i="6"/>
  <c r="B87" i="6"/>
  <c r="B81" i="6"/>
  <c r="B83" i="6" s="1"/>
  <c r="O10" i="13" l="1"/>
  <c r="N18" i="13"/>
  <c r="N15" i="13"/>
  <c r="N16" i="13"/>
  <c r="N17" i="13"/>
  <c r="N14" i="13"/>
  <c r="O13" i="13"/>
  <c r="O9" i="13"/>
  <c r="O12" i="13"/>
  <c r="O6" i="13"/>
  <c r="O7" i="13"/>
  <c r="O8" i="13"/>
  <c r="O11" i="13"/>
  <c r="O14" i="13" l="1"/>
  <c r="N22" i="11"/>
  <c r="M22" i="11"/>
  <c r="N9" i="11"/>
  <c r="M9" i="11"/>
  <c r="O16" i="13" l="1"/>
  <c r="O15" i="13"/>
  <c r="O17" i="13"/>
  <c r="M24" i="11"/>
  <c r="N24" i="11"/>
  <c r="O18" i="13"/>
  <c r="U36" i="19" l="1"/>
  <c r="U37" i="19" s="1"/>
  <c r="P40" i="19" s="1"/>
  <c r="P42" i="19" s="1"/>
  <c r="P43" i="19" s="1"/>
  <c r="C7186" i="25"/>
  <c r="D7186"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<sst xmlns="http://schemas.openxmlformats.org/spreadsheetml/2006/main" count="18183" uniqueCount="9418">
  <si>
    <t>COMPANY NAME</t>
  </si>
  <si>
    <t>Sales</t>
  </si>
  <si>
    <t>Expenses</t>
  </si>
  <si>
    <t>Operating Profit</t>
  </si>
  <si>
    <t>Other Income</t>
  </si>
  <si>
    <t>Depreciation</t>
  </si>
  <si>
    <t>Interest</t>
  </si>
  <si>
    <t>Profit before tax</t>
  </si>
  <si>
    <t>Tax</t>
  </si>
  <si>
    <t>Net profit</t>
  </si>
  <si>
    <t>Sales Growth</t>
  </si>
  <si>
    <t>Equity Share Capital</t>
  </si>
  <si>
    <t>Reserves</t>
  </si>
  <si>
    <t>Total</t>
  </si>
  <si>
    <t>Net Block</t>
  </si>
  <si>
    <t>Capital Work in Progress</t>
  </si>
  <si>
    <t>Investments</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</si>
  <si>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</si>
  <si>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</si>
  <si>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</si>
  <si>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</si>
  <si>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</si>
  <si>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</si>
  <si>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</si>
  <si>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</si>
  <si>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</si>
  <si>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</si>
  <si>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</si>
  <si>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</si>
  <si>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</si>
  <si>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Inventory</t>
  </si>
  <si>
    <t>Debtor Days</t>
  </si>
  <si>
    <t>Inventory Turnover</t>
  </si>
  <si>
    <t>EPS</t>
  </si>
  <si>
    <t>LATEST VERSION</t>
  </si>
  <si>
    <t>CURRENT VERSION</t>
  </si>
  <si>
    <t>DALMIA BHARAT LTD</t>
  </si>
  <si>
    <t>META</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</si>
  <si>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</si>
  <si>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</si>
  <si>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</si>
  <si>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</si>
  <si>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</si>
  <si>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</si>
  <si>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</si>
  <si>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</si>
  <si>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</si>
  <si>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</si>
  <si>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</si>
  <si>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</si>
  <si>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</si>
  <si>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</si>
  <si>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</si>
  <si>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</si>
  <si>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</si>
  <si>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</si>
  <si>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</si>
  <si>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</si>
  <si>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Data</t>
  </si>
  <si>
    <t>Years</t>
  </si>
  <si>
    <t>LTM</t>
  </si>
  <si>
    <t>#</t>
  </si>
  <si>
    <t>INCOME STATEMENT</t>
  </si>
  <si>
    <t>Sales growth</t>
  </si>
  <si>
    <t>cogs</t>
  </si>
  <si>
    <t>cogs % sales</t>
  </si>
  <si>
    <t>Gross profit</t>
  </si>
  <si>
    <t>Selling and general</t>
  </si>
  <si>
    <t>S&amp;G Exp% SALES</t>
  </si>
  <si>
    <t>EBITDA</t>
  </si>
  <si>
    <t>EBITDA Margin</t>
  </si>
  <si>
    <t>interest</t>
  </si>
  <si>
    <t>Interest % Sales</t>
  </si>
  <si>
    <t>Depreciation % Sales</t>
  </si>
  <si>
    <t>Gross Margin</t>
  </si>
  <si>
    <t>Earnings Before Tax</t>
  </si>
  <si>
    <t>EBT % Sales</t>
  </si>
  <si>
    <t>Effective Tax rate</t>
  </si>
  <si>
    <t>Net Margins</t>
  </si>
  <si>
    <t>No of equity Shares</t>
  </si>
  <si>
    <t>Dividend Per share</t>
  </si>
  <si>
    <t>EPS GROWTH</t>
  </si>
  <si>
    <t>Dividend payout Ratio</t>
  </si>
  <si>
    <t>Retained earnings</t>
  </si>
  <si>
    <t xml:space="preserve">Fixed Assets Net Block </t>
  </si>
  <si>
    <t>Total NCA</t>
  </si>
  <si>
    <t>Total Current Assets</t>
  </si>
  <si>
    <t>Total Assets</t>
  </si>
  <si>
    <t>check</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</si>
  <si>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</si>
  <si>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</si>
  <si>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</si>
  <si>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</si>
  <si>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</si>
  <si>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</si>
  <si>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</si>
  <si>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</si>
  <si>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</si>
  <si>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</si>
  <si>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</si>
  <si>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</si>
  <si>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</si>
  <si>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</si>
  <si>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</si>
  <si>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</si>
  <si>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</si>
  <si>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</si>
  <si>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</si>
  <si>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</si>
  <si>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</si>
  <si>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</si>
  <si>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</si>
  <si>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</si>
  <si>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</si>
  <si>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</si>
  <si>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</si>
  <si>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</si>
  <si>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CASH FLOW STATEMENT</t>
  </si>
  <si>
    <t xml:space="preserve">CASH </t>
  </si>
  <si>
    <t>Investing Activity -</t>
  </si>
  <si>
    <t>Financing Activity -</t>
  </si>
  <si>
    <t>EBITDA Growth</t>
  </si>
  <si>
    <t>EBIT growth</t>
  </si>
  <si>
    <t>Net Profit Growth</t>
  </si>
  <si>
    <t>Dividend Growth</t>
  </si>
  <si>
    <t>EBT Margin</t>
  </si>
  <si>
    <t>Net Profit Margin</t>
  </si>
  <si>
    <t>Sales Expenses% Sales</t>
  </si>
  <si>
    <t>Operating Income% sales</t>
  </si>
  <si>
    <t>Return on capital employed</t>
  </si>
  <si>
    <t>Retained Earning %</t>
  </si>
  <si>
    <t>Return on equity %</t>
  </si>
  <si>
    <t>self Sustained Growth rate</t>
  </si>
  <si>
    <t>interest coverage ratio</t>
  </si>
  <si>
    <t>Debtor turnover Ratio</t>
  </si>
  <si>
    <t>Creditor Turnover</t>
  </si>
  <si>
    <t>Fixed Assets turnover</t>
  </si>
  <si>
    <t xml:space="preserve">Capital Turnover </t>
  </si>
  <si>
    <t>Payable Days</t>
  </si>
  <si>
    <t>Inventory Days</t>
  </si>
  <si>
    <t>Cash Conversion Days</t>
  </si>
  <si>
    <t>CFO/Sales</t>
  </si>
  <si>
    <t>CFO/Total Assets</t>
  </si>
  <si>
    <t>CFO/Total Debt</t>
  </si>
  <si>
    <t>EBIT Margin</t>
  </si>
  <si>
    <t xml:space="preserve">  </t>
  </si>
  <si>
    <t>Mean</t>
  </si>
  <si>
    <t>Median</t>
  </si>
  <si>
    <t>Trend</t>
  </si>
  <si>
    <t>year</t>
  </si>
  <si>
    <t>sales</t>
  </si>
  <si>
    <t>YEAR WEIGHT</t>
  </si>
  <si>
    <t>EPS Growth</t>
  </si>
  <si>
    <t>Weighted average cost of capital</t>
  </si>
  <si>
    <t>Peer comp</t>
  </si>
  <si>
    <t>Name of the com</t>
  </si>
  <si>
    <t>Country</t>
  </si>
  <si>
    <t>Total Debt</t>
  </si>
  <si>
    <t>Total Equity</t>
  </si>
  <si>
    <t>Tax Rate</t>
  </si>
  <si>
    <r>
      <t xml:space="preserve">Tax Rate </t>
    </r>
    <r>
      <rPr>
        <vertAlign val="superscript"/>
        <sz val="11"/>
        <color theme="1"/>
        <rFont val="Calibri (Body)"/>
      </rPr>
      <t>1</t>
    </r>
  </si>
  <si>
    <t>Debt</t>
  </si>
  <si>
    <t>Debt/</t>
  </si>
  <si>
    <t>Equity</t>
  </si>
  <si>
    <t>Capital</t>
  </si>
  <si>
    <t xml:space="preserve">Levered </t>
  </si>
  <si>
    <r>
      <t xml:space="preserve">Beta </t>
    </r>
    <r>
      <rPr>
        <vertAlign val="superscript"/>
        <sz val="11"/>
        <color theme="1"/>
        <rFont val="Calibri (Body)"/>
      </rPr>
      <t>2</t>
    </r>
  </si>
  <si>
    <r>
      <t xml:space="preserve">Beta </t>
    </r>
    <r>
      <rPr>
        <vertAlign val="superscript"/>
        <sz val="11"/>
        <color theme="1"/>
        <rFont val="Calibri (Body)"/>
      </rPr>
      <t>3</t>
    </r>
  </si>
  <si>
    <t>India</t>
  </si>
  <si>
    <t>Unlevered</t>
  </si>
  <si>
    <t>all figures in INR otherwise stated</t>
  </si>
  <si>
    <t>Average</t>
  </si>
  <si>
    <t xml:space="preserve">Median </t>
  </si>
  <si>
    <t>Cost of Debt</t>
  </si>
  <si>
    <t>Pre tax cost of Debt</t>
  </si>
  <si>
    <t>Post tax Cost of Debt</t>
  </si>
  <si>
    <t>Cost of Equity</t>
  </si>
  <si>
    <t>Risk Free rate</t>
  </si>
  <si>
    <t>Equity Risk Premium</t>
  </si>
  <si>
    <t>Levered Beta</t>
  </si>
  <si>
    <r>
      <t xml:space="preserve">Levered Beta </t>
    </r>
    <r>
      <rPr>
        <vertAlign val="superscript"/>
        <sz val="11"/>
        <color theme="1"/>
        <rFont val="Calibri (Body)"/>
      </rPr>
      <t>4</t>
    </r>
  </si>
  <si>
    <t>Cost of equity</t>
  </si>
  <si>
    <t>Capital Structure</t>
  </si>
  <si>
    <t xml:space="preserve">Current </t>
  </si>
  <si>
    <t>Target</t>
  </si>
  <si>
    <t>Market Cap</t>
  </si>
  <si>
    <t>Total Capital</t>
  </si>
  <si>
    <t>Comps Median Unlevered Beta</t>
  </si>
  <si>
    <t>Target Debt /Equity</t>
  </si>
  <si>
    <t>Debt /Equity</t>
  </si>
  <si>
    <t>Weighted Average Cost of Capital</t>
  </si>
  <si>
    <t>Total Cost</t>
  </si>
  <si>
    <t>Total Weight</t>
  </si>
  <si>
    <t>Weighted Avg Cost of Capital</t>
  </si>
  <si>
    <t>Notes</t>
  </si>
  <si>
    <t>1. Tax rate considered as marginal Tax Rate for the Country.</t>
  </si>
  <si>
    <t>2.Levered Beta is based on 5year monthly Data</t>
  </si>
  <si>
    <t>3. Unlevered beta=Levered Beta/(1+(1-t)*(Debt/Equity))</t>
  </si>
  <si>
    <t>4.Levered beta=Unlevered Beta*(1+(1-t)*(Debt/Equity))</t>
  </si>
  <si>
    <t>Particulars</t>
  </si>
  <si>
    <t>Total Liabilities</t>
  </si>
  <si>
    <t xml:space="preserve">Other </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</si>
  <si>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</si>
  <si>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</si>
  <si>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</si>
  <si>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</si>
  <si>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</si>
  <si>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</si>
  <si>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</si>
  <si>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</si>
  <si>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</si>
  <si>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</si>
  <si>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</si>
  <si>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</si>
  <si>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</si>
  <si>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</si>
  <si>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</si>
  <si>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</si>
  <si>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</si>
  <si>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</si>
  <si>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</si>
  <si>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</si>
  <si>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</si>
  <si>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</si>
  <si>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</si>
  <si>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</si>
  <si>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</si>
  <si>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</si>
  <si>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</si>
  <si>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</si>
  <si>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</si>
  <si>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</si>
  <si>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Net block</t>
  </si>
  <si>
    <t xml:space="preserve">Calculation of Return on investment </t>
  </si>
  <si>
    <t>Current Assets</t>
  </si>
  <si>
    <t>Current Liabilities</t>
  </si>
  <si>
    <t>Total Current Liabilities</t>
  </si>
  <si>
    <t>Net Working Capital</t>
  </si>
  <si>
    <t>Non Current Assets</t>
  </si>
  <si>
    <t>Net non current Assets</t>
  </si>
  <si>
    <t>Invested Capital</t>
  </si>
  <si>
    <t>EBIT</t>
  </si>
  <si>
    <t>ROIC</t>
  </si>
  <si>
    <t>Calculation of Rinvestment rate</t>
  </si>
  <si>
    <t>Net Capex</t>
  </si>
  <si>
    <t>Change in Working Capital</t>
  </si>
  <si>
    <t>Marginal TAX RATE</t>
  </si>
  <si>
    <t>Reinvestment</t>
  </si>
  <si>
    <t>Ebvit*(1-t)</t>
  </si>
  <si>
    <t>Reinvestment Rate</t>
  </si>
  <si>
    <t>4 yr Average</t>
  </si>
  <si>
    <t>4 yr Median</t>
  </si>
  <si>
    <t>Calculation of Growth Rate</t>
  </si>
  <si>
    <t>Roic</t>
  </si>
  <si>
    <t>Intrinsic Growth</t>
  </si>
  <si>
    <t>Calculation of FCFF</t>
  </si>
  <si>
    <t>EBIT(1-T)</t>
  </si>
  <si>
    <t>Less Reinvestment Rate</t>
  </si>
  <si>
    <t>FCFF</t>
  </si>
  <si>
    <t>Discounting Factor</t>
  </si>
  <si>
    <t>pv of FCFF</t>
  </si>
  <si>
    <t>Expected Growth</t>
  </si>
  <si>
    <t>Terminal Growth</t>
  </si>
  <si>
    <t>WACC</t>
  </si>
  <si>
    <t>Mid Yr convention</t>
  </si>
  <si>
    <t>Calculation of Terminal Value</t>
  </si>
  <si>
    <t>FCFF(n+1)</t>
  </si>
  <si>
    <t>Wacc</t>
  </si>
  <si>
    <t>Terminal Growth Rate</t>
  </si>
  <si>
    <t>Terminal Value</t>
  </si>
  <si>
    <t>Calculation of Equity Value</t>
  </si>
  <si>
    <t>Pv of FCFF</t>
  </si>
  <si>
    <t>PV of Terminal Value</t>
  </si>
  <si>
    <t>Enterprise Value</t>
  </si>
  <si>
    <t>Add Cash</t>
  </si>
  <si>
    <t>Less Debt</t>
  </si>
  <si>
    <t>Value of Equity</t>
  </si>
  <si>
    <t>No of shares</t>
  </si>
  <si>
    <t>Value per share</t>
  </si>
  <si>
    <t>Share Price</t>
  </si>
  <si>
    <t>Times</t>
  </si>
  <si>
    <t>S.No.</t>
  </si>
  <si>
    <t>Name</t>
  </si>
  <si>
    <t>CMP Rs.</t>
  </si>
  <si>
    <t>No. Eq. Shares Cr.</t>
  </si>
  <si>
    <t>Debt Rs.Cr.</t>
  </si>
  <si>
    <t>Cash End Rs.Cr.</t>
  </si>
  <si>
    <t>EV</t>
  </si>
  <si>
    <t>Sales Rs.Cr.</t>
  </si>
  <si>
    <t>NP 12M Rs.Cr.</t>
  </si>
  <si>
    <t>FDC</t>
  </si>
  <si>
    <t>Amount in crores</t>
  </si>
  <si>
    <t>Comparable Company Valuation</t>
  </si>
  <si>
    <t>Market Data</t>
  </si>
  <si>
    <t>Financials</t>
  </si>
  <si>
    <t>Valuation</t>
  </si>
  <si>
    <t>Company</t>
  </si>
  <si>
    <t>Ticker</t>
  </si>
  <si>
    <t>Shares Outstanding</t>
  </si>
  <si>
    <t>Equity Value</t>
  </si>
  <si>
    <t>Net Debt</t>
  </si>
  <si>
    <t>Revenue</t>
  </si>
  <si>
    <t>Net Income</t>
  </si>
  <si>
    <t>EV/Revenue</t>
  </si>
  <si>
    <t>EV/EBITDA</t>
  </si>
  <si>
    <t>P/E</t>
  </si>
  <si>
    <t>High</t>
  </si>
  <si>
    <t>75th Percentile</t>
  </si>
  <si>
    <t>25th Percentile</t>
  </si>
  <si>
    <t>Low</t>
  </si>
  <si>
    <t>Cipla Comparable Valuation</t>
  </si>
  <si>
    <t>Implied Enterprise Value</t>
  </si>
  <si>
    <t>Implied Market Value</t>
  </si>
  <si>
    <t>Implied Value per Share</t>
  </si>
  <si>
    <t>Open low</t>
  </si>
  <si>
    <t>Open High</t>
  </si>
  <si>
    <t>Comps</t>
  </si>
  <si>
    <t>DCF Bear</t>
  </si>
  <si>
    <t>DCF Base</t>
  </si>
  <si>
    <t>DCF Bull</t>
  </si>
  <si>
    <t>52w H/L</t>
  </si>
  <si>
    <t xml:space="preserve">Foot ball Field Analysis- Data </t>
  </si>
  <si>
    <t>Sensitivity Analysis</t>
  </si>
  <si>
    <t>Date</t>
  </si>
  <si>
    <t>Adj Close</t>
  </si>
  <si>
    <t>Return</t>
  </si>
  <si>
    <t>1 way</t>
  </si>
  <si>
    <t>Sorted Returns</t>
  </si>
  <si>
    <t>Calculation of Value At risk of Tata Motors</t>
  </si>
  <si>
    <t>STD</t>
  </si>
  <si>
    <t>Min</t>
  </si>
  <si>
    <t>Max</t>
  </si>
  <si>
    <t>Percentile</t>
  </si>
  <si>
    <t>CMP</t>
  </si>
  <si>
    <t>VAR%</t>
  </si>
  <si>
    <t>Stock Price</t>
  </si>
  <si>
    <t>VAR(INR)</t>
  </si>
  <si>
    <t>Confidence</t>
  </si>
  <si>
    <t>Replication</t>
  </si>
  <si>
    <t>Simulated Returns</t>
  </si>
  <si>
    <t>Historical Approach</t>
  </si>
  <si>
    <t>Monte Carlo Simulation</t>
  </si>
  <si>
    <t>About the company</t>
  </si>
  <si>
    <t>Financial Summary</t>
  </si>
  <si>
    <t>Return on Equity (ROE)</t>
  </si>
  <si>
    <t>Net Profit</t>
  </si>
  <si>
    <t>Average Shareholder Equity</t>
  </si>
  <si>
    <t>Return on Equity</t>
  </si>
  <si>
    <t>ROE - Dupont Equation</t>
  </si>
  <si>
    <t>Net Profit Margin (A)</t>
  </si>
  <si>
    <t>Average Total Asset</t>
  </si>
  <si>
    <t>Asset Turnover Ratio (B)</t>
  </si>
  <si>
    <t>Equity Multiplier (C)</t>
  </si>
  <si>
    <t>Return on Equity (A*B*C)</t>
  </si>
  <si>
    <t>Return on Asset</t>
  </si>
  <si>
    <t>ROA - Dupont Equation</t>
  </si>
  <si>
    <t>Return on Asset (A*B)</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</si>
  <si>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</si>
  <si>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</si>
  <si>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</si>
  <si>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</si>
  <si>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</si>
  <si>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</si>
  <si>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</si>
  <si>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</si>
  <si>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</si>
  <si>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</si>
  <si>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</si>
  <si>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</si>
  <si>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</si>
  <si>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</si>
  <si>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</si>
  <si>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</si>
  <si>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</si>
  <si>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</si>
  <si>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</si>
  <si>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</si>
  <si>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</si>
  <si>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</si>
  <si>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</si>
  <si>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</si>
  <si>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</si>
  <si>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</si>
  <si>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</si>
  <si>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</si>
  <si>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</si>
  <si>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</si>
  <si>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</si>
  <si>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</si>
  <si>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</si>
  <si>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</si>
  <si>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</si>
  <si>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</si>
  <si>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</si>
  <si>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</si>
  <si>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</si>
  <si>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</si>
  <si>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</si>
  <si>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</si>
  <si>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</si>
  <si>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</si>
  <si>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</si>
  <si>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</si>
  <si>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</si>
  <si>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</si>
  <si>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</si>
  <si>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</si>
  <si>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</si>
  <si>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</si>
  <si>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</si>
  <si>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</si>
  <si>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</si>
  <si>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</si>
  <si>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</si>
  <si>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</si>
  <si>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</si>
  <si>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</si>
  <si>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</si>
  <si>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</si>
  <si>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</si>
  <si>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</si>
  <si>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</si>
  <si>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</si>
  <si>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</si>
  <si>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</si>
  <si>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</si>
  <si>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</si>
  <si>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</si>
  <si>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</si>
  <si>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</si>
  <si>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</si>
  <si>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</si>
  <si>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</si>
  <si>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</si>
  <si>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</si>
  <si>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</si>
  <si>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</si>
  <si>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</si>
  <si>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</si>
  <si>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</si>
  <si>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</si>
  <si>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</si>
  <si>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</si>
  <si>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</si>
  <si>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</si>
  <si>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</si>
  <si>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</si>
  <si>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</si>
  <si>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</si>
  <si>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</si>
  <si>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</si>
  <si>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</si>
  <si>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</si>
  <si>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</si>
  <si>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</si>
  <si>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</si>
  <si>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</si>
  <si>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</si>
  <si>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</si>
  <si>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</si>
  <si>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</si>
  <si>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</si>
  <si>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</si>
  <si>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</si>
  <si>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</si>
  <si>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</si>
  <si>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</si>
  <si>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</si>
  <si>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</si>
  <si>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</si>
  <si>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</si>
  <si>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</si>
  <si>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</si>
  <si>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</si>
  <si>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</si>
  <si>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</si>
  <si>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</si>
  <si>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</si>
  <si>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</si>
  <si>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</si>
  <si>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</si>
  <si>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</si>
  <si>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</si>
  <si>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</si>
  <si>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</si>
  <si>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</si>
  <si>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</si>
  <si>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</si>
  <si>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</si>
  <si>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</si>
  <si>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</si>
  <si>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</si>
  <si>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</si>
  <si>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</si>
  <si>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</si>
  <si>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</si>
  <si>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</si>
  <si>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</si>
  <si>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</si>
  <si>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</si>
  <si>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</si>
  <si>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</si>
  <si>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</si>
  <si>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</si>
  <si>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</si>
  <si>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</si>
  <si>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</si>
  <si>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</si>
  <si>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</si>
  <si>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</si>
  <si>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</si>
  <si>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</si>
  <si>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</si>
  <si>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</si>
  <si>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</si>
  <si>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</si>
  <si>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</si>
  <si>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</si>
  <si>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</si>
  <si>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</si>
  <si>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</si>
  <si>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</si>
  <si>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</si>
  <si>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</si>
  <si>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</si>
  <si>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</si>
  <si>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</si>
  <si>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</si>
  <si>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</si>
  <si>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</si>
  <si>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</si>
  <si>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</si>
  <si>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</si>
  <si>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</si>
  <si>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</si>
  <si>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</si>
  <si>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</si>
  <si>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</si>
  <si>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</si>
  <si>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</si>
  <si>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</si>
  <si>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</si>
  <si>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</si>
  <si>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</si>
  <si>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</si>
  <si>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</si>
  <si>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</si>
  <si>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</si>
  <si>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</si>
  <si>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</si>
  <si>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</si>
  <si>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</si>
  <si>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</si>
  <si>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</si>
  <si>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</si>
  <si>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</si>
  <si>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</si>
  <si>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</si>
  <si>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</si>
  <si>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</si>
  <si>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</si>
  <si>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</si>
  <si>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</si>
  <si>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</si>
  <si>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</si>
  <si>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</si>
  <si>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</si>
  <si>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</si>
  <si>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</si>
  <si>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</si>
  <si>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</si>
  <si>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</si>
  <si>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</si>
  <si>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</si>
  <si>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</si>
  <si>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</si>
  <si>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</si>
  <si>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</si>
  <si>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</si>
  <si>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</si>
  <si>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</si>
  <si>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</si>
  <si>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</si>
  <si>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</si>
  <si>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</si>
  <si>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</si>
  <si>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</si>
  <si>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</si>
  <si>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</si>
  <si>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</si>
  <si>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</si>
  <si>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</si>
  <si>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</si>
  <si>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</si>
  <si>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</si>
  <si>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</si>
  <si>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</si>
  <si>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</si>
  <si>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</si>
  <si>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</si>
  <si>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</si>
  <si>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</si>
  <si>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</si>
  <si>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</si>
  <si>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</si>
  <si>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</si>
  <si>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</si>
  <si>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</si>
  <si>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</si>
  <si>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</si>
  <si>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</si>
  <si>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</si>
  <si>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</si>
  <si>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</si>
  <si>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</si>
  <si>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</si>
  <si>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</si>
  <si>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</si>
  <si>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</si>
  <si>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</si>
  <si>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</si>
  <si>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</si>
  <si>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</si>
  <si>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</si>
  <si>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</si>
  <si>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</si>
  <si>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</si>
  <si>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</si>
  <si>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</si>
  <si>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</si>
  <si>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</si>
  <si>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</si>
  <si>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</si>
  <si>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</si>
  <si>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</si>
  <si>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</si>
  <si>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</si>
  <si>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</si>
  <si>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</si>
  <si>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</si>
  <si>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</si>
  <si>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</si>
  <si>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</si>
  <si>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</si>
  <si>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</si>
  <si>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</si>
  <si>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</si>
  <si>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</si>
  <si>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</si>
  <si>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</si>
  <si>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</si>
  <si>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</si>
  <si>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</si>
  <si>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</si>
  <si>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</si>
  <si>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</si>
  <si>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</si>
  <si>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</si>
  <si>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</si>
  <si>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</si>
  <si>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</si>
  <si>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</si>
  <si>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</si>
  <si>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</si>
  <si>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</si>
  <si>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</si>
  <si>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</si>
  <si>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</si>
  <si>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</si>
  <si>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</si>
  <si>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</si>
  <si>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</si>
  <si>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</si>
  <si>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</si>
  <si>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</si>
  <si>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</si>
  <si>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</si>
  <si>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</si>
  <si>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</si>
  <si>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</si>
  <si>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</si>
  <si>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</si>
  <si>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</si>
  <si>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</si>
  <si>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</si>
  <si>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</si>
  <si>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</si>
  <si>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</si>
  <si>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</si>
  <si>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</si>
  <si>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</si>
  <si>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</si>
  <si>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</si>
  <si>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</si>
  <si>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</si>
  <si>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</si>
  <si>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</si>
  <si>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</si>
  <si>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</si>
  <si>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</si>
  <si>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</si>
  <si>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</si>
  <si>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</si>
  <si>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</si>
  <si>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</si>
  <si>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</si>
  <si>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</si>
  <si>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</si>
  <si>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</si>
  <si>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</si>
  <si>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</si>
  <si>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</si>
  <si>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</si>
  <si>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</si>
  <si>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</si>
  <si>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</si>
  <si>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</si>
  <si>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</si>
  <si>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</si>
  <si>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</si>
  <si>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</si>
  <si>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</si>
  <si>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</si>
  <si>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</si>
  <si>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</si>
  <si>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</si>
  <si>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</si>
  <si>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</si>
  <si>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</si>
  <si>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</si>
  <si>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</si>
  <si>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</si>
  <si>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</si>
  <si>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</si>
  <si>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</si>
  <si>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</si>
  <si>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</si>
  <si>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</si>
  <si>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</si>
  <si>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</si>
  <si>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</si>
  <si>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</si>
  <si>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</si>
  <si>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</si>
  <si>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</si>
  <si>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</si>
  <si>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</si>
  <si>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</si>
  <si>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</si>
  <si>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</si>
  <si>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</si>
  <si>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</si>
  <si>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</si>
  <si>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</si>
  <si>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</si>
  <si>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</si>
  <si>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</si>
  <si>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</si>
  <si>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</si>
  <si>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</si>
  <si>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</si>
  <si>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</si>
  <si>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</si>
  <si>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</si>
  <si>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</si>
  <si>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</si>
  <si>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</si>
  <si>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</si>
  <si>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</si>
  <si>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</si>
  <si>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</si>
  <si>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</si>
  <si>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</si>
  <si>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</si>
  <si>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</si>
  <si>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</si>
  <si>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</si>
  <si>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</si>
  <si>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</si>
  <si>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</si>
  <si>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</si>
  <si>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</si>
  <si>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</si>
  <si>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</si>
  <si>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</si>
  <si>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</si>
  <si>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</si>
  <si>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</si>
  <si>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</si>
  <si>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</si>
  <si>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</si>
  <si>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</si>
  <si>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</si>
  <si>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</si>
  <si>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</si>
  <si>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</si>
  <si>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</si>
  <si>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</si>
  <si>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</si>
  <si>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</si>
  <si>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</si>
  <si>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</si>
  <si>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</si>
  <si>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</si>
  <si>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</si>
  <si>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</si>
  <si>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</si>
  <si>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</si>
  <si>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</si>
  <si>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</si>
  <si>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</si>
  <si>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</si>
  <si>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</si>
  <si>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</si>
  <si>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</si>
  <si>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</si>
  <si>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</si>
  <si>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</si>
  <si>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</si>
  <si>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</si>
  <si>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</si>
  <si>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</si>
  <si>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</si>
  <si>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</si>
  <si>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</si>
  <si>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</si>
  <si>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</si>
  <si>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</si>
  <si>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</si>
  <si>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</si>
  <si>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</si>
  <si>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</si>
  <si>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</si>
  <si>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</si>
  <si>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</si>
  <si>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</si>
  <si>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</si>
  <si>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</si>
  <si>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</si>
  <si>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</si>
  <si>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</si>
  <si>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</si>
  <si>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</si>
  <si>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</si>
  <si>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</si>
  <si>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</si>
  <si>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</si>
  <si>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</si>
  <si>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</si>
  <si>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</si>
  <si>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</si>
  <si>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</si>
  <si>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</si>
  <si>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</si>
  <si>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</si>
  <si>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</si>
  <si>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</si>
  <si>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</si>
  <si>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</si>
  <si>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</si>
  <si>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</si>
  <si>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</si>
  <si>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</si>
  <si>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</si>
  <si>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</si>
  <si>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</si>
  <si>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</si>
  <si>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</si>
  <si>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</si>
  <si>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</si>
  <si>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</si>
  <si>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</si>
  <si>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</si>
  <si>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</si>
  <si>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</si>
  <si>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</si>
  <si>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</si>
  <si>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</si>
  <si>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</si>
  <si>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</si>
  <si>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</si>
  <si>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</si>
  <si>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</si>
  <si>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</si>
  <si>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</si>
  <si>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</si>
  <si>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</si>
  <si>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</si>
  <si>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</si>
  <si>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</si>
  <si>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</si>
  <si>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</si>
  <si>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</si>
  <si>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</si>
  <si>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</si>
  <si>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</si>
  <si>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</si>
  <si>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</si>
  <si>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</si>
  <si>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</si>
  <si>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</si>
  <si>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</si>
  <si>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</si>
  <si>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</si>
  <si>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</si>
  <si>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</si>
  <si>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</si>
  <si>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</si>
  <si>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</si>
  <si>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</si>
  <si>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</si>
  <si>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</si>
  <si>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</si>
  <si>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</si>
  <si>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</si>
  <si>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</si>
  <si>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</si>
  <si>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</si>
  <si>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</si>
  <si>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</si>
  <si>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</si>
  <si>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</si>
  <si>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</si>
  <si>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</si>
  <si>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</si>
  <si>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</si>
  <si>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</si>
  <si>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</si>
  <si>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</si>
  <si>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</si>
  <si>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</si>
  <si>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</si>
  <si>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</si>
  <si>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</si>
  <si>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</si>
  <si>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</si>
  <si>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</si>
  <si>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</si>
  <si>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</si>
  <si>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</si>
  <si>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</si>
  <si>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</si>
  <si>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</si>
  <si>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</si>
  <si>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</si>
  <si>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</si>
  <si>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</si>
  <si>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</si>
  <si>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</si>
  <si>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</si>
  <si>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</si>
  <si>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</si>
  <si>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</si>
  <si>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</si>
  <si>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</si>
  <si>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</si>
  <si>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</si>
  <si>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</si>
  <si>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</si>
  <si>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</si>
  <si>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</si>
  <si>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</si>
  <si>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</si>
  <si>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</si>
  <si>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</si>
  <si>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</si>
  <si>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</si>
  <si>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</si>
  <si>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</si>
  <si>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</si>
  <si>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</si>
  <si>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</si>
  <si>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</si>
  <si>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</si>
  <si>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</si>
  <si>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</si>
  <si>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</si>
  <si>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</si>
  <si>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</si>
  <si>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</si>
  <si>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</si>
  <si>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</si>
  <si>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</si>
  <si>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</si>
  <si>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</si>
  <si>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</si>
  <si>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</si>
  <si>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</si>
  <si>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</si>
  <si>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</si>
  <si>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</si>
  <si>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</si>
  <si>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</si>
  <si>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</si>
  <si>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</si>
  <si>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</si>
  <si>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</si>
  <si>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</si>
  <si>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</si>
  <si>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</si>
  <si>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</si>
  <si>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</si>
  <si>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</si>
  <si>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</si>
  <si>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</si>
  <si>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</si>
  <si>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</si>
  <si>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</si>
  <si>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</si>
  <si>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</si>
  <si>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</si>
  <si>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</si>
  <si>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</si>
  <si>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</si>
  <si>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</si>
  <si>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</si>
  <si>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</si>
  <si>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</si>
  <si>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</si>
  <si>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</si>
  <si>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</si>
  <si>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</si>
  <si>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</si>
  <si>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</si>
  <si>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</si>
  <si>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</si>
  <si>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</si>
  <si>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</si>
  <si>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</si>
  <si>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</si>
  <si>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</si>
  <si>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</si>
  <si>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</si>
  <si>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</si>
  <si>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</si>
  <si>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</si>
  <si>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</si>
  <si>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</si>
  <si>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</si>
  <si>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</si>
  <si>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</si>
  <si>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</si>
  <si>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</si>
  <si>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</si>
  <si>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</si>
  <si>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</si>
  <si>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</si>
  <si>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</si>
  <si>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</si>
  <si>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</si>
  <si>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</si>
  <si>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</si>
  <si>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</si>
  <si>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</si>
  <si>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</si>
  <si>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</si>
  <si>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</si>
  <si>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</si>
  <si>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</si>
  <si>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</si>
  <si>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</si>
  <si>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</si>
  <si>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</si>
  <si>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</si>
  <si>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</si>
  <si>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</si>
  <si>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</si>
  <si>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</si>
  <si>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</si>
  <si>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</si>
  <si>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</si>
  <si>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</si>
  <si>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</si>
  <si>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</si>
  <si>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</si>
  <si>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</si>
  <si>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</si>
  <si>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</si>
  <si>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</si>
  <si>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</si>
  <si>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</si>
  <si>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</si>
  <si>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</si>
  <si>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</si>
  <si>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</si>
  <si>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</si>
  <si>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</si>
  <si>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</si>
  <si>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</si>
  <si>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</si>
  <si>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</si>
  <si>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</si>
  <si>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</si>
  <si>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</si>
  <si>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</si>
  <si>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</si>
  <si>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</si>
  <si>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</si>
  <si>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</si>
  <si>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</si>
  <si>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</si>
  <si>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</si>
  <si>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</si>
  <si>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</si>
  <si>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</si>
  <si>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</si>
  <si>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</si>
  <si>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</si>
  <si>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</si>
  <si>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</si>
  <si>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</si>
  <si>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</si>
  <si>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</si>
  <si>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</si>
  <si>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</si>
  <si>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</si>
  <si>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</si>
  <si>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</si>
  <si>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</si>
  <si>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</si>
  <si>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</si>
  <si>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</si>
  <si>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</si>
  <si>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</si>
  <si>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</si>
  <si>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</si>
  <si>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</si>
  <si>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</si>
  <si>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</si>
  <si>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</si>
  <si>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</si>
  <si>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</si>
  <si>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</si>
  <si>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</si>
  <si>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</si>
  <si>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</si>
  <si>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</si>
  <si>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</si>
  <si>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</si>
  <si>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</si>
  <si>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</si>
  <si>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</si>
  <si>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</si>
  <si>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</si>
  <si>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</si>
  <si>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</si>
  <si>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</si>
  <si>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</si>
  <si>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</si>
  <si>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</si>
  <si>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</si>
  <si>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</si>
  <si>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</si>
  <si>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</si>
  <si>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</si>
  <si>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</si>
  <si>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</si>
  <si>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</si>
  <si>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</si>
  <si>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</si>
  <si>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</si>
  <si>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</si>
  <si>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</si>
  <si>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</si>
  <si>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</si>
  <si>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</si>
  <si>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</si>
  <si>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</si>
  <si>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</si>
  <si>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</si>
  <si>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</si>
  <si>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</si>
  <si>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</si>
  <si>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</si>
  <si>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</si>
  <si>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</si>
  <si>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</si>
  <si>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</si>
  <si>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</si>
  <si>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</si>
  <si>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</si>
  <si>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</si>
  <si>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</si>
  <si>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</si>
  <si>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</si>
  <si>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</si>
  <si>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</si>
  <si>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</si>
  <si>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</si>
  <si>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</si>
  <si>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</si>
  <si>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</si>
  <si>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</si>
  <si>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</si>
  <si>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</si>
  <si>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</si>
  <si>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</si>
  <si>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</si>
  <si>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</si>
  <si>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</si>
  <si>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</si>
  <si>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</si>
  <si>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</si>
  <si>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</si>
  <si>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</si>
  <si>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</si>
  <si>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</si>
  <si>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</si>
  <si>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</si>
  <si>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</si>
  <si>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</si>
  <si>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</si>
  <si>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</si>
  <si>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</si>
  <si>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</si>
  <si>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</si>
  <si>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</si>
  <si>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</si>
  <si>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</si>
  <si>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</si>
  <si>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</si>
  <si>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</si>
  <si>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</si>
  <si>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</si>
  <si>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</si>
  <si>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</si>
  <si>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</si>
  <si>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</si>
  <si>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</si>
  <si>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</si>
  <si>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</si>
  <si>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</si>
  <si>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</si>
  <si>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</si>
  <si>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</si>
  <si>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</si>
  <si>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</si>
  <si>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</si>
  <si>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</si>
  <si>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</si>
  <si>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</si>
  <si>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</si>
  <si>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</si>
  <si>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</si>
  <si>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</si>
  <si>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</si>
  <si>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</si>
  <si>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</si>
  <si>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</si>
  <si>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</si>
  <si>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</si>
  <si>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</si>
  <si>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</si>
  <si>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</si>
  <si>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</si>
  <si>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</si>
  <si>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</si>
  <si>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</si>
  <si>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</si>
  <si>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</si>
  <si>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</si>
  <si>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</si>
  <si>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</si>
  <si>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</si>
  <si>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</si>
  <si>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</si>
  <si>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</si>
  <si>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</si>
  <si>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</si>
  <si>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</si>
  <si>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</si>
  <si>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</si>
  <si>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</si>
  <si>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</si>
  <si>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</si>
  <si>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</si>
  <si>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</si>
  <si>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</si>
  <si>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</si>
  <si>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</si>
  <si>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</si>
  <si>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</si>
  <si>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</si>
  <si>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</si>
  <si>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</si>
  <si>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</si>
  <si>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</si>
  <si>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</si>
  <si>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</si>
  <si>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</si>
  <si>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</si>
  <si>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</si>
  <si>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</si>
  <si>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</si>
  <si>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</si>
  <si>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</si>
  <si>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</si>
  <si>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</si>
  <si>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</si>
  <si>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</si>
  <si>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</si>
  <si>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</si>
  <si>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</si>
  <si>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</si>
  <si>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</si>
  <si>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</si>
  <si>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</si>
  <si>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</si>
  <si>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</si>
  <si>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</si>
  <si>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</si>
  <si>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</si>
  <si>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</si>
  <si>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</si>
  <si>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</si>
  <si>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</si>
  <si>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</si>
  <si>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</si>
  <si>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</si>
  <si>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</si>
  <si>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</si>
  <si>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</si>
  <si>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</si>
  <si>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</si>
  <si>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</si>
  <si>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</si>
  <si>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</si>
  <si>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</si>
  <si>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</si>
  <si>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</si>
  <si>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</si>
  <si>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</si>
  <si>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</si>
  <si>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</si>
  <si>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</si>
  <si>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</si>
  <si>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</si>
  <si>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</si>
  <si>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</si>
  <si>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</si>
  <si>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</si>
  <si>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</si>
  <si>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</si>
  <si>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</si>
  <si>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</si>
  <si>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</si>
  <si>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</si>
  <si>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</si>
  <si>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</si>
  <si>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</si>
  <si>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</si>
  <si>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</si>
  <si>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</si>
  <si>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</si>
  <si>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</si>
  <si>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</si>
  <si>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</si>
  <si>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</si>
  <si>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</si>
  <si>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</si>
  <si>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</si>
  <si>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</si>
  <si>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</si>
  <si>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</si>
  <si>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</si>
  <si>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</si>
  <si>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</si>
  <si>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</si>
  <si>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</si>
  <si>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</si>
  <si>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</si>
  <si>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</si>
  <si>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</si>
  <si>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</si>
  <si>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</si>
  <si>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</si>
  <si>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</si>
  <si>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</si>
  <si>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</si>
  <si>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</si>
  <si>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</si>
  <si>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</si>
  <si>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</si>
  <si>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</si>
  <si>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</si>
  <si>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</si>
  <si>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</si>
  <si>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</si>
  <si>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</si>
  <si>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</si>
  <si>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</si>
  <si>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</si>
  <si>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</si>
  <si>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</si>
  <si>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</si>
  <si>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</si>
  <si>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</si>
  <si>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</si>
  <si>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</si>
  <si>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</si>
  <si>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</si>
  <si>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</si>
  <si>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</si>
  <si>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</si>
  <si>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</si>
  <si>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</si>
  <si>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</si>
  <si>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</si>
  <si>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</si>
  <si>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</si>
  <si>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</si>
  <si>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</si>
  <si>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</si>
  <si>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</si>
  <si>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</si>
  <si>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</si>
  <si>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</si>
  <si>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</si>
  <si>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</si>
  <si>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</si>
  <si>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</si>
  <si>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</si>
  <si>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</si>
  <si>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</si>
  <si>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</si>
  <si>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</si>
  <si>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</si>
  <si>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</si>
  <si>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</si>
  <si>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</si>
  <si>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</si>
  <si>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</si>
  <si>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</si>
  <si>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</si>
  <si>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</si>
  <si>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</si>
  <si>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</si>
  <si>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</si>
  <si>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</si>
  <si>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</si>
  <si>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</si>
  <si>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</si>
  <si>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</si>
  <si>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</si>
  <si>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</si>
  <si>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</si>
  <si>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</si>
  <si>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</si>
  <si>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</si>
  <si>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</si>
  <si>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</si>
  <si>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</si>
  <si>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</si>
  <si>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</si>
  <si>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</si>
  <si>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</si>
  <si>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</si>
  <si>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</si>
  <si>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</si>
  <si>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</si>
  <si>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</si>
  <si>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</si>
  <si>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</si>
  <si>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</si>
  <si>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</si>
  <si>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</si>
  <si>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</si>
  <si>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</si>
  <si>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</si>
  <si>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</si>
  <si>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</si>
  <si>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</si>
  <si>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</si>
  <si>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</si>
  <si>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</si>
  <si>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</si>
  <si>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</si>
  <si>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</si>
  <si>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</si>
  <si>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</si>
  <si>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</si>
  <si>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</si>
  <si>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</si>
  <si>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</si>
  <si>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</si>
  <si>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</si>
  <si>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</si>
  <si>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</si>
  <si>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</si>
  <si>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</si>
  <si>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</si>
  <si>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</si>
  <si>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</si>
  <si>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</si>
  <si>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</si>
  <si>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</si>
  <si>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</si>
  <si>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</si>
  <si>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</si>
  <si>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</si>
  <si>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</si>
  <si>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</si>
  <si>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</si>
  <si>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</si>
  <si>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</si>
  <si>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</si>
  <si>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</si>
  <si>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</si>
  <si>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</si>
  <si>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</si>
  <si>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</si>
  <si>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</si>
  <si>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</si>
  <si>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</si>
  <si>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</si>
  <si>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</si>
  <si>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</si>
  <si>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</si>
  <si>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</si>
  <si>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</si>
  <si>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</si>
  <si>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</si>
  <si>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</si>
  <si>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</si>
  <si>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</si>
  <si>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</si>
  <si>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</si>
  <si>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</si>
  <si>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</si>
  <si>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</si>
  <si>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</si>
  <si>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</si>
  <si>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</si>
  <si>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</si>
  <si>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</si>
  <si>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</si>
  <si>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</si>
  <si>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</si>
  <si>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</si>
  <si>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</si>
  <si>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</si>
  <si>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</si>
  <si>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</si>
  <si>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</si>
  <si>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</si>
  <si>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</si>
  <si>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</si>
  <si>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</si>
  <si>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</si>
  <si>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</si>
  <si>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</si>
  <si>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</si>
  <si>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</si>
  <si>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</si>
  <si>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</si>
  <si>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</si>
  <si>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</si>
  <si>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</si>
  <si>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</si>
  <si>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</si>
  <si>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</si>
  <si>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</si>
  <si>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</si>
  <si>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</si>
  <si>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</si>
  <si>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</si>
  <si>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</si>
  <si>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</si>
  <si>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</si>
  <si>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</si>
  <si>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</si>
  <si>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</si>
  <si>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</si>
  <si>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</si>
  <si>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</si>
  <si>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</si>
  <si>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</si>
  <si>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</si>
  <si>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</si>
  <si>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</si>
  <si>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</si>
  <si>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</si>
  <si>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</si>
  <si>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</si>
  <si>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</si>
  <si>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</si>
  <si>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</si>
  <si>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</si>
  <si>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</si>
  <si>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</si>
  <si>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</si>
  <si>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</si>
  <si>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</si>
  <si>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</si>
  <si>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</si>
  <si>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</si>
  <si>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</si>
  <si>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</si>
  <si>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</si>
  <si>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</si>
  <si>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</si>
  <si>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</si>
  <si>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</si>
  <si>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</si>
  <si>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</si>
  <si>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</si>
  <si>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</si>
  <si>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</si>
  <si>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</si>
  <si>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</si>
  <si>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</si>
  <si>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</si>
  <si>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</si>
  <si>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</si>
  <si>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</si>
  <si>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</si>
  <si>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</si>
  <si>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</si>
  <si>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</si>
  <si>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</si>
  <si>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</si>
  <si>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</si>
  <si>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</si>
  <si>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</si>
  <si>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</si>
  <si>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</si>
  <si>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</si>
  <si>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</si>
  <si>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</si>
  <si>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</si>
  <si>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</si>
  <si>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</si>
  <si>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</si>
  <si>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</si>
  <si>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</si>
  <si>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</si>
  <si>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</si>
  <si>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</si>
  <si>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</si>
  <si>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</si>
  <si>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</si>
  <si>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</si>
  <si>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</si>
  <si>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</si>
  <si>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</si>
  <si>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</si>
  <si>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</si>
  <si>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</si>
  <si>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</si>
  <si>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</si>
  <si>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</si>
  <si>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</si>
  <si>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</si>
  <si>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</si>
  <si>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</si>
  <si>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</si>
  <si>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</si>
  <si>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</si>
  <si>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</si>
  <si>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</si>
  <si>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</si>
  <si>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</si>
  <si>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</si>
  <si>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</si>
  <si>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</si>
  <si>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</si>
  <si>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</si>
  <si>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</si>
  <si>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</si>
  <si>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</si>
  <si>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</si>
  <si>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</si>
  <si>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</si>
  <si>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</si>
  <si>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</si>
  <si>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</si>
  <si>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</si>
  <si>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</si>
  <si>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</si>
  <si>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</si>
  <si>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</si>
  <si>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</si>
  <si>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</si>
  <si>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</si>
  <si>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</si>
  <si>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</si>
  <si>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</si>
  <si>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</si>
  <si>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</si>
  <si>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</si>
  <si>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</si>
  <si>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</si>
  <si>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</si>
  <si>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</si>
  <si>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</si>
  <si>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</si>
  <si>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</si>
  <si>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</si>
  <si>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</si>
  <si>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</si>
  <si>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</si>
  <si>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</si>
  <si>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</si>
  <si>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</si>
  <si>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</si>
  <si>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</si>
  <si>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</si>
  <si>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</si>
  <si>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</si>
  <si>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</si>
  <si>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</si>
  <si>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</si>
  <si>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</si>
  <si>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</si>
  <si>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</si>
  <si>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</si>
  <si>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</si>
  <si>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</si>
  <si>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</si>
  <si>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</si>
  <si>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</si>
  <si>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</si>
  <si>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</si>
  <si>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</si>
  <si>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</si>
  <si>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</si>
  <si>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</si>
  <si>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</si>
  <si>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</si>
  <si>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</si>
  <si>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</si>
  <si>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</si>
  <si>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</si>
  <si>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</si>
  <si>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</si>
  <si>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</si>
  <si>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</si>
  <si>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</si>
  <si>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</si>
  <si>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</si>
  <si>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</si>
  <si>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</si>
  <si>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</si>
  <si>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</si>
  <si>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</si>
  <si>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</si>
  <si>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</si>
  <si>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</si>
  <si>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</si>
  <si>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</si>
  <si>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</si>
  <si>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</si>
  <si>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</si>
  <si>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</si>
  <si>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</si>
  <si>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</si>
  <si>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</si>
  <si>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</si>
  <si>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</si>
  <si>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</si>
  <si>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</si>
  <si>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</si>
  <si>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</si>
  <si>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</si>
  <si>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</si>
  <si>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</si>
  <si>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</si>
  <si>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</si>
  <si>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</si>
  <si>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</si>
  <si>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</si>
  <si>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</si>
  <si>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</si>
  <si>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</si>
  <si>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</si>
  <si>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</si>
  <si>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</si>
  <si>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</si>
  <si>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</si>
  <si>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</si>
  <si>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</si>
  <si>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</si>
  <si>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</si>
  <si>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</si>
  <si>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</si>
  <si>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</si>
  <si>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</si>
  <si>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</si>
  <si>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</si>
  <si>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</si>
  <si>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</si>
  <si>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</si>
  <si>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</si>
  <si>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</si>
  <si>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</si>
  <si>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</si>
  <si>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</si>
  <si>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</si>
  <si>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</si>
  <si>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</si>
  <si>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</si>
  <si>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</si>
  <si>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</si>
  <si>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</si>
  <si>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</si>
  <si>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</si>
  <si>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</si>
  <si>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</si>
  <si>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</si>
  <si>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</si>
  <si>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</si>
  <si>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</si>
  <si>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</si>
  <si>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</si>
  <si>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</si>
  <si>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</si>
  <si>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</si>
  <si>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</si>
  <si>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</si>
  <si>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</si>
  <si>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</si>
  <si>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</si>
  <si>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</si>
  <si>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</si>
  <si>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</si>
  <si>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</si>
  <si>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</si>
  <si>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</si>
  <si>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</si>
  <si>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</si>
  <si>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</si>
  <si>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</si>
  <si>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</si>
  <si>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</si>
  <si>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</si>
  <si>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</si>
  <si>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</si>
  <si>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</si>
  <si>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</si>
  <si>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</si>
  <si>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</si>
  <si>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</si>
  <si>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</si>
  <si>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</si>
  <si>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</si>
  <si>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</si>
  <si>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</si>
  <si>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</si>
  <si>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</si>
  <si>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</si>
  <si>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</si>
  <si>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</si>
  <si>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</si>
  <si>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</si>
  <si>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</si>
  <si>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</si>
  <si>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</si>
  <si>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</si>
  <si>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</si>
  <si>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</si>
  <si>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</si>
  <si>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</si>
  <si>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</si>
  <si>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</si>
  <si>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</si>
  <si>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</si>
  <si>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</si>
  <si>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</si>
  <si>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</si>
  <si>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</si>
  <si>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</si>
  <si>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</si>
  <si>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</si>
  <si>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</si>
  <si>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</si>
  <si>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</si>
  <si>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</si>
  <si>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</si>
  <si>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</si>
  <si>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</si>
  <si>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</si>
  <si>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</si>
  <si>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</si>
  <si>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</si>
  <si>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</si>
  <si>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</si>
  <si>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</si>
  <si>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</si>
  <si>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</si>
  <si>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</si>
  <si>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</si>
  <si>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</si>
  <si>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</si>
  <si>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</si>
  <si>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</si>
  <si>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</si>
  <si>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</si>
  <si>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</si>
  <si>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</si>
  <si>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</si>
  <si>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</si>
  <si>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</si>
  <si>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</si>
  <si>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</si>
  <si>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</si>
  <si>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</si>
  <si>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</si>
  <si>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</si>
  <si>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</si>
  <si>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</si>
  <si>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</si>
  <si>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</si>
  <si>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</si>
  <si>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</si>
  <si>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</si>
  <si>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</si>
  <si>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</si>
  <si>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</si>
  <si>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</si>
  <si>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</si>
  <si>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</si>
  <si>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</si>
  <si>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</si>
  <si>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</si>
  <si>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</si>
  <si>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</si>
  <si>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</si>
  <si>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</si>
  <si>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</si>
  <si>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</si>
  <si>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</si>
  <si>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</si>
  <si>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</si>
  <si>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</si>
  <si>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</si>
  <si>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</si>
  <si>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</si>
  <si>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</si>
  <si>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</si>
  <si>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</si>
  <si>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</si>
  <si>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</si>
  <si>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</si>
  <si>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</si>
  <si>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</si>
  <si>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</si>
  <si>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</si>
  <si>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</si>
  <si>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</si>
  <si>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</si>
  <si>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</si>
  <si>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</si>
  <si>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</si>
  <si>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</si>
  <si>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</si>
  <si>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</si>
  <si>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</si>
  <si>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</si>
  <si>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</si>
  <si>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</si>
  <si>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</si>
  <si>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</si>
  <si>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</si>
  <si>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</si>
  <si>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</si>
  <si>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</si>
  <si>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</si>
  <si>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</si>
  <si>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</si>
  <si>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</si>
  <si>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</si>
  <si>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</si>
  <si>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</si>
  <si>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</si>
  <si>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</si>
  <si>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</si>
  <si>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</si>
  <si>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</si>
  <si>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</si>
  <si>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</si>
  <si>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</si>
  <si>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</si>
  <si>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</si>
  <si>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</si>
  <si>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</si>
  <si>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</si>
  <si>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</si>
  <si>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</si>
  <si>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</si>
  <si>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</si>
  <si>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</si>
  <si>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</si>
  <si>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</si>
  <si>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</si>
  <si>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</si>
  <si>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</si>
  <si>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</si>
  <si>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</si>
  <si>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</si>
  <si>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</si>
  <si>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</si>
  <si>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</si>
  <si>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</si>
  <si>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</si>
  <si>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</si>
  <si>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</si>
  <si>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</si>
  <si>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</si>
  <si>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</si>
  <si>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</si>
  <si>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</si>
  <si>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</si>
  <si>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</si>
  <si>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</si>
  <si>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</si>
  <si>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</si>
  <si>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</si>
  <si>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</si>
  <si>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</si>
  <si>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</si>
  <si>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</si>
  <si>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</si>
  <si>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</si>
  <si>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</si>
  <si>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</si>
  <si>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</si>
  <si>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</si>
  <si>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</si>
  <si>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</si>
  <si>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</si>
  <si>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</si>
  <si>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</si>
  <si>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</si>
  <si>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</si>
  <si>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</si>
  <si>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</si>
  <si>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</si>
  <si>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</si>
  <si>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</si>
  <si>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</si>
  <si>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</si>
  <si>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</si>
  <si>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</si>
  <si>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</si>
  <si>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</si>
  <si>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</si>
  <si>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</si>
  <si>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</si>
  <si>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</si>
  <si>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</si>
  <si>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</si>
  <si>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</si>
  <si>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</si>
  <si>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</si>
  <si>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</si>
  <si>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</si>
  <si>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</si>
  <si>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</si>
  <si>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</si>
  <si>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</si>
  <si>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</si>
  <si>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</si>
  <si>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</si>
  <si>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</si>
  <si>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</si>
  <si>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</si>
  <si>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</si>
  <si>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</si>
  <si>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</si>
  <si>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</si>
  <si>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</si>
  <si>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</si>
  <si>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</si>
  <si>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</si>
  <si>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</si>
  <si>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</si>
  <si>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</si>
  <si>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</si>
  <si>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</si>
  <si>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</si>
  <si>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</si>
  <si>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</si>
  <si>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</si>
  <si>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</si>
  <si>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</si>
  <si>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</si>
  <si>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</si>
  <si>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</si>
  <si>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</si>
  <si>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</si>
  <si>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</si>
  <si>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</si>
  <si>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</si>
  <si>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</si>
  <si>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</si>
  <si>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</si>
  <si>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</si>
  <si>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</si>
  <si>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</si>
  <si>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</si>
  <si>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</si>
  <si>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</si>
  <si>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</si>
  <si>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</si>
  <si>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</si>
  <si>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</si>
  <si>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</si>
  <si>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</si>
  <si>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</si>
  <si>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</si>
  <si>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</si>
  <si>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</si>
  <si>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</si>
  <si>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</si>
  <si>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</si>
  <si>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</si>
  <si>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</si>
  <si>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</si>
  <si>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</si>
  <si>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</si>
  <si>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</si>
  <si>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</si>
  <si>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</si>
  <si>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</si>
  <si>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</si>
  <si>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</si>
  <si>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</si>
  <si>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</si>
  <si>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</si>
  <si>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</si>
  <si>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</si>
  <si>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</si>
  <si>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</si>
  <si>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</si>
  <si>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</si>
  <si>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</si>
  <si>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</si>
  <si>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</si>
  <si>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</si>
  <si>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</si>
  <si>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</si>
  <si>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</si>
  <si>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</si>
  <si>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</si>
  <si>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</si>
  <si>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</si>
  <si>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</si>
  <si>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</si>
  <si>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</si>
  <si>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</si>
  <si>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</si>
  <si>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</si>
  <si>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</si>
  <si>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</si>
  <si>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</si>
  <si>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</si>
  <si>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</si>
  <si>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</si>
  <si>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</si>
  <si>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</si>
  <si>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</si>
  <si>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</si>
  <si>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</si>
  <si>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</si>
  <si>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</si>
  <si>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</si>
  <si>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</si>
  <si>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</si>
  <si>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</si>
  <si>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</si>
  <si>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</si>
  <si>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</si>
  <si>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</si>
  <si>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</si>
  <si>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</si>
  <si>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</si>
  <si>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</si>
  <si>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</si>
  <si>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</si>
  <si>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</si>
  <si>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</si>
  <si>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</si>
  <si>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</si>
  <si>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</si>
  <si>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</si>
  <si>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</si>
  <si>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</si>
  <si>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</si>
  <si>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</si>
  <si>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</si>
  <si>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</si>
  <si>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</si>
  <si>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</si>
  <si>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</si>
  <si>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</si>
  <si>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</si>
  <si>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</si>
  <si>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</si>
  <si>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</si>
  <si>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</si>
  <si>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</si>
  <si>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</si>
  <si>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</si>
  <si>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</si>
  <si>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</si>
  <si>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</si>
  <si>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</si>
  <si>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</si>
  <si>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</si>
  <si>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</si>
  <si>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</si>
  <si>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</si>
  <si>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</si>
  <si>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</si>
  <si>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</si>
  <si>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</si>
  <si>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</si>
  <si>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</si>
  <si>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</si>
  <si>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</si>
  <si>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</si>
  <si>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</si>
  <si>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</si>
  <si>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</si>
  <si>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</si>
  <si>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</si>
  <si>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</si>
  <si>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</si>
  <si>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</si>
  <si>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</si>
  <si>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</si>
  <si>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</si>
  <si>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</si>
  <si>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</si>
  <si>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</si>
  <si>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</si>
  <si>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</si>
  <si>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</si>
  <si>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</si>
  <si>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</si>
  <si>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</si>
  <si>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</si>
  <si>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</si>
  <si>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</si>
  <si>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</si>
  <si>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</si>
  <si>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</si>
  <si>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</si>
  <si>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</si>
  <si>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</si>
  <si>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</si>
  <si>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</si>
  <si>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</si>
  <si>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</si>
  <si>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</si>
  <si>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</si>
  <si>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</si>
  <si>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</si>
  <si>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</si>
  <si>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</si>
  <si>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</si>
  <si>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</si>
  <si>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</si>
  <si>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</si>
  <si>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</si>
  <si>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</si>
  <si>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</si>
  <si>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</si>
  <si>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</si>
  <si>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</si>
  <si>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</si>
  <si>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</si>
  <si>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</si>
  <si>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</si>
  <si>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</si>
  <si>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</si>
  <si>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</si>
  <si>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</si>
  <si>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</si>
  <si>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</si>
  <si>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</si>
  <si>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</si>
  <si>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</si>
  <si>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</si>
  <si>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</si>
  <si>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</si>
  <si>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</si>
  <si>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</si>
  <si>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</si>
  <si>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</si>
  <si>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</si>
  <si>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</si>
  <si>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</si>
  <si>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</si>
  <si>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</si>
  <si>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</si>
  <si>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</si>
  <si>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</si>
  <si>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</si>
  <si>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</si>
  <si>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</si>
  <si>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</si>
  <si>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</si>
  <si>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</si>
  <si>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</si>
  <si>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</si>
  <si>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</si>
  <si>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</si>
  <si>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</si>
  <si>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</si>
  <si>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</si>
  <si>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</si>
  <si>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</si>
  <si>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</si>
  <si>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</si>
  <si>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</si>
  <si>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</si>
  <si>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</si>
  <si>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</si>
  <si>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</si>
  <si>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</si>
  <si>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</si>
  <si>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</si>
  <si>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</si>
  <si>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</si>
  <si>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</si>
  <si>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</si>
  <si>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</si>
  <si>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</si>
  <si>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</si>
  <si>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</si>
  <si>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</si>
  <si>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</si>
  <si>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</si>
  <si>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</si>
  <si>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</si>
  <si>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</si>
  <si>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</si>
  <si>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</si>
  <si>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</si>
  <si>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</si>
  <si>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</si>
  <si>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</si>
  <si>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</si>
  <si>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</si>
  <si>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</si>
  <si>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</si>
  <si>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</si>
  <si>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</si>
  <si>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</si>
  <si>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</si>
  <si>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</si>
  <si>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</si>
  <si>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</si>
  <si>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</si>
  <si>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</si>
  <si>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</si>
  <si>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</si>
  <si>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</si>
  <si>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</si>
  <si>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</si>
  <si>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</si>
  <si>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</si>
  <si>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</si>
  <si>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</si>
  <si>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</si>
  <si>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</si>
  <si>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</si>
  <si>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</si>
  <si>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</si>
  <si>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</si>
  <si>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</si>
  <si>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</si>
  <si>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</si>
  <si>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</si>
  <si>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</si>
  <si>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</si>
  <si>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</si>
  <si>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</si>
  <si>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</si>
  <si>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</si>
  <si>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</si>
  <si>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</si>
  <si>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</si>
  <si>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</si>
  <si>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</si>
  <si>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</si>
  <si>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</si>
  <si>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</si>
  <si>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</si>
  <si>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</si>
  <si>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</si>
  <si>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</si>
  <si>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</si>
  <si>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</si>
  <si>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</si>
  <si>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</si>
  <si>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</si>
  <si>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</si>
  <si>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</si>
  <si>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</si>
  <si>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</si>
  <si>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</si>
  <si>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</si>
  <si>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</si>
  <si>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</si>
  <si>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</si>
  <si>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</si>
  <si>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</si>
  <si>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</si>
  <si>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</si>
  <si>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</si>
  <si>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</si>
  <si>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</si>
  <si>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</si>
  <si>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</si>
  <si>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</si>
  <si>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</si>
  <si>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</si>
  <si>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</si>
  <si>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</si>
  <si>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</si>
  <si>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</si>
  <si>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</si>
  <si>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</si>
  <si>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</si>
  <si>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</si>
  <si>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</si>
  <si>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</si>
  <si>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</si>
  <si>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</si>
  <si>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</si>
  <si>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</si>
  <si>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</si>
  <si>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</si>
  <si>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</si>
  <si>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</si>
  <si>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</si>
  <si>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</si>
  <si>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</si>
  <si>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</si>
  <si>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</si>
  <si>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</si>
  <si>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</si>
  <si>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</si>
  <si>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</si>
  <si>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</si>
  <si>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</si>
  <si>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</si>
  <si>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</si>
  <si>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</si>
  <si>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</si>
  <si>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</si>
  <si>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</si>
  <si>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</si>
  <si>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</si>
  <si>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</si>
  <si>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</si>
  <si>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</si>
  <si>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</si>
  <si>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</si>
  <si>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</si>
  <si>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</si>
  <si>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</si>
  <si>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</si>
  <si>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</si>
  <si>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</si>
  <si>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</si>
  <si>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</si>
  <si>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</si>
  <si>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</si>
  <si>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</si>
  <si>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</si>
  <si>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</si>
  <si>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</si>
  <si>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</si>
  <si>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</si>
  <si>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</si>
  <si>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</si>
  <si>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</si>
  <si>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</si>
  <si>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</si>
  <si>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</si>
  <si>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</si>
  <si>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</si>
  <si>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</si>
  <si>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</si>
  <si>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</si>
  <si>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</si>
  <si>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</si>
  <si>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</si>
  <si>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</si>
  <si>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</si>
  <si>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</si>
  <si>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</si>
  <si>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</si>
  <si>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</si>
  <si>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</si>
  <si>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</si>
  <si>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</si>
  <si>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</si>
  <si>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</si>
  <si>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</si>
  <si>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</si>
  <si>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</si>
  <si>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</si>
  <si>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</si>
  <si>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</si>
  <si>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</si>
  <si>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</si>
  <si>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</si>
  <si>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</si>
  <si>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</si>
  <si>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</si>
  <si>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</si>
  <si>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</si>
  <si>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</si>
  <si>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</si>
  <si>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</si>
  <si>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</si>
  <si>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</si>
  <si>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</si>
  <si>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</si>
  <si>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</si>
  <si>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</si>
  <si>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</si>
  <si>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</si>
  <si>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</si>
  <si>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</si>
  <si>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</si>
  <si>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</si>
  <si>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</si>
  <si>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</si>
  <si>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</si>
  <si>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</si>
  <si>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</si>
  <si>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</si>
  <si>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</si>
  <si>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</si>
  <si>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</si>
  <si>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</si>
  <si>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</si>
  <si>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</si>
  <si>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</si>
  <si>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</si>
  <si>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</si>
  <si>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</si>
  <si>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</si>
  <si>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</si>
  <si>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</si>
  <si>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</si>
  <si>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</si>
  <si>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</si>
  <si>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</si>
  <si>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</si>
  <si>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</si>
  <si>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</si>
  <si>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</si>
  <si>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</si>
  <si>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</si>
  <si>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</si>
  <si>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</si>
  <si>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</si>
  <si>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</si>
  <si>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</si>
  <si>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</si>
  <si>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</si>
  <si>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</si>
  <si>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</si>
  <si>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</si>
  <si>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</si>
  <si>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</si>
  <si>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</si>
  <si>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</si>
  <si>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</si>
  <si>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</si>
  <si>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</si>
  <si>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</si>
  <si>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</si>
  <si>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</si>
  <si>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</si>
  <si>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</si>
  <si>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</si>
  <si>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</si>
  <si>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</si>
  <si>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</si>
  <si>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</si>
  <si>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</si>
  <si>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</si>
  <si>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</si>
  <si>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</si>
  <si>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</si>
  <si>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</si>
  <si>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</si>
  <si>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</si>
  <si>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</si>
  <si>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</si>
  <si>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</si>
  <si>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</si>
  <si>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</si>
  <si>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</si>
  <si>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</si>
  <si>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</si>
  <si>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</si>
  <si>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</si>
  <si>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</si>
  <si>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</si>
  <si>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</si>
  <si>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</si>
  <si>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</si>
  <si>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</si>
  <si>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</si>
  <si>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</si>
  <si>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</si>
  <si>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</si>
  <si>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</si>
  <si>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</si>
  <si>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</si>
  <si>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</si>
  <si>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</si>
  <si>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</si>
  <si>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</si>
  <si>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</si>
  <si>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</si>
  <si>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</si>
  <si>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</si>
  <si>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</si>
  <si>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</si>
  <si>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</si>
  <si>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</si>
  <si>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</si>
  <si>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</si>
  <si>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</si>
  <si>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</si>
  <si>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</si>
  <si>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</si>
  <si>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</si>
  <si>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</si>
  <si>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</si>
  <si>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</si>
  <si>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</si>
  <si>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</si>
  <si>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</si>
  <si>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</si>
  <si>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</si>
  <si>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</si>
  <si>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</si>
  <si>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</si>
  <si>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</si>
  <si>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</si>
  <si>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</si>
  <si>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</si>
  <si>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</si>
  <si>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</si>
  <si>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</si>
  <si>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</si>
  <si>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</si>
  <si>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</si>
  <si>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</si>
  <si>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</si>
  <si>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</si>
  <si>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</si>
  <si>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</si>
  <si>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</si>
  <si>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</si>
  <si>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</si>
  <si>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</si>
  <si>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</si>
  <si>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</si>
  <si>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</si>
  <si>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</si>
  <si>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</si>
  <si>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</si>
  <si>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</si>
  <si>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</si>
  <si>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</si>
  <si>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</si>
  <si>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</si>
  <si>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</si>
  <si>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</si>
  <si>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</si>
  <si>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</si>
  <si>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</si>
  <si>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</si>
  <si>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</si>
  <si>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</si>
  <si>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</si>
  <si>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</si>
  <si>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</si>
  <si>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</si>
  <si>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</si>
  <si>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</si>
  <si>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</si>
  <si>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</si>
  <si>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</si>
  <si>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</si>
  <si>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</si>
  <si>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</si>
  <si>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</si>
  <si>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</si>
  <si>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</si>
  <si>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</si>
  <si>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</si>
  <si>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</si>
  <si>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</si>
  <si>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</si>
  <si>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</si>
  <si>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</si>
  <si>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</si>
  <si>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</si>
  <si>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</si>
  <si>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</si>
  <si>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</si>
  <si>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</si>
  <si>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</si>
  <si>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</si>
  <si>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</si>
  <si>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</si>
  <si>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</si>
  <si>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</si>
  <si>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</si>
  <si>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</si>
  <si>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</si>
  <si>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</si>
  <si>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</si>
  <si>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</si>
  <si>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</si>
  <si>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</si>
  <si>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</si>
  <si>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</si>
  <si>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</si>
  <si>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</si>
  <si>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</si>
  <si>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</si>
  <si>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</si>
  <si>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</si>
  <si>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</si>
  <si>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</si>
  <si>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</si>
  <si>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</si>
  <si>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</si>
  <si>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</si>
  <si>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</si>
  <si>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</si>
  <si>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</si>
  <si>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</si>
  <si>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</si>
  <si>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</si>
  <si>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</si>
  <si>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</si>
  <si>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</si>
  <si>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</si>
  <si>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</si>
  <si>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</si>
  <si>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</si>
  <si>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</si>
  <si>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</si>
  <si>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</si>
  <si>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</si>
  <si>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</si>
  <si>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</si>
  <si>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</si>
  <si>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</si>
  <si>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</si>
  <si>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</si>
  <si>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</si>
  <si>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</si>
  <si>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</si>
  <si>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</si>
  <si>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</si>
  <si>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</si>
  <si>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</si>
  <si>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</si>
  <si>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</si>
  <si>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</si>
  <si>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</si>
  <si>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</si>
  <si>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</si>
  <si>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</si>
  <si>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</si>
  <si>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</si>
  <si>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</si>
  <si>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</si>
  <si>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</si>
  <si>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</si>
  <si>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</si>
  <si>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</si>
  <si>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</si>
  <si>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</si>
  <si>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</si>
  <si>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</si>
  <si>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</si>
  <si>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</si>
  <si>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</si>
  <si>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</si>
  <si>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</si>
  <si>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</si>
  <si>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</si>
  <si>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</si>
  <si>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</si>
  <si>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</si>
  <si>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</si>
  <si>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</si>
  <si>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</si>
  <si>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</si>
  <si>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</si>
  <si>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</si>
  <si>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</si>
  <si>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</si>
  <si>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</si>
  <si>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</si>
  <si>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</si>
  <si>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</si>
  <si>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</si>
  <si>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</si>
  <si>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</si>
  <si>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</si>
  <si>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</si>
  <si>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</si>
  <si>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</si>
  <si>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</si>
  <si>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</si>
  <si>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</si>
  <si>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</si>
  <si>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</si>
  <si>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</si>
  <si>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</si>
  <si>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</si>
  <si>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</si>
  <si>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</si>
  <si>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</si>
  <si>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</si>
  <si>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</si>
  <si>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</si>
  <si>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</si>
  <si>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</si>
  <si>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</si>
  <si>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</si>
  <si>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</si>
  <si>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</si>
  <si>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</si>
  <si>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</si>
  <si>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</si>
  <si>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</si>
  <si>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</si>
  <si>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</si>
  <si>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</si>
  <si>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</si>
  <si>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</si>
  <si>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</si>
  <si>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</si>
  <si>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</si>
  <si>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</si>
  <si>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</si>
  <si>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</si>
  <si>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</si>
  <si>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</si>
  <si>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</si>
  <si>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</si>
  <si>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</si>
  <si>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</si>
  <si>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</si>
  <si>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</si>
  <si>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</si>
  <si>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</si>
  <si>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</si>
  <si>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</si>
  <si>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</si>
  <si>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</si>
  <si>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</si>
  <si>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</si>
  <si>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</si>
  <si>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</si>
  <si>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</si>
  <si>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</si>
  <si>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</si>
  <si>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</si>
  <si>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</si>
  <si>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</si>
  <si>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</si>
  <si>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</si>
  <si>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</si>
  <si>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</si>
  <si>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</si>
  <si>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</si>
  <si>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</si>
  <si>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</si>
  <si>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</si>
  <si>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</si>
  <si>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</si>
  <si>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</si>
  <si>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</si>
  <si>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</si>
  <si>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</si>
  <si>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</si>
  <si>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</si>
  <si>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</si>
  <si>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</si>
  <si>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</si>
  <si>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</si>
  <si>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</si>
  <si>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</si>
  <si>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</si>
  <si>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</si>
  <si>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</si>
  <si>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</si>
  <si>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</si>
  <si>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</si>
  <si>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</si>
  <si>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</si>
  <si>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</si>
  <si>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</si>
  <si>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</si>
  <si>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</si>
  <si>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</si>
  <si>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</si>
  <si>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</si>
  <si>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</si>
  <si>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</si>
  <si>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</si>
  <si>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</si>
  <si>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</si>
  <si>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</si>
  <si>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</si>
  <si>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</si>
  <si>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</si>
  <si>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</si>
  <si>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</si>
  <si>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</si>
  <si>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</si>
  <si>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</si>
  <si>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</si>
  <si>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</si>
  <si>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</si>
  <si>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</si>
  <si>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</si>
  <si>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</si>
  <si>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</si>
  <si>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</si>
  <si>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</si>
  <si>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</si>
  <si>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</si>
  <si>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</si>
  <si>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</si>
  <si>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</si>
  <si>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</si>
  <si>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</si>
  <si>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</si>
  <si>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</si>
  <si>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</si>
  <si>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</si>
  <si>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</si>
  <si>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</si>
  <si>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</si>
  <si>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</si>
  <si>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</si>
  <si>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</si>
  <si>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</si>
  <si>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</si>
  <si>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</si>
  <si>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</si>
  <si>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</si>
  <si>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</si>
  <si>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</si>
  <si>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</si>
  <si>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</si>
  <si>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</si>
  <si>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</si>
  <si>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</si>
  <si>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</si>
  <si>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</si>
  <si>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</si>
  <si>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</si>
  <si>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</si>
  <si>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</si>
  <si>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</si>
  <si>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</si>
  <si>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</si>
  <si>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</si>
  <si>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</si>
  <si>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</si>
  <si>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</si>
  <si>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</si>
  <si>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</si>
  <si>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</si>
  <si>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</si>
  <si>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</si>
  <si>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</si>
  <si>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</si>
  <si>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</si>
  <si>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</si>
  <si>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</si>
  <si>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</si>
  <si>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</si>
  <si>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</si>
  <si>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</si>
  <si>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</si>
  <si>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</si>
  <si>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</si>
  <si>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</si>
  <si>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</si>
  <si>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</si>
  <si>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</si>
  <si>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</si>
  <si>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</si>
  <si>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</si>
  <si>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</si>
  <si>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</si>
  <si>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</si>
  <si>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</si>
  <si>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</si>
  <si>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</si>
  <si>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</si>
  <si>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</si>
  <si>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</si>
  <si>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</si>
  <si>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</si>
  <si>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</si>
  <si>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</si>
  <si>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</si>
  <si>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</si>
  <si>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</si>
  <si>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</si>
  <si>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</si>
  <si>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</si>
  <si>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</si>
  <si>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</si>
  <si>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</si>
  <si>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</si>
  <si>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</si>
  <si>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</si>
  <si>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</si>
  <si>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</si>
  <si>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</si>
  <si>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</si>
  <si>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</si>
  <si>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</si>
  <si>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</si>
  <si>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</si>
  <si>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</si>
  <si>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</si>
  <si>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</si>
  <si>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</si>
  <si>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</si>
  <si>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</si>
  <si>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</si>
  <si>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</si>
  <si>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</si>
  <si>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</si>
  <si>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</si>
  <si>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</si>
  <si>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</si>
  <si>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</si>
  <si>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</si>
  <si>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</si>
  <si>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</si>
  <si>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</si>
  <si>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</si>
  <si>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</si>
  <si>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</si>
  <si>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</si>
  <si>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</si>
  <si>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</si>
  <si>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</si>
  <si>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</si>
  <si>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</si>
  <si>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</si>
  <si>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</si>
  <si>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</si>
  <si>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</si>
  <si>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</si>
  <si>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</si>
  <si>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</si>
  <si>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</si>
  <si>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</si>
  <si>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</si>
  <si>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</si>
  <si>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</si>
  <si>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</si>
  <si>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</si>
  <si>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</si>
  <si>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</si>
  <si>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</si>
  <si>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</si>
  <si>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</si>
  <si>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</si>
  <si>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</si>
  <si>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</si>
  <si>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</si>
  <si>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</si>
  <si>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</si>
  <si>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</si>
  <si>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</si>
  <si>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</si>
  <si>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</si>
  <si>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</si>
  <si>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</si>
  <si>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</si>
  <si>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</si>
  <si>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</si>
  <si>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</si>
  <si>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</si>
  <si>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</si>
  <si>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</si>
  <si>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</si>
  <si>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</si>
  <si>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</si>
  <si>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</si>
  <si>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</si>
  <si>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</si>
  <si>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</si>
  <si>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</si>
  <si>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</si>
  <si>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</si>
  <si>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</si>
  <si>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</si>
  <si>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</si>
  <si>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</si>
  <si>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</si>
  <si>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</si>
  <si>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</si>
  <si>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</si>
  <si>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</si>
  <si>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</si>
  <si>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</si>
  <si>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</si>
  <si>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</si>
  <si>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</si>
  <si>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</si>
  <si>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</si>
  <si>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</si>
  <si>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</si>
  <si>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</si>
  <si>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</si>
  <si>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</si>
  <si>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</si>
  <si>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</si>
  <si>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</si>
  <si>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</si>
  <si>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</si>
  <si>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</si>
  <si>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</si>
  <si>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</si>
  <si>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</si>
  <si>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</si>
  <si>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</si>
  <si>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</si>
  <si>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</si>
  <si>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</si>
  <si>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</si>
  <si>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</si>
  <si>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</si>
  <si>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</si>
  <si>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</si>
  <si>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</si>
  <si>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</si>
  <si>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</si>
  <si>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</si>
  <si>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</si>
  <si>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</si>
  <si>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</si>
  <si>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</si>
  <si>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</si>
  <si>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</si>
  <si>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</si>
  <si>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</si>
  <si>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</si>
  <si>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</si>
  <si>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</si>
  <si>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</si>
  <si>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</si>
  <si>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</si>
  <si>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</si>
  <si>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</si>
  <si>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</si>
  <si>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</si>
  <si>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</si>
  <si>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</si>
  <si>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</si>
  <si>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</si>
  <si>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</si>
  <si>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</si>
  <si>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</si>
  <si>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</si>
  <si>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</si>
  <si>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</si>
  <si>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</si>
  <si>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</si>
  <si>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</si>
  <si>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</si>
  <si>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</si>
  <si>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</si>
  <si>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</si>
  <si>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</si>
  <si>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</si>
  <si>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</si>
  <si>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</si>
  <si>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</si>
  <si>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</si>
  <si>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</si>
  <si>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</si>
  <si>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</si>
  <si>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</si>
  <si>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</si>
  <si>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</si>
  <si>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</si>
  <si>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</si>
  <si>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</si>
  <si>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</si>
  <si>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</si>
  <si>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</si>
  <si>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</si>
  <si>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</si>
  <si>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</si>
  <si>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</si>
  <si>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</si>
  <si>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</si>
  <si>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</si>
  <si>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</si>
  <si>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</si>
  <si>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</si>
  <si>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</si>
  <si>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</si>
  <si>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</si>
  <si>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</si>
  <si>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</si>
  <si>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</si>
  <si>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</si>
  <si>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</si>
  <si>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</si>
  <si>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</si>
  <si>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</si>
  <si>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</si>
  <si>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</si>
  <si>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</si>
  <si>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</si>
  <si>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</si>
  <si>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</si>
  <si>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</si>
  <si>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</si>
  <si>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</si>
  <si>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</si>
  <si>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</si>
  <si>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</si>
  <si>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</si>
  <si>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</si>
  <si>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</si>
  <si>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</si>
  <si>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</si>
  <si>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</si>
  <si>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</si>
  <si>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</si>
  <si>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</si>
  <si>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</si>
  <si>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</si>
  <si>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</si>
  <si>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</si>
  <si>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</si>
  <si>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</si>
  <si>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</si>
  <si>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</si>
  <si>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</si>
  <si>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</si>
  <si>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</si>
  <si>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</si>
  <si>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</si>
  <si>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</si>
  <si>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</si>
  <si>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</si>
  <si>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</si>
  <si>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</si>
  <si>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</si>
  <si>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</si>
  <si>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</si>
  <si>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</si>
  <si>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</si>
  <si>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</si>
  <si>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</si>
  <si>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</si>
  <si>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</si>
  <si>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</si>
  <si>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</si>
  <si>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</si>
  <si>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</si>
  <si>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</si>
  <si>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</si>
  <si>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</si>
  <si>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</si>
  <si>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</si>
  <si>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</si>
  <si>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</si>
  <si>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</si>
  <si>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</si>
  <si>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</si>
  <si>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</si>
  <si>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</si>
  <si>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</si>
  <si>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</si>
  <si>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</si>
  <si>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</si>
  <si>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</si>
  <si>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</si>
  <si>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</si>
  <si>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</si>
  <si>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</si>
  <si>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</si>
  <si>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</si>
  <si>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</si>
  <si>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</si>
  <si>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</si>
  <si>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</si>
  <si>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</si>
  <si>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</si>
  <si>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</si>
  <si>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</si>
  <si>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</si>
  <si>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</si>
  <si>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</si>
  <si>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</si>
  <si>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</si>
  <si>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</si>
  <si>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</si>
  <si>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</si>
  <si>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</si>
  <si>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</si>
  <si>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</si>
  <si>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</si>
  <si>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</si>
  <si>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</si>
  <si>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</si>
  <si>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</si>
  <si>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</si>
  <si>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</si>
  <si>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</si>
  <si>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</si>
  <si>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</si>
  <si>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</si>
  <si>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</si>
  <si>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</si>
  <si>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</si>
  <si>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</si>
  <si>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</si>
  <si>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</si>
  <si>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</si>
  <si>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</si>
  <si>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</si>
  <si>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</si>
  <si>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</si>
  <si>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</si>
  <si>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</si>
  <si>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</si>
  <si>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</si>
  <si>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</si>
  <si>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</si>
  <si>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</si>
  <si>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</si>
  <si>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</si>
  <si>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</si>
  <si>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</si>
  <si>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</si>
  <si>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</si>
  <si>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</si>
  <si>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</si>
  <si>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</si>
  <si>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</si>
  <si>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</si>
  <si>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</si>
  <si>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</si>
  <si>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</si>
  <si>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</si>
  <si>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</si>
  <si>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</si>
  <si>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</si>
  <si>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</si>
  <si>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</si>
  <si>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</si>
  <si>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</si>
  <si>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</si>
  <si>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</si>
  <si>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</si>
  <si>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</si>
  <si>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</si>
  <si>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</si>
  <si>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</si>
  <si>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</si>
  <si>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</si>
  <si>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</si>
  <si>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</si>
  <si>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</si>
  <si>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</si>
  <si>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</si>
  <si>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</si>
  <si>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</si>
  <si>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</si>
  <si>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</si>
  <si>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</si>
  <si>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</si>
  <si>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</si>
  <si>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</si>
  <si>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</si>
  <si>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</si>
  <si>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</si>
  <si>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</si>
  <si>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</si>
  <si>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</si>
  <si>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</si>
  <si>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</si>
  <si>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</si>
  <si>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</si>
  <si>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</si>
  <si>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</si>
  <si>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</si>
  <si>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</si>
  <si>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</si>
  <si>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</si>
  <si>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</si>
  <si>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</si>
  <si>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</si>
  <si>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</si>
  <si>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</si>
  <si>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</si>
  <si>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</si>
  <si>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</si>
  <si>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</si>
  <si>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</si>
  <si>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</si>
  <si>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</si>
  <si>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</si>
  <si>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</si>
  <si>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</si>
  <si>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</si>
  <si>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</si>
  <si>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</si>
  <si>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</si>
  <si>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</si>
  <si>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</si>
  <si>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</si>
  <si>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</si>
  <si>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</si>
  <si>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</si>
  <si>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</si>
  <si>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</si>
  <si>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</si>
  <si>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</si>
  <si>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</si>
  <si>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</si>
  <si>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</si>
  <si>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</si>
  <si>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</si>
  <si>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</si>
  <si>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</si>
  <si>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</si>
  <si>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</si>
  <si>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</si>
  <si>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</si>
  <si>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</si>
  <si>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</si>
  <si>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</si>
  <si>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</si>
  <si>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</si>
  <si>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</si>
  <si>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</si>
  <si>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</si>
  <si>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</si>
  <si>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</si>
  <si>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</si>
  <si>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</si>
  <si>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</si>
  <si>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</si>
  <si>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</si>
  <si>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</si>
  <si>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</si>
  <si>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</si>
  <si>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</si>
  <si>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</si>
  <si>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</si>
  <si>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</si>
  <si>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</si>
  <si>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</si>
  <si>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</si>
  <si>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</si>
  <si>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</si>
  <si>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</si>
  <si>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</si>
  <si>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</si>
  <si>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</si>
  <si>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</si>
  <si>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</si>
  <si>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</si>
  <si>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</si>
  <si>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</si>
  <si>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</si>
  <si>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</si>
  <si>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</si>
  <si>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</si>
  <si>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</si>
  <si>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</si>
  <si>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</si>
  <si>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</si>
  <si>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</si>
  <si>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</si>
  <si>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</si>
  <si>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</si>
  <si>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</si>
  <si>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</si>
  <si>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</si>
  <si>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</si>
  <si>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</si>
  <si>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</si>
  <si>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</si>
  <si>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</si>
  <si>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</si>
  <si>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</si>
  <si>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</si>
  <si>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</si>
  <si>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</si>
  <si>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</si>
  <si>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</si>
  <si>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</si>
  <si>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</si>
  <si>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</si>
  <si>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</si>
  <si>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</si>
  <si>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</si>
  <si>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</si>
  <si>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</si>
  <si>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</si>
  <si>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</si>
  <si>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</si>
  <si>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</si>
  <si>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</si>
  <si>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</si>
  <si>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</si>
  <si>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</si>
  <si>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</si>
  <si>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</si>
  <si>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</si>
  <si>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</si>
  <si>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</si>
  <si>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</si>
  <si>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</si>
  <si>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</si>
  <si>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</si>
  <si>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</si>
  <si>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</si>
  <si>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</si>
  <si>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</si>
  <si>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</si>
  <si>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</si>
  <si>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</si>
  <si>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</si>
  <si>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</si>
  <si>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</si>
  <si>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</si>
  <si>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</si>
  <si>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</si>
  <si>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</si>
  <si>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</si>
  <si>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</si>
  <si>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</si>
  <si>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</si>
  <si>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</si>
  <si>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</si>
  <si>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</si>
  <si>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</si>
  <si>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</si>
  <si>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</si>
  <si>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</si>
  <si>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</si>
  <si>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</si>
  <si>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</si>
  <si>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</si>
  <si>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</si>
  <si>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</si>
  <si>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</si>
  <si>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</si>
  <si>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</si>
  <si>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</si>
  <si>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</si>
  <si>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</si>
  <si>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</si>
  <si>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</si>
  <si>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</si>
  <si>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</si>
  <si>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</si>
  <si>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</si>
  <si>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</si>
  <si>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</si>
  <si>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</si>
  <si>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</si>
  <si>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</si>
  <si>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</si>
  <si>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</si>
  <si>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</si>
  <si>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</si>
  <si>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</si>
  <si>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</si>
  <si>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</si>
  <si>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</si>
  <si>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</si>
  <si>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</si>
  <si>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</si>
  <si>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</si>
  <si>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</si>
  <si>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</si>
  <si>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</si>
  <si>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</si>
  <si>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</si>
  <si>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</si>
  <si>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</si>
  <si>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</si>
  <si>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</si>
  <si>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</si>
  <si>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</si>
  <si>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</si>
  <si>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</si>
  <si>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</si>
  <si>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</si>
  <si>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</si>
  <si>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</si>
  <si>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</si>
  <si>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</si>
  <si>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</si>
  <si>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</si>
  <si>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</si>
  <si>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</si>
  <si>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</si>
  <si>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</si>
  <si>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</si>
  <si>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</si>
  <si>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</si>
  <si>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</si>
  <si>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</si>
  <si>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</si>
  <si>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</si>
  <si>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</si>
  <si>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</si>
  <si>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</si>
  <si>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</si>
  <si>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</si>
  <si>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</si>
  <si>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</si>
  <si>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</si>
  <si>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</si>
  <si>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</si>
  <si>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</si>
  <si>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</si>
  <si>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</si>
  <si>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</si>
  <si>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</si>
  <si>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</si>
  <si>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</si>
  <si>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</si>
  <si>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</si>
  <si>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</si>
  <si>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</si>
  <si>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</si>
  <si>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</si>
  <si>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</si>
  <si>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</si>
  <si>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</si>
  <si>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</si>
  <si>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</si>
  <si>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</si>
  <si>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</si>
  <si>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</si>
  <si>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</si>
  <si>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</si>
  <si>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</si>
  <si>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</si>
  <si>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</si>
  <si>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</si>
  <si>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</si>
  <si>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</si>
  <si>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</si>
  <si>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</si>
  <si>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</si>
  <si>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</si>
  <si>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</si>
  <si>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</si>
  <si>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</si>
  <si>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</si>
  <si>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</si>
  <si>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</si>
  <si>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</si>
  <si>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</si>
  <si>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</si>
  <si>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</si>
  <si>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</si>
  <si>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</si>
  <si>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</si>
  <si>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</si>
  <si>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</si>
  <si>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</si>
  <si>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</si>
  <si>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</si>
  <si>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</si>
  <si>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</si>
  <si>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</si>
  <si>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</si>
  <si>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</si>
  <si>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</si>
  <si>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</si>
  <si>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</si>
  <si>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</si>
  <si>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</si>
  <si>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</si>
  <si>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</si>
  <si>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</si>
  <si>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</si>
  <si>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</si>
  <si>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</si>
  <si>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</si>
  <si>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</si>
  <si>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</si>
  <si>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</si>
  <si>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</si>
  <si>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</si>
  <si>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</si>
  <si>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</si>
  <si>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</si>
  <si>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</si>
  <si>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</si>
  <si>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</si>
  <si>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</si>
  <si>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</si>
  <si>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</si>
  <si>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</si>
  <si>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</si>
  <si>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</si>
  <si>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</si>
  <si>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</si>
  <si>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</si>
  <si>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</si>
  <si>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</si>
  <si>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</si>
  <si>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</si>
  <si>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</si>
  <si>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</si>
  <si>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</si>
  <si>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</si>
  <si>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</si>
  <si>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</si>
  <si>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</si>
  <si>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</si>
  <si>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</si>
  <si>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</si>
  <si>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</si>
  <si>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</si>
  <si>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</si>
  <si>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</si>
  <si>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</si>
  <si>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</si>
  <si>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</si>
  <si>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</si>
  <si>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</si>
  <si>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</si>
  <si>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</si>
  <si>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</si>
  <si>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</si>
  <si>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</si>
  <si>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</si>
  <si>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</si>
  <si>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</si>
  <si>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</si>
  <si>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</si>
  <si>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</si>
  <si>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</si>
  <si>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</si>
  <si>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</si>
  <si>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</si>
  <si>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</si>
  <si>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</si>
  <si>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</si>
  <si>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</si>
  <si>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</si>
  <si>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</si>
  <si>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</si>
  <si>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</si>
  <si>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</si>
  <si>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</si>
  <si>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</si>
  <si>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</si>
  <si>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</si>
  <si>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</si>
  <si>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</si>
  <si>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</si>
  <si>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</si>
  <si>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</si>
  <si>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</si>
  <si>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</si>
  <si>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</si>
  <si>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</si>
  <si>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</si>
  <si>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</si>
  <si>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</si>
  <si>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</si>
  <si>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</si>
  <si>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</si>
  <si>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</si>
  <si>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</si>
  <si>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</si>
  <si>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</si>
  <si>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</si>
  <si>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</si>
  <si>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</si>
  <si>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</si>
  <si>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</si>
  <si>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</si>
  <si>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</si>
  <si>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</si>
  <si>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</si>
  <si>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</si>
  <si>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</si>
  <si>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</si>
  <si>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</si>
  <si>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</si>
  <si>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</si>
  <si>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</si>
  <si>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</si>
  <si>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</si>
  <si>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</si>
  <si>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</si>
  <si>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</si>
  <si>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</si>
  <si>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</si>
  <si>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</si>
  <si>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</si>
  <si>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</si>
  <si>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</si>
  <si>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</si>
  <si>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</si>
  <si>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</si>
  <si>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</si>
  <si>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</si>
  <si>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</si>
  <si>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</si>
  <si>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</si>
  <si>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</si>
  <si>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</si>
  <si>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</si>
  <si>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</si>
  <si>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</si>
  <si>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</si>
  <si>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</si>
  <si>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</si>
  <si>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</si>
  <si>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</si>
  <si>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</si>
  <si>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</si>
  <si>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</si>
  <si>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</si>
  <si>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</si>
  <si>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</si>
  <si>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</si>
  <si>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</si>
  <si>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</si>
  <si>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</si>
  <si>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</si>
  <si>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</si>
  <si>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</si>
  <si>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</si>
  <si>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</si>
  <si>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</si>
  <si>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</si>
  <si>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</si>
  <si>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</si>
  <si>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</si>
  <si>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</si>
  <si>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</si>
  <si>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</si>
  <si>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</si>
  <si>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</si>
  <si>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</si>
  <si>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</si>
  <si>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</si>
  <si>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</si>
  <si>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</si>
  <si>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</si>
  <si>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</si>
  <si>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</si>
  <si>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</si>
  <si>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</si>
  <si>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</si>
  <si>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</si>
  <si>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</si>
  <si>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</si>
  <si>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</si>
  <si>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</si>
  <si>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</si>
  <si>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</si>
  <si>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</si>
  <si>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</si>
  <si>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</si>
  <si>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</si>
  <si>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</si>
  <si>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</si>
  <si>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</si>
  <si>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</si>
  <si>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</si>
  <si>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</si>
  <si>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</si>
  <si>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</si>
  <si>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</si>
  <si>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</si>
  <si>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</si>
  <si>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</si>
  <si>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</si>
  <si>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</si>
  <si>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</si>
  <si>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</si>
  <si>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</si>
  <si>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</si>
  <si>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</si>
  <si>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</si>
  <si>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</si>
  <si>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</si>
  <si>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</si>
  <si>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</si>
  <si>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</si>
  <si>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</si>
  <si>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</si>
  <si>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</si>
  <si>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</si>
  <si>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</si>
  <si>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</si>
  <si>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</si>
  <si>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</si>
  <si>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</si>
  <si>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</si>
  <si>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</si>
  <si>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</si>
  <si>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</si>
  <si>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</si>
  <si>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</si>
  <si>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</si>
  <si>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</si>
  <si>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</si>
  <si>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</si>
  <si>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</si>
  <si>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</si>
  <si>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</si>
  <si>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</si>
  <si>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</si>
  <si>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</si>
  <si>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</si>
  <si>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</si>
  <si>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</si>
  <si>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</si>
  <si>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</si>
  <si>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</si>
  <si>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</si>
  <si>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</si>
  <si>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</si>
  <si>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</si>
  <si>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</si>
  <si>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</si>
  <si>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</si>
  <si>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</si>
  <si>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</si>
  <si>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</si>
  <si>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</si>
  <si>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</si>
  <si>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</si>
  <si>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</si>
  <si>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</si>
  <si>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</si>
  <si>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</si>
  <si>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</si>
  <si>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</si>
  <si>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</si>
  <si>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</si>
  <si>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</si>
  <si>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</si>
  <si>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</si>
  <si>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</si>
  <si>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</si>
  <si>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</si>
  <si>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</si>
  <si>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</si>
  <si>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</si>
  <si>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</si>
  <si>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</si>
  <si>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</si>
  <si>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</si>
  <si>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</si>
  <si>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</si>
  <si>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</si>
  <si>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</si>
  <si>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</si>
  <si>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</si>
  <si>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</si>
  <si>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</si>
  <si>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</si>
  <si>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</si>
  <si>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</si>
  <si>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</si>
  <si>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</si>
  <si>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</si>
  <si>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</si>
  <si>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</si>
  <si>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</si>
  <si>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</si>
  <si>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</si>
  <si>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</si>
  <si>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</si>
  <si>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</si>
  <si>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</si>
  <si>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</si>
  <si>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</si>
  <si>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</si>
  <si>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</si>
  <si>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</si>
  <si>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</si>
  <si>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</si>
  <si>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</si>
  <si>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</si>
  <si>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</si>
  <si>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</si>
  <si>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</si>
  <si>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</si>
  <si>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</si>
  <si>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</si>
  <si>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</si>
  <si>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</si>
  <si>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</si>
  <si>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</si>
  <si>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</si>
  <si>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</si>
  <si>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</si>
  <si>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</si>
  <si>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</si>
  <si>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</si>
  <si>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</si>
  <si>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</si>
  <si>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</si>
  <si>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</si>
  <si>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</si>
  <si>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</si>
  <si>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</si>
  <si>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</si>
  <si>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</si>
  <si>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</si>
  <si>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</si>
  <si>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</si>
  <si>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</si>
  <si>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</si>
  <si>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</si>
  <si>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</si>
  <si>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</si>
  <si>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</si>
  <si>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</si>
  <si>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</si>
  <si>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</si>
  <si>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</si>
  <si>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</si>
  <si>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</si>
  <si>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</si>
  <si>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</si>
  <si>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</si>
  <si>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</si>
  <si>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</si>
  <si>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</si>
  <si>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</si>
  <si>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</si>
  <si>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</si>
  <si>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</si>
  <si>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</si>
  <si>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</si>
  <si>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</si>
  <si>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</si>
  <si>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</si>
  <si>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</si>
  <si>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</si>
  <si>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</si>
  <si>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</si>
  <si>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</si>
  <si>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</si>
  <si>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</si>
  <si>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</si>
  <si>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</si>
  <si>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</si>
  <si>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</si>
  <si>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</si>
  <si>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</si>
  <si>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</si>
  <si>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</si>
  <si>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</si>
  <si>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</si>
  <si>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</si>
  <si>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</si>
  <si>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</si>
  <si>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</si>
  <si>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</si>
  <si>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</si>
  <si>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</si>
  <si>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</si>
  <si>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</si>
  <si>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</si>
  <si>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</si>
  <si>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</si>
  <si>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</si>
  <si>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</si>
  <si>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</si>
  <si>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</si>
  <si>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</si>
  <si>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</si>
  <si>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</si>
  <si>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</si>
  <si>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</si>
  <si>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</si>
  <si>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</si>
  <si>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</si>
  <si>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</si>
  <si>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</si>
  <si>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</si>
  <si>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</si>
  <si>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</si>
  <si>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</si>
  <si>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</si>
  <si>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</si>
  <si>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</si>
  <si>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</si>
  <si>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</si>
  <si>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</si>
  <si>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</si>
  <si>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</si>
  <si>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</si>
  <si>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</si>
  <si>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</si>
  <si>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</si>
  <si>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</si>
  <si>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</si>
  <si>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</si>
  <si>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</si>
  <si>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</si>
  <si>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</si>
  <si>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</si>
  <si>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</si>
  <si>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</si>
  <si>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</si>
  <si>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</si>
  <si>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</si>
  <si>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</si>
  <si>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</si>
  <si>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</si>
  <si>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</si>
  <si>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</si>
  <si>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</si>
  <si>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</si>
  <si>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</si>
  <si>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</si>
  <si>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</si>
  <si>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</si>
  <si>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</si>
  <si>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</si>
  <si>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</si>
  <si>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</si>
  <si>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</si>
  <si>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</si>
  <si>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</si>
  <si>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</si>
  <si>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</si>
  <si>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</si>
  <si>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</si>
  <si>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</si>
  <si>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</si>
  <si>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</si>
  <si>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</si>
  <si>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</si>
  <si>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</si>
  <si>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</si>
  <si>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</si>
  <si>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</si>
  <si>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</si>
  <si>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</si>
  <si>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</si>
  <si>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</si>
  <si>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</si>
  <si>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</si>
  <si>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</si>
  <si>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</si>
  <si>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</si>
  <si>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</si>
  <si>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</si>
  <si>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</si>
  <si>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</si>
  <si>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</si>
  <si>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</si>
  <si>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</si>
  <si>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</si>
  <si>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</si>
  <si>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</si>
  <si>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</si>
  <si>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</si>
  <si>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</si>
  <si>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</si>
  <si>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</si>
  <si>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</si>
  <si>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</si>
  <si>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</si>
  <si>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</si>
  <si>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</si>
  <si>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</si>
  <si>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</si>
  <si>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</si>
  <si>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</si>
  <si>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</si>
  <si>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</si>
  <si>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</si>
  <si>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</si>
  <si>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</si>
  <si>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</si>
  <si>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</si>
  <si>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</si>
  <si>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</si>
  <si>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</si>
  <si>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</si>
  <si>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</si>
  <si>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</si>
  <si>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</si>
  <si>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</si>
  <si>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</si>
  <si>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</si>
  <si>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</si>
  <si>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</si>
  <si>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</si>
  <si>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</si>
  <si>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</si>
  <si>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</si>
  <si>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</si>
  <si>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</si>
  <si>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</si>
  <si>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</si>
  <si>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</si>
  <si>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</si>
  <si>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</si>
  <si>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</si>
  <si>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</si>
  <si>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</si>
  <si>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</si>
  <si>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</si>
  <si>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</si>
  <si>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</si>
  <si>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</si>
  <si>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</si>
  <si>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</si>
  <si>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</si>
  <si>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</si>
  <si>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</si>
  <si>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</si>
  <si>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</si>
  <si>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</si>
  <si>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</si>
  <si>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</si>
  <si>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</si>
  <si>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</si>
  <si>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</si>
  <si>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</si>
  <si>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</si>
  <si>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</si>
  <si>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</si>
  <si>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</si>
  <si>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</si>
  <si>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</si>
  <si>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</si>
  <si>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</si>
  <si>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</si>
  <si>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</si>
  <si>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</si>
  <si>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</si>
  <si>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</si>
  <si>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</si>
  <si>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</si>
  <si>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</si>
  <si>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</si>
  <si>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</si>
  <si>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</si>
  <si>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</si>
  <si>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</si>
  <si>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</si>
  <si>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</si>
  <si>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</si>
  <si>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</si>
  <si>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</si>
  <si>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</si>
  <si>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</si>
  <si>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</si>
  <si>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</si>
  <si>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</si>
  <si>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</si>
  <si>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</si>
  <si>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</si>
  <si>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</si>
  <si>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</si>
  <si>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</si>
  <si>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</si>
  <si>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</si>
  <si>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</si>
  <si>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</si>
  <si>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</si>
  <si>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</si>
  <si>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</si>
  <si>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</si>
  <si>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</si>
  <si>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</si>
  <si>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</si>
  <si>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</si>
  <si>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</si>
  <si>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</si>
  <si>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</si>
  <si>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</si>
  <si>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</si>
  <si>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</si>
  <si>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</si>
  <si>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</si>
  <si>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</si>
  <si>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</si>
  <si>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</si>
  <si>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</si>
  <si>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</si>
  <si>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</si>
  <si>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</si>
  <si>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</si>
  <si>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</si>
  <si>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</si>
  <si>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</si>
  <si>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</si>
  <si>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</si>
  <si>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</si>
  <si>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</si>
  <si>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</si>
  <si>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</si>
  <si>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</si>
  <si>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</si>
  <si>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</si>
  <si>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</si>
  <si>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</si>
  <si>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</si>
  <si>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</si>
  <si>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</si>
  <si>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</si>
  <si>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</si>
  <si>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</si>
  <si>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</si>
  <si>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</si>
  <si>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</si>
  <si>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</si>
  <si>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</si>
  <si>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</si>
  <si>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</si>
  <si>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</si>
  <si>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</si>
  <si>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</si>
  <si>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</si>
  <si>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</si>
  <si>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</si>
  <si>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</si>
  <si>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</si>
  <si>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</si>
  <si>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</si>
  <si>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</si>
  <si>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</si>
  <si>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</si>
  <si>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</si>
  <si>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</si>
  <si>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</si>
  <si>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</si>
  <si>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</si>
  <si>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</si>
  <si>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</si>
  <si>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</si>
  <si>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</si>
  <si>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</si>
  <si>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</si>
  <si>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</si>
  <si>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</si>
  <si>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</si>
  <si>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</si>
  <si>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</si>
  <si>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</si>
  <si>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</si>
  <si>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</si>
  <si>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</si>
  <si>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</si>
  <si>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</si>
  <si>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</si>
  <si>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</si>
  <si>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</si>
  <si>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</si>
  <si>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</si>
  <si>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</si>
  <si>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</si>
  <si>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</si>
  <si>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</si>
  <si>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</si>
  <si>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</si>
  <si>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</si>
  <si>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</si>
  <si>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</si>
  <si>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</si>
  <si>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</si>
  <si>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</si>
  <si>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</si>
  <si>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</si>
  <si>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</si>
  <si>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</si>
  <si>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</si>
  <si>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</si>
  <si>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</si>
  <si>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</si>
  <si>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</si>
  <si>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</si>
  <si>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</si>
  <si>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</si>
  <si>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</si>
  <si>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</si>
  <si>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</si>
  <si>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</si>
  <si>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</si>
  <si>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</si>
  <si>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</si>
  <si>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</si>
  <si>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</si>
  <si>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</si>
  <si>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</si>
  <si>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</si>
  <si>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</si>
  <si>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</si>
  <si>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</si>
  <si>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</si>
  <si>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</si>
  <si>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</si>
  <si>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</si>
  <si>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</si>
  <si>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</si>
  <si>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</si>
  <si>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</si>
  <si>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</si>
  <si>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</si>
  <si>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</si>
  <si>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</si>
  <si>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</si>
  <si>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</si>
  <si>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</si>
  <si>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</si>
  <si>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</si>
  <si>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</si>
  <si>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</si>
  <si>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</si>
  <si>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</si>
  <si>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</si>
  <si>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</si>
  <si>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</si>
  <si>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</si>
  <si>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</si>
  <si>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</si>
  <si>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</si>
  <si>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</si>
  <si>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</si>
  <si>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</si>
  <si>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</si>
  <si>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</si>
  <si>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</si>
  <si>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</si>
  <si>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</si>
  <si>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</si>
  <si>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</si>
  <si>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</si>
  <si>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</si>
  <si>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</si>
  <si>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</si>
  <si>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</si>
  <si>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</si>
  <si>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</si>
  <si>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</si>
  <si>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</si>
  <si>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</si>
  <si>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</si>
  <si>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</si>
  <si>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</si>
  <si>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</si>
  <si>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</si>
  <si>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</si>
  <si>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</si>
  <si>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</si>
  <si>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</si>
  <si>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</si>
  <si>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</si>
  <si>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</si>
  <si>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</si>
  <si>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</si>
  <si>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</si>
  <si>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</si>
  <si>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</si>
  <si>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</si>
  <si>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</si>
  <si>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</si>
  <si>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</si>
  <si>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</si>
  <si>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</si>
  <si>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</si>
  <si>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</si>
  <si>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</si>
  <si>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</si>
  <si>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</si>
  <si>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</si>
  <si>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</si>
  <si>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</si>
  <si>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</si>
  <si>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</si>
  <si>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</si>
  <si>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</si>
  <si>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</si>
  <si>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</si>
  <si>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</si>
  <si>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</si>
  <si>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</si>
  <si>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</si>
  <si>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</si>
  <si>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</si>
  <si>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</si>
  <si>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</si>
  <si>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</si>
  <si>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</si>
  <si>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</si>
  <si>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</si>
  <si>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</si>
  <si>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</si>
  <si>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</si>
  <si>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</si>
  <si>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</si>
  <si>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</si>
  <si>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</si>
  <si>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</si>
  <si>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</si>
  <si>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</si>
  <si>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</si>
  <si>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</si>
  <si>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</si>
  <si>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</si>
  <si>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</si>
  <si>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</si>
  <si>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</si>
  <si>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</si>
  <si>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</si>
  <si>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</si>
  <si>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</si>
  <si>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</si>
  <si>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</si>
  <si>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</si>
  <si>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</si>
  <si>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</si>
  <si>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</si>
  <si>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</si>
  <si>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</si>
  <si>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</si>
  <si>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</si>
  <si>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</si>
  <si>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</si>
  <si>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</si>
  <si>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</si>
  <si>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</si>
  <si>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</si>
  <si>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</si>
  <si>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</si>
  <si>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</si>
  <si>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</si>
  <si>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</si>
  <si>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</si>
  <si>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</si>
  <si>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</si>
  <si>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</si>
  <si>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</si>
  <si>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</si>
  <si>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</si>
  <si>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</si>
  <si>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</si>
  <si>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</si>
  <si>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</si>
  <si>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</si>
  <si>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</si>
  <si>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</si>
  <si>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</si>
  <si>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</si>
  <si>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</si>
  <si>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</si>
  <si>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</si>
  <si>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</si>
  <si>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</si>
  <si>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</si>
  <si>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</si>
  <si>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</si>
  <si>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</si>
  <si>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</si>
  <si>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</si>
  <si>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</si>
  <si>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</si>
  <si>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</si>
  <si>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</si>
  <si>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</si>
  <si>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</si>
  <si>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</si>
  <si>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</si>
  <si>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</si>
  <si>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</si>
  <si>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</si>
  <si>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</si>
  <si>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</si>
  <si>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</si>
  <si>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</si>
  <si>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</si>
  <si>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</si>
  <si>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</si>
  <si>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</si>
  <si>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</si>
  <si>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</si>
  <si>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</si>
  <si>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</si>
  <si>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</si>
  <si>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</si>
  <si>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</si>
  <si>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</si>
  <si>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</si>
  <si>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</si>
  <si>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</si>
  <si>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</si>
  <si>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</si>
  <si>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</si>
  <si>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</si>
  <si>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</si>
  <si>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</si>
  <si>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</si>
  <si>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</si>
  <si>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</si>
  <si>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</si>
  <si>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</si>
  <si>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</si>
  <si>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</si>
  <si>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</si>
  <si>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</si>
  <si>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</si>
  <si>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</si>
  <si>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</si>
  <si>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</si>
  <si>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</si>
  <si>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</si>
  <si>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</si>
  <si>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</si>
  <si>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</si>
  <si>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</si>
  <si>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</si>
  <si>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</si>
  <si>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</si>
  <si>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</si>
  <si>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</si>
  <si>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</si>
  <si>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</si>
  <si>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</si>
  <si>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</si>
  <si>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</si>
  <si>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</si>
  <si>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</si>
  <si>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</si>
  <si>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</si>
  <si>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</si>
  <si>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</si>
  <si>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</si>
  <si>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</si>
  <si>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</si>
  <si>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</si>
  <si>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</si>
  <si>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</si>
  <si>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</si>
  <si>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</si>
  <si>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</si>
  <si>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</si>
  <si>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</si>
  <si>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</si>
  <si>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</si>
  <si>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</si>
  <si>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</si>
  <si>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</si>
  <si>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</si>
  <si>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</si>
  <si>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</si>
  <si>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</si>
  <si>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</si>
  <si>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</si>
  <si>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</si>
  <si>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</si>
  <si>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</si>
  <si>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</si>
  <si>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</si>
  <si>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</si>
  <si>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</si>
  <si>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</si>
  <si>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</si>
  <si>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</si>
  <si>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</si>
  <si>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</si>
  <si>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</si>
  <si>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</si>
  <si>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</si>
  <si>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</si>
  <si>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</si>
  <si>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</si>
  <si>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</si>
  <si>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</si>
  <si>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</si>
  <si>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</si>
  <si>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</si>
  <si>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</si>
  <si>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</si>
  <si>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</si>
  <si>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</si>
  <si>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</si>
  <si>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</si>
  <si>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</si>
  <si>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</si>
  <si>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</si>
  <si>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</si>
  <si>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</si>
  <si>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</si>
  <si>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</si>
  <si>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</si>
  <si>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</si>
  <si>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</si>
  <si>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</si>
  <si>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</si>
  <si>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</si>
  <si>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</si>
  <si>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</si>
  <si>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</si>
  <si>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</si>
  <si>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</si>
  <si>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</si>
  <si>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</si>
  <si>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</si>
  <si>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</si>
  <si>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</si>
  <si>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</si>
  <si>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</si>
  <si>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</si>
  <si>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</si>
  <si>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</si>
  <si>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</si>
  <si>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</si>
  <si>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</si>
  <si>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</si>
  <si>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</si>
  <si>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</si>
  <si>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</si>
  <si>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</si>
  <si>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</si>
  <si>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</si>
  <si>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</si>
  <si>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</si>
  <si>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</si>
  <si>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</si>
  <si>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</si>
  <si>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</si>
  <si>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</si>
  <si>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</si>
  <si>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</si>
  <si>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</si>
  <si>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</si>
  <si>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</si>
  <si>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</si>
  <si>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</si>
  <si>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</si>
  <si>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</si>
  <si>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</si>
  <si>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</si>
  <si>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</si>
  <si>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</si>
  <si>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</si>
  <si>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</si>
  <si>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</si>
  <si>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</si>
  <si>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</si>
  <si>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</si>
  <si>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</si>
  <si>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</si>
  <si>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</si>
  <si>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</si>
  <si>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</si>
  <si>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</si>
  <si>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</si>
  <si>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</si>
  <si>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</si>
  <si>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</si>
  <si>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</si>
  <si>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</si>
  <si>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</si>
  <si>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</si>
  <si>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</si>
  <si>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</si>
  <si>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</si>
  <si>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</si>
  <si>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</si>
  <si>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</si>
  <si>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</si>
  <si>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</si>
  <si>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</si>
  <si>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</si>
  <si>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</si>
  <si>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</si>
  <si>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</si>
  <si>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</si>
  <si>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</si>
  <si>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</si>
  <si>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</si>
  <si>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</si>
  <si>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</si>
  <si>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</si>
  <si>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</si>
  <si>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</si>
  <si>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</si>
  <si>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</si>
  <si>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</si>
  <si>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</si>
  <si>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</si>
  <si>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</si>
  <si>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</si>
  <si>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</si>
  <si>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</si>
  <si>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</si>
  <si>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</si>
  <si>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</si>
  <si>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</si>
  <si>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</si>
  <si>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</si>
  <si>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</si>
  <si>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</si>
  <si>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</si>
  <si>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</si>
  <si>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</si>
  <si>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</si>
  <si>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</si>
  <si>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</si>
  <si>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</si>
  <si>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</si>
  <si>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</si>
  <si>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</si>
  <si>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</si>
  <si>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</si>
  <si>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</si>
  <si>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</si>
  <si>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</si>
  <si>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</si>
  <si>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</si>
  <si>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</si>
  <si>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</si>
  <si>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</si>
  <si>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</si>
  <si>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</si>
  <si>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</si>
  <si>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</si>
  <si>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</si>
  <si>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</si>
  <si>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</si>
  <si>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</si>
  <si>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</si>
  <si>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</si>
  <si>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</si>
  <si>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</si>
  <si>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</si>
  <si>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</si>
  <si>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</si>
  <si>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</si>
  <si>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</si>
  <si>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</si>
  <si>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</si>
  <si>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</si>
  <si>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</si>
  <si>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</si>
  <si>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</si>
  <si>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</si>
  <si>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</si>
  <si>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</si>
  <si>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</si>
  <si>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</si>
  <si>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</si>
  <si>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</si>
  <si>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</si>
  <si>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</si>
  <si>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</si>
  <si>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</si>
  <si>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</si>
  <si>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</si>
  <si>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</si>
  <si>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</si>
  <si>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</si>
  <si>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</si>
  <si>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</si>
  <si>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</si>
  <si>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</si>
  <si>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</si>
  <si>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</si>
  <si>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</si>
  <si>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</si>
  <si>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</si>
  <si>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</si>
  <si>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</si>
  <si>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</si>
  <si>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</si>
  <si>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</si>
  <si>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</si>
  <si>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</si>
  <si>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</si>
  <si>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</si>
  <si>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</si>
  <si>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</si>
  <si>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</si>
  <si>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</si>
  <si>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</si>
  <si>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</si>
  <si>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</si>
  <si>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</si>
  <si>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</si>
  <si>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</si>
  <si>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</si>
  <si>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</si>
  <si>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</si>
  <si>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</si>
  <si>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</si>
  <si>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</si>
  <si>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</si>
  <si>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</si>
  <si>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</si>
  <si>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</si>
  <si>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</si>
  <si>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</si>
  <si>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</si>
  <si>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</si>
  <si>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</si>
  <si>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</si>
  <si>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</si>
  <si>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</si>
  <si>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</si>
  <si>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</si>
  <si>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</si>
  <si>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</si>
  <si>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</si>
  <si>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</si>
  <si>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</si>
  <si>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</si>
  <si>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</si>
  <si>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</si>
  <si>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</si>
  <si>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</si>
  <si>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</si>
  <si>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</si>
  <si>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</si>
  <si>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</si>
  <si>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</si>
  <si>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</si>
  <si>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</si>
  <si>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</si>
  <si>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</si>
  <si>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</si>
  <si>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</si>
  <si>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</si>
  <si>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</si>
  <si>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</si>
  <si>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</si>
  <si>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</si>
  <si>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</si>
  <si>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</si>
  <si>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</si>
  <si>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</si>
  <si>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</si>
  <si>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</si>
  <si>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</si>
  <si>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</si>
  <si>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</si>
  <si>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</si>
  <si>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</si>
  <si>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</si>
  <si>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</si>
  <si>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</si>
  <si>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</si>
  <si>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</si>
  <si>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</si>
  <si>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</si>
  <si>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</si>
  <si>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</si>
  <si>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</si>
  <si>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</si>
  <si>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</si>
  <si>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</si>
  <si>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</si>
  <si>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</si>
  <si>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</si>
  <si>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</si>
  <si>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</si>
  <si>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</si>
  <si>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</si>
  <si>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</si>
  <si>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</si>
  <si>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</si>
  <si>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</si>
  <si>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</si>
  <si>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</si>
  <si>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</si>
  <si>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</si>
  <si>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</si>
  <si>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</si>
  <si>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</si>
  <si>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</si>
  <si>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</si>
  <si>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</si>
  <si>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</si>
  <si>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</si>
  <si>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</si>
  <si>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</si>
  <si>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</si>
  <si>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</si>
  <si>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</si>
  <si>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</si>
  <si>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</si>
  <si>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</si>
  <si>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</si>
  <si>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</si>
  <si>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</si>
  <si>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</si>
  <si>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</si>
  <si>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</si>
  <si>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</si>
  <si>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</si>
  <si>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</si>
  <si>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</si>
  <si>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</si>
  <si>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</si>
  <si>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</si>
  <si>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</si>
  <si>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</si>
  <si>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</si>
  <si>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</si>
  <si>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</si>
  <si>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</si>
  <si>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</si>
  <si>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</si>
  <si>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</si>
  <si>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</si>
  <si>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</si>
  <si>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</si>
  <si>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</si>
  <si>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</si>
  <si>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</si>
  <si>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</si>
  <si>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</si>
  <si>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</si>
  <si>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</si>
  <si>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</si>
  <si>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</si>
  <si>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</si>
  <si>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</si>
  <si>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</si>
  <si>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</si>
  <si>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</si>
  <si>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</si>
  <si>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</si>
  <si>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</si>
  <si>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</si>
  <si>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</si>
  <si>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</si>
  <si>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</si>
  <si>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</si>
  <si>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</si>
  <si>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</si>
  <si>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</si>
  <si>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</si>
  <si>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</si>
  <si>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</si>
  <si>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</si>
  <si>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</si>
  <si>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</si>
  <si>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</si>
  <si>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</si>
  <si>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</si>
  <si>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</si>
  <si>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</si>
  <si>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</si>
  <si>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</si>
  <si>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</si>
  <si>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</si>
  <si>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</si>
  <si>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</si>
  <si>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</si>
  <si>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</si>
  <si>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</si>
  <si>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</si>
  <si>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</si>
  <si>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</si>
  <si>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</si>
  <si>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</si>
  <si>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</si>
  <si>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</si>
  <si>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</si>
  <si>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</si>
  <si>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</si>
  <si>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</si>
  <si>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</si>
  <si>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</si>
  <si>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</si>
  <si>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</si>
  <si>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</si>
  <si>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</si>
  <si>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</si>
  <si>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</si>
  <si>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</si>
  <si>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</si>
  <si>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</si>
  <si>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</si>
  <si>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</si>
  <si>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</si>
  <si>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</si>
  <si>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</si>
  <si>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</si>
  <si>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</si>
  <si>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</si>
  <si>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</si>
  <si>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</si>
  <si>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</si>
  <si>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</si>
  <si>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</si>
  <si>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</si>
  <si>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</si>
  <si>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</si>
  <si>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</si>
  <si>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</si>
  <si>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</si>
  <si>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</si>
  <si>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</si>
  <si>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</si>
  <si>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</si>
  <si>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</si>
  <si>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</si>
  <si>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</si>
  <si>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</si>
  <si>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</si>
  <si>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</si>
  <si>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</si>
  <si>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</si>
  <si>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</si>
  <si>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</si>
  <si>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</si>
  <si>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</si>
  <si>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</si>
  <si>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</si>
  <si>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</si>
  <si>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</si>
  <si>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</si>
  <si>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</si>
  <si>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</si>
  <si>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</si>
  <si>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</si>
  <si>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</si>
  <si>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</si>
  <si>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</si>
  <si>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</si>
  <si>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</si>
  <si>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</si>
  <si>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</si>
  <si>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</si>
  <si>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</si>
  <si>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</si>
  <si>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</si>
  <si>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</si>
  <si>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</si>
  <si>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</si>
  <si>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</si>
  <si>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</si>
  <si>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</si>
  <si>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</si>
  <si>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</si>
  <si>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</si>
  <si>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</si>
  <si>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</si>
  <si>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</si>
  <si>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</si>
  <si>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</si>
  <si>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</si>
  <si>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</si>
  <si>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</si>
  <si>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</si>
  <si>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</si>
  <si>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</si>
  <si>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</si>
  <si>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</si>
  <si>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</si>
  <si>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</si>
  <si>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</si>
  <si>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</si>
  <si>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</si>
  <si>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</si>
  <si>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</si>
  <si>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</si>
  <si>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</si>
  <si>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</si>
  <si>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</si>
  <si>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</si>
  <si>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</si>
  <si>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</si>
  <si>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</si>
  <si>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</si>
  <si>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</si>
  <si>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</si>
  <si>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</si>
  <si>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</si>
  <si>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</si>
  <si>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</si>
  <si>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</si>
  <si>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</si>
  <si>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</si>
  <si>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</si>
  <si>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</si>
  <si>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</si>
  <si>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</si>
  <si>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</si>
  <si>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</si>
  <si>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</si>
  <si>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</si>
  <si>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</si>
  <si>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</si>
  <si>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</si>
  <si>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</si>
  <si>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</si>
  <si>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</si>
  <si>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</si>
  <si>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</si>
  <si>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</si>
  <si>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</si>
  <si>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</si>
  <si>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</si>
  <si>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</si>
  <si>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</si>
  <si>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</si>
  <si>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</si>
  <si>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</si>
  <si>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</si>
  <si>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</si>
  <si>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</si>
  <si>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</si>
  <si>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</si>
  <si>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</si>
  <si>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</si>
  <si>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</si>
  <si>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</si>
  <si>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</si>
  <si>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</si>
  <si>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</si>
  <si>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</si>
  <si>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</si>
  <si>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</si>
  <si>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</si>
  <si>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</si>
  <si>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</si>
  <si>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</si>
  <si>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</si>
  <si>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</si>
  <si>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</si>
  <si>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</si>
  <si>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</si>
  <si>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</si>
  <si>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</si>
  <si>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</si>
  <si>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</si>
  <si>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</si>
  <si>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</si>
  <si>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</si>
  <si>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</si>
  <si>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</si>
  <si>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</si>
  <si>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</si>
  <si>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</si>
  <si>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</si>
  <si>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</si>
  <si>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</si>
  <si>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</si>
  <si>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</si>
  <si>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</si>
  <si>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</si>
  <si>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</si>
  <si>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</si>
  <si>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</si>
  <si>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</si>
  <si>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</si>
  <si>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</si>
  <si>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</si>
  <si>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</si>
  <si>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</si>
  <si>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</si>
  <si>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</si>
  <si>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</si>
  <si>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</si>
  <si>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</si>
  <si>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</si>
  <si>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</si>
  <si>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</si>
  <si>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</si>
  <si>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</si>
  <si>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</si>
  <si>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</si>
  <si>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</si>
  <si>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</si>
  <si>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</si>
  <si>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</si>
  <si>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</si>
  <si>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</si>
  <si>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</si>
  <si>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</si>
  <si>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</si>
  <si>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</si>
  <si>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</si>
  <si>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</si>
  <si>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</si>
  <si>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</si>
  <si>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</si>
  <si>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</si>
  <si>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</si>
  <si>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</si>
  <si>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</si>
  <si>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</si>
  <si>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</si>
  <si>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</si>
  <si>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</si>
  <si>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</si>
  <si>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</si>
  <si>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</si>
  <si>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</si>
  <si>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</si>
  <si>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</si>
  <si>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</si>
  <si>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</si>
  <si>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</si>
  <si>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</si>
  <si>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</si>
  <si>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</si>
  <si>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</si>
  <si>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</si>
  <si>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</si>
  <si>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</si>
  <si>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</si>
  <si>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</si>
  <si>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</si>
  <si>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</si>
  <si>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</si>
  <si>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</si>
  <si>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</si>
  <si>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</si>
  <si>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</si>
  <si>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</si>
  <si>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</si>
  <si>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</si>
  <si>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</si>
  <si>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</si>
  <si>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</si>
  <si>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</si>
  <si>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</si>
  <si>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</si>
  <si>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</si>
  <si>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</si>
  <si>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</si>
  <si>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</si>
  <si>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</si>
  <si>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</si>
  <si>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</si>
  <si>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</si>
  <si>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</si>
  <si>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</si>
  <si>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</si>
  <si>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</si>
  <si>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</si>
  <si>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</si>
  <si>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</si>
  <si>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</si>
  <si>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</si>
  <si>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</si>
  <si>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</si>
  <si>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</si>
  <si>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</si>
  <si>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</si>
  <si>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</si>
  <si>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</si>
  <si>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</si>
  <si>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</si>
  <si>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</si>
  <si>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</si>
  <si>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</si>
  <si>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</si>
  <si>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</si>
  <si>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</si>
  <si>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</si>
  <si>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</si>
  <si>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</si>
  <si>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</si>
  <si>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</si>
  <si>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</si>
  <si>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</si>
  <si>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</si>
  <si>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</si>
  <si>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</si>
  <si>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</si>
  <si>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</si>
  <si>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</si>
  <si>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</si>
  <si>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</si>
  <si>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</si>
  <si>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</si>
  <si>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</si>
  <si>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</si>
  <si>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</si>
  <si>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</si>
  <si>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</si>
  <si>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</si>
  <si>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</si>
  <si>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</si>
  <si>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</si>
  <si>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</si>
  <si>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</si>
  <si>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</si>
  <si>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</si>
  <si>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</si>
  <si>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</si>
  <si>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</si>
  <si>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</si>
  <si>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</si>
  <si>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</si>
  <si>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</si>
  <si>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</si>
  <si>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</si>
  <si>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</si>
  <si>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</si>
  <si>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</si>
  <si>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</si>
  <si>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</si>
  <si>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</si>
  <si>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</si>
  <si>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</si>
  <si>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</si>
  <si>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</si>
  <si>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</si>
  <si>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</si>
  <si>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</si>
  <si>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</si>
  <si>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</si>
  <si>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</si>
  <si>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</si>
  <si>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</si>
  <si>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</si>
  <si>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</si>
  <si>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</si>
  <si>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</si>
  <si>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</si>
  <si>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</si>
  <si>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</si>
  <si>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</si>
  <si>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</si>
  <si>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</si>
  <si>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</si>
  <si>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</si>
  <si>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</si>
  <si>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</si>
  <si>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</si>
  <si>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</si>
  <si>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</si>
  <si>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</si>
  <si>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</si>
  <si>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</si>
  <si>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</si>
  <si>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</si>
  <si>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</si>
  <si>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</si>
  <si>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</si>
  <si>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</si>
  <si>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</si>
  <si>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</si>
  <si>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</si>
  <si>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</si>
  <si>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</si>
  <si>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</si>
  <si>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</si>
  <si>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</si>
  <si>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</si>
  <si>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</si>
  <si>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</si>
  <si>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</si>
  <si>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</si>
  <si>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</si>
  <si>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</si>
  <si>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</si>
  <si>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</si>
  <si>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</si>
  <si>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</si>
  <si>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</si>
  <si>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</si>
  <si>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</si>
  <si>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</si>
  <si>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</si>
  <si>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</si>
  <si>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</si>
  <si>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</si>
  <si>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</si>
  <si>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</si>
  <si>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</si>
  <si>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</si>
  <si>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</si>
  <si>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</si>
  <si>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</si>
  <si>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</si>
  <si>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</si>
  <si>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</si>
  <si>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</si>
  <si>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</si>
  <si>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</si>
  <si>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</si>
  <si>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</si>
  <si>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</si>
  <si>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</si>
  <si>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</si>
  <si>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</si>
  <si>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</si>
  <si>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</si>
  <si>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</si>
  <si>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</si>
  <si>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</si>
  <si>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</si>
  <si>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</si>
  <si>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</si>
  <si>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</si>
  <si>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</si>
  <si>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</si>
  <si>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</si>
  <si>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</si>
  <si>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</si>
  <si>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</si>
  <si>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</si>
  <si>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</si>
  <si>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</si>
  <si>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</si>
  <si>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</si>
  <si>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</si>
  <si>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</si>
  <si>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</si>
  <si>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</si>
  <si>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</si>
  <si>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</si>
  <si>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</si>
  <si>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</si>
  <si>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</si>
  <si>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</si>
  <si>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</si>
  <si>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</si>
  <si>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</si>
  <si>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</si>
  <si>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</si>
  <si>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</si>
  <si>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</si>
  <si>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</si>
  <si>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</si>
  <si>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</si>
  <si>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</si>
  <si>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</si>
  <si>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</si>
  <si>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</si>
  <si>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</si>
  <si>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</si>
  <si>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</si>
  <si>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</si>
  <si>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</si>
  <si>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</si>
  <si>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</si>
  <si>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</si>
  <si>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</si>
  <si>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</si>
  <si>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</si>
  <si>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</si>
  <si>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</si>
  <si>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</si>
  <si>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</si>
  <si>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</si>
  <si>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</si>
  <si>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</si>
  <si>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</si>
  <si>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</si>
  <si>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</si>
  <si>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</si>
  <si>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</si>
  <si>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</si>
  <si>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</si>
  <si>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</si>
  <si>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</si>
  <si>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</si>
  <si>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</si>
  <si>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</si>
  <si>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</si>
  <si>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</si>
  <si>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</si>
  <si>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</si>
  <si>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</si>
  <si>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</si>
  <si>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</si>
  <si>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</si>
  <si>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</si>
  <si>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</si>
  <si>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</si>
  <si>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</si>
  <si>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</si>
  <si>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</si>
  <si>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</si>
  <si>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</si>
  <si>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</si>
  <si>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</si>
  <si>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</si>
  <si>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</si>
  <si>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</si>
  <si>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</si>
  <si>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</si>
  <si>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</si>
  <si>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</si>
  <si>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</si>
  <si>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</si>
  <si>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</si>
  <si>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</si>
  <si>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</si>
  <si>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</si>
  <si>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</si>
  <si>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</si>
  <si>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</si>
  <si>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</si>
  <si>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</si>
  <si>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</si>
  <si>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</si>
  <si>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</si>
  <si>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</si>
  <si>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</si>
  <si>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</si>
  <si>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</si>
  <si>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</si>
  <si>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</si>
  <si>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</si>
  <si>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</si>
  <si>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</si>
  <si>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</si>
  <si>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</si>
  <si>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</si>
  <si>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</si>
  <si>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</si>
  <si>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</si>
  <si>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</si>
  <si>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</si>
  <si>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</si>
  <si>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</si>
  <si>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</si>
  <si>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</si>
  <si>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</si>
  <si>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</si>
  <si>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</si>
  <si>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</si>
  <si>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</si>
  <si>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</si>
  <si>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</si>
  <si>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</si>
  <si>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</si>
  <si>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</si>
  <si>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</si>
  <si>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</si>
  <si>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</si>
  <si>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</si>
  <si>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</si>
  <si>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</si>
  <si>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</si>
  <si>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</si>
  <si>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</si>
  <si>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</si>
  <si>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</si>
  <si>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</si>
  <si>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</si>
  <si>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</si>
  <si>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</si>
  <si>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</si>
  <si>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</si>
  <si>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</si>
  <si>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</si>
  <si>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</si>
  <si>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</si>
  <si>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</si>
  <si>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</si>
  <si>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</si>
  <si>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</si>
  <si>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</si>
  <si>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</si>
  <si>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</si>
  <si>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</si>
  <si>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</si>
  <si>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</si>
  <si>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</si>
  <si>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</si>
  <si>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</si>
  <si>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</si>
  <si>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</si>
  <si>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</si>
  <si>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</si>
  <si>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</si>
  <si>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</si>
  <si>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</si>
  <si>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</si>
  <si>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</si>
  <si>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</si>
  <si>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</si>
  <si>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</si>
  <si>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</si>
  <si>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</si>
  <si>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</si>
  <si>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</si>
  <si>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</si>
  <si>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</si>
  <si>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</si>
  <si>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</si>
  <si>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</si>
  <si>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</si>
  <si>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</si>
  <si>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</si>
  <si>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</si>
  <si>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</si>
  <si>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</si>
  <si>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</si>
  <si>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</si>
  <si>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</si>
  <si>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</si>
  <si>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</si>
  <si>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</si>
  <si>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</si>
  <si>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</si>
  <si>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</si>
  <si>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</si>
  <si>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</si>
  <si>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</si>
  <si>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</si>
  <si>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</si>
  <si>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</si>
  <si>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</si>
  <si>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</si>
  <si>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</si>
  <si>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</si>
  <si>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</si>
  <si>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</si>
  <si>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</si>
  <si>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</si>
  <si>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</si>
  <si>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</si>
  <si>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</si>
  <si>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</si>
  <si>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</si>
  <si>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</si>
  <si>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</si>
  <si>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</si>
  <si>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</si>
  <si>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</si>
  <si>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</si>
  <si>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</si>
  <si>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</si>
  <si>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</si>
  <si>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</si>
  <si>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</si>
  <si>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</si>
  <si>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</si>
  <si>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</si>
  <si>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</si>
  <si>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</si>
  <si>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</si>
  <si>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</si>
  <si>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</si>
  <si>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</si>
  <si>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</si>
  <si>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</si>
  <si>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</si>
  <si>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</si>
  <si>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</si>
  <si>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</si>
  <si>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</si>
  <si>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</si>
  <si>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</si>
  <si>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</si>
  <si>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</si>
  <si>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</si>
  <si>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</si>
  <si>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</si>
  <si>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</si>
  <si>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</si>
  <si>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</si>
  <si>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</si>
  <si>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</si>
  <si>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</si>
  <si>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</si>
  <si>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</si>
  <si>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</si>
  <si>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</si>
  <si>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</si>
  <si>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</si>
  <si>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</si>
  <si>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</si>
  <si>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</si>
  <si>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</si>
  <si>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</si>
  <si>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</si>
  <si>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</si>
  <si>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</si>
  <si>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</si>
  <si>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</si>
  <si>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</si>
  <si>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</si>
  <si>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</si>
  <si>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</si>
  <si>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</si>
  <si>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</si>
  <si>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</si>
  <si>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</si>
  <si>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</si>
  <si>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</si>
  <si>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</si>
  <si>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</si>
  <si>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</si>
  <si>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</si>
  <si>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</si>
  <si>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</si>
  <si>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</si>
  <si>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</si>
  <si>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</si>
  <si>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</si>
  <si>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</si>
  <si>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</si>
  <si>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</si>
  <si>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</si>
  <si>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</si>
  <si>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</si>
  <si>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</si>
  <si>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</si>
  <si>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</si>
  <si>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</si>
  <si>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</si>
  <si>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</si>
  <si>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</si>
  <si>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</si>
  <si>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</si>
  <si>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</si>
  <si>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</si>
  <si>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</si>
  <si>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</si>
  <si>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</si>
  <si>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</si>
  <si>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</si>
  <si>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</si>
  <si>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</si>
  <si>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</si>
  <si>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</si>
  <si>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</si>
  <si>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</si>
  <si>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</si>
  <si>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</si>
  <si>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</si>
  <si>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</si>
  <si>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</si>
  <si>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</si>
  <si>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</si>
  <si>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</si>
  <si>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</si>
  <si>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</si>
  <si>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</si>
  <si>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</si>
  <si>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</si>
  <si>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</si>
  <si>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</si>
  <si>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</si>
  <si>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</si>
  <si>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</si>
  <si>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</si>
  <si>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</si>
  <si>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</si>
  <si>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</si>
  <si>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</si>
  <si>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</si>
  <si>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</si>
  <si>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</si>
  <si>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</si>
  <si>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</si>
  <si>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</si>
  <si>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</si>
  <si>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</si>
  <si>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</si>
  <si>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</si>
  <si>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</si>
  <si>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</si>
  <si>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</si>
  <si>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</si>
  <si>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</si>
  <si>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</si>
  <si>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</si>
  <si>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</si>
  <si>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</si>
  <si>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</si>
  <si>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</si>
  <si>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</si>
  <si>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</si>
  <si>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</si>
  <si>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</si>
  <si>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</si>
  <si>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</si>
  <si>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</si>
  <si>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</si>
  <si>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</si>
  <si>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</si>
  <si>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</si>
  <si>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</si>
  <si>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</si>
  <si>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</si>
  <si>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</si>
  <si>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</si>
  <si>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</si>
  <si>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</si>
  <si>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</si>
  <si>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</si>
  <si>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</si>
  <si>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</si>
  <si>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</si>
  <si>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</si>
  <si>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</si>
  <si>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</si>
  <si>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</si>
  <si>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</si>
  <si>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</si>
  <si>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</si>
  <si>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</si>
  <si>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</si>
  <si>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</si>
  <si>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</si>
  <si>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</si>
  <si>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</si>
  <si>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</si>
  <si>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</si>
  <si>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</si>
  <si>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</si>
  <si>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</si>
  <si>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</si>
  <si>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</si>
  <si>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</si>
  <si>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</si>
  <si>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</si>
  <si>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</si>
  <si>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</si>
  <si>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</si>
  <si>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</si>
  <si>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</si>
  <si>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</si>
  <si>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</si>
  <si>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</si>
  <si>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</si>
  <si>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</si>
  <si>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</si>
  <si>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</si>
  <si>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</si>
  <si>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</si>
  <si>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</si>
  <si>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</si>
  <si>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</si>
  <si>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</si>
  <si>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</si>
  <si>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</si>
  <si>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</si>
  <si>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</si>
  <si>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</si>
  <si>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</si>
  <si>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</si>
  <si>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</si>
  <si>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</si>
  <si>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</si>
  <si>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</si>
  <si>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</si>
  <si>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</si>
  <si>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</si>
  <si>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</si>
  <si>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</si>
  <si>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</si>
  <si>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</si>
  <si>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</si>
  <si>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</si>
  <si>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</si>
  <si>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</si>
  <si>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</si>
  <si>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</si>
  <si>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</si>
  <si>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</si>
  <si>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</si>
  <si>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</si>
  <si>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</si>
  <si>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</si>
  <si>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</si>
  <si>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</si>
  <si>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</si>
  <si>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</si>
  <si>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</si>
  <si>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</si>
  <si>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</si>
  <si>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</si>
  <si>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</si>
  <si>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</si>
  <si>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</si>
  <si>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</si>
  <si>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</si>
  <si>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</si>
  <si>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</si>
  <si>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</si>
  <si>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</si>
  <si>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</si>
  <si>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</si>
  <si>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</si>
  <si>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</si>
  <si>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</si>
  <si>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</si>
  <si>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</si>
  <si>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</si>
  <si>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</si>
  <si>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</si>
  <si>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</si>
  <si>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</si>
  <si>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</si>
  <si>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</si>
  <si>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</si>
  <si>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</si>
  <si>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</si>
  <si>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</si>
  <si>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</si>
  <si>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</si>
  <si>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</si>
  <si>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</si>
  <si>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</si>
  <si>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</si>
  <si>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</si>
  <si>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</si>
  <si>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</si>
  <si>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</si>
  <si>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</si>
  <si>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</si>
  <si>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</si>
  <si>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</si>
  <si>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</si>
  <si>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</si>
  <si>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</si>
  <si>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</si>
  <si>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</si>
  <si>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</si>
  <si>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</si>
  <si>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</si>
  <si>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</si>
  <si>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</si>
  <si>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</si>
  <si>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</si>
  <si>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</si>
  <si>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</si>
  <si>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</si>
  <si>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</si>
  <si>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</si>
  <si>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</si>
  <si>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</si>
  <si>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</si>
  <si>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</si>
  <si>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</si>
  <si>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</si>
  <si>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</si>
  <si>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</si>
  <si>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</si>
  <si>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</si>
  <si>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</si>
  <si>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</si>
  <si>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</si>
  <si>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</si>
  <si>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</si>
  <si>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</si>
  <si>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</si>
  <si>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</si>
  <si>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</si>
  <si>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</si>
  <si>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</si>
  <si>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</si>
  <si>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</si>
  <si>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</si>
  <si>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</si>
  <si>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</si>
  <si>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</si>
  <si>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</si>
  <si>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</si>
  <si>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</si>
  <si>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</si>
  <si>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</si>
  <si>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</si>
  <si>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</si>
  <si>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</si>
  <si>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</si>
  <si>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</si>
  <si>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</si>
  <si>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</si>
  <si>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</si>
  <si>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</si>
  <si>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</si>
  <si>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</si>
  <si>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</si>
  <si>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</si>
  <si>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</si>
  <si>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</si>
  <si>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</si>
  <si>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</si>
  <si>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</si>
  <si>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</si>
  <si>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</si>
  <si>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</si>
  <si>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</si>
  <si>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</si>
  <si>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</si>
  <si>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</si>
  <si>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</si>
  <si>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</si>
  <si>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</si>
  <si>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</si>
  <si>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</si>
  <si>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</si>
  <si>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</si>
  <si>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</si>
  <si>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</si>
  <si>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</si>
  <si>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</si>
  <si>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</si>
  <si>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</si>
  <si>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</si>
  <si>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</si>
  <si>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</si>
  <si>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</si>
  <si>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</si>
  <si>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</si>
  <si>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</si>
  <si>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</si>
  <si>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</si>
  <si>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</si>
  <si>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</si>
  <si>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</si>
  <si>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</si>
  <si>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</si>
  <si>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</si>
  <si>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</si>
  <si>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</si>
  <si>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</si>
  <si>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</si>
  <si>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</si>
  <si>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</si>
  <si>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</si>
  <si>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</si>
  <si>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</si>
  <si>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</si>
  <si>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</si>
  <si>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</si>
  <si>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</si>
  <si>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</si>
  <si>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</si>
  <si>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</si>
  <si>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</si>
  <si>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</si>
  <si>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</si>
  <si>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</si>
  <si>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</si>
  <si>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</si>
  <si>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</si>
  <si>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</si>
  <si>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</si>
  <si>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</si>
  <si>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</si>
  <si>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</si>
  <si>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</si>
  <si>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</si>
  <si>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</si>
  <si>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</si>
  <si>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</si>
  <si>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</si>
  <si>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</si>
  <si>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</si>
  <si>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</si>
  <si>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</si>
  <si>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</si>
  <si>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</si>
  <si>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</si>
  <si>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</si>
  <si>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</si>
  <si>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</si>
  <si>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</si>
  <si>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</si>
  <si>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</si>
  <si>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</si>
  <si>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</si>
  <si>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</si>
  <si>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</si>
  <si>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</si>
  <si>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</si>
  <si>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</si>
  <si>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</si>
  <si>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</si>
  <si>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</si>
  <si>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</si>
  <si>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</si>
  <si>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</si>
  <si>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</si>
  <si>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</si>
  <si>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</si>
  <si>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</si>
  <si>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</si>
  <si>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</si>
  <si>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</si>
  <si>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</si>
  <si>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</si>
  <si>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</si>
  <si>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</si>
  <si>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</si>
  <si>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</si>
  <si>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</si>
  <si>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</si>
  <si>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</si>
  <si>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</si>
  <si>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</si>
  <si>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</si>
  <si>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</si>
  <si>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</si>
  <si>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</si>
  <si>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</si>
  <si>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</si>
  <si>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</si>
  <si>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</si>
  <si>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</si>
  <si>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</si>
  <si>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</si>
  <si>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</si>
  <si>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</si>
  <si>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</si>
  <si>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</si>
  <si>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</si>
  <si>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</si>
  <si>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</si>
  <si>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</si>
  <si>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</si>
  <si>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</si>
  <si>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</si>
  <si>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</si>
  <si>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</si>
  <si>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</si>
  <si>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</si>
  <si>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</si>
  <si>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</si>
  <si>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</si>
  <si>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</si>
  <si>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</si>
  <si>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</si>
  <si>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</si>
  <si>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</si>
  <si>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</si>
  <si>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</si>
  <si>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</si>
  <si>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</si>
  <si>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</si>
  <si>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</si>
  <si>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</si>
  <si>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</si>
  <si>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</si>
  <si>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</si>
  <si>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</si>
  <si>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</si>
  <si>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</si>
  <si>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</si>
  <si>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</si>
  <si>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</si>
  <si>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</si>
  <si>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</si>
  <si>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</si>
  <si>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</si>
  <si>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</si>
  <si>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</si>
  <si>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</si>
  <si>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</si>
  <si>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</si>
  <si>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</si>
  <si>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</si>
  <si>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</si>
  <si>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</si>
  <si>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</si>
  <si>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</si>
  <si>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</si>
  <si>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</si>
  <si>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</si>
  <si>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</si>
  <si>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</si>
  <si>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</si>
  <si>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</si>
  <si>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</si>
  <si>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</si>
  <si>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</si>
  <si>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</si>
  <si>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</si>
  <si>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</si>
  <si>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</si>
  <si>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</si>
  <si>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</si>
  <si>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</si>
  <si>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</si>
  <si>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</si>
  <si>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</si>
  <si>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</si>
  <si>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</si>
  <si>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</si>
  <si>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</si>
  <si>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</si>
  <si>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</si>
  <si>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</si>
  <si>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</si>
  <si>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</si>
  <si>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</si>
  <si>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</si>
  <si>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</si>
  <si>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</si>
  <si>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</si>
  <si>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</si>
  <si>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</si>
  <si>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</si>
  <si>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</si>
  <si>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</si>
  <si>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</si>
  <si>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</si>
  <si>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</si>
  <si>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</si>
  <si>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</si>
  <si>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</si>
  <si>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</si>
  <si>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</si>
  <si>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</si>
  <si>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</si>
  <si>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</si>
  <si>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</si>
  <si>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</si>
  <si>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</si>
  <si>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</si>
  <si>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</si>
  <si>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</si>
  <si>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</si>
  <si>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</si>
  <si>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</si>
  <si>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</si>
  <si>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</si>
  <si>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</si>
  <si>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</si>
  <si>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</si>
  <si>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</si>
  <si>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</si>
  <si>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</si>
  <si>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</si>
  <si>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</si>
  <si>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</si>
  <si>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</si>
  <si>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</si>
  <si>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</si>
  <si>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</si>
  <si>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</si>
  <si>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</si>
  <si>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</si>
  <si>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</si>
  <si>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</si>
  <si>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</si>
  <si>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</si>
  <si>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</si>
  <si>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</si>
  <si>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</si>
  <si>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</si>
  <si>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</si>
  <si>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</si>
  <si>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</si>
  <si>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</si>
  <si>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</si>
  <si>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</si>
  <si>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</si>
  <si>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</si>
  <si>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</si>
  <si>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</si>
  <si>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</si>
  <si>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</si>
  <si>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</si>
  <si>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</si>
  <si>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</si>
  <si>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</si>
  <si>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</si>
  <si>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</si>
  <si>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</si>
  <si>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</si>
  <si>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</si>
  <si>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</si>
  <si>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</si>
  <si>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</si>
  <si>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</si>
  <si>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</si>
  <si>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</si>
  <si>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</si>
  <si>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</si>
  <si>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</si>
  <si>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</si>
  <si>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</si>
  <si>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</si>
  <si>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</si>
  <si>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</si>
  <si>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</si>
  <si>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</si>
  <si>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</si>
  <si>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</si>
  <si>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</si>
  <si>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</si>
  <si>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</si>
  <si>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</si>
  <si>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</si>
  <si>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</si>
  <si>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</si>
  <si>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</si>
  <si>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</si>
  <si>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</si>
  <si>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</si>
  <si>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</si>
  <si>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</si>
  <si>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</si>
  <si>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</si>
  <si>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</si>
  <si>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</si>
  <si>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</si>
  <si>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</si>
  <si>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</si>
  <si>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</si>
  <si>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</si>
  <si>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</si>
  <si>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</si>
  <si>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</si>
  <si>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</si>
  <si>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</si>
  <si>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</si>
  <si>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</si>
  <si>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</si>
  <si>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</si>
  <si>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</si>
  <si>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</si>
  <si>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</si>
  <si>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</si>
  <si>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</si>
  <si>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</si>
  <si>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</si>
  <si>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</si>
  <si>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</si>
  <si>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</si>
  <si>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</si>
  <si>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</si>
  <si>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</si>
  <si>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</si>
  <si>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</si>
  <si>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</si>
  <si>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</si>
  <si>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</si>
  <si>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</si>
  <si>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</si>
  <si>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</si>
  <si>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</si>
  <si>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</si>
  <si>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</si>
  <si>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</si>
  <si>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</si>
  <si>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</si>
  <si>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</si>
  <si>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</si>
  <si>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</si>
  <si>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</si>
  <si>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</si>
  <si>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</si>
  <si>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</si>
  <si>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</si>
  <si>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</si>
  <si>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</si>
  <si>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</si>
  <si>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</si>
  <si>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</si>
  <si>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</si>
  <si>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</si>
  <si>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</si>
  <si>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</si>
  <si>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</si>
  <si>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</si>
  <si>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</si>
  <si>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</si>
  <si>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</si>
  <si>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</si>
  <si>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</si>
  <si>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</si>
  <si>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</si>
  <si>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</si>
  <si>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</si>
  <si>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</si>
  <si>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</si>
  <si>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</si>
  <si>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</si>
  <si>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</si>
  <si>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</si>
  <si>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</si>
  <si>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</si>
  <si>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</si>
  <si>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</si>
  <si>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</si>
  <si>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</si>
  <si>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</si>
  <si>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</si>
  <si>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</si>
  <si>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</si>
  <si>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</si>
  <si>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</si>
  <si>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</si>
  <si>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</si>
  <si>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</si>
  <si>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</si>
  <si>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</si>
  <si>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</si>
  <si>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</si>
  <si>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</si>
  <si>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</si>
  <si>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</si>
  <si>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</si>
  <si>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</si>
  <si>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</si>
  <si>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</si>
  <si>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</si>
  <si>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</si>
  <si>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</si>
  <si>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</si>
  <si>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</si>
  <si>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</si>
  <si>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</si>
  <si>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</si>
  <si>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</si>
  <si>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</si>
  <si>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</si>
  <si>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</si>
  <si>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</si>
  <si>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</si>
  <si>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</si>
  <si>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</si>
  <si>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</si>
  <si>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</si>
  <si>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</si>
  <si>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</si>
  <si>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</si>
  <si>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</si>
  <si>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</si>
  <si>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</si>
  <si>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</si>
  <si>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</si>
  <si>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</si>
  <si>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</si>
  <si>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</si>
  <si>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</si>
  <si>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</si>
  <si>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</si>
  <si>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</si>
  <si>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</si>
  <si>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</si>
  <si>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</si>
  <si>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</si>
  <si>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</si>
  <si>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</si>
  <si>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</si>
  <si>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</si>
  <si>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</si>
  <si>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</si>
  <si>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</si>
  <si>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</si>
  <si>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</si>
  <si>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</si>
  <si>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</si>
  <si>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</si>
  <si>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</si>
  <si>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</si>
  <si>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</si>
  <si>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</si>
  <si>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</si>
  <si>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</si>
  <si>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</si>
  <si>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</si>
  <si>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</si>
  <si>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</si>
  <si>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</si>
  <si>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</si>
  <si>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</si>
  <si>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</si>
  <si>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</si>
  <si>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</si>
  <si>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</si>
  <si>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</si>
  <si>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</si>
  <si>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</si>
  <si>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</si>
  <si>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</si>
  <si>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</si>
  <si>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</si>
  <si>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</si>
  <si>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</si>
  <si>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</si>
  <si>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</si>
  <si>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</si>
  <si>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</si>
  <si>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</si>
  <si>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</si>
  <si>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</si>
  <si>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</si>
  <si>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</si>
  <si>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</si>
  <si>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</si>
  <si>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</si>
  <si>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</si>
  <si>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</si>
  <si>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</si>
  <si>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</si>
  <si>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</si>
  <si>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</si>
  <si>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</si>
  <si>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</si>
  <si>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</si>
  <si>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</si>
  <si>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</si>
  <si>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</si>
  <si>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</si>
  <si>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</si>
  <si>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</si>
  <si>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</si>
  <si>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</si>
  <si>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</si>
  <si>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</si>
  <si>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</si>
  <si>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</si>
  <si>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</si>
  <si>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</si>
  <si>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</si>
  <si>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</si>
  <si>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</si>
  <si>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</si>
  <si>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</si>
  <si>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</si>
  <si>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</si>
  <si>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</si>
  <si>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</si>
  <si>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</si>
  <si>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</si>
  <si>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</si>
  <si>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</si>
  <si>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</si>
  <si>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</si>
  <si>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</si>
  <si>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</si>
  <si>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</si>
  <si>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</si>
  <si>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</si>
  <si>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</si>
  <si>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</si>
  <si>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</si>
  <si>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</si>
  <si>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</si>
  <si>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</si>
  <si>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</si>
  <si>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</si>
  <si>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</si>
  <si>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</si>
  <si>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</si>
  <si>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</si>
  <si>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</si>
  <si>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</si>
  <si>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</si>
  <si>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</si>
  <si>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</si>
  <si>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</si>
  <si>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</si>
  <si>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</si>
  <si>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</si>
  <si>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</si>
  <si>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</si>
  <si>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</si>
  <si>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</si>
  <si>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</si>
  <si>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</si>
  <si>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</si>
  <si>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</si>
  <si>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</si>
  <si>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</si>
  <si>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</si>
  <si>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</si>
  <si>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</si>
  <si>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</si>
  <si>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</si>
  <si>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</si>
  <si>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</si>
  <si>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</si>
  <si>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</si>
  <si>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</si>
  <si>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</si>
  <si>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</si>
  <si>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</si>
  <si>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</si>
  <si>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</si>
  <si>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</si>
  <si>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</si>
  <si>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</si>
  <si>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</si>
  <si>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</si>
  <si>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</si>
  <si>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</si>
  <si>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</si>
  <si>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</si>
  <si>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</si>
  <si>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</si>
  <si>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</si>
  <si>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</si>
  <si>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</si>
  <si>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</si>
  <si>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</si>
  <si>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</si>
  <si>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</si>
  <si>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</si>
  <si>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</si>
  <si>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</si>
  <si>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</si>
  <si>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</si>
  <si>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</si>
  <si>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</si>
  <si>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</si>
  <si>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</si>
  <si>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</si>
  <si>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</si>
  <si>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</si>
  <si>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</si>
  <si>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</si>
  <si>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</si>
  <si>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</si>
  <si>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</si>
  <si>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</si>
  <si>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</si>
  <si>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</si>
  <si>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</si>
  <si>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</si>
  <si>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</si>
  <si>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</si>
  <si>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</si>
  <si>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</si>
  <si>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</si>
  <si>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</si>
  <si>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</si>
  <si>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</si>
  <si>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</si>
  <si>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</si>
  <si>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</si>
  <si>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</si>
  <si>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</si>
  <si>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</si>
  <si>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</si>
  <si>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</si>
  <si>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</si>
  <si>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</si>
  <si>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</si>
  <si>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</si>
  <si>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</si>
  <si>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</si>
  <si>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</si>
  <si>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</si>
  <si>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</si>
  <si>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</si>
  <si>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</si>
  <si>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</si>
  <si>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</si>
  <si>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</si>
  <si>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</si>
  <si>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</si>
  <si>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</si>
  <si>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</si>
  <si>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</si>
  <si>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</si>
  <si>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</si>
  <si>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</si>
  <si>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</si>
  <si>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</si>
  <si>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</si>
  <si>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</si>
  <si>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</si>
  <si>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</si>
  <si>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</si>
  <si>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</si>
  <si>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</si>
  <si>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</si>
  <si>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</si>
  <si>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</si>
  <si>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</si>
  <si>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</si>
  <si>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</si>
  <si>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</si>
  <si>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</si>
  <si>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</si>
  <si>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</si>
  <si>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</si>
  <si>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</si>
  <si>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</si>
  <si>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</si>
  <si>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</si>
  <si>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</si>
  <si>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</si>
  <si>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</si>
  <si>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</si>
  <si>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</si>
  <si>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</si>
  <si>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</si>
  <si>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</si>
  <si>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</si>
  <si>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</si>
  <si>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</si>
  <si>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</si>
  <si>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</si>
  <si>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</si>
  <si>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</si>
  <si>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</si>
  <si>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</si>
  <si>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</si>
  <si>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</si>
  <si>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</si>
  <si>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</si>
  <si>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</si>
  <si>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</si>
  <si>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</si>
  <si>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</si>
  <si>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</si>
  <si>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</si>
  <si>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</si>
  <si>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</si>
  <si>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</si>
  <si>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</si>
  <si>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</si>
  <si>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</si>
  <si>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</si>
  <si>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</si>
  <si>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</si>
  <si>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</si>
  <si>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</si>
  <si>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</si>
  <si>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</si>
  <si>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</si>
  <si>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</si>
  <si>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</si>
  <si>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</si>
  <si>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</si>
  <si>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</si>
  <si>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</si>
  <si>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</si>
  <si>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</si>
  <si>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</si>
  <si>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</si>
  <si>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</si>
  <si>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</si>
  <si>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</si>
  <si>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</si>
  <si>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</si>
  <si>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</si>
  <si>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</si>
  <si>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</si>
  <si>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</si>
  <si>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</si>
  <si>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</si>
  <si>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</si>
  <si>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</si>
  <si>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</si>
  <si>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</si>
  <si>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</si>
  <si>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</si>
  <si>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</si>
  <si>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</si>
  <si>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</si>
  <si>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</si>
  <si>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</si>
  <si>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</si>
  <si>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</si>
  <si>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</si>
  <si>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</si>
  <si>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</si>
  <si>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</si>
  <si>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</si>
  <si>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</si>
  <si>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</si>
  <si>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</si>
  <si>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</si>
  <si>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</si>
  <si>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</si>
  <si>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</si>
  <si>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</si>
  <si>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</si>
  <si>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</si>
  <si>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</si>
  <si>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</si>
  <si>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</si>
  <si>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</si>
  <si>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</si>
  <si>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</si>
  <si>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</si>
  <si>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</si>
  <si>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</si>
  <si>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</si>
  <si>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</si>
  <si>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</si>
  <si>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</si>
  <si>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</si>
  <si>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</si>
  <si>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</si>
  <si>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</si>
  <si>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</si>
  <si>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</si>
  <si>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</si>
  <si>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</si>
  <si>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</si>
  <si>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</si>
  <si>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</si>
  <si>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</si>
  <si>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</si>
  <si>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</si>
  <si>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</si>
  <si>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</si>
  <si>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</si>
  <si>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</si>
  <si>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</si>
  <si>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</si>
  <si>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</si>
  <si>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</si>
  <si>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</si>
  <si>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</si>
  <si>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</si>
  <si>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</si>
  <si>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</si>
  <si>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</si>
  <si>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</si>
  <si>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</si>
  <si>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</si>
  <si>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</si>
  <si>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</si>
  <si>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</si>
  <si>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</si>
  <si>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</si>
  <si>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</si>
  <si>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</si>
  <si>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</si>
  <si>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</si>
  <si>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</si>
  <si>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</si>
  <si>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</si>
  <si>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</si>
  <si>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</si>
  <si>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</si>
  <si>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</si>
  <si>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</si>
  <si>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</si>
  <si>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</si>
  <si>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</si>
  <si>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</si>
  <si>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</si>
  <si>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</si>
  <si>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</si>
  <si>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</si>
  <si>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</si>
  <si>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</si>
  <si>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</si>
  <si>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</si>
  <si>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</si>
  <si>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</si>
  <si>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</si>
  <si>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</si>
  <si>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</si>
  <si>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</si>
  <si>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</si>
  <si>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</si>
  <si>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</si>
  <si>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</si>
  <si>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</si>
  <si>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</si>
  <si>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</si>
  <si>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</si>
  <si>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</si>
  <si>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</si>
  <si>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</si>
  <si>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</si>
  <si>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</si>
  <si>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</si>
  <si>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</si>
  <si>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</si>
  <si>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</si>
  <si>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</si>
  <si>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</si>
  <si>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</si>
  <si>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</si>
  <si>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</si>
  <si>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</si>
  <si>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</si>
  <si>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</si>
  <si>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</si>
  <si>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</si>
  <si>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</si>
  <si>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</si>
  <si>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</si>
  <si>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</si>
  <si>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</si>
  <si>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</si>
  <si>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</si>
  <si>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</si>
  <si>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</si>
  <si>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</si>
  <si>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</si>
  <si>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</si>
  <si>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</si>
  <si>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</si>
  <si>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</si>
  <si>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</si>
  <si>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</si>
  <si>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</si>
  <si>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</si>
  <si>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</si>
  <si>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</si>
  <si>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</si>
  <si>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</si>
  <si>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</si>
  <si>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</si>
  <si>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</si>
  <si>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</si>
  <si>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</si>
  <si>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</si>
  <si>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</si>
  <si>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</si>
  <si>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</si>
  <si>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</si>
  <si>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</si>
  <si>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</si>
  <si>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</si>
  <si>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</si>
  <si>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</si>
  <si>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</si>
  <si>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</si>
  <si>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</si>
  <si>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</si>
  <si>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</si>
  <si>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</si>
  <si>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</si>
  <si>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</si>
  <si>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</si>
  <si>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</si>
  <si>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</si>
  <si>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</si>
  <si>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</si>
  <si>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</si>
  <si>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</si>
  <si>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</si>
  <si>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</si>
  <si>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</si>
  <si>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</si>
  <si>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</si>
  <si>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</si>
  <si>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</si>
  <si>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</si>
  <si>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</si>
  <si>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</si>
  <si>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</si>
  <si>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</si>
  <si>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</si>
  <si>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</si>
  <si>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</si>
  <si>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</si>
  <si>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</si>
  <si>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</si>
  <si>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</si>
  <si>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</si>
  <si>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</si>
  <si>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</si>
  <si>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</si>
  <si>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</si>
  <si>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</si>
  <si>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</si>
  <si>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</si>
  <si>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</si>
  <si>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</si>
  <si>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</si>
  <si>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</si>
  <si>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</si>
  <si>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</si>
  <si>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</si>
  <si>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</si>
  <si>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</si>
  <si>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</si>
  <si>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</si>
  <si>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</si>
  <si>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</si>
  <si>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</si>
  <si>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</si>
  <si>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</si>
  <si>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</si>
  <si>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</si>
  <si>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</si>
  <si>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</si>
  <si>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</si>
  <si>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</si>
  <si>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</si>
  <si>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</si>
  <si>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</si>
  <si>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</si>
  <si>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</si>
  <si>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</si>
  <si>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</si>
  <si>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</si>
  <si>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</si>
  <si>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</si>
  <si>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</si>
  <si>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</si>
  <si>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</si>
  <si>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</si>
  <si>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</si>
  <si>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</si>
  <si>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</si>
  <si>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</si>
  <si>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</si>
  <si>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</si>
  <si>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</si>
  <si>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</si>
  <si>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</si>
  <si>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</si>
  <si>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</si>
  <si>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</si>
  <si>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</si>
  <si>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</si>
  <si>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</si>
  <si>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</si>
  <si>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</si>
  <si>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</si>
  <si>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</si>
  <si>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</si>
  <si>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</si>
  <si>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</si>
  <si>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</si>
  <si>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</si>
  <si>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</si>
  <si>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</si>
  <si>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</si>
  <si>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</si>
  <si>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</si>
  <si>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</si>
  <si>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</si>
  <si>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</si>
  <si>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</si>
  <si>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</si>
  <si>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</si>
  <si>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</si>
  <si>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</si>
  <si>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</si>
  <si>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</si>
  <si>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</si>
  <si>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</si>
  <si>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</si>
  <si>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</si>
  <si>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</si>
  <si>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</si>
  <si>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</si>
  <si>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</si>
  <si>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</si>
  <si>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</si>
  <si>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</si>
  <si>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</si>
  <si>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</si>
  <si>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</si>
  <si>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</si>
  <si>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</si>
  <si>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</si>
  <si>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</si>
  <si>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</si>
  <si>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</si>
  <si>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</si>
  <si>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</si>
  <si>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</si>
  <si>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</si>
  <si>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</si>
  <si>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</si>
  <si>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</si>
  <si>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</si>
  <si>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</si>
  <si>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</si>
  <si>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</si>
  <si>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</si>
  <si>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</si>
  <si>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</si>
  <si>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</si>
  <si>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</si>
  <si>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</si>
  <si>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</si>
  <si>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</si>
  <si>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</si>
  <si>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</si>
  <si>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</si>
  <si>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</si>
  <si>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</si>
  <si>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</si>
  <si>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</si>
  <si>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</si>
  <si>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</si>
  <si>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</si>
  <si>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</si>
  <si>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</si>
  <si>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</si>
  <si>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</si>
  <si>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</si>
  <si>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</si>
  <si>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</si>
  <si>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</si>
  <si>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</si>
  <si>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</si>
  <si>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</si>
  <si>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</si>
  <si>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</si>
  <si>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</si>
  <si>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</si>
  <si>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</si>
  <si>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</si>
  <si>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</si>
  <si>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</si>
  <si>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</si>
  <si>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</si>
  <si>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</si>
  <si>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</si>
  <si>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</si>
  <si>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</si>
  <si>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</si>
  <si>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</si>
  <si>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</si>
  <si>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</si>
  <si>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</si>
  <si>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</si>
  <si>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</si>
  <si>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</si>
  <si>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</si>
  <si>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</si>
  <si>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</si>
  <si>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</si>
  <si>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</si>
  <si>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</si>
  <si>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</si>
  <si>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</si>
  <si>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</si>
  <si>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</si>
  <si>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</si>
  <si>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</si>
  <si>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</si>
  <si>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</si>
  <si>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</si>
  <si>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</si>
  <si>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</si>
  <si>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</si>
  <si>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</si>
  <si>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</si>
  <si>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</si>
  <si>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</si>
  <si>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</si>
  <si>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</si>
  <si>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</si>
  <si>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</si>
  <si>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</si>
  <si>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</si>
  <si>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</si>
  <si>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</si>
  <si>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</si>
  <si>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</si>
  <si>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</si>
  <si>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</si>
  <si>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</si>
  <si>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</si>
  <si>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</si>
  <si>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</si>
  <si>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</si>
  <si>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</si>
  <si>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</si>
  <si>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</si>
  <si>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</si>
  <si>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</si>
  <si>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</si>
  <si>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</si>
  <si>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</si>
  <si>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</si>
  <si>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</si>
  <si>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</si>
  <si>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</si>
  <si>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</si>
  <si>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</si>
  <si>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</si>
  <si>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</si>
  <si>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</si>
  <si>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</si>
  <si>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</si>
  <si>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</si>
  <si>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</si>
  <si>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</si>
  <si>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</si>
  <si>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</si>
  <si>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</si>
  <si>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</si>
  <si>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</si>
  <si>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</si>
  <si>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</si>
  <si>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</si>
  <si>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</si>
  <si>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</si>
  <si>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</si>
  <si>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</si>
  <si>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</si>
  <si>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</si>
  <si>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</si>
  <si>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</si>
  <si>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</si>
  <si>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</si>
  <si>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</si>
  <si>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</si>
  <si>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</si>
  <si>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</si>
  <si>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</si>
  <si>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</si>
  <si>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</si>
  <si>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</si>
  <si>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</si>
  <si>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</si>
  <si>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</si>
  <si>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</si>
  <si>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</si>
  <si>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</si>
  <si>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</si>
  <si>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</si>
  <si>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</si>
  <si>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</si>
  <si>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</si>
  <si>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</si>
  <si>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</si>
  <si>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</si>
  <si>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</si>
  <si>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</si>
  <si>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</si>
  <si>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</si>
  <si>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</si>
  <si>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</si>
  <si>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</si>
  <si>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</si>
  <si>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</si>
  <si>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</si>
  <si>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</si>
  <si>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</si>
  <si>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</si>
  <si>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</si>
  <si>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</si>
  <si>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</si>
  <si>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</si>
  <si>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</si>
  <si>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</si>
  <si>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</si>
  <si>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</si>
  <si>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</si>
  <si>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</si>
  <si>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</si>
  <si>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</si>
  <si>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</si>
  <si>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</si>
  <si>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</si>
  <si>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</si>
  <si>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</si>
  <si>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</si>
  <si>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</si>
  <si>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</si>
  <si>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</si>
  <si>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</si>
  <si>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</si>
  <si>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</si>
  <si>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</si>
  <si>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</si>
  <si>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</si>
  <si>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</si>
  <si>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</si>
  <si>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</si>
  <si>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</si>
  <si>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</si>
  <si>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</si>
  <si>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</si>
  <si>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</si>
  <si>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</si>
  <si>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</si>
  <si>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</si>
  <si>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</si>
  <si>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</si>
  <si>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</si>
  <si>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</si>
  <si>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</si>
  <si>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</si>
  <si>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 xml:space="preserve"> </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</si>
  <si>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</si>
  <si>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</si>
  <si>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</si>
  <si>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</si>
  <si>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</si>
  <si>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</si>
  <si>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</si>
  <si>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</si>
  <si>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</si>
  <si>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</si>
  <si>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</si>
  <si>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</si>
  <si>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</si>
  <si>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</si>
  <si>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</si>
  <si>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</si>
  <si>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</si>
  <si>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</si>
  <si>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</si>
  <si>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</si>
  <si>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</si>
  <si>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</si>
  <si>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</si>
  <si>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</si>
  <si>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</si>
  <si>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</si>
  <si>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</si>
  <si>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</si>
  <si>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</si>
  <si>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</si>
  <si>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</si>
  <si>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</si>
  <si>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</si>
  <si>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</si>
  <si>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</si>
  <si>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</si>
  <si>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</si>
  <si>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</si>
  <si>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</si>
  <si>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</si>
  <si>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</si>
  <si>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</si>
  <si>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</si>
  <si>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</si>
  <si>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</si>
  <si>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</si>
  <si>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</si>
  <si>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</si>
  <si>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</si>
  <si>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</si>
  <si>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</si>
  <si>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</si>
  <si>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</si>
  <si>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</si>
  <si>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</si>
  <si>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</si>
  <si>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</si>
  <si>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</si>
  <si>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</si>
  <si>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</si>
  <si>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</si>
  <si>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</si>
  <si>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</si>
  <si>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</si>
  <si>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</si>
  <si>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</si>
  <si>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</si>
  <si>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</si>
  <si>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</si>
  <si>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</si>
  <si>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</si>
  <si>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</si>
  <si>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</si>
  <si>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</si>
  <si>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</si>
  <si>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</si>
  <si>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</si>
  <si>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</si>
  <si>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</si>
  <si>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</si>
  <si>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</si>
  <si>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</si>
  <si>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</si>
  <si>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</si>
  <si>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</si>
  <si>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</si>
  <si>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</si>
  <si>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</si>
  <si>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</si>
  <si>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</si>
  <si>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</si>
  <si>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</si>
  <si>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</si>
  <si>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</si>
  <si>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</si>
  <si>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</si>
  <si>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</si>
  <si>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</si>
  <si>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</si>
  <si>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</si>
  <si>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</si>
  <si>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</si>
  <si>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</si>
  <si>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</si>
  <si>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</si>
  <si>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</si>
  <si>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</si>
  <si>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</si>
  <si>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</si>
  <si>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</si>
  <si>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</si>
  <si>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</si>
  <si>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</si>
  <si>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</si>
  <si>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</si>
  <si>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</si>
  <si>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</si>
  <si>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</si>
  <si>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</si>
  <si>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</si>
  <si>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</si>
  <si>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</si>
  <si>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</si>
  <si>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</si>
  <si>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</si>
  <si>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</si>
  <si>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</si>
  <si>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</si>
  <si>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</si>
  <si>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</si>
  <si>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</si>
  <si>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</si>
  <si>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</si>
  <si>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</si>
  <si>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</si>
  <si>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</si>
  <si>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</si>
  <si>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</si>
  <si>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</si>
  <si>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</si>
  <si>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</si>
  <si>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</si>
  <si>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</si>
  <si>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</si>
  <si>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</si>
  <si>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</si>
  <si>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</si>
  <si>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</si>
  <si>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</si>
  <si>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</si>
  <si>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</si>
  <si>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</si>
  <si>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</si>
  <si>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</si>
  <si>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</si>
  <si>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</si>
  <si>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</si>
  <si>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</si>
  <si>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</si>
  <si>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</si>
  <si>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</si>
  <si>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</si>
  <si>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</si>
  <si>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</si>
  <si>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</si>
  <si>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</si>
  <si>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</si>
  <si>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</si>
  <si>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</si>
  <si>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</si>
  <si>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</si>
  <si>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</si>
  <si>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</si>
  <si>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</si>
  <si>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</si>
  <si>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</si>
  <si>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</si>
  <si>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</si>
  <si>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</si>
  <si>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</si>
  <si>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</si>
  <si>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</si>
  <si>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</si>
  <si>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</si>
  <si>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</si>
  <si>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</si>
  <si>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</si>
  <si>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</si>
  <si>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</si>
  <si>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</si>
  <si>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</si>
  <si>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</si>
  <si>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</si>
  <si>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</si>
  <si>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</si>
  <si>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</si>
  <si>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</si>
  <si>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</si>
  <si>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</si>
  <si>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</si>
  <si>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</si>
  <si>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</si>
  <si>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</si>
  <si>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</si>
  <si>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</si>
  <si>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</si>
  <si>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</si>
  <si>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</si>
  <si>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</si>
  <si>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</si>
  <si>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</si>
  <si>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</si>
  <si>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</si>
  <si>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</si>
  <si>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</si>
  <si>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</si>
  <si>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</si>
  <si>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</si>
  <si>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</si>
  <si>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</si>
  <si>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</si>
  <si>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</si>
  <si>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</si>
  <si>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</si>
  <si>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</si>
  <si>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</si>
  <si>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</si>
  <si>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</si>
  <si>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</si>
  <si>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</si>
  <si>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</si>
  <si>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</si>
  <si>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</si>
  <si>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</si>
  <si>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</si>
  <si>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</si>
  <si>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</si>
  <si>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</si>
  <si>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</si>
  <si>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</si>
  <si>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</si>
  <si>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</si>
  <si>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</si>
  <si>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</si>
  <si>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</si>
  <si>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</si>
  <si>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</si>
  <si>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</si>
  <si>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</si>
  <si>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</si>
  <si>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</si>
  <si>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</si>
  <si>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</si>
  <si>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</si>
  <si>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</si>
  <si>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</si>
  <si>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</si>
  <si>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</si>
  <si>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</si>
  <si>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</si>
  <si>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</si>
  <si>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</si>
  <si>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</si>
  <si>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</si>
  <si>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</si>
  <si>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</si>
  <si>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</si>
  <si>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</si>
  <si>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</si>
  <si>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</si>
  <si>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</si>
  <si>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</si>
  <si>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</si>
  <si>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</si>
  <si>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</si>
  <si>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</si>
  <si>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</si>
  <si>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</si>
  <si>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</si>
  <si>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</si>
  <si>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</si>
  <si>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</si>
  <si>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</si>
  <si>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</si>
  <si>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</si>
  <si>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</si>
  <si>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</si>
  <si>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</si>
  <si>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</si>
  <si>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</si>
  <si>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</si>
  <si>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</si>
  <si>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</si>
  <si>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</si>
  <si>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</si>
  <si>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</si>
  <si>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</si>
  <si>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</si>
  <si>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</si>
  <si>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</si>
  <si>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</si>
  <si>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</si>
  <si>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</si>
  <si>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</si>
  <si>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</si>
  <si>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</si>
  <si>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</si>
  <si>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</si>
  <si>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</si>
  <si>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</si>
  <si>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</si>
  <si>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</si>
  <si>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</si>
  <si>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</si>
  <si>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</si>
  <si>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</si>
  <si>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</si>
  <si>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</si>
  <si>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</si>
  <si>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</si>
  <si>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</si>
  <si>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</si>
  <si>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</si>
  <si>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</si>
  <si>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</si>
  <si>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</si>
  <si>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</si>
  <si>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</si>
  <si>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</si>
  <si>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</si>
  <si>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</si>
  <si>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</si>
  <si>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</si>
  <si>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</si>
  <si>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</si>
  <si>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</si>
  <si>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</si>
  <si>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</si>
  <si>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</si>
  <si>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</si>
  <si>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</si>
  <si>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</si>
  <si>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</si>
  <si>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</si>
  <si>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</si>
  <si>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</si>
  <si>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</si>
  <si>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</si>
  <si>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</si>
  <si>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</si>
  <si>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</si>
  <si>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</si>
  <si>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</si>
  <si>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</si>
  <si>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</si>
  <si>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</si>
  <si>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</si>
  <si>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</si>
  <si>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</si>
  <si>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</si>
  <si>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</si>
  <si>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</si>
  <si>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</si>
  <si>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</si>
  <si>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</si>
  <si>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</si>
  <si>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</si>
  <si>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</si>
  <si>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</si>
  <si>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</si>
  <si>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</si>
  <si>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</si>
  <si>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</si>
  <si>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</si>
  <si>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</si>
  <si>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</si>
  <si>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</si>
  <si>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</si>
  <si>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</si>
  <si>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</si>
  <si>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</si>
  <si>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</si>
  <si>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</si>
  <si>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</si>
  <si>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</si>
  <si>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</si>
  <si>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</si>
  <si>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</si>
  <si>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</si>
  <si>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</si>
  <si>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</si>
  <si>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</si>
  <si>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</si>
  <si>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</si>
  <si>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</si>
  <si>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</si>
  <si>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</si>
  <si>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</si>
  <si>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</si>
  <si>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</si>
  <si>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</si>
  <si>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</si>
  <si>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</si>
  <si>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</si>
  <si>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</si>
  <si>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</si>
  <si>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</si>
  <si>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</si>
  <si>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</si>
  <si>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</si>
  <si>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</si>
  <si>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</si>
  <si>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</si>
  <si>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</si>
  <si>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</si>
  <si>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</si>
  <si>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</si>
  <si>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</si>
  <si>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</si>
  <si>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</si>
  <si>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</si>
  <si>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</si>
  <si>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</si>
  <si>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</si>
  <si>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</si>
  <si>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</si>
  <si>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</si>
  <si>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</si>
  <si>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</si>
  <si>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</si>
  <si>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</si>
  <si>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</si>
  <si>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</si>
  <si>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</si>
  <si>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</si>
  <si>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</si>
  <si>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</si>
  <si>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</si>
  <si>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</si>
  <si>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</si>
  <si>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</si>
  <si>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</si>
  <si>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</si>
  <si>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</si>
  <si>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</si>
  <si>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</si>
  <si>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</si>
  <si>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</si>
  <si>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</si>
  <si>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</si>
  <si>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</si>
  <si>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</si>
  <si>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</si>
  <si>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</si>
  <si>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</si>
  <si>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</si>
  <si>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</si>
  <si>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</si>
  <si>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</si>
  <si>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</si>
  <si>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</si>
  <si>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</si>
  <si>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</si>
  <si>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</si>
  <si>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</si>
  <si>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</si>
  <si>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</si>
  <si>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</si>
  <si>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</si>
  <si>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</si>
  <si>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</si>
  <si>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</si>
  <si>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</si>
  <si>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</si>
  <si>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</si>
  <si>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</si>
  <si>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</si>
  <si>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</si>
  <si>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</si>
  <si>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</si>
  <si>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</si>
  <si>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</si>
  <si>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</si>
  <si>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</si>
  <si>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</si>
  <si>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</si>
  <si>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</si>
  <si>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</si>
  <si>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</si>
  <si>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</si>
  <si>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</si>
  <si>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</si>
  <si>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</si>
  <si>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</si>
  <si>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</si>
  <si>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</si>
  <si>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</si>
  <si>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</si>
  <si>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</si>
  <si>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</si>
  <si>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</si>
  <si>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</si>
  <si>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</si>
  <si>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</si>
  <si>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</si>
  <si>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</si>
  <si>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</si>
  <si>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</si>
  <si>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</si>
  <si>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</si>
  <si>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</si>
  <si>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</si>
  <si>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</si>
  <si>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</si>
  <si>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</si>
  <si>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</si>
  <si>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</si>
  <si>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</si>
  <si>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</si>
  <si>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</si>
  <si>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</si>
  <si>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</si>
  <si>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</si>
  <si>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</si>
  <si>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</si>
  <si>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</si>
  <si>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</si>
  <si>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</si>
  <si>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</si>
  <si>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</si>
  <si>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</si>
  <si>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</si>
  <si>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</si>
  <si>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</si>
  <si>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</si>
  <si>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</si>
  <si>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</si>
  <si>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</si>
  <si>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</si>
  <si>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</si>
  <si>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</si>
  <si>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</si>
  <si>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</si>
  <si>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</si>
  <si>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</si>
  <si>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</si>
  <si>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</si>
  <si>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</si>
  <si>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</si>
  <si>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</si>
  <si>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</si>
  <si>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</si>
  <si>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</si>
  <si>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</si>
  <si>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</si>
  <si>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</si>
  <si>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</si>
  <si>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</si>
  <si>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</si>
  <si>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</si>
  <si>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</si>
  <si>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</si>
  <si>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</si>
  <si>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</si>
  <si>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</si>
  <si>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</si>
  <si>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</si>
  <si>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</si>
  <si>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</si>
  <si>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</si>
  <si>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</si>
  <si>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</si>
  <si>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</si>
  <si>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</si>
  <si>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</si>
  <si>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</si>
  <si>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</si>
  <si>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</si>
  <si>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</si>
  <si>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</si>
  <si>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</si>
  <si>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</si>
  <si>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</si>
  <si>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</si>
  <si>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</si>
  <si>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</si>
  <si>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</si>
  <si>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</si>
  <si>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</si>
  <si>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</si>
  <si>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</si>
  <si>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</si>
  <si>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</si>
  <si>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</si>
  <si>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</si>
  <si>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</si>
  <si>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</si>
  <si>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</si>
  <si>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</si>
  <si>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</si>
  <si>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</si>
  <si>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</si>
  <si>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</si>
  <si>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</si>
  <si>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</si>
  <si>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</si>
  <si>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</si>
  <si>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</si>
  <si>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</si>
  <si>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</si>
  <si>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</si>
  <si>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</si>
  <si>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</si>
  <si>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</si>
  <si>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</si>
  <si>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</si>
  <si>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</si>
  <si>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</si>
  <si>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</si>
  <si>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</si>
  <si>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</si>
  <si>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</si>
  <si>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</si>
  <si>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</si>
  <si>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</si>
  <si>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</si>
  <si>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</si>
  <si>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</si>
  <si>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</si>
  <si>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</si>
  <si>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</si>
  <si>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</si>
  <si>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</si>
  <si>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</si>
  <si>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</si>
  <si>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</si>
  <si>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</si>
  <si>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</si>
  <si>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</si>
  <si>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</si>
  <si>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</si>
  <si>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</si>
  <si>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</si>
  <si>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</si>
  <si>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</si>
  <si>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</si>
  <si>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</si>
  <si>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</si>
  <si>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</si>
  <si>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</si>
  <si>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</si>
  <si>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</si>
  <si>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</si>
  <si>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</si>
  <si>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</si>
  <si>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</si>
  <si>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</si>
  <si>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</si>
  <si>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</si>
  <si>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</si>
  <si>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</si>
  <si>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</si>
  <si>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</si>
  <si>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</si>
  <si>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</si>
  <si>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</si>
  <si>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</si>
  <si>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</si>
  <si>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</si>
  <si>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</si>
  <si>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</si>
  <si>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</si>
  <si>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</si>
  <si>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</si>
  <si>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</si>
  <si>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</si>
  <si>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</si>
  <si>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</si>
  <si>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</si>
  <si>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</si>
  <si>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</si>
  <si>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</si>
  <si>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</si>
  <si>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</si>
  <si>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</si>
  <si>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</si>
  <si>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</si>
  <si>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</si>
  <si>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</si>
  <si>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</si>
  <si>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</si>
  <si>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</si>
  <si>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</si>
  <si>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</si>
  <si>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</si>
  <si>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</si>
  <si>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</si>
  <si>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</si>
  <si>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</si>
  <si>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</si>
  <si>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</si>
  <si>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</si>
  <si>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</si>
  <si>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</si>
  <si>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</si>
  <si>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</si>
  <si>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</si>
  <si>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</si>
  <si>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</si>
  <si>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</si>
  <si>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</si>
  <si>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</si>
  <si>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</si>
  <si>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</si>
  <si>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</si>
  <si>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</si>
  <si>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</si>
  <si>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</si>
  <si>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</si>
  <si>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</si>
  <si>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</si>
  <si>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</si>
  <si>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</si>
  <si>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</si>
  <si>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</si>
  <si>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</si>
  <si>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</si>
  <si>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</si>
  <si>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</si>
  <si>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</si>
  <si>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</si>
  <si>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</si>
  <si>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</si>
  <si>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</si>
  <si>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</si>
  <si>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</si>
  <si>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</si>
  <si>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</si>
  <si>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</si>
  <si>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</si>
  <si>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</si>
  <si>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</si>
  <si>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</si>
  <si>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</si>
  <si>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</si>
  <si>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</si>
  <si>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</si>
  <si>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</si>
  <si>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</si>
  <si>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</si>
  <si>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</si>
  <si>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</si>
  <si>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</si>
  <si>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</si>
  <si>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</si>
  <si>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</si>
  <si>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</si>
  <si>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</si>
  <si>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</si>
  <si>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</si>
  <si>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</si>
  <si>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</si>
  <si>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</si>
  <si>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</si>
  <si>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</si>
  <si>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</si>
  <si>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</si>
  <si>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</si>
  <si>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</si>
  <si>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</si>
  <si>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</si>
  <si>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</si>
  <si>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</si>
  <si>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</si>
  <si>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</si>
  <si>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</si>
  <si>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</si>
  <si>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</si>
  <si>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</si>
  <si>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</si>
  <si>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</si>
  <si>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</si>
  <si>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</si>
  <si>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</si>
  <si>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</si>
  <si>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</si>
  <si>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</si>
  <si>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</si>
  <si>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</si>
  <si>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</si>
  <si>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</si>
  <si>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</si>
  <si>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</si>
  <si>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</si>
  <si>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</si>
  <si>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</si>
  <si>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</si>
  <si>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</si>
  <si>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</si>
  <si>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</si>
  <si>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</si>
  <si>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</si>
  <si>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</si>
  <si>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</si>
  <si>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</si>
  <si>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</si>
  <si>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</si>
  <si>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</si>
  <si>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</si>
  <si>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</si>
  <si>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</si>
  <si>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</si>
  <si>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</si>
  <si>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</si>
  <si>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</si>
  <si>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</si>
  <si>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</si>
  <si>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</si>
  <si>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</si>
  <si>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</si>
  <si>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</si>
  <si>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</si>
  <si>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</si>
  <si>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</si>
  <si>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</si>
  <si>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</si>
  <si>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</si>
  <si>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</si>
  <si>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</si>
  <si>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</si>
  <si>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</si>
  <si>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</si>
  <si>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</si>
  <si>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</si>
  <si>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</si>
  <si>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</si>
  <si>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</si>
  <si>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</si>
  <si>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</si>
  <si>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</si>
  <si>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</si>
  <si>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</si>
  <si>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</si>
  <si>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</si>
  <si>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</si>
  <si>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</si>
  <si>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</si>
  <si>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</si>
  <si>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</si>
  <si>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</si>
  <si>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</si>
  <si>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</si>
  <si>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</si>
  <si>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</si>
  <si>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</si>
  <si>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</si>
  <si>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</si>
  <si>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</si>
  <si>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</si>
  <si>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</si>
  <si>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</si>
  <si>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</si>
  <si>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</si>
  <si>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</si>
  <si>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</si>
  <si>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</si>
  <si>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</si>
  <si>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</si>
  <si>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</si>
  <si>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</si>
  <si>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</si>
  <si>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</si>
  <si>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</si>
  <si>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</si>
  <si>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</si>
  <si>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</si>
  <si>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</si>
  <si>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</si>
  <si>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</si>
  <si>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</si>
  <si>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</si>
  <si>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</si>
  <si>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</si>
  <si>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</si>
  <si>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</si>
  <si>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</si>
  <si>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</si>
  <si>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</si>
  <si>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</si>
  <si>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</si>
  <si>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</si>
  <si>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</si>
  <si>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</si>
  <si>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</si>
  <si>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</si>
  <si>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</si>
  <si>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</si>
  <si>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</si>
  <si>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</si>
  <si>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</si>
  <si>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</si>
  <si>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</si>
  <si>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</si>
  <si>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</si>
  <si>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</si>
  <si>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</si>
  <si>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</si>
  <si>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</si>
  <si>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</si>
  <si>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</si>
  <si>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</si>
  <si>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</si>
  <si>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</si>
  <si>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</si>
  <si>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</si>
  <si>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</si>
  <si>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</si>
  <si>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</si>
  <si>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</si>
  <si>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</si>
  <si>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</si>
  <si>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</si>
  <si>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</si>
  <si>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</si>
  <si>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</si>
  <si>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</si>
  <si>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</si>
  <si>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</si>
  <si>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</si>
  <si>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</si>
  <si>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</si>
  <si>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</si>
  <si>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</si>
  <si>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</si>
  <si>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</si>
  <si>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</si>
  <si>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</si>
  <si>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</si>
  <si>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</si>
  <si>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</si>
  <si>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</si>
  <si>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</si>
  <si>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</si>
  <si>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</si>
  <si>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</si>
  <si>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</si>
  <si>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</si>
  <si>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</si>
  <si>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</si>
  <si>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</si>
  <si>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</si>
  <si>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</si>
  <si>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</si>
  <si>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</si>
  <si>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</si>
  <si>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</si>
  <si>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</si>
  <si>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</si>
  <si>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</si>
  <si>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</si>
  <si>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</si>
  <si>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</si>
  <si>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</si>
  <si>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</si>
  <si>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</si>
  <si>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</si>
  <si>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</si>
  <si>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</si>
  <si>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</si>
  <si>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</si>
  <si>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</si>
  <si>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</si>
  <si>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</si>
  <si>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</si>
  <si>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</si>
  <si>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</si>
  <si>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</si>
  <si>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</si>
  <si>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</si>
  <si>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</si>
  <si>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</si>
  <si>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</si>
  <si>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</si>
  <si>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</si>
  <si>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</si>
  <si>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</si>
  <si>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</si>
  <si>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</si>
  <si>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</si>
  <si>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</si>
  <si>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</si>
  <si>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</si>
  <si>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</si>
  <si>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</si>
  <si>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</si>
  <si>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</si>
  <si>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</si>
  <si>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</si>
  <si>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</si>
  <si>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</si>
  <si>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</si>
  <si>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</si>
  <si>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</si>
  <si>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</si>
  <si>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</si>
  <si>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</si>
  <si>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</si>
  <si>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</si>
  <si>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</si>
  <si>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</si>
  <si>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</si>
  <si>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</si>
  <si>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</si>
  <si>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</si>
  <si>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</si>
  <si>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</si>
  <si>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</si>
  <si>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</si>
  <si>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</si>
  <si>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</si>
  <si>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</si>
  <si>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</si>
  <si>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</si>
  <si>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</si>
  <si>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</si>
  <si>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</si>
  <si>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</si>
  <si>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</si>
  <si>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</si>
  <si>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</si>
  <si>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</si>
  <si>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</si>
  <si>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</si>
  <si>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</si>
  <si>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</si>
  <si>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</si>
  <si>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</si>
  <si>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</si>
  <si>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</si>
  <si>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</si>
  <si>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</si>
  <si>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</si>
  <si>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</si>
  <si>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</si>
  <si>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</si>
  <si>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</si>
  <si>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</si>
  <si>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</si>
  <si>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</si>
  <si>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</si>
  <si>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</si>
  <si>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</si>
  <si>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</si>
  <si>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</si>
  <si>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</si>
  <si>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</si>
  <si>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</si>
  <si>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</si>
  <si>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</si>
  <si>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</si>
  <si>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</si>
  <si>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</si>
  <si>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</si>
  <si>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</si>
  <si>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</si>
  <si>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</si>
  <si>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</si>
  <si>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</si>
  <si>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</si>
  <si>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</si>
  <si>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</si>
  <si>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</si>
  <si>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</si>
  <si>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</si>
  <si>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</si>
  <si>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</si>
  <si>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</si>
  <si>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</si>
  <si>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</si>
  <si>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</si>
  <si>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</si>
  <si>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</si>
  <si>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</si>
  <si>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</si>
  <si>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</si>
  <si>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</si>
  <si>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</si>
  <si>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</si>
  <si>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</si>
  <si>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</si>
  <si>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</si>
  <si>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</si>
  <si>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</si>
  <si>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</si>
  <si>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</si>
  <si>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</si>
  <si>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</si>
  <si>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</si>
  <si>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</si>
  <si>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</si>
  <si>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</si>
  <si>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</si>
  <si>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</si>
  <si>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</si>
  <si>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</si>
  <si>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</si>
  <si>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</si>
  <si>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</si>
  <si>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</si>
  <si>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</si>
  <si>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</si>
  <si>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</si>
  <si>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</si>
  <si>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</si>
  <si>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</si>
  <si>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</si>
  <si>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</si>
  <si>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</si>
  <si>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</si>
  <si>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</si>
  <si>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</si>
  <si>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</si>
  <si>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</si>
  <si>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</si>
  <si>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</si>
  <si>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</si>
  <si>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</si>
  <si>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</si>
  <si>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</si>
  <si>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</si>
  <si>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</si>
  <si>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</si>
  <si>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</si>
  <si>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</si>
  <si>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</si>
  <si>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</si>
  <si>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</si>
  <si>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</si>
  <si>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</si>
  <si>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</si>
  <si>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</si>
  <si>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</si>
  <si>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</si>
  <si>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</si>
  <si>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</si>
  <si>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</si>
  <si>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</si>
  <si>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</si>
  <si>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</si>
  <si>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</si>
  <si>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</si>
  <si>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</si>
  <si>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</si>
  <si>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</si>
  <si>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</si>
  <si>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</si>
  <si>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</si>
  <si>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</si>
  <si>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</si>
  <si>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</si>
  <si>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</si>
  <si>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</si>
  <si>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</si>
  <si>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</si>
  <si>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</si>
  <si>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</si>
  <si>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</si>
  <si>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</si>
  <si>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</si>
  <si>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</si>
  <si>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</si>
  <si>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</si>
  <si>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</si>
  <si>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</si>
  <si>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</si>
  <si>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</si>
  <si>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</si>
  <si>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</si>
  <si>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Altman's Z Score Analysis</t>
  </si>
  <si>
    <t>Working Capital / Total Assets</t>
  </si>
  <si>
    <t>Working Capital</t>
  </si>
  <si>
    <t>Working Capital / Total Assets (A)</t>
  </si>
  <si>
    <t>Retained Earnings / Total Assets</t>
  </si>
  <si>
    <t>Retained Earnings</t>
  </si>
  <si>
    <t>Retained Earnings / Total Assets (B)</t>
  </si>
  <si>
    <t>EBIT / Total Assets</t>
  </si>
  <si>
    <t>EBIT/Total Assets (C)</t>
  </si>
  <si>
    <t>Market Cap / Long term Liabilities</t>
  </si>
  <si>
    <t>Long term Liabilities</t>
  </si>
  <si>
    <t>Market Cap / Long term Liabilities (D)</t>
  </si>
  <si>
    <t>Sales / Total Assets</t>
  </si>
  <si>
    <t>Total Sales</t>
  </si>
  <si>
    <t>Return on Asset (E)</t>
  </si>
  <si>
    <t>Altman's Z Score</t>
  </si>
  <si>
    <t>Final Score</t>
  </si>
  <si>
    <t>Financial Stability</t>
  </si>
  <si>
    <t xml:space="preserve">We will be gathering all the data from the data In the raw FS and Cash Flow Statement </t>
  </si>
  <si>
    <t>we will not be changing the data there we will be doing referencing</t>
  </si>
  <si>
    <t>For company valuation and DCF we have to take the data of the peer Companies</t>
  </si>
  <si>
    <t>For Risk of market we will be gathering the data from prime investors</t>
  </si>
  <si>
    <t>Daily Data of nifty + Dividend Yield</t>
  </si>
  <si>
    <t xml:space="preserve">For Beta we will be using slope </t>
  </si>
  <si>
    <t>Historical Data on Daily basis</t>
  </si>
  <si>
    <t xml:space="preserve">for Value At Risk </t>
  </si>
  <si>
    <t xml:space="preserve">we will be taking the price from the Maximum Data that is available to us </t>
  </si>
  <si>
    <t>Don’t Change the data we will be doing referencing with the new Cash flow Statement in the same cash Flow, Other wise we have to change the Formulas in Intrinsic Growth also.</t>
  </si>
  <si>
    <t>Don’t Change the data we will be doing referencing with the new Balance Sheet in the same Balance sheet, Other wise we have to change the Formulas in Intrinsic Growth also.</t>
  </si>
  <si>
    <t>Company Description</t>
  </si>
  <si>
    <t>Key Financial Metrics</t>
  </si>
  <si>
    <t>INR (cr)</t>
  </si>
  <si>
    <t>Sales Growth(YOY)</t>
  </si>
  <si>
    <t>Gross Profit Margins (%)</t>
  </si>
  <si>
    <t>EBITDA Margins (%)</t>
  </si>
  <si>
    <t>EBIT Margins (%)</t>
  </si>
  <si>
    <t>Net Margins (%)</t>
  </si>
  <si>
    <t>Earnings Per Share (in Rs)</t>
  </si>
  <si>
    <t>EPS Growth (YOY)</t>
  </si>
  <si>
    <t>DPS G</t>
  </si>
  <si>
    <t>Dividend Per Share (in Rs)</t>
  </si>
  <si>
    <t>Volume</t>
  </si>
  <si>
    <t>Market Capitalisation</t>
  </si>
  <si>
    <t>Cash</t>
  </si>
  <si>
    <t>EV/SALES</t>
  </si>
  <si>
    <t>BOOK VALUE</t>
  </si>
  <si>
    <t>Price/ BV</t>
  </si>
  <si>
    <t>Key Financial Ratios</t>
  </si>
  <si>
    <t>Price to Earnings</t>
  </si>
  <si>
    <t>price to earnings</t>
  </si>
  <si>
    <t>EV/Sales</t>
  </si>
  <si>
    <t>Price to Book Value</t>
  </si>
  <si>
    <t>Return on Equity (%)</t>
  </si>
  <si>
    <t>Return on Capirtal Employed (%)</t>
  </si>
  <si>
    <t>Volume- 5Y</t>
  </si>
  <si>
    <t>Sahre Price - 5Y</t>
  </si>
  <si>
    <t>Shareholder's name</t>
  </si>
  <si>
    <t>Top 10 Shareholders</t>
  </si>
  <si>
    <t>Shareholdingd</t>
  </si>
  <si>
    <t>Investors</t>
  </si>
  <si>
    <t>FII</t>
  </si>
  <si>
    <t>Promoters</t>
  </si>
  <si>
    <t>DII</t>
  </si>
  <si>
    <t>Public &amp;                                                                                                      Government</t>
  </si>
  <si>
    <t xml:space="preserve">Shareholding Pattern </t>
  </si>
  <si>
    <t>Share Price as on 17May 2024</t>
  </si>
  <si>
    <t>No of shares o/s</t>
  </si>
  <si>
    <t>Add:Total Debt</t>
  </si>
  <si>
    <t>Less:Cash and equivalent</t>
  </si>
  <si>
    <t>Add:Minority Interest</t>
  </si>
  <si>
    <t>Managerial Remuneration</t>
  </si>
  <si>
    <t>Remuneration</t>
  </si>
  <si>
    <t>Designation</t>
  </si>
  <si>
    <t>X of Median Salary</t>
  </si>
  <si>
    <t>Recent Updates</t>
  </si>
  <si>
    <t>India - Sector Data</t>
  </si>
  <si>
    <t>Figures in $mn</t>
  </si>
  <si>
    <t>Industry Name</t>
  </si>
  <si>
    <t>Number of Firms</t>
  </si>
  <si>
    <t>Capital Expenditures</t>
  </si>
  <si>
    <t xml:space="preserve">Depreciation &amp; Amort </t>
  </si>
  <si>
    <t>CapEx/Deprecn</t>
  </si>
  <si>
    <t>Acquisitions</t>
  </si>
  <si>
    <t xml:space="preserve">Net R&amp;D </t>
  </si>
  <si>
    <t>Net Cap Ex/Sales</t>
  </si>
  <si>
    <t>Net Cap Ex/ EBIT (1-t)</t>
  </si>
  <si>
    <t>Sales/ Invested Capital</t>
  </si>
  <si>
    <t>Expected EBIT Growth</t>
  </si>
  <si>
    <t>Advertising</t>
  </si>
  <si>
    <t>$12.26</t>
  </si>
  <si>
    <t>$6.17</t>
  </si>
  <si>
    <t>$15.70</t>
  </si>
  <si>
    <t>$1.95</t>
  </si>
  <si>
    <t>Aerospace/Defense</t>
  </si>
  <si>
    <t>$179.86</t>
  </si>
  <si>
    <t>$230.04</t>
  </si>
  <si>
    <t>$0.00</t>
  </si>
  <si>
    <t>$130.91</t>
  </si>
  <si>
    <t>Air Transport</t>
  </si>
  <si>
    <t>$522.14</t>
  </si>
  <si>
    <t>$907.27</t>
  </si>
  <si>
    <t>Apparel</t>
  </si>
  <si>
    <t>$1,319.16</t>
  </si>
  <si>
    <t>$1,037.40</t>
  </si>
  <si>
    <t>$18.02</t>
  </si>
  <si>
    <t>$19.95</t>
  </si>
  <si>
    <t>Auto &amp; Truck</t>
  </si>
  <si>
    <t>$2,055.74</t>
  </si>
  <si>
    <t>$4,078.64</t>
  </si>
  <si>
    <t>$103.40</t>
  </si>
  <si>
    <t>$106.73</t>
  </si>
  <si>
    <t>Auto Parts</t>
  </si>
  <si>
    <t>$1,610.95</t>
  </si>
  <si>
    <t>$1,354.44</t>
  </si>
  <si>
    <t>$188.83</t>
  </si>
  <si>
    <t>$14.64</t>
  </si>
  <si>
    <t>Bank (Money Center)</t>
  </si>
  <si>
    <t>$2,515.32</t>
  </si>
  <si>
    <t>$9.25</t>
  </si>
  <si>
    <t>NA</t>
  </si>
  <si>
    <t>$283.76</t>
  </si>
  <si>
    <t>Banks (Regional)</t>
  </si>
  <si>
    <t>$90.31</t>
  </si>
  <si>
    <t>Beverage (Alcoholic)</t>
  </si>
  <si>
    <t>$132.86</t>
  </si>
  <si>
    <t>$94.07</t>
  </si>
  <si>
    <t>$31.03</t>
  </si>
  <si>
    <t>$1.32</t>
  </si>
  <si>
    <t>Beverage (Soft)</t>
  </si>
  <si>
    <t>$1.59</t>
  </si>
  <si>
    <t>$70.09</t>
  </si>
  <si>
    <t>Broadcasting</t>
  </si>
  <si>
    <t>$182.51</t>
  </si>
  <si>
    <t>$165.61</t>
  </si>
  <si>
    <t>$4.95</t>
  </si>
  <si>
    <t>$0.04</t>
  </si>
  <si>
    <t>Brokerage &amp; Investment Banking</t>
  </si>
  <si>
    <t>$98.35</t>
  </si>
  <si>
    <t>$60.77</t>
  </si>
  <si>
    <t>$1.61</t>
  </si>
  <si>
    <t>$0.98</t>
  </si>
  <si>
    <t>Building Materials</t>
  </si>
  <si>
    <t>$294.06</t>
  </si>
  <si>
    <t>$132.09</t>
  </si>
  <si>
    <t>-$0.03</t>
  </si>
  <si>
    <t>$0.48</t>
  </si>
  <si>
    <t>Business &amp; Consumer Services</t>
  </si>
  <si>
    <t>$141.80</t>
  </si>
  <si>
    <t>$125.52</t>
  </si>
  <si>
    <t>-$26.31</t>
  </si>
  <si>
    <t>$0.08</t>
  </si>
  <si>
    <t>Cable TV</t>
  </si>
  <si>
    <t>$207.31</t>
  </si>
  <si>
    <t>$272.43</t>
  </si>
  <si>
    <t>-$0.43</t>
  </si>
  <si>
    <t>Chemical (Basic)</t>
  </si>
  <si>
    <t>$1,638.43</t>
  </si>
  <si>
    <t>$741.09</t>
  </si>
  <si>
    <t>$29.03</t>
  </si>
  <si>
    <t>$4.49</t>
  </si>
  <si>
    <t>Chemical (Diversified)</t>
  </si>
  <si>
    <t>$678.43</t>
  </si>
  <si>
    <t>$188.10</t>
  </si>
  <si>
    <t>$33.42</t>
  </si>
  <si>
    <t>$1.67</t>
  </si>
  <si>
    <t>Chemical (Specialty)</t>
  </si>
  <si>
    <t>$2,136.23</t>
  </si>
  <si>
    <t>$1,159.72</t>
  </si>
  <si>
    <t>$149.75</t>
  </si>
  <si>
    <t>-$8.03</t>
  </si>
  <si>
    <t>Coal &amp; Related Energy</t>
  </si>
  <si>
    <t>$1,808.80</t>
  </si>
  <si>
    <t>$550.30</t>
  </si>
  <si>
    <t>$0.79</t>
  </si>
  <si>
    <t>Computer Services</t>
  </si>
  <si>
    <t>$1,553.52</t>
  </si>
  <si>
    <t>$2,311.91</t>
  </si>
  <si>
    <t>$1,856.96</t>
  </si>
  <si>
    <t>-$15.58</t>
  </si>
  <si>
    <t>Computers/Peripherals</t>
  </si>
  <si>
    <t>$1.42</t>
  </si>
  <si>
    <t>$1.15</t>
  </si>
  <si>
    <t>Construction Supplies</t>
  </si>
  <si>
    <t>$4,110.00</t>
  </si>
  <si>
    <t>$2,184.75</t>
  </si>
  <si>
    <t>$89.39</t>
  </si>
  <si>
    <t>$18.40</t>
  </si>
  <si>
    <t>$164.44</t>
  </si>
  <si>
    <t>$222.02</t>
  </si>
  <si>
    <t>$9.23</t>
  </si>
  <si>
    <t>-$2.25</t>
  </si>
  <si>
    <t>Drugs (Biotechnology)</t>
  </si>
  <si>
    <t>$228.46</t>
  </si>
  <si>
    <t>$115.92</t>
  </si>
  <si>
    <t>$0.01</t>
  </si>
  <si>
    <t>-$106.19</t>
  </si>
  <si>
    <t>Drugs (Pharmaceutical)</t>
  </si>
  <si>
    <t>$2,186.78</t>
  </si>
  <si>
    <t>$1,565.34</t>
  </si>
  <si>
    <t>$407.01</t>
  </si>
  <si>
    <t>$93.17</t>
  </si>
  <si>
    <t>$9.19</t>
  </si>
  <si>
    <t>$17.79</t>
  </si>
  <si>
    <t>$4.21</t>
  </si>
  <si>
    <t>$0.30</t>
  </si>
  <si>
    <t>Electrical Equipment</t>
  </si>
  <si>
    <t>$563.66</t>
  </si>
  <si>
    <t>$356.55</t>
  </si>
  <si>
    <t>$32.25</t>
  </si>
  <si>
    <t>Electronics (Consumer &amp; Office)</t>
  </si>
  <si>
    <t>$57.40</t>
  </si>
  <si>
    <t>$14.18</t>
  </si>
  <si>
    <t>$0.42</t>
  </si>
  <si>
    <t>Electronics (General)</t>
  </si>
  <si>
    <t>$56.80</t>
  </si>
  <si>
    <t>$29.40</t>
  </si>
  <si>
    <t>$38.20</t>
  </si>
  <si>
    <t>$1.46</t>
  </si>
  <si>
    <t>Engineering/Construction</t>
  </si>
  <si>
    <t>$1,658.84</t>
  </si>
  <si>
    <t>$1,125.75</t>
  </si>
  <si>
    <t>$31.05</t>
  </si>
  <si>
    <t>$41.38</t>
  </si>
  <si>
    <t>Entertainment</t>
  </si>
  <si>
    <t>$108.20</t>
  </si>
  <si>
    <t>$238.99</t>
  </si>
  <si>
    <t>$14.46</t>
  </si>
  <si>
    <t>$0.23</t>
  </si>
  <si>
    <t>Environmental &amp; Waste Services</t>
  </si>
  <si>
    <t>$37.59</t>
  </si>
  <si>
    <t>$8.30</t>
  </si>
  <si>
    <t>$0.12</t>
  </si>
  <si>
    <t>Farming/Agriculture</t>
  </si>
  <si>
    <t>$161.96</t>
  </si>
  <si>
    <t>$119.34</t>
  </si>
  <si>
    <t>-$3.79</t>
  </si>
  <si>
    <t>$2.44</t>
  </si>
  <si>
    <t>Financial Svcs. (Non-bank &amp; Insurance)</t>
  </si>
  <si>
    <t>$906.48</t>
  </si>
  <si>
    <t>$620.98</t>
  </si>
  <si>
    <t>$287.92</t>
  </si>
  <si>
    <t>$0.36</t>
  </si>
  <si>
    <t>Food Processing</t>
  </si>
  <si>
    <t>$1,139.24</t>
  </si>
  <si>
    <t>$609.47</t>
  </si>
  <si>
    <t>$99.59</t>
  </si>
  <si>
    <t>$3.10</t>
  </si>
  <si>
    <t>Food Wholesalers</t>
  </si>
  <si>
    <t>$6.99</t>
  </si>
  <si>
    <t>$5.03</t>
  </si>
  <si>
    <t>Furn/Home Furnishings</t>
  </si>
  <si>
    <t>$205.16</t>
  </si>
  <si>
    <t>$125.41</t>
  </si>
  <si>
    <t>$258.56</t>
  </si>
  <si>
    <t>$0.72</t>
  </si>
  <si>
    <t>Green &amp; Renewable Energy</t>
  </si>
  <si>
    <t>$2,209.95</t>
  </si>
  <si>
    <t>$407.42</t>
  </si>
  <si>
    <t>$155.48</t>
  </si>
  <si>
    <t>$0.02</t>
  </si>
  <si>
    <t>Healthcare Products</t>
  </si>
  <si>
    <t>$28.86</t>
  </si>
  <si>
    <t>$8.56</t>
  </si>
  <si>
    <t>-$0.06</t>
  </si>
  <si>
    <t>Healthcare Support Services</t>
  </si>
  <si>
    <t>$58.57</t>
  </si>
  <si>
    <t>$48.62</t>
  </si>
  <si>
    <t>$139.30</t>
  </si>
  <si>
    <t>Heathcare Information and Technology</t>
  </si>
  <si>
    <t>$245.56</t>
  </si>
  <si>
    <t>$130.38</t>
  </si>
  <si>
    <t>-$5.96</t>
  </si>
  <si>
    <t>Homebuilding</t>
  </si>
  <si>
    <t>Hospitals/Healthcare Facilities</t>
  </si>
  <si>
    <t>$359.26</t>
  </si>
  <si>
    <t>$253.77</t>
  </si>
  <si>
    <t>$37.39</t>
  </si>
  <si>
    <t>-$0.23</t>
  </si>
  <si>
    <t>Hotel/Gaming</t>
  </si>
  <si>
    <t>$148.64</t>
  </si>
  <si>
    <t>$218.18</t>
  </si>
  <si>
    <t>$2.83</t>
  </si>
  <si>
    <t>-$0.29</t>
  </si>
  <si>
    <t>$349.27</t>
  </si>
  <si>
    <t>$289.44</t>
  </si>
  <si>
    <t>$7.23</t>
  </si>
  <si>
    <t>Information Services</t>
  </si>
  <si>
    <t>$242.61</t>
  </si>
  <si>
    <t>$190.99</t>
  </si>
  <si>
    <t>$152.81</t>
  </si>
  <si>
    <t>$0.80</t>
  </si>
  <si>
    <t>Insurance (General)</t>
  </si>
  <si>
    <t>$22.01</t>
  </si>
  <si>
    <t>$20.84</t>
  </si>
  <si>
    <t>Insurance (Life)</t>
  </si>
  <si>
    <t>$159.36</t>
  </si>
  <si>
    <t>-$1,789.21</t>
  </si>
  <si>
    <t>Insurance (Prop/Cas.)</t>
  </si>
  <si>
    <t>$20.02</t>
  </si>
  <si>
    <t>$7.80</t>
  </si>
  <si>
    <t>Investments &amp; Asset Management</t>
  </si>
  <si>
    <t>$123.97</t>
  </si>
  <si>
    <t>$152.52</t>
  </si>
  <si>
    <t>Machinery</t>
  </si>
  <si>
    <t>$364.85</t>
  </si>
  <si>
    <t>$282.71</t>
  </si>
  <si>
    <t>$47.93</t>
  </si>
  <si>
    <t>-$203.97</t>
  </si>
  <si>
    <t>Metals &amp; Mining</t>
  </si>
  <si>
    <t>$3,290.71</t>
  </si>
  <si>
    <t>$2,544.55</t>
  </si>
  <si>
    <t>$50.60</t>
  </si>
  <si>
    <t>$2.43</t>
  </si>
  <si>
    <t>Office Equipment &amp; Services</t>
  </si>
  <si>
    <t>$11.14</t>
  </si>
  <si>
    <t>$8.62</t>
  </si>
  <si>
    <t>Oil/Gas (Integrated)</t>
  </si>
  <si>
    <t>$5,441.30</t>
  </si>
  <si>
    <t>$3,108.80</t>
  </si>
  <si>
    <t>$6.76</t>
  </si>
  <si>
    <t>Oil/Gas (Production and Exploration)</t>
  </si>
  <si>
    <t>$984.04</t>
  </si>
  <si>
    <t>$356.79</t>
  </si>
  <si>
    <t>$3.40</t>
  </si>
  <si>
    <t>Oil/Gas Distribution</t>
  </si>
  <si>
    <t>$175.25</t>
  </si>
  <si>
    <t>$308.00</t>
  </si>
  <si>
    <t>$24.60</t>
  </si>
  <si>
    <t>Oilfield Svcs/Equip.</t>
  </si>
  <si>
    <t>$20,972.77</t>
  </si>
  <si>
    <t>$7,314.32</t>
  </si>
  <si>
    <t>$303.30</t>
  </si>
  <si>
    <t>$20.55</t>
  </si>
  <si>
    <t>Packaging &amp; Container</t>
  </si>
  <si>
    <t>$496.73</t>
  </si>
  <si>
    <t>$241.20</t>
  </si>
  <si>
    <t>-$0.02</t>
  </si>
  <si>
    <t>$0.71</t>
  </si>
  <si>
    <t>Paper/Forest Products</t>
  </si>
  <si>
    <t>$383.41</t>
  </si>
  <si>
    <t>$200.15</t>
  </si>
  <si>
    <t>$6.63</t>
  </si>
  <si>
    <t>$0.81</t>
  </si>
  <si>
    <t>Power</t>
  </si>
  <si>
    <t>$9,577.58</t>
  </si>
  <si>
    <t>$6,046.04</t>
  </si>
  <si>
    <t>$136.30</t>
  </si>
  <si>
    <t>$11.25</t>
  </si>
  <si>
    <t>Publishing &amp; Newspapers</t>
  </si>
  <si>
    <t>$22.61</t>
  </si>
  <si>
    <t>$66.91</t>
  </si>
  <si>
    <t>$5.00</t>
  </si>
  <si>
    <t>$0.10</t>
  </si>
  <si>
    <t>R.E.I.T.</t>
  </si>
  <si>
    <t>$221.10</t>
  </si>
  <si>
    <t>$167.40</t>
  </si>
  <si>
    <t>Real Estate (Development)</t>
  </si>
  <si>
    <t>$458.40</t>
  </si>
  <si>
    <t>$132.47</t>
  </si>
  <si>
    <t>-$1.07</t>
  </si>
  <si>
    <t>$0.22</t>
  </si>
  <si>
    <t>Real Estate (General/Diversified)</t>
  </si>
  <si>
    <t>$43.76</t>
  </si>
  <si>
    <t>$91.66</t>
  </si>
  <si>
    <t>$114.00</t>
  </si>
  <si>
    <t>$0.07</t>
  </si>
  <si>
    <t>Real Estate (Operations &amp; Services)</t>
  </si>
  <si>
    <t>$2.45</t>
  </si>
  <si>
    <t>$24.22</t>
  </si>
  <si>
    <t>Recreation</t>
  </si>
  <si>
    <t>$3.55</t>
  </si>
  <si>
    <t>$18.69</t>
  </si>
  <si>
    <t>Reinsurance</t>
  </si>
  <si>
    <t>$2.48</t>
  </si>
  <si>
    <t>Restaurant/Dining</t>
  </si>
  <si>
    <t>$238.22</t>
  </si>
  <si>
    <t>$197.71</t>
  </si>
  <si>
    <t>$96.36</t>
  </si>
  <si>
    <t>Retail (Automotive)</t>
  </si>
  <si>
    <t>$2.09</t>
  </si>
  <si>
    <t>$2.96</t>
  </si>
  <si>
    <t>Retail (Building Supply)</t>
  </si>
  <si>
    <t>$5.16</t>
  </si>
  <si>
    <t>$6.35</t>
  </si>
  <si>
    <t>Retail (Distributors)</t>
  </si>
  <si>
    <t>$1,877.35</t>
  </si>
  <si>
    <t>$270.20</t>
  </si>
  <si>
    <t>$66.36</t>
  </si>
  <si>
    <t>$0.03</t>
  </si>
  <si>
    <t>Retail (General)</t>
  </si>
  <si>
    <t>$37.17</t>
  </si>
  <si>
    <t>$304.18</t>
  </si>
  <si>
    <t>Retail (Grocery and Food)</t>
  </si>
  <si>
    <t>$290.52</t>
  </si>
  <si>
    <t>$72.55</t>
  </si>
  <si>
    <t>Retail (Online)</t>
  </si>
  <si>
    <t>$35.31</t>
  </si>
  <si>
    <t>$47.83</t>
  </si>
  <si>
    <t>$26.27</t>
  </si>
  <si>
    <t>$0.43</t>
  </si>
  <si>
    <t>Retail (Special Lines)</t>
  </si>
  <si>
    <t>$130.68</t>
  </si>
  <si>
    <t>$208.64</t>
  </si>
  <si>
    <t>-$0.12</t>
  </si>
  <si>
    <t>$0.14</t>
  </si>
  <si>
    <t>Rubber&amp; Tires</t>
  </si>
  <si>
    <t>$867.08</t>
  </si>
  <si>
    <t>$510.81</t>
  </si>
  <si>
    <t>$2.46</t>
  </si>
  <si>
    <t>Semiconductor</t>
  </si>
  <si>
    <t>$11.17</t>
  </si>
  <si>
    <t>$3.60</t>
  </si>
  <si>
    <t>$0.05</t>
  </si>
  <si>
    <t>Semiconductor Equip</t>
  </si>
  <si>
    <t>$59.90</t>
  </si>
  <si>
    <t>$5.22</t>
  </si>
  <si>
    <t>Shipbuilding &amp; Marine</t>
  </si>
  <si>
    <t>$931.37</t>
  </si>
  <si>
    <t>$501.20</t>
  </si>
  <si>
    <t>$186.80</t>
  </si>
  <si>
    <t>Shoe</t>
  </si>
  <si>
    <t>$59.26</t>
  </si>
  <si>
    <t>$69.01</t>
  </si>
  <si>
    <t>$0.39</t>
  </si>
  <si>
    <t>Software (Entertainment)</t>
  </si>
  <si>
    <t>$10.95</t>
  </si>
  <si>
    <t>$48.87</t>
  </si>
  <si>
    <t>$12.31</t>
  </si>
  <si>
    <t>$1.24</t>
  </si>
  <si>
    <t>Software (Internet)</t>
  </si>
  <si>
    <t>$2.84</t>
  </si>
  <si>
    <t>$2.61</t>
  </si>
  <si>
    <t>Software (System &amp; Application)</t>
  </si>
  <si>
    <t>$144.43</t>
  </si>
  <si>
    <t>$159.71</t>
  </si>
  <si>
    <t>$196.19</t>
  </si>
  <si>
    <t>$32.92</t>
  </si>
  <si>
    <t>Steel</t>
  </si>
  <si>
    <t>$6,002.26</t>
  </si>
  <si>
    <t>$3,615.02</t>
  </si>
  <si>
    <t>$1,294.38</t>
  </si>
  <si>
    <t>$53.60</t>
  </si>
  <si>
    <t>Telecom (Wireless)</t>
  </si>
  <si>
    <t>$3,793.33</t>
  </si>
  <si>
    <t>$7,141.80</t>
  </si>
  <si>
    <t>Telecom. Equipment</t>
  </si>
  <si>
    <t>$99.48</t>
  </si>
  <si>
    <t>$74.33</t>
  </si>
  <si>
    <t>$29.49</t>
  </si>
  <si>
    <t>$12.54</t>
  </si>
  <si>
    <t>Telecom. Services</t>
  </si>
  <si>
    <t>$631.69</t>
  </si>
  <si>
    <t>$1,110.92</t>
  </si>
  <si>
    <t>$2.18</t>
  </si>
  <si>
    <t>$1.54</t>
  </si>
  <si>
    <t>Tobacco</t>
  </si>
  <si>
    <t>$394.27</t>
  </si>
  <si>
    <t>$243.62</t>
  </si>
  <si>
    <t>$8.76</t>
  </si>
  <si>
    <t>Transportation</t>
  </si>
  <si>
    <t>$412.61</t>
  </si>
  <si>
    <t>$335.01</t>
  </si>
  <si>
    <t>$4.78</t>
  </si>
  <si>
    <t>-$0.05</t>
  </si>
  <si>
    <t>Transportation (Railroads)</t>
  </si>
  <si>
    <t>$69.80</t>
  </si>
  <si>
    <t>$68.20</t>
  </si>
  <si>
    <t>Trucking</t>
  </si>
  <si>
    <t>$39.14</t>
  </si>
  <si>
    <t>$24.74</t>
  </si>
  <si>
    <t>Utility (General)</t>
  </si>
  <si>
    <t>Utility (Water)</t>
  </si>
  <si>
    <t>$0.33</t>
  </si>
  <si>
    <t>$1.26</t>
  </si>
  <si>
    <t>Total Market</t>
  </si>
  <si>
    <t>$91,128.20</t>
  </si>
  <si>
    <t>$56,787.85</t>
  </si>
  <si>
    <t>$7,200.64</t>
  </si>
  <si>
    <t>$290.69</t>
  </si>
  <si>
    <t>Total Market (without financials)</t>
  </si>
  <si>
    <t>$87,192.38</t>
  </si>
  <si>
    <t>$57,704.90</t>
  </si>
  <si>
    <t>$6,627.34</t>
  </si>
  <si>
    <t>$288.55</t>
  </si>
  <si>
    <t>Borrowings -</t>
  </si>
  <si>
    <t>Other Liabilities -</t>
  </si>
  <si>
    <t>Fixed Assets -</t>
  </si>
  <si>
    <t>Other Assets -</t>
  </si>
  <si>
    <t>Dalmia Bharat is engaged in the business of Manufacturing and Selling of Cement. The company was started in 1939 and is the 4th largest cement manufacturer by installed capacity in India</t>
  </si>
  <si>
    <t>Return on Markets</t>
  </si>
  <si>
    <t>Year</t>
  </si>
  <si>
    <t>Annual</t>
  </si>
  <si>
    <t>Average Return</t>
  </si>
  <si>
    <t>Dividend Yield</t>
  </si>
  <si>
    <t>Total Market Returns</t>
  </si>
  <si>
    <t>−4.06%</t>
  </si>
  <si>
    <t>−24.62%</t>
  </si>
  <si>
    <t>−51.79%</t>
  </si>
  <si>
    <t>−16.18%</t>
  </si>
  <si>
    <t>−14.65%</t>
  </si>
  <si>
    <t>UltraTech Cem.</t>
  </si>
  <si>
    <t>Ambuja Cements</t>
  </si>
  <si>
    <t>Shree Cement</t>
  </si>
  <si>
    <t>Dalmia BharatLtd</t>
  </si>
  <si>
    <t>J K Cements</t>
  </si>
  <si>
    <t>The Ramco Cement</t>
  </si>
  <si>
    <t>Nuvoco Vistas</t>
  </si>
  <si>
    <t>Birla Corpn.</t>
  </si>
  <si>
    <t>Regression Beta - 2 Years Weekly</t>
  </si>
  <si>
    <t>NIFTY Returns</t>
  </si>
  <si>
    <t>Beta Drifting</t>
  </si>
  <si>
    <t>Closing Price</t>
  </si>
  <si>
    <t>Levered Raw Beta</t>
  </si>
  <si>
    <t>Raw Beta Weight</t>
  </si>
  <si>
    <t xml:space="preserve">Market Beta </t>
  </si>
  <si>
    <t>Market Beta Weight</t>
  </si>
  <si>
    <t>Adjusted Beta</t>
  </si>
  <si>
    <t>Beta</t>
  </si>
  <si>
    <t xml:space="preserve">   52 Week (High - INR 2431 &amp; Low - 1700)</t>
  </si>
  <si>
    <t>Total Shares Held</t>
  </si>
  <si>
    <t>Shareholding (%)</t>
  </si>
  <si>
    <t>Mayuka Investment limited</t>
  </si>
  <si>
    <t>Shree Nirman Limited</t>
  </si>
  <si>
    <t>Sita Investment Company Limited</t>
  </si>
  <si>
    <t>Ankita Pratisthan Limited</t>
  </si>
  <si>
    <t>Rama Investment Company Private Limited</t>
  </si>
  <si>
    <t>Dalmia Bharat Sugar and Industries Limited</t>
  </si>
  <si>
    <t>DHARTI COMMERCIAL TRADING PRIVATE LIMITED</t>
  </si>
  <si>
    <t>INVESTOR EDUCATION AND PROTECTION FUND AUTHORITY M</t>
  </si>
  <si>
    <t>Keshav Power Limited**</t>
  </si>
  <si>
    <t>J.H. Dalmia Trust</t>
  </si>
  <si>
    <t>Market Value</t>
  </si>
  <si>
    <t>The new look of Dalmia Cement is now visible on ground with RCF Shows, signages, shop and wall paintings, etc</t>
  </si>
  <si>
    <t xml:space="preserve"> Aim to reach 26+ Crore views through this campaign on TV and digital mediums</t>
  </si>
  <si>
    <t>Ranveer Singh featuring as an energetic contractor in TV commercial - “RCF Strong, Toh Ghar Strong”</t>
  </si>
  <si>
    <t>Introduced Express Delivery via Stock on Wheels, allowing orders to be placed on in-transit vehicles for quicker delivery.</t>
  </si>
  <si>
    <t>Implemented lease model for 3 rakes to transport clinker to GU's</t>
  </si>
  <si>
    <t xml:space="preserve">Over 90% of the fleet is equipped with GPS, enabling optimized routes, diversion detection, </t>
  </si>
  <si>
    <t xml:space="preserve">and improved fuel usage Implemented Green Channel for dealer trucks at the plant, ensuring priority loading </t>
  </si>
  <si>
    <t>Mr PK Khaitan</t>
  </si>
  <si>
    <t>Chairaman</t>
  </si>
  <si>
    <t>Mr Gautam Dalmia</t>
  </si>
  <si>
    <t>Mng. Director</t>
  </si>
  <si>
    <t>Mr Puneet Yadu Dalmia</t>
  </si>
  <si>
    <t>Mr V S Jain</t>
  </si>
  <si>
    <t>ind Director</t>
  </si>
  <si>
    <t>Mrs. Sudha Pillai</t>
  </si>
  <si>
    <t xml:space="preserve">Dalmia bharat Limited is an Indian multinational automotive company, headquartered in Mumbai and part of the Tata Group. The company produces cars, trucks, vans, and busses.
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
  </si>
  <si>
    <t xml:space="preserve">Shareholding </t>
  </si>
  <si>
    <t>Management Analysis</t>
  </si>
  <si>
    <t>Sales </t>
  </si>
  <si>
    <t>PBT</t>
  </si>
  <si>
    <t>PBT Growth</t>
  </si>
  <si>
    <t>MR</t>
  </si>
  <si>
    <t>MR % PBT</t>
  </si>
  <si>
    <t>MR % Net Profit</t>
  </si>
  <si>
    <t>Change in ER</t>
  </si>
  <si>
    <t>Ratio of Empployee remuneration to median er</t>
  </si>
  <si>
    <t>FY 2023</t>
  </si>
  <si>
    <t>Management Profiling</t>
  </si>
  <si>
    <t>sno</t>
  </si>
  <si>
    <t>Directorship</t>
  </si>
  <si>
    <t xml:space="preserve">Info </t>
  </si>
  <si>
    <t>Political Connection</t>
  </si>
  <si>
    <t>Negative News</t>
  </si>
  <si>
    <t>Promoters -</t>
  </si>
  <si>
    <t>Kavita Dalmia Parivar Trust</t>
  </si>
  <si>
    <t>Himshikhar Investment Limited*</t>
  </si>
  <si>
    <t>MAJ Textiles Pvt Ltd</t>
  </si>
  <si>
    <t>Dalmia Bharat Refractories Limited**</t>
  </si>
  <si>
    <t>Dalmia Refractories Limited</t>
  </si>
  <si>
    <t>Shri Brahma Creation Trust</t>
  </si>
  <si>
    <t>Alirox Abrasives Limited</t>
  </si>
  <si>
    <t>Shri Jai Hari Dalmia*</t>
  </si>
  <si>
    <t>Smt. Kavita Dalmia</t>
  </si>
  <si>
    <t>Shri Gautam Dalmia</t>
  </si>
  <si>
    <t>Smt. Anupama Dalmia</t>
  </si>
  <si>
    <t>Ku. Vaidehi Dalmia</t>
  </si>
  <si>
    <t>Shri Yadu Hari Dalmia</t>
  </si>
  <si>
    <t>Smt. Bela Dalmia</t>
  </si>
  <si>
    <t>Shri Puneet Yadu Dalmia</t>
  </si>
  <si>
    <t>Smt. Avantika Dalmia</t>
  </si>
  <si>
    <t>Shri Yadu Hari Dalmia C/o Y. H. Dalmia (HUF)</t>
  </si>
  <si>
    <t>Ku. Sumana Dalmia</t>
  </si>
  <si>
    <t>Ku. Avanee Dalmia</t>
  </si>
  <si>
    <t>Mst. Priyang Dalmia</t>
  </si>
  <si>
    <t>Ms. Shrutipriya Dalmia</t>
  </si>
  <si>
    <t>Ku. Shrutipriya Dalmia C/o Shrutipriya Dalmia Trust</t>
  </si>
  <si>
    <t>Sukeshi Trust</t>
  </si>
  <si>
    <t>Vaidehi Trust</t>
  </si>
  <si>
    <t>Avanee Trust</t>
  </si>
  <si>
    <t>Priyang Trust</t>
  </si>
  <si>
    <t>Yadu Hari Dalmia Parivar Trust</t>
  </si>
  <si>
    <t>Shri Vishnu Preservation Trust</t>
  </si>
  <si>
    <t>Shubh Homes Realtors LLP</t>
  </si>
  <si>
    <t>Y.H. Dalmia Parivar Trust</t>
  </si>
  <si>
    <t>Bela Dalmia Parivar Trust</t>
  </si>
  <si>
    <t>Puneet Dalmia Parivar Trust</t>
  </si>
  <si>
    <t>Avantika Dalmia Parivar Trust</t>
  </si>
  <si>
    <t>Shrutipriya Dalmia Parivar Trust</t>
  </si>
  <si>
    <t>Avanee Dalmia Parivar Trust</t>
  </si>
  <si>
    <t>Priyang Dalmia Parivar Trust</t>
  </si>
  <si>
    <t>Dalmia Bharat Parivar Trust</t>
  </si>
  <si>
    <t>Himgiri Commercial Limited</t>
  </si>
  <si>
    <t>Valley Agro Industries Limited</t>
  </si>
  <si>
    <t>Shri Chamundeswari Minerals Limited</t>
  </si>
  <si>
    <t>Dalmia Sugar Ventures Limited</t>
  </si>
  <si>
    <t>Dalmia Solar Power Limited</t>
  </si>
  <si>
    <t>Arjuna Brokers &amp; Minerals Limited</t>
  </si>
  <si>
    <t>Shri Radha Krishna Brokers and Holdings Limited</t>
  </si>
  <si>
    <t>Kanika Investment Limited</t>
  </si>
  <si>
    <t>Niveda Management Services Pvt Ltd</t>
  </si>
  <si>
    <t>Shri Yadu Hari Trusteeship Services Pvt. Limited</t>
  </si>
  <si>
    <t>Vastalaya Developers Pvt. Limited</t>
  </si>
  <si>
    <t>Samagama Holdings and Commercial Private Ltd.</t>
  </si>
  <si>
    <t>Tijori Capital Pvt. Ltd.</t>
  </si>
  <si>
    <t>Akhyar Estate Holdings Private Limited</t>
  </si>
  <si>
    <t>Adhirath Power and Holdings Private Limited</t>
  </si>
  <si>
    <t>Dalmia Mining and Services Private Limited</t>
  </si>
  <si>
    <t>Vanika Commercial and Holdings Private Limited</t>
  </si>
  <si>
    <t>Garvita Solution Services And Holdings Private Limited</t>
  </si>
  <si>
    <t>Hareon Dalmia Solar Pvt. Ltd.</t>
  </si>
  <si>
    <t>Dalmia Renewables Energy Limited</t>
  </si>
  <si>
    <t>Sarvapriya Healthcare Solutions Private Limited***</t>
  </si>
  <si>
    <t>GSB Refractories India Pvt Ltd</t>
  </si>
  <si>
    <t>Sumana Trust</t>
  </si>
  <si>
    <t>Gautam Dalmia Parivar Trust</t>
  </si>
  <si>
    <t>Vaidehi Dalmia Parivar Trust</t>
  </si>
  <si>
    <t>Anupama Dalmia Parivar Trust</t>
  </si>
  <si>
    <t>Sumana Dalmia Parivar Trust</t>
  </si>
  <si>
    <t>Ascension Mercantile Private Limited</t>
  </si>
  <si>
    <t>Ascension Multiventures Private Limited</t>
  </si>
  <si>
    <t>Dalmia GSB Refractories GmbH #</t>
  </si>
  <si>
    <t>Smt. Sukeshi Dalmia</t>
  </si>
  <si>
    <t>Jai Hari Investments (formerly known as Shri Investments)</t>
  </si>
  <si>
    <t>Dalmia Parivar Trust</t>
  </si>
  <si>
    <t>Hippostores Technology Private Limited</t>
  </si>
  <si>
    <t>Finehome Technologies LLP***</t>
  </si>
  <si>
    <t>Smt. Vaidehi Dalmia</t>
  </si>
  <si>
    <t>OCL Global Limited</t>
  </si>
  <si>
    <t>OCL China Limited</t>
  </si>
  <si>
    <t>Dalmia OCL Limited*</t>
  </si>
  <si>
    <t>Hippostores Platforms Private Limited</t>
  </si>
  <si>
    <t>Hippo Founders Trust</t>
  </si>
  <si>
    <t>Shrutipriya Dalmia Trust (through trustee Ku. Shru...</t>
  </si>
  <si>
    <t>Himadri Birla Tyre Manufacturer Private Limited</t>
  </si>
  <si>
    <t>Birla Tyres Limited##</t>
  </si>
  <si>
    <t>RHI Magnesita India Refractories Ltd (Formerly Kno...</t>
  </si>
  <si>
    <t>Baghauli Sugar and Distillery Limited**</t>
  </si>
  <si>
    <t>FIIs -</t>
  </si>
  <si>
    <t>Government of Singapore</t>
  </si>
  <si>
    <t>DIIs -</t>
  </si>
  <si>
    <t>Nippon Life India Trustee Ltd-A/C Nippon India Etf...</t>
  </si>
  <si>
    <t>Nippon Life India Trustee Ltd-A/C Nippon India Arb</t>
  </si>
  <si>
    <t>Tata Aia Life Insurance Company Limited A/C Flexi</t>
  </si>
  <si>
    <t>Nippon Life India Trustee Ltd-A/C Nippon India Growth Fund</t>
  </si>
  <si>
    <t>Government -</t>
  </si>
  <si>
    <t>Public -</t>
  </si>
  <si>
    <t>Dharti Investments and Holdings Limited</t>
  </si>
  <si>
    <t>Dharti Commercial Trading Private Limited (Formerl...</t>
  </si>
  <si>
    <t>Dharti Commercial Trading Private Limited</t>
  </si>
  <si>
    <t>Investor Education And Protection Fund Authority M</t>
  </si>
  <si>
    <t>D S Trust</t>
  </si>
  <si>
    <t>Kritagyata Trust</t>
  </si>
  <si>
    <t>Kritagyata Trust (Mr. Rakesh Kumar Agrawal)</t>
  </si>
  <si>
    <t>Mr. Yadu Hari Dalmia</t>
  </si>
  <si>
    <t>Non-Executive Director</t>
  </si>
  <si>
    <t xml:space="preserve"> a Non-Executive Director at Dalmia Bharat Limited, since 2015. He is also the Chairperson of CSR and Stakeholder Relationship Committees.Mr. Dalmia has served as the President of the Cement Manufacturers Association and is a respected figure in the cement industry.</t>
  </si>
  <si>
    <t>Mr. Dalmia holds a B. Com (Hons.) degree from Delhi University and is a Fellow Member of the Institute of Chartered Accountants of India</t>
  </si>
  <si>
    <t>Comments</t>
  </si>
  <si>
    <t>with good background he has been the president of the cement industry and a respected figure</t>
  </si>
  <si>
    <t>Mr. Gautam Dalmia</t>
  </si>
  <si>
    <t>Managing</t>
  </si>
  <si>
    <t>Mr. Gautam Dalmia is responsible for providing strategic direction and inputs for the upcoming projects of the company. In the past, he has led diverse strategic initiatives successfully and also spearheaded the ESG for the entire Group, particularly pertaining to the ‘Social’ part of it he has played an instrumental role in leading the diversification of the Dalmia Bharat Group into the sugar business in 1994 and continues to mentor the brand’s progress in production, productivity, and long-term stakeholder value.</t>
  </si>
  <si>
    <t xml:space="preserve">He holds B.S. and M.S. degrees in electrical engineering from Columbia University.
</t>
  </si>
  <si>
    <t>implemented a ew green growth strategy.led the diversification of Dalmia Group  Always thinks for stakeholders wealth</t>
  </si>
  <si>
    <t>Mr. Puneet Yadu Dalmia</t>
  </si>
  <si>
    <t>He has been the driving force behind the company’s exponential growth since he took over the reins in 2004 and continues to spearhead Dalmia Bharat’s transformation journey through his vision of nation-building.Prior to leading Dalmia Bharat, he co-founded JobsAhead.com in 1999, one of the most successful dotcom businesses, which was sold to Monster.com in 2004. He is also the Chairman of the Development Council for Cement Industry (DCCI) set up by the Government of India in June 2021.</t>
  </si>
  <si>
    <t>He is a gold-medallist MBA from IIM-Bangalore and holds a B. Tech degree from IIT-Delhi.</t>
  </si>
  <si>
    <t>Mrs. Anuradha Mookerjee</t>
  </si>
  <si>
    <t>Independent</t>
  </si>
  <si>
    <t>She has been associated with the company since 2023.
A seasoned bureaucrat with over three decades of experience in Indian Revenue Services, she holds valuable insights into the socio-economic fabric of our nation. As a social anthropologist, she strives to bridge the urban-rural gap in India.</t>
  </si>
  <si>
    <t xml:space="preserve">Good Knowlege about the industry of sustainability </t>
  </si>
  <si>
    <t xml:space="preserve">Ms. Mookerjee is a topper of the 1986 batch of the Indian Revenue Service.
She pursued B.Sc in Botany and M.Sc &amp; M. Phil in Social Anthropology.
</t>
  </si>
  <si>
    <t>Mr. Paul Heinz Hugentobler</t>
  </si>
  <si>
    <t>he has been associated with the organization since 2014.He has previously served as the CEO of Siam City Cement Public Company Limited, headquartered in Bangkok, Thailand. From January 2002 until his retirement in February 2014, he served as a member of the Holcim Executive Committee responsible for South Asia and South-East Asia.</t>
  </si>
  <si>
    <t xml:space="preserve">Mr. Heinz holds a degree in Civil Engineering from the ETH and a degree in Economic science from the University of St. Gallen.
</t>
  </si>
  <si>
    <t>Member of holicim executive committee  South asia</t>
  </si>
  <si>
    <t>Mr. Niddodi Subrao Rajan</t>
  </si>
  <si>
    <t>Non Executive</t>
  </si>
  <si>
    <t>He has been associated with the organization since 2019 as a member of the board.
Dr. Rajan brings nearly 40 years of work experience across multiple functions, in India and overseas. He is the former CEO of the IDFC Foundation and the former National President of the NHRD Network. Prior to that, Dr. Rajan was the Group CHRO and member of the Group Executive Council at Tata Sons, and a Global Leader at Ernst &amp; Young (EY). He also served on the boards of Tata Services and Indian Hotels (TAJ) and was a member of ‘Confederation of Indian Industry’ national committees.</t>
  </si>
  <si>
    <t xml:space="preserve">Dr. Rajan is a PhD from IIT Delhi, in the area of Leadership, a postgraduate in business management from XLRI, Jamshedpur and an Economics graduate from Loyola College, Chennai. He is also a member of the XLRI Board of Governors.
</t>
  </si>
  <si>
    <t>Mr. Anuj Gulati</t>
  </si>
  <si>
    <t>He has been associated with the organization since 2023.
He has over 25 years of experience in the insurance industry and currently serves as the CEO of Care Health Insurance Ltd (formerly known as Religare Health Insurance Company Limited). He is also a member of the General Insurance Council (GIC).</t>
  </si>
  <si>
    <t xml:space="preserve">Mr. Gulati holds a chemical engineering degree from IIT Delhi and an MBA from IIM Bangalore.
</t>
  </si>
  <si>
    <t>25 yrs of experience</t>
  </si>
  <si>
    <t>Mr. Haigreve Khaitan</t>
  </si>
  <si>
    <t>Additional independent</t>
  </si>
  <si>
    <t>Mr. Haigreve Khaitan is Additional Independent Director on the Board of Directors of Dalmia Bharat Limited since 2024.</t>
  </si>
  <si>
    <t>29 years of unparalleled legal expertise in Corporate M&amp;A and Private Equity,</t>
  </si>
  <si>
    <t>Mr. Khaitan is a Law graduate from South Kolkata Law College.</t>
  </si>
  <si>
    <t>No</t>
  </si>
  <si>
    <t>no</t>
  </si>
  <si>
    <t>NO</t>
  </si>
  <si>
    <t>Mr yadu hari Dalmia</t>
  </si>
  <si>
    <t>No of Meeting Held</t>
  </si>
  <si>
    <t>Attended</t>
  </si>
  <si>
    <t>%</t>
  </si>
  <si>
    <t>Mr. gautam Dalmia</t>
  </si>
  <si>
    <t>Dr. Niddodi Subrao Rajan</t>
  </si>
  <si>
    <t xml:space="preserve">Mrs. Anuradha Mookerjee </t>
  </si>
  <si>
    <t xml:space="preserve">Mr. Anuj Gulati </t>
  </si>
  <si>
    <t xml:space="preserve">Son of Yadu hari Dalmia           E&amp;Y entrepreneurial award also awarded for proven leadership Chairman of development council of Cement industry </t>
  </si>
  <si>
    <t>Dalmia Bharat</t>
  </si>
  <si>
    <t>India Cements</t>
  </si>
  <si>
    <t>Orient Cements</t>
  </si>
  <si>
    <t>Sagar Cements</t>
  </si>
  <si>
    <t xml:space="preserve">SHAREHOLDING PATTERN </t>
  </si>
  <si>
    <t>PROMOTERS</t>
  </si>
  <si>
    <t>PUBLIC</t>
  </si>
  <si>
    <t>One Pager Profile</t>
  </si>
  <si>
    <t>Profiling</t>
  </si>
  <si>
    <t>Analysis</t>
  </si>
  <si>
    <t>Shareholding Pattern</t>
  </si>
  <si>
    <t xml:space="preserve">BOD Efficiency </t>
  </si>
  <si>
    <t>DCF</t>
  </si>
  <si>
    <t>Risk of market</t>
  </si>
  <si>
    <t xml:space="preserve">Value at risk </t>
  </si>
  <si>
    <t xml:space="preserve">Historical Approach </t>
  </si>
  <si>
    <t>Monte Carlo simulation</t>
  </si>
  <si>
    <t>Historical Financial sheet</t>
  </si>
  <si>
    <t>Du Pont Analysis</t>
  </si>
  <si>
    <t>Alt Man Z score</t>
  </si>
  <si>
    <t>Forecasting</t>
  </si>
  <si>
    <t>Common size statement</t>
  </si>
  <si>
    <t>Peer valuation</t>
  </si>
  <si>
    <t>Relative Valuation</t>
  </si>
  <si>
    <t>Football field Analysis</t>
  </si>
  <si>
    <t>Ratio Analysis</t>
  </si>
  <si>
    <t>A good Leadership Quality which can improve the growth in the company</t>
  </si>
  <si>
    <t>Forensic Analyisis</t>
  </si>
  <si>
    <t>Remarks</t>
  </si>
  <si>
    <t>CFO/PAT</t>
  </si>
  <si>
    <t>Should be above at least 0.6</t>
  </si>
  <si>
    <t>Cumulative PAT/CFO</t>
  </si>
  <si>
    <t>Depreciation rates</t>
  </si>
  <si>
    <t>It should be low in fluctuations</t>
  </si>
  <si>
    <t>Depreciation as a % of revenues</t>
  </si>
  <si>
    <t>It should not fluctuate too much</t>
  </si>
  <si>
    <t>CWIP as a % of Net Block</t>
  </si>
  <si>
    <t>Should not be too high</t>
  </si>
  <si>
    <t>Increase in Sales</t>
  </si>
  <si>
    <t>Take a look at sales growth</t>
  </si>
  <si>
    <t>Increase in Receivables</t>
  </si>
  <si>
    <t>Compare it with receivables growth</t>
  </si>
  <si>
    <t>Contingent Liabilities as a % of Total Assets</t>
  </si>
  <si>
    <t>Should be as low as possible, check annual report</t>
  </si>
  <si>
    <t>FCF Generation</t>
  </si>
  <si>
    <t>Should be positive</t>
  </si>
  <si>
    <t>Pledging by Promoters</t>
  </si>
  <si>
    <t>Low &amp; close to zero</t>
  </si>
  <si>
    <t>Trade receivables +</t>
  </si>
  <si>
    <t>=Net Profit/ Sales</t>
  </si>
  <si>
    <t>=EBITDA / Sales</t>
  </si>
  <si>
    <t>=EBIT / Sales</t>
  </si>
  <si>
    <t>=EBT / Sales</t>
  </si>
  <si>
    <t>=EBIT / Capital</t>
  </si>
  <si>
    <t>=Net Profit/ Shareholders fund</t>
  </si>
  <si>
    <t>EBIT/ Int</t>
  </si>
  <si>
    <t>=Sales / Receivables</t>
  </si>
  <si>
    <t>=sales/ Payables</t>
  </si>
  <si>
    <t>=sales/ investments</t>
  </si>
  <si>
    <t>=Sales/ Fixed Assets</t>
  </si>
  <si>
    <t>=Sales/ shareholder funds</t>
  </si>
  <si>
    <t>Given data / Assumptions</t>
  </si>
  <si>
    <t>growth rate in sales</t>
  </si>
  <si>
    <t>current share price</t>
  </si>
  <si>
    <t>COGS to sales</t>
  </si>
  <si>
    <t>Selling &amp; Admn exp to sales</t>
  </si>
  <si>
    <t>Royalty payable</t>
  </si>
  <si>
    <t>Capex to sales</t>
  </si>
  <si>
    <t>Tax rate</t>
  </si>
  <si>
    <t>Bond face value</t>
  </si>
  <si>
    <t>coupon</t>
  </si>
  <si>
    <t>Remaining tenure</t>
  </si>
  <si>
    <t>market price of bond</t>
  </si>
  <si>
    <t>Interest on bank loan</t>
  </si>
  <si>
    <t xml:space="preserve">Total Debt </t>
  </si>
  <si>
    <t xml:space="preserve">BV of Bank loan </t>
  </si>
  <si>
    <t xml:space="preserve">Forecasting and Discounting cash flow to the firm </t>
  </si>
  <si>
    <t>FORECAST HORIZON</t>
  </si>
  <si>
    <t>Net Sales</t>
  </si>
  <si>
    <t>-</t>
  </si>
  <si>
    <t>COGS</t>
  </si>
  <si>
    <t>=</t>
  </si>
  <si>
    <t>NOPAT</t>
  </si>
  <si>
    <t>+</t>
  </si>
  <si>
    <t>Capex</t>
  </si>
  <si>
    <t>+/-</t>
  </si>
  <si>
    <t>Change in WC</t>
  </si>
  <si>
    <t>FREE CASH FLOW</t>
  </si>
  <si>
    <t>Terminal value of FCFF</t>
  </si>
  <si>
    <t>=fcff*(1+g)/(wacc-g)</t>
  </si>
  <si>
    <t>Total Free Cash Flows</t>
  </si>
  <si>
    <t xml:space="preserve">Intrinsic Value of the firm </t>
  </si>
  <si>
    <t>Value of Debt</t>
  </si>
  <si>
    <t>Value per equity share</t>
  </si>
  <si>
    <t>Intrinsic value of one equity share</t>
  </si>
  <si>
    <t>Calculation of Depreciation</t>
  </si>
  <si>
    <t xml:space="preserve">op net block </t>
  </si>
  <si>
    <t>Net Block (2012)</t>
  </si>
  <si>
    <t>Additions</t>
  </si>
  <si>
    <t>Dep= Rate * Net Block</t>
  </si>
  <si>
    <t>Depreciation (2012)</t>
  </si>
  <si>
    <t>Dep</t>
  </si>
  <si>
    <t>RATE</t>
  </si>
  <si>
    <t>Closing net block</t>
  </si>
  <si>
    <t>Calculation of Change in WC</t>
  </si>
  <si>
    <t xml:space="preserve">Current assets </t>
  </si>
  <si>
    <t xml:space="preserve">All these items totally depends on sales </t>
  </si>
  <si>
    <t>Cash and bank balances</t>
  </si>
  <si>
    <t>Sundry Debtors</t>
  </si>
  <si>
    <t xml:space="preserve">inventory </t>
  </si>
  <si>
    <t>Here we are calculating by 1 yr only in normal cases we would have calculated atleast for 5 yrs than take avg of it</t>
  </si>
  <si>
    <t>Prepaid expenses</t>
  </si>
  <si>
    <t>Sundry creditors</t>
  </si>
  <si>
    <t>Outstanding expenses</t>
  </si>
  <si>
    <t>WC to sales Ratio</t>
  </si>
  <si>
    <t>Working capital</t>
  </si>
  <si>
    <t>change</t>
  </si>
  <si>
    <t>Growth rate</t>
  </si>
  <si>
    <t>=(1-(DPS/EPS))*(PAT/Equity)</t>
  </si>
  <si>
    <t>=WD1*Kd1*(1-t)+Wd2*Kd2(1-t)+We*Ke</t>
  </si>
  <si>
    <t>cost of equit, Ke</t>
  </si>
  <si>
    <t xml:space="preserve">=D1/Po + 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</si>
</sst>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7" formatCode="&quot;₹&quot;#,##0.00_);\(&quot;₹&quot;#,##0.00\)"/>
    <numFmt numFmtId="44" formatCode="_(&quot;₹&quot;* #,##0.00_);_(&quot;₹&quot;* \(#,##0.00\);_(&quot;₹&quot;* &quot;-&quot;??_);_(@_)"/>
    <numFmt numFmtId="43" formatCode="_(* #,##0.00_);_(* \(#,##0.00\);_(* &quot;-&quot;??_);_(@_)"/>
    <numFmt numFmtId="164" formatCode="_ * #,##0.00_ ;_ * \-#,##0.00_ ;_ * &quot;-&quot;??_ ;_ @_ "/>
    <numFmt numFmtId="165" formatCode="[$-409]mmm\-yy;@"/>
    <numFmt numFmtId="166" formatCode="&quot;₹&quot;#,##0.0_);\(&quot;₹&quot;#,##0.0\);\-"/>
    <numFmt numFmtId="167" formatCode="0.00&quot;x&quot;"/>
    <numFmt numFmtId="168" formatCode="0&quot; days&quot;"/>
    <numFmt numFmtId="169" formatCode="yyyy&quot; A&quot;"/>
    <numFmt numFmtId="170" formatCode="yyyy\ &quot; E&quot;"/>
    <numFmt numFmtId="171" formatCode="0.000"/>
    <numFmt numFmtId="172" formatCode="0,000.0"/>
    <numFmt numFmtId="173" formatCode="mmm\-yyyy"/>
    <numFmt numFmtId="174" formatCode="_(&quot;₹&quot;* #,##0.0_);_(&quot;₹&quot;* \(#,##0.0\);_(&quot;₹&quot;* &quot;-&quot;?_);_(@_)"/>
    <numFmt numFmtId="175" formatCode="mmm\-yy&quot;A&quot;"/>
    <numFmt numFmtId="176" formatCode="mmm\-yy&quot; F&quot;"/>
    <numFmt numFmtId="177" formatCode="0.0%"/>
    <numFmt numFmtId="178" formatCode="0.0"/>
    <numFmt numFmtId="179" formatCode="#,##0.0"/>
    <numFmt numFmtId="180" formatCode="0.0\x"/>
    <numFmt numFmtId="181" formatCode="0.00\x"/>
    <numFmt numFmtId="182" formatCode="_(* #,##0.00_)&quot;x&quot;;_(* \(#,##0.00\)&quot;x&quot;;_(* &quot;-&quot;??_);_(@_)&quot;x&quot;"/>
    <numFmt numFmtId="183" formatCode="0,000.0;\(0,000.0\)"/>
    <numFmt numFmtId="184" formatCode="&quot;$&quot;#,##0.00"/>
    <numFmt numFmtId="185" formatCode="yyyy"/>
    <numFmt numFmtId="186" formatCode="0\ &quot;x&quot;"/>
    <numFmt numFmtId="187" formatCode="0.00%;\-0.00%;\-"/>
    <numFmt numFmtId="188" formatCode="0%;\-0%;\-"/>
    <numFmt numFmtId="189" formatCode="0.0000%;\-0.0000%;\-"/>
    <numFmt numFmtId="190" formatCode="0.000%;\-0.000%;\-"/>
    <numFmt numFmtId="191" formatCode="0.000%"/>
  </numFmts>
  <fonts count="51"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sz val="11"/>
      <name val="Calibri"/>
      <family val="2"/>
      <scheme val="minor"/>
    </font>
    <font>
      <i/>
      <sz val="11"/>
      <color theme="1"/>
      <name val="Calibri"/>
      <family val="2"/>
      <scheme val="minor"/>
    </font>
    <font>
      <i/>
      <sz val="11"/>
      <color theme="1" tint="0.499984740745262"/>
      <name val="Calibri"/>
      <family val="2"/>
      <scheme val="minor"/>
    </font>
    <font>
      <sz val="11"/>
      <color theme="1" tint="0.499984740745262"/>
      <name val="Calibri"/>
      <family val="2"/>
      <scheme val="minor"/>
    </font>
    <font>
      <sz val="11"/>
      <color rgb="FF000000"/>
      <name val="Calibri"/>
      <family val="2"/>
      <scheme val="minor"/>
    </font>
    <font>
      <vertAlign val="superscript"/>
      <sz val="11"/>
      <color theme="1"/>
      <name val="Calibri (Body)"/>
    </font>
    <font>
      <sz val="11"/>
      <color rgb="FF0432FF"/>
      <name val="Calibri"/>
      <family val="2"/>
      <scheme val="minor"/>
    </font>
    <font>
      <i/>
      <sz val="9"/>
      <color theme="1"/>
      <name val="Calibri (Body)"/>
    </font>
    <font>
      <i/>
      <sz val="9"/>
      <color theme="1"/>
      <name val="Calibri"/>
      <family val="2"/>
      <scheme val="minor"/>
    </font>
    <font>
      <i/>
      <sz val="10"/>
      <color theme="0" tint="-0.249977111117893"/>
      <name val="Calibri"/>
      <family val="2"/>
      <scheme val="minor"/>
    </font>
    <font>
      <sz val="11"/>
      <color rgb="FF22222F"/>
      <name val="Arial"/>
      <family val="2"/>
    </font>
    <font>
      <sz val="11"/>
      <color rgb="FF22222F"/>
      <name val="Arial"/>
      <family val="2"/>
    </font>
    <font>
      <sz val="11"/>
      <color theme="0"/>
      <name val="Arial"/>
      <family val="2"/>
    </font>
    <font>
      <b/>
      <sz val="11"/>
      <color rgb="FF22222F"/>
      <name val="Arial"/>
      <family val="2"/>
    </font>
    <font>
      <i/>
      <sz val="11"/>
      <color rgb="FF0432FF"/>
      <name val="Calibri"/>
      <family val="2"/>
      <scheme val="minor"/>
    </font>
    <font>
      <b/>
      <sz val="12"/>
      <color rgb="FF002060"/>
      <name val="Calibri"/>
      <family val="2"/>
      <scheme val="minor"/>
    </font>
    <font>
      <b/>
      <sz val="11"/>
      <color rgb="FFFFFFFF"/>
      <name val="Calibri"/>
      <family val="2"/>
      <scheme val="minor"/>
    </font>
    <font>
      <b/>
      <sz val="11"/>
      <color theme="1"/>
      <name val="Calibri"/>
      <family val="2"/>
    </font>
    <font>
      <sz val="12"/>
      <color theme="1"/>
      <name val="calibri"/>
      <family val="2"/>
    </font>
    <font>
      <b/>
      <sz val="12"/>
      <color theme="0"/>
      <name val="calibri"/>
      <family val="2"/>
    </font>
    <font>
      <sz val="11"/>
      <color rgb="FF476AAE"/>
      <name val="Calibri"/>
      <family val="2"/>
      <scheme val="minor"/>
    </font>
    <font>
      <b/>
      <sz val="14"/>
      <color rgb="FF476AAE"/>
      <name val="calibri"/>
      <family val="2"/>
    </font>
    <font>
      <b/>
      <i/>
      <sz val="11"/>
      <color rgb="FF476AAE"/>
      <name val="calibri"/>
      <family val="2"/>
    </font>
    <font>
      <sz val="24"/>
      <color theme="1"/>
      <name val="Calibri"/>
      <family val="2"/>
      <scheme val="minor"/>
    </font>
    <font>
      <sz val="14"/>
      <color theme="0"/>
      <name val="Calibri"/>
      <family val="2"/>
      <scheme val="minor"/>
    </font>
    <font>
      <i/>
      <sz val="8"/>
      <color theme="1"/>
      <name val="Calibri"/>
      <family val="2"/>
      <scheme val="minor"/>
    </font>
    <font>
      <b/>
      <sz val="16"/>
      <color rgb="FF000000"/>
      <name val="Calibri"/>
      <family val="2"/>
      <scheme val="minor"/>
    </font>
    <font>
      <b/>
      <sz val="11"/>
      <name val="Calibri"/>
      <family val="2"/>
      <scheme val="minor"/>
    </font>
    <font>
      <b/>
      <sz val="11"/>
      <color rgb="FF000000"/>
      <name val="Calibri"/>
      <family val="2"/>
      <scheme val="minor"/>
    </font>
    <font>
      <sz val="16"/>
      <color theme="1"/>
      <name val="Calibri"/>
      <family val="2"/>
      <scheme val="minor"/>
    </font>
    <font>
      <sz val="11"/>
      <color rgb="FFFFFFFF"/>
      <name val="Calibri"/>
      <family val="2"/>
      <scheme val="minor"/>
    </font>
    <font>
      <b/>
      <sz val="14"/>
      <color rgb="FF0054A6"/>
      <name val="calibri"/>
      <family val="2"/>
    </font>
    <font>
      <b/>
      <sz val="22"/>
      <color rgb="FF0054A6"/>
      <name val="calibri"/>
      <family val="2"/>
    </font>
    <font>
      <b/>
      <sz val="18"/>
      <color rgb="FF0054A6"/>
      <name val="calibri"/>
      <family val="2"/>
    </font>
    <font>
      <sz val="14"/>
      <color rgb="FF000000"/>
      <name val="Calibri"/>
      <family val="2"/>
      <scheme val="minor"/>
    </font>
    <font>
      <sz val="11"/>
      <color rgb="FF22222F"/>
      <name val="Arial"/>
      <family val="2"/>
    </font>
    <font>
      <sz val="11"/>
      <color rgb="FF22222F"/>
      <name val="Arial"/>
      <family val="2"/>
    </font>
    <font>
      <sz val="22"/>
      <color theme="1"/>
      <name val="Calibri"/>
      <family val="2"/>
      <scheme val="minor"/>
    </font>
    <font>
      <b/>
      <i/>
      <sz val="16"/>
      <color theme="1"/>
      <name val="Calibri"/>
      <family val="2"/>
      <scheme val="minor"/>
    </font>
    <font>
      <sz val="16"/>
      <color theme="3"/>
      <name val="Calibri"/>
      <family val="2"/>
      <scheme val="minor"/>
    </font>
    <font>
      <b/>
      <i/>
      <u/>
      <sz val="16"/>
      <color theme="1"/>
      <name val="Calibri"/>
      <family val="2"/>
      <scheme val="minor"/>
    </font>
    <font>
      <b/>
      <sz val="16"/>
      <color rgb="FFFF0000"/>
      <name val="Calibri"/>
      <family val="2"/>
      <scheme val="minor"/>
    </font>
    <font>
      <b/>
      <sz val="16"/>
      <color rgb="FF0070C0"/>
      <name val="Calibri"/>
      <family val="2"/>
      <scheme val="minor"/>
    </font>
  </fonts>
  <fills count="22">
    <fill>
      <patternFill patternType="none"/>
    </fill>
    <fill>
      <patternFill patternType="gray125"/>
    </fill>
    <fill>
      <patternFill patternType="solid">
        <fgColor theme="9"/>
      </patternFill>
    </fill>
    <fill>
      <patternFill patternType="solid">
        <fgColor rgb="FF0275D8"/>
        <bgColor indexed="64"/>
      </patternFill>
    </fill>
    <fill>
      <patternFill patternType="solid">
        <fgColor rgb="FF002060"/>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0432FF"/>
        <bgColor indexed="64"/>
      </patternFill>
    </fill>
    <fill>
      <patternFill patternType="solid">
        <fgColor theme="9" tint="0.79998168889431442"/>
        <bgColor indexed="64"/>
      </patternFill>
    </fill>
    <fill>
      <patternFill patternType="solid">
        <fgColor rgb="FFFFFF00"/>
        <bgColor indexed="64"/>
      </patternFill>
    </fill>
    <fill>
      <patternFill patternType="solid">
        <fgColor rgb="FF002060"/>
        <bgColor rgb="FF000000"/>
      </patternFill>
    </fill>
    <fill>
      <patternFill patternType="solid">
        <fgColor rgb="FFF2F2F2"/>
        <bgColor rgb="FF000000"/>
      </patternFill>
    </fill>
    <fill>
      <patternFill patternType="solid">
        <fgColor theme="4" tint="0.79998168889431442"/>
        <bgColor theme="4" tint="0.79998168889431442"/>
      </patternFill>
    </fill>
    <fill>
      <patternFill patternType="solid">
        <fgColor theme="0"/>
        <bgColor theme="4" tint="0.59999389629810485"/>
      </patternFill>
    </fill>
    <fill>
      <patternFill patternType="solid">
        <fgColor theme="0"/>
        <bgColor theme="4" tint="0.79998168889431442"/>
      </patternFill>
    </fill>
    <fill>
      <patternFill patternType="solid">
        <fgColor rgb="FFD9D9D9"/>
        <bgColor rgb="FF000000"/>
      </patternFill>
    </fill>
    <fill>
      <patternFill patternType="solid">
        <fgColor rgb="FF0055A7"/>
        <bgColor indexed="64"/>
      </patternFill>
    </fill>
    <fill>
      <patternFill patternType="solid">
        <fgColor theme="3" tint="0.39997558519241921"/>
        <bgColor indexed="64"/>
      </patternFill>
    </fill>
    <fill>
      <patternFill patternType="solid">
        <fgColor rgb="FF0054A6"/>
        <bgColor indexed="64"/>
      </patternFill>
    </fill>
    <fill>
      <patternFill patternType="solid">
        <fgColor theme="7" tint="0.39997558519241921"/>
        <bgColor indexed="64"/>
      </patternFill>
    </fill>
  </fills>
  <borders count="42">
    <border>
      <left/>
      <right/>
      <top/>
      <bottom/>
      <diagonal/>
    </border>
    <border>
      <left/>
      <right/>
      <top style="dotted">
        <color auto="1"/>
      </top>
      <bottom style="dotted">
        <color auto="1"/>
      </bottom>
      <diagonal/>
    </border>
    <border>
      <left/>
      <right/>
      <top style="thin">
        <color auto="1"/>
      </top>
      <bottom/>
      <diagonal/>
    </border>
    <border>
      <left/>
      <right/>
      <top/>
      <bottom style="thin">
        <color auto="1"/>
      </bottom>
      <diagonal/>
    </border>
    <border>
      <left/>
      <right/>
      <top/>
      <bottom style="medium">
        <color indexed="64"/>
      </bottom>
      <diagonal/>
    </border>
    <border>
      <left/>
      <right/>
      <top style="medium">
        <color auto="1"/>
      </top>
      <bottom style="medium">
        <color auto="1"/>
      </bottom>
      <diagonal/>
    </border>
    <border>
      <left/>
      <right/>
      <top style="medium">
        <color auto="1"/>
      </top>
      <bottom/>
      <diagonal/>
    </border>
    <border>
      <left/>
      <right/>
      <top style="slantDashDot">
        <color auto="1"/>
      </top>
      <bottom/>
      <diagonal/>
    </border>
    <border>
      <left/>
      <right/>
      <top/>
      <bottom style="slantDashDot">
        <color auto="1"/>
      </bottom>
      <diagonal/>
    </border>
    <border>
      <left/>
      <right/>
      <top style="thin">
        <color auto="1"/>
      </top>
      <bottom style="thin">
        <color auto="1"/>
      </bottom>
      <diagonal/>
    </border>
    <border>
      <left/>
      <right/>
      <top style="dotted">
        <color auto="1"/>
      </top>
      <bottom/>
      <diagonal/>
    </border>
    <border>
      <left/>
      <right/>
      <top style="thin">
        <color theme="1"/>
      </top>
      <bottom/>
      <diagonal/>
    </border>
    <border>
      <left/>
      <right/>
      <top style="hair">
        <color auto="1"/>
      </top>
      <bottom style="hair">
        <color auto="1"/>
      </bottom>
      <diagonal/>
    </border>
    <border>
      <left/>
      <right/>
      <top style="hair">
        <color rgb="FF0432FF"/>
      </top>
      <bottom style="hair">
        <color rgb="FF0432FF"/>
      </bottom>
      <diagonal/>
    </border>
    <border>
      <left/>
      <right/>
      <top style="hair">
        <color rgb="FF0432FF"/>
      </top>
      <bottom/>
      <diagonal/>
    </border>
    <border>
      <left/>
      <right/>
      <top style="thin">
        <color auto="1"/>
      </top>
      <bottom style="thick">
        <color auto="1"/>
      </bottom>
      <diagonal/>
    </border>
    <border>
      <left/>
      <right/>
      <top style="thin">
        <color auto="1"/>
      </top>
      <bottom style="slantDashDot">
        <color auto="1"/>
      </bottom>
      <diagonal/>
    </border>
    <border>
      <left/>
      <right/>
      <top style="thin">
        <color rgb="FF0432FF"/>
      </top>
      <bottom style="thick">
        <color rgb="FF0432FF"/>
      </bottom>
      <diagonal/>
    </border>
    <border>
      <left/>
      <right/>
      <top style="thin">
        <color auto="1"/>
      </top>
      <bottom style="medium">
        <color auto="1"/>
      </bottom>
      <diagonal/>
    </border>
    <border>
      <left/>
      <right/>
      <top/>
      <bottom style="thick">
        <color auto="1"/>
      </bottom>
      <diagonal/>
    </border>
    <border>
      <left/>
      <right/>
      <top style="thick">
        <color auto="1"/>
      </top>
      <bottom style="thin">
        <color auto="1"/>
      </bottom>
      <diagonal/>
    </border>
    <border>
      <left/>
      <right/>
      <top/>
      <bottom style="dotted">
        <color auto="1"/>
      </bottom>
      <diagonal/>
    </border>
    <border>
      <left/>
      <right/>
      <top/>
      <bottom style="medium">
        <color rgb="FF028655"/>
      </bottom>
      <diagonal/>
    </border>
    <border>
      <left/>
      <right/>
      <top/>
      <bottom style="medium">
        <color rgb="FF476AAE"/>
      </bottom>
      <diagonal/>
    </border>
    <border>
      <left/>
      <right/>
      <top style="medium">
        <color rgb="FF028655"/>
      </top>
      <bottom/>
      <diagonal/>
    </border>
    <border>
      <left/>
      <right/>
      <top style="dashed">
        <color auto="1"/>
      </top>
      <bottom style="dashed">
        <color auto="1"/>
      </bottom>
      <diagonal/>
    </border>
    <border>
      <left/>
      <right/>
      <top/>
      <bottom style="dotted">
        <color theme="1" tint="0.34998626667073579"/>
      </bottom>
      <diagonal/>
    </border>
    <border>
      <left/>
      <right/>
      <top style="dashed">
        <color theme="1"/>
      </top>
      <bottom style="dashed">
        <color theme="1"/>
      </bottom>
      <diagonal/>
    </border>
    <border>
      <left/>
      <right/>
      <top style="thin">
        <color auto="1"/>
      </top>
      <bottom style="dotted">
        <color auto="1"/>
      </bottom>
      <diagonal/>
    </border>
    <border>
      <left/>
      <right/>
      <top style="hair">
        <color rgb="FF002060"/>
      </top>
      <bottom style="hair">
        <color rgb="FF002060"/>
      </bottom>
      <diagonal/>
    </border>
    <border>
      <left/>
      <right/>
      <top/>
      <bottom style="hair">
        <color rgb="FF002060"/>
      </bottom>
      <diagonal/>
    </border>
    <border>
      <left/>
      <right/>
      <top style="medium">
        <color rgb="FF002060"/>
      </top>
      <bottom style="hair">
        <color rgb="FF002060"/>
      </bottom>
      <diagonal/>
    </border>
    <border>
      <left/>
      <right/>
      <top/>
      <bottom style="medium">
        <color rgb="FF002060"/>
      </bottom>
      <diagonal/>
    </border>
    <border>
      <left style="thin">
        <color theme="0"/>
      </left>
      <right/>
      <top style="thin">
        <color theme="0"/>
      </top>
      <bottom style="thin">
        <color theme="0"/>
      </bottom>
      <diagonal/>
    </border>
    <border>
      <left/>
      <right/>
      <top/>
      <bottom style="thin">
        <color rgb="FF1F4E78"/>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top style="dotted">
        <color auto="1"/>
      </top>
      <bottom style="dotted">
        <color auto="1"/>
      </bottom>
      <diagonal/>
    </border>
    <border>
      <left style="thin">
        <color indexed="64"/>
      </left>
      <right style="thin">
        <color indexed="64"/>
      </right>
      <top style="thin">
        <color indexed="64"/>
      </top>
      <bottom style="thin">
        <color indexed="64"/>
      </bottom>
      <diagonal/>
    </border>
  </borders>
  <cellStyleXfs count="6">
    <xf numFmtId="0" fontId="0" fillId="0" borderId="0"/>
    <xf numFmtId="164"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9" fontId="3" fillId="0" borderId="0" applyFont="0" applyFill="0" applyBorder="0" applyAlignment="0" applyProtection="0"/>
    <xf numFmtId="44" fontId="3" fillId="0" borderId="0" applyFont="0" applyFill="0" applyBorder="0" applyAlignment="0" applyProtection="0"/>
  </cellStyleXfs>
  <cellXfs count="391">
    <xf numFmtId="0" fontId="0" fillId="0" borderId="0" xfId="0"/>
    <xf numFmtId="164" fontId="1" fillId="0" borderId="0" xfId="1" applyFont="1" applyBorder="1"/>
    <xf numFmtId="0" fontId="1" fillId="0" borderId="0" xfId="0" applyFont="1"/>
    <xf numFmtId="164" fontId="0" fillId="0" borderId="0" xfId="1" applyFont="1" applyBorder="1"/>
    <xf numFmtId="10" fontId="0" fillId="0" borderId="0" xfId="0" applyNumberFormat="1"/>
    <xf numFmtId="164" fontId="3" fillId="0" borderId="0" xfId="1" applyFont="1" applyBorder="1"/>
    <xf numFmtId="165" fontId="2" fillId="3" borderId="0" xfId="0" applyNumberFormat="1" applyFont="1" applyFill="1" applyAlignment="1">
      <alignment horizontal="center"/>
    </xf>
    <xf numFmtId="10" fontId="1" fillId="0" borderId="0" xfId="0" applyNumberFormat="1" applyFont="1"/>
    <xf numFmtId="165" fontId="2" fillId="3" borderId="0" xfId="1" applyNumberFormat="1" applyFont="1" applyFill="1" applyBorder="1"/>
    <xf numFmtId="165" fontId="8" fillId="0" borderId="0" xfId="1" applyNumberFormat="1" applyFont="1" applyFill="1" applyBorder="1"/>
    <xf numFmtId="0" fontId="7" fillId="0" borderId="0" xfId="0" applyFont="1"/>
    <xf numFmtId="0" fontId="0" fillId="0" borderId="0" xfId="0" applyAlignment="1">
      <alignment horizontal="left"/>
    </xf>
    <xf numFmtId="43" fontId="0" fillId="0" borderId="0" xfId="1" applyNumberFormat="1" applyFont="1" applyBorder="1"/>
    <xf numFmtId="0" fontId="5" fillId="4" borderId="0" xfId="0" applyFont="1" applyFill="1"/>
    <xf numFmtId="17" fontId="5" fillId="4" borderId="0" xfId="0" applyNumberFormat="1" applyFont="1" applyFill="1"/>
    <xf numFmtId="17" fontId="5" fillId="4" borderId="0" xfId="0" applyNumberFormat="1" applyFont="1" applyFill="1" applyAlignment="1">
      <alignment horizontal="right"/>
    </xf>
    <xf numFmtId="10" fontId="0" fillId="0" borderId="0" xfId="4" applyNumberFormat="1" applyFont="1"/>
    <xf numFmtId="166" fontId="0" fillId="0" borderId="0" xfId="0" applyNumberFormat="1"/>
    <xf numFmtId="7" fontId="0" fillId="0" borderId="0" xfId="0" applyNumberFormat="1"/>
    <xf numFmtId="10" fontId="10" fillId="0" borderId="0" xfId="4" applyNumberFormat="1" applyFont="1"/>
    <xf numFmtId="0" fontId="0" fillId="5" borderId="0" xfId="0" applyFill="1"/>
    <xf numFmtId="0" fontId="5" fillId="5" borderId="0" xfId="0" applyFont="1" applyFill="1"/>
    <xf numFmtId="17" fontId="5" fillId="5" borderId="0" xfId="0" applyNumberFormat="1" applyFont="1" applyFill="1"/>
    <xf numFmtId="17" fontId="5" fillId="5" borderId="0" xfId="0" applyNumberFormat="1" applyFont="1" applyFill="1" applyAlignment="1">
      <alignment horizontal="right"/>
    </xf>
    <xf numFmtId="0" fontId="0" fillId="6" borderId="0" xfId="0" applyFill="1"/>
    <xf numFmtId="0" fontId="12" fillId="0" borderId="0" xfId="0" applyFont="1"/>
    <xf numFmtId="164" fontId="1" fillId="0" borderId="0" xfId="1" applyFont="1" applyFill="1" applyBorder="1"/>
    <xf numFmtId="166" fontId="1" fillId="0" borderId="0" xfId="0" applyNumberFormat="1" applyFont="1"/>
    <xf numFmtId="3" fontId="0" fillId="0" borderId="0" xfId="0" applyNumberFormat="1"/>
    <xf numFmtId="0" fontId="10" fillId="0" borderId="1" xfId="0" applyFont="1" applyBorder="1"/>
    <xf numFmtId="10" fontId="10" fillId="0" borderId="1" xfId="4" applyNumberFormat="1" applyFont="1" applyBorder="1"/>
    <xf numFmtId="10" fontId="11" fillId="0" borderId="1" xfId="4" applyNumberFormat="1" applyFont="1" applyBorder="1"/>
    <xf numFmtId="166" fontId="0" fillId="0" borderId="1" xfId="0" applyNumberFormat="1" applyBorder="1"/>
    <xf numFmtId="0" fontId="11" fillId="0" borderId="1" xfId="0" applyFont="1" applyBorder="1"/>
    <xf numFmtId="0" fontId="0" fillId="0" borderId="2" xfId="0" applyBorder="1"/>
    <xf numFmtId="10" fontId="0" fillId="0" borderId="2" xfId="4" applyNumberFormat="1" applyFont="1" applyBorder="1"/>
    <xf numFmtId="10" fontId="0" fillId="0" borderId="0" xfId="4" applyNumberFormat="1" applyFont="1" applyBorder="1"/>
    <xf numFmtId="0" fontId="0" fillId="0" borderId="3" xfId="0" applyBorder="1"/>
    <xf numFmtId="10" fontId="0" fillId="0" borderId="3" xfId="4" applyNumberFormat="1" applyFont="1" applyBorder="1"/>
    <xf numFmtId="167" fontId="0" fillId="0" borderId="3" xfId="0" applyNumberFormat="1" applyBorder="1"/>
    <xf numFmtId="167" fontId="0" fillId="0" borderId="2" xfId="0" applyNumberFormat="1" applyBorder="1"/>
    <xf numFmtId="167" fontId="0" fillId="0" borderId="0" xfId="0" applyNumberFormat="1"/>
    <xf numFmtId="168" fontId="0" fillId="0" borderId="2" xfId="0" applyNumberFormat="1" applyBorder="1"/>
    <xf numFmtId="168" fontId="0" fillId="0" borderId="0" xfId="0" applyNumberFormat="1"/>
    <xf numFmtId="168" fontId="0" fillId="0" borderId="3" xfId="0" applyNumberFormat="1" applyBorder="1"/>
    <xf numFmtId="17" fontId="5" fillId="4" borderId="0" xfId="0" applyNumberFormat="1" applyFont="1" applyFill="1" applyAlignment="1">
      <alignment horizontal="center"/>
    </xf>
    <xf numFmtId="0" fontId="0" fillId="0" borderId="4" xfId="0" applyBorder="1"/>
    <xf numFmtId="169" fontId="12" fillId="0" borderId="0" xfId="0" applyNumberFormat="1" applyFont="1"/>
    <xf numFmtId="0" fontId="12" fillId="7" borderId="0" xfId="0" applyFont="1" applyFill="1"/>
    <xf numFmtId="170" fontId="12" fillId="7" borderId="0" xfId="0" applyNumberFormat="1" applyFont="1" applyFill="1"/>
    <xf numFmtId="164" fontId="12" fillId="7" borderId="0" xfId="0" applyNumberFormat="1" applyFont="1" applyFill="1"/>
    <xf numFmtId="10" fontId="0" fillId="7" borderId="0" xfId="4" applyNumberFormat="1" applyFont="1" applyFill="1"/>
    <xf numFmtId="0" fontId="0" fillId="0" borderId="6" xfId="0" applyBorder="1"/>
    <xf numFmtId="0" fontId="6" fillId="0" borderId="6" xfId="2" applyFont="1" applyBorder="1" applyAlignment="1" applyProtection="1">
      <alignment horizontal="left"/>
    </xf>
    <xf numFmtId="0" fontId="0" fillId="0" borderId="4" xfId="0" applyBorder="1" applyAlignment="1">
      <alignment horizontal="left"/>
    </xf>
    <xf numFmtId="0" fontId="14" fillId="0" borderId="0" xfId="0" applyFont="1"/>
    <xf numFmtId="0" fontId="14" fillId="0" borderId="0" xfId="0" applyFont="1" applyAlignment="1">
      <alignment horizontal="left"/>
    </xf>
    <xf numFmtId="10" fontId="14" fillId="0" borderId="0" xfId="0" applyNumberFormat="1" applyFont="1"/>
    <xf numFmtId="9" fontId="0" fillId="0" borderId="0" xfId="4" applyFont="1"/>
    <xf numFmtId="10" fontId="0" fillId="8" borderId="0" xfId="4" applyNumberFormat="1" applyFont="1" applyFill="1"/>
    <xf numFmtId="171" fontId="0" fillId="0" borderId="0" xfId="0" applyNumberFormat="1"/>
    <xf numFmtId="2" fontId="0" fillId="0" borderId="0" xfId="0" applyNumberFormat="1"/>
    <xf numFmtId="2" fontId="0" fillId="8" borderId="0" xfId="0" applyNumberFormat="1" applyFill="1"/>
    <xf numFmtId="0" fontId="1" fillId="0" borderId="7" xfId="0" applyFont="1" applyBorder="1"/>
    <xf numFmtId="0" fontId="1" fillId="0" borderId="8" xfId="0" applyFont="1" applyBorder="1"/>
    <xf numFmtId="10" fontId="0" fillId="0" borderId="7" xfId="0" applyNumberFormat="1" applyBorder="1"/>
    <xf numFmtId="10" fontId="0" fillId="0" borderId="8" xfId="0" applyNumberFormat="1" applyBorder="1"/>
    <xf numFmtId="2" fontId="0" fillId="0" borderId="7" xfId="0" applyNumberFormat="1" applyBorder="1"/>
    <xf numFmtId="2" fontId="0" fillId="0" borderId="8" xfId="0" applyNumberFormat="1" applyBorder="1"/>
    <xf numFmtId="0" fontId="0" fillId="0" borderId="5" xfId="0" applyBorder="1"/>
    <xf numFmtId="0" fontId="0" fillId="0" borderId="5" xfId="0" applyBorder="1" applyAlignment="1">
      <alignment horizontal="left"/>
    </xf>
    <xf numFmtId="9" fontId="0" fillId="0" borderId="0" xfId="0" applyNumberFormat="1"/>
    <xf numFmtId="0" fontId="0" fillId="0" borderId="10" xfId="0" applyBorder="1"/>
    <xf numFmtId="0" fontId="0" fillId="0" borderId="10" xfId="0" applyBorder="1" applyAlignment="1">
      <alignment horizontal="left"/>
    </xf>
    <xf numFmtId="10" fontId="0" fillId="0" borderId="10" xfId="0" applyNumberFormat="1" applyBorder="1"/>
    <xf numFmtId="0" fontId="1" fillId="0" borderId="5" xfId="0" applyFont="1" applyBorder="1"/>
    <xf numFmtId="0" fontId="1" fillId="0" borderId="9" xfId="0" applyFont="1" applyBorder="1"/>
    <xf numFmtId="0" fontId="0" fillId="0" borderId="9" xfId="0" applyBorder="1" applyAlignment="1">
      <alignment horizontal="left"/>
    </xf>
    <xf numFmtId="0" fontId="0" fillId="0" borderId="9" xfId="0" applyBorder="1"/>
    <xf numFmtId="0" fontId="1" fillId="0" borderId="3" xfId="0" applyFont="1" applyBorder="1" applyAlignment="1">
      <alignment horizontal="right"/>
    </xf>
    <xf numFmtId="9" fontId="0" fillId="0" borderId="10" xfId="0" applyNumberFormat="1" applyBorder="1"/>
    <xf numFmtId="10" fontId="0" fillId="8" borderId="0" xfId="0" applyNumberFormat="1" applyFill="1"/>
    <xf numFmtId="0" fontId="0" fillId="8" borderId="10" xfId="0" applyFill="1" applyBorder="1"/>
    <xf numFmtId="2" fontId="0" fillId="0" borderId="10" xfId="0" applyNumberFormat="1" applyBorder="1"/>
    <xf numFmtId="10" fontId="14" fillId="0" borderId="0" xfId="4" applyNumberFormat="1" applyFont="1"/>
    <xf numFmtId="10" fontId="0" fillId="8" borderId="10" xfId="0" applyNumberFormat="1" applyFill="1" applyBorder="1"/>
    <xf numFmtId="10" fontId="0" fillId="8" borderId="10" xfId="4" applyNumberFormat="1" applyFont="1" applyFill="1" applyBorder="1"/>
    <xf numFmtId="172" fontId="14" fillId="0" borderId="0" xfId="0" applyNumberFormat="1" applyFont="1"/>
    <xf numFmtId="172" fontId="0" fillId="0" borderId="10" xfId="0" applyNumberFormat="1" applyBorder="1" applyAlignment="1">
      <alignment horizontal="left"/>
    </xf>
    <xf numFmtId="0" fontId="15" fillId="0" borderId="0" xfId="0" applyFont="1"/>
    <xf numFmtId="0" fontId="9" fillId="0" borderId="0" xfId="0" applyFont="1"/>
    <xf numFmtId="0" fontId="16" fillId="0" borderId="0" xfId="0" applyFont="1" applyAlignment="1">
      <alignment vertical="top"/>
    </xf>
    <xf numFmtId="164" fontId="1" fillId="0" borderId="8" xfId="1" applyFont="1" applyBorder="1"/>
    <xf numFmtId="173" fontId="1" fillId="0" borderId="8" xfId="0" applyNumberFormat="1" applyFont="1" applyBorder="1"/>
    <xf numFmtId="10" fontId="1" fillId="0" borderId="0" xfId="4" applyNumberFormat="1" applyFont="1" applyBorder="1"/>
    <xf numFmtId="10" fontId="1" fillId="0" borderId="0" xfId="4" applyNumberFormat="1" applyFont="1"/>
    <xf numFmtId="0" fontId="17" fillId="0" borderId="0" xfId="0" applyFont="1"/>
    <xf numFmtId="0" fontId="18" fillId="0" borderId="0" xfId="0" applyFont="1"/>
    <xf numFmtId="0" fontId="19" fillId="0" borderId="0" xfId="0" applyFont="1"/>
    <xf numFmtId="3" fontId="19" fillId="0" borderId="0" xfId="0" applyNumberFormat="1" applyFont="1"/>
    <xf numFmtId="0" fontId="0" fillId="9" borderId="0" xfId="0" applyFill="1"/>
    <xf numFmtId="0" fontId="5" fillId="9" borderId="0" xfId="0" applyFont="1" applyFill="1"/>
    <xf numFmtId="17" fontId="20" fillId="9" borderId="0" xfId="0" applyNumberFormat="1" applyFont="1" applyFill="1"/>
    <xf numFmtId="3" fontId="18" fillId="0" borderId="12" xfId="0" applyNumberFormat="1" applyFont="1" applyBorder="1"/>
    <xf numFmtId="3" fontId="19" fillId="0" borderId="12" xfId="0" applyNumberFormat="1" applyFont="1" applyBorder="1"/>
    <xf numFmtId="0" fontId="21" fillId="0" borderId="0" xfId="0" applyFont="1"/>
    <xf numFmtId="3" fontId="21" fillId="0" borderId="12" xfId="0" applyNumberFormat="1" applyFont="1" applyBorder="1"/>
    <xf numFmtId="0" fontId="0" fillId="0" borderId="11" xfId="0" applyBorder="1"/>
    <xf numFmtId="0" fontId="1" fillId="0" borderId="11" xfId="0" applyFont="1" applyBorder="1"/>
    <xf numFmtId="0" fontId="0" fillId="0" borderId="13" xfId="0" applyBorder="1"/>
    <xf numFmtId="0" fontId="1" fillId="0" borderId="15" xfId="0" applyFont="1" applyBorder="1"/>
    <xf numFmtId="0" fontId="1" fillId="0" borderId="12" xfId="0" applyFont="1" applyBorder="1"/>
    <xf numFmtId="10" fontId="1" fillId="0" borderId="12" xfId="4" applyNumberFormat="1" applyFont="1" applyBorder="1"/>
    <xf numFmtId="174" fontId="0" fillId="0" borderId="0" xfId="0" applyNumberFormat="1"/>
    <xf numFmtId="174" fontId="0" fillId="0" borderId="13" xfId="0" applyNumberFormat="1" applyBorder="1"/>
    <xf numFmtId="174" fontId="1" fillId="0" borderId="11" xfId="0" applyNumberFormat="1" applyFont="1" applyBorder="1"/>
    <xf numFmtId="174" fontId="1" fillId="0" borderId="15" xfId="0" applyNumberFormat="1" applyFont="1" applyBorder="1"/>
    <xf numFmtId="174" fontId="1" fillId="0" borderId="0" xfId="0" applyNumberFormat="1" applyFont="1"/>
    <xf numFmtId="174" fontId="0" fillId="0" borderId="14" xfId="0" applyNumberFormat="1" applyBorder="1"/>
    <xf numFmtId="10" fontId="1" fillId="0" borderId="15" xfId="4" applyNumberFormat="1" applyFont="1" applyBorder="1"/>
    <xf numFmtId="0" fontId="0" fillId="0" borderId="1" xfId="0" applyBorder="1"/>
    <xf numFmtId="174" fontId="0" fillId="0" borderId="1" xfId="0" applyNumberFormat="1" applyBorder="1"/>
    <xf numFmtId="10" fontId="22" fillId="0" borderId="1" xfId="0" applyNumberFormat="1" applyFont="1" applyBorder="1"/>
    <xf numFmtId="2" fontId="0" fillId="0" borderId="1" xfId="0" applyNumberFormat="1" applyBorder="1"/>
    <xf numFmtId="3" fontId="0" fillId="0" borderId="1" xfId="0" applyNumberFormat="1" applyBorder="1"/>
    <xf numFmtId="10" fontId="0" fillId="0" borderId="1" xfId="4" applyNumberFormat="1" applyFont="1" applyBorder="1"/>
    <xf numFmtId="10" fontId="0" fillId="0" borderId="1" xfId="0" applyNumberFormat="1" applyBorder="1"/>
    <xf numFmtId="0" fontId="0" fillId="0" borderId="16" xfId="0" applyBorder="1"/>
    <xf numFmtId="10" fontId="0" fillId="0" borderId="16" xfId="4" applyNumberFormat="1" applyFont="1" applyBorder="1"/>
    <xf numFmtId="175" fontId="5" fillId="9" borderId="0" xfId="0" applyNumberFormat="1" applyFont="1" applyFill="1"/>
    <xf numFmtId="176" fontId="5" fillId="9" borderId="0" xfId="0" applyNumberFormat="1" applyFont="1" applyFill="1"/>
    <xf numFmtId="0" fontId="0" fillId="0" borderId="15" xfId="0" applyBorder="1"/>
    <xf numFmtId="174" fontId="0" fillId="0" borderId="15" xfId="0" applyNumberFormat="1" applyBorder="1"/>
    <xf numFmtId="0" fontId="1" fillId="0" borderId="17" xfId="0" applyFont="1" applyBorder="1"/>
    <xf numFmtId="174" fontId="1" fillId="0" borderId="17" xfId="0" applyNumberFormat="1" applyFont="1" applyBorder="1"/>
    <xf numFmtId="44" fontId="0" fillId="0" borderId="0" xfId="0" applyNumberFormat="1"/>
    <xf numFmtId="0" fontId="1" fillId="0" borderId="18" xfId="0" applyFont="1" applyBorder="1"/>
    <xf numFmtId="167" fontId="1" fillId="0" borderId="18" xfId="0" applyNumberFormat="1" applyFont="1" applyBorder="1"/>
    <xf numFmtId="0" fontId="23" fillId="0" borderId="0" xfId="0" applyFont="1"/>
    <xf numFmtId="0" fontId="24" fillId="9" borderId="0" xfId="0" applyFont="1" applyFill="1"/>
    <xf numFmtId="0" fontId="0" fillId="8" borderId="1" xfId="0" applyFill="1" applyBorder="1"/>
    <xf numFmtId="3" fontId="0" fillId="8" borderId="1" xfId="0" applyNumberFormat="1" applyFill="1" applyBorder="1"/>
    <xf numFmtId="0" fontId="1" fillId="8" borderId="1" xfId="0" applyFont="1" applyFill="1" applyBorder="1"/>
    <xf numFmtId="0" fontId="24" fillId="9" borderId="1" xfId="0" applyFont="1" applyFill="1" applyBorder="1"/>
    <xf numFmtId="0" fontId="0" fillId="9" borderId="1" xfId="0" applyFill="1" applyBorder="1"/>
    <xf numFmtId="0" fontId="0" fillId="0" borderId="0" xfId="0" applyAlignment="1">
      <alignment horizontal="right"/>
    </xf>
    <xf numFmtId="44" fontId="14" fillId="0" borderId="0" xfId="4" applyNumberFormat="1" applyFont="1" applyFill="1"/>
    <xf numFmtId="10" fontId="14" fillId="0" borderId="0" xfId="4" applyNumberFormat="1" applyFont="1" applyFill="1"/>
    <xf numFmtId="174" fontId="0" fillId="8" borderId="0" xfId="0" applyNumberFormat="1" applyFill="1"/>
    <xf numFmtId="14" fontId="0" fillId="0" borderId="0" xfId="0" applyNumberFormat="1"/>
    <xf numFmtId="0" fontId="2" fillId="9" borderId="0" xfId="0" applyFont="1" applyFill="1"/>
    <xf numFmtId="178" fontId="0" fillId="0" borderId="0" xfId="0" applyNumberFormat="1"/>
    <xf numFmtId="178" fontId="0" fillId="0" borderId="1" xfId="0" applyNumberFormat="1" applyBorder="1"/>
    <xf numFmtId="9" fontId="0" fillId="0" borderId="1" xfId="0" applyNumberFormat="1" applyBorder="1"/>
    <xf numFmtId="177" fontId="0" fillId="0" borderId="1" xfId="4" applyNumberFormat="1" applyFont="1" applyBorder="1"/>
    <xf numFmtId="9" fontId="0" fillId="0" borderId="21" xfId="0" applyNumberFormat="1" applyBorder="1"/>
    <xf numFmtId="177" fontId="0" fillId="0" borderId="21" xfId="4" applyNumberFormat="1" applyFont="1" applyBorder="1"/>
    <xf numFmtId="178" fontId="0" fillId="0" borderId="21" xfId="0" applyNumberFormat="1" applyBorder="1"/>
    <xf numFmtId="0" fontId="1" fillId="0" borderId="20" xfId="0" applyFont="1" applyBorder="1" applyAlignment="1">
      <alignment horizontal="left"/>
    </xf>
    <xf numFmtId="0" fontId="1" fillId="0" borderId="20" xfId="0" applyFont="1" applyBorder="1" applyAlignment="1">
      <alignment horizontal="right"/>
    </xf>
    <xf numFmtId="0" fontId="1" fillId="0" borderId="20" xfId="0" applyFont="1" applyBorder="1"/>
    <xf numFmtId="0" fontId="2" fillId="9" borderId="0" xfId="0" applyFont="1" applyFill="1" applyAlignment="1">
      <alignment horizontal="right"/>
    </xf>
    <xf numFmtId="0" fontId="0" fillId="0" borderId="21" xfId="0" applyBorder="1"/>
    <xf numFmtId="10" fontId="0" fillId="0" borderId="21" xfId="4" applyNumberFormat="1" applyFont="1" applyBorder="1"/>
    <xf numFmtId="0" fontId="0" fillId="0" borderId="22" xfId="0" applyBorder="1"/>
    <xf numFmtId="0" fontId="0" fillId="0" borderId="0" xfId="0" applyAlignment="1">
      <alignment wrapText="1"/>
    </xf>
    <xf numFmtId="17" fontId="25" fillId="0" borderId="0" xfId="0" applyNumberFormat="1" applyFont="1"/>
    <xf numFmtId="179" fontId="0" fillId="0" borderId="0" xfId="0" applyNumberFormat="1"/>
    <xf numFmtId="0" fontId="25" fillId="10" borderId="0" xfId="0" applyFont="1" applyFill="1"/>
    <xf numFmtId="10" fontId="25" fillId="10" borderId="0" xfId="4" applyNumberFormat="1" applyFont="1" applyFill="1"/>
    <xf numFmtId="180" fontId="25" fillId="10" borderId="0" xfId="4" applyNumberFormat="1" applyFont="1" applyFill="1"/>
    <xf numFmtId="181" fontId="25" fillId="10" borderId="0" xfId="4" applyNumberFormat="1" applyFont="1" applyFill="1"/>
    <xf numFmtId="0" fontId="28" fillId="0" borderId="0" xfId="0" applyFont="1"/>
    <xf numFmtId="0" fontId="29" fillId="0" borderId="0" xfId="0" applyFont="1" applyAlignment="1">
      <alignment horizontal="left"/>
    </xf>
    <xf numFmtId="0" fontId="0" fillId="0" borderId="23" xfId="0" applyBorder="1"/>
    <xf numFmtId="178" fontId="25" fillId="10" borderId="0" xfId="0" applyNumberFormat="1" applyFont="1" applyFill="1"/>
    <xf numFmtId="0" fontId="25" fillId="0" borderId="0" xfId="0" applyFont="1"/>
    <xf numFmtId="178" fontId="30" fillId="0" borderId="0" xfId="0" applyNumberFormat="1" applyFont="1" applyAlignment="1">
      <alignment horizontal="right"/>
    </xf>
    <xf numFmtId="2" fontId="0" fillId="8" borderId="1" xfId="0" applyNumberFormat="1" applyFill="1" applyBorder="1"/>
    <xf numFmtId="167" fontId="0" fillId="8" borderId="1" xfId="0" applyNumberFormat="1" applyFill="1" applyBorder="1" applyAlignment="1">
      <alignment horizontal="left"/>
    </xf>
    <xf numFmtId="0" fontId="0" fillId="0" borderId="1" xfId="0" applyBorder="1" applyAlignment="1">
      <alignment horizontal="left"/>
    </xf>
    <xf numFmtId="2" fontId="1" fillId="0" borderId="15" xfId="0" applyNumberFormat="1" applyFont="1" applyBorder="1"/>
    <xf numFmtId="0" fontId="5" fillId="9" borderId="25" xfId="0" applyFont="1" applyFill="1" applyBorder="1"/>
    <xf numFmtId="17" fontId="5" fillId="9" borderId="25" xfId="0" applyNumberFormat="1" applyFont="1" applyFill="1" applyBorder="1"/>
    <xf numFmtId="0" fontId="1" fillId="0" borderId="25" xfId="0" applyFont="1" applyBorder="1"/>
    <xf numFmtId="3" fontId="0" fillId="0" borderId="25" xfId="0" applyNumberFormat="1" applyBorder="1"/>
    <xf numFmtId="0" fontId="0" fillId="0" borderId="25" xfId="0" applyBorder="1"/>
    <xf numFmtId="49" fontId="0" fillId="0" borderId="0" xfId="0" applyNumberFormat="1"/>
    <xf numFmtId="0" fontId="2" fillId="9" borderId="0" xfId="0" applyFont="1" applyFill="1" applyAlignment="1">
      <alignment horizontal="left"/>
    </xf>
    <xf numFmtId="0" fontId="5" fillId="5" borderId="0" xfId="0" applyFont="1" applyFill="1" applyAlignment="1">
      <alignment horizontal="center"/>
    </xf>
    <xf numFmtId="0" fontId="0" fillId="0" borderId="26" xfId="0" applyBorder="1"/>
    <xf numFmtId="0" fontId="33" fillId="0" borderId="0" xfId="0" applyFont="1"/>
    <xf numFmtId="0" fontId="0" fillId="0" borderId="0" xfId="1" applyNumberFormat="1" applyFont="1" applyBorder="1"/>
    <xf numFmtId="0" fontId="11" fillId="0" borderId="0" xfId="0" applyFont="1"/>
    <xf numFmtId="10" fontId="10" fillId="0" borderId="0" xfId="4" applyNumberFormat="1" applyFont="1" applyBorder="1"/>
    <xf numFmtId="2" fontId="12" fillId="0" borderId="0" xfId="0" applyNumberFormat="1" applyFont="1"/>
    <xf numFmtId="43" fontId="0" fillId="0" borderId="0" xfId="0" applyNumberFormat="1"/>
    <xf numFmtId="0" fontId="0" fillId="0" borderId="0" xfId="0" applyAlignment="1">
      <alignment horizontal="left" indent="1"/>
    </xf>
    <xf numFmtId="0" fontId="9" fillId="0" borderId="1" xfId="0" applyFont="1" applyBorder="1"/>
    <xf numFmtId="10" fontId="9" fillId="0" borderId="1" xfId="0" applyNumberFormat="1" applyFont="1" applyBorder="1"/>
    <xf numFmtId="0" fontId="0" fillId="0" borderId="27" xfId="0" applyBorder="1"/>
    <xf numFmtId="182" fontId="0" fillId="0" borderId="27" xfId="0" applyNumberFormat="1" applyBorder="1"/>
    <xf numFmtId="10" fontId="0" fillId="0" borderId="27" xfId="0" applyNumberFormat="1" applyBorder="1"/>
    <xf numFmtId="10" fontId="0" fillId="0" borderId="27" xfId="4" applyNumberFormat="1" applyFont="1" applyBorder="1" applyAlignment="1">
      <alignment horizontal="right"/>
    </xf>
    <xf numFmtId="178" fontId="0" fillId="0" borderId="1" xfId="0" applyNumberFormat="1" applyBorder="1" applyAlignment="1">
      <alignment horizontal="right"/>
    </xf>
    <xf numFmtId="0" fontId="0" fillId="0" borderId="1" xfId="0" applyBorder="1" applyAlignment="1">
      <alignment horizontal="left" indent="1"/>
    </xf>
    <xf numFmtId="183" fontId="0" fillId="0" borderId="1" xfId="0" applyNumberFormat="1" applyBorder="1" applyAlignment="1">
      <alignment horizontal="right"/>
    </xf>
    <xf numFmtId="178" fontId="0" fillId="0" borderId="10" xfId="0" applyNumberFormat="1" applyBorder="1" applyAlignment="1">
      <alignment horizontal="right"/>
    </xf>
    <xf numFmtId="0" fontId="1" fillId="0" borderId="28" xfId="0" applyFont="1" applyBorder="1"/>
    <xf numFmtId="178" fontId="1" fillId="0" borderId="28" xfId="0" applyNumberFormat="1" applyFont="1" applyBorder="1" applyAlignment="1">
      <alignment horizontal="right"/>
    </xf>
    <xf numFmtId="0" fontId="0" fillId="0" borderId="10" xfId="0" applyBorder="1" applyAlignment="1">
      <alignment horizontal="left" indent="1"/>
    </xf>
    <xf numFmtId="0" fontId="1" fillId="0" borderId="15" xfId="0" applyFont="1" applyBorder="1" applyAlignment="1">
      <alignment horizontal="left"/>
    </xf>
    <xf numFmtId="178" fontId="1" fillId="0" borderId="15" xfId="0" applyNumberFormat="1" applyFont="1" applyBorder="1"/>
    <xf numFmtId="0" fontId="34" fillId="0" borderId="0" xfId="0" applyFont="1"/>
    <xf numFmtId="0" fontId="24" fillId="12" borderId="0" xfId="0" applyFont="1" applyFill="1" applyAlignment="1">
      <alignment horizontal="left" wrapText="1"/>
    </xf>
    <xf numFmtId="0" fontId="8" fillId="0" borderId="29" xfId="0" applyFont="1" applyBorder="1"/>
    <xf numFmtId="0" fontId="8" fillId="0" borderId="29" xfId="0" applyFont="1" applyBorder="1" applyAlignment="1">
      <alignment horizontal="center"/>
    </xf>
    <xf numFmtId="184" fontId="8" fillId="0" borderId="29" xfId="0" applyNumberFormat="1" applyFont="1" applyBorder="1" applyAlignment="1">
      <alignment horizontal="left"/>
    </xf>
    <xf numFmtId="10" fontId="8" fillId="0" borderId="29" xfId="0" applyNumberFormat="1" applyFont="1" applyBorder="1" applyAlignment="1">
      <alignment horizontal="left"/>
    </xf>
    <xf numFmtId="2" fontId="8" fillId="0" borderId="29" xfId="0" applyNumberFormat="1" applyFont="1" applyBorder="1" applyAlignment="1">
      <alignment horizontal="left"/>
    </xf>
    <xf numFmtId="10" fontId="12" fillId="0" borderId="29" xfId="0" applyNumberFormat="1" applyFont="1" applyBorder="1" applyAlignment="1">
      <alignment horizontal="left"/>
    </xf>
    <xf numFmtId="0" fontId="8" fillId="0" borderId="30" xfId="0" applyFont="1" applyBorder="1"/>
    <xf numFmtId="0" fontId="8" fillId="0" borderId="30" xfId="0" applyFont="1" applyBorder="1" applyAlignment="1">
      <alignment horizontal="center"/>
    </xf>
    <xf numFmtId="184" fontId="8" fillId="0" borderId="30" xfId="0" applyNumberFormat="1" applyFont="1" applyBorder="1" applyAlignment="1">
      <alignment horizontal="left"/>
    </xf>
    <xf numFmtId="10" fontId="8" fillId="0" borderId="30" xfId="0" applyNumberFormat="1" applyFont="1" applyBorder="1" applyAlignment="1">
      <alignment horizontal="left"/>
    </xf>
    <xf numFmtId="2" fontId="8" fillId="0" borderId="30" xfId="0" applyNumberFormat="1" applyFont="1" applyBorder="1" applyAlignment="1">
      <alignment horizontal="left"/>
    </xf>
    <xf numFmtId="10" fontId="12" fillId="0" borderId="30" xfId="0" applyNumberFormat="1" applyFont="1" applyBorder="1" applyAlignment="1">
      <alignment horizontal="left"/>
    </xf>
    <xf numFmtId="0" fontId="8" fillId="0" borderId="0" xfId="0" applyFont="1"/>
    <xf numFmtId="0" fontId="8" fillId="0" borderId="0" xfId="0" applyFont="1" applyAlignment="1">
      <alignment horizontal="center"/>
    </xf>
    <xf numFmtId="184" fontId="8" fillId="0" borderId="0" xfId="0" applyNumberFormat="1" applyFont="1" applyAlignment="1">
      <alignment horizontal="left"/>
    </xf>
    <xf numFmtId="10" fontId="8" fillId="0" borderId="0" xfId="0" applyNumberFormat="1" applyFont="1" applyAlignment="1">
      <alignment horizontal="left"/>
    </xf>
    <xf numFmtId="2" fontId="8" fillId="0" borderId="0" xfId="0" applyNumberFormat="1" applyFont="1" applyAlignment="1">
      <alignment horizontal="left"/>
    </xf>
    <xf numFmtId="10" fontId="12" fillId="0" borderId="0" xfId="0" applyNumberFormat="1" applyFont="1" applyAlignment="1">
      <alignment horizontal="left"/>
    </xf>
    <xf numFmtId="0" fontId="35" fillId="0" borderId="31" xfId="0" applyFont="1" applyBorder="1"/>
    <xf numFmtId="0" fontId="35" fillId="0" borderId="31" xfId="0" applyFont="1" applyBorder="1" applyAlignment="1">
      <alignment horizontal="center"/>
    </xf>
    <xf numFmtId="184" fontId="35" fillId="0" borderId="31" xfId="0" applyNumberFormat="1" applyFont="1" applyBorder="1" applyAlignment="1">
      <alignment horizontal="left"/>
    </xf>
    <xf numFmtId="10" fontId="35" fillId="0" borderId="31" xfId="0" applyNumberFormat="1" applyFont="1" applyBorder="1" applyAlignment="1">
      <alignment horizontal="left"/>
    </xf>
    <xf numFmtId="2" fontId="35" fillId="0" borderId="31" xfId="0" applyNumberFormat="1" applyFont="1" applyBorder="1" applyAlignment="1">
      <alignment horizontal="left"/>
    </xf>
    <xf numFmtId="10" fontId="36" fillId="0" borderId="31" xfId="0" applyNumberFormat="1" applyFont="1" applyBorder="1" applyAlignment="1">
      <alignment horizontal="left"/>
    </xf>
    <xf numFmtId="0" fontId="35" fillId="0" borderId="32" xfId="0" applyFont="1" applyBorder="1"/>
    <xf numFmtId="0" fontId="35" fillId="0" borderId="32" xfId="0" applyFont="1" applyBorder="1" applyAlignment="1">
      <alignment horizontal="center"/>
    </xf>
    <xf numFmtId="184" fontId="35" fillId="0" borderId="32" xfId="0" applyNumberFormat="1" applyFont="1" applyBorder="1" applyAlignment="1">
      <alignment horizontal="left"/>
    </xf>
    <xf numFmtId="10" fontId="35" fillId="0" borderId="32" xfId="0" applyNumberFormat="1" applyFont="1" applyBorder="1" applyAlignment="1">
      <alignment horizontal="left"/>
    </xf>
    <xf numFmtId="2" fontId="35" fillId="0" borderId="32" xfId="0" applyNumberFormat="1" applyFont="1" applyBorder="1" applyAlignment="1">
      <alignment horizontal="left"/>
    </xf>
    <xf numFmtId="10" fontId="36" fillId="0" borderId="32" xfId="0" applyNumberFormat="1" applyFont="1" applyBorder="1" applyAlignment="1">
      <alignment horizontal="left"/>
    </xf>
    <xf numFmtId="17" fontId="0" fillId="0" borderId="0" xfId="0" applyNumberFormat="1"/>
    <xf numFmtId="0" fontId="24" fillId="12" borderId="0" xfId="0" applyFont="1" applyFill="1"/>
    <xf numFmtId="0" fontId="38" fillId="12" borderId="0" xfId="0" applyFont="1" applyFill="1"/>
    <xf numFmtId="0" fontId="36" fillId="0" borderId="0" xfId="0" applyFont="1" applyAlignment="1">
      <alignment horizontal="left"/>
    </xf>
    <xf numFmtId="0" fontId="36" fillId="0" borderId="0" xfId="0" applyFont="1" applyAlignment="1">
      <alignment horizontal="right"/>
    </xf>
    <xf numFmtId="0" fontId="12" fillId="0" borderId="0" xfId="0" applyFont="1" applyAlignment="1">
      <alignment horizontal="left"/>
    </xf>
    <xf numFmtId="10" fontId="12" fillId="0" borderId="0" xfId="0" applyNumberFormat="1" applyFont="1" applyAlignment="1">
      <alignment horizontal="right"/>
    </xf>
    <xf numFmtId="10" fontId="12" fillId="0" borderId="0" xfId="0" applyNumberFormat="1" applyFont="1"/>
    <xf numFmtId="0" fontId="36" fillId="13" borderId="0" xfId="0" applyFont="1" applyFill="1"/>
    <xf numFmtId="10" fontId="36" fillId="13" borderId="0" xfId="0" applyNumberFormat="1" applyFont="1" applyFill="1"/>
    <xf numFmtId="0" fontId="0" fillId="15" borderId="33" xfId="0" applyFill="1" applyBorder="1" applyAlignment="1">
      <alignment horizontal="right"/>
    </xf>
    <xf numFmtId="0" fontId="0" fillId="16" borderId="33" xfId="0" applyFill="1" applyBorder="1" applyAlignment="1">
      <alignment horizontal="right"/>
    </xf>
    <xf numFmtId="10" fontId="0" fillId="15" borderId="33" xfId="0" applyNumberFormat="1" applyFill="1" applyBorder="1" applyAlignment="1">
      <alignment horizontal="right"/>
    </xf>
    <xf numFmtId="10" fontId="0" fillId="16" borderId="33" xfId="0" applyNumberFormat="1" applyFill="1" applyBorder="1" applyAlignment="1">
      <alignment horizontal="right"/>
    </xf>
    <xf numFmtId="0" fontId="36" fillId="0" borderId="0" xfId="0" applyFont="1"/>
    <xf numFmtId="0" fontId="36" fillId="0" borderId="34" xfId="0" applyFont="1" applyBorder="1" applyAlignment="1">
      <alignment horizontal="left"/>
    </xf>
    <xf numFmtId="0" fontId="36" fillId="0" borderId="34" xfId="0" applyFont="1" applyBorder="1" applyAlignment="1">
      <alignment horizontal="right"/>
    </xf>
    <xf numFmtId="0" fontId="12" fillId="17" borderId="0" xfId="0" applyFont="1" applyFill="1"/>
    <xf numFmtId="2" fontId="14" fillId="0" borderId="0" xfId="0" applyNumberFormat="1" applyFont="1"/>
    <xf numFmtId="0" fontId="0" fillId="18" borderId="0" xfId="0" applyFill="1"/>
    <xf numFmtId="0" fontId="39" fillId="0" borderId="0" xfId="0" applyFont="1"/>
    <xf numFmtId="164" fontId="40" fillId="0" borderId="0" xfId="0" applyNumberFormat="1" applyFont="1" applyAlignment="1">
      <alignment horizontal="left"/>
    </xf>
    <xf numFmtId="0" fontId="39" fillId="0" borderId="0" xfId="0" applyFont="1" applyAlignment="1">
      <alignment horizontal="left"/>
    </xf>
    <xf numFmtId="0" fontId="28" fillId="18" borderId="0" xfId="0" applyFont="1" applyFill="1"/>
    <xf numFmtId="14" fontId="0" fillId="14" borderId="35" xfId="0" applyNumberFormat="1" applyFill="1" applyBorder="1"/>
    <xf numFmtId="0" fontId="0" fillId="14" borderId="36" xfId="0" applyFill="1" applyBorder="1"/>
    <xf numFmtId="0" fontId="0" fillId="14" borderId="37" xfId="0" applyFill="1" applyBorder="1"/>
    <xf numFmtId="14" fontId="0" fillId="0" borderId="35" xfId="0" applyNumberFormat="1" applyBorder="1"/>
    <xf numFmtId="0" fontId="0" fillId="0" borderId="36" xfId="0" applyBorder="1"/>
    <xf numFmtId="0" fontId="0" fillId="0" borderId="37" xfId="0" applyBorder="1"/>
    <xf numFmtId="0" fontId="32" fillId="18" borderId="0" xfId="0" applyFont="1" applyFill="1"/>
    <xf numFmtId="17" fontId="5" fillId="18" borderId="0" xfId="0" applyNumberFormat="1" applyFont="1" applyFill="1"/>
    <xf numFmtId="0" fontId="5" fillId="18" borderId="0" xfId="0" applyFont="1" applyFill="1" applyAlignment="1">
      <alignment vertical="top"/>
    </xf>
    <xf numFmtId="0" fontId="5" fillId="18" borderId="0" xfId="0" applyFont="1" applyFill="1" applyAlignment="1">
      <alignment wrapText="1"/>
    </xf>
    <xf numFmtId="0" fontId="5" fillId="18" borderId="0" xfId="0" applyFont="1" applyFill="1"/>
    <xf numFmtId="0" fontId="0" fillId="18" borderId="0" xfId="0" applyFill="1" applyAlignment="1">
      <alignment horizontal="left" indent="1"/>
    </xf>
    <xf numFmtId="0" fontId="42" fillId="0" borderId="0" xfId="0" applyFont="1"/>
    <xf numFmtId="167" fontId="1" fillId="8" borderId="1" xfId="0" applyNumberFormat="1" applyFont="1" applyFill="1" applyBorder="1" applyAlignment="1">
      <alignment horizontal="left"/>
    </xf>
    <xf numFmtId="2" fontId="0" fillId="0" borderId="25" xfId="0" applyNumberFormat="1" applyBorder="1"/>
    <xf numFmtId="0" fontId="1" fillId="11" borderId="0" xfId="0" applyFont="1" applyFill="1"/>
    <xf numFmtId="185" fontId="5" fillId="4" borderId="0" xfId="0" applyNumberFormat="1" applyFont="1" applyFill="1"/>
    <xf numFmtId="3" fontId="18" fillId="0" borderId="0" xfId="0" applyNumberFormat="1" applyFont="1"/>
    <xf numFmtId="0" fontId="18" fillId="7" borderId="0" xfId="0" applyFont="1" applyFill="1"/>
    <xf numFmtId="9" fontId="18" fillId="7" borderId="0" xfId="4" applyFont="1" applyFill="1"/>
    <xf numFmtId="9" fontId="18" fillId="0" borderId="0" xfId="4" applyFont="1"/>
    <xf numFmtId="0" fontId="18" fillId="0" borderId="0" xfId="5" applyNumberFormat="1" applyFont="1"/>
    <xf numFmtId="10" fontId="18" fillId="7" borderId="0" xfId="4" applyNumberFormat="1" applyFont="1" applyFill="1"/>
    <xf numFmtId="177" fontId="18" fillId="0" borderId="0" xfId="4" applyNumberFormat="1" applyFont="1"/>
    <xf numFmtId="9" fontId="18" fillId="0" borderId="0" xfId="0" applyNumberFormat="1" applyFont="1"/>
    <xf numFmtId="186" fontId="18" fillId="0" borderId="0" xfId="0" applyNumberFormat="1" applyFont="1"/>
    <xf numFmtId="186" fontId="0" fillId="0" borderId="0" xfId="0" applyNumberFormat="1"/>
    <xf numFmtId="17" fontId="43" fillId="0" borderId="0" xfId="0" applyNumberFormat="1" applyFont="1"/>
    <xf numFmtId="0" fontId="44" fillId="0" borderId="0" xfId="0" applyFont="1"/>
    <xf numFmtId="10" fontId="44" fillId="0" borderId="0" xfId="0" applyNumberFormat="1" applyFont="1"/>
    <xf numFmtId="0" fontId="4" fillId="0" borderId="0" xfId="2" applyAlignment="1" applyProtection="1"/>
    <xf numFmtId="187" fontId="18" fillId="0" borderId="0" xfId="4" applyNumberFormat="1" applyFont="1"/>
    <xf numFmtId="187" fontId="21" fillId="0" borderId="0" xfId="4" applyNumberFormat="1" applyFont="1"/>
    <xf numFmtId="0" fontId="0" fillId="0" borderId="0" xfId="0" applyAlignment="1">
      <alignment horizontal="center" wrapText="1"/>
    </xf>
    <xf numFmtId="177" fontId="0" fillId="0" borderId="0" xfId="4" applyNumberFormat="1" applyFont="1"/>
    <xf numFmtId="2" fontId="18" fillId="0" borderId="0" xfId="0" applyNumberFormat="1" applyFont="1"/>
    <xf numFmtId="189" fontId="18" fillId="0" borderId="0" xfId="4" applyNumberFormat="1" applyFont="1"/>
    <xf numFmtId="188" fontId="0" fillId="0" borderId="0" xfId="0" applyNumberFormat="1"/>
    <xf numFmtId="0" fontId="18" fillId="19" borderId="0" xfId="0" applyFont="1" applyFill="1"/>
    <xf numFmtId="3" fontId="18" fillId="19" borderId="0" xfId="0" applyNumberFormat="1" applyFont="1" applyFill="1"/>
    <xf numFmtId="186" fontId="18" fillId="19" borderId="0" xfId="0" applyNumberFormat="1" applyFont="1" applyFill="1"/>
    <xf numFmtId="0" fontId="0" fillId="0" borderId="38" xfId="0" applyBorder="1"/>
    <xf numFmtId="0" fontId="0" fillId="0" borderId="39" xfId="0" applyBorder="1" applyAlignment="1">
      <alignment wrapText="1"/>
    </xf>
    <xf numFmtId="2" fontId="0" fillId="8" borderId="0" xfId="4" applyNumberFormat="1" applyFont="1" applyFill="1"/>
    <xf numFmtId="0" fontId="5" fillId="9" borderId="0" xfId="0" applyFont="1" applyFill="1" applyAlignment="1">
      <alignment horizontal="center" vertical="center" wrapText="1"/>
    </xf>
    <xf numFmtId="0" fontId="5" fillId="9" borderId="0" xfId="0" applyFont="1" applyFill="1" applyAlignment="1">
      <alignment vertical="center" wrapText="1"/>
    </xf>
    <xf numFmtId="0" fontId="0" fillId="0" borderId="0" xfId="0" applyAlignment="1">
      <alignment vertical="center" wrapText="1"/>
    </xf>
    <xf numFmtId="0" fontId="0" fillId="0" borderId="0" xfId="0" applyAlignment="1">
      <alignment vertical="center"/>
    </xf>
    <xf numFmtId="0" fontId="0" fillId="0" borderId="39" xfId="0" applyBorder="1" applyAlignment="1">
      <alignment vertical="center" wrapText="1"/>
    </xf>
    <xf numFmtId="0" fontId="0" fillId="0" borderId="40" xfId="0" applyBorder="1" applyAlignment="1">
      <alignment vertical="center" wrapText="1"/>
    </xf>
    <xf numFmtId="0" fontId="0" fillId="0" borderId="0" xfId="0" applyAlignment="1">
      <alignment vertical="top" wrapText="1"/>
    </xf>
    <xf numFmtId="0" fontId="0" fillId="0" borderId="39" xfId="0" applyBorder="1" applyAlignment="1">
      <alignment horizontal="left" wrapText="1"/>
    </xf>
    <xf numFmtId="0" fontId="24" fillId="0" borderId="0" xfId="0" applyFont="1"/>
    <xf numFmtId="0" fontId="2" fillId="20" borderId="0" xfId="0" applyFont="1" applyFill="1"/>
    <xf numFmtId="0" fontId="5" fillId="20" borderId="0" xfId="0" applyFont="1" applyFill="1"/>
    <xf numFmtId="17" fontId="2" fillId="20" borderId="0" xfId="0" applyNumberFormat="1" applyFont="1" applyFill="1"/>
    <xf numFmtId="0" fontId="0" fillId="0" borderId="0" xfId="0" applyAlignment="1">
      <alignment horizontal="center" vertical="center" wrapText="1"/>
    </xf>
    <xf numFmtId="0" fontId="0" fillId="0" borderId="39" xfId="0" applyBorder="1" applyAlignment="1">
      <alignment horizontal="center" vertical="center" wrapText="1"/>
    </xf>
    <xf numFmtId="2" fontId="18" fillId="19" borderId="0" xfId="0" applyNumberFormat="1" applyFont="1" applyFill="1"/>
    <xf numFmtId="190" fontId="0" fillId="0" borderId="0" xfId="0" applyNumberFormat="1"/>
    <xf numFmtId="0" fontId="0" fillId="0" borderId="2" xfId="0" quotePrefix="1" applyBorder="1"/>
    <xf numFmtId="0" fontId="0" fillId="0" borderId="0" xfId="0" quotePrefix="1"/>
    <xf numFmtId="0" fontId="0" fillId="0" borderId="3" xfId="0" quotePrefix="1" applyBorder="1"/>
    <xf numFmtId="0" fontId="45" fillId="0" borderId="0" xfId="0" applyFont="1" applyAlignment="1">
      <alignment horizontal="center"/>
    </xf>
    <xf numFmtId="0" fontId="5" fillId="18" borderId="0" xfId="0" applyFont="1" applyFill="1" applyAlignment="1">
      <alignment horizontal="center"/>
    </xf>
    <xf numFmtId="0" fontId="37" fillId="0" borderId="26" xfId="0" applyFont="1" applyBorder="1" applyAlignment="1">
      <alignment vertical="top" wrapText="1"/>
    </xf>
    <xf numFmtId="0" fontId="5" fillId="18" borderId="0" xfId="0" applyFont="1" applyFill="1" applyAlignment="1">
      <alignment horizontal="center" wrapText="1"/>
    </xf>
    <xf numFmtId="178" fontId="0" fillId="0" borderId="27" xfId="0" applyNumberFormat="1" applyBorder="1" applyAlignment="1">
      <alignment horizontal="right"/>
    </xf>
    <xf numFmtId="167" fontId="0" fillId="0" borderId="1" xfId="0" quotePrefix="1" applyNumberFormat="1" applyBorder="1" applyAlignment="1">
      <alignment horizontal="center"/>
    </xf>
    <xf numFmtId="167" fontId="0" fillId="0" borderId="1" xfId="0" applyNumberFormat="1" applyBorder="1" applyAlignment="1">
      <alignment horizontal="center"/>
    </xf>
    <xf numFmtId="167" fontId="0" fillId="0" borderId="10" xfId="0" quotePrefix="1" applyNumberFormat="1" applyBorder="1" applyAlignment="1">
      <alignment horizontal="center"/>
    </xf>
    <xf numFmtId="167" fontId="0" fillId="0" borderId="10" xfId="0" applyNumberFormat="1" applyBorder="1" applyAlignment="1">
      <alignment horizontal="center"/>
    </xf>
    <xf numFmtId="167" fontId="0" fillId="0" borderId="0" xfId="0" quotePrefix="1" applyNumberFormat="1" applyAlignment="1">
      <alignment horizontal="center"/>
    </xf>
    <xf numFmtId="167" fontId="0" fillId="0" borderId="0" xfId="0" applyNumberFormat="1" applyAlignment="1">
      <alignment horizontal="center"/>
    </xf>
    <xf numFmtId="0" fontId="0" fillId="0" borderId="0" xfId="0" applyAlignment="1">
      <alignment horizontal="center" vertical="center" wrapText="1"/>
    </xf>
    <xf numFmtId="0" fontId="1" fillId="0" borderId="0" xfId="0" applyFont="1" applyAlignment="1">
      <alignment horizontal="center"/>
    </xf>
    <xf numFmtId="0" fontId="24" fillId="12" borderId="0" xfId="0" applyFont="1" applyFill="1" applyAlignment="1">
      <alignment horizontal="center"/>
    </xf>
    <xf numFmtId="0" fontId="5" fillId="4" borderId="0" xfId="0" applyFont="1" applyFill="1" applyAlignment="1">
      <alignment horizontal="center"/>
    </xf>
    <xf numFmtId="0" fontId="26" fillId="0" borderId="0" xfId="0" applyFont="1" applyAlignment="1">
      <alignment horizontal="left" vertical="center" wrapText="1"/>
    </xf>
    <xf numFmtId="0" fontId="27" fillId="18" borderId="0" xfId="0" applyFont="1" applyFill="1" applyAlignment="1">
      <alignment horizontal="center"/>
    </xf>
    <xf numFmtId="0" fontId="41" fillId="0" borderId="24" xfId="0" applyFont="1" applyBorder="1" applyAlignment="1">
      <alignment horizontal="center"/>
    </xf>
    <xf numFmtId="0" fontId="39" fillId="0" borderId="24" xfId="0" applyFont="1" applyBorder="1" applyAlignment="1">
      <alignment horizontal="center"/>
    </xf>
    <xf numFmtId="0" fontId="0" fillId="0" borderId="0" xfId="0" applyAlignment="1">
      <alignment horizontal="center"/>
    </xf>
    <xf numFmtId="0" fontId="2" fillId="9" borderId="0" xfId="0" applyFont="1" applyFill="1" applyAlignment="1">
      <alignment horizontal="center"/>
    </xf>
    <xf numFmtId="0" fontId="24" fillId="9" borderId="19" xfId="0" applyFont="1" applyFill="1" applyBorder="1" applyAlignment="1">
      <alignment horizontal="center"/>
    </xf>
    <xf numFmtId="0" fontId="5" fillId="9" borderId="0" xfId="0" applyFont="1" applyFill="1" applyAlignment="1">
      <alignment horizontal="center"/>
    </xf>
    <xf numFmtId="164" fontId="4" fillId="0" borderId="0" xfId="2" applyNumberFormat="1" applyBorder="1" applyAlignment="1" applyProtection="1">
      <alignment horizontal="center"/>
    </xf>
    <xf numFmtId="164" fontId="2" fillId="2" borderId="0" xfId="3" applyNumberFormat="1" applyFont="1" applyBorder="1" applyAlignment="1">
      <alignment horizontal="center"/>
    </xf>
    <xf numFmtId="0" fontId="31" fillId="11" borderId="0" xfId="0" applyFont="1" applyFill="1" applyAlignment="1">
      <alignment horizontal="center" wrapText="1"/>
    </xf>
    <xf numFmtId="0" fontId="37" fillId="0" borderId="0" xfId="0" applyFont="1"/>
    <xf numFmtId="0" fontId="7" fillId="0" borderId="0" xfId="0" applyFont="1" applyAlignment="1">
      <alignment horizontal="center"/>
    </xf>
    <xf numFmtId="0" fontId="46" fillId="0" borderId="0" xfId="0" applyFont="1"/>
    <xf numFmtId="9" fontId="47" fillId="0" borderId="0" xfId="0" applyNumberFormat="1" applyFont="1"/>
    <xf numFmtId="0" fontId="47" fillId="0" borderId="0" xfId="0" applyFont="1"/>
    <xf numFmtId="1" fontId="47" fillId="0" borderId="0" xfId="0" applyNumberFormat="1" applyFont="1"/>
    <xf numFmtId="0" fontId="7" fillId="0" borderId="41" xfId="0" applyFont="1" applyBorder="1" applyAlignment="1">
      <alignment horizontal="center"/>
    </xf>
    <xf numFmtId="1" fontId="37" fillId="0" borderId="0" xfId="0" applyNumberFormat="1" applyFont="1"/>
    <xf numFmtId="0" fontId="7" fillId="0" borderId="0" xfId="0" quotePrefix="1" applyFont="1" applyAlignment="1">
      <alignment horizontal="center"/>
    </xf>
    <xf numFmtId="1" fontId="7" fillId="0" borderId="2" xfId="0" applyNumberFormat="1" applyFont="1" applyBorder="1"/>
    <xf numFmtId="1" fontId="7" fillId="0" borderId="0" xfId="0" applyNumberFormat="1" applyFont="1"/>
    <xf numFmtId="0" fontId="37" fillId="0" borderId="0" xfId="0" quotePrefix="1" applyFont="1" applyAlignment="1">
      <alignment horizontal="center"/>
    </xf>
    <xf numFmtId="0" fontId="37" fillId="0" borderId="0" xfId="0" applyFont="1" applyAlignment="1">
      <alignment horizontal="center"/>
    </xf>
    <xf numFmtId="1" fontId="7" fillId="0" borderId="9" xfId="0" applyNumberFormat="1" applyFont="1" applyBorder="1"/>
    <xf numFmtId="0" fontId="37" fillId="0" borderId="0" xfId="0" quotePrefix="1" applyFont="1"/>
    <xf numFmtId="178" fontId="37" fillId="0" borderId="0" xfId="0" applyNumberFormat="1" applyFont="1"/>
    <xf numFmtId="9" fontId="37" fillId="0" borderId="0" xfId="4" applyFont="1"/>
    <xf numFmtId="191" fontId="37" fillId="0" borderId="0" xfId="4" applyNumberFormat="1" applyFont="1"/>
    <xf numFmtId="9" fontId="37" fillId="0" borderId="0" xfId="0" applyNumberFormat="1" applyFont="1"/>
    <xf numFmtId="1" fontId="37" fillId="0" borderId="2" xfId="0" applyNumberFormat="1" applyFont="1" applyBorder="1"/>
    <xf numFmtId="10" fontId="37" fillId="0" borderId="0" xfId="4" applyNumberFormat="1" applyFont="1"/>
    <xf numFmtId="0" fontId="48" fillId="0" borderId="0" xfId="0" applyFont="1"/>
    <xf numFmtId="0" fontId="49" fillId="11" borderId="0" xfId="0" applyFont="1" applyFill="1"/>
    <xf numFmtId="0" fontId="37" fillId="11" borderId="0" xfId="0" applyFont="1" applyFill="1"/>
    <xf numFmtId="0" fontId="37" fillId="21" borderId="0" xfId="0" applyFont="1" applyFill="1" applyAlignment="1">
      <alignment horizontal="center" vertical="center" wrapText="1"/>
    </xf>
    <xf numFmtId="0" fontId="7" fillId="0" borderId="0" xfId="0" applyFont="1" applyAlignment="1">
      <alignment horizontal="right"/>
    </xf>
    <xf numFmtId="0" fontId="7" fillId="0" borderId="0" xfId="0" quotePrefix="1" applyFont="1"/>
    <xf numFmtId="177" fontId="7" fillId="0" borderId="0" xfId="4" applyNumberFormat="1" applyFont="1"/>
    <xf numFmtId="10" fontId="50" fillId="21" borderId="0" xfId="4" applyNumberFormat="1" applyFont="1" applyFill="1"/>
    <xf numFmtId="0" fontId="37" fillId="0" borderId="0" xfId="0" applyFont="1" applyAlignment="1">
      <alignment horizontal="center"/>
    </xf>
    <xf numFmtId="10" fontId="7" fillId="0" borderId="0" xfId="4" applyNumberFormat="1" applyFont="1"/>
    <xf numFmtId="185" fontId="7" fillId="0" borderId="0" xfId="0" applyNumberFormat="1" applyFont="1" applyAlignment="1">
      <alignment horizontal="center"/>
    </xf>
    <xf numFmtId="0" fontId="0" fillId="7" borderId="0" xfId="0" applyFill="1"/>
  </cellXfs>
  <cellStyles count="6">
    <cellStyle name="Accent6" xfId="3" builtinId="49"/>
    <cellStyle name="Comma" xfId="1" builtinId="3"/>
    <cellStyle name="Currency" xfId="5" builtinId="4"/>
    <cellStyle name="Hyperlink" xfId="2" builtinId="8"/>
    <cellStyle name="Normal" xfId="0" builtinId="0"/>
    <cellStyle name="Per cent" xfId="4" builtinId="5"/>
  </cellStyles>
  <dxfs count="13">
    <dxf>
      <font>
        <b/>
        <i val="0"/>
        <color theme="0"/>
      </font>
      <fill>
        <patternFill>
          <bgColor theme="5"/>
        </patternFill>
      </fill>
    </dxf>
    <dxf>
      <font>
        <color rgb="FF9C0006"/>
      </font>
      <fill>
        <patternFill>
          <bgColor rgb="FFFFC7CE"/>
        </patternFill>
      </fill>
    </dxf>
    <dxf>
      <numFmt numFmtId="0" formatCode="General"/>
    </dxf>
    <dxf>
      <numFmt numFmtId="0" formatCode="General"/>
    </dxf>
    <dxf>
      <numFmt numFmtId="0" formatCode="General"/>
    </dxf>
    <dxf>
      <numFmt numFmtId="2" formatCode="0.00"/>
    </dxf>
    <dxf>
      <numFmt numFmtId="19" formatCode="dd/mm/yy"/>
    </dxf>
    <dxf>
      <font>
        <b/>
        <i val="0"/>
        <strike val="0"/>
        <condense val="0"/>
        <extend val="0"/>
        <outline val="0"/>
        <shadow val="0"/>
        <u val="none"/>
        <vertAlign val="baseline"/>
        <sz val="11"/>
        <color theme="0"/>
        <name val="Calibri"/>
        <family val="2"/>
        <scheme val="minor"/>
      </font>
      <fill>
        <patternFill patternType="solid">
          <fgColor indexed="64"/>
          <bgColor rgb="FF0432FF"/>
        </patternFill>
      </fill>
    </dxf>
    <dxf>
      <numFmt numFmtId="0" formatCode="General"/>
    </dxf>
    <dxf>
      <numFmt numFmtId="0" formatCode="General"/>
    </dxf>
    <dxf>
      <numFmt numFmtId="2" formatCode="0.00"/>
    </dxf>
    <dxf>
      <numFmt numFmtId="19" formatCode="dd/mm/yy"/>
    </dxf>
    <dxf>
      <font>
        <b/>
        <i val="0"/>
        <strike val="0"/>
        <condense val="0"/>
        <extend val="0"/>
        <outline val="0"/>
        <shadow val="0"/>
        <u val="none"/>
        <vertAlign val="baseline"/>
        <sz val="11"/>
        <color theme="0"/>
        <name val="Calibri"/>
        <family val="2"/>
        <scheme val="minor"/>
      </font>
      <fill>
        <patternFill patternType="solid">
          <fgColor indexed="64"/>
          <bgColor rgb="FF0432FF"/>
        </patternFill>
      </fill>
    </dxf>
  </dxfs>
  <tableStyles count="0" defaultTableStyle="TableStyleMedium9" defaultPivotStyle="PivotStyleLight16"/>
  <colors>
    <mruColors>
      <color rgb="FF0054A6"/>
      <color rgb="FF0275D8"/>
      <color rgb="FF0055A7"/>
      <color rgb="FF476AAE"/>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spPr>
            <a:ln>
              <a:solidFill>
                <a:srgbClr val="0432FF"/>
              </a:solidFill>
            </a:ln>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45369</c:v>
                </c:pt>
                <c:pt idx="1197">
                  <c:v>45370</c:v>
                </c:pt>
                <c:pt idx="1198">
                  <c:v>45371</c:v>
                </c:pt>
                <c:pt idx="1199">
                  <c:v>45372</c:v>
                </c:pt>
                <c:pt idx="1200">
                  <c:v>45373</c:v>
                </c:pt>
                <c:pt idx="1201">
                  <c:v>45377</c:v>
                </c:pt>
                <c:pt idx="1202">
                  <c:v>45378</c:v>
                </c:pt>
                <c:pt idx="1203">
                  <c:v>45379</c:v>
                </c:pt>
                <c:pt idx="1204">
                  <c:v>45383</c:v>
                </c:pt>
                <c:pt idx="1205">
                  <c:v>45384</c:v>
                </c:pt>
                <c:pt idx="1206">
                  <c:v>45385</c:v>
                </c:pt>
                <c:pt idx="1207">
                  <c:v>45386</c:v>
                </c:pt>
                <c:pt idx="1208">
                  <c:v>45387</c:v>
                </c:pt>
                <c:pt idx="1209">
                  <c:v>45390</c:v>
                </c:pt>
                <c:pt idx="1210">
                  <c:v>45391</c:v>
                </c:pt>
                <c:pt idx="1211">
                  <c:v>45392</c:v>
                </c:pt>
                <c:pt idx="1212">
                  <c:v>45394</c:v>
                </c:pt>
                <c:pt idx="1213">
                  <c:v>45397</c:v>
                </c:pt>
                <c:pt idx="1214">
                  <c:v>45398</c:v>
                </c:pt>
                <c:pt idx="1215">
                  <c:v>45400</c:v>
                </c:pt>
                <c:pt idx="1216">
                  <c:v>45401</c:v>
                </c:pt>
                <c:pt idx="1217">
                  <c:v>45404</c:v>
                </c:pt>
                <c:pt idx="1218">
                  <c:v>45405</c:v>
                </c:pt>
                <c:pt idx="1219">
                  <c:v>45406</c:v>
                </c:pt>
                <c:pt idx="1220">
                  <c:v>45407</c:v>
                </c:pt>
                <c:pt idx="1221">
                  <c:v>45408</c:v>
                </c:pt>
                <c:pt idx="1222">
                  <c:v>45411</c:v>
                </c:pt>
                <c:pt idx="1223">
                  <c:v>45412</c:v>
                </c:pt>
                <c:pt idx="1224">
                  <c:v>45414</c:v>
                </c:pt>
                <c:pt idx="1225">
                  <c:v>45415</c:v>
                </c:pt>
                <c:pt idx="1226">
                  <c:v>45418</c:v>
                </c:pt>
                <c:pt idx="1227">
                  <c:v>45419</c:v>
                </c:pt>
                <c:pt idx="1228">
                  <c:v>45420</c:v>
                </c:pt>
                <c:pt idx="1229">
                  <c:v>45421</c:v>
                </c:pt>
                <c:pt idx="1230">
                  <c:v>45422</c:v>
                </c:pt>
                <c:pt idx="1231">
                  <c:v>45425</c:v>
                </c:pt>
                <c:pt idx="1232">
                  <c:v>45426</c:v>
                </c:pt>
                <c:pt idx="1233">
                  <c:v>45427</c:v>
                </c:pt>
                <c:pt idx="1234">
                  <c:v>45428</c:v>
                </c:pt>
                <c:pt idx="1235">
                  <c:v>45429</c:v>
                </c:pt>
              </c:numCache>
            </c:numRef>
          </c:cat>
          <c:val>
            <c:numRef>
              <c:f>'Share Price'!$B$2:$B$1238</c:f>
              <c:numCache>
                <c:formatCode>General</c:formatCode>
                <c:ptCount val="1237"/>
                <c:pt idx="0">
                  <c:v>104.33923299999999</c:v>
                </c:pt>
                <c:pt idx="1">
                  <c:v>107.811035</c:v>
                </c:pt>
                <c:pt idx="2">
                  <c:v>108.32023599999999</c:v>
                </c:pt>
                <c:pt idx="3">
                  <c:v>105.12618999999999</c:v>
                </c:pt>
                <c:pt idx="4">
                  <c:v>103.50602000000001</c:v>
                </c:pt>
                <c:pt idx="5">
                  <c:v>113.967697</c:v>
                </c:pt>
                <c:pt idx="6">
                  <c:v>114.986107</c:v>
                </c:pt>
                <c:pt idx="7">
                  <c:v>111.190262</c:v>
                </c:pt>
                <c:pt idx="8">
                  <c:v>108.968307</c:v>
                </c:pt>
                <c:pt idx="9">
                  <c:v>109.24603999999999</c:v>
                </c:pt>
                <c:pt idx="10">
                  <c:v>107.90362500000001</c:v>
                </c:pt>
                <c:pt idx="11">
                  <c:v>106.885231</c:v>
                </c:pt>
                <c:pt idx="12">
                  <c:v>108.922012</c:v>
                </c:pt>
                <c:pt idx="13">
                  <c:v>104.709557</c:v>
                </c:pt>
                <c:pt idx="14">
                  <c:v>102.76535</c:v>
                </c:pt>
                <c:pt idx="15">
                  <c:v>103.691177</c:v>
                </c:pt>
                <c:pt idx="16">
                  <c:v>103.968918</c:v>
                </c:pt>
                <c:pt idx="17">
                  <c:v>102.20987700000001</c:v>
                </c:pt>
                <c:pt idx="18">
                  <c:v>101.839546</c:v>
                </c:pt>
                <c:pt idx="19">
                  <c:v>99.524994000000007</c:v>
                </c:pt>
                <c:pt idx="20">
                  <c:v>96.654983999999999</c:v>
                </c:pt>
                <c:pt idx="21">
                  <c:v>97.117896999999999</c:v>
                </c:pt>
                <c:pt idx="22">
                  <c:v>95.034813</c:v>
                </c:pt>
                <c:pt idx="23">
                  <c:v>97.765952999999996</c:v>
                </c:pt>
                <c:pt idx="24">
                  <c:v>99.062095999999997</c:v>
                </c:pt>
                <c:pt idx="25">
                  <c:v>96.562400999999994</c:v>
                </c:pt>
                <c:pt idx="26">
                  <c:v>95.266250999999997</c:v>
                </c:pt>
                <c:pt idx="27">
                  <c:v>95.127380000000002</c:v>
                </c:pt>
                <c:pt idx="28">
                  <c:v>97.904831000000001</c:v>
                </c:pt>
                <c:pt idx="29">
                  <c:v>99.478699000000006</c:v>
                </c:pt>
                <c:pt idx="30">
                  <c:v>99.663878999999994</c:v>
                </c:pt>
                <c:pt idx="31">
                  <c:v>97.904831000000001</c:v>
                </c:pt>
                <c:pt idx="32">
                  <c:v>97.164176999999995</c:v>
                </c:pt>
                <c:pt idx="33">
                  <c:v>99.756469999999993</c:v>
                </c:pt>
                <c:pt idx="34">
                  <c:v>96.516113000000004</c:v>
                </c:pt>
                <c:pt idx="35">
                  <c:v>92.118499999999997</c:v>
                </c:pt>
                <c:pt idx="36">
                  <c:v>93.322051999999999</c:v>
                </c:pt>
                <c:pt idx="37">
                  <c:v>91.192679999999996</c:v>
                </c:pt>
                <c:pt idx="38">
                  <c:v>91.053802000000005</c:v>
                </c:pt>
                <c:pt idx="39">
                  <c:v>98.460312000000002</c:v>
                </c:pt>
                <c:pt idx="40">
                  <c:v>94.433029000000005</c:v>
                </c:pt>
                <c:pt idx="41">
                  <c:v>95.405144000000007</c:v>
                </c:pt>
                <c:pt idx="42">
                  <c:v>92.627701000000002</c:v>
                </c:pt>
                <c:pt idx="43">
                  <c:v>91.748169000000004</c:v>
                </c:pt>
                <c:pt idx="44">
                  <c:v>90.961226999999994</c:v>
                </c:pt>
                <c:pt idx="45">
                  <c:v>89.155890999999997</c:v>
                </c:pt>
                <c:pt idx="46">
                  <c:v>90.544608999999994</c:v>
                </c:pt>
                <c:pt idx="47">
                  <c:v>89.248474000000002</c:v>
                </c:pt>
                <c:pt idx="48">
                  <c:v>88.183784000000003</c:v>
                </c:pt>
                <c:pt idx="49">
                  <c:v>89.341048999999998</c:v>
                </c:pt>
                <c:pt idx="50">
                  <c:v>88.183784000000003</c:v>
                </c:pt>
                <c:pt idx="51">
                  <c:v>82.165993</c:v>
                </c:pt>
                <c:pt idx="52">
                  <c:v>81.008719999999997</c:v>
                </c:pt>
                <c:pt idx="53">
                  <c:v>80.730980000000002</c:v>
                </c:pt>
                <c:pt idx="54">
                  <c:v>78.925644000000005</c:v>
                </c:pt>
                <c:pt idx="55">
                  <c:v>75.407555000000002</c:v>
                </c:pt>
                <c:pt idx="56">
                  <c:v>77.583220999999995</c:v>
                </c:pt>
                <c:pt idx="57">
                  <c:v>76.981444999999994</c:v>
                </c:pt>
                <c:pt idx="58">
                  <c:v>76.055617999999996</c:v>
                </c:pt>
                <c:pt idx="59">
                  <c:v>76.935142999999997</c:v>
                </c:pt>
                <c:pt idx="60">
                  <c:v>72.352363999999994</c:v>
                </c:pt>
                <c:pt idx="61">
                  <c:v>74.481728000000004</c:v>
                </c:pt>
                <c:pt idx="62">
                  <c:v>74.713188000000002</c:v>
                </c:pt>
                <c:pt idx="63">
                  <c:v>75.870461000000006</c:v>
                </c:pt>
                <c:pt idx="64">
                  <c:v>78.231093999999999</c:v>
                </c:pt>
                <c:pt idx="65">
                  <c:v>73.557052999999996</c:v>
                </c:pt>
                <c:pt idx="66">
                  <c:v>68.646950000000004</c:v>
                </c:pt>
                <c:pt idx="67">
                  <c:v>68.835792999999995</c:v>
                </c:pt>
                <c:pt idx="68">
                  <c:v>68.458106999999998</c:v>
                </c:pt>
                <c:pt idx="69">
                  <c:v>71.102005000000005</c:v>
                </c:pt>
                <c:pt idx="70">
                  <c:v>71.857399000000001</c:v>
                </c:pt>
                <c:pt idx="71">
                  <c:v>70.913132000000004</c:v>
                </c:pt>
                <c:pt idx="72">
                  <c:v>72.659996000000007</c:v>
                </c:pt>
                <c:pt idx="73">
                  <c:v>70.960364999999996</c:v>
                </c:pt>
                <c:pt idx="74">
                  <c:v>72.376732000000004</c:v>
                </c:pt>
                <c:pt idx="75">
                  <c:v>71.196419000000006</c:v>
                </c:pt>
                <c:pt idx="76">
                  <c:v>72.046249000000003</c:v>
                </c:pt>
                <c:pt idx="77">
                  <c:v>73.179351999999994</c:v>
                </c:pt>
                <c:pt idx="78">
                  <c:v>87.579147000000006</c:v>
                </c:pt>
                <c:pt idx="79">
                  <c:v>82.102501000000004</c:v>
                </c:pt>
                <c:pt idx="80">
                  <c:v>80.497275999999999</c:v>
                </c:pt>
                <c:pt idx="81">
                  <c:v>83.849365000000006</c:v>
                </c:pt>
                <c:pt idx="82">
                  <c:v>82.385779999999997</c:v>
                </c:pt>
                <c:pt idx="83">
                  <c:v>84.085419000000002</c:v>
                </c:pt>
                <c:pt idx="84">
                  <c:v>83.235619</c:v>
                </c:pt>
                <c:pt idx="85">
                  <c:v>84.085419000000002</c:v>
                </c:pt>
                <c:pt idx="86">
                  <c:v>84.038216000000006</c:v>
                </c:pt>
                <c:pt idx="87">
                  <c:v>84.274276999999998</c:v>
                </c:pt>
                <c:pt idx="88">
                  <c:v>85.549019000000001</c:v>
                </c:pt>
                <c:pt idx="89">
                  <c:v>87.815216000000007</c:v>
                </c:pt>
                <c:pt idx="90">
                  <c:v>87.343093999999994</c:v>
                </c:pt>
                <c:pt idx="91">
                  <c:v>84.227065999999994</c:v>
                </c:pt>
                <c:pt idx="92">
                  <c:v>84.793625000000006</c:v>
                </c:pt>
                <c:pt idx="93">
                  <c:v>85.973929999999996</c:v>
                </c:pt>
                <c:pt idx="94">
                  <c:v>85.501807999999997</c:v>
                </c:pt>
                <c:pt idx="95">
                  <c:v>84.935248999999999</c:v>
                </c:pt>
                <c:pt idx="96">
                  <c:v>82.810692000000003</c:v>
                </c:pt>
                <c:pt idx="97">
                  <c:v>82.952331999999998</c:v>
                </c:pt>
                <c:pt idx="98">
                  <c:v>82.338561999999996</c:v>
                </c:pt>
                <c:pt idx="99">
                  <c:v>83.141182000000001</c:v>
                </c:pt>
                <c:pt idx="100">
                  <c:v>82.621841000000003</c:v>
                </c:pt>
                <c:pt idx="101">
                  <c:v>82.055289999999999</c:v>
                </c:pt>
                <c:pt idx="102">
                  <c:v>81.535965000000004</c:v>
                </c:pt>
                <c:pt idx="103">
                  <c:v>82.480209000000002</c:v>
                </c:pt>
                <c:pt idx="104">
                  <c:v>84.321503000000007</c:v>
                </c:pt>
                <c:pt idx="105">
                  <c:v>85.124106999999995</c:v>
                </c:pt>
                <c:pt idx="106">
                  <c:v>86.634911000000002</c:v>
                </c:pt>
                <c:pt idx="107">
                  <c:v>85.265747000000005</c:v>
                </c:pt>
                <c:pt idx="108">
                  <c:v>86.304419999999993</c:v>
                </c:pt>
                <c:pt idx="109">
                  <c:v>85.690651000000003</c:v>
                </c:pt>
                <c:pt idx="110">
                  <c:v>86.021133000000006</c:v>
                </c:pt>
                <c:pt idx="111">
                  <c:v>89.562079999999995</c:v>
                </c:pt>
                <c:pt idx="112">
                  <c:v>89.939780999999996</c:v>
                </c:pt>
                <c:pt idx="113">
                  <c:v>87.768005000000002</c:v>
                </c:pt>
                <c:pt idx="114">
                  <c:v>85.785079999999994</c:v>
                </c:pt>
                <c:pt idx="115">
                  <c:v>86.446060000000003</c:v>
                </c:pt>
                <c:pt idx="116">
                  <c:v>86.021133000000006</c:v>
                </c:pt>
                <c:pt idx="117">
                  <c:v>85.407379000000006</c:v>
                </c:pt>
                <c:pt idx="118">
                  <c:v>86.446060000000003</c:v>
                </c:pt>
                <c:pt idx="119">
                  <c:v>85.076888999999994</c:v>
                </c:pt>
                <c:pt idx="120">
                  <c:v>84.746407000000005</c:v>
                </c:pt>
                <c:pt idx="121">
                  <c:v>85.029685999999998</c:v>
                </c:pt>
                <c:pt idx="122">
                  <c:v>81.913651000000002</c:v>
                </c:pt>
                <c:pt idx="123">
                  <c:v>83.471671999999998</c:v>
                </c:pt>
                <c:pt idx="124">
                  <c:v>82.432982999999993</c:v>
                </c:pt>
                <c:pt idx="125">
                  <c:v>81.866439999999997</c:v>
                </c:pt>
                <c:pt idx="126">
                  <c:v>81.111037999999994</c:v>
                </c:pt>
                <c:pt idx="127">
                  <c:v>80.874984999999995</c:v>
                </c:pt>
                <c:pt idx="128">
                  <c:v>79.789092999999994</c:v>
                </c:pt>
                <c:pt idx="129">
                  <c:v>78.561569000000006</c:v>
                </c:pt>
                <c:pt idx="130">
                  <c:v>78.703201000000007</c:v>
                </c:pt>
                <c:pt idx="131">
                  <c:v>79.883529999999993</c:v>
                </c:pt>
                <c:pt idx="132">
                  <c:v>80.214005</c:v>
                </c:pt>
                <c:pt idx="133">
                  <c:v>78.467147999999995</c:v>
                </c:pt>
                <c:pt idx="134">
                  <c:v>79.505814000000001</c:v>
                </c:pt>
                <c:pt idx="135">
                  <c:v>79.883529999999993</c:v>
                </c:pt>
                <c:pt idx="136">
                  <c:v>79.269752999999994</c:v>
                </c:pt>
                <c:pt idx="137">
                  <c:v>79.836310999999995</c:v>
                </c:pt>
                <c:pt idx="138">
                  <c:v>78.703201000000007</c:v>
                </c:pt>
                <c:pt idx="139">
                  <c:v>77.853370999999996</c:v>
                </c:pt>
                <c:pt idx="140">
                  <c:v>77.570098999999999</c:v>
                </c:pt>
                <c:pt idx="141">
                  <c:v>79.647452999999999</c:v>
                </c:pt>
                <c:pt idx="142">
                  <c:v>79.080894000000001</c:v>
                </c:pt>
                <c:pt idx="143">
                  <c:v>79.033683999999994</c:v>
                </c:pt>
                <c:pt idx="144">
                  <c:v>82.763474000000002</c:v>
                </c:pt>
                <c:pt idx="145">
                  <c:v>83.613311999999993</c:v>
                </c:pt>
                <c:pt idx="146">
                  <c:v>82.999542000000005</c:v>
                </c:pt>
                <c:pt idx="147">
                  <c:v>82.716262999999998</c:v>
                </c:pt>
                <c:pt idx="148">
                  <c:v>81.724815000000007</c:v>
                </c:pt>
                <c:pt idx="149">
                  <c:v>83.943787</c:v>
                </c:pt>
                <c:pt idx="150">
                  <c:v>89.042739999999995</c:v>
                </c:pt>
                <c:pt idx="151">
                  <c:v>91.781066999999993</c:v>
                </c:pt>
                <c:pt idx="152">
                  <c:v>98.768508999999995</c:v>
                </c:pt>
                <c:pt idx="153">
                  <c:v>116.001068</c:v>
                </c:pt>
                <c:pt idx="154">
                  <c:v>119.919701</c:v>
                </c:pt>
                <c:pt idx="155">
                  <c:v>118.03119700000001</c:v>
                </c:pt>
                <c:pt idx="156">
                  <c:v>109.202477</c:v>
                </c:pt>
                <c:pt idx="157">
                  <c:v>119.305939</c:v>
                </c:pt>
                <c:pt idx="158">
                  <c:v>115.623367</c:v>
                </c:pt>
                <c:pt idx="159">
                  <c:v>116.04827899999999</c:v>
                </c:pt>
                <c:pt idx="160">
                  <c:v>114.72631800000001</c:v>
                </c:pt>
                <c:pt idx="161">
                  <c:v>116.898117</c:v>
                </c:pt>
                <c:pt idx="162">
                  <c:v>118.786613</c:v>
                </c:pt>
                <c:pt idx="163">
                  <c:v>117.46466100000001</c:v>
                </c:pt>
                <c:pt idx="164">
                  <c:v>123.224586</c:v>
                </c:pt>
                <c:pt idx="165">
                  <c:v>120.533463</c:v>
                </c:pt>
                <c:pt idx="166">
                  <c:v>116.425972</c:v>
                </c:pt>
                <c:pt idx="167">
                  <c:v>112.46013600000001</c:v>
                </c:pt>
                <c:pt idx="168">
                  <c:v>118.361687</c:v>
                </c:pt>
                <c:pt idx="169">
                  <c:v>117.27581000000001</c:v>
                </c:pt>
                <c:pt idx="170">
                  <c:v>114.820747</c:v>
                </c:pt>
                <c:pt idx="171">
                  <c:v>113.30995900000001</c:v>
                </c:pt>
                <c:pt idx="172">
                  <c:v>112.790611</c:v>
                </c:pt>
                <c:pt idx="173">
                  <c:v>115.340103</c:v>
                </c:pt>
                <c:pt idx="174">
                  <c:v>111.98801400000001</c:v>
                </c:pt>
                <c:pt idx="175">
                  <c:v>108.30542800000001</c:v>
                </c:pt>
                <c:pt idx="176">
                  <c:v>92.489265000000003</c:v>
                </c:pt>
                <c:pt idx="177">
                  <c:v>95.321990999999997</c:v>
                </c:pt>
                <c:pt idx="178">
                  <c:v>90.978461999999993</c:v>
                </c:pt>
                <c:pt idx="179">
                  <c:v>105.897606</c:v>
                </c:pt>
                <c:pt idx="180">
                  <c:v>105.708748</c:v>
                </c:pt>
                <c:pt idx="181">
                  <c:v>100.515373</c:v>
                </c:pt>
                <c:pt idx="182">
                  <c:v>101.695679</c:v>
                </c:pt>
                <c:pt idx="183">
                  <c:v>107.455612</c:v>
                </c:pt>
                <c:pt idx="184">
                  <c:v>107.59723700000001</c:v>
                </c:pt>
                <c:pt idx="185">
                  <c:v>105.47268699999999</c:v>
                </c:pt>
                <c:pt idx="186">
                  <c:v>107.26675400000001</c:v>
                </c:pt>
                <c:pt idx="187">
                  <c:v>102.451088</c:v>
                </c:pt>
                <c:pt idx="188">
                  <c:v>106.936272</c:v>
                </c:pt>
                <c:pt idx="189">
                  <c:v>104.622856</c:v>
                </c:pt>
                <c:pt idx="190">
                  <c:v>102.309448</c:v>
                </c:pt>
                <c:pt idx="191">
                  <c:v>101.73223900000001</c:v>
                </c:pt>
                <c:pt idx="192">
                  <c:v>100.962631</c:v>
                </c:pt>
                <c:pt idx="193">
                  <c:v>96.104506999999998</c:v>
                </c:pt>
                <c:pt idx="194">
                  <c:v>88.408462999999998</c:v>
                </c:pt>
                <c:pt idx="195">
                  <c:v>85.137626999999995</c:v>
                </c:pt>
                <c:pt idx="196">
                  <c:v>83.069305</c:v>
                </c:pt>
                <c:pt idx="197">
                  <c:v>76.768158</c:v>
                </c:pt>
                <c:pt idx="198">
                  <c:v>79.076972999999995</c:v>
                </c:pt>
                <c:pt idx="199">
                  <c:v>74.892250000000004</c:v>
                </c:pt>
                <c:pt idx="200">
                  <c:v>68.254401999999999</c:v>
                </c:pt>
                <c:pt idx="201">
                  <c:v>67.725296</c:v>
                </c:pt>
                <c:pt idx="202">
                  <c:v>56.18121</c:v>
                </c:pt>
                <c:pt idx="203">
                  <c:v>54.305298000000001</c:v>
                </c:pt>
                <c:pt idx="204">
                  <c:v>54.978703000000003</c:v>
                </c:pt>
                <c:pt idx="205">
                  <c:v>56.469814</c:v>
                </c:pt>
                <c:pt idx="206">
                  <c:v>53.583793999999997</c:v>
                </c:pt>
                <c:pt idx="207">
                  <c:v>49.302855999999998</c:v>
                </c:pt>
                <c:pt idx="208">
                  <c:v>49.591464999999999</c:v>
                </c:pt>
                <c:pt idx="209">
                  <c:v>44.637127</c:v>
                </c:pt>
                <c:pt idx="210">
                  <c:v>40.211894999999998</c:v>
                </c:pt>
                <c:pt idx="211">
                  <c:v>38.335982999999999</c:v>
                </c:pt>
                <c:pt idx="212">
                  <c:v>40.211894999999998</c:v>
                </c:pt>
                <c:pt idx="213">
                  <c:v>42.184013</c:v>
                </c:pt>
                <c:pt idx="214">
                  <c:v>44.252322999999997</c:v>
                </c:pt>
                <c:pt idx="215">
                  <c:v>46.464939000000001</c:v>
                </c:pt>
                <c:pt idx="216">
                  <c:v>48.773758000000001</c:v>
                </c:pt>
                <c:pt idx="217">
                  <c:v>51.178775999999999</c:v>
                </c:pt>
                <c:pt idx="218">
                  <c:v>53.728091999999997</c:v>
                </c:pt>
                <c:pt idx="219">
                  <c:v>56.373615000000001</c:v>
                </c:pt>
                <c:pt idx="220">
                  <c:v>59.163437000000002</c:v>
                </c:pt>
                <c:pt idx="221">
                  <c:v>59.067233999999999</c:v>
                </c:pt>
                <c:pt idx="222">
                  <c:v>62.001353999999999</c:v>
                </c:pt>
                <c:pt idx="223">
                  <c:v>63.877270000000003</c:v>
                </c:pt>
                <c:pt idx="224">
                  <c:v>63.396262999999998</c:v>
                </c:pt>
                <c:pt idx="225">
                  <c:v>62.530459999999998</c:v>
                </c:pt>
                <c:pt idx="226">
                  <c:v>60.41404</c:v>
                </c:pt>
                <c:pt idx="227">
                  <c:v>59.548237</c:v>
                </c:pt>
                <c:pt idx="228">
                  <c:v>59.259636</c:v>
                </c:pt>
                <c:pt idx="229">
                  <c:v>57.720421000000002</c:v>
                </c:pt>
                <c:pt idx="230">
                  <c:v>59.307738999999998</c:v>
                </c:pt>
                <c:pt idx="231">
                  <c:v>58.538131999999997</c:v>
                </c:pt>
                <c:pt idx="232">
                  <c:v>58.634335</c:v>
                </c:pt>
                <c:pt idx="233">
                  <c:v>58.874836000000002</c:v>
                </c:pt>
                <c:pt idx="234">
                  <c:v>57.624226</c:v>
                </c:pt>
                <c:pt idx="235">
                  <c:v>58.105224999999997</c:v>
                </c:pt>
                <c:pt idx="236">
                  <c:v>60.991244999999999</c:v>
                </c:pt>
                <c:pt idx="237">
                  <c:v>58.971031000000004</c:v>
                </c:pt>
                <c:pt idx="238">
                  <c:v>57.864730999999999</c:v>
                </c:pt>
                <c:pt idx="239">
                  <c:v>56.710312000000002</c:v>
                </c:pt>
                <c:pt idx="240">
                  <c:v>55.844504999999998</c:v>
                </c:pt>
                <c:pt idx="241">
                  <c:v>56.61412</c:v>
                </c:pt>
                <c:pt idx="242">
                  <c:v>56.085011000000002</c:v>
                </c:pt>
                <c:pt idx="243">
                  <c:v>56.085011000000002</c:v>
                </c:pt>
                <c:pt idx="244">
                  <c:v>54.016700999999998</c:v>
                </c:pt>
                <c:pt idx="245">
                  <c:v>52.958485000000003</c:v>
                </c:pt>
                <c:pt idx="246">
                  <c:v>55.123009000000003</c:v>
                </c:pt>
                <c:pt idx="247">
                  <c:v>57.864730999999999</c:v>
                </c:pt>
                <c:pt idx="248">
                  <c:v>60.750748000000002</c:v>
                </c:pt>
                <c:pt idx="249">
                  <c:v>63.781070999999997</c:v>
                </c:pt>
                <c:pt idx="250">
                  <c:v>65.224091000000001</c:v>
                </c:pt>
                <c:pt idx="251">
                  <c:v>64.502578999999997</c:v>
                </c:pt>
                <c:pt idx="252">
                  <c:v>64.598777999999996</c:v>
                </c:pt>
                <c:pt idx="253">
                  <c:v>67.388587999999999</c:v>
                </c:pt>
                <c:pt idx="254">
                  <c:v>67.196197999999995</c:v>
                </c:pt>
                <c:pt idx="255">
                  <c:v>68.494895999999997</c:v>
                </c:pt>
                <c:pt idx="256">
                  <c:v>71.621429000000006</c:v>
                </c:pt>
                <c:pt idx="257">
                  <c:v>85.907234000000003</c:v>
                </c:pt>
                <c:pt idx="258">
                  <c:v>88.264152999999993</c:v>
                </c:pt>
                <c:pt idx="259">
                  <c:v>89.995766000000003</c:v>
                </c:pt>
                <c:pt idx="260">
                  <c:v>95.767807000000005</c:v>
                </c:pt>
                <c:pt idx="261">
                  <c:v>93.314673999999997</c:v>
                </c:pt>
                <c:pt idx="262">
                  <c:v>98.413337999999996</c:v>
                </c:pt>
                <c:pt idx="263">
                  <c:v>96.729804999999999</c:v>
                </c:pt>
                <c:pt idx="264">
                  <c:v>93.939994999999996</c:v>
                </c:pt>
                <c:pt idx="265">
                  <c:v>95.094397999999998</c:v>
                </c:pt>
                <c:pt idx="266">
                  <c:v>100.337341</c:v>
                </c:pt>
                <c:pt idx="267">
                  <c:v>108.370102</c:v>
                </c:pt>
                <c:pt idx="268">
                  <c:v>110.39031199999999</c:v>
                </c:pt>
                <c:pt idx="269">
                  <c:v>107.889099</c:v>
                </c:pt>
                <c:pt idx="270">
                  <c:v>99.712029000000001</c:v>
                </c:pt>
                <c:pt idx="271">
                  <c:v>104.61827099999999</c:v>
                </c:pt>
                <c:pt idx="272">
                  <c:v>106.590385</c:v>
                </c:pt>
                <c:pt idx="273">
                  <c:v>105.91696899999999</c:v>
                </c:pt>
                <c:pt idx="274">
                  <c:v>105.003067</c:v>
                </c:pt>
                <c:pt idx="275">
                  <c:v>103.75245700000001</c:v>
                </c:pt>
                <c:pt idx="276">
                  <c:v>103.944862</c:v>
                </c:pt>
                <c:pt idx="277">
                  <c:v>105.772667</c:v>
                </c:pt>
                <c:pt idx="278">
                  <c:v>108.706795</c:v>
                </c:pt>
                <c:pt idx="279">
                  <c:v>107.985291</c:v>
                </c:pt>
                <c:pt idx="280">
                  <c:v>107.45618399999999</c:v>
                </c:pt>
                <c:pt idx="281">
                  <c:v>106.782791</c:v>
                </c:pt>
                <c:pt idx="282">
                  <c:v>104.954971</c:v>
                </c:pt>
                <c:pt idx="283">
                  <c:v>103.079063</c:v>
                </c:pt>
                <c:pt idx="284">
                  <c:v>111.496628</c:v>
                </c:pt>
                <c:pt idx="285">
                  <c:v>109.6688</c:v>
                </c:pt>
                <c:pt idx="286">
                  <c:v>111.40042099999999</c:v>
                </c:pt>
                <c:pt idx="287">
                  <c:v>110.72702</c:v>
                </c:pt>
                <c:pt idx="288">
                  <c:v>110.63080600000001</c:v>
                </c:pt>
                <c:pt idx="289">
                  <c:v>110.63080600000001</c:v>
                </c:pt>
                <c:pt idx="290">
                  <c:v>112.31431600000001</c:v>
                </c:pt>
                <c:pt idx="291">
                  <c:v>110.871315</c:v>
                </c:pt>
                <c:pt idx="292">
                  <c:v>112.17002100000001</c:v>
                </c:pt>
                <c:pt idx="293">
                  <c:v>114.190231</c:v>
                </c:pt>
                <c:pt idx="294">
                  <c:v>116.980057</c:v>
                </c:pt>
                <c:pt idx="295">
                  <c:v>116.739555</c:v>
                </c:pt>
                <c:pt idx="296">
                  <c:v>118.519272</c:v>
                </c:pt>
                <c:pt idx="297">
                  <c:v>119.144577</c:v>
                </c:pt>
                <c:pt idx="298">
                  <c:v>120.154686</c:v>
                </c:pt>
                <c:pt idx="299">
                  <c:v>117.412971</c:v>
                </c:pt>
                <c:pt idx="300">
                  <c:v>120.202782</c:v>
                </c:pt>
                <c:pt idx="301">
                  <c:v>119.673676</c:v>
                </c:pt>
                <c:pt idx="302">
                  <c:v>121.982491</c:v>
                </c:pt>
                <c:pt idx="303">
                  <c:v>132.08355700000001</c:v>
                </c:pt>
                <c:pt idx="304">
                  <c:v>137.80751000000001</c:v>
                </c:pt>
                <c:pt idx="305">
                  <c:v>137.855637</c:v>
                </c:pt>
                <c:pt idx="306">
                  <c:v>131.07347100000001</c:v>
                </c:pt>
                <c:pt idx="307">
                  <c:v>129.91906700000001</c:v>
                </c:pt>
                <c:pt idx="308">
                  <c:v>131.79496800000001</c:v>
                </c:pt>
                <c:pt idx="309">
                  <c:v>132.949387</c:v>
                </c:pt>
                <c:pt idx="310">
                  <c:v>131.02536000000001</c:v>
                </c:pt>
                <c:pt idx="311">
                  <c:v>130.97726399999999</c:v>
                </c:pt>
                <c:pt idx="312">
                  <c:v>141.99226400000001</c:v>
                </c:pt>
                <c:pt idx="313">
                  <c:v>142.906158</c:v>
                </c:pt>
                <c:pt idx="314">
                  <c:v>140.35682700000001</c:v>
                </c:pt>
                <c:pt idx="315">
                  <c:v>138.24040199999999</c:v>
                </c:pt>
                <c:pt idx="316">
                  <c:v>138.96189899999999</c:v>
                </c:pt>
                <c:pt idx="317">
                  <c:v>135.59491</c:v>
                </c:pt>
                <c:pt idx="318">
                  <c:v>126.119125</c:v>
                </c:pt>
                <c:pt idx="319">
                  <c:v>126.071037</c:v>
                </c:pt>
                <c:pt idx="320">
                  <c:v>125.301422</c:v>
                </c:pt>
                <c:pt idx="321">
                  <c:v>128.42794799999999</c:v>
                </c:pt>
                <c:pt idx="322">
                  <c:v>128.81274400000001</c:v>
                </c:pt>
                <c:pt idx="323">
                  <c:v>128.81274400000001</c:v>
                </c:pt>
                <c:pt idx="324">
                  <c:v>126.071037</c:v>
                </c:pt>
                <c:pt idx="325">
                  <c:v>124.195122</c:v>
                </c:pt>
                <c:pt idx="326">
                  <c:v>125.734329</c:v>
                </c:pt>
                <c:pt idx="327">
                  <c:v>126.263435</c:v>
                </c:pt>
                <c:pt idx="328">
                  <c:v>126.55201700000001</c:v>
                </c:pt>
                <c:pt idx="329">
                  <c:v>127.706444</c:v>
                </c:pt>
                <c:pt idx="330">
                  <c:v>126.119125</c:v>
                </c:pt>
                <c:pt idx="331">
                  <c:v>130.40005500000001</c:v>
                </c:pt>
                <c:pt idx="332">
                  <c:v>129.19755599999999</c:v>
                </c:pt>
                <c:pt idx="333">
                  <c:v>124.002708</c:v>
                </c:pt>
                <c:pt idx="334">
                  <c:v>120.924286</c:v>
                </c:pt>
                <c:pt idx="335">
                  <c:v>119.72178599999999</c:v>
                </c:pt>
                <c:pt idx="336">
                  <c:v>116.547157</c:v>
                </c:pt>
                <c:pt idx="337">
                  <c:v>119.43317399999999</c:v>
                </c:pt>
                <c:pt idx="338">
                  <c:v>123.56980900000001</c:v>
                </c:pt>
                <c:pt idx="339">
                  <c:v>121.597694</c:v>
                </c:pt>
                <c:pt idx="340">
                  <c:v>123.762199</c:v>
                </c:pt>
                <c:pt idx="341">
                  <c:v>123.13690200000001</c:v>
                </c:pt>
                <c:pt idx="342">
                  <c:v>123.329308</c:v>
                </c:pt>
                <c:pt idx="343">
                  <c:v>126.119125</c:v>
                </c:pt>
                <c:pt idx="344">
                  <c:v>126.071037</c:v>
                </c:pt>
                <c:pt idx="345">
                  <c:v>129.53424100000001</c:v>
                </c:pt>
                <c:pt idx="346">
                  <c:v>127.514038</c:v>
                </c:pt>
                <c:pt idx="347">
                  <c:v>123.377403</c:v>
                </c:pt>
                <c:pt idx="348">
                  <c:v>123.233109</c:v>
                </c:pt>
                <c:pt idx="349">
                  <c:v>123.088791</c:v>
                </c:pt>
                <c:pt idx="350">
                  <c:v>121.11668400000001</c:v>
                </c:pt>
                <c:pt idx="351">
                  <c:v>123.762199</c:v>
                </c:pt>
                <c:pt idx="352">
                  <c:v>122.752106</c:v>
                </c:pt>
                <c:pt idx="353">
                  <c:v>126.311531</c:v>
                </c:pt>
                <c:pt idx="354">
                  <c:v>125.253311</c:v>
                </c:pt>
                <c:pt idx="355">
                  <c:v>125.301422</c:v>
                </c:pt>
                <c:pt idx="356">
                  <c:v>125.78243999999999</c:v>
                </c:pt>
                <c:pt idx="357">
                  <c:v>124.57991</c:v>
                </c:pt>
                <c:pt idx="358">
                  <c:v>123.762199</c:v>
                </c:pt>
                <c:pt idx="359">
                  <c:v>125.301422</c:v>
                </c:pt>
                <c:pt idx="360">
                  <c:v>127.36972</c:v>
                </c:pt>
                <c:pt idx="361">
                  <c:v>125.493813</c:v>
                </c:pt>
                <c:pt idx="362">
                  <c:v>123.233109</c:v>
                </c:pt>
                <c:pt idx="363">
                  <c:v>123.233109</c:v>
                </c:pt>
                <c:pt idx="364">
                  <c:v>123.329308</c:v>
                </c:pt>
                <c:pt idx="365">
                  <c:v>126.022926</c:v>
                </c:pt>
                <c:pt idx="366">
                  <c:v>130.92915300000001</c:v>
                </c:pt>
                <c:pt idx="367">
                  <c:v>136.98979199999999</c:v>
                </c:pt>
                <c:pt idx="368">
                  <c:v>127.273552</c:v>
                </c:pt>
                <c:pt idx="369">
                  <c:v>126.50393699999999</c:v>
                </c:pt>
                <c:pt idx="370">
                  <c:v>124.57991</c:v>
                </c:pt>
                <c:pt idx="371">
                  <c:v>123.281204</c:v>
                </c:pt>
                <c:pt idx="372">
                  <c:v>123.281204</c:v>
                </c:pt>
                <c:pt idx="373">
                  <c:v>125.01281</c:v>
                </c:pt>
                <c:pt idx="374">
                  <c:v>126.263435</c:v>
                </c:pt>
                <c:pt idx="375">
                  <c:v>124.868515</c:v>
                </c:pt>
                <c:pt idx="376">
                  <c:v>125.63813</c:v>
                </c:pt>
                <c:pt idx="377">
                  <c:v>127.465942</c:v>
                </c:pt>
                <c:pt idx="378">
                  <c:v>128.09123199999999</c:v>
                </c:pt>
                <c:pt idx="379">
                  <c:v>130.881058</c:v>
                </c:pt>
                <c:pt idx="380">
                  <c:v>134.729095</c:v>
                </c:pt>
                <c:pt idx="381">
                  <c:v>132.27595500000001</c:v>
                </c:pt>
                <c:pt idx="382">
                  <c:v>135.354401</c:v>
                </c:pt>
                <c:pt idx="383">
                  <c:v>132.901276</c:v>
                </c:pt>
                <c:pt idx="384">
                  <c:v>134.777176</c:v>
                </c:pt>
                <c:pt idx="385">
                  <c:v>133.670883</c:v>
                </c:pt>
                <c:pt idx="386">
                  <c:v>130.44818100000001</c:v>
                </c:pt>
                <c:pt idx="387">
                  <c:v>129.87094099999999</c:v>
                </c:pt>
                <c:pt idx="388">
                  <c:v>146.946594</c:v>
                </c:pt>
                <c:pt idx="389">
                  <c:v>146.85038800000001</c:v>
                </c:pt>
                <c:pt idx="390">
                  <c:v>143.05044599999999</c:v>
                </c:pt>
                <c:pt idx="391">
                  <c:v>145.02256800000001</c:v>
                </c:pt>
                <c:pt idx="392">
                  <c:v>147.09086600000001</c:v>
                </c:pt>
                <c:pt idx="393">
                  <c:v>145.02256800000001</c:v>
                </c:pt>
                <c:pt idx="394">
                  <c:v>142.08843999999999</c:v>
                </c:pt>
                <c:pt idx="395">
                  <c:v>137.999908</c:v>
                </c:pt>
                <c:pt idx="396">
                  <c:v>130.01525899999999</c:v>
                </c:pt>
                <c:pt idx="397">
                  <c:v>131.79496800000001</c:v>
                </c:pt>
                <c:pt idx="398">
                  <c:v>135.16198700000001</c:v>
                </c:pt>
                <c:pt idx="399">
                  <c:v>136.07591199999999</c:v>
                </c:pt>
                <c:pt idx="400">
                  <c:v>134.151871</c:v>
                </c:pt>
                <c:pt idx="401">
                  <c:v>133.91137699999999</c:v>
                </c:pt>
                <c:pt idx="402">
                  <c:v>135.83538799999999</c:v>
                </c:pt>
                <c:pt idx="403">
                  <c:v>138.43279999999999</c:v>
                </c:pt>
                <c:pt idx="404">
                  <c:v>137.037903</c:v>
                </c:pt>
                <c:pt idx="405">
                  <c:v>137.08601400000001</c:v>
                </c:pt>
                <c:pt idx="406">
                  <c:v>136.07591199999999</c:v>
                </c:pt>
                <c:pt idx="407">
                  <c:v>141.27075199999999</c:v>
                </c:pt>
                <c:pt idx="408">
                  <c:v>137.374619</c:v>
                </c:pt>
                <c:pt idx="409">
                  <c:v>137.037903</c:v>
                </c:pt>
                <c:pt idx="410">
                  <c:v>136.46069299999999</c:v>
                </c:pt>
                <c:pt idx="411">
                  <c:v>136.74929800000001</c:v>
                </c:pt>
                <c:pt idx="412">
                  <c:v>135.49870300000001</c:v>
                </c:pt>
                <c:pt idx="413">
                  <c:v>135.59491</c:v>
                </c:pt>
                <c:pt idx="414">
                  <c:v>135.210083</c:v>
                </c:pt>
                <c:pt idx="415">
                  <c:v>132.42027300000001</c:v>
                </c:pt>
                <c:pt idx="416">
                  <c:v>133.430374</c:v>
                </c:pt>
                <c:pt idx="417">
                  <c:v>133.81518600000001</c:v>
                </c:pt>
                <c:pt idx="418">
                  <c:v>133.38227800000001</c:v>
                </c:pt>
                <c:pt idx="419">
                  <c:v>131.650665</c:v>
                </c:pt>
                <c:pt idx="420">
                  <c:v>131.217758</c:v>
                </c:pt>
                <c:pt idx="421">
                  <c:v>130.255753</c:v>
                </c:pt>
                <c:pt idx="422">
                  <c:v>129.389938</c:v>
                </c:pt>
                <c:pt idx="423">
                  <c:v>133.28607199999999</c:v>
                </c:pt>
                <c:pt idx="424">
                  <c:v>135.06579600000001</c:v>
                </c:pt>
                <c:pt idx="425">
                  <c:v>131.89118999999999</c:v>
                </c:pt>
                <c:pt idx="426">
                  <c:v>133.81518600000001</c:v>
                </c:pt>
                <c:pt idx="427">
                  <c:v>135.93159499999999</c:v>
                </c:pt>
                <c:pt idx="428">
                  <c:v>136.46069299999999</c:v>
                </c:pt>
                <c:pt idx="429">
                  <c:v>133.574692</c:v>
                </c:pt>
                <c:pt idx="430">
                  <c:v>136.36450199999999</c:v>
                </c:pt>
                <c:pt idx="431">
                  <c:v>136.36450199999999</c:v>
                </c:pt>
                <c:pt idx="432">
                  <c:v>135.59491</c:v>
                </c:pt>
                <c:pt idx="433">
                  <c:v>136.74929800000001</c:v>
                </c:pt>
                <c:pt idx="434">
                  <c:v>136.84551999999999</c:v>
                </c:pt>
                <c:pt idx="435">
                  <c:v>134.199997</c:v>
                </c:pt>
                <c:pt idx="436">
                  <c:v>137.037903</c:v>
                </c:pt>
                <c:pt idx="437">
                  <c:v>142.858047</c:v>
                </c:pt>
                <c:pt idx="438">
                  <c:v>139.10623200000001</c:v>
                </c:pt>
                <c:pt idx="439">
                  <c:v>140.64541600000001</c:v>
                </c:pt>
                <c:pt idx="440">
                  <c:v>157.047653</c:v>
                </c:pt>
                <c:pt idx="441">
                  <c:v>154.113541</c:v>
                </c:pt>
                <c:pt idx="442">
                  <c:v>156.08564799999999</c:v>
                </c:pt>
                <c:pt idx="443">
                  <c:v>154.40214499999999</c:v>
                </c:pt>
                <c:pt idx="444">
                  <c:v>158.63494900000001</c:v>
                </c:pt>
                <c:pt idx="445">
                  <c:v>164.83990499999999</c:v>
                </c:pt>
                <c:pt idx="446">
                  <c:v>167.004425</c:v>
                </c:pt>
                <c:pt idx="447">
                  <c:v>167.82212799999999</c:v>
                </c:pt>
                <c:pt idx="448">
                  <c:v>161.665268</c:v>
                </c:pt>
                <c:pt idx="449">
                  <c:v>171.71826200000001</c:v>
                </c:pt>
                <c:pt idx="450">
                  <c:v>167.870239</c:v>
                </c:pt>
                <c:pt idx="451">
                  <c:v>165.032318</c:v>
                </c:pt>
                <c:pt idx="452">
                  <c:v>166.234848</c:v>
                </c:pt>
                <c:pt idx="453">
                  <c:v>162.531082</c:v>
                </c:pt>
                <c:pt idx="454">
                  <c:v>159.981796</c:v>
                </c:pt>
                <c:pt idx="455">
                  <c:v>158.827393</c:v>
                </c:pt>
                <c:pt idx="456">
                  <c:v>156.42236299999999</c:v>
                </c:pt>
                <c:pt idx="457">
                  <c:v>155.84513899999999</c:v>
                </c:pt>
                <c:pt idx="458">
                  <c:v>154.979355</c:v>
                </c:pt>
                <c:pt idx="459">
                  <c:v>164.74371300000001</c:v>
                </c:pt>
                <c:pt idx="460">
                  <c:v>164.45512400000001</c:v>
                </c:pt>
                <c:pt idx="461">
                  <c:v>169.21704099999999</c:v>
                </c:pt>
                <c:pt idx="462">
                  <c:v>174.267563</c:v>
                </c:pt>
                <c:pt idx="463">
                  <c:v>174.84478799999999</c:v>
                </c:pt>
                <c:pt idx="464">
                  <c:v>179.60670500000001</c:v>
                </c:pt>
                <c:pt idx="465">
                  <c:v>177.29789700000001</c:v>
                </c:pt>
                <c:pt idx="466">
                  <c:v>174.17137099999999</c:v>
                </c:pt>
                <c:pt idx="467">
                  <c:v>170.08284</c:v>
                </c:pt>
                <c:pt idx="468">
                  <c:v>170.22714199999999</c:v>
                </c:pt>
                <c:pt idx="469">
                  <c:v>179.89532500000001</c:v>
                </c:pt>
                <c:pt idx="470">
                  <c:v>195.62413000000001</c:v>
                </c:pt>
                <c:pt idx="471">
                  <c:v>181.57882699999999</c:v>
                </c:pt>
                <c:pt idx="472">
                  <c:v>195.23933400000001</c:v>
                </c:pt>
                <c:pt idx="473">
                  <c:v>207.408737</c:v>
                </c:pt>
                <c:pt idx="474">
                  <c:v>216.64399700000001</c:v>
                </c:pt>
                <c:pt idx="475">
                  <c:v>215.87439000000001</c:v>
                </c:pt>
                <c:pt idx="476">
                  <c:v>216.788284</c:v>
                </c:pt>
                <c:pt idx="477">
                  <c:v>220.54011499999999</c:v>
                </c:pt>
                <c:pt idx="478">
                  <c:v>224.436249</c:v>
                </c:pt>
                <c:pt idx="479">
                  <c:v>218.616119</c:v>
                </c:pt>
                <c:pt idx="480">
                  <c:v>221.74262999999999</c:v>
                </c:pt>
                <c:pt idx="481">
                  <c:v>225.013443</c:v>
                </c:pt>
                <c:pt idx="482">
                  <c:v>232.51710499999999</c:v>
                </c:pt>
                <c:pt idx="483">
                  <c:v>243.38777200000001</c:v>
                </c:pt>
                <c:pt idx="484">
                  <c:v>285.66799900000001</c:v>
                </c:pt>
                <c:pt idx="485">
                  <c:v>259.59762599999999</c:v>
                </c:pt>
                <c:pt idx="486">
                  <c:v>273.01760899999999</c:v>
                </c:pt>
                <c:pt idx="487">
                  <c:v>267.87088</c:v>
                </c:pt>
                <c:pt idx="488">
                  <c:v>276.52896099999998</c:v>
                </c:pt>
                <c:pt idx="489">
                  <c:v>304.13851899999997</c:v>
                </c:pt>
                <c:pt idx="490">
                  <c:v>310.29534899999999</c:v>
                </c:pt>
                <c:pt idx="491">
                  <c:v>301.10821499999997</c:v>
                </c:pt>
                <c:pt idx="492">
                  <c:v>282.49334700000003</c:v>
                </c:pt>
                <c:pt idx="493">
                  <c:v>320.059753</c:v>
                </c:pt>
                <c:pt idx="494">
                  <c:v>314.86492900000002</c:v>
                </c:pt>
                <c:pt idx="495">
                  <c:v>336.55819700000001</c:v>
                </c:pt>
                <c:pt idx="496">
                  <c:v>334.39367700000003</c:v>
                </c:pt>
                <c:pt idx="497">
                  <c:v>319.57873499999999</c:v>
                </c:pt>
                <c:pt idx="498">
                  <c:v>317.84713699999998</c:v>
                </c:pt>
                <c:pt idx="499">
                  <c:v>313.27758799999998</c:v>
                </c:pt>
                <c:pt idx="500">
                  <c:v>315.92312600000002</c:v>
                </c:pt>
                <c:pt idx="501">
                  <c:v>317.46234099999998</c:v>
                </c:pt>
                <c:pt idx="502">
                  <c:v>310.68017600000002</c:v>
                </c:pt>
                <c:pt idx="503">
                  <c:v>312.60418700000002</c:v>
                </c:pt>
                <c:pt idx="504">
                  <c:v>313.61431900000002</c:v>
                </c:pt>
                <c:pt idx="505">
                  <c:v>304.23474099999999</c:v>
                </c:pt>
                <c:pt idx="506">
                  <c:v>314.48010299999999</c:v>
                </c:pt>
                <c:pt idx="507">
                  <c:v>322.51284800000002</c:v>
                </c:pt>
                <c:pt idx="508">
                  <c:v>381.96490499999999</c:v>
                </c:pt>
                <c:pt idx="509">
                  <c:v>388.02554300000003</c:v>
                </c:pt>
                <c:pt idx="510">
                  <c:v>387.44836400000003</c:v>
                </c:pt>
                <c:pt idx="511">
                  <c:v>393.79760700000003</c:v>
                </c:pt>
                <c:pt idx="512">
                  <c:v>386.63067599999999</c:v>
                </c:pt>
                <c:pt idx="513">
                  <c:v>390.23812900000001</c:v>
                </c:pt>
                <c:pt idx="514">
                  <c:v>385.57241800000003</c:v>
                </c:pt>
                <c:pt idx="515">
                  <c:v>396.49121100000002</c:v>
                </c:pt>
                <c:pt idx="516">
                  <c:v>381.38769500000001</c:v>
                </c:pt>
                <c:pt idx="517">
                  <c:v>369.795502</c:v>
                </c:pt>
                <c:pt idx="518">
                  <c:v>374.07650799999999</c:v>
                </c:pt>
                <c:pt idx="519">
                  <c:v>374.36498999999998</c:v>
                </c:pt>
                <c:pt idx="520">
                  <c:v>370.75750699999998</c:v>
                </c:pt>
                <c:pt idx="521">
                  <c:v>424.96667500000001</c:v>
                </c:pt>
                <c:pt idx="522">
                  <c:v>417.41488600000002</c:v>
                </c:pt>
                <c:pt idx="523">
                  <c:v>453.92300399999999</c:v>
                </c:pt>
                <c:pt idx="524">
                  <c:v>466.52533</c:v>
                </c:pt>
                <c:pt idx="525">
                  <c:v>452.14331099999998</c:v>
                </c:pt>
                <c:pt idx="526">
                  <c:v>452.96099900000002</c:v>
                </c:pt>
                <c:pt idx="527">
                  <c:v>460.07989500000002</c:v>
                </c:pt>
                <c:pt idx="528">
                  <c:v>450.21929899999998</c:v>
                </c:pt>
                <c:pt idx="529">
                  <c:v>433.72091699999999</c:v>
                </c:pt>
                <c:pt idx="530">
                  <c:v>424.24514799999997</c:v>
                </c:pt>
                <c:pt idx="531">
                  <c:v>434.827179</c:v>
                </c:pt>
                <c:pt idx="532">
                  <c:v>450.65222199999999</c:v>
                </c:pt>
                <c:pt idx="533">
                  <c:v>445.84219400000001</c:v>
                </c:pt>
                <c:pt idx="534">
                  <c:v>464.072205</c:v>
                </c:pt>
                <c:pt idx="535">
                  <c:v>457.771027</c:v>
                </c:pt>
                <c:pt idx="536">
                  <c:v>447.57382200000001</c:v>
                </c:pt>
                <c:pt idx="537">
                  <c:v>437.95373499999999</c:v>
                </c:pt>
                <c:pt idx="538">
                  <c:v>442.57135</c:v>
                </c:pt>
                <c:pt idx="539">
                  <c:v>433.528503</c:v>
                </c:pt>
                <c:pt idx="540">
                  <c:v>441.99414100000001</c:v>
                </c:pt>
                <c:pt idx="541">
                  <c:v>441.22454800000003</c:v>
                </c:pt>
                <c:pt idx="542">
                  <c:v>443.91815200000002</c:v>
                </c:pt>
                <c:pt idx="543">
                  <c:v>445.16876200000002</c:v>
                </c:pt>
                <c:pt idx="544">
                  <c:v>444.39917000000003</c:v>
                </c:pt>
                <c:pt idx="545">
                  <c:v>465.85189800000001</c:v>
                </c:pt>
                <c:pt idx="546">
                  <c:v>461.61910999999998</c:v>
                </c:pt>
                <c:pt idx="547">
                  <c:v>454.69262700000002</c:v>
                </c:pt>
                <c:pt idx="548">
                  <c:v>459.83935500000001</c:v>
                </c:pt>
                <c:pt idx="549">
                  <c:v>445.16876200000002</c:v>
                </c:pt>
                <c:pt idx="550">
                  <c:v>435.74115</c:v>
                </c:pt>
                <c:pt idx="551">
                  <c:v>434.77914399999997</c:v>
                </c:pt>
                <c:pt idx="552">
                  <c:v>408.468231</c:v>
                </c:pt>
                <c:pt idx="553">
                  <c:v>382.20541400000002</c:v>
                </c:pt>
                <c:pt idx="554">
                  <c:v>397.308899</c:v>
                </c:pt>
                <c:pt idx="555">
                  <c:v>414.67312600000002</c:v>
                </c:pt>
                <c:pt idx="556">
                  <c:v>404.09103399999998</c:v>
                </c:pt>
                <c:pt idx="557">
                  <c:v>404.52398699999998</c:v>
                </c:pt>
                <c:pt idx="558">
                  <c:v>422.03250100000002</c:v>
                </c:pt>
                <c:pt idx="559">
                  <c:v>412.70098899999999</c:v>
                </c:pt>
                <c:pt idx="560">
                  <c:v>411.40231299999999</c:v>
                </c:pt>
                <c:pt idx="561">
                  <c:v>363.734894</c:v>
                </c:pt>
                <c:pt idx="562">
                  <c:v>389.66095000000001</c:v>
                </c:pt>
                <c:pt idx="563">
                  <c:v>412.46051</c:v>
                </c:pt>
                <c:pt idx="564">
                  <c:v>425.59191900000002</c:v>
                </c:pt>
                <c:pt idx="565">
                  <c:v>418.90600599999999</c:v>
                </c:pt>
                <c:pt idx="566">
                  <c:v>414.67312600000002</c:v>
                </c:pt>
                <c:pt idx="567">
                  <c:v>415.15414399999997</c:v>
                </c:pt>
                <c:pt idx="568">
                  <c:v>410.48843399999998</c:v>
                </c:pt>
                <c:pt idx="569">
                  <c:v>404.86068699999998</c:v>
                </c:pt>
                <c:pt idx="570">
                  <c:v>411.59472699999998</c:v>
                </c:pt>
                <c:pt idx="571">
                  <c:v>403.22525000000002</c:v>
                </c:pt>
                <c:pt idx="572">
                  <c:v>399.56967200000003</c:v>
                </c:pt>
                <c:pt idx="573">
                  <c:v>401.78225700000002</c:v>
                </c:pt>
                <c:pt idx="574">
                  <c:v>396.77984600000002</c:v>
                </c:pt>
                <c:pt idx="575">
                  <c:v>389.80261200000001</c:v>
                </c:pt>
                <c:pt idx="576">
                  <c:v>404.24154700000003</c:v>
                </c:pt>
                <c:pt idx="577">
                  <c:v>401.14059400000002</c:v>
                </c:pt>
                <c:pt idx="578">
                  <c:v>408.06930499999999</c:v>
                </c:pt>
                <c:pt idx="579">
                  <c:v>401.52816799999999</c:v>
                </c:pt>
                <c:pt idx="580">
                  <c:v>385.19961499999999</c:v>
                </c:pt>
                <c:pt idx="581">
                  <c:v>396.14993299999998</c:v>
                </c:pt>
                <c:pt idx="582">
                  <c:v>398.136505</c:v>
                </c:pt>
                <c:pt idx="583">
                  <c:v>399.00863600000002</c:v>
                </c:pt>
                <c:pt idx="584">
                  <c:v>398.911743</c:v>
                </c:pt>
                <c:pt idx="585">
                  <c:v>392.515961</c:v>
                </c:pt>
                <c:pt idx="586">
                  <c:v>393.92111199999999</c:v>
                </c:pt>
                <c:pt idx="587">
                  <c:v>392.46752900000001</c:v>
                </c:pt>
                <c:pt idx="588">
                  <c:v>399.68701199999998</c:v>
                </c:pt>
                <c:pt idx="589">
                  <c:v>430.55136099999999</c:v>
                </c:pt>
                <c:pt idx="590">
                  <c:v>467.52090500000003</c:v>
                </c:pt>
                <c:pt idx="591">
                  <c:v>449.10882600000002</c:v>
                </c:pt>
                <c:pt idx="592">
                  <c:v>438.35232500000001</c:v>
                </c:pt>
                <c:pt idx="593">
                  <c:v>439.56362899999999</c:v>
                </c:pt>
                <c:pt idx="594">
                  <c:v>446.44390900000002</c:v>
                </c:pt>
                <c:pt idx="595">
                  <c:v>439.27288800000002</c:v>
                </c:pt>
                <c:pt idx="596">
                  <c:v>448.18823200000003</c:v>
                </c:pt>
                <c:pt idx="597">
                  <c:v>445.087219</c:v>
                </c:pt>
                <c:pt idx="598">
                  <c:v>440.096588</c:v>
                </c:pt>
                <c:pt idx="599">
                  <c:v>437.91622899999999</c:v>
                </c:pt>
                <c:pt idx="600">
                  <c:v>421.68454000000003</c:v>
                </c:pt>
                <c:pt idx="601">
                  <c:v>409.86206099999998</c:v>
                </c:pt>
                <c:pt idx="602">
                  <c:v>414.46508799999998</c:v>
                </c:pt>
                <c:pt idx="603">
                  <c:v>400.704498</c:v>
                </c:pt>
                <c:pt idx="604">
                  <c:v>394.16336100000001</c:v>
                </c:pt>
                <c:pt idx="605">
                  <c:v>413.49603300000001</c:v>
                </c:pt>
                <c:pt idx="606">
                  <c:v>400.89831500000003</c:v>
                </c:pt>
                <c:pt idx="607">
                  <c:v>389.51187099999999</c:v>
                </c:pt>
                <c:pt idx="608">
                  <c:v>382.09863300000001</c:v>
                </c:pt>
                <c:pt idx="609">
                  <c:v>378.755402</c:v>
                </c:pt>
                <c:pt idx="610">
                  <c:v>394.84170499999999</c:v>
                </c:pt>
                <c:pt idx="611">
                  <c:v>387.57379200000003</c:v>
                </c:pt>
                <c:pt idx="612">
                  <c:v>393.38812300000001</c:v>
                </c:pt>
                <c:pt idx="613">
                  <c:v>387.52533</c:v>
                </c:pt>
                <c:pt idx="614">
                  <c:v>387.81603999999999</c:v>
                </c:pt>
                <c:pt idx="615">
                  <c:v>415.62792999999999</c:v>
                </c:pt>
                <c:pt idx="616">
                  <c:v>400.02612299999998</c:v>
                </c:pt>
                <c:pt idx="617">
                  <c:v>394.211792</c:v>
                </c:pt>
                <c:pt idx="618">
                  <c:v>389.22122200000001</c:v>
                </c:pt>
                <c:pt idx="619">
                  <c:v>385.587219</c:v>
                </c:pt>
                <c:pt idx="620">
                  <c:v>383.21301299999999</c:v>
                </c:pt>
                <c:pt idx="621">
                  <c:v>372.35964999999999</c:v>
                </c:pt>
                <c:pt idx="622">
                  <c:v>359.76190200000002</c:v>
                </c:pt>
                <c:pt idx="623">
                  <c:v>365.043274</c:v>
                </c:pt>
                <c:pt idx="624">
                  <c:v>368.67718500000001</c:v>
                </c:pt>
                <c:pt idx="625">
                  <c:v>369.06484999999998</c:v>
                </c:pt>
                <c:pt idx="626">
                  <c:v>361.796875</c:v>
                </c:pt>
                <c:pt idx="627">
                  <c:v>349.00537100000003</c:v>
                </c:pt>
                <c:pt idx="628">
                  <c:v>351.040436</c:v>
                </c:pt>
                <c:pt idx="629">
                  <c:v>354.23825099999999</c:v>
                </c:pt>
                <c:pt idx="630">
                  <c:v>354.092896</c:v>
                </c:pt>
                <c:pt idx="631">
                  <c:v>358.79281600000002</c:v>
                </c:pt>
                <c:pt idx="632">
                  <c:v>351.37957799999998</c:v>
                </c:pt>
                <c:pt idx="633">
                  <c:v>361.796875</c:v>
                </c:pt>
                <c:pt idx="634">
                  <c:v>371.729736</c:v>
                </c:pt>
                <c:pt idx="635">
                  <c:v>387.04083300000002</c:v>
                </c:pt>
                <c:pt idx="636">
                  <c:v>386.84698500000002</c:v>
                </c:pt>
                <c:pt idx="637">
                  <c:v>380.01513699999998</c:v>
                </c:pt>
                <c:pt idx="638">
                  <c:v>379.14300500000002</c:v>
                </c:pt>
                <c:pt idx="639">
                  <c:v>377.68942299999998</c:v>
                </c:pt>
                <c:pt idx="640">
                  <c:v>372.06887799999998</c:v>
                </c:pt>
                <c:pt idx="641">
                  <c:v>359.422729</c:v>
                </c:pt>
                <c:pt idx="642">
                  <c:v>344.93533300000001</c:v>
                </c:pt>
                <c:pt idx="643">
                  <c:v>354.33514400000001</c:v>
                </c:pt>
                <c:pt idx="644">
                  <c:v>371.00295999999997</c:v>
                </c:pt>
                <c:pt idx="645">
                  <c:v>366.20611600000001</c:v>
                </c:pt>
                <c:pt idx="646">
                  <c:v>359.27734400000003</c:v>
                </c:pt>
                <c:pt idx="647">
                  <c:v>357.14544699999999</c:v>
                </c:pt>
                <c:pt idx="648">
                  <c:v>367.61123700000002</c:v>
                </c:pt>
                <c:pt idx="649">
                  <c:v>381.27496300000001</c:v>
                </c:pt>
                <c:pt idx="650">
                  <c:v>369.40399200000002</c:v>
                </c:pt>
                <c:pt idx="651">
                  <c:v>370.80911300000002</c:v>
                </c:pt>
                <c:pt idx="652">
                  <c:v>375.31518599999998</c:v>
                </c:pt>
                <c:pt idx="653">
                  <c:v>418.63201900000001</c:v>
                </c:pt>
                <c:pt idx="654">
                  <c:v>409.329071</c:v>
                </c:pt>
                <c:pt idx="655">
                  <c:v>424.494843</c:v>
                </c:pt>
                <c:pt idx="656">
                  <c:v>409.232147</c:v>
                </c:pt>
                <c:pt idx="657">
                  <c:v>412.62383999999997</c:v>
                </c:pt>
                <c:pt idx="658">
                  <c:v>406.90646400000003</c:v>
                </c:pt>
                <c:pt idx="659">
                  <c:v>415.04650900000001</c:v>
                </c:pt>
                <c:pt idx="660">
                  <c:v>428.95245399999999</c:v>
                </c:pt>
                <c:pt idx="661">
                  <c:v>428.12872299999998</c:v>
                </c:pt>
                <c:pt idx="662">
                  <c:v>465.43737800000002</c:v>
                </c:pt>
                <c:pt idx="663">
                  <c:v>457.58804300000003</c:v>
                </c:pt>
                <c:pt idx="664">
                  <c:v>461.222015</c:v>
                </c:pt>
                <c:pt idx="665">
                  <c:v>460.979736</c:v>
                </c:pt>
                <c:pt idx="666">
                  <c:v>439.61209100000002</c:v>
                </c:pt>
                <c:pt idx="667">
                  <c:v>400.07458500000001</c:v>
                </c:pt>
                <c:pt idx="668">
                  <c:v>407.77856400000002</c:v>
                </c:pt>
                <c:pt idx="669">
                  <c:v>422.411316</c:v>
                </c:pt>
                <c:pt idx="670">
                  <c:v>433.16781600000002</c:v>
                </c:pt>
                <c:pt idx="671">
                  <c:v>431.56890900000002</c:v>
                </c:pt>
                <c:pt idx="672">
                  <c:v>426.772064</c:v>
                </c:pt>
                <c:pt idx="673">
                  <c:v>425.22155800000002</c:v>
                </c:pt>
                <c:pt idx="674">
                  <c:v>431.95654300000001</c:v>
                </c:pt>
                <c:pt idx="675">
                  <c:v>438.98217799999998</c:v>
                </c:pt>
                <c:pt idx="676">
                  <c:v>441.30792200000002</c:v>
                </c:pt>
                <c:pt idx="677">
                  <c:v>409.95895400000001</c:v>
                </c:pt>
                <c:pt idx="678">
                  <c:v>408.60229500000003</c:v>
                </c:pt>
                <c:pt idx="679">
                  <c:v>408.94149800000002</c:v>
                </c:pt>
                <c:pt idx="680">
                  <c:v>408.94149800000002</c:v>
                </c:pt>
                <c:pt idx="681">
                  <c:v>388.73666400000002</c:v>
                </c:pt>
                <c:pt idx="682">
                  <c:v>410.11886600000003</c:v>
                </c:pt>
                <c:pt idx="683">
                  <c:v>398.93960600000003</c:v>
                </c:pt>
                <c:pt idx="684">
                  <c:v>402.79617300000001</c:v>
                </c:pt>
                <c:pt idx="685">
                  <c:v>398.54904199999999</c:v>
                </c:pt>
                <c:pt idx="686">
                  <c:v>387.80911300000002</c:v>
                </c:pt>
                <c:pt idx="687">
                  <c:v>378.04556300000002</c:v>
                </c:pt>
                <c:pt idx="688">
                  <c:v>392.349152</c:v>
                </c:pt>
                <c:pt idx="689">
                  <c:v>353.34368899999998</c:v>
                </c:pt>
                <c:pt idx="690">
                  <c:v>363.05847199999999</c:v>
                </c:pt>
                <c:pt idx="691">
                  <c:v>386.14932299999998</c:v>
                </c:pt>
                <c:pt idx="692">
                  <c:v>399.42776500000002</c:v>
                </c:pt>
                <c:pt idx="693">
                  <c:v>400.74585000000002</c:v>
                </c:pt>
                <c:pt idx="694">
                  <c:v>404.06545999999997</c:v>
                </c:pt>
                <c:pt idx="695">
                  <c:v>412.36450200000002</c:v>
                </c:pt>
                <c:pt idx="696">
                  <c:v>407.14099099999999</c:v>
                </c:pt>
                <c:pt idx="697">
                  <c:v>431.54989599999999</c:v>
                </c:pt>
                <c:pt idx="698">
                  <c:v>431.30581699999999</c:v>
                </c:pt>
                <c:pt idx="699">
                  <c:v>450.247162</c:v>
                </c:pt>
                <c:pt idx="700">
                  <c:v>484.32199100000003</c:v>
                </c:pt>
                <c:pt idx="701">
                  <c:v>487.34869400000002</c:v>
                </c:pt>
                <c:pt idx="702">
                  <c:v>490.131348</c:v>
                </c:pt>
                <c:pt idx="703">
                  <c:v>479.39141799999999</c:v>
                </c:pt>
                <c:pt idx="704">
                  <c:v>490.66833500000001</c:v>
                </c:pt>
                <c:pt idx="705">
                  <c:v>489.15499899999998</c:v>
                </c:pt>
                <c:pt idx="706">
                  <c:v>485.10314899999997</c:v>
                </c:pt>
                <c:pt idx="707">
                  <c:v>499.45550500000002</c:v>
                </c:pt>
                <c:pt idx="708">
                  <c:v>485.83538800000002</c:v>
                </c:pt>
                <c:pt idx="709">
                  <c:v>491.10769699999997</c:v>
                </c:pt>
                <c:pt idx="710">
                  <c:v>479.29376200000002</c:v>
                </c:pt>
                <c:pt idx="711">
                  <c:v>482.27166699999998</c:v>
                </c:pt>
                <c:pt idx="712">
                  <c:v>469.62786899999998</c:v>
                </c:pt>
                <c:pt idx="713">
                  <c:v>474.509613</c:v>
                </c:pt>
                <c:pt idx="714">
                  <c:v>486.81173699999999</c:v>
                </c:pt>
                <c:pt idx="715">
                  <c:v>492.57226600000001</c:v>
                </c:pt>
                <c:pt idx="716">
                  <c:v>522.93688999999995</c:v>
                </c:pt>
                <c:pt idx="717">
                  <c:v>521.42358400000001</c:v>
                </c:pt>
                <c:pt idx="718">
                  <c:v>514.78442399999994</c:v>
                </c:pt>
                <c:pt idx="719">
                  <c:v>530.30847200000005</c:v>
                </c:pt>
                <c:pt idx="720">
                  <c:v>517.66467299999999</c:v>
                </c:pt>
                <c:pt idx="721">
                  <c:v>518.64099099999999</c:v>
                </c:pt>
                <c:pt idx="722">
                  <c:v>526.69598399999995</c:v>
                </c:pt>
                <c:pt idx="723">
                  <c:v>523.13226299999997</c:v>
                </c:pt>
                <c:pt idx="724">
                  <c:v>515.76068099999998</c:v>
                </c:pt>
                <c:pt idx="725">
                  <c:v>531.04070999999999</c:v>
                </c:pt>
                <c:pt idx="726">
                  <c:v>534.99505599999998</c:v>
                </c:pt>
                <c:pt idx="727">
                  <c:v>496.13592499999999</c:v>
                </c:pt>
                <c:pt idx="728">
                  <c:v>489.740814</c:v>
                </c:pt>
                <c:pt idx="729">
                  <c:v>464.50192299999998</c:v>
                </c:pt>
                <c:pt idx="730">
                  <c:v>455.76355000000001</c:v>
                </c:pt>
                <c:pt idx="731">
                  <c:v>458.10684199999997</c:v>
                </c:pt>
                <c:pt idx="732">
                  <c:v>448.24563599999999</c:v>
                </c:pt>
                <c:pt idx="733">
                  <c:v>432.77038599999997</c:v>
                </c:pt>
                <c:pt idx="734">
                  <c:v>446.63464399999998</c:v>
                </c:pt>
                <c:pt idx="735">
                  <c:v>436.138824</c:v>
                </c:pt>
                <c:pt idx="736">
                  <c:v>422.42095899999998</c:v>
                </c:pt>
                <c:pt idx="737">
                  <c:v>411.43695100000002</c:v>
                </c:pt>
                <c:pt idx="738">
                  <c:v>383.36669899999998</c:v>
                </c:pt>
                <c:pt idx="739">
                  <c:v>360.32464599999997</c:v>
                </c:pt>
                <c:pt idx="740">
                  <c:v>382.341522</c:v>
                </c:pt>
                <c:pt idx="741">
                  <c:v>396.74279799999999</c:v>
                </c:pt>
                <c:pt idx="742">
                  <c:v>426.13113399999997</c:v>
                </c:pt>
                <c:pt idx="743">
                  <c:v>445.21887199999998</c:v>
                </c:pt>
                <c:pt idx="744">
                  <c:v>431.50112899999999</c:v>
                </c:pt>
                <c:pt idx="745">
                  <c:v>436.28524800000002</c:v>
                </c:pt>
                <c:pt idx="746">
                  <c:v>431.98931900000002</c:v>
                </c:pt>
                <c:pt idx="747">
                  <c:v>398.89074699999998</c:v>
                </c:pt>
                <c:pt idx="748">
                  <c:v>337.81961100000001</c:v>
                </c:pt>
                <c:pt idx="749">
                  <c:v>333.27957199999997</c:v>
                </c:pt>
                <c:pt idx="750">
                  <c:v>355.14993299999998</c:v>
                </c:pt>
                <c:pt idx="751">
                  <c:v>363.54663099999999</c:v>
                </c:pt>
                <c:pt idx="752">
                  <c:v>375.40939300000002</c:v>
                </c:pt>
                <c:pt idx="753">
                  <c:v>379.80297899999999</c:v>
                </c:pt>
                <c:pt idx="754">
                  <c:v>378.72894300000002</c:v>
                </c:pt>
                <c:pt idx="755">
                  <c:v>370.966949</c:v>
                </c:pt>
                <c:pt idx="756">
                  <c:v>366.81741299999999</c:v>
                </c:pt>
                <c:pt idx="757">
                  <c:v>359.05538899999999</c:v>
                </c:pt>
                <c:pt idx="758">
                  <c:v>352.464966</c:v>
                </c:pt>
                <c:pt idx="759">
                  <c:v>364.13244600000002</c:v>
                </c:pt>
                <c:pt idx="760">
                  <c:v>356.46807899999999</c:v>
                </c:pt>
                <c:pt idx="761">
                  <c:v>345.04467799999998</c:v>
                </c:pt>
                <c:pt idx="762">
                  <c:v>344.16592400000002</c:v>
                </c:pt>
                <c:pt idx="763">
                  <c:v>340.21170000000001</c:v>
                </c:pt>
                <c:pt idx="764">
                  <c:v>325.12695300000001</c:v>
                </c:pt>
                <c:pt idx="765">
                  <c:v>313.11776700000001</c:v>
                </c:pt>
                <c:pt idx="766">
                  <c:v>282.26489299999997</c:v>
                </c:pt>
                <c:pt idx="767">
                  <c:v>296.81262199999998</c:v>
                </c:pt>
                <c:pt idx="768">
                  <c:v>293.00482199999999</c:v>
                </c:pt>
                <c:pt idx="769">
                  <c:v>288.90408300000001</c:v>
                </c:pt>
                <c:pt idx="770">
                  <c:v>303.50064099999997</c:v>
                </c:pt>
                <c:pt idx="771">
                  <c:v>309.55401599999999</c:v>
                </c:pt>
                <c:pt idx="772">
                  <c:v>309.50528000000003</c:v>
                </c:pt>
                <c:pt idx="773">
                  <c:v>321.36801100000002</c:v>
                </c:pt>
                <c:pt idx="774">
                  <c:v>303.79354899999998</c:v>
                </c:pt>
                <c:pt idx="775">
                  <c:v>305.84390300000001</c:v>
                </c:pt>
                <c:pt idx="776">
                  <c:v>308.87060500000001</c:v>
                </c:pt>
                <c:pt idx="777">
                  <c:v>309.74935900000003</c:v>
                </c:pt>
                <c:pt idx="778">
                  <c:v>310.13986199999999</c:v>
                </c:pt>
                <c:pt idx="779">
                  <c:v>318.73184199999997</c:v>
                </c:pt>
                <c:pt idx="780">
                  <c:v>329.325287</c:v>
                </c:pt>
                <c:pt idx="781">
                  <c:v>335.18344100000002</c:v>
                </c:pt>
                <c:pt idx="782">
                  <c:v>349.43826300000001</c:v>
                </c:pt>
                <c:pt idx="783">
                  <c:v>346.70446800000002</c:v>
                </c:pt>
                <c:pt idx="784">
                  <c:v>339.18649299999998</c:v>
                </c:pt>
                <c:pt idx="785">
                  <c:v>352.75787400000002</c:v>
                </c:pt>
                <c:pt idx="786">
                  <c:v>350.46343999999999</c:v>
                </c:pt>
                <c:pt idx="787">
                  <c:v>349.43826300000001</c:v>
                </c:pt>
                <c:pt idx="788">
                  <c:v>349.77999899999998</c:v>
                </c:pt>
                <c:pt idx="789">
                  <c:v>360.22699</c:v>
                </c:pt>
                <c:pt idx="790">
                  <c:v>362.52145400000001</c:v>
                </c:pt>
                <c:pt idx="791">
                  <c:v>360.66635100000002</c:v>
                </c:pt>
                <c:pt idx="792">
                  <c:v>349.48709100000002</c:v>
                </c:pt>
                <c:pt idx="793">
                  <c:v>348.89959700000003</c:v>
                </c:pt>
                <c:pt idx="794">
                  <c:v>360.30603000000002</c:v>
                </c:pt>
                <c:pt idx="795">
                  <c:v>367.69818099999998</c:v>
                </c:pt>
                <c:pt idx="796">
                  <c:v>354.38253800000001</c:v>
                </c:pt>
                <c:pt idx="797">
                  <c:v>354.48040800000001</c:v>
                </c:pt>
                <c:pt idx="798">
                  <c:v>348.556915</c:v>
                </c:pt>
                <c:pt idx="799">
                  <c:v>342.97607399999998</c:v>
                </c:pt>
                <c:pt idx="800">
                  <c:v>337.39529399999998</c:v>
                </c:pt>
                <c:pt idx="801">
                  <c:v>330.68850700000002</c:v>
                </c:pt>
                <c:pt idx="802">
                  <c:v>324.226471</c:v>
                </c:pt>
                <c:pt idx="803">
                  <c:v>331.86340300000001</c:v>
                </c:pt>
                <c:pt idx="804">
                  <c:v>331.17800899999997</c:v>
                </c:pt>
                <c:pt idx="805">
                  <c:v>330.54162600000001</c:v>
                </c:pt>
                <c:pt idx="806">
                  <c:v>337.05261200000001</c:v>
                </c:pt>
                <c:pt idx="807">
                  <c:v>335.877655</c:v>
                </c:pt>
                <c:pt idx="808">
                  <c:v>333.38098100000002</c:v>
                </c:pt>
                <c:pt idx="809">
                  <c:v>324.03070100000002</c:v>
                </c:pt>
                <c:pt idx="810">
                  <c:v>327.65332000000001</c:v>
                </c:pt>
                <c:pt idx="811">
                  <c:v>330.54162600000001</c:v>
                </c:pt>
                <c:pt idx="812">
                  <c:v>333.821594</c:v>
                </c:pt>
                <c:pt idx="813">
                  <c:v>336.85674999999998</c:v>
                </c:pt>
                <c:pt idx="814">
                  <c:v>333.62576300000001</c:v>
                </c:pt>
                <c:pt idx="815">
                  <c:v>341.654358</c:v>
                </c:pt>
                <c:pt idx="816">
                  <c:v>341.948059</c:v>
                </c:pt>
                <c:pt idx="817">
                  <c:v>346.10922199999999</c:v>
                </c:pt>
                <c:pt idx="818">
                  <c:v>348.11630200000002</c:v>
                </c:pt>
                <c:pt idx="819">
                  <c:v>354.28463699999998</c:v>
                </c:pt>
                <c:pt idx="820">
                  <c:v>351.54315200000002</c:v>
                </c:pt>
                <c:pt idx="821">
                  <c:v>353.45239299999997</c:v>
                </c:pt>
                <c:pt idx="822">
                  <c:v>345.42382800000001</c:v>
                </c:pt>
                <c:pt idx="823">
                  <c:v>347.03936800000002</c:v>
                </c:pt>
                <c:pt idx="824">
                  <c:v>348.89959700000003</c:v>
                </c:pt>
                <c:pt idx="825">
                  <c:v>345.81545999999997</c:v>
                </c:pt>
                <c:pt idx="826">
                  <c:v>347.03936800000002</c:v>
                </c:pt>
                <c:pt idx="827">
                  <c:v>329.31781000000001</c:v>
                </c:pt>
                <c:pt idx="828">
                  <c:v>330.19894399999998</c:v>
                </c:pt>
                <c:pt idx="829">
                  <c:v>337.591095</c:v>
                </c:pt>
                <c:pt idx="830">
                  <c:v>334.45800800000001</c:v>
                </c:pt>
                <c:pt idx="831">
                  <c:v>332.79354899999998</c:v>
                </c:pt>
                <c:pt idx="832">
                  <c:v>329.31781000000001</c:v>
                </c:pt>
                <c:pt idx="833">
                  <c:v>315.51257299999997</c:v>
                </c:pt>
                <c:pt idx="834">
                  <c:v>313.21170000000001</c:v>
                </c:pt>
                <c:pt idx="835">
                  <c:v>309.19741800000003</c:v>
                </c:pt>
                <c:pt idx="836">
                  <c:v>313.407532</c:v>
                </c:pt>
                <c:pt idx="837">
                  <c:v>317.86236600000001</c:v>
                </c:pt>
                <c:pt idx="838">
                  <c:v>312.82006799999999</c:v>
                </c:pt>
                <c:pt idx="839">
                  <c:v>317.27493299999998</c:v>
                </c:pt>
                <c:pt idx="840">
                  <c:v>329.56256100000002</c:v>
                </c:pt>
                <c:pt idx="841">
                  <c:v>332.30401599999999</c:v>
                </c:pt>
                <c:pt idx="842">
                  <c:v>329.61148100000003</c:v>
                </c:pt>
                <c:pt idx="843">
                  <c:v>328.38763399999999</c:v>
                </c:pt>
                <c:pt idx="844">
                  <c:v>327.80014</c:v>
                </c:pt>
                <c:pt idx="845">
                  <c:v>328.33865400000002</c:v>
                </c:pt>
                <c:pt idx="846">
                  <c:v>330.39477499999998</c:v>
                </c:pt>
                <c:pt idx="847">
                  <c:v>325.00976600000001</c:v>
                </c:pt>
                <c:pt idx="848">
                  <c:v>324.37335200000001</c:v>
                </c:pt>
                <c:pt idx="849">
                  <c:v>317.27493299999998</c:v>
                </c:pt>
                <c:pt idx="850">
                  <c:v>320.261169</c:v>
                </c:pt>
                <c:pt idx="851">
                  <c:v>314.04391500000003</c:v>
                </c:pt>
                <c:pt idx="852">
                  <c:v>318.84146099999998</c:v>
                </c:pt>
                <c:pt idx="853">
                  <c:v>311.106628</c:v>
                </c:pt>
                <c:pt idx="854">
                  <c:v>314.97409099999999</c:v>
                </c:pt>
                <c:pt idx="855">
                  <c:v>308.16937300000001</c:v>
                </c:pt>
                <c:pt idx="856">
                  <c:v>309.63803100000001</c:v>
                </c:pt>
                <c:pt idx="857">
                  <c:v>322.023529</c:v>
                </c:pt>
                <c:pt idx="858">
                  <c:v>322.90469400000001</c:v>
                </c:pt>
                <c:pt idx="859">
                  <c:v>320.65283199999999</c:v>
                </c:pt>
                <c:pt idx="860">
                  <c:v>318.84146099999998</c:v>
                </c:pt>
                <c:pt idx="861">
                  <c:v>321.24023399999999</c:v>
                </c:pt>
                <c:pt idx="862">
                  <c:v>310.372345</c:v>
                </c:pt>
                <c:pt idx="863">
                  <c:v>307.82669099999998</c:v>
                </c:pt>
                <c:pt idx="864">
                  <c:v>309.73593099999999</c:v>
                </c:pt>
                <c:pt idx="865">
                  <c:v>315.31674199999998</c:v>
                </c:pt>
                <c:pt idx="866">
                  <c:v>331.86340300000001</c:v>
                </c:pt>
                <c:pt idx="867">
                  <c:v>351.641052</c:v>
                </c:pt>
                <c:pt idx="868">
                  <c:v>344.199951</c:v>
                </c:pt>
                <c:pt idx="869">
                  <c:v>333.52786300000002</c:v>
                </c:pt>
                <c:pt idx="870">
                  <c:v>334.213257</c:v>
                </c:pt>
                <c:pt idx="871">
                  <c:v>335.33917200000002</c:v>
                </c:pt>
                <c:pt idx="872">
                  <c:v>342.73132299999997</c:v>
                </c:pt>
                <c:pt idx="873">
                  <c:v>347.72470099999998</c:v>
                </c:pt>
                <c:pt idx="874">
                  <c:v>345.228027</c:v>
                </c:pt>
                <c:pt idx="875">
                  <c:v>346.79461700000002</c:v>
                </c:pt>
                <c:pt idx="876">
                  <c:v>344.29788200000002</c:v>
                </c:pt>
                <c:pt idx="877">
                  <c:v>345.91336100000001</c:v>
                </c:pt>
                <c:pt idx="878">
                  <c:v>346.990387</c:v>
                </c:pt>
                <c:pt idx="879">
                  <c:v>359.22906499999999</c:v>
                </c:pt>
                <c:pt idx="880">
                  <c:v>360.06127900000001</c:v>
                </c:pt>
                <c:pt idx="881">
                  <c:v>366.719086</c:v>
                </c:pt>
                <c:pt idx="882">
                  <c:v>352.47332799999998</c:v>
                </c:pt>
                <c:pt idx="883">
                  <c:v>342.780304</c:v>
                </c:pt>
                <c:pt idx="884">
                  <c:v>343.46563700000002</c:v>
                </c:pt>
                <c:pt idx="885">
                  <c:v>342.63345299999997</c:v>
                </c:pt>
                <c:pt idx="886">
                  <c:v>337.101563</c:v>
                </c:pt>
                <c:pt idx="887">
                  <c:v>335.73083500000001</c:v>
                </c:pt>
                <c:pt idx="888">
                  <c:v>340.43048099999999</c:v>
                </c:pt>
                <c:pt idx="889">
                  <c:v>359.76754799999998</c:v>
                </c:pt>
                <c:pt idx="890">
                  <c:v>410.04394500000001</c:v>
                </c:pt>
                <c:pt idx="891">
                  <c:v>393.79101600000001</c:v>
                </c:pt>
                <c:pt idx="892">
                  <c:v>375.57989500000002</c:v>
                </c:pt>
                <c:pt idx="893">
                  <c:v>366.52328499999999</c:v>
                </c:pt>
                <c:pt idx="894">
                  <c:v>353.06076000000002</c:v>
                </c:pt>
                <c:pt idx="895">
                  <c:v>360.69766199999998</c:v>
                </c:pt>
                <c:pt idx="896">
                  <c:v>369.26474000000002</c:v>
                </c:pt>
                <c:pt idx="897">
                  <c:v>368.04089399999998</c:v>
                </c:pt>
                <c:pt idx="898">
                  <c:v>375.67782599999998</c:v>
                </c:pt>
                <c:pt idx="899">
                  <c:v>373.37692299999998</c:v>
                </c:pt>
                <c:pt idx="900">
                  <c:v>382.82516500000003</c:v>
                </c:pt>
                <c:pt idx="901">
                  <c:v>380.23056000000003</c:v>
                </c:pt>
                <c:pt idx="902">
                  <c:v>368.28567500000003</c:v>
                </c:pt>
                <c:pt idx="903">
                  <c:v>369.85220299999997</c:v>
                </c:pt>
                <c:pt idx="904">
                  <c:v>363.24334700000003</c:v>
                </c:pt>
                <c:pt idx="905">
                  <c:v>364.80987499999998</c:v>
                </c:pt>
                <c:pt idx="906">
                  <c:v>358.152039</c:v>
                </c:pt>
                <c:pt idx="907">
                  <c:v>365.49520899999999</c:v>
                </c:pt>
                <c:pt idx="908">
                  <c:v>362.41110200000003</c:v>
                </c:pt>
                <c:pt idx="909">
                  <c:v>364.320313</c:v>
                </c:pt>
                <c:pt idx="910">
                  <c:v>361.87261999999998</c:v>
                </c:pt>
                <c:pt idx="911">
                  <c:v>368.236694</c:v>
                </c:pt>
                <c:pt idx="912">
                  <c:v>371.81039399999997</c:v>
                </c:pt>
                <c:pt idx="913">
                  <c:v>362.60693400000002</c:v>
                </c:pt>
                <c:pt idx="914">
                  <c:v>358.24993899999998</c:v>
                </c:pt>
                <c:pt idx="915">
                  <c:v>354.52941900000002</c:v>
                </c:pt>
                <c:pt idx="916">
                  <c:v>351.44528200000002</c:v>
                </c:pt>
                <c:pt idx="917">
                  <c:v>342.92718500000001</c:v>
                </c:pt>
                <c:pt idx="918">
                  <c:v>346.74560500000001</c:v>
                </c:pt>
                <c:pt idx="919">
                  <c:v>338.031677</c:v>
                </c:pt>
                <c:pt idx="920">
                  <c:v>347.23513800000001</c:v>
                </c:pt>
                <c:pt idx="921">
                  <c:v>337.15051299999999</c:v>
                </c:pt>
                <c:pt idx="922">
                  <c:v>326.42944299999999</c:v>
                </c:pt>
                <c:pt idx="923">
                  <c:v>325.30349699999999</c:v>
                </c:pt>
                <c:pt idx="924">
                  <c:v>333.919464</c:v>
                </c:pt>
                <c:pt idx="925">
                  <c:v>336.31826799999999</c:v>
                </c:pt>
                <c:pt idx="926">
                  <c:v>333.13623000000001</c:v>
                </c:pt>
                <c:pt idx="927">
                  <c:v>329.31781000000001</c:v>
                </c:pt>
                <c:pt idx="928">
                  <c:v>339.94094799999999</c:v>
                </c:pt>
                <c:pt idx="929">
                  <c:v>336.61200000000002</c:v>
                </c:pt>
                <c:pt idx="930">
                  <c:v>334.702789</c:v>
                </c:pt>
                <c:pt idx="931">
                  <c:v>341.666473</c:v>
                </c:pt>
                <c:pt idx="932">
                  <c:v>348.43264799999997</c:v>
                </c:pt>
                <c:pt idx="933">
                  <c:v>341.86407500000001</c:v>
                </c:pt>
                <c:pt idx="934">
                  <c:v>342.11099200000001</c:v>
                </c:pt>
                <c:pt idx="935">
                  <c:v>339.83914199999998</c:v>
                </c:pt>
                <c:pt idx="936">
                  <c:v>320.577789</c:v>
                </c:pt>
                <c:pt idx="937">
                  <c:v>313.515289</c:v>
                </c:pt>
                <c:pt idx="938">
                  <c:v>315.83651700000001</c:v>
                </c:pt>
                <c:pt idx="939">
                  <c:v>311.09530599999999</c:v>
                </c:pt>
                <c:pt idx="940">
                  <c:v>312.97204599999998</c:v>
                </c:pt>
                <c:pt idx="941">
                  <c:v>313.86102299999999</c:v>
                </c:pt>
                <c:pt idx="942">
                  <c:v>314.25613399999997</c:v>
                </c:pt>
                <c:pt idx="943">
                  <c:v>316.725525</c:v>
                </c:pt>
                <c:pt idx="944">
                  <c:v>322.50393700000001</c:v>
                </c:pt>
                <c:pt idx="945">
                  <c:v>348.43264799999997</c:v>
                </c:pt>
                <c:pt idx="946">
                  <c:v>346.160797</c:v>
                </c:pt>
                <c:pt idx="947">
                  <c:v>351.05023199999999</c:v>
                </c:pt>
                <c:pt idx="948">
                  <c:v>347.59304800000001</c:v>
                </c:pt>
                <c:pt idx="949">
                  <c:v>340.23425300000002</c:v>
                </c:pt>
                <c:pt idx="950">
                  <c:v>343.19751000000002</c:v>
                </c:pt>
                <c:pt idx="951">
                  <c:v>340.876282</c:v>
                </c:pt>
                <c:pt idx="952">
                  <c:v>336.381958</c:v>
                </c:pt>
                <c:pt idx="953">
                  <c:v>321.91125499999998</c:v>
                </c:pt>
                <c:pt idx="954">
                  <c:v>324.578217</c:v>
                </c:pt>
                <c:pt idx="955">
                  <c:v>318.10836799999998</c:v>
                </c:pt>
                <c:pt idx="956">
                  <c:v>315.04632600000002</c:v>
                </c:pt>
                <c:pt idx="957">
                  <c:v>313.02142300000003</c:v>
                </c:pt>
                <c:pt idx="958">
                  <c:v>311.88549799999998</c:v>
                </c:pt>
                <c:pt idx="959">
                  <c:v>309.51489299999997</c:v>
                </c:pt>
                <c:pt idx="960">
                  <c:v>328.38113399999997</c:v>
                </c:pt>
                <c:pt idx="961">
                  <c:v>333.81381199999998</c:v>
                </c:pt>
                <c:pt idx="962">
                  <c:v>345.81509399999999</c:v>
                </c:pt>
                <c:pt idx="963">
                  <c:v>353.47024499999998</c:v>
                </c:pt>
                <c:pt idx="964">
                  <c:v>352.68002300000001</c:v>
                </c:pt>
                <c:pt idx="965">
                  <c:v>344.23468000000003</c:v>
                </c:pt>
                <c:pt idx="966">
                  <c:v>351.09960899999999</c:v>
                </c:pt>
                <c:pt idx="967">
                  <c:v>358.55721999999997</c:v>
                </c:pt>
                <c:pt idx="968">
                  <c:v>353.37146000000001</c:v>
                </c:pt>
                <c:pt idx="969">
                  <c:v>358.80413800000002</c:v>
                </c:pt>
                <c:pt idx="970">
                  <c:v>357.520081</c:v>
                </c:pt>
                <c:pt idx="971">
                  <c:v>364.23684700000001</c:v>
                </c:pt>
                <c:pt idx="972">
                  <c:v>369.027466</c:v>
                </c:pt>
                <c:pt idx="973">
                  <c:v>367.99032599999998</c:v>
                </c:pt>
                <c:pt idx="974">
                  <c:v>365.07641599999999</c:v>
                </c:pt>
                <c:pt idx="975">
                  <c:v>366.65685999999999</c:v>
                </c:pt>
                <c:pt idx="976">
                  <c:v>367.15072600000002</c:v>
                </c:pt>
                <c:pt idx="977">
                  <c:v>366.11355600000002</c:v>
                </c:pt>
                <c:pt idx="978">
                  <c:v>365.61968999999999</c:v>
                </c:pt>
                <c:pt idx="979">
                  <c:v>361.32290599999999</c:v>
                </c:pt>
                <c:pt idx="980">
                  <c:v>361.61929300000003</c:v>
                </c:pt>
                <c:pt idx="981">
                  <c:v>369.96582000000001</c:v>
                </c:pt>
                <c:pt idx="982">
                  <c:v>369.32376099999999</c:v>
                </c:pt>
                <c:pt idx="983">
                  <c:v>365.22457900000001</c:v>
                </c:pt>
                <c:pt idx="984">
                  <c:v>367.20010400000001</c:v>
                </c:pt>
                <c:pt idx="985">
                  <c:v>361.52050800000001</c:v>
                </c:pt>
                <c:pt idx="986">
                  <c:v>359.84127799999999</c:v>
                </c:pt>
                <c:pt idx="987">
                  <c:v>358.60656699999998</c:v>
                </c:pt>
                <c:pt idx="988">
                  <c:v>359.051086</c:v>
                </c:pt>
                <c:pt idx="989">
                  <c:v>358.85351600000001</c:v>
                </c:pt>
                <c:pt idx="990">
                  <c:v>357.76702899999998</c:v>
                </c:pt>
                <c:pt idx="991">
                  <c:v>363.39721700000001</c:v>
                </c:pt>
                <c:pt idx="992">
                  <c:v>358.40902699999998</c:v>
                </c:pt>
                <c:pt idx="993">
                  <c:v>352.13674900000001</c:v>
                </c:pt>
                <c:pt idx="994">
                  <c:v>348.679596</c:v>
                </c:pt>
                <c:pt idx="995">
                  <c:v>347.197968</c:v>
                </c:pt>
                <c:pt idx="996">
                  <c:v>345.56814600000001</c:v>
                </c:pt>
                <c:pt idx="997">
                  <c:v>347.00039700000002</c:v>
                </c:pt>
                <c:pt idx="998">
                  <c:v>348.97589099999999</c:v>
                </c:pt>
                <c:pt idx="999">
                  <c:v>346.95098899999999</c:v>
                </c:pt>
                <c:pt idx="1000">
                  <c:v>349.86492900000002</c:v>
                </c:pt>
                <c:pt idx="1001">
                  <c:v>352.13674900000001</c:v>
                </c:pt>
                <c:pt idx="1002">
                  <c:v>363.15026899999998</c:v>
                </c:pt>
                <c:pt idx="1003">
                  <c:v>360.13763399999999</c:v>
                </c:pt>
                <c:pt idx="1004">
                  <c:v>358.45843500000001</c:v>
                </c:pt>
                <c:pt idx="1005">
                  <c:v>363.59478799999999</c:v>
                </c:pt>
                <c:pt idx="1006">
                  <c:v>359.69314600000001</c:v>
                </c:pt>
                <c:pt idx="1007">
                  <c:v>366.80499300000002</c:v>
                </c:pt>
                <c:pt idx="1008">
                  <c:v>363.989868</c:v>
                </c:pt>
                <c:pt idx="1009">
                  <c:v>362.80456500000003</c:v>
                </c:pt>
                <c:pt idx="1010">
                  <c:v>360.23638899999997</c:v>
                </c:pt>
                <c:pt idx="1011">
                  <c:v>354.01351899999997</c:v>
                </c:pt>
                <c:pt idx="1012">
                  <c:v>358.21148699999998</c:v>
                </c:pt>
                <c:pt idx="1013">
                  <c:v>359.24865699999998</c:v>
                </c:pt>
                <c:pt idx="1014">
                  <c:v>361.66863999999998</c:v>
                </c:pt>
                <c:pt idx="1015">
                  <c:v>365.32336400000003</c:v>
                </c:pt>
                <c:pt idx="1016">
                  <c:v>386.46142600000002</c:v>
                </c:pt>
                <c:pt idx="1017">
                  <c:v>371.29931599999998</c:v>
                </c:pt>
                <c:pt idx="1018">
                  <c:v>366.65685999999999</c:v>
                </c:pt>
                <c:pt idx="1019">
                  <c:v>369.76828</c:v>
                </c:pt>
                <c:pt idx="1020">
                  <c:v>365.66909800000002</c:v>
                </c:pt>
                <c:pt idx="1021">
                  <c:v>367.39764400000001</c:v>
                </c:pt>
                <c:pt idx="1022">
                  <c:v>367.39764400000001</c:v>
                </c:pt>
                <c:pt idx="1023">
                  <c:v>364.13806199999999</c:v>
                </c:pt>
                <c:pt idx="1024">
                  <c:v>362.40948500000002</c:v>
                </c:pt>
                <c:pt idx="1025">
                  <c:v>366.70620700000001</c:v>
                </c:pt>
                <c:pt idx="1026">
                  <c:v>373.71933000000001</c:v>
                </c:pt>
                <c:pt idx="1027">
                  <c:v>367.891571</c:v>
                </c:pt>
                <c:pt idx="1028">
                  <c:v>369.076843</c:v>
                </c:pt>
                <c:pt idx="1029">
                  <c:v>370.65725700000002</c:v>
                </c:pt>
                <c:pt idx="1030">
                  <c:v>367.64462300000002</c:v>
                </c:pt>
                <c:pt idx="1031">
                  <c:v>375.54669200000001</c:v>
                </c:pt>
                <c:pt idx="1032">
                  <c:v>373.274811</c:v>
                </c:pt>
                <c:pt idx="1033">
                  <c:v>367.39764400000001</c:v>
                </c:pt>
                <c:pt idx="1034">
                  <c:v>368.23724399999998</c:v>
                </c:pt>
                <c:pt idx="1035">
                  <c:v>372.04013099999997</c:v>
                </c:pt>
                <c:pt idx="1036">
                  <c:v>379.398956</c:v>
                </c:pt>
                <c:pt idx="1037">
                  <c:v>385.07858299999998</c:v>
                </c:pt>
                <c:pt idx="1038">
                  <c:v>377.571594</c:v>
                </c:pt>
                <c:pt idx="1039">
                  <c:v>377.02832000000001</c:v>
                </c:pt>
                <c:pt idx="1040">
                  <c:v>373.71933000000001</c:v>
                </c:pt>
                <c:pt idx="1041">
                  <c:v>369.27441399999998</c:v>
                </c:pt>
                <c:pt idx="1042">
                  <c:v>375.74423200000001</c:v>
                </c:pt>
                <c:pt idx="1043">
                  <c:v>373.12667800000003</c:v>
                </c:pt>
                <c:pt idx="1044">
                  <c:v>361.86621100000002</c:v>
                </c:pt>
                <c:pt idx="1045">
                  <c:v>360.63150000000002</c:v>
                </c:pt>
                <c:pt idx="1046">
                  <c:v>360.53244000000001</c:v>
                </c:pt>
                <c:pt idx="1047">
                  <c:v>362.81051600000001</c:v>
                </c:pt>
                <c:pt idx="1048">
                  <c:v>361.522919</c:v>
                </c:pt>
                <c:pt idx="1049">
                  <c:v>363.65243500000003</c:v>
                </c:pt>
                <c:pt idx="1050">
                  <c:v>351.816284</c:v>
                </c:pt>
                <c:pt idx="1051">
                  <c:v>342.30773900000003</c:v>
                </c:pt>
                <c:pt idx="1052">
                  <c:v>341.11914100000001</c:v>
                </c:pt>
                <c:pt idx="1053">
                  <c:v>345.47723400000001</c:v>
                </c:pt>
                <c:pt idx="1054">
                  <c:v>348.74581899999998</c:v>
                </c:pt>
                <c:pt idx="1055">
                  <c:v>347.65628099999998</c:v>
                </c:pt>
                <c:pt idx="1056">
                  <c:v>349.98391700000002</c:v>
                </c:pt>
                <c:pt idx="1057">
                  <c:v>355.67913800000002</c:v>
                </c:pt>
                <c:pt idx="1058">
                  <c:v>355.43151899999998</c:v>
                </c:pt>
                <c:pt idx="1059">
                  <c:v>363.50387599999999</c:v>
                </c:pt>
                <c:pt idx="1060">
                  <c:v>361.17623900000001</c:v>
                </c:pt>
                <c:pt idx="1061">
                  <c:v>361.91909800000002</c:v>
                </c:pt>
                <c:pt idx="1062">
                  <c:v>362.46386699999999</c:v>
                </c:pt>
                <c:pt idx="1063">
                  <c:v>364.69244400000002</c:v>
                </c:pt>
                <c:pt idx="1064">
                  <c:v>369.64480600000002</c:v>
                </c:pt>
                <c:pt idx="1065">
                  <c:v>372.814301</c:v>
                </c:pt>
                <c:pt idx="1066">
                  <c:v>400.59710699999999</c:v>
                </c:pt>
                <c:pt idx="1067">
                  <c:v>401.290436</c:v>
                </c:pt>
                <c:pt idx="1068">
                  <c:v>423.97228999999999</c:v>
                </c:pt>
                <c:pt idx="1069">
                  <c:v>422.38754299999999</c:v>
                </c:pt>
                <c:pt idx="1070">
                  <c:v>414.85992399999998</c:v>
                </c:pt>
                <c:pt idx="1071">
                  <c:v>435.61035199999998</c:v>
                </c:pt>
                <c:pt idx="1072">
                  <c:v>407.48089599999997</c:v>
                </c:pt>
                <c:pt idx="1073">
                  <c:v>421.991333</c:v>
                </c:pt>
                <c:pt idx="1074">
                  <c:v>456.70745799999997</c:v>
                </c:pt>
                <c:pt idx="1075">
                  <c:v>459.57983400000001</c:v>
                </c:pt>
                <c:pt idx="1076">
                  <c:v>446.90176400000001</c:v>
                </c:pt>
                <c:pt idx="1077">
                  <c:v>443.73223899999999</c:v>
                </c:pt>
                <c:pt idx="1078">
                  <c:v>431.004639</c:v>
                </c:pt>
                <c:pt idx="1079">
                  <c:v>423.87326000000002</c:v>
                </c:pt>
                <c:pt idx="1080">
                  <c:v>454.52838100000002</c:v>
                </c:pt>
                <c:pt idx="1081">
                  <c:v>440.513214</c:v>
                </c:pt>
                <c:pt idx="1082">
                  <c:v>449.08078</c:v>
                </c:pt>
                <c:pt idx="1083">
                  <c:v>448.18936200000002</c:v>
                </c:pt>
                <c:pt idx="1084">
                  <c:v>446.40652499999999</c:v>
                </c:pt>
                <c:pt idx="1085">
                  <c:v>434.22369400000002</c:v>
                </c:pt>
                <c:pt idx="1086">
                  <c:v>444.22747800000002</c:v>
                </c:pt>
                <c:pt idx="1087">
                  <c:v>446.60461400000003</c:v>
                </c:pt>
                <c:pt idx="1088">
                  <c:v>453.04269399999998</c:v>
                </c:pt>
                <c:pt idx="1089">
                  <c:v>438.03701799999999</c:v>
                </c:pt>
                <c:pt idx="1090">
                  <c:v>439.473206</c:v>
                </c:pt>
                <c:pt idx="1091">
                  <c:v>440.26559400000002</c:v>
                </c:pt>
                <c:pt idx="1092">
                  <c:v>455.32080100000002</c:v>
                </c:pt>
                <c:pt idx="1093">
                  <c:v>449.08078</c:v>
                </c:pt>
                <c:pt idx="1094">
                  <c:v>451.30935699999998</c:v>
                </c:pt>
                <c:pt idx="1095">
                  <c:v>450.21981799999998</c:v>
                </c:pt>
                <c:pt idx="1096">
                  <c:v>449.22937000000002</c:v>
                </c:pt>
                <c:pt idx="1097">
                  <c:v>449.17984000000001</c:v>
                </c:pt>
                <c:pt idx="1098">
                  <c:v>443.28649899999999</c:v>
                </c:pt>
                <c:pt idx="1099">
                  <c:v>410.303741</c:v>
                </c:pt>
                <c:pt idx="1100">
                  <c:v>412.978027</c:v>
                </c:pt>
                <c:pt idx="1101">
                  <c:v>410.79898100000003</c:v>
                </c:pt>
                <c:pt idx="1102">
                  <c:v>435.70938100000001</c:v>
                </c:pt>
                <c:pt idx="1103">
                  <c:v>449.13034099999999</c:v>
                </c:pt>
                <c:pt idx="1104">
                  <c:v>448.18936200000002</c:v>
                </c:pt>
                <c:pt idx="1105">
                  <c:v>442.34558099999998</c:v>
                </c:pt>
                <c:pt idx="1106">
                  <c:v>449.873199</c:v>
                </c:pt>
                <c:pt idx="1107">
                  <c:v>447.69412199999999</c:v>
                </c:pt>
                <c:pt idx="1108">
                  <c:v>463.93789700000002</c:v>
                </c:pt>
                <c:pt idx="1109">
                  <c:v>462.84835800000002</c:v>
                </c:pt>
                <c:pt idx="1110">
                  <c:v>462.30361900000003</c:v>
                </c:pt>
                <c:pt idx="1111">
                  <c:v>456.50933800000001</c:v>
                </c:pt>
                <c:pt idx="1112">
                  <c:v>443.78173800000002</c:v>
                </c:pt>
                <c:pt idx="1113">
                  <c:v>441.30557299999998</c:v>
                </c:pt>
                <c:pt idx="1114">
                  <c:v>439.473206</c:v>
                </c:pt>
                <c:pt idx="1115">
                  <c:v>437.78939800000001</c:v>
                </c:pt>
                <c:pt idx="1116">
                  <c:v>431.69799799999998</c:v>
                </c:pt>
                <c:pt idx="1117">
                  <c:v>433.23321499999997</c:v>
                </c:pt>
                <c:pt idx="1118">
                  <c:v>432.34179699999999</c:v>
                </c:pt>
                <c:pt idx="1119">
                  <c:v>432.24273699999998</c:v>
                </c:pt>
                <c:pt idx="1120">
                  <c:v>473.99121100000002</c:v>
                </c:pt>
                <c:pt idx="1121">
                  <c:v>455.81603999999999</c:v>
                </c:pt>
                <c:pt idx="1122">
                  <c:v>450.21981799999998</c:v>
                </c:pt>
                <c:pt idx="1123">
                  <c:v>454.37982199999999</c:v>
                </c:pt>
                <c:pt idx="1124">
                  <c:v>454.97412100000003</c:v>
                </c:pt>
                <c:pt idx="1125">
                  <c:v>459.23315400000001</c:v>
                </c:pt>
                <c:pt idx="1126">
                  <c:v>454.13220200000001</c:v>
                </c:pt>
                <c:pt idx="1127">
                  <c:v>445.56463600000001</c:v>
                </c:pt>
                <c:pt idx="1128">
                  <c:v>428.18179300000003</c:v>
                </c:pt>
                <c:pt idx="1129">
                  <c:v>404.55902099999997</c:v>
                </c:pt>
                <c:pt idx="1130">
                  <c:v>388.85998499999999</c:v>
                </c:pt>
                <c:pt idx="1131">
                  <c:v>399.60665899999998</c:v>
                </c:pt>
                <c:pt idx="1132">
                  <c:v>394.35711700000002</c:v>
                </c:pt>
                <c:pt idx="1133">
                  <c:v>392.62377900000001</c:v>
                </c:pt>
                <c:pt idx="1134">
                  <c:v>393.41619900000001</c:v>
                </c:pt>
                <c:pt idx="1135">
                  <c:v>396.288544</c:v>
                </c:pt>
                <c:pt idx="1136">
                  <c:v>412.08657799999997</c:v>
                </c:pt>
                <c:pt idx="1137">
                  <c:v>409.80850199999998</c:v>
                </c:pt>
                <c:pt idx="1138">
                  <c:v>399.80471799999998</c:v>
                </c:pt>
                <c:pt idx="1139">
                  <c:v>401.53805499999999</c:v>
                </c:pt>
                <c:pt idx="1140">
                  <c:v>399.80471799999998</c:v>
                </c:pt>
                <c:pt idx="1141">
                  <c:v>398.81423999999998</c:v>
                </c:pt>
                <c:pt idx="1142">
                  <c:v>400.05233800000002</c:v>
                </c:pt>
                <c:pt idx="1143">
                  <c:v>399.45803799999999</c:v>
                </c:pt>
                <c:pt idx="1144">
                  <c:v>408.71899400000001</c:v>
                </c:pt>
                <c:pt idx="1145">
                  <c:v>410.50186200000002</c:v>
                </c:pt>
                <c:pt idx="1146">
                  <c:v>403.81616200000002</c:v>
                </c:pt>
                <c:pt idx="1147">
                  <c:v>404.063782</c:v>
                </c:pt>
                <c:pt idx="1148">
                  <c:v>405.00470000000001</c:v>
                </c:pt>
                <c:pt idx="1149">
                  <c:v>403.46948200000003</c:v>
                </c:pt>
                <c:pt idx="1150">
                  <c:v>398.91329999999999</c:v>
                </c:pt>
                <c:pt idx="1151">
                  <c:v>398.91329999999999</c:v>
                </c:pt>
                <c:pt idx="1152">
                  <c:v>399.60665899999998</c:v>
                </c:pt>
                <c:pt idx="1153">
                  <c:v>399.80471799999998</c:v>
                </c:pt>
                <c:pt idx="1154">
                  <c:v>398.31900000000002</c:v>
                </c:pt>
                <c:pt idx="1155">
                  <c:v>396.09045400000002</c:v>
                </c:pt>
                <c:pt idx="1156">
                  <c:v>395.54568499999999</c:v>
                </c:pt>
                <c:pt idx="1157">
                  <c:v>390.44476300000002</c:v>
                </c:pt>
                <c:pt idx="1158">
                  <c:v>384.30380200000002</c:v>
                </c:pt>
                <c:pt idx="1159">
                  <c:v>387.72094700000002</c:v>
                </c:pt>
                <c:pt idx="1160">
                  <c:v>385.98764</c:v>
                </c:pt>
                <c:pt idx="1161">
                  <c:v>389.50381499999997</c:v>
                </c:pt>
                <c:pt idx="1162">
                  <c:v>393.66378800000001</c:v>
                </c:pt>
                <c:pt idx="1163">
                  <c:v>393.317139</c:v>
                </c:pt>
                <c:pt idx="1164">
                  <c:v>394.05999800000001</c:v>
                </c:pt>
                <c:pt idx="1165">
                  <c:v>399.16091899999998</c:v>
                </c:pt>
                <c:pt idx="1166">
                  <c:v>396.83331299999998</c:v>
                </c:pt>
                <c:pt idx="1167">
                  <c:v>400.34948700000001</c:v>
                </c:pt>
                <c:pt idx="1168">
                  <c:v>406.88659699999999</c:v>
                </c:pt>
                <c:pt idx="1169">
                  <c:v>405.40087899999997</c:v>
                </c:pt>
                <c:pt idx="1170">
                  <c:v>408.96661399999999</c:v>
                </c:pt>
                <c:pt idx="1171">
                  <c:v>402.72662400000002</c:v>
                </c:pt>
                <c:pt idx="1172">
                  <c:v>400.29995700000001</c:v>
                </c:pt>
                <c:pt idx="1173">
                  <c:v>394.75329599999998</c:v>
                </c:pt>
                <c:pt idx="1174">
                  <c:v>387.37429800000001</c:v>
                </c:pt>
                <c:pt idx="1175">
                  <c:v>391.53427099999999</c:v>
                </c:pt>
                <c:pt idx="1176">
                  <c:v>389.89999399999999</c:v>
                </c:pt>
                <c:pt idx="1177">
                  <c:v>394.85000600000001</c:v>
                </c:pt>
                <c:pt idx="1178">
                  <c:v>395.45001200000002</c:v>
                </c:pt>
                <c:pt idx="1179">
                  <c:v>411.89999399999999</c:v>
                </c:pt>
                <c:pt idx="1180">
                  <c:v>407.95001200000002</c:v>
                </c:pt>
                <c:pt idx="1181">
                  <c:v>404.54998799999998</c:v>
                </c:pt>
                <c:pt idx="1182">
                  <c:v>407.85000600000001</c:v>
                </c:pt>
                <c:pt idx="1183">
                  <c:v>398.89999399999999</c:v>
                </c:pt>
                <c:pt idx="1184">
                  <c:v>391.89999399999999</c:v>
                </c:pt>
                <c:pt idx="1185">
                  <c:v>383.39999399999999</c:v>
                </c:pt>
                <c:pt idx="1186">
                  <c:v>385.10000600000001</c:v>
                </c:pt>
                <c:pt idx="1187">
                  <c:v>385.70001200000002</c:v>
                </c:pt>
                <c:pt idx="1188">
                  <c:v>398.20001200000002</c:v>
                </c:pt>
                <c:pt idx="1189">
                  <c:v>402</c:v>
                </c:pt>
                <c:pt idx="1190">
                  <c:v>391.70001200000002</c:v>
                </c:pt>
                <c:pt idx="1191">
                  <c:v>392.45001200000002</c:v>
                </c:pt>
                <c:pt idx="1192">
                  <c:v>381.29998799999998</c:v>
                </c:pt>
                <c:pt idx="1193">
                  <c:v>374.20001200000002</c:v>
                </c:pt>
                <c:pt idx="1194">
                  <c:v>351.64999399999999</c:v>
                </c:pt>
                <c:pt idx="1195">
                  <c:v>363.70001200000002</c:v>
                </c:pt>
                <c:pt idx="1196">
                  <c:v>361.14999399999999</c:v>
                </c:pt>
                <c:pt idx="1197">
                  <c:v>359.45001200000002</c:v>
                </c:pt>
                <c:pt idx="1198">
                  <c:v>358.04998799999998</c:v>
                </c:pt>
                <c:pt idx="1199">
                  <c:v>357.25</c:v>
                </c:pt>
                <c:pt idx="1200">
                  <c:v>361.14999399999999</c:v>
                </c:pt>
                <c:pt idx="1201">
                  <c:v>354.60000600000001</c:v>
                </c:pt>
                <c:pt idx="1202">
                  <c:v>343.5</c:v>
                </c:pt>
                <c:pt idx="1203">
                  <c:v>340.14999399999999</c:v>
                </c:pt>
                <c:pt idx="1204">
                  <c:v>361.54998799999998</c:v>
                </c:pt>
                <c:pt idx="1205">
                  <c:v>370.35000600000001</c:v>
                </c:pt>
                <c:pt idx="1206">
                  <c:v>382.89999399999999</c:v>
                </c:pt>
                <c:pt idx="1207">
                  <c:v>379.70001200000002</c:v>
                </c:pt>
                <c:pt idx="1208">
                  <c:v>377.29998799999998</c:v>
                </c:pt>
                <c:pt idx="1209">
                  <c:v>377.95001200000002</c:v>
                </c:pt>
                <c:pt idx="1210">
                  <c:v>382.75</c:v>
                </c:pt>
                <c:pt idx="1211">
                  <c:v>380.70001200000002</c:v>
                </c:pt>
                <c:pt idx="1212">
                  <c:v>374.04998799999998</c:v>
                </c:pt>
                <c:pt idx="1213">
                  <c:v>361.85000600000001</c:v>
                </c:pt>
                <c:pt idx="1214">
                  <c:v>361.89999399999999</c:v>
                </c:pt>
                <c:pt idx="1215">
                  <c:v>362.5</c:v>
                </c:pt>
                <c:pt idx="1216">
                  <c:v>363.14999399999999</c:v>
                </c:pt>
                <c:pt idx="1217">
                  <c:v>377.54998799999998</c:v>
                </c:pt>
                <c:pt idx="1218">
                  <c:v>384.5</c:v>
                </c:pt>
                <c:pt idx="1219">
                  <c:v>386.04998799999998</c:v>
                </c:pt>
                <c:pt idx="1220">
                  <c:v>396.54998799999998</c:v>
                </c:pt>
                <c:pt idx="1221">
                  <c:v>394.04998799999998</c:v>
                </c:pt>
                <c:pt idx="1222">
                  <c:v>413.35000600000001</c:v>
                </c:pt>
                <c:pt idx="1223">
                  <c:v>407.89999399999999</c:v>
                </c:pt>
                <c:pt idx="1224">
                  <c:v>411.54998799999998</c:v>
                </c:pt>
                <c:pt idx="1225">
                  <c:v>411.14999399999999</c:v>
                </c:pt>
                <c:pt idx="1226">
                  <c:v>391.60000600000001</c:v>
                </c:pt>
                <c:pt idx="1227">
                  <c:v>383.70001200000002</c:v>
                </c:pt>
                <c:pt idx="1228">
                  <c:v>388.85000600000001</c:v>
                </c:pt>
                <c:pt idx="1229">
                  <c:v>376.29998799999998</c:v>
                </c:pt>
                <c:pt idx="1230">
                  <c:v>379.95001200000002</c:v>
                </c:pt>
                <c:pt idx="1231">
                  <c:v>376.75</c:v>
                </c:pt>
                <c:pt idx="1232">
                  <c:v>379.5</c:v>
                </c:pt>
                <c:pt idx="1233">
                  <c:v>382.39999399999999</c:v>
                </c:pt>
                <c:pt idx="1234">
                  <c:v>378.29998799999998</c:v>
                </c:pt>
                <c:pt idx="1235">
                  <c:v>383</c:v>
                </c:pt>
              </c:numCache>
            </c:numRef>
          </c:val>
          <c:smooth val="0"/>
          <c:extLst>
            <c:ext xmlns:c16="http://schemas.microsoft.com/office/drawing/2014/chart" uri="{C3380CC4-5D6E-409C-BE32-E72D297353CC}">
              <c16:uniqueId val="{00000003-955B-6549-825B-07A894E13F15}"/>
            </c:ext>
          </c:extLst>
        </c:ser>
        <c:ser>
          <c:idx val="0"/>
          <c:order val="1"/>
          <c:spPr>
            <a:ln w="28575" cap="rnd">
              <a:solidFill>
                <a:srgbClr val="0432FF"/>
              </a:solidFill>
              <a:round/>
            </a:ln>
            <a:effectLst/>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45369</c:v>
                </c:pt>
                <c:pt idx="1197">
                  <c:v>45370</c:v>
                </c:pt>
                <c:pt idx="1198">
                  <c:v>45371</c:v>
                </c:pt>
                <c:pt idx="1199">
                  <c:v>45372</c:v>
                </c:pt>
                <c:pt idx="1200">
                  <c:v>45373</c:v>
                </c:pt>
                <c:pt idx="1201">
                  <c:v>45377</c:v>
                </c:pt>
                <c:pt idx="1202">
                  <c:v>45378</c:v>
                </c:pt>
                <c:pt idx="1203">
                  <c:v>45379</c:v>
                </c:pt>
                <c:pt idx="1204">
                  <c:v>45383</c:v>
                </c:pt>
                <c:pt idx="1205">
                  <c:v>45384</c:v>
                </c:pt>
                <c:pt idx="1206">
                  <c:v>45385</c:v>
                </c:pt>
                <c:pt idx="1207">
                  <c:v>45386</c:v>
                </c:pt>
                <c:pt idx="1208">
                  <c:v>45387</c:v>
                </c:pt>
                <c:pt idx="1209">
                  <c:v>45390</c:v>
                </c:pt>
                <c:pt idx="1210">
                  <c:v>45391</c:v>
                </c:pt>
                <c:pt idx="1211">
                  <c:v>45392</c:v>
                </c:pt>
                <c:pt idx="1212">
                  <c:v>45394</c:v>
                </c:pt>
                <c:pt idx="1213">
                  <c:v>45397</c:v>
                </c:pt>
                <c:pt idx="1214">
                  <c:v>45398</c:v>
                </c:pt>
                <c:pt idx="1215">
                  <c:v>45400</c:v>
                </c:pt>
                <c:pt idx="1216">
                  <c:v>45401</c:v>
                </c:pt>
                <c:pt idx="1217">
                  <c:v>45404</c:v>
                </c:pt>
                <c:pt idx="1218">
                  <c:v>45405</c:v>
                </c:pt>
                <c:pt idx="1219">
                  <c:v>45406</c:v>
                </c:pt>
                <c:pt idx="1220">
                  <c:v>45407</c:v>
                </c:pt>
                <c:pt idx="1221">
                  <c:v>45408</c:v>
                </c:pt>
                <c:pt idx="1222">
                  <c:v>45411</c:v>
                </c:pt>
                <c:pt idx="1223">
                  <c:v>45412</c:v>
                </c:pt>
                <c:pt idx="1224">
                  <c:v>45414</c:v>
                </c:pt>
                <c:pt idx="1225">
                  <c:v>45415</c:v>
                </c:pt>
                <c:pt idx="1226">
                  <c:v>45418</c:v>
                </c:pt>
                <c:pt idx="1227">
                  <c:v>45419</c:v>
                </c:pt>
                <c:pt idx="1228">
                  <c:v>45420</c:v>
                </c:pt>
                <c:pt idx="1229">
                  <c:v>45421</c:v>
                </c:pt>
                <c:pt idx="1230">
                  <c:v>45422</c:v>
                </c:pt>
                <c:pt idx="1231">
                  <c:v>45425</c:v>
                </c:pt>
                <c:pt idx="1232">
                  <c:v>45426</c:v>
                </c:pt>
                <c:pt idx="1233">
                  <c:v>45427</c:v>
                </c:pt>
                <c:pt idx="1234">
                  <c:v>45428</c:v>
                </c:pt>
                <c:pt idx="1235">
                  <c:v>45429</c:v>
                </c:pt>
              </c:numCache>
            </c:numRef>
          </c:cat>
          <c:val>
            <c:numRef>
              <c:f>'Share Price'!$B$2:$B$1238</c:f>
              <c:numCache>
                <c:formatCode>General</c:formatCode>
                <c:ptCount val="1237"/>
                <c:pt idx="0">
                  <c:v>104.33923299999999</c:v>
                </c:pt>
                <c:pt idx="1">
                  <c:v>107.811035</c:v>
                </c:pt>
                <c:pt idx="2">
                  <c:v>108.32023599999999</c:v>
                </c:pt>
                <c:pt idx="3">
                  <c:v>105.12618999999999</c:v>
                </c:pt>
                <c:pt idx="4">
                  <c:v>103.50602000000001</c:v>
                </c:pt>
                <c:pt idx="5">
                  <c:v>113.967697</c:v>
                </c:pt>
                <c:pt idx="6">
                  <c:v>114.986107</c:v>
                </c:pt>
                <c:pt idx="7">
                  <c:v>111.190262</c:v>
                </c:pt>
                <c:pt idx="8">
                  <c:v>108.968307</c:v>
                </c:pt>
                <c:pt idx="9">
                  <c:v>109.24603999999999</c:v>
                </c:pt>
                <c:pt idx="10">
                  <c:v>107.90362500000001</c:v>
                </c:pt>
                <c:pt idx="11">
                  <c:v>106.885231</c:v>
                </c:pt>
                <c:pt idx="12">
                  <c:v>108.922012</c:v>
                </c:pt>
                <c:pt idx="13">
                  <c:v>104.709557</c:v>
                </c:pt>
                <c:pt idx="14">
                  <c:v>102.76535</c:v>
                </c:pt>
                <c:pt idx="15">
                  <c:v>103.691177</c:v>
                </c:pt>
                <c:pt idx="16">
                  <c:v>103.968918</c:v>
                </c:pt>
                <c:pt idx="17">
                  <c:v>102.20987700000001</c:v>
                </c:pt>
                <c:pt idx="18">
                  <c:v>101.839546</c:v>
                </c:pt>
                <c:pt idx="19">
                  <c:v>99.524994000000007</c:v>
                </c:pt>
                <c:pt idx="20">
                  <c:v>96.654983999999999</c:v>
                </c:pt>
                <c:pt idx="21">
                  <c:v>97.117896999999999</c:v>
                </c:pt>
                <c:pt idx="22">
                  <c:v>95.034813</c:v>
                </c:pt>
                <c:pt idx="23">
                  <c:v>97.765952999999996</c:v>
                </c:pt>
                <c:pt idx="24">
                  <c:v>99.062095999999997</c:v>
                </c:pt>
                <c:pt idx="25">
                  <c:v>96.562400999999994</c:v>
                </c:pt>
                <c:pt idx="26">
                  <c:v>95.266250999999997</c:v>
                </c:pt>
                <c:pt idx="27">
                  <c:v>95.127380000000002</c:v>
                </c:pt>
                <c:pt idx="28">
                  <c:v>97.904831000000001</c:v>
                </c:pt>
                <c:pt idx="29">
                  <c:v>99.478699000000006</c:v>
                </c:pt>
                <c:pt idx="30">
                  <c:v>99.663878999999994</c:v>
                </c:pt>
                <c:pt idx="31">
                  <c:v>97.904831000000001</c:v>
                </c:pt>
                <c:pt idx="32">
                  <c:v>97.164176999999995</c:v>
                </c:pt>
                <c:pt idx="33">
                  <c:v>99.756469999999993</c:v>
                </c:pt>
                <c:pt idx="34">
                  <c:v>96.516113000000004</c:v>
                </c:pt>
                <c:pt idx="35">
                  <c:v>92.118499999999997</c:v>
                </c:pt>
                <c:pt idx="36">
                  <c:v>93.322051999999999</c:v>
                </c:pt>
                <c:pt idx="37">
                  <c:v>91.192679999999996</c:v>
                </c:pt>
                <c:pt idx="38">
                  <c:v>91.053802000000005</c:v>
                </c:pt>
                <c:pt idx="39">
                  <c:v>98.460312000000002</c:v>
                </c:pt>
                <c:pt idx="40">
                  <c:v>94.433029000000005</c:v>
                </c:pt>
                <c:pt idx="41">
                  <c:v>95.405144000000007</c:v>
                </c:pt>
                <c:pt idx="42">
                  <c:v>92.627701000000002</c:v>
                </c:pt>
                <c:pt idx="43">
                  <c:v>91.748169000000004</c:v>
                </c:pt>
                <c:pt idx="44">
                  <c:v>90.961226999999994</c:v>
                </c:pt>
                <c:pt idx="45">
                  <c:v>89.155890999999997</c:v>
                </c:pt>
                <c:pt idx="46">
                  <c:v>90.544608999999994</c:v>
                </c:pt>
                <c:pt idx="47">
                  <c:v>89.248474000000002</c:v>
                </c:pt>
                <c:pt idx="48">
                  <c:v>88.183784000000003</c:v>
                </c:pt>
                <c:pt idx="49">
                  <c:v>89.341048999999998</c:v>
                </c:pt>
                <c:pt idx="50">
                  <c:v>88.183784000000003</c:v>
                </c:pt>
                <c:pt idx="51">
                  <c:v>82.165993</c:v>
                </c:pt>
                <c:pt idx="52">
                  <c:v>81.008719999999997</c:v>
                </c:pt>
                <c:pt idx="53">
                  <c:v>80.730980000000002</c:v>
                </c:pt>
                <c:pt idx="54">
                  <c:v>78.925644000000005</c:v>
                </c:pt>
                <c:pt idx="55">
                  <c:v>75.407555000000002</c:v>
                </c:pt>
                <c:pt idx="56">
                  <c:v>77.583220999999995</c:v>
                </c:pt>
                <c:pt idx="57">
                  <c:v>76.981444999999994</c:v>
                </c:pt>
                <c:pt idx="58">
                  <c:v>76.055617999999996</c:v>
                </c:pt>
                <c:pt idx="59">
                  <c:v>76.935142999999997</c:v>
                </c:pt>
                <c:pt idx="60">
                  <c:v>72.352363999999994</c:v>
                </c:pt>
                <c:pt idx="61">
                  <c:v>74.481728000000004</c:v>
                </c:pt>
                <c:pt idx="62">
                  <c:v>74.713188000000002</c:v>
                </c:pt>
                <c:pt idx="63">
                  <c:v>75.870461000000006</c:v>
                </c:pt>
                <c:pt idx="64">
                  <c:v>78.231093999999999</c:v>
                </c:pt>
                <c:pt idx="65">
                  <c:v>73.557052999999996</c:v>
                </c:pt>
                <c:pt idx="66">
                  <c:v>68.646950000000004</c:v>
                </c:pt>
                <c:pt idx="67">
                  <c:v>68.835792999999995</c:v>
                </c:pt>
                <c:pt idx="68">
                  <c:v>68.458106999999998</c:v>
                </c:pt>
                <c:pt idx="69">
                  <c:v>71.102005000000005</c:v>
                </c:pt>
                <c:pt idx="70">
                  <c:v>71.857399000000001</c:v>
                </c:pt>
                <c:pt idx="71">
                  <c:v>70.913132000000004</c:v>
                </c:pt>
                <c:pt idx="72">
                  <c:v>72.659996000000007</c:v>
                </c:pt>
                <c:pt idx="73">
                  <c:v>70.960364999999996</c:v>
                </c:pt>
                <c:pt idx="74">
                  <c:v>72.376732000000004</c:v>
                </c:pt>
                <c:pt idx="75">
                  <c:v>71.196419000000006</c:v>
                </c:pt>
                <c:pt idx="76">
                  <c:v>72.046249000000003</c:v>
                </c:pt>
                <c:pt idx="77">
                  <c:v>73.179351999999994</c:v>
                </c:pt>
                <c:pt idx="78">
                  <c:v>87.579147000000006</c:v>
                </c:pt>
                <c:pt idx="79">
                  <c:v>82.102501000000004</c:v>
                </c:pt>
                <c:pt idx="80">
                  <c:v>80.497275999999999</c:v>
                </c:pt>
                <c:pt idx="81">
                  <c:v>83.849365000000006</c:v>
                </c:pt>
                <c:pt idx="82">
                  <c:v>82.385779999999997</c:v>
                </c:pt>
                <c:pt idx="83">
                  <c:v>84.085419000000002</c:v>
                </c:pt>
                <c:pt idx="84">
                  <c:v>83.235619</c:v>
                </c:pt>
                <c:pt idx="85">
                  <c:v>84.085419000000002</c:v>
                </c:pt>
                <c:pt idx="86">
                  <c:v>84.038216000000006</c:v>
                </c:pt>
                <c:pt idx="87">
                  <c:v>84.274276999999998</c:v>
                </c:pt>
                <c:pt idx="88">
                  <c:v>85.549019000000001</c:v>
                </c:pt>
                <c:pt idx="89">
                  <c:v>87.815216000000007</c:v>
                </c:pt>
                <c:pt idx="90">
                  <c:v>87.343093999999994</c:v>
                </c:pt>
                <c:pt idx="91">
                  <c:v>84.227065999999994</c:v>
                </c:pt>
                <c:pt idx="92">
                  <c:v>84.793625000000006</c:v>
                </c:pt>
                <c:pt idx="93">
                  <c:v>85.973929999999996</c:v>
                </c:pt>
                <c:pt idx="94">
                  <c:v>85.501807999999997</c:v>
                </c:pt>
                <c:pt idx="95">
                  <c:v>84.935248999999999</c:v>
                </c:pt>
                <c:pt idx="96">
                  <c:v>82.810692000000003</c:v>
                </c:pt>
                <c:pt idx="97">
                  <c:v>82.952331999999998</c:v>
                </c:pt>
                <c:pt idx="98">
                  <c:v>82.338561999999996</c:v>
                </c:pt>
                <c:pt idx="99">
                  <c:v>83.141182000000001</c:v>
                </c:pt>
                <c:pt idx="100">
                  <c:v>82.621841000000003</c:v>
                </c:pt>
                <c:pt idx="101">
                  <c:v>82.055289999999999</c:v>
                </c:pt>
                <c:pt idx="102">
                  <c:v>81.535965000000004</c:v>
                </c:pt>
                <c:pt idx="103">
                  <c:v>82.480209000000002</c:v>
                </c:pt>
                <c:pt idx="104">
                  <c:v>84.321503000000007</c:v>
                </c:pt>
                <c:pt idx="105">
                  <c:v>85.124106999999995</c:v>
                </c:pt>
                <c:pt idx="106">
                  <c:v>86.634911000000002</c:v>
                </c:pt>
                <c:pt idx="107">
                  <c:v>85.265747000000005</c:v>
                </c:pt>
                <c:pt idx="108">
                  <c:v>86.304419999999993</c:v>
                </c:pt>
                <c:pt idx="109">
                  <c:v>85.690651000000003</c:v>
                </c:pt>
                <c:pt idx="110">
                  <c:v>86.021133000000006</c:v>
                </c:pt>
                <c:pt idx="111">
                  <c:v>89.562079999999995</c:v>
                </c:pt>
                <c:pt idx="112">
                  <c:v>89.939780999999996</c:v>
                </c:pt>
                <c:pt idx="113">
                  <c:v>87.768005000000002</c:v>
                </c:pt>
                <c:pt idx="114">
                  <c:v>85.785079999999994</c:v>
                </c:pt>
                <c:pt idx="115">
                  <c:v>86.446060000000003</c:v>
                </c:pt>
                <c:pt idx="116">
                  <c:v>86.021133000000006</c:v>
                </c:pt>
                <c:pt idx="117">
                  <c:v>85.407379000000006</c:v>
                </c:pt>
                <c:pt idx="118">
                  <c:v>86.446060000000003</c:v>
                </c:pt>
                <c:pt idx="119">
                  <c:v>85.076888999999994</c:v>
                </c:pt>
                <c:pt idx="120">
                  <c:v>84.746407000000005</c:v>
                </c:pt>
                <c:pt idx="121">
                  <c:v>85.029685999999998</c:v>
                </c:pt>
                <c:pt idx="122">
                  <c:v>81.913651000000002</c:v>
                </c:pt>
                <c:pt idx="123">
                  <c:v>83.471671999999998</c:v>
                </c:pt>
                <c:pt idx="124">
                  <c:v>82.432982999999993</c:v>
                </c:pt>
                <c:pt idx="125">
                  <c:v>81.866439999999997</c:v>
                </c:pt>
                <c:pt idx="126">
                  <c:v>81.111037999999994</c:v>
                </c:pt>
                <c:pt idx="127">
                  <c:v>80.874984999999995</c:v>
                </c:pt>
                <c:pt idx="128">
                  <c:v>79.789092999999994</c:v>
                </c:pt>
                <c:pt idx="129">
                  <c:v>78.561569000000006</c:v>
                </c:pt>
                <c:pt idx="130">
                  <c:v>78.703201000000007</c:v>
                </c:pt>
                <c:pt idx="131">
                  <c:v>79.883529999999993</c:v>
                </c:pt>
                <c:pt idx="132">
                  <c:v>80.214005</c:v>
                </c:pt>
                <c:pt idx="133">
                  <c:v>78.467147999999995</c:v>
                </c:pt>
                <c:pt idx="134">
                  <c:v>79.505814000000001</c:v>
                </c:pt>
                <c:pt idx="135">
                  <c:v>79.883529999999993</c:v>
                </c:pt>
                <c:pt idx="136">
                  <c:v>79.269752999999994</c:v>
                </c:pt>
                <c:pt idx="137">
                  <c:v>79.836310999999995</c:v>
                </c:pt>
                <c:pt idx="138">
                  <c:v>78.703201000000007</c:v>
                </c:pt>
                <c:pt idx="139">
                  <c:v>77.853370999999996</c:v>
                </c:pt>
                <c:pt idx="140">
                  <c:v>77.570098999999999</c:v>
                </c:pt>
                <c:pt idx="141">
                  <c:v>79.647452999999999</c:v>
                </c:pt>
                <c:pt idx="142">
                  <c:v>79.080894000000001</c:v>
                </c:pt>
                <c:pt idx="143">
                  <c:v>79.033683999999994</c:v>
                </c:pt>
                <c:pt idx="144">
                  <c:v>82.763474000000002</c:v>
                </c:pt>
                <c:pt idx="145">
                  <c:v>83.613311999999993</c:v>
                </c:pt>
                <c:pt idx="146">
                  <c:v>82.999542000000005</c:v>
                </c:pt>
                <c:pt idx="147">
                  <c:v>82.716262999999998</c:v>
                </c:pt>
                <c:pt idx="148">
                  <c:v>81.724815000000007</c:v>
                </c:pt>
                <c:pt idx="149">
                  <c:v>83.943787</c:v>
                </c:pt>
                <c:pt idx="150">
                  <c:v>89.042739999999995</c:v>
                </c:pt>
                <c:pt idx="151">
                  <c:v>91.781066999999993</c:v>
                </c:pt>
                <c:pt idx="152">
                  <c:v>98.768508999999995</c:v>
                </c:pt>
                <c:pt idx="153">
                  <c:v>116.001068</c:v>
                </c:pt>
                <c:pt idx="154">
                  <c:v>119.919701</c:v>
                </c:pt>
                <c:pt idx="155">
                  <c:v>118.03119700000001</c:v>
                </c:pt>
                <c:pt idx="156">
                  <c:v>109.202477</c:v>
                </c:pt>
                <c:pt idx="157">
                  <c:v>119.305939</c:v>
                </c:pt>
                <c:pt idx="158">
                  <c:v>115.623367</c:v>
                </c:pt>
                <c:pt idx="159">
                  <c:v>116.04827899999999</c:v>
                </c:pt>
                <c:pt idx="160">
                  <c:v>114.72631800000001</c:v>
                </c:pt>
                <c:pt idx="161">
                  <c:v>116.898117</c:v>
                </c:pt>
                <c:pt idx="162">
                  <c:v>118.786613</c:v>
                </c:pt>
                <c:pt idx="163">
                  <c:v>117.46466100000001</c:v>
                </c:pt>
                <c:pt idx="164">
                  <c:v>123.224586</c:v>
                </c:pt>
                <c:pt idx="165">
                  <c:v>120.533463</c:v>
                </c:pt>
                <c:pt idx="166">
                  <c:v>116.425972</c:v>
                </c:pt>
                <c:pt idx="167">
                  <c:v>112.46013600000001</c:v>
                </c:pt>
                <c:pt idx="168">
                  <c:v>118.361687</c:v>
                </c:pt>
                <c:pt idx="169">
                  <c:v>117.27581000000001</c:v>
                </c:pt>
                <c:pt idx="170">
                  <c:v>114.820747</c:v>
                </c:pt>
                <c:pt idx="171">
                  <c:v>113.30995900000001</c:v>
                </c:pt>
                <c:pt idx="172">
                  <c:v>112.790611</c:v>
                </c:pt>
                <c:pt idx="173">
                  <c:v>115.340103</c:v>
                </c:pt>
                <c:pt idx="174">
                  <c:v>111.98801400000001</c:v>
                </c:pt>
                <c:pt idx="175">
                  <c:v>108.30542800000001</c:v>
                </c:pt>
                <c:pt idx="176">
                  <c:v>92.489265000000003</c:v>
                </c:pt>
                <c:pt idx="177">
                  <c:v>95.321990999999997</c:v>
                </c:pt>
                <c:pt idx="178">
                  <c:v>90.978461999999993</c:v>
                </c:pt>
                <c:pt idx="179">
                  <c:v>105.897606</c:v>
                </c:pt>
                <c:pt idx="180">
                  <c:v>105.708748</c:v>
                </c:pt>
                <c:pt idx="181">
                  <c:v>100.515373</c:v>
                </c:pt>
                <c:pt idx="182">
                  <c:v>101.695679</c:v>
                </c:pt>
                <c:pt idx="183">
                  <c:v>107.455612</c:v>
                </c:pt>
                <c:pt idx="184">
                  <c:v>107.59723700000001</c:v>
                </c:pt>
                <c:pt idx="185">
                  <c:v>105.47268699999999</c:v>
                </c:pt>
                <c:pt idx="186">
                  <c:v>107.26675400000001</c:v>
                </c:pt>
                <c:pt idx="187">
                  <c:v>102.451088</c:v>
                </c:pt>
                <c:pt idx="188">
                  <c:v>106.936272</c:v>
                </c:pt>
                <c:pt idx="189">
                  <c:v>104.622856</c:v>
                </c:pt>
                <c:pt idx="190">
                  <c:v>102.309448</c:v>
                </c:pt>
                <c:pt idx="191">
                  <c:v>101.73223900000001</c:v>
                </c:pt>
                <c:pt idx="192">
                  <c:v>100.962631</c:v>
                </c:pt>
                <c:pt idx="193">
                  <c:v>96.104506999999998</c:v>
                </c:pt>
                <c:pt idx="194">
                  <c:v>88.408462999999998</c:v>
                </c:pt>
                <c:pt idx="195">
                  <c:v>85.137626999999995</c:v>
                </c:pt>
                <c:pt idx="196">
                  <c:v>83.069305</c:v>
                </c:pt>
                <c:pt idx="197">
                  <c:v>76.768158</c:v>
                </c:pt>
                <c:pt idx="198">
                  <c:v>79.076972999999995</c:v>
                </c:pt>
                <c:pt idx="199">
                  <c:v>74.892250000000004</c:v>
                </c:pt>
                <c:pt idx="200">
                  <c:v>68.254401999999999</c:v>
                </c:pt>
                <c:pt idx="201">
                  <c:v>67.725296</c:v>
                </c:pt>
                <c:pt idx="202">
                  <c:v>56.18121</c:v>
                </c:pt>
                <c:pt idx="203">
                  <c:v>54.305298000000001</c:v>
                </c:pt>
                <c:pt idx="204">
                  <c:v>54.978703000000003</c:v>
                </c:pt>
                <c:pt idx="205">
                  <c:v>56.469814</c:v>
                </c:pt>
                <c:pt idx="206">
                  <c:v>53.583793999999997</c:v>
                </c:pt>
                <c:pt idx="207">
                  <c:v>49.302855999999998</c:v>
                </c:pt>
                <c:pt idx="208">
                  <c:v>49.591464999999999</c:v>
                </c:pt>
                <c:pt idx="209">
                  <c:v>44.637127</c:v>
                </c:pt>
                <c:pt idx="210">
                  <c:v>40.211894999999998</c:v>
                </c:pt>
                <c:pt idx="211">
                  <c:v>38.335982999999999</c:v>
                </c:pt>
                <c:pt idx="212">
                  <c:v>40.211894999999998</c:v>
                </c:pt>
                <c:pt idx="213">
                  <c:v>42.184013</c:v>
                </c:pt>
                <c:pt idx="214">
                  <c:v>44.252322999999997</c:v>
                </c:pt>
                <c:pt idx="215">
                  <c:v>46.464939000000001</c:v>
                </c:pt>
                <c:pt idx="216">
                  <c:v>48.773758000000001</c:v>
                </c:pt>
                <c:pt idx="217">
                  <c:v>51.178775999999999</c:v>
                </c:pt>
                <c:pt idx="218">
                  <c:v>53.728091999999997</c:v>
                </c:pt>
                <c:pt idx="219">
                  <c:v>56.373615000000001</c:v>
                </c:pt>
                <c:pt idx="220">
                  <c:v>59.163437000000002</c:v>
                </c:pt>
                <c:pt idx="221">
                  <c:v>59.067233999999999</c:v>
                </c:pt>
                <c:pt idx="222">
                  <c:v>62.001353999999999</c:v>
                </c:pt>
                <c:pt idx="223">
                  <c:v>63.877270000000003</c:v>
                </c:pt>
                <c:pt idx="224">
                  <c:v>63.396262999999998</c:v>
                </c:pt>
                <c:pt idx="225">
                  <c:v>62.530459999999998</c:v>
                </c:pt>
                <c:pt idx="226">
                  <c:v>60.41404</c:v>
                </c:pt>
                <c:pt idx="227">
                  <c:v>59.548237</c:v>
                </c:pt>
                <c:pt idx="228">
                  <c:v>59.259636</c:v>
                </c:pt>
                <c:pt idx="229">
                  <c:v>57.720421000000002</c:v>
                </c:pt>
                <c:pt idx="230">
                  <c:v>59.307738999999998</c:v>
                </c:pt>
                <c:pt idx="231">
                  <c:v>58.538131999999997</c:v>
                </c:pt>
                <c:pt idx="232">
                  <c:v>58.634335</c:v>
                </c:pt>
                <c:pt idx="233">
                  <c:v>58.874836000000002</c:v>
                </c:pt>
                <c:pt idx="234">
                  <c:v>57.624226</c:v>
                </c:pt>
                <c:pt idx="235">
                  <c:v>58.105224999999997</c:v>
                </c:pt>
                <c:pt idx="236">
                  <c:v>60.991244999999999</c:v>
                </c:pt>
                <c:pt idx="237">
                  <c:v>58.971031000000004</c:v>
                </c:pt>
                <c:pt idx="238">
                  <c:v>57.864730999999999</c:v>
                </c:pt>
                <c:pt idx="239">
                  <c:v>56.710312000000002</c:v>
                </c:pt>
                <c:pt idx="240">
                  <c:v>55.844504999999998</c:v>
                </c:pt>
                <c:pt idx="241">
                  <c:v>56.61412</c:v>
                </c:pt>
                <c:pt idx="242">
                  <c:v>56.085011000000002</c:v>
                </c:pt>
                <c:pt idx="243">
                  <c:v>56.085011000000002</c:v>
                </c:pt>
                <c:pt idx="244">
                  <c:v>54.016700999999998</c:v>
                </c:pt>
                <c:pt idx="245">
                  <c:v>52.958485000000003</c:v>
                </c:pt>
                <c:pt idx="246">
                  <c:v>55.123009000000003</c:v>
                </c:pt>
                <c:pt idx="247">
                  <c:v>57.864730999999999</c:v>
                </c:pt>
                <c:pt idx="248">
                  <c:v>60.750748000000002</c:v>
                </c:pt>
                <c:pt idx="249">
                  <c:v>63.781070999999997</c:v>
                </c:pt>
                <c:pt idx="250">
                  <c:v>65.224091000000001</c:v>
                </c:pt>
                <c:pt idx="251">
                  <c:v>64.502578999999997</c:v>
                </c:pt>
                <c:pt idx="252">
                  <c:v>64.598777999999996</c:v>
                </c:pt>
                <c:pt idx="253">
                  <c:v>67.388587999999999</c:v>
                </c:pt>
                <c:pt idx="254">
                  <c:v>67.196197999999995</c:v>
                </c:pt>
                <c:pt idx="255">
                  <c:v>68.494895999999997</c:v>
                </c:pt>
                <c:pt idx="256">
                  <c:v>71.621429000000006</c:v>
                </c:pt>
                <c:pt idx="257">
                  <c:v>85.907234000000003</c:v>
                </c:pt>
                <c:pt idx="258">
                  <c:v>88.264152999999993</c:v>
                </c:pt>
                <c:pt idx="259">
                  <c:v>89.995766000000003</c:v>
                </c:pt>
                <c:pt idx="260">
                  <c:v>95.767807000000005</c:v>
                </c:pt>
                <c:pt idx="261">
                  <c:v>93.314673999999997</c:v>
                </c:pt>
                <c:pt idx="262">
                  <c:v>98.413337999999996</c:v>
                </c:pt>
                <c:pt idx="263">
                  <c:v>96.729804999999999</c:v>
                </c:pt>
                <c:pt idx="264">
                  <c:v>93.939994999999996</c:v>
                </c:pt>
                <c:pt idx="265">
                  <c:v>95.094397999999998</c:v>
                </c:pt>
                <c:pt idx="266">
                  <c:v>100.337341</c:v>
                </c:pt>
                <c:pt idx="267">
                  <c:v>108.370102</c:v>
                </c:pt>
                <c:pt idx="268">
                  <c:v>110.39031199999999</c:v>
                </c:pt>
                <c:pt idx="269">
                  <c:v>107.889099</c:v>
                </c:pt>
                <c:pt idx="270">
                  <c:v>99.712029000000001</c:v>
                </c:pt>
                <c:pt idx="271">
                  <c:v>104.61827099999999</c:v>
                </c:pt>
                <c:pt idx="272">
                  <c:v>106.590385</c:v>
                </c:pt>
                <c:pt idx="273">
                  <c:v>105.91696899999999</c:v>
                </c:pt>
                <c:pt idx="274">
                  <c:v>105.003067</c:v>
                </c:pt>
                <c:pt idx="275">
                  <c:v>103.75245700000001</c:v>
                </c:pt>
                <c:pt idx="276">
                  <c:v>103.944862</c:v>
                </c:pt>
                <c:pt idx="277">
                  <c:v>105.772667</c:v>
                </c:pt>
                <c:pt idx="278">
                  <c:v>108.706795</c:v>
                </c:pt>
                <c:pt idx="279">
                  <c:v>107.985291</c:v>
                </c:pt>
                <c:pt idx="280">
                  <c:v>107.45618399999999</c:v>
                </c:pt>
                <c:pt idx="281">
                  <c:v>106.782791</c:v>
                </c:pt>
                <c:pt idx="282">
                  <c:v>104.954971</c:v>
                </c:pt>
                <c:pt idx="283">
                  <c:v>103.079063</c:v>
                </c:pt>
                <c:pt idx="284">
                  <c:v>111.496628</c:v>
                </c:pt>
                <c:pt idx="285">
                  <c:v>109.6688</c:v>
                </c:pt>
                <c:pt idx="286">
                  <c:v>111.40042099999999</c:v>
                </c:pt>
                <c:pt idx="287">
                  <c:v>110.72702</c:v>
                </c:pt>
                <c:pt idx="288">
                  <c:v>110.63080600000001</c:v>
                </c:pt>
                <c:pt idx="289">
                  <c:v>110.63080600000001</c:v>
                </c:pt>
                <c:pt idx="290">
                  <c:v>112.31431600000001</c:v>
                </c:pt>
                <c:pt idx="291">
                  <c:v>110.871315</c:v>
                </c:pt>
                <c:pt idx="292">
                  <c:v>112.17002100000001</c:v>
                </c:pt>
                <c:pt idx="293">
                  <c:v>114.190231</c:v>
                </c:pt>
                <c:pt idx="294">
                  <c:v>116.980057</c:v>
                </c:pt>
                <c:pt idx="295">
                  <c:v>116.739555</c:v>
                </c:pt>
                <c:pt idx="296">
                  <c:v>118.519272</c:v>
                </c:pt>
                <c:pt idx="297">
                  <c:v>119.144577</c:v>
                </c:pt>
                <c:pt idx="298">
                  <c:v>120.154686</c:v>
                </c:pt>
                <c:pt idx="299">
                  <c:v>117.412971</c:v>
                </c:pt>
                <c:pt idx="300">
                  <c:v>120.202782</c:v>
                </c:pt>
                <c:pt idx="301">
                  <c:v>119.673676</c:v>
                </c:pt>
                <c:pt idx="302">
                  <c:v>121.982491</c:v>
                </c:pt>
                <c:pt idx="303">
                  <c:v>132.08355700000001</c:v>
                </c:pt>
                <c:pt idx="304">
                  <c:v>137.80751000000001</c:v>
                </c:pt>
                <c:pt idx="305">
                  <c:v>137.855637</c:v>
                </c:pt>
                <c:pt idx="306">
                  <c:v>131.07347100000001</c:v>
                </c:pt>
                <c:pt idx="307">
                  <c:v>129.91906700000001</c:v>
                </c:pt>
                <c:pt idx="308">
                  <c:v>131.79496800000001</c:v>
                </c:pt>
                <c:pt idx="309">
                  <c:v>132.949387</c:v>
                </c:pt>
                <c:pt idx="310">
                  <c:v>131.02536000000001</c:v>
                </c:pt>
                <c:pt idx="311">
                  <c:v>130.97726399999999</c:v>
                </c:pt>
                <c:pt idx="312">
                  <c:v>141.99226400000001</c:v>
                </c:pt>
                <c:pt idx="313">
                  <c:v>142.906158</c:v>
                </c:pt>
                <c:pt idx="314">
                  <c:v>140.35682700000001</c:v>
                </c:pt>
                <c:pt idx="315">
                  <c:v>138.24040199999999</c:v>
                </c:pt>
                <c:pt idx="316">
                  <c:v>138.96189899999999</c:v>
                </c:pt>
                <c:pt idx="317">
                  <c:v>135.59491</c:v>
                </c:pt>
                <c:pt idx="318">
                  <c:v>126.119125</c:v>
                </c:pt>
                <c:pt idx="319">
                  <c:v>126.071037</c:v>
                </c:pt>
                <c:pt idx="320">
                  <c:v>125.301422</c:v>
                </c:pt>
                <c:pt idx="321">
                  <c:v>128.42794799999999</c:v>
                </c:pt>
                <c:pt idx="322">
                  <c:v>128.81274400000001</c:v>
                </c:pt>
                <c:pt idx="323">
                  <c:v>128.81274400000001</c:v>
                </c:pt>
                <c:pt idx="324">
                  <c:v>126.071037</c:v>
                </c:pt>
                <c:pt idx="325">
                  <c:v>124.195122</c:v>
                </c:pt>
                <c:pt idx="326">
                  <c:v>125.734329</c:v>
                </c:pt>
                <c:pt idx="327">
                  <c:v>126.263435</c:v>
                </c:pt>
                <c:pt idx="328">
                  <c:v>126.55201700000001</c:v>
                </c:pt>
                <c:pt idx="329">
                  <c:v>127.706444</c:v>
                </c:pt>
                <c:pt idx="330">
                  <c:v>126.119125</c:v>
                </c:pt>
                <c:pt idx="331">
                  <c:v>130.40005500000001</c:v>
                </c:pt>
                <c:pt idx="332">
                  <c:v>129.19755599999999</c:v>
                </c:pt>
                <c:pt idx="333">
                  <c:v>124.002708</c:v>
                </c:pt>
                <c:pt idx="334">
                  <c:v>120.924286</c:v>
                </c:pt>
                <c:pt idx="335">
                  <c:v>119.72178599999999</c:v>
                </c:pt>
                <c:pt idx="336">
                  <c:v>116.547157</c:v>
                </c:pt>
                <c:pt idx="337">
                  <c:v>119.43317399999999</c:v>
                </c:pt>
                <c:pt idx="338">
                  <c:v>123.56980900000001</c:v>
                </c:pt>
                <c:pt idx="339">
                  <c:v>121.597694</c:v>
                </c:pt>
                <c:pt idx="340">
                  <c:v>123.762199</c:v>
                </c:pt>
                <c:pt idx="341">
                  <c:v>123.13690200000001</c:v>
                </c:pt>
                <c:pt idx="342">
                  <c:v>123.329308</c:v>
                </c:pt>
                <c:pt idx="343">
                  <c:v>126.119125</c:v>
                </c:pt>
                <c:pt idx="344">
                  <c:v>126.071037</c:v>
                </c:pt>
                <c:pt idx="345">
                  <c:v>129.53424100000001</c:v>
                </c:pt>
                <c:pt idx="346">
                  <c:v>127.514038</c:v>
                </c:pt>
                <c:pt idx="347">
                  <c:v>123.377403</c:v>
                </c:pt>
                <c:pt idx="348">
                  <c:v>123.233109</c:v>
                </c:pt>
                <c:pt idx="349">
                  <c:v>123.088791</c:v>
                </c:pt>
                <c:pt idx="350">
                  <c:v>121.11668400000001</c:v>
                </c:pt>
                <c:pt idx="351">
                  <c:v>123.762199</c:v>
                </c:pt>
                <c:pt idx="352">
                  <c:v>122.752106</c:v>
                </c:pt>
                <c:pt idx="353">
                  <c:v>126.311531</c:v>
                </c:pt>
                <c:pt idx="354">
                  <c:v>125.253311</c:v>
                </c:pt>
                <c:pt idx="355">
                  <c:v>125.301422</c:v>
                </c:pt>
                <c:pt idx="356">
                  <c:v>125.78243999999999</c:v>
                </c:pt>
                <c:pt idx="357">
                  <c:v>124.57991</c:v>
                </c:pt>
                <c:pt idx="358">
                  <c:v>123.762199</c:v>
                </c:pt>
                <c:pt idx="359">
                  <c:v>125.301422</c:v>
                </c:pt>
                <c:pt idx="360">
                  <c:v>127.36972</c:v>
                </c:pt>
                <c:pt idx="361">
                  <c:v>125.493813</c:v>
                </c:pt>
                <c:pt idx="362">
                  <c:v>123.233109</c:v>
                </c:pt>
                <c:pt idx="363">
                  <c:v>123.233109</c:v>
                </c:pt>
                <c:pt idx="364">
                  <c:v>123.329308</c:v>
                </c:pt>
                <c:pt idx="365">
                  <c:v>126.022926</c:v>
                </c:pt>
                <c:pt idx="366">
                  <c:v>130.92915300000001</c:v>
                </c:pt>
                <c:pt idx="367">
                  <c:v>136.98979199999999</c:v>
                </c:pt>
                <c:pt idx="368">
                  <c:v>127.273552</c:v>
                </c:pt>
                <c:pt idx="369">
                  <c:v>126.50393699999999</c:v>
                </c:pt>
                <c:pt idx="370">
                  <c:v>124.57991</c:v>
                </c:pt>
                <c:pt idx="371">
                  <c:v>123.281204</c:v>
                </c:pt>
                <c:pt idx="372">
                  <c:v>123.281204</c:v>
                </c:pt>
                <c:pt idx="373">
                  <c:v>125.01281</c:v>
                </c:pt>
                <c:pt idx="374">
                  <c:v>126.263435</c:v>
                </c:pt>
                <c:pt idx="375">
                  <c:v>124.868515</c:v>
                </c:pt>
                <c:pt idx="376">
                  <c:v>125.63813</c:v>
                </c:pt>
                <c:pt idx="377">
                  <c:v>127.465942</c:v>
                </c:pt>
                <c:pt idx="378">
                  <c:v>128.09123199999999</c:v>
                </c:pt>
                <c:pt idx="379">
                  <c:v>130.881058</c:v>
                </c:pt>
                <c:pt idx="380">
                  <c:v>134.729095</c:v>
                </c:pt>
                <c:pt idx="381">
                  <c:v>132.27595500000001</c:v>
                </c:pt>
                <c:pt idx="382">
                  <c:v>135.354401</c:v>
                </c:pt>
                <c:pt idx="383">
                  <c:v>132.901276</c:v>
                </c:pt>
                <c:pt idx="384">
                  <c:v>134.777176</c:v>
                </c:pt>
                <c:pt idx="385">
                  <c:v>133.670883</c:v>
                </c:pt>
                <c:pt idx="386">
                  <c:v>130.44818100000001</c:v>
                </c:pt>
                <c:pt idx="387">
                  <c:v>129.87094099999999</c:v>
                </c:pt>
                <c:pt idx="388">
                  <c:v>146.946594</c:v>
                </c:pt>
                <c:pt idx="389">
                  <c:v>146.85038800000001</c:v>
                </c:pt>
                <c:pt idx="390">
                  <c:v>143.05044599999999</c:v>
                </c:pt>
                <c:pt idx="391">
                  <c:v>145.02256800000001</c:v>
                </c:pt>
                <c:pt idx="392">
                  <c:v>147.09086600000001</c:v>
                </c:pt>
                <c:pt idx="393">
                  <c:v>145.02256800000001</c:v>
                </c:pt>
                <c:pt idx="394">
                  <c:v>142.08843999999999</c:v>
                </c:pt>
                <c:pt idx="395">
                  <c:v>137.999908</c:v>
                </c:pt>
                <c:pt idx="396">
                  <c:v>130.01525899999999</c:v>
                </c:pt>
                <c:pt idx="397">
                  <c:v>131.79496800000001</c:v>
                </c:pt>
                <c:pt idx="398">
                  <c:v>135.16198700000001</c:v>
                </c:pt>
                <c:pt idx="399">
                  <c:v>136.07591199999999</c:v>
                </c:pt>
                <c:pt idx="400">
                  <c:v>134.151871</c:v>
                </c:pt>
                <c:pt idx="401">
                  <c:v>133.91137699999999</c:v>
                </c:pt>
                <c:pt idx="402">
                  <c:v>135.83538799999999</c:v>
                </c:pt>
                <c:pt idx="403">
                  <c:v>138.43279999999999</c:v>
                </c:pt>
                <c:pt idx="404">
                  <c:v>137.037903</c:v>
                </c:pt>
                <c:pt idx="405">
                  <c:v>137.08601400000001</c:v>
                </c:pt>
                <c:pt idx="406">
                  <c:v>136.07591199999999</c:v>
                </c:pt>
                <c:pt idx="407">
                  <c:v>141.27075199999999</c:v>
                </c:pt>
                <c:pt idx="408">
                  <c:v>137.374619</c:v>
                </c:pt>
                <c:pt idx="409">
                  <c:v>137.037903</c:v>
                </c:pt>
                <c:pt idx="410">
                  <c:v>136.46069299999999</c:v>
                </c:pt>
                <c:pt idx="411">
                  <c:v>136.74929800000001</c:v>
                </c:pt>
                <c:pt idx="412">
                  <c:v>135.49870300000001</c:v>
                </c:pt>
                <c:pt idx="413">
                  <c:v>135.59491</c:v>
                </c:pt>
                <c:pt idx="414">
                  <c:v>135.210083</c:v>
                </c:pt>
                <c:pt idx="415">
                  <c:v>132.42027300000001</c:v>
                </c:pt>
                <c:pt idx="416">
                  <c:v>133.430374</c:v>
                </c:pt>
                <c:pt idx="417">
                  <c:v>133.81518600000001</c:v>
                </c:pt>
                <c:pt idx="418">
                  <c:v>133.38227800000001</c:v>
                </c:pt>
                <c:pt idx="419">
                  <c:v>131.650665</c:v>
                </c:pt>
                <c:pt idx="420">
                  <c:v>131.217758</c:v>
                </c:pt>
                <c:pt idx="421">
                  <c:v>130.255753</c:v>
                </c:pt>
                <c:pt idx="422">
                  <c:v>129.389938</c:v>
                </c:pt>
                <c:pt idx="423">
                  <c:v>133.28607199999999</c:v>
                </c:pt>
                <c:pt idx="424">
                  <c:v>135.06579600000001</c:v>
                </c:pt>
                <c:pt idx="425">
                  <c:v>131.89118999999999</c:v>
                </c:pt>
                <c:pt idx="426">
                  <c:v>133.81518600000001</c:v>
                </c:pt>
                <c:pt idx="427">
                  <c:v>135.93159499999999</c:v>
                </c:pt>
                <c:pt idx="428">
                  <c:v>136.46069299999999</c:v>
                </c:pt>
                <c:pt idx="429">
                  <c:v>133.574692</c:v>
                </c:pt>
                <c:pt idx="430">
                  <c:v>136.36450199999999</c:v>
                </c:pt>
                <c:pt idx="431">
                  <c:v>136.36450199999999</c:v>
                </c:pt>
                <c:pt idx="432">
                  <c:v>135.59491</c:v>
                </c:pt>
                <c:pt idx="433">
                  <c:v>136.74929800000001</c:v>
                </c:pt>
                <c:pt idx="434">
                  <c:v>136.84551999999999</c:v>
                </c:pt>
                <c:pt idx="435">
                  <c:v>134.199997</c:v>
                </c:pt>
                <c:pt idx="436">
                  <c:v>137.037903</c:v>
                </c:pt>
                <c:pt idx="437">
                  <c:v>142.858047</c:v>
                </c:pt>
                <c:pt idx="438">
                  <c:v>139.10623200000001</c:v>
                </c:pt>
                <c:pt idx="439">
                  <c:v>140.64541600000001</c:v>
                </c:pt>
                <c:pt idx="440">
                  <c:v>157.047653</c:v>
                </c:pt>
                <c:pt idx="441">
                  <c:v>154.113541</c:v>
                </c:pt>
                <c:pt idx="442">
                  <c:v>156.08564799999999</c:v>
                </c:pt>
                <c:pt idx="443">
                  <c:v>154.40214499999999</c:v>
                </c:pt>
                <c:pt idx="444">
                  <c:v>158.63494900000001</c:v>
                </c:pt>
                <c:pt idx="445">
                  <c:v>164.83990499999999</c:v>
                </c:pt>
                <c:pt idx="446">
                  <c:v>167.004425</c:v>
                </c:pt>
                <c:pt idx="447">
                  <c:v>167.82212799999999</c:v>
                </c:pt>
                <c:pt idx="448">
                  <c:v>161.665268</c:v>
                </c:pt>
                <c:pt idx="449">
                  <c:v>171.71826200000001</c:v>
                </c:pt>
                <c:pt idx="450">
                  <c:v>167.870239</c:v>
                </c:pt>
                <c:pt idx="451">
                  <c:v>165.032318</c:v>
                </c:pt>
                <c:pt idx="452">
                  <c:v>166.234848</c:v>
                </c:pt>
                <c:pt idx="453">
                  <c:v>162.531082</c:v>
                </c:pt>
                <c:pt idx="454">
                  <c:v>159.981796</c:v>
                </c:pt>
                <c:pt idx="455">
                  <c:v>158.827393</c:v>
                </c:pt>
                <c:pt idx="456">
                  <c:v>156.42236299999999</c:v>
                </c:pt>
                <c:pt idx="457">
                  <c:v>155.84513899999999</c:v>
                </c:pt>
                <c:pt idx="458">
                  <c:v>154.979355</c:v>
                </c:pt>
                <c:pt idx="459">
                  <c:v>164.74371300000001</c:v>
                </c:pt>
                <c:pt idx="460">
                  <c:v>164.45512400000001</c:v>
                </c:pt>
                <c:pt idx="461">
                  <c:v>169.21704099999999</c:v>
                </c:pt>
                <c:pt idx="462">
                  <c:v>174.267563</c:v>
                </c:pt>
                <c:pt idx="463">
                  <c:v>174.84478799999999</c:v>
                </c:pt>
                <c:pt idx="464">
                  <c:v>179.60670500000001</c:v>
                </c:pt>
                <c:pt idx="465">
                  <c:v>177.29789700000001</c:v>
                </c:pt>
                <c:pt idx="466">
                  <c:v>174.17137099999999</c:v>
                </c:pt>
                <c:pt idx="467">
                  <c:v>170.08284</c:v>
                </c:pt>
                <c:pt idx="468">
                  <c:v>170.22714199999999</c:v>
                </c:pt>
                <c:pt idx="469">
                  <c:v>179.89532500000001</c:v>
                </c:pt>
                <c:pt idx="470">
                  <c:v>195.62413000000001</c:v>
                </c:pt>
                <c:pt idx="471">
                  <c:v>181.57882699999999</c:v>
                </c:pt>
                <c:pt idx="472">
                  <c:v>195.23933400000001</c:v>
                </c:pt>
                <c:pt idx="473">
                  <c:v>207.408737</c:v>
                </c:pt>
                <c:pt idx="474">
                  <c:v>216.64399700000001</c:v>
                </c:pt>
                <c:pt idx="475">
                  <c:v>215.87439000000001</c:v>
                </c:pt>
                <c:pt idx="476">
                  <c:v>216.788284</c:v>
                </c:pt>
                <c:pt idx="477">
                  <c:v>220.54011499999999</c:v>
                </c:pt>
                <c:pt idx="478">
                  <c:v>224.436249</c:v>
                </c:pt>
                <c:pt idx="479">
                  <c:v>218.616119</c:v>
                </c:pt>
                <c:pt idx="480">
                  <c:v>221.74262999999999</c:v>
                </c:pt>
                <c:pt idx="481">
                  <c:v>225.013443</c:v>
                </c:pt>
                <c:pt idx="482">
                  <c:v>232.51710499999999</c:v>
                </c:pt>
                <c:pt idx="483">
                  <c:v>243.38777200000001</c:v>
                </c:pt>
                <c:pt idx="484">
                  <c:v>285.66799900000001</c:v>
                </c:pt>
                <c:pt idx="485">
                  <c:v>259.59762599999999</c:v>
                </c:pt>
                <c:pt idx="486">
                  <c:v>273.01760899999999</c:v>
                </c:pt>
                <c:pt idx="487">
                  <c:v>267.87088</c:v>
                </c:pt>
                <c:pt idx="488">
                  <c:v>276.52896099999998</c:v>
                </c:pt>
                <c:pt idx="489">
                  <c:v>304.13851899999997</c:v>
                </c:pt>
                <c:pt idx="490">
                  <c:v>310.29534899999999</c:v>
                </c:pt>
                <c:pt idx="491">
                  <c:v>301.10821499999997</c:v>
                </c:pt>
                <c:pt idx="492">
                  <c:v>282.49334700000003</c:v>
                </c:pt>
                <c:pt idx="493">
                  <c:v>320.059753</c:v>
                </c:pt>
                <c:pt idx="494">
                  <c:v>314.86492900000002</c:v>
                </c:pt>
                <c:pt idx="495">
                  <c:v>336.55819700000001</c:v>
                </c:pt>
                <c:pt idx="496">
                  <c:v>334.39367700000003</c:v>
                </c:pt>
                <c:pt idx="497">
                  <c:v>319.57873499999999</c:v>
                </c:pt>
                <c:pt idx="498">
                  <c:v>317.84713699999998</c:v>
                </c:pt>
                <c:pt idx="499">
                  <c:v>313.27758799999998</c:v>
                </c:pt>
                <c:pt idx="500">
                  <c:v>315.92312600000002</c:v>
                </c:pt>
                <c:pt idx="501">
                  <c:v>317.46234099999998</c:v>
                </c:pt>
                <c:pt idx="502">
                  <c:v>310.68017600000002</c:v>
                </c:pt>
                <c:pt idx="503">
                  <c:v>312.60418700000002</c:v>
                </c:pt>
                <c:pt idx="504">
                  <c:v>313.61431900000002</c:v>
                </c:pt>
                <c:pt idx="505">
                  <c:v>304.23474099999999</c:v>
                </c:pt>
                <c:pt idx="506">
                  <c:v>314.48010299999999</c:v>
                </c:pt>
                <c:pt idx="507">
                  <c:v>322.51284800000002</c:v>
                </c:pt>
                <c:pt idx="508">
                  <c:v>381.96490499999999</c:v>
                </c:pt>
                <c:pt idx="509">
                  <c:v>388.02554300000003</c:v>
                </c:pt>
                <c:pt idx="510">
                  <c:v>387.44836400000003</c:v>
                </c:pt>
                <c:pt idx="511">
                  <c:v>393.79760700000003</c:v>
                </c:pt>
                <c:pt idx="512">
                  <c:v>386.63067599999999</c:v>
                </c:pt>
                <c:pt idx="513">
                  <c:v>390.23812900000001</c:v>
                </c:pt>
                <c:pt idx="514">
                  <c:v>385.57241800000003</c:v>
                </c:pt>
                <c:pt idx="515">
                  <c:v>396.49121100000002</c:v>
                </c:pt>
                <c:pt idx="516">
                  <c:v>381.38769500000001</c:v>
                </c:pt>
                <c:pt idx="517">
                  <c:v>369.795502</c:v>
                </c:pt>
                <c:pt idx="518">
                  <c:v>374.07650799999999</c:v>
                </c:pt>
                <c:pt idx="519">
                  <c:v>374.36498999999998</c:v>
                </c:pt>
                <c:pt idx="520">
                  <c:v>370.75750699999998</c:v>
                </c:pt>
                <c:pt idx="521">
                  <c:v>424.96667500000001</c:v>
                </c:pt>
                <c:pt idx="522">
                  <c:v>417.41488600000002</c:v>
                </c:pt>
                <c:pt idx="523">
                  <c:v>453.92300399999999</c:v>
                </c:pt>
                <c:pt idx="524">
                  <c:v>466.52533</c:v>
                </c:pt>
                <c:pt idx="525">
                  <c:v>452.14331099999998</c:v>
                </c:pt>
                <c:pt idx="526">
                  <c:v>452.96099900000002</c:v>
                </c:pt>
                <c:pt idx="527">
                  <c:v>460.07989500000002</c:v>
                </c:pt>
                <c:pt idx="528">
                  <c:v>450.21929899999998</c:v>
                </c:pt>
                <c:pt idx="529">
                  <c:v>433.72091699999999</c:v>
                </c:pt>
                <c:pt idx="530">
                  <c:v>424.24514799999997</c:v>
                </c:pt>
                <c:pt idx="531">
                  <c:v>434.827179</c:v>
                </c:pt>
                <c:pt idx="532">
                  <c:v>450.65222199999999</c:v>
                </c:pt>
                <c:pt idx="533">
                  <c:v>445.84219400000001</c:v>
                </c:pt>
                <c:pt idx="534">
                  <c:v>464.072205</c:v>
                </c:pt>
                <c:pt idx="535">
                  <c:v>457.771027</c:v>
                </c:pt>
                <c:pt idx="536">
                  <c:v>447.57382200000001</c:v>
                </c:pt>
                <c:pt idx="537">
                  <c:v>437.95373499999999</c:v>
                </c:pt>
                <c:pt idx="538">
                  <c:v>442.57135</c:v>
                </c:pt>
                <c:pt idx="539">
                  <c:v>433.528503</c:v>
                </c:pt>
                <c:pt idx="540">
                  <c:v>441.99414100000001</c:v>
                </c:pt>
                <c:pt idx="541">
                  <c:v>441.22454800000003</c:v>
                </c:pt>
                <c:pt idx="542">
                  <c:v>443.91815200000002</c:v>
                </c:pt>
                <c:pt idx="543">
                  <c:v>445.16876200000002</c:v>
                </c:pt>
                <c:pt idx="544">
                  <c:v>444.39917000000003</c:v>
                </c:pt>
                <c:pt idx="545">
                  <c:v>465.85189800000001</c:v>
                </c:pt>
                <c:pt idx="546">
                  <c:v>461.61910999999998</c:v>
                </c:pt>
                <c:pt idx="547">
                  <c:v>454.69262700000002</c:v>
                </c:pt>
                <c:pt idx="548">
                  <c:v>459.83935500000001</c:v>
                </c:pt>
                <c:pt idx="549">
                  <c:v>445.16876200000002</c:v>
                </c:pt>
                <c:pt idx="550">
                  <c:v>435.74115</c:v>
                </c:pt>
                <c:pt idx="551">
                  <c:v>434.77914399999997</c:v>
                </c:pt>
                <c:pt idx="552">
                  <c:v>408.468231</c:v>
                </c:pt>
                <c:pt idx="553">
                  <c:v>382.20541400000002</c:v>
                </c:pt>
                <c:pt idx="554">
                  <c:v>397.308899</c:v>
                </c:pt>
                <c:pt idx="555">
                  <c:v>414.67312600000002</c:v>
                </c:pt>
                <c:pt idx="556">
                  <c:v>404.09103399999998</c:v>
                </c:pt>
                <c:pt idx="557">
                  <c:v>404.52398699999998</c:v>
                </c:pt>
                <c:pt idx="558">
                  <c:v>422.03250100000002</c:v>
                </c:pt>
                <c:pt idx="559">
                  <c:v>412.70098899999999</c:v>
                </c:pt>
                <c:pt idx="560">
                  <c:v>411.40231299999999</c:v>
                </c:pt>
                <c:pt idx="561">
                  <c:v>363.734894</c:v>
                </c:pt>
                <c:pt idx="562">
                  <c:v>389.66095000000001</c:v>
                </c:pt>
                <c:pt idx="563">
                  <c:v>412.46051</c:v>
                </c:pt>
                <c:pt idx="564">
                  <c:v>425.59191900000002</c:v>
                </c:pt>
                <c:pt idx="565">
                  <c:v>418.90600599999999</c:v>
                </c:pt>
                <c:pt idx="566">
                  <c:v>414.67312600000002</c:v>
                </c:pt>
                <c:pt idx="567">
                  <c:v>415.15414399999997</c:v>
                </c:pt>
                <c:pt idx="568">
                  <c:v>410.48843399999998</c:v>
                </c:pt>
                <c:pt idx="569">
                  <c:v>404.86068699999998</c:v>
                </c:pt>
                <c:pt idx="570">
                  <c:v>411.59472699999998</c:v>
                </c:pt>
                <c:pt idx="571">
                  <c:v>403.22525000000002</c:v>
                </c:pt>
                <c:pt idx="572">
                  <c:v>399.56967200000003</c:v>
                </c:pt>
                <c:pt idx="573">
                  <c:v>401.78225700000002</c:v>
                </c:pt>
                <c:pt idx="574">
                  <c:v>396.77984600000002</c:v>
                </c:pt>
                <c:pt idx="575">
                  <c:v>389.80261200000001</c:v>
                </c:pt>
                <c:pt idx="576">
                  <c:v>404.24154700000003</c:v>
                </c:pt>
                <c:pt idx="577">
                  <c:v>401.14059400000002</c:v>
                </c:pt>
                <c:pt idx="578">
                  <c:v>408.06930499999999</c:v>
                </c:pt>
                <c:pt idx="579">
                  <c:v>401.52816799999999</c:v>
                </c:pt>
                <c:pt idx="580">
                  <c:v>385.19961499999999</c:v>
                </c:pt>
                <c:pt idx="581">
                  <c:v>396.14993299999998</c:v>
                </c:pt>
                <c:pt idx="582">
                  <c:v>398.136505</c:v>
                </c:pt>
                <c:pt idx="583">
                  <c:v>399.00863600000002</c:v>
                </c:pt>
                <c:pt idx="584">
                  <c:v>398.911743</c:v>
                </c:pt>
                <c:pt idx="585">
                  <c:v>392.515961</c:v>
                </c:pt>
                <c:pt idx="586">
                  <c:v>393.92111199999999</c:v>
                </c:pt>
                <c:pt idx="587">
                  <c:v>392.46752900000001</c:v>
                </c:pt>
                <c:pt idx="588">
                  <c:v>399.68701199999998</c:v>
                </c:pt>
                <c:pt idx="589">
                  <c:v>430.55136099999999</c:v>
                </c:pt>
                <c:pt idx="590">
                  <c:v>467.52090500000003</c:v>
                </c:pt>
                <c:pt idx="591">
                  <c:v>449.10882600000002</c:v>
                </c:pt>
                <c:pt idx="592">
                  <c:v>438.35232500000001</c:v>
                </c:pt>
                <c:pt idx="593">
                  <c:v>439.56362899999999</c:v>
                </c:pt>
                <c:pt idx="594">
                  <c:v>446.44390900000002</c:v>
                </c:pt>
                <c:pt idx="595">
                  <c:v>439.27288800000002</c:v>
                </c:pt>
                <c:pt idx="596">
                  <c:v>448.18823200000003</c:v>
                </c:pt>
                <c:pt idx="597">
                  <c:v>445.087219</c:v>
                </c:pt>
                <c:pt idx="598">
                  <c:v>440.096588</c:v>
                </c:pt>
                <c:pt idx="599">
                  <c:v>437.91622899999999</c:v>
                </c:pt>
                <c:pt idx="600">
                  <c:v>421.68454000000003</c:v>
                </c:pt>
                <c:pt idx="601">
                  <c:v>409.86206099999998</c:v>
                </c:pt>
                <c:pt idx="602">
                  <c:v>414.46508799999998</c:v>
                </c:pt>
                <c:pt idx="603">
                  <c:v>400.704498</c:v>
                </c:pt>
                <c:pt idx="604">
                  <c:v>394.16336100000001</c:v>
                </c:pt>
                <c:pt idx="605">
                  <c:v>413.49603300000001</c:v>
                </c:pt>
                <c:pt idx="606">
                  <c:v>400.89831500000003</c:v>
                </c:pt>
                <c:pt idx="607">
                  <c:v>389.51187099999999</c:v>
                </c:pt>
                <c:pt idx="608">
                  <c:v>382.09863300000001</c:v>
                </c:pt>
                <c:pt idx="609">
                  <c:v>378.755402</c:v>
                </c:pt>
                <c:pt idx="610">
                  <c:v>394.84170499999999</c:v>
                </c:pt>
                <c:pt idx="611">
                  <c:v>387.57379200000003</c:v>
                </c:pt>
                <c:pt idx="612">
                  <c:v>393.38812300000001</c:v>
                </c:pt>
                <c:pt idx="613">
                  <c:v>387.52533</c:v>
                </c:pt>
                <c:pt idx="614">
                  <c:v>387.81603999999999</c:v>
                </c:pt>
                <c:pt idx="615">
                  <c:v>415.62792999999999</c:v>
                </c:pt>
                <c:pt idx="616">
                  <c:v>400.02612299999998</c:v>
                </c:pt>
                <c:pt idx="617">
                  <c:v>394.211792</c:v>
                </c:pt>
                <c:pt idx="618">
                  <c:v>389.22122200000001</c:v>
                </c:pt>
                <c:pt idx="619">
                  <c:v>385.587219</c:v>
                </c:pt>
                <c:pt idx="620">
                  <c:v>383.21301299999999</c:v>
                </c:pt>
                <c:pt idx="621">
                  <c:v>372.35964999999999</c:v>
                </c:pt>
                <c:pt idx="622">
                  <c:v>359.76190200000002</c:v>
                </c:pt>
                <c:pt idx="623">
                  <c:v>365.043274</c:v>
                </c:pt>
                <c:pt idx="624">
                  <c:v>368.67718500000001</c:v>
                </c:pt>
                <c:pt idx="625">
                  <c:v>369.06484999999998</c:v>
                </c:pt>
                <c:pt idx="626">
                  <c:v>361.796875</c:v>
                </c:pt>
                <c:pt idx="627">
                  <c:v>349.00537100000003</c:v>
                </c:pt>
                <c:pt idx="628">
                  <c:v>351.040436</c:v>
                </c:pt>
                <c:pt idx="629">
                  <c:v>354.23825099999999</c:v>
                </c:pt>
                <c:pt idx="630">
                  <c:v>354.092896</c:v>
                </c:pt>
                <c:pt idx="631">
                  <c:v>358.79281600000002</c:v>
                </c:pt>
                <c:pt idx="632">
                  <c:v>351.37957799999998</c:v>
                </c:pt>
                <c:pt idx="633">
                  <c:v>361.796875</c:v>
                </c:pt>
                <c:pt idx="634">
                  <c:v>371.729736</c:v>
                </c:pt>
                <c:pt idx="635">
                  <c:v>387.04083300000002</c:v>
                </c:pt>
                <c:pt idx="636">
                  <c:v>386.84698500000002</c:v>
                </c:pt>
                <c:pt idx="637">
                  <c:v>380.01513699999998</c:v>
                </c:pt>
                <c:pt idx="638">
                  <c:v>379.14300500000002</c:v>
                </c:pt>
                <c:pt idx="639">
                  <c:v>377.68942299999998</c:v>
                </c:pt>
                <c:pt idx="640">
                  <c:v>372.06887799999998</c:v>
                </c:pt>
                <c:pt idx="641">
                  <c:v>359.422729</c:v>
                </c:pt>
                <c:pt idx="642">
                  <c:v>344.93533300000001</c:v>
                </c:pt>
                <c:pt idx="643">
                  <c:v>354.33514400000001</c:v>
                </c:pt>
                <c:pt idx="644">
                  <c:v>371.00295999999997</c:v>
                </c:pt>
                <c:pt idx="645">
                  <c:v>366.20611600000001</c:v>
                </c:pt>
                <c:pt idx="646">
                  <c:v>359.27734400000003</c:v>
                </c:pt>
                <c:pt idx="647">
                  <c:v>357.14544699999999</c:v>
                </c:pt>
                <c:pt idx="648">
                  <c:v>367.61123700000002</c:v>
                </c:pt>
                <c:pt idx="649">
                  <c:v>381.27496300000001</c:v>
                </c:pt>
                <c:pt idx="650">
                  <c:v>369.40399200000002</c:v>
                </c:pt>
                <c:pt idx="651">
                  <c:v>370.80911300000002</c:v>
                </c:pt>
                <c:pt idx="652">
                  <c:v>375.31518599999998</c:v>
                </c:pt>
                <c:pt idx="653">
                  <c:v>418.63201900000001</c:v>
                </c:pt>
                <c:pt idx="654">
                  <c:v>409.329071</c:v>
                </c:pt>
                <c:pt idx="655">
                  <c:v>424.494843</c:v>
                </c:pt>
                <c:pt idx="656">
                  <c:v>409.232147</c:v>
                </c:pt>
                <c:pt idx="657">
                  <c:v>412.62383999999997</c:v>
                </c:pt>
                <c:pt idx="658">
                  <c:v>406.90646400000003</c:v>
                </c:pt>
                <c:pt idx="659">
                  <c:v>415.04650900000001</c:v>
                </c:pt>
                <c:pt idx="660">
                  <c:v>428.95245399999999</c:v>
                </c:pt>
                <c:pt idx="661">
                  <c:v>428.12872299999998</c:v>
                </c:pt>
                <c:pt idx="662">
                  <c:v>465.43737800000002</c:v>
                </c:pt>
                <c:pt idx="663">
                  <c:v>457.58804300000003</c:v>
                </c:pt>
                <c:pt idx="664">
                  <c:v>461.222015</c:v>
                </c:pt>
                <c:pt idx="665">
                  <c:v>460.979736</c:v>
                </c:pt>
                <c:pt idx="666">
                  <c:v>439.61209100000002</c:v>
                </c:pt>
                <c:pt idx="667">
                  <c:v>400.07458500000001</c:v>
                </c:pt>
                <c:pt idx="668">
                  <c:v>407.77856400000002</c:v>
                </c:pt>
                <c:pt idx="669">
                  <c:v>422.411316</c:v>
                </c:pt>
                <c:pt idx="670">
                  <c:v>433.16781600000002</c:v>
                </c:pt>
                <c:pt idx="671">
                  <c:v>431.56890900000002</c:v>
                </c:pt>
                <c:pt idx="672">
                  <c:v>426.772064</c:v>
                </c:pt>
                <c:pt idx="673">
                  <c:v>425.22155800000002</c:v>
                </c:pt>
                <c:pt idx="674">
                  <c:v>431.95654300000001</c:v>
                </c:pt>
                <c:pt idx="675">
                  <c:v>438.98217799999998</c:v>
                </c:pt>
                <c:pt idx="676">
                  <c:v>441.30792200000002</c:v>
                </c:pt>
                <c:pt idx="677">
                  <c:v>409.95895400000001</c:v>
                </c:pt>
                <c:pt idx="678">
                  <c:v>408.60229500000003</c:v>
                </c:pt>
                <c:pt idx="679">
                  <c:v>408.94149800000002</c:v>
                </c:pt>
                <c:pt idx="680">
                  <c:v>408.94149800000002</c:v>
                </c:pt>
                <c:pt idx="681">
                  <c:v>388.73666400000002</c:v>
                </c:pt>
                <c:pt idx="682">
                  <c:v>410.11886600000003</c:v>
                </c:pt>
                <c:pt idx="683">
                  <c:v>398.93960600000003</c:v>
                </c:pt>
                <c:pt idx="684">
                  <c:v>402.79617300000001</c:v>
                </c:pt>
                <c:pt idx="685">
                  <c:v>398.54904199999999</c:v>
                </c:pt>
                <c:pt idx="686">
                  <c:v>387.80911300000002</c:v>
                </c:pt>
                <c:pt idx="687">
                  <c:v>378.04556300000002</c:v>
                </c:pt>
                <c:pt idx="688">
                  <c:v>392.349152</c:v>
                </c:pt>
                <c:pt idx="689">
                  <c:v>353.34368899999998</c:v>
                </c:pt>
                <c:pt idx="690">
                  <c:v>363.05847199999999</c:v>
                </c:pt>
                <c:pt idx="691">
                  <c:v>386.14932299999998</c:v>
                </c:pt>
                <c:pt idx="692">
                  <c:v>399.42776500000002</c:v>
                </c:pt>
                <c:pt idx="693">
                  <c:v>400.74585000000002</c:v>
                </c:pt>
                <c:pt idx="694">
                  <c:v>404.06545999999997</c:v>
                </c:pt>
                <c:pt idx="695">
                  <c:v>412.36450200000002</c:v>
                </c:pt>
                <c:pt idx="696">
                  <c:v>407.14099099999999</c:v>
                </c:pt>
                <c:pt idx="697">
                  <c:v>431.54989599999999</c:v>
                </c:pt>
                <c:pt idx="698">
                  <c:v>431.30581699999999</c:v>
                </c:pt>
                <c:pt idx="699">
                  <c:v>450.247162</c:v>
                </c:pt>
                <c:pt idx="700">
                  <c:v>484.32199100000003</c:v>
                </c:pt>
                <c:pt idx="701">
                  <c:v>487.34869400000002</c:v>
                </c:pt>
                <c:pt idx="702">
                  <c:v>490.131348</c:v>
                </c:pt>
                <c:pt idx="703">
                  <c:v>479.39141799999999</c:v>
                </c:pt>
                <c:pt idx="704">
                  <c:v>490.66833500000001</c:v>
                </c:pt>
                <c:pt idx="705">
                  <c:v>489.15499899999998</c:v>
                </c:pt>
                <c:pt idx="706">
                  <c:v>485.10314899999997</c:v>
                </c:pt>
                <c:pt idx="707">
                  <c:v>499.45550500000002</c:v>
                </c:pt>
                <c:pt idx="708">
                  <c:v>485.83538800000002</c:v>
                </c:pt>
                <c:pt idx="709">
                  <c:v>491.10769699999997</c:v>
                </c:pt>
                <c:pt idx="710">
                  <c:v>479.29376200000002</c:v>
                </c:pt>
                <c:pt idx="711">
                  <c:v>482.27166699999998</c:v>
                </c:pt>
                <c:pt idx="712">
                  <c:v>469.62786899999998</c:v>
                </c:pt>
                <c:pt idx="713">
                  <c:v>474.509613</c:v>
                </c:pt>
                <c:pt idx="714">
                  <c:v>486.81173699999999</c:v>
                </c:pt>
                <c:pt idx="715">
                  <c:v>492.57226600000001</c:v>
                </c:pt>
                <c:pt idx="716">
                  <c:v>522.93688999999995</c:v>
                </c:pt>
                <c:pt idx="717">
                  <c:v>521.42358400000001</c:v>
                </c:pt>
                <c:pt idx="718">
                  <c:v>514.78442399999994</c:v>
                </c:pt>
                <c:pt idx="719">
                  <c:v>530.30847200000005</c:v>
                </c:pt>
                <c:pt idx="720">
                  <c:v>517.66467299999999</c:v>
                </c:pt>
                <c:pt idx="721">
                  <c:v>518.64099099999999</c:v>
                </c:pt>
                <c:pt idx="722">
                  <c:v>526.69598399999995</c:v>
                </c:pt>
                <c:pt idx="723">
                  <c:v>523.13226299999997</c:v>
                </c:pt>
                <c:pt idx="724">
                  <c:v>515.76068099999998</c:v>
                </c:pt>
                <c:pt idx="725">
                  <c:v>531.04070999999999</c:v>
                </c:pt>
                <c:pt idx="726">
                  <c:v>534.99505599999998</c:v>
                </c:pt>
                <c:pt idx="727">
                  <c:v>496.13592499999999</c:v>
                </c:pt>
                <c:pt idx="728">
                  <c:v>489.740814</c:v>
                </c:pt>
                <c:pt idx="729">
                  <c:v>464.50192299999998</c:v>
                </c:pt>
                <c:pt idx="730">
                  <c:v>455.76355000000001</c:v>
                </c:pt>
                <c:pt idx="731">
                  <c:v>458.10684199999997</c:v>
                </c:pt>
                <c:pt idx="732">
                  <c:v>448.24563599999999</c:v>
                </c:pt>
                <c:pt idx="733">
                  <c:v>432.77038599999997</c:v>
                </c:pt>
                <c:pt idx="734">
                  <c:v>446.63464399999998</c:v>
                </c:pt>
                <c:pt idx="735">
                  <c:v>436.138824</c:v>
                </c:pt>
                <c:pt idx="736">
                  <c:v>422.42095899999998</c:v>
                </c:pt>
                <c:pt idx="737">
                  <c:v>411.43695100000002</c:v>
                </c:pt>
                <c:pt idx="738">
                  <c:v>383.36669899999998</c:v>
                </c:pt>
                <c:pt idx="739">
                  <c:v>360.32464599999997</c:v>
                </c:pt>
                <c:pt idx="740">
                  <c:v>382.341522</c:v>
                </c:pt>
                <c:pt idx="741">
                  <c:v>396.74279799999999</c:v>
                </c:pt>
                <c:pt idx="742">
                  <c:v>426.13113399999997</c:v>
                </c:pt>
                <c:pt idx="743">
                  <c:v>445.21887199999998</c:v>
                </c:pt>
                <c:pt idx="744">
                  <c:v>431.50112899999999</c:v>
                </c:pt>
                <c:pt idx="745">
                  <c:v>436.28524800000002</c:v>
                </c:pt>
                <c:pt idx="746">
                  <c:v>431.98931900000002</c:v>
                </c:pt>
                <c:pt idx="747">
                  <c:v>398.89074699999998</c:v>
                </c:pt>
                <c:pt idx="748">
                  <c:v>337.81961100000001</c:v>
                </c:pt>
                <c:pt idx="749">
                  <c:v>333.27957199999997</c:v>
                </c:pt>
                <c:pt idx="750">
                  <c:v>355.14993299999998</c:v>
                </c:pt>
                <c:pt idx="751">
                  <c:v>363.54663099999999</c:v>
                </c:pt>
                <c:pt idx="752">
                  <c:v>375.40939300000002</c:v>
                </c:pt>
                <c:pt idx="753">
                  <c:v>379.80297899999999</c:v>
                </c:pt>
                <c:pt idx="754">
                  <c:v>378.72894300000002</c:v>
                </c:pt>
                <c:pt idx="755">
                  <c:v>370.966949</c:v>
                </c:pt>
                <c:pt idx="756">
                  <c:v>366.81741299999999</c:v>
                </c:pt>
                <c:pt idx="757">
                  <c:v>359.05538899999999</c:v>
                </c:pt>
                <c:pt idx="758">
                  <c:v>352.464966</c:v>
                </c:pt>
                <c:pt idx="759">
                  <c:v>364.13244600000002</c:v>
                </c:pt>
                <c:pt idx="760">
                  <c:v>356.46807899999999</c:v>
                </c:pt>
                <c:pt idx="761">
                  <c:v>345.04467799999998</c:v>
                </c:pt>
                <c:pt idx="762">
                  <c:v>344.16592400000002</c:v>
                </c:pt>
                <c:pt idx="763">
                  <c:v>340.21170000000001</c:v>
                </c:pt>
                <c:pt idx="764">
                  <c:v>325.12695300000001</c:v>
                </c:pt>
                <c:pt idx="765">
                  <c:v>313.11776700000001</c:v>
                </c:pt>
                <c:pt idx="766">
                  <c:v>282.26489299999997</c:v>
                </c:pt>
                <c:pt idx="767">
                  <c:v>296.81262199999998</c:v>
                </c:pt>
                <c:pt idx="768">
                  <c:v>293.00482199999999</c:v>
                </c:pt>
                <c:pt idx="769">
                  <c:v>288.90408300000001</c:v>
                </c:pt>
                <c:pt idx="770">
                  <c:v>303.50064099999997</c:v>
                </c:pt>
                <c:pt idx="771">
                  <c:v>309.55401599999999</c:v>
                </c:pt>
                <c:pt idx="772">
                  <c:v>309.50528000000003</c:v>
                </c:pt>
                <c:pt idx="773">
                  <c:v>321.36801100000002</c:v>
                </c:pt>
                <c:pt idx="774">
                  <c:v>303.79354899999998</c:v>
                </c:pt>
                <c:pt idx="775">
                  <c:v>305.84390300000001</c:v>
                </c:pt>
                <c:pt idx="776">
                  <c:v>308.87060500000001</c:v>
                </c:pt>
                <c:pt idx="777">
                  <c:v>309.74935900000003</c:v>
                </c:pt>
                <c:pt idx="778">
                  <c:v>310.13986199999999</c:v>
                </c:pt>
                <c:pt idx="779">
                  <c:v>318.73184199999997</c:v>
                </c:pt>
                <c:pt idx="780">
                  <c:v>329.325287</c:v>
                </c:pt>
                <c:pt idx="781">
                  <c:v>335.18344100000002</c:v>
                </c:pt>
                <c:pt idx="782">
                  <c:v>349.43826300000001</c:v>
                </c:pt>
                <c:pt idx="783">
                  <c:v>346.70446800000002</c:v>
                </c:pt>
                <c:pt idx="784">
                  <c:v>339.18649299999998</c:v>
                </c:pt>
                <c:pt idx="785">
                  <c:v>352.75787400000002</c:v>
                </c:pt>
                <c:pt idx="786">
                  <c:v>350.46343999999999</c:v>
                </c:pt>
                <c:pt idx="787">
                  <c:v>349.43826300000001</c:v>
                </c:pt>
                <c:pt idx="788">
                  <c:v>349.77999899999998</c:v>
                </c:pt>
                <c:pt idx="789">
                  <c:v>360.22699</c:v>
                </c:pt>
                <c:pt idx="790">
                  <c:v>362.52145400000001</c:v>
                </c:pt>
                <c:pt idx="791">
                  <c:v>360.66635100000002</c:v>
                </c:pt>
                <c:pt idx="792">
                  <c:v>349.48709100000002</c:v>
                </c:pt>
                <c:pt idx="793">
                  <c:v>348.89959700000003</c:v>
                </c:pt>
                <c:pt idx="794">
                  <c:v>360.30603000000002</c:v>
                </c:pt>
                <c:pt idx="795">
                  <c:v>367.69818099999998</c:v>
                </c:pt>
                <c:pt idx="796">
                  <c:v>354.38253800000001</c:v>
                </c:pt>
                <c:pt idx="797">
                  <c:v>354.48040800000001</c:v>
                </c:pt>
                <c:pt idx="798">
                  <c:v>348.556915</c:v>
                </c:pt>
                <c:pt idx="799">
                  <c:v>342.97607399999998</c:v>
                </c:pt>
                <c:pt idx="800">
                  <c:v>337.39529399999998</c:v>
                </c:pt>
                <c:pt idx="801">
                  <c:v>330.68850700000002</c:v>
                </c:pt>
                <c:pt idx="802">
                  <c:v>324.226471</c:v>
                </c:pt>
                <c:pt idx="803">
                  <c:v>331.86340300000001</c:v>
                </c:pt>
                <c:pt idx="804">
                  <c:v>331.17800899999997</c:v>
                </c:pt>
                <c:pt idx="805">
                  <c:v>330.54162600000001</c:v>
                </c:pt>
                <c:pt idx="806">
                  <c:v>337.05261200000001</c:v>
                </c:pt>
                <c:pt idx="807">
                  <c:v>335.877655</c:v>
                </c:pt>
                <c:pt idx="808">
                  <c:v>333.38098100000002</c:v>
                </c:pt>
                <c:pt idx="809">
                  <c:v>324.03070100000002</c:v>
                </c:pt>
                <c:pt idx="810">
                  <c:v>327.65332000000001</c:v>
                </c:pt>
                <c:pt idx="811">
                  <c:v>330.54162600000001</c:v>
                </c:pt>
                <c:pt idx="812">
                  <c:v>333.821594</c:v>
                </c:pt>
                <c:pt idx="813">
                  <c:v>336.85674999999998</c:v>
                </c:pt>
                <c:pt idx="814">
                  <c:v>333.62576300000001</c:v>
                </c:pt>
                <c:pt idx="815">
                  <c:v>341.654358</c:v>
                </c:pt>
                <c:pt idx="816">
                  <c:v>341.948059</c:v>
                </c:pt>
                <c:pt idx="817">
                  <c:v>346.10922199999999</c:v>
                </c:pt>
                <c:pt idx="818">
                  <c:v>348.11630200000002</c:v>
                </c:pt>
                <c:pt idx="819">
                  <c:v>354.28463699999998</c:v>
                </c:pt>
                <c:pt idx="820">
                  <c:v>351.54315200000002</c:v>
                </c:pt>
                <c:pt idx="821">
                  <c:v>353.45239299999997</c:v>
                </c:pt>
                <c:pt idx="822">
                  <c:v>345.42382800000001</c:v>
                </c:pt>
                <c:pt idx="823">
                  <c:v>347.03936800000002</c:v>
                </c:pt>
                <c:pt idx="824">
                  <c:v>348.89959700000003</c:v>
                </c:pt>
                <c:pt idx="825">
                  <c:v>345.81545999999997</c:v>
                </c:pt>
                <c:pt idx="826">
                  <c:v>347.03936800000002</c:v>
                </c:pt>
                <c:pt idx="827">
                  <c:v>329.31781000000001</c:v>
                </c:pt>
                <c:pt idx="828">
                  <c:v>330.19894399999998</c:v>
                </c:pt>
                <c:pt idx="829">
                  <c:v>337.591095</c:v>
                </c:pt>
                <c:pt idx="830">
                  <c:v>334.45800800000001</c:v>
                </c:pt>
                <c:pt idx="831">
                  <c:v>332.79354899999998</c:v>
                </c:pt>
                <c:pt idx="832">
                  <c:v>329.31781000000001</c:v>
                </c:pt>
                <c:pt idx="833">
                  <c:v>315.51257299999997</c:v>
                </c:pt>
                <c:pt idx="834">
                  <c:v>313.21170000000001</c:v>
                </c:pt>
                <c:pt idx="835">
                  <c:v>309.19741800000003</c:v>
                </c:pt>
                <c:pt idx="836">
                  <c:v>313.407532</c:v>
                </c:pt>
                <c:pt idx="837">
                  <c:v>317.86236600000001</c:v>
                </c:pt>
                <c:pt idx="838">
                  <c:v>312.82006799999999</c:v>
                </c:pt>
                <c:pt idx="839">
                  <c:v>317.27493299999998</c:v>
                </c:pt>
                <c:pt idx="840">
                  <c:v>329.56256100000002</c:v>
                </c:pt>
                <c:pt idx="841">
                  <c:v>332.30401599999999</c:v>
                </c:pt>
                <c:pt idx="842">
                  <c:v>329.61148100000003</c:v>
                </c:pt>
                <c:pt idx="843">
                  <c:v>328.38763399999999</c:v>
                </c:pt>
                <c:pt idx="844">
                  <c:v>327.80014</c:v>
                </c:pt>
                <c:pt idx="845">
                  <c:v>328.33865400000002</c:v>
                </c:pt>
                <c:pt idx="846">
                  <c:v>330.39477499999998</c:v>
                </c:pt>
                <c:pt idx="847">
                  <c:v>325.00976600000001</c:v>
                </c:pt>
                <c:pt idx="848">
                  <c:v>324.37335200000001</c:v>
                </c:pt>
                <c:pt idx="849">
                  <c:v>317.27493299999998</c:v>
                </c:pt>
                <c:pt idx="850">
                  <c:v>320.261169</c:v>
                </c:pt>
                <c:pt idx="851">
                  <c:v>314.04391500000003</c:v>
                </c:pt>
                <c:pt idx="852">
                  <c:v>318.84146099999998</c:v>
                </c:pt>
                <c:pt idx="853">
                  <c:v>311.106628</c:v>
                </c:pt>
                <c:pt idx="854">
                  <c:v>314.97409099999999</c:v>
                </c:pt>
                <c:pt idx="855">
                  <c:v>308.16937300000001</c:v>
                </c:pt>
                <c:pt idx="856">
                  <c:v>309.63803100000001</c:v>
                </c:pt>
                <c:pt idx="857">
                  <c:v>322.023529</c:v>
                </c:pt>
                <c:pt idx="858">
                  <c:v>322.90469400000001</c:v>
                </c:pt>
                <c:pt idx="859">
                  <c:v>320.65283199999999</c:v>
                </c:pt>
                <c:pt idx="860">
                  <c:v>318.84146099999998</c:v>
                </c:pt>
                <c:pt idx="861">
                  <c:v>321.24023399999999</c:v>
                </c:pt>
                <c:pt idx="862">
                  <c:v>310.372345</c:v>
                </c:pt>
                <c:pt idx="863">
                  <c:v>307.82669099999998</c:v>
                </c:pt>
                <c:pt idx="864">
                  <c:v>309.73593099999999</c:v>
                </c:pt>
                <c:pt idx="865">
                  <c:v>315.31674199999998</c:v>
                </c:pt>
                <c:pt idx="866">
                  <c:v>331.86340300000001</c:v>
                </c:pt>
                <c:pt idx="867">
                  <c:v>351.641052</c:v>
                </c:pt>
                <c:pt idx="868">
                  <c:v>344.199951</c:v>
                </c:pt>
                <c:pt idx="869">
                  <c:v>333.52786300000002</c:v>
                </c:pt>
                <c:pt idx="870">
                  <c:v>334.213257</c:v>
                </c:pt>
                <c:pt idx="871">
                  <c:v>335.33917200000002</c:v>
                </c:pt>
                <c:pt idx="872">
                  <c:v>342.73132299999997</c:v>
                </c:pt>
                <c:pt idx="873">
                  <c:v>347.72470099999998</c:v>
                </c:pt>
                <c:pt idx="874">
                  <c:v>345.228027</c:v>
                </c:pt>
                <c:pt idx="875">
                  <c:v>346.79461700000002</c:v>
                </c:pt>
                <c:pt idx="876">
                  <c:v>344.29788200000002</c:v>
                </c:pt>
                <c:pt idx="877">
                  <c:v>345.91336100000001</c:v>
                </c:pt>
                <c:pt idx="878">
                  <c:v>346.990387</c:v>
                </c:pt>
                <c:pt idx="879">
                  <c:v>359.22906499999999</c:v>
                </c:pt>
                <c:pt idx="880">
                  <c:v>360.06127900000001</c:v>
                </c:pt>
                <c:pt idx="881">
                  <c:v>366.719086</c:v>
                </c:pt>
                <c:pt idx="882">
                  <c:v>352.47332799999998</c:v>
                </c:pt>
                <c:pt idx="883">
                  <c:v>342.780304</c:v>
                </c:pt>
                <c:pt idx="884">
                  <c:v>343.46563700000002</c:v>
                </c:pt>
                <c:pt idx="885">
                  <c:v>342.63345299999997</c:v>
                </c:pt>
                <c:pt idx="886">
                  <c:v>337.101563</c:v>
                </c:pt>
                <c:pt idx="887">
                  <c:v>335.73083500000001</c:v>
                </c:pt>
                <c:pt idx="888">
                  <c:v>340.43048099999999</c:v>
                </c:pt>
                <c:pt idx="889">
                  <c:v>359.76754799999998</c:v>
                </c:pt>
                <c:pt idx="890">
                  <c:v>410.04394500000001</c:v>
                </c:pt>
                <c:pt idx="891">
                  <c:v>393.79101600000001</c:v>
                </c:pt>
                <c:pt idx="892">
                  <c:v>375.57989500000002</c:v>
                </c:pt>
                <c:pt idx="893">
                  <c:v>366.52328499999999</c:v>
                </c:pt>
                <c:pt idx="894">
                  <c:v>353.06076000000002</c:v>
                </c:pt>
                <c:pt idx="895">
                  <c:v>360.69766199999998</c:v>
                </c:pt>
                <c:pt idx="896">
                  <c:v>369.26474000000002</c:v>
                </c:pt>
                <c:pt idx="897">
                  <c:v>368.04089399999998</c:v>
                </c:pt>
                <c:pt idx="898">
                  <c:v>375.67782599999998</c:v>
                </c:pt>
                <c:pt idx="899">
                  <c:v>373.37692299999998</c:v>
                </c:pt>
                <c:pt idx="900">
                  <c:v>382.82516500000003</c:v>
                </c:pt>
                <c:pt idx="901">
                  <c:v>380.23056000000003</c:v>
                </c:pt>
                <c:pt idx="902">
                  <c:v>368.28567500000003</c:v>
                </c:pt>
                <c:pt idx="903">
                  <c:v>369.85220299999997</c:v>
                </c:pt>
                <c:pt idx="904">
                  <c:v>363.24334700000003</c:v>
                </c:pt>
                <c:pt idx="905">
                  <c:v>364.80987499999998</c:v>
                </c:pt>
                <c:pt idx="906">
                  <c:v>358.152039</c:v>
                </c:pt>
                <c:pt idx="907">
                  <c:v>365.49520899999999</c:v>
                </c:pt>
                <c:pt idx="908">
                  <c:v>362.41110200000003</c:v>
                </c:pt>
                <c:pt idx="909">
                  <c:v>364.320313</c:v>
                </c:pt>
                <c:pt idx="910">
                  <c:v>361.87261999999998</c:v>
                </c:pt>
                <c:pt idx="911">
                  <c:v>368.236694</c:v>
                </c:pt>
                <c:pt idx="912">
                  <c:v>371.81039399999997</c:v>
                </c:pt>
                <c:pt idx="913">
                  <c:v>362.60693400000002</c:v>
                </c:pt>
                <c:pt idx="914">
                  <c:v>358.24993899999998</c:v>
                </c:pt>
                <c:pt idx="915">
                  <c:v>354.52941900000002</c:v>
                </c:pt>
                <c:pt idx="916">
                  <c:v>351.44528200000002</c:v>
                </c:pt>
                <c:pt idx="917">
                  <c:v>342.92718500000001</c:v>
                </c:pt>
                <c:pt idx="918">
                  <c:v>346.74560500000001</c:v>
                </c:pt>
                <c:pt idx="919">
                  <c:v>338.031677</c:v>
                </c:pt>
                <c:pt idx="920">
                  <c:v>347.23513800000001</c:v>
                </c:pt>
                <c:pt idx="921">
                  <c:v>337.15051299999999</c:v>
                </c:pt>
                <c:pt idx="922">
                  <c:v>326.42944299999999</c:v>
                </c:pt>
                <c:pt idx="923">
                  <c:v>325.30349699999999</c:v>
                </c:pt>
                <c:pt idx="924">
                  <c:v>333.919464</c:v>
                </c:pt>
                <c:pt idx="925">
                  <c:v>336.31826799999999</c:v>
                </c:pt>
                <c:pt idx="926">
                  <c:v>333.13623000000001</c:v>
                </c:pt>
                <c:pt idx="927">
                  <c:v>329.31781000000001</c:v>
                </c:pt>
                <c:pt idx="928">
                  <c:v>339.94094799999999</c:v>
                </c:pt>
                <c:pt idx="929">
                  <c:v>336.61200000000002</c:v>
                </c:pt>
                <c:pt idx="930">
                  <c:v>334.702789</c:v>
                </c:pt>
                <c:pt idx="931">
                  <c:v>341.666473</c:v>
                </c:pt>
                <c:pt idx="932">
                  <c:v>348.43264799999997</c:v>
                </c:pt>
                <c:pt idx="933">
                  <c:v>341.86407500000001</c:v>
                </c:pt>
                <c:pt idx="934">
                  <c:v>342.11099200000001</c:v>
                </c:pt>
                <c:pt idx="935">
                  <c:v>339.83914199999998</c:v>
                </c:pt>
                <c:pt idx="936">
                  <c:v>320.577789</c:v>
                </c:pt>
                <c:pt idx="937">
                  <c:v>313.515289</c:v>
                </c:pt>
                <c:pt idx="938">
                  <c:v>315.83651700000001</c:v>
                </c:pt>
                <c:pt idx="939">
                  <c:v>311.09530599999999</c:v>
                </c:pt>
                <c:pt idx="940">
                  <c:v>312.97204599999998</c:v>
                </c:pt>
                <c:pt idx="941">
                  <c:v>313.86102299999999</c:v>
                </c:pt>
                <c:pt idx="942">
                  <c:v>314.25613399999997</c:v>
                </c:pt>
                <c:pt idx="943">
                  <c:v>316.725525</c:v>
                </c:pt>
                <c:pt idx="944">
                  <c:v>322.50393700000001</c:v>
                </c:pt>
                <c:pt idx="945">
                  <c:v>348.43264799999997</c:v>
                </c:pt>
                <c:pt idx="946">
                  <c:v>346.160797</c:v>
                </c:pt>
                <c:pt idx="947">
                  <c:v>351.05023199999999</c:v>
                </c:pt>
                <c:pt idx="948">
                  <c:v>347.59304800000001</c:v>
                </c:pt>
                <c:pt idx="949">
                  <c:v>340.23425300000002</c:v>
                </c:pt>
                <c:pt idx="950">
                  <c:v>343.19751000000002</c:v>
                </c:pt>
                <c:pt idx="951">
                  <c:v>340.876282</c:v>
                </c:pt>
                <c:pt idx="952">
                  <c:v>336.381958</c:v>
                </c:pt>
                <c:pt idx="953">
                  <c:v>321.91125499999998</c:v>
                </c:pt>
                <c:pt idx="954">
                  <c:v>324.578217</c:v>
                </c:pt>
                <c:pt idx="955">
                  <c:v>318.10836799999998</c:v>
                </c:pt>
                <c:pt idx="956">
                  <c:v>315.04632600000002</c:v>
                </c:pt>
                <c:pt idx="957">
                  <c:v>313.02142300000003</c:v>
                </c:pt>
                <c:pt idx="958">
                  <c:v>311.88549799999998</c:v>
                </c:pt>
                <c:pt idx="959">
                  <c:v>309.51489299999997</c:v>
                </c:pt>
                <c:pt idx="960">
                  <c:v>328.38113399999997</c:v>
                </c:pt>
                <c:pt idx="961">
                  <c:v>333.81381199999998</c:v>
                </c:pt>
                <c:pt idx="962">
                  <c:v>345.81509399999999</c:v>
                </c:pt>
                <c:pt idx="963">
                  <c:v>353.47024499999998</c:v>
                </c:pt>
                <c:pt idx="964">
                  <c:v>352.68002300000001</c:v>
                </c:pt>
                <c:pt idx="965">
                  <c:v>344.23468000000003</c:v>
                </c:pt>
                <c:pt idx="966">
                  <c:v>351.09960899999999</c:v>
                </c:pt>
                <c:pt idx="967">
                  <c:v>358.55721999999997</c:v>
                </c:pt>
                <c:pt idx="968">
                  <c:v>353.37146000000001</c:v>
                </c:pt>
                <c:pt idx="969">
                  <c:v>358.80413800000002</c:v>
                </c:pt>
                <c:pt idx="970">
                  <c:v>357.520081</c:v>
                </c:pt>
                <c:pt idx="971">
                  <c:v>364.23684700000001</c:v>
                </c:pt>
                <c:pt idx="972">
                  <c:v>369.027466</c:v>
                </c:pt>
                <c:pt idx="973">
                  <c:v>367.99032599999998</c:v>
                </c:pt>
                <c:pt idx="974">
                  <c:v>365.07641599999999</c:v>
                </c:pt>
                <c:pt idx="975">
                  <c:v>366.65685999999999</c:v>
                </c:pt>
                <c:pt idx="976">
                  <c:v>367.15072600000002</c:v>
                </c:pt>
                <c:pt idx="977">
                  <c:v>366.11355600000002</c:v>
                </c:pt>
                <c:pt idx="978">
                  <c:v>365.61968999999999</c:v>
                </c:pt>
                <c:pt idx="979">
                  <c:v>361.32290599999999</c:v>
                </c:pt>
                <c:pt idx="980">
                  <c:v>361.61929300000003</c:v>
                </c:pt>
                <c:pt idx="981">
                  <c:v>369.96582000000001</c:v>
                </c:pt>
                <c:pt idx="982">
                  <c:v>369.32376099999999</c:v>
                </c:pt>
                <c:pt idx="983">
                  <c:v>365.22457900000001</c:v>
                </c:pt>
                <c:pt idx="984">
                  <c:v>367.20010400000001</c:v>
                </c:pt>
                <c:pt idx="985">
                  <c:v>361.52050800000001</c:v>
                </c:pt>
                <c:pt idx="986">
                  <c:v>359.84127799999999</c:v>
                </c:pt>
                <c:pt idx="987">
                  <c:v>358.60656699999998</c:v>
                </c:pt>
                <c:pt idx="988">
                  <c:v>359.051086</c:v>
                </c:pt>
                <c:pt idx="989">
                  <c:v>358.85351600000001</c:v>
                </c:pt>
                <c:pt idx="990">
                  <c:v>357.76702899999998</c:v>
                </c:pt>
                <c:pt idx="991">
                  <c:v>363.39721700000001</c:v>
                </c:pt>
                <c:pt idx="992">
                  <c:v>358.40902699999998</c:v>
                </c:pt>
                <c:pt idx="993">
                  <c:v>352.13674900000001</c:v>
                </c:pt>
                <c:pt idx="994">
                  <c:v>348.679596</c:v>
                </c:pt>
                <c:pt idx="995">
                  <c:v>347.197968</c:v>
                </c:pt>
                <c:pt idx="996">
                  <c:v>345.56814600000001</c:v>
                </c:pt>
                <c:pt idx="997">
                  <c:v>347.00039700000002</c:v>
                </c:pt>
                <c:pt idx="998">
                  <c:v>348.97589099999999</c:v>
                </c:pt>
                <c:pt idx="999">
                  <c:v>346.95098899999999</c:v>
                </c:pt>
                <c:pt idx="1000">
                  <c:v>349.86492900000002</c:v>
                </c:pt>
                <c:pt idx="1001">
                  <c:v>352.13674900000001</c:v>
                </c:pt>
                <c:pt idx="1002">
                  <c:v>363.15026899999998</c:v>
                </c:pt>
                <c:pt idx="1003">
                  <c:v>360.13763399999999</c:v>
                </c:pt>
                <c:pt idx="1004">
                  <c:v>358.45843500000001</c:v>
                </c:pt>
                <c:pt idx="1005">
                  <c:v>363.59478799999999</c:v>
                </c:pt>
                <c:pt idx="1006">
                  <c:v>359.69314600000001</c:v>
                </c:pt>
                <c:pt idx="1007">
                  <c:v>366.80499300000002</c:v>
                </c:pt>
                <c:pt idx="1008">
                  <c:v>363.989868</c:v>
                </c:pt>
                <c:pt idx="1009">
                  <c:v>362.80456500000003</c:v>
                </c:pt>
                <c:pt idx="1010">
                  <c:v>360.23638899999997</c:v>
                </c:pt>
                <c:pt idx="1011">
                  <c:v>354.01351899999997</c:v>
                </c:pt>
                <c:pt idx="1012">
                  <c:v>358.21148699999998</c:v>
                </c:pt>
                <c:pt idx="1013">
                  <c:v>359.24865699999998</c:v>
                </c:pt>
                <c:pt idx="1014">
                  <c:v>361.66863999999998</c:v>
                </c:pt>
                <c:pt idx="1015">
                  <c:v>365.32336400000003</c:v>
                </c:pt>
                <c:pt idx="1016">
                  <c:v>386.46142600000002</c:v>
                </c:pt>
                <c:pt idx="1017">
                  <c:v>371.29931599999998</c:v>
                </c:pt>
                <c:pt idx="1018">
                  <c:v>366.65685999999999</c:v>
                </c:pt>
                <c:pt idx="1019">
                  <c:v>369.76828</c:v>
                </c:pt>
                <c:pt idx="1020">
                  <c:v>365.66909800000002</c:v>
                </c:pt>
                <c:pt idx="1021">
                  <c:v>367.39764400000001</c:v>
                </c:pt>
                <c:pt idx="1022">
                  <c:v>367.39764400000001</c:v>
                </c:pt>
                <c:pt idx="1023">
                  <c:v>364.13806199999999</c:v>
                </c:pt>
                <c:pt idx="1024">
                  <c:v>362.40948500000002</c:v>
                </c:pt>
                <c:pt idx="1025">
                  <c:v>366.70620700000001</c:v>
                </c:pt>
                <c:pt idx="1026">
                  <c:v>373.71933000000001</c:v>
                </c:pt>
                <c:pt idx="1027">
                  <c:v>367.891571</c:v>
                </c:pt>
                <c:pt idx="1028">
                  <c:v>369.076843</c:v>
                </c:pt>
                <c:pt idx="1029">
                  <c:v>370.65725700000002</c:v>
                </c:pt>
                <c:pt idx="1030">
                  <c:v>367.64462300000002</c:v>
                </c:pt>
                <c:pt idx="1031">
                  <c:v>375.54669200000001</c:v>
                </c:pt>
                <c:pt idx="1032">
                  <c:v>373.274811</c:v>
                </c:pt>
                <c:pt idx="1033">
                  <c:v>367.39764400000001</c:v>
                </c:pt>
                <c:pt idx="1034">
                  <c:v>368.23724399999998</c:v>
                </c:pt>
                <c:pt idx="1035">
                  <c:v>372.04013099999997</c:v>
                </c:pt>
                <c:pt idx="1036">
                  <c:v>379.398956</c:v>
                </c:pt>
                <c:pt idx="1037">
                  <c:v>385.07858299999998</c:v>
                </c:pt>
                <c:pt idx="1038">
                  <c:v>377.571594</c:v>
                </c:pt>
                <c:pt idx="1039">
                  <c:v>377.02832000000001</c:v>
                </c:pt>
                <c:pt idx="1040">
                  <c:v>373.71933000000001</c:v>
                </c:pt>
                <c:pt idx="1041">
                  <c:v>369.27441399999998</c:v>
                </c:pt>
                <c:pt idx="1042">
                  <c:v>375.74423200000001</c:v>
                </c:pt>
                <c:pt idx="1043">
                  <c:v>373.12667800000003</c:v>
                </c:pt>
                <c:pt idx="1044">
                  <c:v>361.86621100000002</c:v>
                </c:pt>
                <c:pt idx="1045">
                  <c:v>360.63150000000002</c:v>
                </c:pt>
                <c:pt idx="1046">
                  <c:v>360.53244000000001</c:v>
                </c:pt>
                <c:pt idx="1047">
                  <c:v>362.81051600000001</c:v>
                </c:pt>
                <c:pt idx="1048">
                  <c:v>361.522919</c:v>
                </c:pt>
                <c:pt idx="1049">
                  <c:v>363.65243500000003</c:v>
                </c:pt>
                <c:pt idx="1050">
                  <c:v>351.816284</c:v>
                </c:pt>
                <c:pt idx="1051">
                  <c:v>342.30773900000003</c:v>
                </c:pt>
                <c:pt idx="1052">
                  <c:v>341.11914100000001</c:v>
                </c:pt>
                <c:pt idx="1053">
                  <c:v>345.47723400000001</c:v>
                </c:pt>
                <c:pt idx="1054">
                  <c:v>348.74581899999998</c:v>
                </c:pt>
                <c:pt idx="1055">
                  <c:v>347.65628099999998</c:v>
                </c:pt>
                <c:pt idx="1056">
                  <c:v>349.98391700000002</c:v>
                </c:pt>
                <c:pt idx="1057">
                  <c:v>355.67913800000002</c:v>
                </c:pt>
                <c:pt idx="1058">
                  <c:v>355.43151899999998</c:v>
                </c:pt>
                <c:pt idx="1059">
                  <c:v>363.50387599999999</c:v>
                </c:pt>
                <c:pt idx="1060">
                  <c:v>361.17623900000001</c:v>
                </c:pt>
                <c:pt idx="1061">
                  <c:v>361.91909800000002</c:v>
                </c:pt>
                <c:pt idx="1062">
                  <c:v>362.46386699999999</c:v>
                </c:pt>
                <c:pt idx="1063">
                  <c:v>364.69244400000002</c:v>
                </c:pt>
                <c:pt idx="1064">
                  <c:v>369.64480600000002</c:v>
                </c:pt>
                <c:pt idx="1065">
                  <c:v>372.814301</c:v>
                </c:pt>
                <c:pt idx="1066">
                  <c:v>400.59710699999999</c:v>
                </c:pt>
                <c:pt idx="1067">
                  <c:v>401.290436</c:v>
                </c:pt>
                <c:pt idx="1068">
                  <c:v>423.97228999999999</c:v>
                </c:pt>
                <c:pt idx="1069">
                  <c:v>422.38754299999999</c:v>
                </c:pt>
                <c:pt idx="1070">
                  <c:v>414.85992399999998</c:v>
                </c:pt>
                <c:pt idx="1071">
                  <c:v>435.61035199999998</c:v>
                </c:pt>
                <c:pt idx="1072">
                  <c:v>407.48089599999997</c:v>
                </c:pt>
                <c:pt idx="1073">
                  <c:v>421.991333</c:v>
                </c:pt>
                <c:pt idx="1074">
                  <c:v>456.70745799999997</c:v>
                </c:pt>
                <c:pt idx="1075">
                  <c:v>459.57983400000001</c:v>
                </c:pt>
                <c:pt idx="1076">
                  <c:v>446.90176400000001</c:v>
                </c:pt>
                <c:pt idx="1077">
                  <c:v>443.73223899999999</c:v>
                </c:pt>
                <c:pt idx="1078">
                  <c:v>431.004639</c:v>
                </c:pt>
                <c:pt idx="1079">
                  <c:v>423.87326000000002</c:v>
                </c:pt>
                <c:pt idx="1080">
                  <c:v>454.52838100000002</c:v>
                </c:pt>
                <c:pt idx="1081">
                  <c:v>440.513214</c:v>
                </c:pt>
                <c:pt idx="1082">
                  <c:v>449.08078</c:v>
                </c:pt>
                <c:pt idx="1083">
                  <c:v>448.18936200000002</c:v>
                </c:pt>
                <c:pt idx="1084">
                  <c:v>446.40652499999999</c:v>
                </c:pt>
                <c:pt idx="1085">
                  <c:v>434.22369400000002</c:v>
                </c:pt>
                <c:pt idx="1086">
                  <c:v>444.22747800000002</c:v>
                </c:pt>
                <c:pt idx="1087">
                  <c:v>446.60461400000003</c:v>
                </c:pt>
                <c:pt idx="1088">
                  <c:v>453.04269399999998</c:v>
                </c:pt>
                <c:pt idx="1089">
                  <c:v>438.03701799999999</c:v>
                </c:pt>
                <c:pt idx="1090">
                  <c:v>439.473206</c:v>
                </c:pt>
                <c:pt idx="1091">
                  <c:v>440.26559400000002</c:v>
                </c:pt>
                <c:pt idx="1092">
                  <c:v>455.32080100000002</c:v>
                </c:pt>
                <c:pt idx="1093">
                  <c:v>449.08078</c:v>
                </c:pt>
                <c:pt idx="1094">
                  <c:v>451.30935699999998</c:v>
                </c:pt>
                <c:pt idx="1095">
                  <c:v>450.21981799999998</c:v>
                </c:pt>
                <c:pt idx="1096">
                  <c:v>449.22937000000002</c:v>
                </c:pt>
                <c:pt idx="1097">
                  <c:v>449.17984000000001</c:v>
                </c:pt>
                <c:pt idx="1098">
                  <c:v>443.28649899999999</c:v>
                </c:pt>
                <c:pt idx="1099">
                  <c:v>410.303741</c:v>
                </c:pt>
                <c:pt idx="1100">
                  <c:v>412.978027</c:v>
                </c:pt>
                <c:pt idx="1101">
                  <c:v>410.79898100000003</c:v>
                </c:pt>
                <c:pt idx="1102">
                  <c:v>435.70938100000001</c:v>
                </c:pt>
                <c:pt idx="1103">
                  <c:v>449.13034099999999</c:v>
                </c:pt>
                <c:pt idx="1104">
                  <c:v>448.18936200000002</c:v>
                </c:pt>
                <c:pt idx="1105">
                  <c:v>442.34558099999998</c:v>
                </c:pt>
                <c:pt idx="1106">
                  <c:v>449.873199</c:v>
                </c:pt>
                <c:pt idx="1107">
                  <c:v>447.69412199999999</c:v>
                </c:pt>
                <c:pt idx="1108">
                  <c:v>463.93789700000002</c:v>
                </c:pt>
                <c:pt idx="1109">
                  <c:v>462.84835800000002</c:v>
                </c:pt>
                <c:pt idx="1110">
                  <c:v>462.30361900000003</c:v>
                </c:pt>
                <c:pt idx="1111">
                  <c:v>456.50933800000001</c:v>
                </c:pt>
                <c:pt idx="1112">
                  <c:v>443.78173800000002</c:v>
                </c:pt>
                <c:pt idx="1113">
                  <c:v>441.30557299999998</c:v>
                </c:pt>
                <c:pt idx="1114">
                  <c:v>439.473206</c:v>
                </c:pt>
                <c:pt idx="1115">
                  <c:v>437.78939800000001</c:v>
                </c:pt>
                <c:pt idx="1116">
                  <c:v>431.69799799999998</c:v>
                </c:pt>
                <c:pt idx="1117">
                  <c:v>433.23321499999997</c:v>
                </c:pt>
                <c:pt idx="1118">
                  <c:v>432.34179699999999</c:v>
                </c:pt>
                <c:pt idx="1119">
                  <c:v>432.24273699999998</c:v>
                </c:pt>
                <c:pt idx="1120">
                  <c:v>473.99121100000002</c:v>
                </c:pt>
                <c:pt idx="1121">
                  <c:v>455.81603999999999</c:v>
                </c:pt>
                <c:pt idx="1122">
                  <c:v>450.21981799999998</c:v>
                </c:pt>
                <c:pt idx="1123">
                  <c:v>454.37982199999999</c:v>
                </c:pt>
                <c:pt idx="1124">
                  <c:v>454.97412100000003</c:v>
                </c:pt>
                <c:pt idx="1125">
                  <c:v>459.23315400000001</c:v>
                </c:pt>
                <c:pt idx="1126">
                  <c:v>454.13220200000001</c:v>
                </c:pt>
                <c:pt idx="1127">
                  <c:v>445.56463600000001</c:v>
                </c:pt>
                <c:pt idx="1128">
                  <c:v>428.18179300000003</c:v>
                </c:pt>
                <c:pt idx="1129">
                  <c:v>404.55902099999997</c:v>
                </c:pt>
                <c:pt idx="1130">
                  <c:v>388.85998499999999</c:v>
                </c:pt>
                <c:pt idx="1131">
                  <c:v>399.60665899999998</c:v>
                </c:pt>
                <c:pt idx="1132">
                  <c:v>394.35711700000002</c:v>
                </c:pt>
                <c:pt idx="1133">
                  <c:v>392.62377900000001</c:v>
                </c:pt>
                <c:pt idx="1134">
                  <c:v>393.41619900000001</c:v>
                </c:pt>
                <c:pt idx="1135">
                  <c:v>396.288544</c:v>
                </c:pt>
                <c:pt idx="1136">
                  <c:v>412.08657799999997</c:v>
                </c:pt>
                <c:pt idx="1137">
                  <c:v>409.80850199999998</c:v>
                </c:pt>
                <c:pt idx="1138">
                  <c:v>399.80471799999998</c:v>
                </c:pt>
                <c:pt idx="1139">
                  <c:v>401.53805499999999</c:v>
                </c:pt>
                <c:pt idx="1140">
                  <c:v>399.80471799999998</c:v>
                </c:pt>
                <c:pt idx="1141">
                  <c:v>398.81423999999998</c:v>
                </c:pt>
                <c:pt idx="1142">
                  <c:v>400.05233800000002</c:v>
                </c:pt>
                <c:pt idx="1143">
                  <c:v>399.45803799999999</c:v>
                </c:pt>
                <c:pt idx="1144">
                  <c:v>408.71899400000001</c:v>
                </c:pt>
                <c:pt idx="1145">
                  <c:v>410.50186200000002</c:v>
                </c:pt>
                <c:pt idx="1146">
                  <c:v>403.81616200000002</c:v>
                </c:pt>
                <c:pt idx="1147">
                  <c:v>404.063782</c:v>
                </c:pt>
                <c:pt idx="1148">
                  <c:v>405.00470000000001</c:v>
                </c:pt>
                <c:pt idx="1149">
                  <c:v>403.46948200000003</c:v>
                </c:pt>
                <c:pt idx="1150">
                  <c:v>398.91329999999999</c:v>
                </c:pt>
                <c:pt idx="1151">
                  <c:v>398.91329999999999</c:v>
                </c:pt>
                <c:pt idx="1152">
                  <c:v>399.60665899999998</c:v>
                </c:pt>
                <c:pt idx="1153">
                  <c:v>399.80471799999998</c:v>
                </c:pt>
                <c:pt idx="1154">
                  <c:v>398.31900000000002</c:v>
                </c:pt>
                <c:pt idx="1155">
                  <c:v>396.09045400000002</c:v>
                </c:pt>
                <c:pt idx="1156">
                  <c:v>395.54568499999999</c:v>
                </c:pt>
                <c:pt idx="1157">
                  <c:v>390.44476300000002</c:v>
                </c:pt>
                <c:pt idx="1158">
                  <c:v>384.30380200000002</c:v>
                </c:pt>
                <c:pt idx="1159">
                  <c:v>387.72094700000002</c:v>
                </c:pt>
                <c:pt idx="1160">
                  <c:v>385.98764</c:v>
                </c:pt>
                <c:pt idx="1161">
                  <c:v>389.50381499999997</c:v>
                </c:pt>
                <c:pt idx="1162">
                  <c:v>393.66378800000001</c:v>
                </c:pt>
                <c:pt idx="1163">
                  <c:v>393.317139</c:v>
                </c:pt>
                <c:pt idx="1164">
                  <c:v>394.05999800000001</c:v>
                </c:pt>
                <c:pt idx="1165">
                  <c:v>399.16091899999998</c:v>
                </c:pt>
                <c:pt idx="1166">
                  <c:v>396.83331299999998</c:v>
                </c:pt>
                <c:pt idx="1167">
                  <c:v>400.34948700000001</c:v>
                </c:pt>
                <c:pt idx="1168">
                  <c:v>406.88659699999999</c:v>
                </c:pt>
                <c:pt idx="1169">
                  <c:v>405.40087899999997</c:v>
                </c:pt>
                <c:pt idx="1170">
                  <c:v>408.96661399999999</c:v>
                </c:pt>
                <c:pt idx="1171">
                  <c:v>402.72662400000002</c:v>
                </c:pt>
                <c:pt idx="1172">
                  <c:v>400.29995700000001</c:v>
                </c:pt>
                <c:pt idx="1173">
                  <c:v>394.75329599999998</c:v>
                </c:pt>
                <c:pt idx="1174">
                  <c:v>387.37429800000001</c:v>
                </c:pt>
                <c:pt idx="1175">
                  <c:v>391.53427099999999</c:v>
                </c:pt>
                <c:pt idx="1176">
                  <c:v>389.89999399999999</c:v>
                </c:pt>
                <c:pt idx="1177">
                  <c:v>394.85000600000001</c:v>
                </c:pt>
                <c:pt idx="1178">
                  <c:v>395.45001200000002</c:v>
                </c:pt>
                <c:pt idx="1179">
                  <c:v>411.89999399999999</c:v>
                </c:pt>
                <c:pt idx="1180">
                  <c:v>407.95001200000002</c:v>
                </c:pt>
                <c:pt idx="1181">
                  <c:v>404.54998799999998</c:v>
                </c:pt>
                <c:pt idx="1182">
                  <c:v>407.85000600000001</c:v>
                </c:pt>
                <c:pt idx="1183">
                  <c:v>398.89999399999999</c:v>
                </c:pt>
                <c:pt idx="1184">
                  <c:v>391.89999399999999</c:v>
                </c:pt>
                <c:pt idx="1185">
                  <c:v>383.39999399999999</c:v>
                </c:pt>
                <c:pt idx="1186">
                  <c:v>385.10000600000001</c:v>
                </c:pt>
                <c:pt idx="1187">
                  <c:v>385.70001200000002</c:v>
                </c:pt>
                <c:pt idx="1188">
                  <c:v>398.20001200000002</c:v>
                </c:pt>
                <c:pt idx="1189">
                  <c:v>402</c:v>
                </c:pt>
                <c:pt idx="1190">
                  <c:v>391.70001200000002</c:v>
                </c:pt>
                <c:pt idx="1191">
                  <c:v>392.45001200000002</c:v>
                </c:pt>
                <c:pt idx="1192">
                  <c:v>381.29998799999998</c:v>
                </c:pt>
                <c:pt idx="1193">
                  <c:v>374.20001200000002</c:v>
                </c:pt>
                <c:pt idx="1194">
                  <c:v>351.64999399999999</c:v>
                </c:pt>
                <c:pt idx="1195">
                  <c:v>363.70001200000002</c:v>
                </c:pt>
                <c:pt idx="1196">
                  <c:v>361.14999399999999</c:v>
                </c:pt>
                <c:pt idx="1197">
                  <c:v>359.45001200000002</c:v>
                </c:pt>
                <c:pt idx="1198">
                  <c:v>358.04998799999998</c:v>
                </c:pt>
                <c:pt idx="1199">
                  <c:v>357.25</c:v>
                </c:pt>
                <c:pt idx="1200">
                  <c:v>361.14999399999999</c:v>
                </c:pt>
                <c:pt idx="1201">
                  <c:v>354.60000600000001</c:v>
                </c:pt>
                <c:pt idx="1202">
                  <c:v>343.5</c:v>
                </c:pt>
                <c:pt idx="1203">
                  <c:v>340.14999399999999</c:v>
                </c:pt>
                <c:pt idx="1204">
                  <c:v>361.54998799999998</c:v>
                </c:pt>
                <c:pt idx="1205">
                  <c:v>370.35000600000001</c:v>
                </c:pt>
                <c:pt idx="1206">
                  <c:v>382.89999399999999</c:v>
                </c:pt>
                <c:pt idx="1207">
                  <c:v>379.70001200000002</c:v>
                </c:pt>
                <c:pt idx="1208">
                  <c:v>377.29998799999998</c:v>
                </c:pt>
                <c:pt idx="1209">
                  <c:v>377.95001200000002</c:v>
                </c:pt>
                <c:pt idx="1210">
                  <c:v>382.75</c:v>
                </c:pt>
                <c:pt idx="1211">
                  <c:v>380.70001200000002</c:v>
                </c:pt>
                <c:pt idx="1212">
                  <c:v>374.04998799999998</c:v>
                </c:pt>
                <c:pt idx="1213">
                  <c:v>361.85000600000001</c:v>
                </c:pt>
                <c:pt idx="1214">
                  <c:v>361.89999399999999</c:v>
                </c:pt>
                <c:pt idx="1215">
                  <c:v>362.5</c:v>
                </c:pt>
                <c:pt idx="1216">
                  <c:v>363.14999399999999</c:v>
                </c:pt>
                <c:pt idx="1217">
                  <c:v>377.54998799999998</c:v>
                </c:pt>
                <c:pt idx="1218">
                  <c:v>384.5</c:v>
                </c:pt>
                <c:pt idx="1219">
                  <c:v>386.04998799999998</c:v>
                </c:pt>
                <c:pt idx="1220">
                  <c:v>396.54998799999998</c:v>
                </c:pt>
                <c:pt idx="1221">
                  <c:v>394.04998799999998</c:v>
                </c:pt>
                <c:pt idx="1222">
                  <c:v>413.35000600000001</c:v>
                </c:pt>
                <c:pt idx="1223">
                  <c:v>407.89999399999999</c:v>
                </c:pt>
                <c:pt idx="1224">
                  <c:v>411.54998799999998</c:v>
                </c:pt>
                <c:pt idx="1225">
                  <c:v>411.14999399999999</c:v>
                </c:pt>
                <c:pt idx="1226">
                  <c:v>391.60000600000001</c:v>
                </c:pt>
                <c:pt idx="1227">
                  <c:v>383.70001200000002</c:v>
                </c:pt>
                <c:pt idx="1228">
                  <c:v>388.85000600000001</c:v>
                </c:pt>
                <c:pt idx="1229">
                  <c:v>376.29998799999998</c:v>
                </c:pt>
                <c:pt idx="1230">
                  <c:v>379.95001200000002</c:v>
                </c:pt>
                <c:pt idx="1231">
                  <c:v>376.75</c:v>
                </c:pt>
                <c:pt idx="1232">
                  <c:v>379.5</c:v>
                </c:pt>
                <c:pt idx="1233">
                  <c:v>382.39999399999999</c:v>
                </c:pt>
                <c:pt idx="1234">
                  <c:v>378.29998799999998</c:v>
                </c:pt>
                <c:pt idx="1235">
                  <c:v>383</c:v>
                </c:pt>
              </c:numCache>
            </c:numRef>
          </c:val>
          <c:smooth val="0"/>
          <c:extLst>
            <c:ext xmlns:c16="http://schemas.microsoft.com/office/drawing/2014/chart" uri="{C3380CC4-5D6E-409C-BE32-E72D297353CC}">
              <c16:uniqueId val="{00000002-955B-6549-825B-07A894E13F15}"/>
            </c:ext>
          </c:extLst>
        </c:ser>
        <c:dLbls>
          <c:showLegendKey val="0"/>
          <c:showVal val="0"/>
          <c:showCatName val="0"/>
          <c:showSerName val="0"/>
          <c:showPercent val="0"/>
          <c:showBubbleSize val="0"/>
        </c:dLbls>
        <c:smooth val="0"/>
        <c:axId val="1517288832"/>
        <c:axId val="1517069408"/>
      </c:lineChart>
      <c:dateAx>
        <c:axId val="1517288832"/>
        <c:scaling>
          <c:orientation val="minMax"/>
        </c:scaling>
        <c:delete val="0"/>
        <c:axPos val="b"/>
        <c:numFmt formatCode="yyyy" sourceLinked="0"/>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9408"/>
        <c:crosses val="autoZero"/>
        <c:auto val="1"/>
        <c:lblOffset val="100"/>
        <c:baseTimeUnit val="days"/>
      </c:dateAx>
      <c:valAx>
        <c:axId val="1517069408"/>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832"/>
        <c:crosses val="autoZero"/>
        <c:crossBetween val="between"/>
      </c:valAx>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Price'!$C$1</c:f>
              <c:strCache>
                <c:ptCount val="1"/>
                <c:pt idx="0">
                  <c:v>Volume</c:v>
                </c:pt>
              </c:strCache>
            </c:strRef>
          </c:tx>
          <c:spPr>
            <a:solidFill>
              <a:srgbClr val="92D050"/>
            </a:solidFill>
            <a:ln w="9525" cap="flat" cmpd="sng" algn="ctr">
              <a:solidFill>
                <a:schemeClr val="tx1">
                  <a:lumMod val="50000"/>
                  <a:lumOff val="50000"/>
                </a:schemeClr>
              </a:solidFill>
              <a:round/>
            </a:ln>
            <a:effectLst/>
          </c:spPr>
          <c:invertIfNegative val="0"/>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45369</c:v>
                </c:pt>
                <c:pt idx="1197">
                  <c:v>45370</c:v>
                </c:pt>
                <c:pt idx="1198">
                  <c:v>45371</c:v>
                </c:pt>
                <c:pt idx="1199">
                  <c:v>45372</c:v>
                </c:pt>
                <c:pt idx="1200">
                  <c:v>45373</c:v>
                </c:pt>
                <c:pt idx="1201">
                  <c:v>45377</c:v>
                </c:pt>
                <c:pt idx="1202">
                  <c:v>45378</c:v>
                </c:pt>
                <c:pt idx="1203">
                  <c:v>45379</c:v>
                </c:pt>
                <c:pt idx="1204">
                  <c:v>45383</c:v>
                </c:pt>
                <c:pt idx="1205">
                  <c:v>45384</c:v>
                </c:pt>
                <c:pt idx="1206">
                  <c:v>45385</c:v>
                </c:pt>
                <c:pt idx="1207">
                  <c:v>45386</c:v>
                </c:pt>
                <c:pt idx="1208">
                  <c:v>45387</c:v>
                </c:pt>
                <c:pt idx="1209">
                  <c:v>45390</c:v>
                </c:pt>
                <c:pt idx="1210">
                  <c:v>45391</c:v>
                </c:pt>
                <c:pt idx="1211">
                  <c:v>45392</c:v>
                </c:pt>
                <c:pt idx="1212">
                  <c:v>45394</c:v>
                </c:pt>
                <c:pt idx="1213">
                  <c:v>45397</c:v>
                </c:pt>
                <c:pt idx="1214">
                  <c:v>45398</c:v>
                </c:pt>
                <c:pt idx="1215">
                  <c:v>45400</c:v>
                </c:pt>
                <c:pt idx="1216">
                  <c:v>45401</c:v>
                </c:pt>
                <c:pt idx="1217">
                  <c:v>45404</c:v>
                </c:pt>
                <c:pt idx="1218">
                  <c:v>45405</c:v>
                </c:pt>
                <c:pt idx="1219">
                  <c:v>45406</c:v>
                </c:pt>
                <c:pt idx="1220">
                  <c:v>45407</c:v>
                </c:pt>
                <c:pt idx="1221">
                  <c:v>45408</c:v>
                </c:pt>
                <c:pt idx="1222">
                  <c:v>45411</c:v>
                </c:pt>
                <c:pt idx="1223">
                  <c:v>45412</c:v>
                </c:pt>
                <c:pt idx="1224">
                  <c:v>45414</c:v>
                </c:pt>
                <c:pt idx="1225">
                  <c:v>45415</c:v>
                </c:pt>
                <c:pt idx="1226">
                  <c:v>45418</c:v>
                </c:pt>
                <c:pt idx="1227">
                  <c:v>45419</c:v>
                </c:pt>
                <c:pt idx="1228">
                  <c:v>45420</c:v>
                </c:pt>
                <c:pt idx="1229">
                  <c:v>45421</c:v>
                </c:pt>
                <c:pt idx="1230">
                  <c:v>45422</c:v>
                </c:pt>
                <c:pt idx="1231">
                  <c:v>45425</c:v>
                </c:pt>
                <c:pt idx="1232">
                  <c:v>45426</c:v>
                </c:pt>
                <c:pt idx="1233">
                  <c:v>45427</c:v>
                </c:pt>
                <c:pt idx="1234">
                  <c:v>45428</c:v>
                </c:pt>
                <c:pt idx="1235">
                  <c:v>45429</c:v>
                </c:pt>
              </c:numCache>
            </c:numRef>
          </c:cat>
          <c:val>
            <c:numRef>
              <c:f>'Share Price'!$C$2:$C$1238</c:f>
              <c:numCache>
                <c:formatCode>General</c:formatCode>
                <c:ptCount val="1237"/>
                <c:pt idx="0">
                  <c:v>0.35524699999999998</c:v>
                </c:pt>
                <c:pt idx="1">
                  <c:v>0.213534</c:v>
                </c:pt>
                <c:pt idx="2">
                  <c:v>0.51370000000000005</c:v>
                </c:pt>
                <c:pt idx="3">
                  <c:v>0.100467</c:v>
                </c:pt>
                <c:pt idx="4">
                  <c:v>0.130685</c:v>
                </c:pt>
                <c:pt idx="5">
                  <c:v>0.84126599999999996</c:v>
                </c:pt>
                <c:pt idx="6">
                  <c:v>0.41907699999999998</c:v>
                </c:pt>
                <c:pt idx="7">
                  <c:v>0.12942000000000001</c:v>
                </c:pt>
                <c:pt idx="8">
                  <c:v>0.10403800000000001</c:v>
                </c:pt>
                <c:pt idx="9">
                  <c:v>0.107124</c:v>
                </c:pt>
                <c:pt idx="10">
                  <c:v>0.25012600000000001</c:v>
                </c:pt>
                <c:pt idx="11">
                  <c:v>0.14250499999999999</c:v>
                </c:pt>
                <c:pt idx="12">
                  <c:v>0.24602299999999999</c:v>
                </c:pt>
                <c:pt idx="13">
                  <c:v>0.112654</c:v>
                </c:pt>
                <c:pt idx="14">
                  <c:v>0.154725</c:v>
                </c:pt>
                <c:pt idx="15">
                  <c:v>0.24580199999999999</c:v>
                </c:pt>
                <c:pt idx="16">
                  <c:v>0.10174</c:v>
                </c:pt>
                <c:pt idx="17">
                  <c:v>0.13464100000000001</c:v>
                </c:pt>
                <c:pt idx="18">
                  <c:v>0.107852</c:v>
                </c:pt>
                <c:pt idx="19">
                  <c:v>0.12870000000000001</c:v>
                </c:pt>
                <c:pt idx="20">
                  <c:v>0.116537</c:v>
                </c:pt>
                <c:pt idx="21">
                  <c:v>0.12217799999999999</c:v>
                </c:pt>
                <c:pt idx="22">
                  <c:v>0.12568299999999999</c:v>
                </c:pt>
                <c:pt idx="23">
                  <c:v>0.15991900000000001</c:v>
                </c:pt>
                <c:pt idx="24">
                  <c:v>0.13055600000000001</c:v>
                </c:pt>
                <c:pt idx="25">
                  <c:v>5.7396999999999997E-2</c:v>
                </c:pt>
                <c:pt idx="26">
                  <c:v>5.5792000000000001E-2</c:v>
                </c:pt>
                <c:pt idx="27">
                  <c:v>7.0309999999999997E-2</c:v>
                </c:pt>
                <c:pt idx="28">
                  <c:v>0.31386399999999998</c:v>
                </c:pt>
                <c:pt idx="29">
                  <c:v>0.19881099999999999</c:v>
                </c:pt>
                <c:pt idx="30">
                  <c:v>0.24662000000000001</c:v>
                </c:pt>
                <c:pt idx="31">
                  <c:v>6.4380000000000007E-2</c:v>
                </c:pt>
                <c:pt idx="32">
                  <c:v>4.8381E-2</c:v>
                </c:pt>
                <c:pt idx="33">
                  <c:v>0.124499</c:v>
                </c:pt>
                <c:pt idx="34">
                  <c:v>0.11453199999999999</c:v>
                </c:pt>
                <c:pt idx="35">
                  <c:v>9.5549999999999996E-2</c:v>
                </c:pt>
                <c:pt idx="36">
                  <c:v>6.3313999999999995E-2</c:v>
                </c:pt>
                <c:pt idx="37">
                  <c:v>8.6014999999999994E-2</c:v>
                </c:pt>
                <c:pt idx="38">
                  <c:v>7.4117000000000002E-2</c:v>
                </c:pt>
                <c:pt idx="39">
                  <c:v>0.405086</c:v>
                </c:pt>
                <c:pt idx="40">
                  <c:v>0.14080599999999999</c:v>
                </c:pt>
                <c:pt idx="41">
                  <c:v>0.18471299999999999</c:v>
                </c:pt>
                <c:pt idx="42">
                  <c:v>7.2093000000000004E-2</c:v>
                </c:pt>
                <c:pt idx="43">
                  <c:v>8.0916000000000002E-2</c:v>
                </c:pt>
                <c:pt idx="44">
                  <c:v>8.7961999999999999E-2</c:v>
                </c:pt>
                <c:pt idx="45">
                  <c:v>7.7909999999999993E-2</c:v>
                </c:pt>
                <c:pt idx="46">
                  <c:v>0.112196</c:v>
                </c:pt>
                <c:pt idx="47">
                  <c:v>0.14852000000000001</c:v>
                </c:pt>
                <c:pt idx="48">
                  <c:v>6.8298999999999999E-2</c:v>
                </c:pt>
                <c:pt idx="49">
                  <c:v>5.4308000000000002E-2</c:v>
                </c:pt>
                <c:pt idx="50">
                  <c:v>5.2818999999999998E-2</c:v>
                </c:pt>
                <c:pt idx="51">
                  <c:v>0.11354</c:v>
                </c:pt>
                <c:pt idx="52">
                  <c:v>0.151006</c:v>
                </c:pt>
                <c:pt idx="53">
                  <c:v>8.6356000000000002E-2</c:v>
                </c:pt>
                <c:pt idx="54">
                  <c:v>0.167907</c:v>
                </c:pt>
                <c:pt idx="55">
                  <c:v>8.8442000000000007E-2</c:v>
                </c:pt>
                <c:pt idx="56">
                  <c:v>7.8928999999999999E-2</c:v>
                </c:pt>
                <c:pt idx="57">
                  <c:v>3.7656000000000002E-2</c:v>
                </c:pt>
                <c:pt idx="58">
                  <c:v>6.4829999999999999E-2</c:v>
                </c:pt>
                <c:pt idx="59">
                  <c:v>7.3828000000000005E-2</c:v>
                </c:pt>
                <c:pt idx="60">
                  <c:v>6.5574999999999994E-2</c:v>
                </c:pt>
                <c:pt idx="61">
                  <c:v>0.43126300000000001</c:v>
                </c:pt>
                <c:pt idx="62">
                  <c:v>0.26783299999999999</c:v>
                </c:pt>
                <c:pt idx="63">
                  <c:v>0.35315999999999997</c:v>
                </c:pt>
                <c:pt idx="64">
                  <c:v>0.22842899999999999</c:v>
                </c:pt>
                <c:pt idx="65">
                  <c:v>8.6188000000000001E-2</c:v>
                </c:pt>
                <c:pt idx="66">
                  <c:v>0.15378500000000001</c:v>
                </c:pt>
                <c:pt idx="67">
                  <c:v>0.10839600000000001</c:v>
                </c:pt>
                <c:pt idx="68">
                  <c:v>5.953E-2</c:v>
                </c:pt>
                <c:pt idx="69">
                  <c:v>0.24870700000000001</c:v>
                </c:pt>
                <c:pt idx="70">
                  <c:v>0.15792700000000001</c:v>
                </c:pt>
                <c:pt idx="71">
                  <c:v>0.18920500000000001</c:v>
                </c:pt>
                <c:pt idx="72">
                  <c:v>8.2022999999999999E-2</c:v>
                </c:pt>
                <c:pt idx="73">
                  <c:v>0.110305</c:v>
                </c:pt>
                <c:pt idx="74">
                  <c:v>5.0160000000000003E-2</c:v>
                </c:pt>
                <c:pt idx="75">
                  <c:v>9.3383999999999995E-2</c:v>
                </c:pt>
                <c:pt idx="76">
                  <c:v>5.2982000000000001E-2</c:v>
                </c:pt>
                <c:pt idx="77">
                  <c:v>4.9423000000000002E-2</c:v>
                </c:pt>
                <c:pt idx="78">
                  <c:v>0.88051199999999996</c:v>
                </c:pt>
                <c:pt idx="79">
                  <c:v>0.34572900000000001</c:v>
                </c:pt>
                <c:pt idx="80">
                  <c:v>0.51853400000000005</c:v>
                </c:pt>
                <c:pt idx="81">
                  <c:v>0.29364800000000002</c:v>
                </c:pt>
                <c:pt idx="82">
                  <c:v>0.51559699999999997</c:v>
                </c:pt>
                <c:pt idx="83">
                  <c:v>0.17938100000000001</c:v>
                </c:pt>
                <c:pt idx="84">
                  <c:v>0.18329000000000001</c:v>
                </c:pt>
                <c:pt idx="85">
                  <c:v>0.258405</c:v>
                </c:pt>
                <c:pt idx="86">
                  <c:v>0.13620599999999999</c:v>
                </c:pt>
                <c:pt idx="87">
                  <c:v>0.15456800000000001</c:v>
                </c:pt>
                <c:pt idx="88">
                  <c:v>0.30283900000000002</c:v>
                </c:pt>
                <c:pt idx="89">
                  <c:v>0.35894300000000001</c:v>
                </c:pt>
                <c:pt idx="90">
                  <c:v>0.18135299999999999</c:v>
                </c:pt>
                <c:pt idx="91">
                  <c:v>0.165822</c:v>
                </c:pt>
                <c:pt idx="92">
                  <c:v>0.17453099999999999</c:v>
                </c:pt>
                <c:pt idx="93">
                  <c:v>0.13112099999999999</c:v>
                </c:pt>
                <c:pt idx="94">
                  <c:v>0.115898</c:v>
                </c:pt>
                <c:pt idx="95">
                  <c:v>0.45849699999999999</c:v>
                </c:pt>
                <c:pt idx="96">
                  <c:v>9.1358999999999996E-2</c:v>
                </c:pt>
                <c:pt idx="97">
                  <c:v>6.3019000000000006E-2</c:v>
                </c:pt>
                <c:pt idx="98">
                  <c:v>8.4329000000000001E-2</c:v>
                </c:pt>
                <c:pt idx="99">
                  <c:v>6.6600999999999994E-2</c:v>
                </c:pt>
                <c:pt idx="100">
                  <c:v>4.5409999999999999E-2</c:v>
                </c:pt>
                <c:pt idx="101">
                  <c:v>6.6972000000000004E-2</c:v>
                </c:pt>
                <c:pt idx="102">
                  <c:v>5.7674999999999997E-2</c:v>
                </c:pt>
                <c:pt idx="103">
                  <c:v>6.2045000000000003E-2</c:v>
                </c:pt>
                <c:pt idx="104">
                  <c:v>0.13939699999999999</c:v>
                </c:pt>
                <c:pt idx="105">
                  <c:v>0.15909799999999999</c:v>
                </c:pt>
                <c:pt idx="106">
                  <c:v>0.12243999999999999</c:v>
                </c:pt>
                <c:pt idx="107">
                  <c:v>0.23675099999999999</c:v>
                </c:pt>
                <c:pt idx="108">
                  <c:v>1.8530999999999999E-2</c:v>
                </c:pt>
                <c:pt idx="109">
                  <c:v>5.1472999999999998E-2</c:v>
                </c:pt>
                <c:pt idx="110">
                  <c:v>9.7892999999999994E-2</c:v>
                </c:pt>
                <c:pt idx="111">
                  <c:v>0.54216600000000004</c:v>
                </c:pt>
                <c:pt idx="112">
                  <c:v>0.29589799999999999</c:v>
                </c:pt>
                <c:pt idx="113">
                  <c:v>0.114524</c:v>
                </c:pt>
                <c:pt idx="114">
                  <c:v>0.17496100000000001</c:v>
                </c:pt>
                <c:pt idx="115">
                  <c:v>0.17625099999999999</c:v>
                </c:pt>
                <c:pt idx="116">
                  <c:v>5.3676000000000001E-2</c:v>
                </c:pt>
                <c:pt idx="117">
                  <c:v>0.171094</c:v>
                </c:pt>
                <c:pt idx="118">
                  <c:v>0.14080999999999999</c:v>
                </c:pt>
                <c:pt idx="119">
                  <c:v>0.107972</c:v>
                </c:pt>
                <c:pt idx="120">
                  <c:v>7.7268000000000003E-2</c:v>
                </c:pt>
                <c:pt idx="121">
                  <c:v>4.8245999999999997E-2</c:v>
                </c:pt>
                <c:pt idx="122">
                  <c:v>7.1710999999999997E-2</c:v>
                </c:pt>
                <c:pt idx="123">
                  <c:v>0.121963</c:v>
                </c:pt>
                <c:pt idx="124">
                  <c:v>7.4675000000000005E-2</c:v>
                </c:pt>
                <c:pt idx="125">
                  <c:v>0.100485</c:v>
                </c:pt>
                <c:pt idx="126">
                  <c:v>4.4077999999999999E-2</c:v>
                </c:pt>
                <c:pt idx="127">
                  <c:v>5.7036000000000003E-2</c:v>
                </c:pt>
                <c:pt idx="128">
                  <c:v>7.1673000000000001E-2</c:v>
                </c:pt>
                <c:pt idx="129">
                  <c:v>6.7854999999999999E-2</c:v>
                </c:pt>
                <c:pt idx="130">
                  <c:v>6.1452E-2</c:v>
                </c:pt>
                <c:pt idx="131">
                  <c:v>5.5530000000000003E-2</c:v>
                </c:pt>
                <c:pt idx="132">
                  <c:v>6.3325000000000006E-2</c:v>
                </c:pt>
                <c:pt idx="133">
                  <c:v>8.6041000000000006E-2</c:v>
                </c:pt>
                <c:pt idx="134">
                  <c:v>9.9541000000000004E-2</c:v>
                </c:pt>
                <c:pt idx="135">
                  <c:v>0.40112799999999998</c:v>
                </c:pt>
                <c:pt idx="136">
                  <c:v>0.124612</c:v>
                </c:pt>
                <c:pt idx="137">
                  <c:v>0.14527499999999999</c:v>
                </c:pt>
                <c:pt idx="138">
                  <c:v>8.3753999999999995E-2</c:v>
                </c:pt>
                <c:pt idx="139">
                  <c:v>6.5858E-2</c:v>
                </c:pt>
                <c:pt idx="140">
                  <c:v>5.4794000000000002E-2</c:v>
                </c:pt>
                <c:pt idx="141">
                  <c:v>0.13339999999999999</c:v>
                </c:pt>
                <c:pt idx="142">
                  <c:v>0.198688</c:v>
                </c:pt>
                <c:pt idx="143">
                  <c:v>8.8553999999999994E-2</c:v>
                </c:pt>
                <c:pt idx="144">
                  <c:v>0.423514</c:v>
                </c:pt>
                <c:pt idx="145">
                  <c:v>0.30477900000000002</c:v>
                </c:pt>
                <c:pt idx="146">
                  <c:v>9.5701999999999995E-2</c:v>
                </c:pt>
                <c:pt idx="147">
                  <c:v>6.7233000000000001E-2</c:v>
                </c:pt>
                <c:pt idx="148">
                  <c:v>6.9588999999999998E-2</c:v>
                </c:pt>
                <c:pt idx="149">
                  <c:v>0.277924</c:v>
                </c:pt>
                <c:pt idx="150">
                  <c:v>0.590777</c:v>
                </c:pt>
                <c:pt idx="151">
                  <c:v>0.63788500000000004</c:v>
                </c:pt>
                <c:pt idx="152">
                  <c:v>0.78110199999999996</c:v>
                </c:pt>
                <c:pt idx="153">
                  <c:v>2.5080390000000001</c:v>
                </c:pt>
                <c:pt idx="154">
                  <c:v>1.9448620000000001</c:v>
                </c:pt>
                <c:pt idx="155">
                  <c:v>0.63983900000000005</c:v>
                </c:pt>
                <c:pt idx="156">
                  <c:v>0.80657199999999996</c:v>
                </c:pt>
                <c:pt idx="157">
                  <c:v>1.4430419999999999</c:v>
                </c:pt>
                <c:pt idx="158">
                  <c:v>0.82328000000000001</c:v>
                </c:pt>
                <c:pt idx="159">
                  <c:v>0.30290400000000001</c:v>
                </c:pt>
                <c:pt idx="160">
                  <c:v>0.45866200000000001</c:v>
                </c:pt>
                <c:pt idx="161">
                  <c:v>0.66276199999999996</c:v>
                </c:pt>
                <c:pt idx="162">
                  <c:v>0.445743</c:v>
                </c:pt>
                <c:pt idx="163">
                  <c:v>0.265822</c:v>
                </c:pt>
                <c:pt idx="164">
                  <c:v>1.2292890000000001</c:v>
                </c:pt>
                <c:pt idx="165">
                  <c:v>0.53845299999999996</c:v>
                </c:pt>
                <c:pt idx="166">
                  <c:v>0.24538299999999999</c:v>
                </c:pt>
                <c:pt idx="167">
                  <c:v>0.26921699999999998</c:v>
                </c:pt>
                <c:pt idx="168">
                  <c:v>0.48603000000000002</c:v>
                </c:pt>
                <c:pt idx="169">
                  <c:v>0.23008899999999999</c:v>
                </c:pt>
                <c:pt idx="170">
                  <c:v>0.208227</c:v>
                </c:pt>
                <c:pt idx="171">
                  <c:v>0.18745100000000001</c:v>
                </c:pt>
                <c:pt idx="172">
                  <c:v>0.16426099999999999</c:v>
                </c:pt>
                <c:pt idx="173">
                  <c:v>0.35492600000000002</c:v>
                </c:pt>
                <c:pt idx="174">
                  <c:v>0.189968</c:v>
                </c:pt>
                <c:pt idx="175">
                  <c:v>0.32969900000000002</c:v>
                </c:pt>
                <c:pt idx="176">
                  <c:v>0.312477</c:v>
                </c:pt>
                <c:pt idx="177">
                  <c:v>0.30618400000000001</c:v>
                </c:pt>
                <c:pt idx="178">
                  <c:v>0.32852199999999998</c:v>
                </c:pt>
                <c:pt idx="179">
                  <c:v>1.045981</c:v>
                </c:pt>
                <c:pt idx="180">
                  <c:v>0.448874</c:v>
                </c:pt>
                <c:pt idx="181">
                  <c:v>0.15743299999999999</c:v>
                </c:pt>
                <c:pt idx="182">
                  <c:v>0.137877</c:v>
                </c:pt>
                <c:pt idx="183">
                  <c:v>0.50140099999999999</c:v>
                </c:pt>
                <c:pt idx="184">
                  <c:v>0.41131400000000001</c:v>
                </c:pt>
                <c:pt idx="185">
                  <c:v>0.14682200000000001</c:v>
                </c:pt>
                <c:pt idx="186">
                  <c:v>0.180205</c:v>
                </c:pt>
                <c:pt idx="187">
                  <c:v>0.13882800000000001</c:v>
                </c:pt>
                <c:pt idx="188">
                  <c:v>0.28084399999999998</c:v>
                </c:pt>
                <c:pt idx="189">
                  <c:v>0.12978600000000001</c:v>
                </c:pt>
                <c:pt idx="190">
                  <c:v>9.4243999999999994E-2</c:v>
                </c:pt>
                <c:pt idx="191">
                  <c:v>9.2459E-2</c:v>
                </c:pt>
                <c:pt idx="192">
                  <c:v>0.138595</c:v>
                </c:pt>
                <c:pt idx="193">
                  <c:v>0.14896599999999999</c:v>
                </c:pt>
                <c:pt idx="194">
                  <c:v>0.20241799999999999</c:v>
                </c:pt>
                <c:pt idx="195">
                  <c:v>0.13675799999999999</c:v>
                </c:pt>
                <c:pt idx="196">
                  <c:v>0.29134399999999999</c:v>
                </c:pt>
                <c:pt idx="197">
                  <c:v>0.299178</c:v>
                </c:pt>
                <c:pt idx="198">
                  <c:v>0.29771300000000001</c:v>
                </c:pt>
                <c:pt idx="199">
                  <c:v>0.15098400000000001</c:v>
                </c:pt>
                <c:pt idx="200">
                  <c:v>0.37090499999999998</c:v>
                </c:pt>
                <c:pt idx="201">
                  <c:v>0.20078599999999999</c:v>
                </c:pt>
                <c:pt idx="202">
                  <c:v>0.26132</c:v>
                </c:pt>
                <c:pt idx="203">
                  <c:v>0.447293</c:v>
                </c:pt>
                <c:pt idx="204">
                  <c:v>0.15668799999999999</c:v>
                </c:pt>
                <c:pt idx="205">
                  <c:v>0.18812300000000001</c:v>
                </c:pt>
                <c:pt idx="206">
                  <c:v>8.9367000000000002E-2</c:v>
                </c:pt>
                <c:pt idx="207">
                  <c:v>0.15654899999999999</c:v>
                </c:pt>
                <c:pt idx="208">
                  <c:v>0.165607</c:v>
                </c:pt>
                <c:pt idx="209">
                  <c:v>7.5943999999999998E-2</c:v>
                </c:pt>
                <c:pt idx="210">
                  <c:v>0.13700200000000001</c:v>
                </c:pt>
                <c:pt idx="211">
                  <c:v>0.29022999999999999</c:v>
                </c:pt>
                <c:pt idx="212">
                  <c:v>4.9402000000000001E-2</c:v>
                </c:pt>
                <c:pt idx="213">
                  <c:v>1.3148999999999999E-2</c:v>
                </c:pt>
                <c:pt idx="214">
                  <c:v>2.8570000000000002E-2</c:v>
                </c:pt>
                <c:pt idx="215">
                  <c:v>1.9843E-2</c:v>
                </c:pt>
                <c:pt idx="216">
                  <c:v>1.6119000000000001E-2</c:v>
                </c:pt>
                <c:pt idx="217">
                  <c:v>5.3367999999999999E-2</c:v>
                </c:pt>
                <c:pt idx="218">
                  <c:v>9.2949999999999994E-3</c:v>
                </c:pt>
                <c:pt idx="219">
                  <c:v>7.8270000000000006E-3</c:v>
                </c:pt>
                <c:pt idx="220">
                  <c:v>1.1199000000000001E-2</c:v>
                </c:pt>
                <c:pt idx="221">
                  <c:v>0.28194599999999997</c:v>
                </c:pt>
                <c:pt idx="222">
                  <c:v>0.143096</c:v>
                </c:pt>
                <c:pt idx="223">
                  <c:v>0.18797800000000001</c:v>
                </c:pt>
                <c:pt idx="224">
                  <c:v>0.181507</c:v>
                </c:pt>
                <c:pt idx="225">
                  <c:v>6.8012000000000003E-2</c:v>
                </c:pt>
                <c:pt idx="226">
                  <c:v>0.18074699999999999</c:v>
                </c:pt>
                <c:pt idx="227">
                  <c:v>6.3164999999999999E-2</c:v>
                </c:pt>
                <c:pt idx="228">
                  <c:v>3.9842000000000002E-2</c:v>
                </c:pt>
                <c:pt idx="229">
                  <c:v>3.8177999999999997E-2</c:v>
                </c:pt>
                <c:pt idx="230">
                  <c:v>0.12998499999999999</c:v>
                </c:pt>
                <c:pt idx="231">
                  <c:v>4.8794999999999998E-2</c:v>
                </c:pt>
                <c:pt idx="232">
                  <c:v>4.8639000000000002E-2</c:v>
                </c:pt>
                <c:pt idx="233">
                  <c:v>4.6157999999999998E-2</c:v>
                </c:pt>
                <c:pt idx="234">
                  <c:v>7.4745000000000006E-2</c:v>
                </c:pt>
                <c:pt idx="235">
                  <c:v>7.7392000000000002E-2</c:v>
                </c:pt>
                <c:pt idx="236">
                  <c:v>0.117738</c:v>
                </c:pt>
                <c:pt idx="237">
                  <c:v>0.11809500000000001</c:v>
                </c:pt>
                <c:pt idx="238">
                  <c:v>7.6568999999999998E-2</c:v>
                </c:pt>
                <c:pt idx="239">
                  <c:v>7.8947000000000003E-2</c:v>
                </c:pt>
                <c:pt idx="240">
                  <c:v>4.3666999999999997E-2</c:v>
                </c:pt>
                <c:pt idx="241">
                  <c:v>5.6002000000000003E-2</c:v>
                </c:pt>
                <c:pt idx="242">
                  <c:v>2.3365E-2</c:v>
                </c:pt>
                <c:pt idx="243">
                  <c:v>2.5794999999999998E-2</c:v>
                </c:pt>
                <c:pt idx="244">
                  <c:v>2.1194000000000001E-2</c:v>
                </c:pt>
                <c:pt idx="245">
                  <c:v>2.2922000000000001E-2</c:v>
                </c:pt>
                <c:pt idx="246">
                  <c:v>4.6657999999999998E-2</c:v>
                </c:pt>
                <c:pt idx="247">
                  <c:v>5.9962000000000001E-2</c:v>
                </c:pt>
                <c:pt idx="248">
                  <c:v>9.4647999999999996E-2</c:v>
                </c:pt>
                <c:pt idx="249">
                  <c:v>4.5567000000000003E-2</c:v>
                </c:pt>
                <c:pt idx="250">
                  <c:v>0.29486899999999999</c:v>
                </c:pt>
                <c:pt idx="251">
                  <c:v>9.0176999999999993E-2</c:v>
                </c:pt>
                <c:pt idx="252">
                  <c:v>6.1018999999999997E-2</c:v>
                </c:pt>
                <c:pt idx="253">
                  <c:v>0.24856200000000001</c:v>
                </c:pt>
                <c:pt idx="254">
                  <c:v>8.3554000000000003E-2</c:v>
                </c:pt>
                <c:pt idx="255">
                  <c:v>9.9794999999999995E-2</c:v>
                </c:pt>
                <c:pt idx="256">
                  <c:v>0.14060900000000001</c:v>
                </c:pt>
                <c:pt idx="257">
                  <c:v>0.62508600000000003</c:v>
                </c:pt>
                <c:pt idx="258">
                  <c:v>0.65800899999999996</c:v>
                </c:pt>
                <c:pt idx="259">
                  <c:v>0.58711599999999997</c:v>
                </c:pt>
                <c:pt idx="260">
                  <c:v>0.89943899999999999</c:v>
                </c:pt>
                <c:pt idx="261">
                  <c:v>0.44341199999999997</c:v>
                </c:pt>
                <c:pt idx="262">
                  <c:v>0.43481599999999998</c:v>
                </c:pt>
                <c:pt idx="263">
                  <c:v>0.25070300000000001</c:v>
                </c:pt>
                <c:pt idx="264">
                  <c:v>0.16939499999999999</c:v>
                </c:pt>
                <c:pt idx="265">
                  <c:v>0.14779200000000001</c:v>
                </c:pt>
                <c:pt idx="266">
                  <c:v>0.43210300000000001</c:v>
                </c:pt>
                <c:pt idx="267">
                  <c:v>0.68290600000000001</c:v>
                </c:pt>
                <c:pt idx="268">
                  <c:v>0.80546899999999999</c:v>
                </c:pt>
                <c:pt idx="269">
                  <c:v>0.23681199999999999</c:v>
                </c:pt>
                <c:pt idx="270">
                  <c:v>0.25388500000000003</c:v>
                </c:pt>
                <c:pt idx="271">
                  <c:v>0.26208199999999998</c:v>
                </c:pt>
                <c:pt idx="272">
                  <c:v>0.25541000000000003</c:v>
                </c:pt>
                <c:pt idx="273">
                  <c:v>0.233899</c:v>
                </c:pt>
                <c:pt idx="274">
                  <c:v>0.139464</c:v>
                </c:pt>
                <c:pt idx="275">
                  <c:v>8.2902000000000003E-2</c:v>
                </c:pt>
                <c:pt idx="276">
                  <c:v>9.7491999999999995E-2</c:v>
                </c:pt>
                <c:pt idx="277">
                  <c:v>0.197521</c:v>
                </c:pt>
                <c:pt idx="278">
                  <c:v>0.61657200000000001</c:v>
                </c:pt>
                <c:pt idx="279">
                  <c:v>0.15486900000000001</c:v>
                </c:pt>
                <c:pt idx="280">
                  <c:v>0.13061900000000001</c:v>
                </c:pt>
                <c:pt idx="281">
                  <c:v>7.8882999999999995E-2</c:v>
                </c:pt>
                <c:pt idx="282">
                  <c:v>0.111683</c:v>
                </c:pt>
                <c:pt idx="283">
                  <c:v>0.16134200000000001</c:v>
                </c:pt>
                <c:pt idx="284">
                  <c:v>0.74732399999999999</c:v>
                </c:pt>
                <c:pt idx="285">
                  <c:v>0.423348</c:v>
                </c:pt>
                <c:pt idx="286">
                  <c:v>0.44853799999999999</c:v>
                </c:pt>
                <c:pt idx="287">
                  <c:v>0.29712899999999998</c:v>
                </c:pt>
                <c:pt idx="288">
                  <c:v>0.10988000000000001</c:v>
                </c:pt>
                <c:pt idx="289">
                  <c:v>0.125191</c:v>
                </c:pt>
                <c:pt idx="290">
                  <c:v>0.35458800000000001</c:v>
                </c:pt>
                <c:pt idx="291">
                  <c:v>6.4283999999999994E-2</c:v>
                </c:pt>
                <c:pt idx="292">
                  <c:v>8.8272000000000003E-2</c:v>
                </c:pt>
                <c:pt idx="293">
                  <c:v>0.22505600000000001</c:v>
                </c:pt>
                <c:pt idx="294">
                  <c:v>0.37656699999999999</c:v>
                </c:pt>
                <c:pt idx="295">
                  <c:v>0.128579</c:v>
                </c:pt>
                <c:pt idx="296">
                  <c:v>0.17102500000000001</c:v>
                </c:pt>
                <c:pt idx="297">
                  <c:v>0.22691900000000001</c:v>
                </c:pt>
                <c:pt idx="298">
                  <c:v>1.0035179999999999</c:v>
                </c:pt>
                <c:pt idx="299">
                  <c:v>0.40068100000000001</c:v>
                </c:pt>
                <c:pt idx="300">
                  <c:v>0.36472300000000002</c:v>
                </c:pt>
                <c:pt idx="301">
                  <c:v>0.22767999999999999</c:v>
                </c:pt>
                <c:pt idx="302">
                  <c:v>0.21825700000000001</c:v>
                </c:pt>
                <c:pt idx="303">
                  <c:v>1.800729</c:v>
                </c:pt>
                <c:pt idx="304">
                  <c:v>0.77842500000000003</c:v>
                </c:pt>
                <c:pt idx="305">
                  <c:v>0.63232999999999995</c:v>
                </c:pt>
                <c:pt idx="306">
                  <c:v>0.34487800000000002</c:v>
                </c:pt>
                <c:pt idx="307">
                  <c:v>0.34513199999999999</c:v>
                </c:pt>
                <c:pt idx="308">
                  <c:v>0.32222000000000001</c:v>
                </c:pt>
                <c:pt idx="309">
                  <c:v>0.58863699999999997</c:v>
                </c:pt>
                <c:pt idx="310">
                  <c:v>0.296041</c:v>
                </c:pt>
                <c:pt idx="311">
                  <c:v>0.18065800000000001</c:v>
                </c:pt>
                <c:pt idx="312">
                  <c:v>0.93735199999999996</c:v>
                </c:pt>
                <c:pt idx="313">
                  <c:v>0.59731000000000001</c:v>
                </c:pt>
                <c:pt idx="314">
                  <c:v>0.26021</c:v>
                </c:pt>
                <c:pt idx="315">
                  <c:v>0.159632</c:v>
                </c:pt>
                <c:pt idx="316">
                  <c:v>0.44378299999999998</c:v>
                </c:pt>
                <c:pt idx="317">
                  <c:v>0.25094</c:v>
                </c:pt>
                <c:pt idx="318">
                  <c:v>0.272231</c:v>
                </c:pt>
                <c:pt idx="319">
                  <c:v>0.40883199999999997</c:v>
                </c:pt>
                <c:pt idx="320">
                  <c:v>0.194054</c:v>
                </c:pt>
                <c:pt idx="321">
                  <c:v>0.12996099999999999</c:v>
                </c:pt>
                <c:pt idx="322">
                  <c:v>0.28443800000000002</c:v>
                </c:pt>
                <c:pt idx="323">
                  <c:v>0.10517700000000001</c:v>
                </c:pt>
                <c:pt idx="324">
                  <c:v>0.102246</c:v>
                </c:pt>
                <c:pt idx="325">
                  <c:v>7.1512000000000006E-2</c:v>
                </c:pt>
                <c:pt idx="326">
                  <c:v>7.4609999999999996E-2</c:v>
                </c:pt>
                <c:pt idx="327">
                  <c:v>0.16047700000000001</c:v>
                </c:pt>
                <c:pt idx="328">
                  <c:v>0.14310400000000001</c:v>
                </c:pt>
                <c:pt idx="329">
                  <c:v>0.14880699999999999</c:v>
                </c:pt>
                <c:pt idx="330">
                  <c:v>0.122374</c:v>
                </c:pt>
                <c:pt idx="331">
                  <c:v>0.18940899999999999</c:v>
                </c:pt>
                <c:pt idx="332">
                  <c:v>0.120072</c:v>
                </c:pt>
                <c:pt idx="333">
                  <c:v>0.10585</c:v>
                </c:pt>
                <c:pt idx="334">
                  <c:v>0.109665</c:v>
                </c:pt>
                <c:pt idx="335">
                  <c:v>6.5428E-2</c:v>
                </c:pt>
                <c:pt idx="336">
                  <c:v>5.6245000000000003E-2</c:v>
                </c:pt>
                <c:pt idx="337">
                  <c:v>7.0125000000000007E-2</c:v>
                </c:pt>
                <c:pt idx="338">
                  <c:v>0.15271899999999999</c:v>
                </c:pt>
                <c:pt idx="339">
                  <c:v>3.8899999999999997E-2</c:v>
                </c:pt>
                <c:pt idx="340">
                  <c:v>6.8708000000000005E-2</c:v>
                </c:pt>
                <c:pt idx="341">
                  <c:v>3.2113999999999997E-2</c:v>
                </c:pt>
                <c:pt idx="342">
                  <c:v>6.8172999999999997E-2</c:v>
                </c:pt>
                <c:pt idx="343">
                  <c:v>0.12745200000000001</c:v>
                </c:pt>
                <c:pt idx="344">
                  <c:v>0.113512</c:v>
                </c:pt>
                <c:pt idx="345">
                  <c:v>0.180836</c:v>
                </c:pt>
                <c:pt idx="346">
                  <c:v>8.1779000000000004E-2</c:v>
                </c:pt>
                <c:pt idx="347">
                  <c:v>6.6691E-2</c:v>
                </c:pt>
                <c:pt idx="348">
                  <c:v>4.7246999999999997E-2</c:v>
                </c:pt>
                <c:pt idx="349">
                  <c:v>3.3706E-2</c:v>
                </c:pt>
                <c:pt idx="350">
                  <c:v>4.1383999999999997E-2</c:v>
                </c:pt>
                <c:pt idx="351">
                  <c:v>4.6031000000000002E-2</c:v>
                </c:pt>
                <c:pt idx="352">
                  <c:v>6.0699000000000003E-2</c:v>
                </c:pt>
                <c:pt idx="353">
                  <c:v>0.16009100000000001</c:v>
                </c:pt>
                <c:pt idx="354">
                  <c:v>5.8304000000000002E-2</c:v>
                </c:pt>
                <c:pt idx="355">
                  <c:v>3.4979000000000003E-2</c:v>
                </c:pt>
                <c:pt idx="356">
                  <c:v>3.1348000000000001E-2</c:v>
                </c:pt>
                <c:pt idx="357">
                  <c:v>4.5047999999999998E-2</c:v>
                </c:pt>
                <c:pt idx="358">
                  <c:v>3.7406000000000002E-2</c:v>
                </c:pt>
                <c:pt idx="359">
                  <c:v>0.17150599999999999</c:v>
                </c:pt>
                <c:pt idx="360">
                  <c:v>0.15292500000000001</c:v>
                </c:pt>
                <c:pt idx="361">
                  <c:v>4.0606999999999997E-2</c:v>
                </c:pt>
                <c:pt idx="362">
                  <c:v>3.7562999999999999E-2</c:v>
                </c:pt>
                <c:pt idx="363">
                  <c:v>2.2294999999999999E-2</c:v>
                </c:pt>
                <c:pt idx="364">
                  <c:v>2.3281E-2</c:v>
                </c:pt>
                <c:pt idx="365">
                  <c:v>7.9441999999999999E-2</c:v>
                </c:pt>
                <c:pt idx="366">
                  <c:v>0.47278300000000001</c:v>
                </c:pt>
                <c:pt idx="367">
                  <c:v>0.321822</c:v>
                </c:pt>
                <c:pt idx="368">
                  <c:v>0.28387800000000002</c:v>
                </c:pt>
                <c:pt idx="369">
                  <c:v>8.6318000000000006E-2</c:v>
                </c:pt>
                <c:pt idx="370">
                  <c:v>0.12822600000000001</c:v>
                </c:pt>
                <c:pt idx="371">
                  <c:v>0.121376</c:v>
                </c:pt>
                <c:pt idx="372">
                  <c:v>3.8336000000000002E-2</c:v>
                </c:pt>
                <c:pt idx="373">
                  <c:v>0.25711600000000001</c:v>
                </c:pt>
                <c:pt idx="374">
                  <c:v>8.0152000000000001E-2</c:v>
                </c:pt>
                <c:pt idx="375">
                  <c:v>8.1644999999999995E-2</c:v>
                </c:pt>
                <c:pt idx="376">
                  <c:v>0.18202199999999999</c:v>
                </c:pt>
                <c:pt idx="377">
                  <c:v>0.15821099999999999</c:v>
                </c:pt>
                <c:pt idx="378">
                  <c:v>0.103773</c:v>
                </c:pt>
                <c:pt idx="379">
                  <c:v>0.29748400000000003</c:v>
                </c:pt>
                <c:pt idx="380">
                  <c:v>1.119907</c:v>
                </c:pt>
                <c:pt idx="381">
                  <c:v>0.20242299999999999</c:v>
                </c:pt>
                <c:pt idx="382">
                  <c:v>0.23341200000000001</c:v>
                </c:pt>
                <c:pt idx="383">
                  <c:v>0.135074</c:v>
                </c:pt>
                <c:pt idx="384">
                  <c:v>0.16194</c:v>
                </c:pt>
                <c:pt idx="385">
                  <c:v>0.132189</c:v>
                </c:pt>
                <c:pt idx="386">
                  <c:v>0.233155</c:v>
                </c:pt>
                <c:pt idx="387">
                  <c:v>0.203234</c:v>
                </c:pt>
                <c:pt idx="388">
                  <c:v>3.0162450000000001</c:v>
                </c:pt>
                <c:pt idx="389">
                  <c:v>0.71762599999999999</c:v>
                </c:pt>
                <c:pt idx="390">
                  <c:v>0.474634</c:v>
                </c:pt>
                <c:pt idx="391">
                  <c:v>0.155031</c:v>
                </c:pt>
                <c:pt idx="392">
                  <c:v>0.242118</c:v>
                </c:pt>
                <c:pt idx="393">
                  <c:v>0.45021499999999998</c:v>
                </c:pt>
                <c:pt idx="394">
                  <c:v>0.254048</c:v>
                </c:pt>
                <c:pt idx="395">
                  <c:v>0.13684099999999999</c:v>
                </c:pt>
                <c:pt idx="396">
                  <c:v>0.22758900000000001</c:v>
                </c:pt>
                <c:pt idx="397">
                  <c:v>0.161639</c:v>
                </c:pt>
                <c:pt idx="398">
                  <c:v>0.149336</c:v>
                </c:pt>
                <c:pt idx="399">
                  <c:v>0.148677</c:v>
                </c:pt>
                <c:pt idx="400">
                  <c:v>7.2959999999999997E-2</c:v>
                </c:pt>
                <c:pt idx="401">
                  <c:v>6.2947000000000003E-2</c:v>
                </c:pt>
                <c:pt idx="402">
                  <c:v>7.9393000000000005E-2</c:v>
                </c:pt>
                <c:pt idx="403">
                  <c:v>8.6948999999999999E-2</c:v>
                </c:pt>
                <c:pt idx="404">
                  <c:v>6.5749000000000002E-2</c:v>
                </c:pt>
                <c:pt idx="405">
                  <c:v>0.22556999999999999</c:v>
                </c:pt>
                <c:pt idx="406">
                  <c:v>9.4876000000000002E-2</c:v>
                </c:pt>
                <c:pt idx="407">
                  <c:v>0.43499300000000002</c:v>
                </c:pt>
                <c:pt idx="408">
                  <c:v>0.239787</c:v>
                </c:pt>
                <c:pt idx="409">
                  <c:v>0.16423499999999999</c:v>
                </c:pt>
                <c:pt idx="410">
                  <c:v>0.17957300000000001</c:v>
                </c:pt>
                <c:pt idx="411">
                  <c:v>0.22051200000000001</c:v>
                </c:pt>
                <c:pt idx="412">
                  <c:v>0.14974299999999999</c:v>
                </c:pt>
                <c:pt idx="413">
                  <c:v>0.105906</c:v>
                </c:pt>
                <c:pt idx="414">
                  <c:v>0.21987200000000001</c:v>
                </c:pt>
                <c:pt idx="415">
                  <c:v>8.9298000000000002E-2</c:v>
                </c:pt>
                <c:pt idx="416">
                  <c:v>4.7781999999999998E-2</c:v>
                </c:pt>
                <c:pt idx="417">
                  <c:v>4.9307999999999998E-2</c:v>
                </c:pt>
                <c:pt idx="418">
                  <c:v>0.12862199999999999</c:v>
                </c:pt>
                <c:pt idx="419">
                  <c:v>0.106766</c:v>
                </c:pt>
                <c:pt idx="420">
                  <c:v>9.3690999999999997E-2</c:v>
                </c:pt>
                <c:pt idx="421">
                  <c:v>5.2315E-2</c:v>
                </c:pt>
                <c:pt idx="422">
                  <c:v>6.2127000000000002E-2</c:v>
                </c:pt>
                <c:pt idx="423">
                  <c:v>7.4444999999999997E-2</c:v>
                </c:pt>
                <c:pt idx="424">
                  <c:v>0.122098</c:v>
                </c:pt>
                <c:pt idx="425">
                  <c:v>0.120189</c:v>
                </c:pt>
                <c:pt idx="426">
                  <c:v>0.138155</c:v>
                </c:pt>
                <c:pt idx="427">
                  <c:v>0.123628</c:v>
                </c:pt>
                <c:pt idx="428">
                  <c:v>7.5447E-2</c:v>
                </c:pt>
                <c:pt idx="429">
                  <c:v>0.17922399999999999</c:v>
                </c:pt>
                <c:pt idx="430">
                  <c:v>0.194577</c:v>
                </c:pt>
                <c:pt idx="431">
                  <c:v>9.4355999999999995E-2</c:v>
                </c:pt>
                <c:pt idx="432">
                  <c:v>7.3256000000000002E-2</c:v>
                </c:pt>
                <c:pt idx="433">
                  <c:v>0.11427</c:v>
                </c:pt>
                <c:pt idx="434">
                  <c:v>0.14491999999999999</c:v>
                </c:pt>
                <c:pt idx="435">
                  <c:v>7.8059000000000003E-2</c:v>
                </c:pt>
                <c:pt idx="436">
                  <c:v>0.14105000000000001</c:v>
                </c:pt>
                <c:pt idx="437">
                  <c:v>0.55569400000000002</c:v>
                </c:pt>
                <c:pt idx="438">
                  <c:v>0.16175200000000001</c:v>
                </c:pt>
                <c:pt idx="439">
                  <c:v>0.219864</c:v>
                </c:pt>
                <c:pt idx="440">
                  <c:v>1.2969539999999999</c:v>
                </c:pt>
                <c:pt idx="441">
                  <c:v>0.41467700000000002</c:v>
                </c:pt>
                <c:pt idx="442">
                  <c:v>0.43537900000000002</c:v>
                </c:pt>
                <c:pt idx="443">
                  <c:v>0.374278</c:v>
                </c:pt>
                <c:pt idx="444">
                  <c:v>0.36982199999999998</c:v>
                </c:pt>
                <c:pt idx="445">
                  <c:v>0.60657000000000005</c:v>
                </c:pt>
                <c:pt idx="446">
                  <c:v>0.39744499999999999</c:v>
                </c:pt>
                <c:pt idx="447">
                  <c:v>0.56339499999999998</c:v>
                </c:pt>
                <c:pt idx="448">
                  <c:v>0.55046499999999998</c:v>
                </c:pt>
                <c:pt idx="449">
                  <c:v>0.54509099999999999</c:v>
                </c:pt>
                <c:pt idx="450">
                  <c:v>0.31306899999999999</c:v>
                </c:pt>
                <c:pt idx="451">
                  <c:v>0.21836700000000001</c:v>
                </c:pt>
                <c:pt idx="452">
                  <c:v>0.28756500000000002</c:v>
                </c:pt>
                <c:pt idx="453">
                  <c:v>0.215056</c:v>
                </c:pt>
                <c:pt idx="454">
                  <c:v>0.140764</c:v>
                </c:pt>
                <c:pt idx="455">
                  <c:v>0.24220800000000001</c:v>
                </c:pt>
                <c:pt idx="456">
                  <c:v>0.242924</c:v>
                </c:pt>
                <c:pt idx="457">
                  <c:v>0.215144</c:v>
                </c:pt>
                <c:pt idx="458">
                  <c:v>0.147644</c:v>
                </c:pt>
                <c:pt idx="459">
                  <c:v>0.283717</c:v>
                </c:pt>
                <c:pt idx="460">
                  <c:v>0.26369399999999998</c:v>
                </c:pt>
                <c:pt idx="461">
                  <c:v>0.66216399999999997</c:v>
                </c:pt>
                <c:pt idx="462">
                  <c:v>0.29730699999999999</c:v>
                </c:pt>
                <c:pt idx="463">
                  <c:v>0.25687399999999999</c:v>
                </c:pt>
                <c:pt idx="464">
                  <c:v>0.13116800000000001</c:v>
                </c:pt>
                <c:pt idx="465">
                  <c:v>0.11719300000000001</c:v>
                </c:pt>
                <c:pt idx="466">
                  <c:v>0.16775200000000001</c:v>
                </c:pt>
                <c:pt idx="467">
                  <c:v>0.120505</c:v>
                </c:pt>
                <c:pt idx="468">
                  <c:v>0.152699</c:v>
                </c:pt>
                <c:pt idx="469">
                  <c:v>0.33107500000000001</c:v>
                </c:pt>
                <c:pt idx="470">
                  <c:v>1.3980490000000001</c:v>
                </c:pt>
                <c:pt idx="471">
                  <c:v>0.296294</c:v>
                </c:pt>
                <c:pt idx="472">
                  <c:v>0.33690300000000001</c:v>
                </c:pt>
                <c:pt idx="473">
                  <c:v>1.480254</c:v>
                </c:pt>
                <c:pt idx="474">
                  <c:v>0.645397</c:v>
                </c:pt>
                <c:pt idx="475">
                  <c:v>0.61108300000000004</c:v>
                </c:pt>
                <c:pt idx="476">
                  <c:v>0.40089599999999997</c:v>
                </c:pt>
                <c:pt idx="477">
                  <c:v>0.19968</c:v>
                </c:pt>
                <c:pt idx="478">
                  <c:v>0.26311200000000001</c:v>
                </c:pt>
                <c:pt idx="479">
                  <c:v>0.141069</c:v>
                </c:pt>
                <c:pt idx="480">
                  <c:v>0.13807800000000001</c:v>
                </c:pt>
                <c:pt idx="481">
                  <c:v>0.28372700000000001</c:v>
                </c:pt>
                <c:pt idx="482">
                  <c:v>0.26527099999999998</c:v>
                </c:pt>
                <c:pt idx="483">
                  <c:v>0.47871399999999997</c:v>
                </c:pt>
                <c:pt idx="484">
                  <c:v>1.4553659999999999</c:v>
                </c:pt>
                <c:pt idx="485">
                  <c:v>0.93865399999999999</c:v>
                </c:pt>
                <c:pt idx="486">
                  <c:v>0.45086799999999999</c:v>
                </c:pt>
                <c:pt idx="487">
                  <c:v>0.19297800000000001</c:v>
                </c:pt>
                <c:pt idx="488">
                  <c:v>0.27684700000000001</c:v>
                </c:pt>
                <c:pt idx="489">
                  <c:v>0.73470000000000002</c:v>
                </c:pt>
                <c:pt idx="490">
                  <c:v>0.69116999999999995</c:v>
                </c:pt>
                <c:pt idx="491">
                  <c:v>0.35736800000000002</c:v>
                </c:pt>
                <c:pt idx="492">
                  <c:v>0.31208900000000001</c:v>
                </c:pt>
                <c:pt idx="493">
                  <c:v>0.77424899999999997</c:v>
                </c:pt>
                <c:pt idx="494">
                  <c:v>0.34925899999999999</c:v>
                </c:pt>
                <c:pt idx="495">
                  <c:v>0.93721200000000005</c:v>
                </c:pt>
                <c:pt idx="496">
                  <c:v>0.22725400000000001</c:v>
                </c:pt>
                <c:pt idx="497">
                  <c:v>0.38583299999999998</c:v>
                </c:pt>
                <c:pt idx="498">
                  <c:v>0.320359</c:v>
                </c:pt>
                <c:pt idx="499">
                  <c:v>0.28879300000000002</c:v>
                </c:pt>
                <c:pt idx="500">
                  <c:v>0.14533699999999999</c:v>
                </c:pt>
                <c:pt idx="501">
                  <c:v>0.140817</c:v>
                </c:pt>
                <c:pt idx="502">
                  <c:v>0.14602499999999999</c:v>
                </c:pt>
                <c:pt idx="503">
                  <c:v>0.252357</c:v>
                </c:pt>
                <c:pt idx="504">
                  <c:v>0.14699300000000001</c:v>
                </c:pt>
                <c:pt idx="505">
                  <c:v>0.28762300000000002</c:v>
                </c:pt>
                <c:pt idx="506">
                  <c:v>0.24593000000000001</c:v>
                </c:pt>
                <c:pt idx="507">
                  <c:v>0.19170599999999999</c:v>
                </c:pt>
                <c:pt idx="508">
                  <c:v>1.475633</c:v>
                </c:pt>
                <c:pt idx="509">
                  <c:v>1.056697</c:v>
                </c:pt>
                <c:pt idx="510">
                  <c:v>0.64759999999999995</c:v>
                </c:pt>
                <c:pt idx="511">
                  <c:v>0.27400000000000002</c:v>
                </c:pt>
                <c:pt idx="512">
                  <c:v>0.23674799999999999</c:v>
                </c:pt>
                <c:pt idx="513">
                  <c:v>0.30155100000000001</c:v>
                </c:pt>
                <c:pt idx="514">
                  <c:v>9.4895999999999994E-2</c:v>
                </c:pt>
                <c:pt idx="515">
                  <c:v>0.34631099999999998</c:v>
                </c:pt>
                <c:pt idx="516">
                  <c:v>0.235732</c:v>
                </c:pt>
                <c:pt idx="517">
                  <c:v>0.34476699999999999</c:v>
                </c:pt>
                <c:pt idx="518">
                  <c:v>0.218331</c:v>
                </c:pt>
                <c:pt idx="519">
                  <c:v>9.0108999999999995E-2</c:v>
                </c:pt>
                <c:pt idx="520">
                  <c:v>8.6049E-2</c:v>
                </c:pt>
                <c:pt idx="521">
                  <c:v>1.586776</c:v>
                </c:pt>
                <c:pt idx="522">
                  <c:v>1.1041909999999999</c:v>
                </c:pt>
                <c:pt idx="523">
                  <c:v>1.4012709999999999</c:v>
                </c:pt>
                <c:pt idx="524">
                  <c:v>0.76694099999999998</c:v>
                </c:pt>
                <c:pt idx="525">
                  <c:v>0.37860100000000002</c:v>
                </c:pt>
                <c:pt idx="526">
                  <c:v>0.280999</c:v>
                </c:pt>
                <c:pt idx="527">
                  <c:v>0.33999099999999999</c:v>
                </c:pt>
                <c:pt idx="528">
                  <c:v>0.18002599999999999</c:v>
                </c:pt>
                <c:pt idx="529">
                  <c:v>0.18325900000000001</c:v>
                </c:pt>
                <c:pt idx="530">
                  <c:v>0.138155</c:v>
                </c:pt>
                <c:pt idx="531">
                  <c:v>0.25846400000000003</c:v>
                </c:pt>
                <c:pt idx="532">
                  <c:v>0.38984200000000002</c:v>
                </c:pt>
                <c:pt idx="533">
                  <c:v>0.163797</c:v>
                </c:pt>
                <c:pt idx="534">
                  <c:v>0.39850400000000002</c:v>
                </c:pt>
                <c:pt idx="535">
                  <c:v>0.121598</c:v>
                </c:pt>
                <c:pt idx="536">
                  <c:v>0.17918899999999999</c:v>
                </c:pt>
                <c:pt idx="537">
                  <c:v>0.18257300000000001</c:v>
                </c:pt>
                <c:pt idx="538">
                  <c:v>0.19619700000000001</c:v>
                </c:pt>
                <c:pt idx="539">
                  <c:v>9.0887999999999997E-2</c:v>
                </c:pt>
                <c:pt idx="540">
                  <c:v>0.27682000000000001</c:v>
                </c:pt>
                <c:pt idx="541">
                  <c:v>0.11630500000000001</c:v>
                </c:pt>
                <c:pt idx="542">
                  <c:v>0.20264199999999999</c:v>
                </c:pt>
                <c:pt idx="543">
                  <c:v>0.369363</c:v>
                </c:pt>
                <c:pt idx="544">
                  <c:v>8.5020999999999999E-2</c:v>
                </c:pt>
                <c:pt idx="545">
                  <c:v>0.82676000000000005</c:v>
                </c:pt>
                <c:pt idx="546">
                  <c:v>0.26416499999999998</c:v>
                </c:pt>
                <c:pt idx="547">
                  <c:v>0.78177300000000005</c:v>
                </c:pt>
                <c:pt idx="548">
                  <c:v>0.13883000000000001</c:v>
                </c:pt>
                <c:pt idx="549">
                  <c:v>0.19042500000000001</c:v>
                </c:pt>
                <c:pt idx="550">
                  <c:v>0.198659</c:v>
                </c:pt>
                <c:pt idx="551">
                  <c:v>0.15696499999999999</c:v>
                </c:pt>
                <c:pt idx="552">
                  <c:v>0.326347</c:v>
                </c:pt>
                <c:pt idx="553">
                  <c:v>0.29210199999999997</c:v>
                </c:pt>
                <c:pt idx="554">
                  <c:v>0.41738799999999998</c:v>
                </c:pt>
                <c:pt idx="555">
                  <c:v>0.35715400000000003</c:v>
                </c:pt>
                <c:pt idx="556">
                  <c:v>0.129798</c:v>
                </c:pt>
                <c:pt idx="557">
                  <c:v>0.16248099999999999</c:v>
                </c:pt>
                <c:pt idx="558">
                  <c:v>0.27650999999999998</c:v>
                </c:pt>
                <c:pt idx="559">
                  <c:v>0.151396</c:v>
                </c:pt>
                <c:pt idx="560">
                  <c:v>0.198433</c:v>
                </c:pt>
                <c:pt idx="561">
                  <c:v>0.27656799999999998</c:v>
                </c:pt>
                <c:pt idx="562">
                  <c:v>0.410972</c:v>
                </c:pt>
                <c:pt idx="563">
                  <c:v>0.28640599999999999</c:v>
                </c:pt>
                <c:pt idx="564">
                  <c:v>0.35467500000000002</c:v>
                </c:pt>
                <c:pt idx="565">
                  <c:v>0.114603</c:v>
                </c:pt>
                <c:pt idx="566">
                  <c:v>9.1986999999999999E-2</c:v>
                </c:pt>
                <c:pt idx="567">
                  <c:v>0.105804</c:v>
                </c:pt>
                <c:pt idx="568">
                  <c:v>9.0148000000000006E-2</c:v>
                </c:pt>
                <c:pt idx="569">
                  <c:v>9.5921000000000006E-2</c:v>
                </c:pt>
                <c:pt idx="570">
                  <c:v>0.10981299999999999</c:v>
                </c:pt>
                <c:pt idx="571">
                  <c:v>6.2414999999999998E-2</c:v>
                </c:pt>
                <c:pt idx="572">
                  <c:v>5.3372999999999997E-2</c:v>
                </c:pt>
                <c:pt idx="573">
                  <c:v>7.8773999999999997E-2</c:v>
                </c:pt>
                <c:pt idx="574">
                  <c:v>0.101436</c:v>
                </c:pt>
                <c:pt idx="575">
                  <c:v>0.205821</c:v>
                </c:pt>
                <c:pt idx="576">
                  <c:v>0.12178600000000001</c:v>
                </c:pt>
                <c:pt idx="577">
                  <c:v>0.102077</c:v>
                </c:pt>
                <c:pt idx="578">
                  <c:v>0.13320399999999999</c:v>
                </c:pt>
                <c:pt idx="579">
                  <c:v>0.14142099999999999</c:v>
                </c:pt>
                <c:pt idx="580">
                  <c:v>0.103974</c:v>
                </c:pt>
                <c:pt idx="581">
                  <c:v>0.12323000000000001</c:v>
                </c:pt>
                <c:pt idx="582">
                  <c:v>4.1093999999999999E-2</c:v>
                </c:pt>
                <c:pt idx="583">
                  <c:v>8.8881000000000002E-2</c:v>
                </c:pt>
                <c:pt idx="584">
                  <c:v>0.15296399999999999</c:v>
                </c:pt>
                <c:pt idx="585">
                  <c:v>7.6793E-2</c:v>
                </c:pt>
                <c:pt idx="586">
                  <c:v>4.1867000000000001E-2</c:v>
                </c:pt>
                <c:pt idx="587">
                  <c:v>8.4711999999999996E-2</c:v>
                </c:pt>
                <c:pt idx="588">
                  <c:v>0.13295100000000001</c:v>
                </c:pt>
                <c:pt idx="589">
                  <c:v>0.58086899999999997</c:v>
                </c:pt>
                <c:pt idx="590">
                  <c:v>1.0939399999999999</c:v>
                </c:pt>
                <c:pt idx="591">
                  <c:v>0.23943900000000001</c:v>
                </c:pt>
                <c:pt idx="592">
                  <c:v>0.12053700000000001</c:v>
                </c:pt>
                <c:pt idx="593">
                  <c:v>0.13003200000000001</c:v>
                </c:pt>
                <c:pt idx="594">
                  <c:v>0.252139</c:v>
                </c:pt>
                <c:pt idx="595">
                  <c:v>0.14336099999999999</c:v>
                </c:pt>
                <c:pt idx="596">
                  <c:v>0.20885500000000001</c:v>
                </c:pt>
                <c:pt idx="597">
                  <c:v>0.16242899999999999</c:v>
                </c:pt>
                <c:pt idx="598">
                  <c:v>5.9246E-2</c:v>
                </c:pt>
                <c:pt idx="599">
                  <c:v>0.156554</c:v>
                </c:pt>
                <c:pt idx="600">
                  <c:v>9.5855999999999997E-2</c:v>
                </c:pt>
                <c:pt idx="601">
                  <c:v>0.146425</c:v>
                </c:pt>
                <c:pt idx="602">
                  <c:v>0.120632</c:v>
                </c:pt>
                <c:pt idx="603">
                  <c:v>6.8603999999999998E-2</c:v>
                </c:pt>
                <c:pt idx="604">
                  <c:v>0.14768300000000001</c:v>
                </c:pt>
                <c:pt idx="605">
                  <c:v>6.4572000000000004E-2</c:v>
                </c:pt>
                <c:pt idx="606">
                  <c:v>6.3672000000000006E-2</c:v>
                </c:pt>
                <c:pt idx="607">
                  <c:v>8.8253999999999999E-2</c:v>
                </c:pt>
                <c:pt idx="608">
                  <c:v>0.10825899999999999</c:v>
                </c:pt>
                <c:pt idx="609">
                  <c:v>0.10666299999999999</c:v>
                </c:pt>
                <c:pt idx="610">
                  <c:v>0.10608099999999999</c:v>
                </c:pt>
                <c:pt idx="611">
                  <c:v>7.0338999999999999E-2</c:v>
                </c:pt>
                <c:pt idx="612">
                  <c:v>1.8831000000000001E-2</c:v>
                </c:pt>
                <c:pt idx="613">
                  <c:v>9.7168000000000004E-2</c:v>
                </c:pt>
                <c:pt idx="614">
                  <c:v>6.4754000000000006E-2</c:v>
                </c:pt>
                <c:pt idx="615">
                  <c:v>0.47885800000000001</c:v>
                </c:pt>
                <c:pt idx="616">
                  <c:v>0.26616499999999998</c:v>
                </c:pt>
                <c:pt idx="617">
                  <c:v>7.5715000000000005E-2</c:v>
                </c:pt>
                <c:pt idx="618">
                  <c:v>5.5347E-2</c:v>
                </c:pt>
                <c:pt idx="619">
                  <c:v>9.0450000000000003E-2</c:v>
                </c:pt>
                <c:pt idx="620">
                  <c:v>0.104162</c:v>
                </c:pt>
                <c:pt idx="621">
                  <c:v>0.12947800000000001</c:v>
                </c:pt>
                <c:pt idx="622">
                  <c:v>7.8875000000000001E-2</c:v>
                </c:pt>
                <c:pt idx="623">
                  <c:v>6.3607999999999998E-2</c:v>
                </c:pt>
                <c:pt idx="624">
                  <c:v>0.14832699999999999</c:v>
                </c:pt>
                <c:pt idx="625">
                  <c:v>2.7768999999999999E-2</c:v>
                </c:pt>
                <c:pt idx="626">
                  <c:v>7.8466999999999995E-2</c:v>
                </c:pt>
                <c:pt idx="627">
                  <c:v>9.6833000000000002E-2</c:v>
                </c:pt>
                <c:pt idx="628">
                  <c:v>3.4914000000000001E-2</c:v>
                </c:pt>
                <c:pt idx="629">
                  <c:v>3.7557E-2</c:v>
                </c:pt>
                <c:pt idx="630">
                  <c:v>3.2863000000000003E-2</c:v>
                </c:pt>
                <c:pt idx="631">
                  <c:v>4.0022000000000002E-2</c:v>
                </c:pt>
                <c:pt idx="632">
                  <c:v>2.9198000000000002E-2</c:v>
                </c:pt>
                <c:pt idx="633">
                  <c:v>3.3894000000000001E-2</c:v>
                </c:pt>
                <c:pt idx="634">
                  <c:v>3.2800999999999997E-2</c:v>
                </c:pt>
                <c:pt idx="635">
                  <c:v>0.19464999999999999</c:v>
                </c:pt>
                <c:pt idx="636">
                  <c:v>4.8787999999999998E-2</c:v>
                </c:pt>
                <c:pt idx="637">
                  <c:v>6.6279000000000005E-2</c:v>
                </c:pt>
                <c:pt idx="638">
                  <c:v>3.1733999999999998E-2</c:v>
                </c:pt>
                <c:pt idx="639">
                  <c:v>5.5483999999999999E-2</c:v>
                </c:pt>
                <c:pt idx="640">
                  <c:v>2.8955000000000002E-2</c:v>
                </c:pt>
                <c:pt idx="641">
                  <c:v>3.9433000000000003E-2</c:v>
                </c:pt>
                <c:pt idx="642">
                  <c:v>5.9408000000000002E-2</c:v>
                </c:pt>
                <c:pt idx="643">
                  <c:v>2.4154999999999999E-2</c:v>
                </c:pt>
                <c:pt idx="644">
                  <c:v>5.1996000000000001E-2</c:v>
                </c:pt>
                <c:pt idx="645">
                  <c:v>3.7817999999999997E-2</c:v>
                </c:pt>
                <c:pt idx="646">
                  <c:v>2.7252999999999999E-2</c:v>
                </c:pt>
                <c:pt idx="647">
                  <c:v>2.8622999999999999E-2</c:v>
                </c:pt>
                <c:pt idx="648">
                  <c:v>8.6162000000000002E-2</c:v>
                </c:pt>
                <c:pt idx="649">
                  <c:v>0.140709</c:v>
                </c:pt>
                <c:pt idx="650">
                  <c:v>8.226E-2</c:v>
                </c:pt>
                <c:pt idx="651">
                  <c:v>2.9760999999999999E-2</c:v>
                </c:pt>
                <c:pt idx="652">
                  <c:v>4.7435999999999999E-2</c:v>
                </c:pt>
                <c:pt idx="653">
                  <c:v>1.12347</c:v>
                </c:pt>
                <c:pt idx="654">
                  <c:v>0.30543700000000001</c:v>
                </c:pt>
                <c:pt idx="655">
                  <c:v>0.91386599999999996</c:v>
                </c:pt>
                <c:pt idx="656">
                  <c:v>0.16874700000000001</c:v>
                </c:pt>
                <c:pt idx="657">
                  <c:v>0.13366400000000001</c:v>
                </c:pt>
                <c:pt idx="658">
                  <c:v>0.14072699999999999</c:v>
                </c:pt>
                <c:pt idx="659">
                  <c:v>0.17404700000000001</c:v>
                </c:pt>
                <c:pt idx="660">
                  <c:v>0.41809099999999999</c:v>
                </c:pt>
                <c:pt idx="661">
                  <c:v>0.28758800000000001</c:v>
                </c:pt>
                <c:pt idx="662">
                  <c:v>1.055194</c:v>
                </c:pt>
                <c:pt idx="663">
                  <c:v>0.38891700000000001</c:v>
                </c:pt>
                <c:pt idx="664">
                  <c:v>0.191721</c:v>
                </c:pt>
                <c:pt idx="665">
                  <c:v>0.24079300000000001</c:v>
                </c:pt>
                <c:pt idx="666">
                  <c:v>0.20525199999999999</c:v>
                </c:pt>
                <c:pt idx="667">
                  <c:v>0.20047899999999999</c:v>
                </c:pt>
                <c:pt idx="668">
                  <c:v>0.22464300000000001</c:v>
                </c:pt>
                <c:pt idx="669">
                  <c:v>0.168375</c:v>
                </c:pt>
                <c:pt idx="670">
                  <c:v>0.124345</c:v>
                </c:pt>
                <c:pt idx="671">
                  <c:v>8.6298E-2</c:v>
                </c:pt>
                <c:pt idx="672">
                  <c:v>7.4879000000000001E-2</c:v>
                </c:pt>
                <c:pt idx="673">
                  <c:v>6.1545000000000002E-2</c:v>
                </c:pt>
                <c:pt idx="674">
                  <c:v>0.50612699999999999</c:v>
                </c:pt>
                <c:pt idx="675">
                  <c:v>0.33854400000000001</c:v>
                </c:pt>
                <c:pt idx="676">
                  <c:v>0.393127</c:v>
                </c:pt>
                <c:pt idx="677">
                  <c:v>0.391623</c:v>
                </c:pt>
                <c:pt idx="678">
                  <c:v>0.32882600000000001</c:v>
                </c:pt>
                <c:pt idx="679">
                  <c:v>8.9292999999999997E-2</c:v>
                </c:pt>
                <c:pt idx="680">
                  <c:v>8.7275000000000005E-2</c:v>
                </c:pt>
                <c:pt idx="681">
                  <c:v>0.11269999999999999</c:v>
                </c:pt>
                <c:pt idx="682">
                  <c:v>0.15825700000000001</c:v>
                </c:pt>
                <c:pt idx="683">
                  <c:v>0.106077</c:v>
                </c:pt>
                <c:pt idx="684">
                  <c:v>3.9759999999999997E-2</c:v>
                </c:pt>
                <c:pt idx="685">
                  <c:v>3.8921999999999998E-2</c:v>
                </c:pt>
                <c:pt idx="686">
                  <c:v>4.0312000000000001E-2</c:v>
                </c:pt>
                <c:pt idx="687">
                  <c:v>6.5440999999999999E-2</c:v>
                </c:pt>
                <c:pt idx="688">
                  <c:v>8.9272000000000004E-2</c:v>
                </c:pt>
                <c:pt idx="689">
                  <c:v>0.142628</c:v>
                </c:pt>
                <c:pt idx="690">
                  <c:v>0.105599</c:v>
                </c:pt>
                <c:pt idx="691">
                  <c:v>8.6275000000000004E-2</c:v>
                </c:pt>
                <c:pt idx="692">
                  <c:v>0.11602800000000001</c:v>
                </c:pt>
                <c:pt idx="693">
                  <c:v>0.17990300000000001</c:v>
                </c:pt>
                <c:pt idx="694">
                  <c:v>0.11954099999999999</c:v>
                </c:pt>
                <c:pt idx="695">
                  <c:v>0.14029</c:v>
                </c:pt>
                <c:pt idx="696">
                  <c:v>0.20539299999999999</c:v>
                </c:pt>
                <c:pt idx="697">
                  <c:v>0.36788700000000002</c:v>
                </c:pt>
                <c:pt idx="698">
                  <c:v>0.15503700000000001</c:v>
                </c:pt>
                <c:pt idx="699">
                  <c:v>0.30762699999999998</c:v>
                </c:pt>
                <c:pt idx="700">
                  <c:v>1.2692140000000001</c:v>
                </c:pt>
                <c:pt idx="701">
                  <c:v>1.4033180000000001</c:v>
                </c:pt>
                <c:pt idx="702">
                  <c:v>0.29736299999999999</c:v>
                </c:pt>
                <c:pt idx="703">
                  <c:v>0.17325299999999999</c:v>
                </c:pt>
                <c:pt idx="704">
                  <c:v>0.365282</c:v>
                </c:pt>
                <c:pt idx="705">
                  <c:v>0.15224599999999999</c:v>
                </c:pt>
                <c:pt idx="706">
                  <c:v>0.11493100000000001</c:v>
                </c:pt>
                <c:pt idx="707">
                  <c:v>0.22336900000000001</c:v>
                </c:pt>
                <c:pt idx="708">
                  <c:v>0.215028</c:v>
                </c:pt>
                <c:pt idx="709">
                  <c:v>0.183974</c:v>
                </c:pt>
                <c:pt idx="710">
                  <c:v>0.10383299999999999</c:v>
                </c:pt>
                <c:pt idx="711">
                  <c:v>0.13517199999999999</c:v>
                </c:pt>
                <c:pt idx="712">
                  <c:v>0.27065299999999998</c:v>
                </c:pt>
                <c:pt idx="713">
                  <c:v>7.8495999999999996E-2</c:v>
                </c:pt>
                <c:pt idx="714">
                  <c:v>0.20594100000000001</c:v>
                </c:pt>
                <c:pt idx="715">
                  <c:v>0.20174800000000001</c:v>
                </c:pt>
                <c:pt idx="716">
                  <c:v>0.856854</c:v>
                </c:pt>
                <c:pt idx="717">
                  <c:v>0.51535900000000001</c:v>
                </c:pt>
                <c:pt idx="718">
                  <c:v>0.15146699999999999</c:v>
                </c:pt>
                <c:pt idx="719">
                  <c:v>0.320023</c:v>
                </c:pt>
                <c:pt idx="720">
                  <c:v>0.20462900000000001</c:v>
                </c:pt>
                <c:pt idx="721">
                  <c:v>0.13946600000000001</c:v>
                </c:pt>
                <c:pt idx="722">
                  <c:v>0.39013999999999999</c:v>
                </c:pt>
                <c:pt idx="723">
                  <c:v>0.41805900000000001</c:v>
                </c:pt>
                <c:pt idx="724">
                  <c:v>0.17913599999999999</c:v>
                </c:pt>
                <c:pt idx="725">
                  <c:v>0.234879</c:v>
                </c:pt>
                <c:pt idx="726">
                  <c:v>0.35236099999999998</c:v>
                </c:pt>
                <c:pt idx="727">
                  <c:v>0.30021799999999998</c:v>
                </c:pt>
                <c:pt idx="728">
                  <c:v>0.17766100000000001</c:v>
                </c:pt>
                <c:pt idx="729">
                  <c:v>0.219773</c:v>
                </c:pt>
                <c:pt idx="730">
                  <c:v>0.25765300000000002</c:v>
                </c:pt>
                <c:pt idx="731">
                  <c:v>0.14666399999999999</c:v>
                </c:pt>
                <c:pt idx="732">
                  <c:v>8.5972000000000007E-2</c:v>
                </c:pt>
                <c:pt idx="733">
                  <c:v>0.15284700000000001</c:v>
                </c:pt>
                <c:pt idx="734">
                  <c:v>0.10660699999999999</c:v>
                </c:pt>
                <c:pt idx="735">
                  <c:v>0.100435</c:v>
                </c:pt>
                <c:pt idx="736">
                  <c:v>0.12453699999999999</c:v>
                </c:pt>
                <c:pt idx="737">
                  <c:v>0.16952800000000001</c:v>
                </c:pt>
                <c:pt idx="738">
                  <c:v>0.19062799999999999</c:v>
                </c:pt>
                <c:pt idx="739">
                  <c:v>0.26435999999999998</c:v>
                </c:pt>
                <c:pt idx="740">
                  <c:v>0.12164999999999999</c:v>
                </c:pt>
                <c:pt idx="741">
                  <c:v>0.13205800000000001</c:v>
                </c:pt>
                <c:pt idx="742">
                  <c:v>0.18046699999999999</c:v>
                </c:pt>
                <c:pt idx="743">
                  <c:v>0.290352</c:v>
                </c:pt>
                <c:pt idx="744">
                  <c:v>0.14177999999999999</c:v>
                </c:pt>
                <c:pt idx="745">
                  <c:v>7.2044999999999998E-2</c:v>
                </c:pt>
                <c:pt idx="746">
                  <c:v>5.5565000000000003E-2</c:v>
                </c:pt>
                <c:pt idx="747">
                  <c:v>0.266708</c:v>
                </c:pt>
                <c:pt idx="748">
                  <c:v>0.66151199999999999</c:v>
                </c:pt>
                <c:pt idx="749">
                  <c:v>1.005833</c:v>
                </c:pt>
                <c:pt idx="750">
                  <c:v>0.45425300000000002</c:v>
                </c:pt>
                <c:pt idx="751">
                  <c:v>0.15845999999999999</c:v>
                </c:pt>
                <c:pt idx="752">
                  <c:v>0.29776900000000001</c:v>
                </c:pt>
                <c:pt idx="753">
                  <c:v>0.17726500000000001</c:v>
                </c:pt>
                <c:pt idx="754">
                  <c:v>0.157164</c:v>
                </c:pt>
                <c:pt idx="755">
                  <c:v>0.114373</c:v>
                </c:pt>
                <c:pt idx="756">
                  <c:v>0.20418500000000001</c:v>
                </c:pt>
                <c:pt idx="757">
                  <c:v>9.5210000000000003E-2</c:v>
                </c:pt>
                <c:pt idx="758">
                  <c:v>0.12633</c:v>
                </c:pt>
                <c:pt idx="759">
                  <c:v>7.6346999999999998E-2</c:v>
                </c:pt>
                <c:pt idx="760">
                  <c:v>0.121049</c:v>
                </c:pt>
                <c:pt idx="761">
                  <c:v>6.6054000000000002E-2</c:v>
                </c:pt>
                <c:pt idx="762">
                  <c:v>9.6532000000000007E-2</c:v>
                </c:pt>
                <c:pt idx="763">
                  <c:v>0.10221</c:v>
                </c:pt>
                <c:pt idx="764">
                  <c:v>8.9675000000000005E-2</c:v>
                </c:pt>
                <c:pt idx="765">
                  <c:v>0.11234</c:v>
                </c:pt>
                <c:pt idx="766">
                  <c:v>0.20335800000000001</c:v>
                </c:pt>
                <c:pt idx="767">
                  <c:v>0.265291</c:v>
                </c:pt>
                <c:pt idx="768">
                  <c:v>0.10892499999999999</c:v>
                </c:pt>
                <c:pt idx="769">
                  <c:v>0.105521</c:v>
                </c:pt>
                <c:pt idx="770">
                  <c:v>0.10739600000000001</c:v>
                </c:pt>
                <c:pt idx="771">
                  <c:v>0.11233</c:v>
                </c:pt>
                <c:pt idx="772">
                  <c:v>6.5640000000000004E-2</c:v>
                </c:pt>
                <c:pt idx="773">
                  <c:v>0.14974100000000001</c:v>
                </c:pt>
                <c:pt idx="774">
                  <c:v>0.16961300000000001</c:v>
                </c:pt>
                <c:pt idx="775">
                  <c:v>6.8679000000000004E-2</c:v>
                </c:pt>
                <c:pt idx="776">
                  <c:v>4.8698999999999999E-2</c:v>
                </c:pt>
                <c:pt idx="777">
                  <c:v>0.1099</c:v>
                </c:pt>
                <c:pt idx="778">
                  <c:v>9.6610000000000001E-2</c:v>
                </c:pt>
                <c:pt idx="779">
                  <c:v>7.3261000000000007E-2</c:v>
                </c:pt>
                <c:pt idx="780">
                  <c:v>0.43446200000000001</c:v>
                </c:pt>
                <c:pt idx="781">
                  <c:v>0.17068700000000001</c:v>
                </c:pt>
                <c:pt idx="782">
                  <c:v>0.92210300000000001</c:v>
                </c:pt>
                <c:pt idx="783">
                  <c:v>0.26839800000000003</c:v>
                </c:pt>
                <c:pt idx="784">
                  <c:v>0.14455499999999999</c:v>
                </c:pt>
                <c:pt idx="785">
                  <c:v>0.15545999999999999</c:v>
                </c:pt>
                <c:pt idx="786">
                  <c:v>0.14121700000000001</c:v>
                </c:pt>
                <c:pt idx="787">
                  <c:v>8.4941000000000003E-2</c:v>
                </c:pt>
                <c:pt idx="788">
                  <c:v>0.174542</c:v>
                </c:pt>
                <c:pt idx="789">
                  <c:v>0.296491</c:v>
                </c:pt>
                <c:pt idx="790">
                  <c:v>0.22186700000000001</c:v>
                </c:pt>
                <c:pt idx="791">
                  <c:v>0.10739899999999999</c:v>
                </c:pt>
                <c:pt idx="792">
                  <c:v>8.4447999999999995E-2</c:v>
                </c:pt>
                <c:pt idx="793">
                  <c:v>7.0695999999999995E-2</c:v>
                </c:pt>
                <c:pt idx="794">
                  <c:v>0.213199</c:v>
                </c:pt>
                <c:pt idx="795">
                  <c:v>0.20458200000000001</c:v>
                </c:pt>
                <c:pt idx="796">
                  <c:v>0.24091099999999999</c:v>
                </c:pt>
                <c:pt idx="797">
                  <c:v>0.171626</c:v>
                </c:pt>
                <c:pt idx="798">
                  <c:v>0.10831499999999999</c:v>
                </c:pt>
                <c:pt idx="799">
                  <c:v>0.104668</c:v>
                </c:pt>
                <c:pt idx="800">
                  <c:v>0.179199</c:v>
                </c:pt>
                <c:pt idx="801">
                  <c:v>0.12568499999999999</c:v>
                </c:pt>
                <c:pt idx="802">
                  <c:v>0.12413</c:v>
                </c:pt>
                <c:pt idx="803">
                  <c:v>0.115925</c:v>
                </c:pt>
                <c:pt idx="804">
                  <c:v>5.9638999999999998E-2</c:v>
                </c:pt>
                <c:pt idx="805">
                  <c:v>7.1114999999999998E-2</c:v>
                </c:pt>
                <c:pt idx="806">
                  <c:v>6.9464999999999999E-2</c:v>
                </c:pt>
                <c:pt idx="807">
                  <c:v>6.8913000000000002E-2</c:v>
                </c:pt>
                <c:pt idx="808">
                  <c:v>8.1170000000000006E-2</c:v>
                </c:pt>
                <c:pt idx="809">
                  <c:v>9.5057000000000003E-2</c:v>
                </c:pt>
                <c:pt idx="810">
                  <c:v>0.122631</c:v>
                </c:pt>
                <c:pt idx="811">
                  <c:v>6.0976000000000002E-2</c:v>
                </c:pt>
                <c:pt idx="812">
                  <c:v>8.8114999999999999E-2</c:v>
                </c:pt>
                <c:pt idx="813">
                  <c:v>5.6798000000000001E-2</c:v>
                </c:pt>
                <c:pt idx="814">
                  <c:v>6.7848000000000006E-2</c:v>
                </c:pt>
                <c:pt idx="815">
                  <c:v>8.5671999999999998E-2</c:v>
                </c:pt>
                <c:pt idx="816">
                  <c:v>5.7845000000000001E-2</c:v>
                </c:pt>
                <c:pt idx="817">
                  <c:v>8.5168999999999995E-2</c:v>
                </c:pt>
                <c:pt idx="818">
                  <c:v>9.5710000000000003E-2</c:v>
                </c:pt>
                <c:pt idx="819">
                  <c:v>0.25054700000000002</c:v>
                </c:pt>
                <c:pt idx="820">
                  <c:v>9.6060000000000006E-2</c:v>
                </c:pt>
                <c:pt idx="821">
                  <c:v>5.6362000000000002E-2</c:v>
                </c:pt>
                <c:pt idx="822">
                  <c:v>6.3131000000000007E-2</c:v>
                </c:pt>
                <c:pt idx="823">
                  <c:v>0.102812</c:v>
                </c:pt>
                <c:pt idx="824">
                  <c:v>7.9538999999999999E-2</c:v>
                </c:pt>
                <c:pt idx="825">
                  <c:v>6.6513000000000003E-2</c:v>
                </c:pt>
                <c:pt idx="826">
                  <c:v>0.13290399999999999</c:v>
                </c:pt>
                <c:pt idx="827">
                  <c:v>0.12923699999999999</c:v>
                </c:pt>
                <c:pt idx="828">
                  <c:v>0.15345600000000001</c:v>
                </c:pt>
                <c:pt idx="829">
                  <c:v>0.13503499999999999</c:v>
                </c:pt>
                <c:pt idx="830">
                  <c:v>0.16155700000000001</c:v>
                </c:pt>
                <c:pt idx="831">
                  <c:v>5.4655000000000002E-2</c:v>
                </c:pt>
                <c:pt idx="832">
                  <c:v>5.7501999999999998E-2</c:v>
                </c:pt>
                <c:pt idx="833">
                  <c:v>8.5649000000000003E-2</c:v>
                </c:pt>
                <c:pt idx="834">
                  <c:v>0.156108</c:v>
                </c:pt>
                <c:pt idx="835">
                  <c:v>5.8044999999999999E-2</c:v>
                </c:pt>
                <c:pt idx="836">
                  <c:v>5.6180000000000001E-2</c:v>
                </c:pt>
                <c:pt idx="837">
                  <c:v>3.8487E-2</c:v>
                </c:pt>
                <c:pt idx="838">
                  <c:v>2.6464000000000001E-2</c:v>
                </c:pt>
                <c:pt idx="839">
                  <c:v>2.2723E-2</c:v>
                </c:pt>
                <c:pt idx="840">
                  <c:v>0.169069</c:v>
                </c:pt>
                <c:pt idx="841">
                  <c:v>9.7838999999999995E-2</c:v>
                </c:pt>
                <c:pt idx="842">
                  <c:v>6.2761999999999998E-2</c:v>
                </c:pt>
                <c:pt idx="843">
                  <c:v>9.9545999999999996E-2</c:v>
                </c:pt>
                <c:pt idx="844">
                  <c:v>5.1635E-2</c:v>
                </c:pt>
                <c:pt idx="845">
                  <c:v>2.7283999999999999E-2</c:v>
                </c:pt>
                <c:pt idx="846">
                  <c:v>4.8693E-2</c:v>
                </c:pt>
                <c:pt idx="847">
                  <c:v>2.9073000000000002E-2</c:v>
                </c:pt>
                <c:pt idx="848">
                  <c:v>2.0636000000000002E-2</c:v>
                </c:pt>
                <c:pt idx="849">
                  <c:v>4.1058999999999998E-2</c:v>
                </c:pt>
                <c:pt idx="850">
                  <c:v>2.8052000000000001E-2</c:v>
                </c:pt>
                <c:pt idx="851">
                  <c:v>3.8778E-2</c:v>
                </c:pt>
                <c:pt idx="852">
                  <c:v>1.4319999999999999E-2</c:v>
                </c:pt>
                <c:pt idx="853">
                  <c:v>3.5832000000000003E-2</c:v>
                </c:pt>
                <c:pt idx="854">
                  <c:v>2.8974E-2</c:v>
                </c:pt>
                <c:pt idx="855">
                  <c:v>5.8777000000000003E-2</c:v>
                </c:pt>
                <c:pt idx="856">
                  <c:v>3.5499999999999997E-2</c:v>
                </c:pt>
                <c:pt idx="857">
                  <c:v>7.9887E-2</c:v>
                </c:pt>
                <c:pt idx="858">
                  <c:v>4.2605999999999998E-2</c:v>
                </c:pt>
                <c:pt idx="859">
                  <c:v>5.7156999999999999E-2</c:v>
                </c:pt>
                <c:pt idx="860">
                  <c:v>9.3673000000000006E-2</c:v>
                </c:pt>
                <c:pt idx="861">
                  <c:v>0.121951</c:v>
                </c:pt>
                <c:pt idx="862">
                  <c:v>0.14999499999999999</c:v>
                </c:pt>
                <c:pt idx="863">
                  <c:v>9.7682000000000005E-2</c:v>
                </c:pt>
                <c:pt idx="864">
                  <c:v>6.4716999999999997E-2</c:v>
                </c:pt>
                <c:pt idx="865">
                  <c:v>7.7918000000000001E-2</c:v>
                </c:pt>
                <c:pt idx="866">
                  <c:v>0.21190500000000001</c:v>
                </c:pt>
                <c:pt idx="867">
                  <c:v>0.83795900000000001</c:v>
                </c:pt>
                <c:pt idx="868">
                  <c:v>0.20347100000000001</c:v>
                </c:pt>
                <c:pt idx="869">
                  <c:v>8.3926000000000001E-2</c:v>
                </c:pt>
                <c:pt idx="870">
                  <c:v>5.8846999999999997E-2</c:v>
                </c:pt>
                <c:pt idx="871">
                  <c:v>4.8265000000000002E-2</c:v>
                </c:pt>
                <c:pt idx="872">
                  <c:v>0.134605</c:v>
                </c:pt>
                <c:pt idx="873">
                  <c:v>0.105672</c:v>
                </c:pt>
                <c:pt idx="874">
                  <c:v>4.9803E-2</c:v>
                </c:pt>
                <c:pt idx="875">
                  <c:v>0.104523</c:v>
                </c:pt>
                <c:pt idx="876">
                  <c:v>0.124565</c:v>
                </c:pt>
                <c:pt idx="877">
                  <c:v>7.1139999999999995E-2</c:v>
                </c:pt>
                <c:pt idx="878">
                  <c:v>5.7367000000000001E-2</c:v>
                </c:pt>
                <c:pt idx="879">
                  <c:v>0.34704499999999999</c:v>
                </c:pt>
                <c:pt idx="880">
                  <c:v>0.10925799999999999</c:v>
                </c:pt>
                <c:pt idx="881">
                  <c:v>0.32946500000000001</c:v>
                </c:pt>
                <c:pt idx="882">
                  <c:v>7.4278999999999998E-2</c:v>
                </c:pt>
                <c:pt idx="883">
                  <c:v>0.117784</c:v>
                </c:pt>
                <c:pt idx="884">
                  <c:v>5.5239999999999997E-2</c:v>
                </c:pt>
                <c:pt idx="885">
                  <c:v>4.2653000000000003E-2</c:v>
                </c:pt>
                <c:pt idx="886">
                  <c:v>0.10188700000000001</c:v>
                </c:pt>
                <c:pt idx="887">
                  <c:v>0.17621000000000001</c:v>
                </c:pt>
                <c:pt idx="888">
                  <c:v>9.0027999999999997E-2</c:v>
                </c:pt>
                <c:pt idx="889">
                  <c:v>0.54697700000000005</c:v>
                </c:pt>
                <c:pt idx="890">
                  <c:v>2.9178500000000001</c:v>
                </c:pt>
                <c:pt idx="891">
                  <c:v>0.73469799999999996</c:v>
                </c:pt>
                <c:pt idx="892">
                  <c:v>0.50254299999999996</c:v>
                </c:pt>
                <c:pt idx="893">
                  <c:v>0.29075800000000002</c:v>
                </c:pt>
                <c:pt idx="894">
                  <c:v>0.26750800000000002</c:v>
                </c:pt>
                <c:pt idx="895">
                  <c:v>0.190391</c:v>
                </c:pt>
                <c:pt idx="896">
                  <c:v>0.54606600000000005</c:v>
                </c:pt>
                <c:pt idx="897">
                  <c:v>0.13980699999999999</c:v>
                </c:pt>
                <c:pt idx="898">
                  <c:v>0.29951299999999997</c:v>
                </c:pt>
                <c:pt idx="899">
                  <c:v>0.13399</c:v>
                </c:pt>
                <c:pt idx="900">
                  <c:v>0.19622000000000001</c:v>
                </c:pt>
                <c:pt idx="901">
                  <c:v>9.8941000000000001E-2</c:v>
                </c:pt>
                <c:pt idx="902">
                  <c:v>9.4488000000000003E-2</c:v>
                </c:pt>
                <c:pt idx="903">
                  <c:v>8.4075999999999998E-2</c:v>
                </c:pt>
                <c:pt idx="904">
                  <c:v>5.0376999999999998E-2</c:v>
                </c:pt>
                <c:pt idx="905">
                  <c:v>8.0665000000000001E-2</c:v>
                </c:pt>
                <c:pt idx="906">
                  <c:v>5.4017999999999997E-2</c:v>
                </c:pt>
                <c:pt idx="907">
                  <c:v>0.264096</c:v>
                </c:pt>
                <c:pt idx="908">
                  <c:v>6.1148000000000001E-2</c:v>
                </c:pt>
                <c:pt idx="909">
                  <c:v>5.3054999999999998E-2</c:v>
                </c:pt>
                <c:pt idx="910">
                  <c:v>3.9577000000000001E-2</c:v>
                </c:pt>
                <c:pt idx="911">
                  <c:v>8.5545999999999997E-2</c:v>
                </c:pt>
                <c:pt idx="912">
                  <c:v>0.121864</c:v>
                </c:pt>
                <c:pt idx="913">
                  <c:v>4.5358999999999997E-2</c:v>
                </c:pt>
                <c:pt idx="914">
                  <c:v>4.4628000000000001E-2</c:v>
                </c:pt>
                <c:pt idx="915">
                  <c:v>4.2167999999999997E-2</c:v>
                </c:pt>
                <c:pt idx="916">
                  <c:v>4.8828000000000003E-2</c:v>
                </c:pt>
                <c:pt idx="917">
                  <c:v>3.3533E-2</c:v>
                </c:pt>
                <c:pt idx="918">
                  <c:v>5.1291000000000003E-2</c:v>
                </c:pt>
                <c:pt idx="919">
                  <c:v>7.9050999999999996E-2</c:v>
                </c:pt>
                <c:pt idx="920">
                  <c:v>6.6822999999999994E-2</c:v>
                </c:pt>
                <c:pt idx="921">
                  <c:v>6.2262999999999999E-2</c:v>
                </c:pt>
                <c:pt idx="922">
                  <c:v>8.1731999999999999E-2</c:v>
                </c:pt>
                <c:pt idx="923">
                  <c:v>6.4651E-2</c:v>
                </c:pt>
                <c:pt idx="924">
                  <c:v>6.5110000000000001E-2</c:v>
                </c:pt>
                <c:pt idx="925">
                  <c:v>4.4666999999999998E-2</c:v>
                </c:pt>
                <c:pt idx="926">
                  <c:v>5.3474000000000001E-2</c:v>
                </c:pt>
                <c:pt idx="927">
                  <c:v>3.4028999999999997E-2</c:v>
                </c:pt>
                <c:pt idx="928">
                  <c:v>8.9313000000000003E-2</c:v>
                </c:pt>
                <c:pt idx="929">
                  <c:v>4.0646000000000002E-2</c:v>
                </c:pt>
                <c:pt idx="930">
                  <c:v>9.1692999999999997E-2</c:v>
                </c:pt>
                <c:pt idx="931">
                  <c:v>6.4441999999999999E-2</c:v>
                </c:pt>
                <c:pt idx="932">
                  <c:v>5.9240000000000001E-2</c:v>
                </c:pt>
                <c:pt idx="933">
                  <c:v>4.4989000000000001E-2</c:v>
                </c:pt>
                <c:pt idx="934">
                  <c:v>5.1129000000000001E-2</c:v>
                </c:pt>
                <c:pt idx="935">
                  <c:v>1.7583000000000001E-2</c:v>
                </c:pt>
                <c:pt idx="936">
                  <c:v>0.21468799999999999</c:v>
                </c:pt>
                <c:pt idx="937">
                  <c:v>9.4289999999999999E-2</c:v>
                </c:pt>
                <c:pt idx="938">
                  <c:v>0.18151700000000001</c:v>
                </c:pt>
                <c:pt idx="939">
                  <c:v>5.9278999999999998E-2</c:v>
                </c:pt>
                <c:pt idx="940">
                  <c:v>2.1958999999999999E-2</c:v>
                </c:pt>
                <c:pt idx="941">
                  <c:v>4.2959999999999998E-2</c:v>
                </c:pt>
                <c:pt idx="942">
                  <c:v>0.147592</c:v>
                </c:pt>
                <c:pt idx="943">
                  <c:v>4.2422000000000001E-2</c:v>
                </c:pt>
                <c:pt idx="944">
                  <c:v>6.2343999999999997E-2</c:v>
                </c:pt>
                <c:pt idx="945">
                  <c:v>0.92905800000000005</c:v>
                </c:pt>
                <c:pt idx="946">
                  <c:v>0.15082799999999999</c:v>
                </c:pt>
                <c:pt idx="947">
                  <c:v>0.33349699999999999</c:v>
                </c:pt>
                <c:pt idx="948">
                  <c:v>7.7243000000000006E-2</c:v>
                </c:pt>
                <c:pt idx="949">
                  <c:v>8.4824999999999998E-2</c:v>
                </c:pt>
                <c:pt idx="950">
                  <c:v>5.7963000000000001E-2</c:v>
                </c:pt>
                <c:pt idx="951">
                  <c:v>6.8848999999999994E-2</c:v>
                </c:pt>
                <c:pt idx="952">
                  <c:v>4.7442999999999999E-2</c:v>
                </c:pt>
                <c:pt idx="953">
                  <c:v>5.4442999999999998E-2</c:v>
                </c:pt>
                <c:pt idx="954">
                  <c:v>4.0676999999999998E-2</c:v>
                </c:pt>
                <c:pt idx="955">
                  <c:v>8.2012000000000002E-2</c:v>
                </c:pt>
                <c:pt idx="956">
                  <c:v>0.28207700000000002</c:v>
                </c:pt>
                <c:pt idx="957">
                  <c:v>7.5020000000000003E-2</c:v>
                </c:pt>
                <c:pt idx="958">
                  <c:v>6.7919999999999994E-2</c:v>
                </c:pt>
                <c:pt idx="959">
                  <c:v>8.4693000000000004E-2</c:v>
                </c:pt>
                <c:pt idx="960">
                  <c:v>0.150144</c:v>
                </c:pt>
                <c:pt idx="961">
                  <c:v>0.11966400000000001</c:v>
                </c:pt>
                <c:pt idx="962">
                  <c:v>0.117066</c:v>
                </c:pt>
                <c:pt idx="963">
                  <c:v>0.224496</c:v>
                </c:pt>
                <c:pt idx="964">
                  <c:v>0.40055099999999999</c:v>
                </c:pt>
                <c:pt idx="965">
                  <c:v>0.13292200000000001</c:v>
                </c:pt>
                <c:pt idx="966">
                  <c:v>0.16156799999999999</c:v>
                </c:pt>
                <c:pt idx="967">
                  <c:v>0.27561799999999997</c:v>
                </c:pt>
                <c:pt idx="968">
                  <c:v>4.7511999999999999E-2</c:v>
                </c:pt>
                <c:pt idx="969">
                  <c:v>0.11308</c:v>
                </c:pt>
                <c:pt idx="970">
                  <c:v>8.8673000000000002E-2</c:v>
                </c:pt>
                <c:pt idx="971">
                  <c:v>0.30854500000000001</c:v>
                </c:pt>
                <c:pt idx="972">
                  <c:v>0.22969899999999999</c:v>
                </c:pt>
                <c:pt idx="973">
                  <c:v>9.5699000000000006E-2</c:v>
                </c:pt>
                <c:pt idx="974">
                  <c:v>7.9888000000000001E-2</c:v>
                </c:pt>
                <c:pt idx="975">
                  <c:v>0.14984900000000001</c:v>
                </c:pt>
                <c:pt idx="976">
                  <c:v>4.2679000000000002E-2</c:v>
                </c:pt>
                <c:pt idx="977">
                  <c:v>7.5054999999999997E-2</c:v>
                </c:pt>
                <c:pt idx="978">
                  <c:v>3.9940000000000003E-2</c:v>
                </c:pt>
                <c:pt idx="979">
                  <c:v>6.4779000000000003E-2</c:v>
                </c:pt>
                <c:pt idx="980">
                  <c:v>9.9057999999999993E-2</c:v>
                </c:pt>
                <c:pt idx="981">
                  <c:v>0.36534</c:v>
                </c:pt>
                <c:pt idx="982">
                  <c:v>6.6795999999999994E-2</c:v>
                </c:pt>
                <c:pt idx="983">
                  <c:v>0.14721400000000001</c:v>
                </c:pt>
                <c:pt idx="984">
                  <c:v>0.124608</c:v>
                </c:pt>
                <c:pt idx="985">
                  <c:v>6.7452999999999999E-2</c:v>
                </c:pt>
                <c:pt idx="986">
                  <c:v>3.8781000000000003E-2</c:v>
                </c:pt>
                <c:pt idx="987">
                  <c:v>0.11228</c:v>
                </c:pt>
                <c:pt idx="988">
                  <c:v>6.9921999999999998E-2</c:v>
                </c:pt>
                <c:pt idx="989">
                  <c:v>6.6823999999999995E-2</c:v>
                </c:pt>
                <c:pt idx="990">
                  <c:v>4.2759999999999999E-2</c:v>
                </c:pt>
                <c:pt idx="991">
                  <c:v>5.9623000000000002E-2</c:v>
                </c:pt>
                <c:pt idx="992">
                  <c:v>7.0820999999999995E-2</c:v>
                </c:pt>
                <c:pt idx="993">
                  <c:v>0.19750499999999999</c:v>
                </c:pt>
                <c:pt idx="994">
                  <c:v>6.4588999999999994E-2</c:v>
                </c:pt>
                <c:pt idx="995">
                  <c:v>6.2038999999999997E-2</c:v>
                </c:pt>
                <c:pt idx="996">
                  <c:v>4.6136000000000003E-2</c:v>
                </c:pt>
                <c:pt idx="997">
                  <c:v>4.2372E-2</c:v>
                </c:pt>
                <c:pt idx="998">
                  <c:v>6.0070999999999999E-2</c:v>
                </c:pt>
                <c:pt idx="999">
                  <c:v>2.9777000000000001E-2</c:v>
                </c:pt>
                <c:pt idx="1000">
                  <c:v>3.8880999999999999E-2</c:v>
                </c:pt>
                <c:pt idx="1001">
                  <c:v>4.8897999999999997E-2</c:v>
                </c:pt>
                <c:pt idx="1002">
                  <c:v>0.29966599999999999</c:v>
                </c:pt>
                <c:pt idx="1003">
                  <c:v>7.3301000000000005E-2</c:v>
                </c:pt>
                <c:pt idx="1004">
                  <c:v>3.9919000000000003E-2</c:v>
                </c:pt>
                <c:pt idx="1005">
                  <c:v>0.22448699999999999</c:v>
                </c:pt>
                <c:pt idx="1006">
                  <c:v>0.10161000000000001</c:v>
                </c:pt>
                <c:pt idx="1007">
                  <c:v>0.27282899999999999</c:v>
                </c:pt>
                <c:pt idx="1008">
                  <c:v>5.9413000000000001E-2</c:v>
                </c:pt>
                <c:pt idx="1009">
                  <c:v>3.0020999999999999E-2</c:v>
                </c:pt>
                <c:pt idx="1010">
                  <c:v>5.8876999999999999E-2</c:v>
                </c:pt>
                <c:pt idx="1011">
                  <c:v>7.5322E-2</c:v>
                </c:pt>
                <c:pt idx="1012">
                  <c:v>6.7680000000000004E-2</c:v>
                </c:pt>
                <c:pt idx="1013">
                  <c:v>9.5963000000000007E-2</c:v>
                </c:pt>
                <c:pt idx="1014">
                  <c:v>7.6269000000000003E-2</c:v>
                </c:pt>
                <c:pt idx="1015">
                  <c:v>7.0708999999999994E-2</c:v>
                </c:pt>
                <c:pt idx="1016">
                  <c:v>1.1430100000000001</c:v>
                </c:pt>
                <c:pt idx="1017">
                  <c:v>0.34797299999999998</c:v>
                </c:pt>
                <c:pt idx="1018">
                  <c:v>0.20599600000000001</c:v>
                </c:pt>
                <c:pt idx="1019">
                  <c:v>0.10187300000000001</c:v>
                </c:pt>
                <c:pt idx="1020">
                  <c:v>0.100485</c:v>
                </c:pt>
                <c:pt idx="1021">
                  <c:v>0.103696</c:v>
                </c:pt>
                <c:pt idx="1022">
                  <c:v>5.4099000000000001E-2</c:v>
                </c:pt>
                <c:pt idx="1023">
                  <c:v>7.7991000000000005E-2</c:v>
                </c:pt>
                <c:pt idx="1024">
                  <c:v>0.112093</c:v>
                </c:pt>
                <c:pt idx="1025">
                  <c:v>6.0332999999999998E-2</c:v>
                </c:pt>
                <c:pt idx="1026">
                  <c:v>0.161768</c:v>
                </c:pt>
                <c:pt idx="1027">
                  <c:v>5.3612E-2</c:v>
                </c:pt>
                <c:pt idx="1028">
                  <c:v>5.0743999999999997E-2</c:v>
                </c:pt>
                <c:pt idx="1029">
                  <c:v>6.5137E-2</c:v>
                </c:pt>
                <c:pt idx="1030">
                  <c:v>5.6068E-2</c:v>
                </c:pt>
                <c:pt idx="1031">
                  <c:v>0.104947</c:v>
                </c:pt>
                <c:pt idx="1032">
                  <c:v>7.8867999999999994E-2</c:v>
                </c:pt>
                <c:pt idx="1033">
                  <c:v>4.5272E-2</c:v>
                </c:pt>
                <c:pt idx="1034">
                  <c:v>4.3421000000000001E-2</c:v>
                </c:pt>
                <c:pt idx="1035">
                  <c:v>0.183779</c:v>
                </c:pt>
                <c:pt idx="1036">
                  <c:v>0.121502</c:v>
                </c:pt>
                <c:pt idx="1037">
                  <c:v>0.25627699999999998</c:v>
                </c:pt>
                <c:pt idx="1038">
                  <c:v>9.0694999999999998E-2</c:v>
                </c:pt>
                <c:pt idx="1039">
                  <c:v>6.0557E-2</c:v>
                </c:pt>
                <c:pt idx="1040">
                  <c:v>6.583E-2</c:v>
                </c:pt>
                <c:pt idx="1041">
                  <c:v>8.4934999999999997E-2</c:v>
                </c:pt>
                <c:pt idx="1042">
                  <c:v>6.2299E-2</c:v>
                </c:pt>
                <c:pt idx="1043">
                  <c:v>7.7687000000000006E-2</c:v>
                </c:pt>
                <c:pt idx="1044">
                  <c:v>0.18756900000000001</c:v>
                </c:pt>
                <c:pt idx="1045">
                  <c:v>8.9893000000000001E-2</c:v>
                </c:pt>
                <c:pt idx="1046">
                  <c:v>7.0025000000000004E-2</c:v>
                </c:pt>
                <c:pt idx="1047">
                  <c:v>9.2192999999999997E-2</c:v>
                </c:pt>
                <c:pt idx="1048">
                  <c:v>5.5247999999999998E-2</c:v>
                </c:pt>
                <c:pt idx="1049">
                  <c:v>4.2176999999999999E-2</c:v>
                </c:pt>
                <c:pt idx="1050">
                  <c:v>0.14713499999999999</c:v>
                </c:pt>
                <c:pt idx="1051">
                  <c:v>0.16190199999999999</c:v>
                </c:pt>
                <c:pt idx="1052">
                  <c:v>5.9049999999999998E-2</c:v>
                </c:pt>
                <c:pt idx="1053">
                  <c:v>6.1309000000000002E-2</c:v>
                </c:pt>
                <c:pt idx="1054">
                  <c:v>5.1484000000000002E-2</c:v>
                </c:pt>
                <c:pt idx="1055">
                  <c:v>4.9002999999999998E-2</c:v>
                </c:pt>
                <c:pt idx="1056">
                  <c:v>5.5069E-2</c:v>
                </c:pt>
                <c:pt idx="1057">
                  <c:v>0.17680299999999999</c:v>
                </c:pt>
                <c:pt idx="1058">
                  <c:v>4.8224000000000003E-2</c:v>
                </c:pt>
                <c:pt idx="1059">
                  <c:v>0.18001900000000001</c:v>
                </c:pt>
                <c:pt idx="1060">
                  <c:v>5.1785999999999999E-2</c:v>
                </c:pt>
                <c:pt idx="1061">
                  <c:v>5.0048000000000002E-2</c:v>
                </c:pt>
                <c:pt idx="1062">
                  <c:v>2.9116E-2</c:v>
                </c:pt>
                <c:pt idx="1063">
                  <c:v>7.9792000000000002E-2</c:v>
                </c:pt>
                <c:pt idx="1064">
                  <c:v>0.14524699999999999</c:v>
                </c:pt>
                <c:pt idx="1065">
                  <c:v>0.13047600000000001</c:v>
                </c:pt>
                <c:pt idx="1066">
                  <c:v>0.60330700000000004</c:v>
                </c:pt>
                <c:pt idx="1067">
                  <c:v>0.30594700000000002</c:v>
                </c:pt>
                <c:pt idx="1068">
                  <c:v>0.90998400000000002</c:v>
                </c:pt>
                <c:pt idx="1069">
                  <c:v>0.21138299999999999</c:v>
                </c:pt>
                <c:pt idx="1070">
                  <c:v>0.131635</c:v>
                </c:pt>
                <c:pt idx="1071">
                  <c:v>0.40477400000000002</c:v>
                </c:pt>
                <c:pt idx="1072">
                  <c:v>0.359842</c:v>
                </c:pt>
                <c:pt idx="1073">
                  <c:v>0.18398700000000001</c:v>
                </c:pt>
                <c:pt idx="1074">
                  <c:v>2.3612890000000002</c:v>
                </c:pt>
                <c:pt idx="1075">
                  <c:v>0.42816799999999999</c:v>
                </c:pt>
                <c:pt idx="1076">
                  <c:v>0.23772499999999999</c:v>
                </c:pt>
                <c:pt idx="1077">
                  <c:v>0.20218700000000001</c:v>
                </c:pt>
                <c:pt idx="1078">
                  <c:v>0.126859</c:v>
                </c:pt>
                <c:pt idx="1079">
                  <c:v>0.18096599999999999</c:v>
                </c:pt>
                <c:pt idx="1080">
                  <c:v>0.56945599999999996</c:v>
                </c:pt>
                <c:pt idx="1081">
                  <c:v>0.230957</c:v>
                </c:pt>
                <c:pt idx="1082">
                  <c:v>0.225519</c:v>
                </c:pt>
                <c:pt idx="1083">
                  <c:v>0.215027</c:v>
                </c:pt>
                <c:pt idx="1084">
                  <c:v>9.7278000000000003E-2</c:v>
                </c:pt>
                <c:pt idx="1085">
                  <c:v>0.119754</c:v>
                </c:pt>
                <c:pt idx="1086">
                  <c:v>0.44886100000000001</c:v>
                </c:pt>
                <c:pt idx="1087">
                  <c:v>0.123888</c:v>
                </c:pt>
                <c:pt idx="1088">
                  <c:v>0.167101</c:v>
                </c:pt>
                <c:pt idx="1089">
                  <c:v>0.18038100000000001</c:v>
                </c:pt>
                <c:pt idx="1090">
                  <c:v>0.22764599999999999</c:v>
                </c:pt>
                <c:pt idx="1091">
                  <c:v>6.4850000000000005E-2</c:v>
                </c:pt>
                <c:pt idx="1092">
                  <c:v>0.31813599999999997</c:v>
                </c:pt>
                <c:pt idx="1093">
                  <c:v>9.5669000000000004E-2</c:v>
                </c:pt>
                <c:pt idx="1094">
                  <c:v>0.310666</c:v>
                </c:pt>
                <c:pt idx="1095">
                  <c:v>0.104242</c:v>
                </c:pt>
                <c:pt idx="1096">
                  <c:v>0.31631199999999998</c:v>
                </c:pt>
                <c:pt idx="1097">
                  <c:v>0.100078</c:v>
                </c:pt>
                <c:pt idx="1098">
                  <c:v>0.10359400000000001</c:v>
                </c:pt>
                <c:pt idx="1099">
                  <c:v>0.20469000000000001</c:v>
                </c:pt>
                <c:pt idx="1100">
                  <c:v>0.27942099999999997</c:v>
                </c:pt>
                <c:pt idx="1101">
                  <c:v>0.100657</c:v>
                </c:pt>
                <c:pt idx="1102">
                  <c:v>0.17816199999999999</c:v>
                </c:pt>
                <c:pt idx="1103">
                  <c:v>0.17224100000000001</c:v>
                </c:pt>
                <c:pt idx="1104">
                  <c:v>0.161138</c:v>
                </c:pt>
                <c:pt idx="1105">
                  <c:v>0.16709499999999999</c:v>
                </c:pt>
                <c:pt idx="1106">
                  <c:v>6.4965999999999996E-2</c:v>
                </c:pt>
                <c:pt idx="1107">
                  <c:v>0.139103</c:v>
                </c:pt>
                <c:pt idx="1108">
                  <c:v>0.16691300000000001</c:v>
                </c:pt>
                <c:pt idx="1109">
                  <c:v>0.60633000000000004</c:v>
                </c:pt>
                <c:pt idx="1110">
                  <c:v>0.151975</c:v>
                </c:pt>
                <c:pt idx="1111">
                  <c:v>0.10037699999999999</c:v>
                </c:pt>
                <c:pt idx="1112">
                  <c:v>8.3011000000000001E-2</c:v>
                </c:pt>
                <c:pt idx="1113">
                  <c:v>6.5383999999999998E-2</c:v>
                </c:pt>
                <c:pt idx="1114">
                  <c:v>6.2068999999999999E-2</c:v>
                </c:pt>
                <c:pt idx="1115">
                  <c:v>4.1057000000000003E-2</c:v>
                </c:pt>
                <c:pt idx="1116">
                  <c:v>8.0777000000000002E-2</c:v>
                </c:pt>
                <c:pt idx="1117">
                  <c:v>9.3411999999999995E-2</c:v>
                </c:pt>
                <c:pt idx="1118">
                  <c:v>7.1673000000000001E-2</c:v>
                </c:pt>
                <c:pt idx="1119">
                  <c:v>8.3048999999999998E-2</c:v>
                </c:pt>
                <c:pt idx="1120">
                  <c:v>1.370749</c:v>
                </c:pt>
                <c:pt idx="1121">
                  <c:v>0.24100199999999999</c:v>
                </c:pt>
                <c:pt idx="1122">
                  <c:v>0.16176299999999999</c:v>
                </c:pt>
                <c:pt idx="1123">
                  <c:v>0.19400400000000001</c:v>
                </c:pt>
                <c:pt idx="1124">
                  <c:v>0.17161199999999999</c:v>
                </c:pt>
                <c:pt idx="1125">
                  <c:v>0.14879400000000001</c:v>
                </c:pt>
                <c:pt idx="1126">
                  <c:v>0.143599</c:v>
                </c:pt>
                <c:pt idx="1127">
                  <c:v>0.14154700000000001</c:v>
                </c:pt>
                <c:pt idx="1128">
                  <c:v>0.29933300000000002</c:v>
                </c:pt>
                <c:pt idx="1129">
                  <c:v>1.019296</c:v>
                </c:pt>
                <c:pt idx="1130">
                  <c:v>0.69870900000000002</c:v>
                </c:pt>
                <c:pt idx="1131">
                  <c:v>0.34254499999999999</c:v>
                </c:pt>
                <c:pt idx="1132">
                  <c:v>0.149975</c:v>
                </c:pt>
                <c:pt idx="1133">
                  <c:v>0.109065</c:v>
                </c:pt>
                <c:pt idx="1134">
                  <c:v>0.160362</c:v>
                </c:pt>
                <c:pt idx="1135">
                  <c:v>7.0366999999999999E-2</c:v>
                </c:pt>
                <c:pt idx="1136">
                  <c:v>0.787999</c:v>
                </c:pt>
                <c:pt idx="1137">
                  <c:v>0.10223699999999999</c:v>
                </c:pt>
                <c:pt idx="1138">
                  <c:v>0.17993999999999999</c:v>
                </c:pt>
                <c:pt idx="1139">
                  <c:v>0.12735399999999999</c:v>
                </c:pt>
                <c:pt idx="1140">
                  <c:v>7.2555999999999995E-2</c:v>
                </c:pt>
                <c:pt idx="1141">
                  <c:v>7.7865000000000004E-2</c:v>
                </c:pt>
                <c:pt idx="1142">
                  <c:v>8.0116999999999994E-2</c:v>
                </c:pt>
                <c:pt idx="1143">
                  <c:v>7.9815999999999998E-2</c:v>
                </c:pt>
                <c:pt idx="1144">
                  <c:v>0.23117399999999999</c:v>
                </c:pt>
                <c:pt idx="1145">
                  <c:v>0.149501</c:v>
                </c:pt>
                <c:pt idx="1146">
                  <c:v>9.4903000000000001E-2</c:v>
                </c:pt>
                <c:pt idx="1147">
                  <c:v>5.1535999999999998E-2</c:v>
                </c:pt>
                <c:pt idx="1148">
                  <c:v>6.8705000000000002E-2</c:v>
                </c:pt>
                <c:pt idx="1149">
                  <c:v>8.1129000000000007E-2</c:v>
                </c:pt>
                <c:pt idx="1150">
                  <c:v>7.0984000000000005E-2</c:v>
                </c:pt>
                <c:pt idx="1151">
                  <c:v>5.7757000000000003E-2</c:v>
                </c:pt>
                <c:pt idx="1152">
                  <c:v>5.8804000000000002E-2</c:v>
                </c:pt>
                <c:pt idx="1153">
                  <c:v>5.8304000000000002E-2</c:v>
                </c:pt>
                <c:pt idx="1154">
                  <c:v>6.0033999999999997E-2</c:v>
                </c:pt>
                <c:pt idx="1155">
                  <c:v>6.7308999999999994E-2</c:v>
                </c:pt>
                <c:pt idx="1156">
                  <c:v>7.0952000000000001E-2</c:v>
                </c:pt>
                <c:pt idx="1157">
                  <c:v>6.8067000000000003E-2</c:v>
                </c:pt>
                <c:pt idx="1158">
                  <c:v>9.9755999999999997E-2</c:v>
                </c:pt>
                <c:pt idx="1159">
                  <c:v>3.8036E-2</c:v>
                </c:pt>
                <c:pt idx="1160">
                  <c:v>7.2602E-2</c:v>
                </c:pt>
                <c:pt idx="1161">
                  <c:v>5.1733000000000001E-2</c:v>
                </c:pt>
                <c:pt idx="1162">
                  <c:v>7.3596999999999996E-2</c:v>
                </c:pt>
                <c:pt idx="1163">
                  <c:v>8.9585999999999999E-2</c:v>
                </c:pt>
                <c:pt idx="1164">
                  <c:v>0.14016500000000001</c:v>
                </c:pt>
                <c:pt idx="1165">
                  <c:v>8.1056000000000003E-2</c:v>
                </c:pt>
                <c:pt idx="1166">
                  <c:v>9.8710000000000006E-2</c:v>
                </c:pt>
                <c:pt idx="1167">
                  <c:v>9.1805999999999999E-2</c:v>
                </c:pt>
                <c:pt idx="1168">
                  <c:v>0.26808300000000002</c:v>
                </c:pt>
                <c:pt idx="1169">
                  <c:v>0.14225099999999999</c:v>
                </c:pt>
                <c:pt idx="1170">
                  <c:v>0.257104</c:v>
                </c:pt>
                <c:pt idx="1171">
                  <c:v>8.5622000000000004E-2</c:v>
                </c:pt>
                <c:pt idx="1172">
                  <c:v>6.6298999999999997E-2</c:v>
                </c:pt>
                <c:pt idx="1173">
                  <c:v>4.6594999999999998E-2</c:v>
                </c:pt>
                <c:pt idx="1174">
                  <c:v>4.7614999999999998E-2</c:v>
                </c:pt>
                <c:pt idx="1175">
                  <c:v>3.7575999999999998E-2</c:v>
                </c:pt>
                <c:pt idx="1176">
                  <c:v>5.3126E-2</c:v>
                </c:pt>
                <c:pt idx="1177">
                  <c:v>4.2969E-2</c:v>
                </c:pt>
                <c:pt idx="1178">
                  <c:v>4.6334E-2</c:v>
                </c:pt>
                <c:pt idx="1179">
                  <c:v>0.26224399999999998</c:v>
                </c:pt>
                <c:pt idx="1180">
                  <c:v>0.16108500000000001</c:v>
                </c:pt>
                <c:pt idx="1181">
                  <c:v>9.1261999999999996E-2</c:v>
                </c:pt>
                <c:pt idx="1182">
                  <c:v>3.8476000000000003E-2</c:v>
                </c:pt>
                <c:pt idx="1183">
                  <c:v>5.5058000000000003E-2</c:v>
                </c:pt>
                <c:pt idx="1184">
                  <c:v>5.3733000000000003E-2</c:v>
                </c:pt>
                <c:pt idx="1185">
                  <c:v>8.8048000000000001E-2</c:v>
                </c:pt>
                <c:pt idx="1186">
                  <c:v>2.6526999999999998E-2</c:v>
                </c:pt>
                <c:pt idx="1187">
                  <c:v>4.197E-2</c:v>
                </c:pt>
                <c:pt idx="1188">
                  <c:v>0.168321</c:v>
                </c:pt>
                <c:pt idx="1189">
                  <c:v>4.8737999999999997E-2</c:v>
                </c:pt>
                <c:pt idx="1190">
                  <c:v>4.8694000000000001E-2</c:v>
                </c:pt>
                <c:pt idx="1191">
                  <c:v>2.2655000000000002E-2</c:v>
                </c:pt>
                <c:pt idx="1192">
                  <c:v>5.6519E-2</c:v>
                </c:pt>
                <c:pt idx="1193">
                  <c:v>5.8097999999999997E-2</c:v>
                </c:pt>
                <c:pt idx="1194">
                  <c:v>7.8934000000000004E-2</c:v>
                </c:pt>
                <c:pt idx="1195">
                  <c:v>5.4576E-2</c:v>
                </c:pt>
                <c:pt idx="1196">
                  <c:v>5.3117999999999999E-2</c:v>
                </c:pt>
                <c:pt idx="1197">
                  <c:v>3.4596000000000002E-2</c:v>
                </c:pt>
                <c:pt idx="1198">
                  <c:v>3.5111999999999997E-2</c:v>
                </c:pt>
                <c:pt idx="1199">
                  <c:v>4.1832000000000001E-2</c:v>
                </c:pt>
                <c:pt idx="1200">
                  <c:v>4.5784999999999999E-2</c:v>
                </c:pt>
                <c:pt idx="1201">
                  <c:v>4.3848999999999999E-2</c:v>
                </c:pt>
                <c:pt idx="1202">
                  <c:v>0.121866</c:v>
                </c:pt>
                <c:pt idx="1203">
                  <c:v>0.1598</c:v>
                </c:pt>
                <c:pt idx="1204">
                  <c:v>9.7375000000000003E-2</c:v>
                </c:pt>
                <c:pt idx="1205">
                  <c:v>0.109974</c:v>
                </c:pt>
                <c:pt idx="1206">
                  <c:v>8.4155999999999995E-2</c:v>
                </c:pt>
                <c:pt idx="1207">
                  <c:v>8.9040999999999995E-2</c:v>
                </c:pt>
                <c:pt idx="1208">
                  <c:v>6.7824999999999996E-2</c:v>
                </c:pt>
                <c:pt idx="1209">
                  <c:v>3.3779999999999998E-2</c:v>
                </c:pt>
                <c:pt idx="1210">
                  <c:v>8.7099999999999997E-2</c:v>
                </c:pt>
                <c:pt idx="1211">
                  <c:v>6.2019999999999999E-2</c:v>
                </c:pt>
                <c:pt idx="1212">
                  <c:v>6.3811000000000007E-2</c:v>
                </c:pt>
                <c:pt idx="1213">
                  <c:v>4.3779999999999999E-2</c:v>
                </c:pt>
                <c:pt idx="1214">
                  <c:v>3.0415000000000001E-2</c:v>
                </c:pt>
                <c:pt idx="1215">
                  <c:v>2.1173999999999998E-2</c:v>
                </c:pt>
                <c:pt idx="1216">
                  <c:v>2.6204000000000002E-2</c:v>
                </c:pt>
                <c:pt idx="1217">
                  <c:v>9.0727000000000002E-2</c:v>
                </c:pt>
                <c:pt idx="1218">
                  <c:v>5.5259999999999997E-2</c:v>
                </c:pt>
                <c:pt idx="1219">
                  <c:v>7.3774000000000006E-2</c:v>
                </c:pt>
                <c:pt idx="1220">
                  <c:v>0.12160700000000001</c:v>
                </c:pt>
                <c:pt idx="1221">
                  <c:v>4.7108999999999998E-2</c:v>
                </c:pt>
                <c:pt idx="1222">
                  <c:v>0.56227099999999997</c:v>
                </c:pt>
                <c:pt idx="1223">
                  <c:v>7.9396999999999995E-2</c:v>
                </c:pt>
                <c:pt idx="1224">
                  <c:v>0.22370000000000001</c:v>
                </c:pt>
                <c:pt idx="1225">
                  <c:v>8.4760000000000002E-2</c:v>
                </c:pt>
                <c:pt idx="1226">
                  <c:v>0.108195</c:v>
                </c:pt>
                <c:pt idx="1227">
                  <c:v>8.1138000000000002E-2</c:v>
                </c:pt>
                <c:pt idx="1228">
                  <c:v>6.3853999999999994E-2</c:v>
                </c:pt>
                <c:pt idx="1229">
                  <c:v>3.1586000000000003E-2</c:v>
                </c:pt>
                <c:pt idx="1230">
                  <c:v>4.3236999999999998E-2</c:v>
                </c:pt>
                <c:pt idx="1231">
                  <c:v>2.4544E-2</c:v>
                </c:pt>
                <c:pt idx="1232">
                  <c:v>3.5562999999999997E-2</c:v>
                </c:pt>
                <c:pt idx="1233">
                  <c:v>8.3413000000000001E-2</c:v>
                </c:pt>
                <c:pt idx="1234">
                  <c:v>3.7881999999999999E-2</c:v>
                </c:pt>
                <c:pt idx="1235">
                  <c:v>4.1137E-2</c:v>
                </c:pt>
              </c:numCache>
            </c:numRef>
          </c:val>
          <c:extLst>
            <c:ext xmlns:c16="http://schemas.microsoft.com/office/drawing/2014/chart" uri="{C3380CC4-5D6E-409C-BE32-E72D297353CC}">
              <c16:uniqueId val="{00000000-2201-424B-A9A7-FD984DE23FAE}"/>
            </c:ext>
          </c:extLst>
        </c:ser>
        <c:dLbls>
          <c:showLegendKey val="0"/>
          <c:showVal val="0"/>
          <c:showCatName val="0"/>
          <c:showSerName val="0"/>
          <c:showPercent val="0"/>
          <c:showBubbleSize val="0"/>
        </c:dLbls>
        <c:gapWidth val="100"/>
        <c:overlap val="-24"/>
        <c:axId val="1414067775"/>
        <c:axId val="1413872351"/>
      </c:barChart>
      <c:dateAx>
        <c:axId val="141406777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3872351"/>
        <c:crosses val="autoZero"/>
        <c:auto val="1"/>
        <c:lblOffset val="100"/>
        <c:baseTimeUnit val="days"/>
      </c:dateAx>
      <c:valAx>
        <c:axId val="1413872351"/>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40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chemeClr val="bg2">
                  <a:lumMod val="50000"/>
                </a:schemeClr>
              </a:solidFill>
              <a:ln>
                <a:noFill/>
              </a:ln>
              <a:effectLst/>
            </c:spPr>
            <c:extLst>
              <c:ext xmlns:c16="http://schemas.microsoft.com/office/drawing/2014/chart" uri="{C3380CC4-5D6E-409C-BE32-E72D297353CC}">
                <c16:uniqueId val="{00000001-F3D1-7A43-A1D2-E83382DEB557}"/>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F3D1-7A43-A1D2-E83382DEB557}"/>
              </c:ext>
            </c:extLst>
          </c:dPt>
          <c:dPt>
            <c:idx val="3"/>
            <c:invertIfNegative val="0"/>
            <c:bubble3D val="0"/>
            <c:spPr>
              <a:solidFill>
                <a:srgbClr val="476AAE"/>
              </a:solidFill>
              <a:ln>
                <a:solidFill>
                  <a:srgbClr val="0432FF"/>
                </a:solidFill>
              </a:ln>
              <a:effectLst/>
            </c:spPr>
            <c:extLst>
              <c:ext xmlns:c16="http://schemas.microsoft.com/office/drawing/2014/chart" uri="{C3380CC4-5D6E-409C-BE32-E72D297353CC}">
                <c16:uniqueId val="{00000005-F3D1-7A43-A1D2-E83382DEB55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'Input sheet '!$B$24:$B$27</c:f>
              <c:strCache>
                <c:ptCount val="4"/>
                <c:pt idx="0">
                  <c:v>Promoters</c:v>
                </c:pt>
                <c:pt idx="1">
                  <c:v>FII</c:v>
                </c:pt>
                <c:pt idx="2">
                  <c:v>DII</c:v>
                </c:pt>
                <c:pt idx="3">
                  <c:v>Public &amp;                                                                                                      Government</c:v>
                </c:pt>
              </c:strCache>
            </c:strRef>
          </c:cat>
          <c:val>
            <c:numRef>
              <c:f>'Input sheet '!$C$24:$C$27</c:f>
              <c:numCache>
                <c:formatCode>0.00%</c:formatCode>
                <c:ptCount val="4"/>
                <c:pt idx="0">
                  <c:v>0.55840000000000001</c:v>
                </c:pt>
                <c:pt idx="1">
                  <c:v>0.1137</c:v>
                </c:pt>
                <c:pt idx="2">
                  <c:v>0.12620000000000001</c:v>
                </c:pt>
                <c:pt idx="3">
                  <c:v>0.2016</c:v>
                </c:pt>
              </c:numCache>
            </c:numRef>
          </c:val>
          <c:extLst>
            <c:ext xmlns:c16="http://schemas.microsoft.com/office/drawing/2014/chart" uri="{C3380CC4-5D6E-409C-BE32-E72D297353CC}">
              <c16:uniqueId val="{00000006-F3D1-7A43-A1D2-E83382DEB557}"/>
            </c:ext>
          </c:extLst>
        </c:ser>
        <c:dLbls>
          <c:dLblPos val="outEnd"/>
          <c:showLegendKey val="0"/>
          <c:showVal val="1"/>
          <c:showCatName val="0"/>
          <c:showSerName val="0"/>
          <c:showPercent val="0"/>
          <c:showBubbleSize val="0"/>
        </c:dLbls>
        <c:gapWidth val="182"/>
        <c:axId val="1725619919"/>
        <c:axId val="1749767631"/>
      </c:barChart>
      <c:catAx>
        <c:axId val="172561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67631"/>
        <c:crosses val="autoZero"/>
        <c:auto val="1"/>
        <c:lblAlgn val="ctr"/>
        <c:lblOffset val="100"/>
        <c:noMultiLvlLbl val="0"/>
      </c:catAx>
      <c:valAx>
        <c:axId val="1749767631"/>
        <c:scaling>
          <c:orientation val="minMax"/>
        </c:scaling>
        <c:delete val="1"/>
        <c:axPos val="b"/>
        <c:numFmt formatCode="0.00%" sourceLinked="1"/>
        <c:majorTickMark val="none"/>
        <c:minorTickMark val="none"/>
        <c:tickLblPos val="nextTo"/>
        <c:crossAx val="1725619919"/>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FII AND DII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'Shareholding Pattern'!$B$124</c:f>
              <c:strCache>
                <c:ptCount val="1"/>
                <c:pt idx="0">
                  <c:v>FII</c:v>
                </c:pt>
              </c:strCache>
            </c:strRef>
          </c:tx>
          <c:spPr>
            <a:solidFill>
              <a:schemeClr val="accent1">
                <a:lumMod val="75000"/>
              </a:schemeClr>
            </a:solidFill>
            <a:ln>
              <a:noFill/>
            </a:ln>
            <a:effectLst/>
          </c:spPr>
          <c:invertIfNegative val="0"/>
          <c:dLbls>
            <c:dLbl>
              <c:idx val="11"/>
              <c:layout>
                <c:manualLayout>
                  <c:x val="-2.5668449197860963E-2"/>
                  <c:y val="-1.670146137787056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DF-A24A-8497-F245247E93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'Shareholding Pattern'!$C$122:$N$122</c:f>
              <c:numCache>
                <c:formatCode>mmm\-yy</c:formatCode>
                <c:ptCount val="12"/>
                <c:pt idx="0">
                  <c:v>44348</c:v>
                </c:pt>
                <c:pt idx="1">
                  <c:v>44440</c:v>
                </c:pt>
                <c:pt idx="2">
                  <c:v>44531</c:v>
                </c:pt>
                <c:pt idx="3">
                  <c:v>44621</c:v>
                </c:pt>
                <c:pt idx="4">
                  <c:v>44713</c:v>
                </c:pt>
                <c:pt idx="5">
                  <c:v>44805</c:v>
                </c:pt>
                <c:pt idx="6">
                  <c:v>44896</c:v>
                </c:pt>
                <c:pt idx="7">
                  <c:v>44986</c:v>
                </c:pt>
                <c:pt idx="8">
                  <c:v>45078</c:v>
                </c:pt>
                <c:pt idx="9">
                  <c:v>45170</c:v>
                </c:pt>
                <c:pt idx="10">
                  <c:v>45261</c:v>
                </c:pt>
                <c:pt idx="11">
                  <c:v>45352</c:v>
                </c:pt>
              </c:numCache>
            </c:numRef>
          </c:cat>
          <c:val>
            <c:numRef>
              <c:f>'Shareholding Pattern'!$C$124:$N$124</c:f>
              <c:numCache>
                <c:formatCode>0%;\-0%;\-</c:formatCode>
                <c:ptCount val="12"/>
                <c:pt idx="0">
                  <c:v>0.13139999999999999</c:v>
                </c:pt>
                <c:pt idx="1">
                  <c:v>0.13769999999999999</c:v>
                </c:pt>
                <c:pt idx="2">
                  <c:v>0.1346</c:v>
                </c:pt>
                <c:pt idx="3">
                  <c:v>0.1263</c:v>
                </c:pt>
                <c:pt idx="4">
                  <c:v>0.12590000000000001</c:v>
                </c:pt>
                <c:pt idx="5">
                  <c:v>0.1237</c:v>
                </c:pt>
                <c:pt idx="6">
                  <c:v>0.12429999999999999</c:v>
                </c:pt>
                <c:pt idx="7">
                  <c:v>0.12870000000000001</c:v>
                </c:pt>
                <c:pt idx="8">
                  <c:v>0.1391</c:v>
                </c:pt>
                <c:pt idx="9">
                  <c:v>0.14130000000000001</c:v>
                </c:pt>
                <c:pt idx="10">
                  <c:v>0.12959999999999999</c:v>
                </c:pt>
                <c:pt idx="11">
                  <c:v>0.1137</c:v>
                </c:pt>
              </c:numCache>
            </c:numRef>
          </c:val>
          <c:extLst>
            <c:ext xmlns:c16="http://schemas.microsoft.com/office/drawing/2014/chart" uri="{C3380CC4-5D6E-409C-BE32-E72D297353CC}">
              <c16:uniqueId val="{00000000-83DF-A24A-8497-F245247E9390}"/>
            </c:ext>
          </c:extLst>
        </c:ser>
        <c:ser>
          <c:idx val="1"/>
          <c:order val="1"/>
          <c:tx>
            <c:strRef>
              <c:f>'Shareholding Pattern'!$B$125</c:f>
              <c:strCache>
                <c:ptCount val="1"/>
                <c:pt idx="0">
                  <c:v>DII</c:v>
                </c:pt>
              </c:strCache>
            </c:strRef>
          </c:tx>
          <c:spPr>
            <a:solidFill>
              <a:schemeClr val="accent4">
                <a:lumMod val="40000"/>
                <a:lumOff val="60000"/>
              </a:schemeClr>
            </a:solidFill>
            <a:ln>
              <a:noFill/>
            </a:ln>
            <a:effectLst/>
          </c:spPr>
          <c:invertIfNegative val="0"/>
          <c:dLbls>
            <c:dLbl>
              <c:idx val="6"/>
              <c:layout>
                <c:manualLayout>
                  <c:x val="1.069518716577532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DF-A24A-8497-F245247E9390}"/>
                </c:ext>
              </c:extLst>
            </c:dLbl>
            <c:spPr>
              <a:noFill/>
              <a:ln>
                <a:noFill/>
              </a:ln>
              <a:effectLst/>
            </c:spPr>
            <c:txPr>
              <a:bodyPr rot="0" spcFirstLastPara="1" vertOverflow="ellipsis" vert="horz" wrap="square" lIns="38100" tIns="19050" rIns="38100" bIns="19050" anchor="b" anchorCtr="0">
                <a:spAutoFit/>
              </a:bodyPr>
              <a:lstStyle/>
              <a:p>
                <a:pPr algn="r">
                  <a:defRPr sz="7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'Shareholding Pattern'!$C$122:$N$122</c:f>
              <c:numCache>
                <c:formatCode>mmm\-yy</c:formatCode>
                <c:ptCount val="12"/>
                <c:pt idx="0">
                  <c:v>44348</c:v>
                </c:pt>
                <c:pt idx="1">
                  <c:v>44440</c:v>
                </c:pt>
                <c:pt idx="2">
                  <c:v>44531</c:v>
                </c:pt>
                <c:pt idx="3">
                  <c:v>44621</c:v>
                </c:pt>
                <c:pt idx="4">
                  <c:v>44713</c:v>
                </c:pt>
                <c:pt idx="5">
                  <c:v>44805</c:v>
                </c:pt>
                <c:pt idx="6">
                  <c:v>44896</c:v>
                </c:pt>
                <c:pt idx="7">
                  <c:v>44986</c:v>
                </c:pt>
                <c:pt idx="8">
                  <c:v>45078</c:v>
                </c:pt>
                <c:pt idx="9">
                  <c:v>45170</c:v>
                </c:pt>
                <c:pt idx="10">
                  <c:v>45261</c:v>
                </c:pt>
                <c:pt idx="11">
                  <c:v>45352</c:v>
                </c:pt>
              </c:numCache>
            </c:numRef>
          </c:cat>
          <c:val>
            <c:numRef>
              <c:f>'Shareholding Pattern'!$C$125:$N$125</c:f>
              <c:numCache>
                <c:formatCode>0%;\-0%;\-</c:formatCode>
                <c:ptCount val="12"/>
                <c:pt idx="0">
                  <c:v>5.7200000000000001E-2</c:v>
                </c:pt>
                <c:pt idx="1">
                  <c:v>0.06</c:v>
                </c:pt>
                <c:pt idx="2">
                  <c:v>6.4899999999999999E-2</c:v>
                </c:pt>
                <c:pt idx="3">
                  <c:v>7.0699999999999999E-2</c:v>
                </c:pt>
                <c:pt idx="4">
                  <c:v>7.2599999999999998E-2</c:v>
                </c:pt>
                <c:pt idx="5">
                  <c:v>8.14E-2</c:v>
                </c:pt>
                <c:pt idx="6">
                  <c:v>8.1299999999999997E-2</c:v>
                </c:pt>
                <c:pt idx="7">
                  <c:v>8.5300000000000001E-2</c:v>
                </c:pt>
                <c:pt idx="8">
                  <c:v>8.8200000000000001E-2</c:v>
                </c:pt>
                <c:pt idx="9">
                  <c:v>9.4200000000000006E-2</c:v>
                </c:pt>
                <c:pt idx="10">
                  <c:v>0.1103</c:v>
                </c:pt>
                <c:pt idx="11">
                  <c:v>0.12620000000000001</c:v>
                </c:pt>
              </c:numCache>
            </c:numRef>
          </c:val>
          <c:extLst>
            <c:ext xmlns:c16="http://schemas.microsoft.com/office/drawing/2014/chart" uri="{C3380CC4-5D6E-409C-BE32-E72D297353CC}">
              <c16:uniqueId val="{00000003-83DF-A24A-8497-F245247E9390}"/>
            </c:ext>
          </c:extLst>
        </c:ser>
        <c:dLbls>
          <c:dLblPos val="outEnd"/>
          <c:showLegendKey val="0"/>
          <c:showVal val="1"/>
          <c:showCatName val="0"/>
          <c:showSerName val="0"/>
          <c:showPercent val="0"/>
          <c:showBubbleSize val="0"/>
        </c:dLbls>
        <c:gapWidth val="219"/>
        <c:axId val="74271216"/>
        <c:axId val="1424795183"/>
      </c:barChart>
      <c:catAx>
        <c:axId val="7427121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4795183"/>
        <c:crosses val="autoZero"/>
        <c:auto val="0"/>
        <c:lblAlgn val="ctr"/>
        <c:lblOffset val="100"/>
        <c:noMultiLvlLbl val="0"/>
      </c:catAx>
      <c:valAx>
        <c:axId val="142479518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427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'Shareholding Pattern'!$B$126</c:f>
              <c:strCache>
                <c:ptCount val="1"/>
                <c:pt idx="0">
                  <c:v>PUBLIC</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'Shareholding Pattern'!$C$122:$N$122</c:f>
              <c:numCache>
                <c:formatCode>mmm\-yy</c:formatCode>
                <c:ptCount val="12"/>
                <c:pt idx="0">
                  <c:v>44348</c:v>
                </c:pt>
                <c:pt idx="1">
                  <c:v>44440</c:v>
                </c:pt>
                <c:pt idx="2">
                  <c:v>44531</c:v>
                </c:pt>
                <c:pt idx="3">
                  <c:v>44621</c:v>
                </c:pt>
                <c:pt idx="4">
                  <c:v>44713</c:v>
                </c:pt>
                <c:pt idx="5">
                  <c:v>44805</c:v>
                </c:pt>
                <c:pt idx="6">
                  <c:v>44896</c:v>
                </c:pt>
                <c:pt idx="7">
                  <c:v>44986</c:v>
                </c:pt>
                <c:pt idx="8">
                  <c:v>45078</c:v>
                </c:pt>
                <c:pt idx="9">
                  <c:v>45170</c:v>
                </c:pt>
                <c:pt idx="10">
                  <c:v>45261</c:v>
                </c:pt>
                <c:pt idx="11">
                  <c:v>45352</c:v>
                </c:pt>
              </c:numCache>
            </c:numRef>
          </c:cat>
          <c:val>
            <c:numRef>
              <c:f>'Shareholding Pattern'!$C$126:$N$126</c:f>
              <c:numCache>
                <c:formatCode>0%;\-0%;\-</c:formatCode>
                <c:ptCount val="12"/>
                <c:pt idx="0">
                  <c:v>0.251</c:v>
                </c:pt>
                <c:pt idx="1">
                  <c:v>0.24179999999999999</c:v>
                </c:pt>
                <c:pt idx="2">
                  <c:v>0.24010000000000001</c:v>
                </c:pt>
                <c:pt idx="3">
                  <c:v>0.24329999999999999</c:v>
                </c:pt>
                <c:pt idx="4">
                  <c:v>0.24179999999999999</c:v>
                </c:pt>
                <c:pt idx="5">
                  <c:v>0.2349</c:v>
                </c:pt>
                <c:pt idx="6">
                  <c:v>0.23449999999999999</c:v>
                </c:pt>
                <c:pt idx="7">
                  <c:v>0.22589999999999999</c:v>
                </c:pt>
                <c:pt idx="8" formatCode="0.000%;\-0.000%;\-">
                  <c:v>0.21290000000000001</c:v>
                </c:pt>
                <c:pt idx="9">
                  <c:v>0.2046</c:v>
                </c:pt>
                <c:pt idx="10">
                  <c:v>0.20030000000000001</c:v>
                </c:pt>
                <c:pt idx="11">
                  <c:v>0.20030000000000001</c:v>
                </c:pt>
              </c:numCache>
            </c:numRef>
          </c:val>
          <c:extLst>
            <c:ext xmlns:c16="http://schemas.microsoft.com/office/drawing/2014/chart" uri="{C3380CC4-5D6E-409C-BE32-E72D297353CC}">
              <c16:uniqueId val="{00000000-7933-DE41-96ED-C32381292DBD}"/>
            </c:ext>
          </c:extLst>
        </c:ser>
        <c:dLbls>
          <c:dLblPos val="outEnd"/>
          <c:showLegendKey val="0"/>
          <c:showVal val="1"/>
          <c:showCatName val="0"/>
          <c:showSerName val="0"/>
          <c:showPercent val="0"/>
          <c:showBubbleSize val="0"/>
        </c:dLbls>
        <c:gapWidth val="219"/>
        <c:overlap val="-27"/>
        <c:axId val="380974592"/>
        <c:axId val="381546528"/>
      </c:barChart>
      <c:catAx>
        <c:axId val="38097459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546528"/>
        <c:crosses val="autoZero"/>
        <c:auto val="0"/>
        <c:lblAlgn val="ctr"/>
        <c:lblOffset val="100"/>
        <c:noMultiLvlLbl val="0"/>
      </c:catAx>
      <c:valAx>
        <c:axId val="3815465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974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4D4F-6647-95EE-A450E2B14C71}"/>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4D4F-6647-95EE-A450E2B14C7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4D4F-6647-95EE-A450E2B14C71}"/>
              </c:ext>
            </c:extLst>
          </c:dPt>
          <c:dPt>
            <c:idx val="3"/>
            <c:invertIfNegative val="0"/>
            <c:bubble3D val="0"/>
            <c:spPr>
              <a:solidFill>
                <a:srgbClr val="476AAE"/>
              </a:solidFill>
              <a:ln>
                <a:noFill/>
              </a:ln>
              <a:effectLst/>
            </c:spPr>
            <c:extLst>
              <c:ext xmlns:c16="http://schemas.microsoft.com/office/drawing/2014/chart" uri="{C3380CC4-5D6E-409C-BE32-E72D297353CC}">
                <c16:uniqueId val="{00000007-4D4F-6647-95EE-A450E2B14C71}"/>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Analysis'!$F$69:$I$69</c:f>
              <c:numCache>
                <c:formatCode>General</c:formatCode>
                <c:ptCount val="4"/>
                <c:pt idx="0">
                  <c:v>24870.2</c:v>
                </c:pt>
                <c:pt idx="1">
                  <c:v>24143.06</c:v>
                </c:pt>
                <c:pt idx="2">
                  <c:v>30976.27</c:v>
                </c:pt>
                <c:pt idx="3">
                  <c:v>42839.56</c:v>
                </c:pt>
              </c:numCache>
            </c:numRef>
          </c:val>
          <c:extLst>
            <c:ext xmlns:c16="http://schemas.microsoft.com/office/drawing/2014/chart" uri="{C3380CC4-5D6E-409C-BE32-E72D297353CC}">
              <c16:uniqueId val="{00000006-4D4F-6647-95EE-A450E2B14C71}"/>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5D61-4C49-8F0B-26932A62BCA8}"/>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5D61-4C49-8F0B-26932A62BCA8}"/>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D61-4C49-8F0B-26932A62BCA8}"/>
              </c:ext>
            </c:extLst>
          </c:dPt>
          <c:dPt>
            <c:idx val="3"/>
            <c:invertIfNegative val="0"/>
            <c:bubble3D val="0"/>
            <c:spPr>
              <a:solidFill>
                <a:srgbClr val="476AAE"/>
              </a:solidFill>
              <a:ln>
                <a:noFill/>
              </a:ln>
              <a:effectLst/>
            </c:spPr>
            <c:extLst>
              <c:ext xmlns:c16="http://schemas.microsoft.com/office/drawing/2014/chart" uri="{C3380CC4-5D6E-409C-BE32-E72D297353CC}">
                <c16:uniqueId val="{00000007-5D61-4C49-8F0B-26932A62BCA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Analysis'!$F$68:$I$68</c:f>
              <c:numCache>
                <c:formatCode>General</c:formatCode>
                <c:ptCount val="4"/>
                <c:pt idx="0">
                  <c:v>1301.08</c:v>
                </c:pt>
                <c:pt idx="1">
                  <c:v>1099.49</c:v>
                </c:pt>
                <c:pt idx="2">
                  <c:v>1492.55</c:v>
                </c:pt>
                <c:pt idx="3">
                  <c:v>2378.5100000000002</c:v>
                </c:pt>
              </c:numCache>
            </c:numRef>
          </c:val>
          <c:extLst>
            <c:ext xmlns:c16="http://schemas.microsoft.com/office/drawing/2014/chart" uri="{C3380CC4-5D6E-409C-BE32-E72D297353CC}">
              <c16:uniqueId val="{00000006-5D61-4C49-8F0B-26932A62BCA8}"/>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2A43-054C-8094-6084426A3DFF}"/>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2A43-054C-8094-6084426A3DF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2A43-054C-8094-6084426A3DFF}"/>
              </c:ext>
            </c:extLst>
          </c:dPt>
          <c:dPt>
            <c:idx val="3"/>
            <c:invertIfNegative val="0"/>
            <c:bubble3D val="0"/>
            <c:spPr>
              <a:solidFill>
                <a:srgbClr val="476AAE"/>
              </a:solidFill>
              <a:ln>
                <a:noFill/>
              </a:ln>
              <a:effectLst/>
            </c:spPr>
            <c:extLst>
              <c:ext xmlns:c16="http://schemas.microsoft.com/office/drawing/2014/chart" uri="{C3380CC4-5D6E-409C-BE32-E72D297353CC}">
                <c16:uniqueId val="{00000007-2A43-054C-8094-6084426A3DF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Analysis'!$F$73:$I$73</c:f>
              <c:numCache>
                <c:formatCode>General</c:formatCode>
                <c:ptCount val="4"/>
                <c:pt idx="0">
                  <c:v>9540.83</c:v>
                </c:pt>
                <c:pt idx="1">
                  <c:v>12865.605</c:v>
                </c:pt>
                <c:pt idx="2">
                  <c:v>14563.014999999999</c:v>
                </c:pt>
                <c:pt idx="3">
                  <c:v>16788.635000000002</c:v>
                </c:pt>
              </c:numCache>
            </c:numRef>
          </c:val>
          <c:extLst>
            <c:ext xmlns:c16="http://schemas.microsoft.com/office/drawing/2014/chart" uri="{C3380CC4-5D6E-409C-BE32-E72D297353CC}">
              <c16:uniqueId val="{00000008-2A43-054C-8094-6084426A3DFF}"/>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5597-BF46-881E-33F55497040A}"/>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5597-BF46-881E-33F55497040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597-BF46-881E-33F55497040A}"/>
              </c:ext>
            </c:extLst>
          </c:dPt>
          <c:dPt>
            <c:idx val="3"/>
            <c:invertIfNegative val="0"/>
            <c:bubble3D val="0"/>
            <c:spPr>
              <a:solidFill>
                <a:srgbClr val="476AAE"/>
              </a:solidFill>
              <a:ln>
                <a:noFill/>
              </a:ln>
              <a:effectLst/>
            </c:spPr>
            <c:extLst>
              <c:ext xmlns:c16="http://schemas.microsoft.com/office/drawing/2014/chart" uri="{C3380CC4-5D6E-409C-BE32-E72D297353CC}">
                <c16:uniqueId val="{00000007-5597-BF46-881E-33F55497040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Analysis'!$F$80:$I$80</c:f>
              <c:numCache>
                <c:formatCode>General</c:formatCode>
                <c:ptCount val="4"/>
                <c:pt idx="0">
                  <c:v>0.15612469768449272</c:v>
                </c:pt>
                <c:pt idx="1">
                  <c:v>9.4525102682534196E-2</c:v>
                </c:pt>
                <c:pt idx="2">
                  <c:v>0.11542707553936662</c:v>
                </c:pt>
                <c:pt idx="3">
                  <c:v>0.15986576306091407</c:v>
                </c:pt>
              </c:numCache>
            </c:numRef>
          </c:val>
          <c:extLst>
            <c:ext xmlns:c16="http://schemas.microsoft.com/office/drawing/2014/chart" uri="{C3380CC4-5D6E-409C-BE32-E72D297353CC}">
              <c16:uniqueId val="{00000008-5597-BF46-881E-33F55497040A}"/>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B31D-F149-8C4B-B6B79B209FD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B31D-F149-8C4B-B6B79B209FD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31D-F149-8C4B-B6B79B209FDD}"/>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B31D-F149-8C4B-B6B79B209FDD}"/>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Analysis'!$F$83:$I$83</c:f>
              <c:numCache>
                <c:formatCode>General</c:formatCode>
                <c:ptCount val="4"/>
                <c:pt idx="0">
                  <c:v>43921</c:v>
                </c:pt>
                <c:pt idx="1">
                  <c:v>44286</c:v>
                </c:pt>
                <c:pt idx="2">
                  <c:v>44651</c:v>
                </c:pt>
                <c:pt idx="3">
                  <c:v>45016</c:v>
                </c:pt>
              </c:numCache>
            </c:numRef>
          </c:cat>
          <c:val>
            <c:numRef>
              <c:f>'[1]Dupont Analysis'!$F$86:$I$86</c:f>
              <c:numCache>
                <c:formatCode>General</c:formatCode>
                <c:ptCount val="4"/>
                <c:pt idx="0">
                  <c:v>0.13636968691403159</c:v>
                </c:pt>
                <c:pt idx="1">
                  <c:v>8.5459642201046904E-2</c:v>
                </c:pt>
                <c:pt idx="2">
                  <c:v>0.10248907935616354</c:v>
                </c:pt>
                <c:pt idx="3">
                  <c:v>0.14167381684097605</c:v>
                </c:pt>
              </c:numCache>
            </c:numRef>
          </c:val>
          <c:extLst>
            <c:ext xmlns:c16="http://schemas.microsoft.com/office/drawing/2014/chart" uri="{C3380CC4-5D6E-409C-BE32-E72D297353CC}">
              <c16:uniqueId val="{00000008-B31D-F149-8C4B-B6B79B209FDD}"/>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8021-A54B-8C23-A0C36C175D4C}"/>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8021-A54B-8C23-A0C36C175D4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8021-A54B-8C23-A0C36C175D4C}"/>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8021-A54B-8C23-A0C36C175D4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'[1]Dupont Analysis'!$F$67:$I$67</c:f>
              <c:numCache>
                <c:formatCode>General</c:formatCode>
                <c:ptCount val="4"/>
                <c:pt idx="0">
                  <c:v>43921</c:v>
                </c:pt>
                <c:pt idx="1">
                  <c:v>44286</c:v>
                </c:pt>
                <c:pt idx="2">
                  <c:v>44651</c:v>
                </c:pt>
                <c:pt idx="3">
                  <c:v>45016</c:v>
                </c:pt>
              </c:numCache>
            </c:numRef>
          </c:cat>
          <c:val>
            <c:numRef>
              <c:f>'[1]Dupont Analysis'!$F$78:$I$78</c:f>
              <c:numCache>
                <c:formatCode>General</c:formatCode>
                <c:ptCount val="4"/>
                <c:pt idx="0">
                  <c:v>1.1448636512813499</c:v>
                </c:pt>
                <c:pt idx="1">
                  <c:v>1.1060788490099276</c:v>
                </c:pt>
                <c:pt idx="2">
                  <c:v>1.1262378027442494</c:v>
                </c:pt>
                <c:pt idx="3">
                  <c:v>1.128407257075299</c:v>
                </c:pt>
              </c:numCache>
            </c:numRef>
          </c:val>
          <c:extLst>
            <c:ext xmlns:c16="http://schemas.microsoft.com/office/drawing/2014/chart" uri="{C3380CC4-5D6E-409C-BE32-E72D297353CC}">
              <c16:uniqueId val="{00000008-8021-A54B-8C23-A0C36C175D4C}"/>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'[2]Altman Z Score'!$C$61:$I$61</c:f>
              <c:numCache>
                <c:formatCode>General</c:formatCode>
                <c:ptCount val="7"/>
                <c:pt idx="0">
                  <c:v>42825</c:v>
                </c:pt>
                <c:pt idx="1">
                  <c:v>43190</c:v>
                </c:pt>
                <c:pt idx="2">
                  <c:v>43555</c:v>
                </c:pt>
                <c:pt idx="3">
                  <c:v>43921</c:v>
                </c:pt>
                <c:pt idx="4">
                  <c:v>44286</c:v>
                </c:pt>
                <c:pt idx="5">
                  <c:v>44651</c:v>
                </c:pt>
                <c:pt idx="6">
                  <c:v>45016</c:v>
                </c:pt>
              </c:numCache>
            </c:numRef>
          </c:cat>
          <c:val>
            <c:numRef>
              <c:f>'[2]Altman Z Score'!$C$64:$I$64</c:f>
              <c:numCache>
                <c:formatCode>General</c:formatCode>
                <c:ptCount val="7"/>
                <c:pt idx="0">
                  <c:v>0.44382982087131057</c:v>
                </c:pt>
                <c:pt idx="1">
                  <c:v>0.26434522734596028</c:v>
                </c:pt>
                <c:pt idx="2">
                  <c:v>0.2132410249090001</c:v>
                </c:pt>
                <c:pt idx="3">
                  <c:v>0.42114546345858284</c:v>
                </c:pt>
                <c:pt idx="4">
                  <c:v>0.33284975155711627</c:v>
                </c:pt>
                <c:pt idx="5">
                  <c:v>0.25397744680686035</c:v>
                </c:pt>
                <c:pt idx="6">
                  <c:v>0.24023916550546798</c:v>
                </c:pt>
              </c:numCache>
            </c:numRef>
          </c:val>
          <c:extLst>
            <c:ext xmlns:c16="http://schemas.microsoft.com/office/drawing/2014/chart" uri="{C3380CC4-5D6E-409C-BE32-E72D297353CC}">
              <c16:uniqueId val="{00000000-2ACB-BF4B-A830-86743688B210}"/>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28655"/>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8E81-4647-9D17-182A72350B7F}"/>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8E81-4647-9D17-182A72350B7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8E81-4647-9D17-182A72350B7F}"/>
              </c:ext>
            </c:extLst>
          </c:dPt>
          <c:dPt>
            <c:idx val="3"/>
            <c:invertIfNegative val="0"/>
            <c:bubble3D val="0"/>
            <c:spPr>
              <a:solidFill>
                <a:srgbClr val="476AAE"/>
              </a:solidFill>
              <a:ln>
                <a:noFill/>
              </a:ln>
              <a:effectLst/>
            </c:spPr>
            <c:extLst>
              <c:ext xmlns:c16="http://schemas.microsoft.com/office/drawing/2014/chart" uri="{C3380CC4-5D6E-409C-BE32-E72D297353CC}">
                <c16:uniqueId val="{00000007-8E81-4647-9D17-182A72350B7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Score'!$F$68:$I$68</c:f>
              <c:numCache>
                <c:formatCode>General</c:formatCode>
                <c:ptCount val="4"/>
                <c:pt idx="0">
                  <c:v>1240.9900000000005</c:v>
                </c:pt>
                <c:pt idx="1">
                  <c:v>904.99999999999841</c:v>
                </c:pt>
                <c:pt idx="2">
                  <c:v>1378.7600000000014</c:v>
                </c:pt>
                <c:pt idx="3">
                  <c:v>2248.9999999999973</c:v>
                </c:pt>
              </c:numCache>
            </c:numRef>
          </c:val>
          <c:extLst>
            <c:ext xmlns:c16="http://schemas.microsoft.com/office/drawing/2014/chart" uri="{C3380CC4-5D6E-409C-BE32-E72D297353CC}">
              <c16:uniqueId val="{00000006-8E81-4647-9D17-182A72350B7F}"/>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3DB0-5847-8692-F9FE3BF6BBCA}"/>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3DB0-5847-8692-F9FE3BF6BBC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DB0-5847-8692-F9FE3BF6BBCA}"/>
              </c:ext>
            </c:extLst>
          </c:dPt>
          <c:dPt>
            <c:idx val="3"/>
            <c:invertIfNegative val="0"/>
            <c:bubble3D val="0"/>
            <c:spPr>
              <a:solidFill>
                <a:srgbClr val="476AAE"/>
              </a:solidFill>
              <a:ln>
                <a:noFill/>
              </a:ln>
              <a:effectLst/>
            </c:spPr>
            <c:extLst>
              <c:ext xmlns:c16="http://schemas.microsoft.com/office/drawing/2014/chart" uri="{C3380CC4-5D6E-409C-BE32-E72D297353CC}">
                <c16:uniqueId val="{00000007-3DB0-5847-8692-F9FE3BF6BBC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Score'!$F$74:$I$74</c:f>
              <c:numCache>
                <c:formatCode>General</c:formatCode>
                <c:ptCount val="4"/>
                <c:pt idx="0">
                  <c:v>12076.16</c:v>
                </c:pt>
                <c:pt idx="1">
                  <c:v>13655.05</c:v>
                </c:pt>
                <c:pt idx="2">
                  <c:v>15470.98</c:v>
                </c:pt>
                <c:pt idx="3">
                  <c:v>18106.29</c:v>
                </c:pt>
              </c:numCache>
            </c:numRef>
          </c:val>
          <c:extLst>
            <c:ext xmlns:c16="http://schemas.microsoft.com/office/drawing/2014/chart" uri="{C3380CC4-5D6E-409C-BE32-E72D297353CC}">
              <c16:uniqueId val="{00000008-3DB0-5847-8692-F9FE3BF6BBCA}"/>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'[2]Altman Z Score'!$F$67:$I$67</c:f>
              <c:numCache>
                <c:formatCode>General</c:formatCode>
                <c:ptCount val="4"/>
                <c:pt idx="0">
                  <c:v>43921</c:v>
                </c:pt>
                <c:pt idx="1">
                  <c:v>44286</c:v>
                </c:pt>
                <c:pt idx="2">
                  <c:v>44651</c:v>
                </c:pt>
                <c:pt idx="3">
                  <c:v>45016</c:v>
                </c:pt>
              </c:numCache>
            </c:numRef>
          </c:cat>
          <c:val>
            <c:numRef>
              <c:f>'Altman Z Score'!#REF!</c:f>
              <c:numCache>
                <c:formatCode>General</c:formatCode>
                <c:ptCount val="1"/>
                <c:pt idx="0">
                  <c:v>1</c:v>
                </c:pt>
              </c:numCache>
            </c:numRef>
          </c:val>
          <c:extLst>
            <c:ext xmlns:c16="http://schemas.microsoft.com/office/drawing/2014/chart" uri="{C3380CC4-5D6E-409C-BE32-E72D297353CC}">
              <c16:uniqueId val="{00000000-112E-C446-AA74-080F303FE606}"/>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BA71-6B41-B477-6B64E8FABD31}"/>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BA71-6B41-B477-6B64E8FABD3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BA71-6B41-B477-6B64E8FABD31}"/>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BA71-6B41-B477-6B64E8FABD3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Score'!$F$83:$I$83</c:f>
              <c:numCache>
                <c:formatCode>General</c:formatCode>
                <c:ptCount val="4"/>
                <c:pt idx="0">
                  <c:v>43921</c:v>
                </c:pt>
                <c:pt idx="1">
                  <c:v>44286</c:v>
                </c:pt>
                <c:pt idx="2">
                  <c:v>44651</c:v>
                </c:pt>
                <c:pt idx="3">
                  <c:v>45016</c:v>
                </c:pt>
              </c:numCache>
            </c:numRef>
          </c:cat>
          <c:val>
            <c:numRef>
              <c:f>'[2]Altman Z Score'!$F$86:$I$86</c:f>
              <c:numCache>
                <c:formatCode>General</c:formatCode>
                <c:ptCount val="4"/>
                <c:pt idx="0">
                  <c:v>2.0594460490752029</c:v>
                </c:pt>
                <c:pt idx="1">
                  <c:v>1.768068223843926</c:v>
                </c:pt>
                <c:pt idx="2">
                  <c:v>2.0022177004947328</c:v>
                </c:pt>
                <c:pt idx="3">
                  <c:v>2.3660043001630924</c:v>
                </c:pt>
              </c:numCache>
            </c:numRef>
          </c:val>
          <c:extLst>
            <c:ext xmlns:c16="http://schemas.microsoft.com/office/drawing/2014/chart" uri="{C3380CC4-5D6E-409C-BE32-E72D297353CC}">
              <c16:uniqueId val="{00000008-BA71-6B41-B477-6B64E8FABD31}"/>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98A6-5B46-8E8D-5B44F7A15AB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98A6-5B46-8E8D-5B44F7A15AB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8A6-5B46-8E8D-5B44F7A15ABD}"/>
              </c:ext>
            </c:extLst>
          </c:dPt>
          <c:dPt>
            <c:idx val="3"/>
            <c:invertIfNegative val="0"/>
            <c:bubble3D val="0"/>
            <c:spPr>
              <a:solidFill>
                <a:srgbClr val="476AAE"/>
              </a:solidFill>
              <a:ln>
                <a:solidFill>
                  <a:srgbClr val="028655"/>
                </a:solidFill>
              </a:ln>
              <a:effectLst/>
            </c:spPr>
            <c:extLst>
              <c:ext xmlns:c16="http://schemas.microsoft.com/office/drawing/2014/chart" uri="{C3380CC4-5D6E-409C-BE32-E72D297353CC}">
                <c16:uniqueId val="{00000007-98A6-5B46-8E8D-5B44F7A15AB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'[2]Altman Z Score'!$F$67:$I$67</c:f>
              <c:numCache>
                <c:formatCode>General</c:formatCode>
                <c:ptCount val="4"/>
                <c:pt idx="0">
                  <c:v>43921</c:v>
                </c:pt>
                <c:pt idx="1">
                  <c:v>44286</c:v>
                </c:pt>
                <c:pt idx="2">
                  <c:v>44651</c:v>
                </c:pt>
                <c:pt idx="3">
                  <c:v>45016</c:v>
                </c:pt>
              </c:numCache>
            </c:numRef>
          </c:cat>
          <c:val>
            <c:numRef>
              <c:f>'[2]Altman Z Score'!$F$80:$I$80</c:f>
              <c:numCache>
                <c:formatCode>General</c:formatCode>
                <c:ptCount val="4"/>
                <c:pt idx="0">
                  <c:v>425.28501352456561</c:v>
                </c:pt>
                <c:pt idx="1">
                  <c:v>471.59996697398844</c:v>
                </c:pt>
                <c:pt idx="2">
                  <c:v>400.85151779374439</c:v>
                </c:pt>
                <c:pt idx="3">
                  <c:v>342.6411572405907</c:v>
                </c:pt>
              </c:numCache>
            </c:numRef>
          </c:val>
          <c:extLst>
            <c:ext xmlns:c16="http://schemas.microsoft.com/office/drawing/2014/chart" uri="{C3380CC4-5D6E-409C-BE32-E72D297353CC}">
              <c16:uniqueId val="{00000008-98A6-5B46-8E8D-5B44F7A15ABD}"/>
            </c:ext>
          </c:extLst>
        </c:ser>
        <c:dLbls>
          <c:showLegendKey val="0"/>
          <c:showVal val="0"/>
          <c:showCatName val="0"/>
          <c:showSerName val="0"/>
          <c:showPercent val="0"/>
          <c:showBubbleSize val="0"/>
        </c:dLbls>
        <c:gapWidth val="219"/>
        <c:overlap val="-27"/>
        <c:axId val="884029512"/>
        <c:axId val="884030232"/>
      </c:barChart>
      <c:catAx>
        <c:axId val="884029512"/>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84030232"/>
        <c:crosses val="autoZero"/>
        <c:auto val="0"/>
        <c:lblAlgn val="ctr"/>
        <c:lblOffset val="100"/>
        <c:noMultiLvlLbl val="0"/>
      </c:catAx>
      <c:valAx>
        <c:axId val="884030232"/>
        <c:scaling>
          <c:orientation val="minMax"/>
        </c:scaling>
        <c:delete val="1"/>
        <c:axPos val="l"/>
        <c:numFmt formatCode="General" sourceLinked="1"/>
        <c:majorTickMark val="none"/>
        <c:minorTickMark val="none"/>
        <c:tickLblPos val="nextTo"/>
        <c:crossAx val="88402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Forecasting!$C$10:$C$18</c:f>
              <c:numCache>
                <c:formatCode>yyyy" A"</c:formatCode>
                <c:ptCount val="9"/>
                <c:pt idx="0">
                  <c:v>44284</c:v>
                </c:pt>
                <c:pt idx="1">
                  <c:v>44649</c:v>
                </c:pt>
                <c:pt idx="2">
                  <c:v>45014</c:v>
                </c:pt>
                <c:pt idx="3">
                  <c:v>45379</c:v>
                </c:pt>
                <c:pt idx="4" formatCode="yyyy\ &quot; E&quot;">
                  <c:v>45744</c:v>
                </c:pt>
                <c:pt idx="5" formatCode="yyyy\ &quot; E&quot;">
                  <c:v>46109</c:v>
                </c:pt>
                <c:pt idx="6" formatCode="yyyy\ &quot; E&quot;">
                  <c:v>46474</c:v>
                </c:pt>
                <c:pt idx="7" formatCode="yyyy\ &quot; E&quot;">
                  <c:v>46839</c:v>
                </c:pt>
                <c:pt idx="8" formatCode="yyyy\ &quot; E&quot;">
                  <c:v>47204</c:v>
                </c:pt>
              </c:numCache>
            </c:numRef>
          </c:cat>
          <c:val>
            <c:numRef>
              <c:f>Forecasting!$D$10:$D$18</c:f>
              <c:numCache>
                <c:formatCode>"₹"#,##0.0_);\("₹"#,##0.0\);\-</c:formatCode>
                <c:ptCount val="9"/>
                <c:pt idx="0">
                  <c:v>10110</c:v>
                </c:pt>
                <c:pt idx="1">
                  <c:v>11286</c:v>
                </c:pt>
                <c:pt idx="2">
                  <c:v>13552</c:v>
                </c:pt>
                <c:pt idx="3">
                  <c:v>14691</c:v>
                </c:pt>
                <c:pt idx="4" formatCode="_ * #,##0.00_ ;_ * \-#,##0.00_ ;_ * &quot;-&quot;??_ ;_ @_ ">
                  <c:v>16851.2</c:v>
                </c:pt>
                <c:pt idx="5" formatCode="_ * #,##0.00_ ;_ * \-#,##0.00_ ;_ * &quot;-&quot;??_ ;_ @_ ">
                  <c:v>18372.872727272726</c:v>
                </c:pt>
                <c:pt idx="6" formatCode="_ * #,##0.00_ ;_ * \-#,##0.00_ ;_ * &quot;-&quot;??_ ;_ @_ ">
                  <c:v>19894.545454545456</c:v>
                </c:pt>
                <c:pt idx="7" formatCode="_ * #,##0.00_ ;_ * \-#,##0.00_ ;_ * &quot;-&quot;??_ ;_ @_ ">
                  <c:v>21416.218181818182</c:v>
                </c:pt>
                <c:pt idx="8" formatCode="_ * #,##0.00_ ;_ * \-#,##0.00_ ;_ * &quot;-&quot;??_ ;_ @_ ">
                  <c:v>22937.890909090911</c:v>
                </c:pt>
              </c:numCache>
            </c:numRef>
          </c:val>
          <c:smooth val="0"/>
          <c:extLst>
            <c:ext xmlns:c16="http://schemas.microsoft.com/office/drawing/2014/chart" uri="{C3380CC4-5D6E-409C-BE32-E72D297353CC}">
              <c16:uniqueId val="{00000000-6936-A146-9208-2FA92A3F1D67}"/>
            </c:ext>
          </c:extLst>
        </c:ser>
        <c:dLbls>
          <c:showLegendKey val="0"/>
          <c:showVal val="0"/>
          <c:showCatName val="0"/>
          <c:showSerName val="0"/>
          <c:showPercent val="0"/>
          <c:showBubbleSize val="0"/>
        </c:dLbls>
        <c:smooth val="0"/>
        <c:axId val="1277085535"/>
        <c:axId val="1277036783"/>
      </c:lineChart>
      <c:dateAx>
        <c:axId val="1277085535"/>
        <c:scaling>
          <c:orientation val="minMax"/>
        </c:scaling>
        <c:delete val="0"/>
        <c:axPos val="b"/>
        <c:numFmt formatCode="yyyy&quot; 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036783"/>
        <c:crosses val="autoZero"/>
        <c:auto val="1"/>
        <c:lblOffset val="100"/>
        <c:baseTimeUnit val="years"/>
      </c:dateAx>
      <c:valAx>
        <c:axId val="1277036783"/>
        <c:scaling>
          <c:orientation val="minMax"/>
        </c:scaling>
        <c:delete val="0"/>
        <c:axPos val="l"/>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0855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EBITDA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Forecasting!$H$10:$H$18</c:f>
              <c:numCache>
                <c:formatCode>yyyy" A"</c:formatCode>
                <c:ptCount val="9"/>
                <c:pt idx="0">
                  <c:v>44284</c:v>
                </c:pt>
                <c:pt idx="1">
                  <c:v>44649</c:v>
                </c:pt>
                <c:pt idx="2">
                  <c:v>45014</c:v>
                </c:pt>
                <c:pt idx="3">
                  <c:v>45379</c:v>
                </c:pt>
                <c:pt idx="4" formatCode="yyyy\ &quot; E&quot;">
                  <c:v>45744</c:v>
                </c:pt>
                <c:pt idx="5" formatCode="yyyy\ &quot; E&quot;">
                  <c:v>46109</c:v>
                </c:pt>
                <c:pt idx="6" formatCode="yyyy\ &quot; E&quot;">
                  <c:v>46474</c:v>
                </c:pt>
                <c:pt idx="7" formatCode="yyyy\ &quot; E&quot;">
                  <c:v>46839</c:v>
                </c:pt>
                <c:pt idx="8" formatCode="yyyy\ &quot; E&quot;">
                  <c:v>47204</c:v>
                </c:pt>
              </c:numCache>
            </c:numRef>
          </c:cat>
          <c:val>
            <c:numRef>
              <c:f>Forecasting!$I$10:$I$18</c:f>
              <c:numCache>
                <c:formatCode>"₹"#,##0.0_);\("₹"#,##0.0\);\-</c:formatCode>
                <c:ptCount val="9"/>
                <c:pt idx="0">
                  <c:v>2770</c:v>
                </c:pt>
                <c:pt idx="1">
                  <c:v>2426</c:v>
                </c:pt>
                <c:pt idx="2">
                  <c:v>2316</c:v>
                </c:pt>
                <c:pt idx="3">
                  <c:v>2639</c:v>
                </c:pt>
                <c:pt idx="4" formatCode="_ * #,##0.00_ ;_ * \-#,##0.00_ ;_ * &quot;-&quot;??_ ;_ @_ ">
                  <c:v>2732.2142857142858</c:v>
                </c:pt>
                <c:pt idx="5" formatCode="_ * #,##0.00_ ;_ * \-#,##0.00_ ;_ * &quot;-&quot;??_ ;_ @_ ">
                  <c:v>2836.4285714285716</c:v>
                </c:pt>
                <c:pt idx="6" formatCode="_ * #,##0.00_ ;_ * \-#,##0.00_ ;_ * &quot;-&quot;??_ ;_ @_ ">
                  <c:v>2940.6428571428569</c:v>
                </c:pt>
                <c:pt idx="7" formatCode="_ * #,##0.00_ ;_ * \-#,##0.00_ ;_ * &quot;-&quot;??_ ;_ @_ ">
                  <c:v>3044.8571428571431</c:v>
                </c:pt>
                <c:pt idx="8" formatCode="_ * #,##0.00_ ;_ * \-#,##0.00_ ;_ * &quot;-&quot;??_ ;_ @_ ">
                  <c:v>3149.0714285714284</c:v>
                </c:pt>
              </c:numCache>
            </c:numRef>
          </c:val>
          <c:smooth val="0"/>
          <c:extLst>
            <c:ext xmlns:c16="http://schemas.microsoft.com/office/drawing/2014/chart" uri="{C3380CC4-5D6E-409C-BE32-E72D297353CC}">
              <c16:uniqueId val="{00000000-8A3D-B047-A39F-BA4664E661C6}"/>
            </c:ext>
          </c:extLst>
        </c:ser>
        <c:dLbls>
          <c:showLegendKey val="0"/>
          <c:showVal val="0"/>
          <c:showCatName val="0"/>
          <c:showSerName val="0"/>
          <c:showPercent val="0"/>
          <c:showBubbleSize val="0"/>
        </c:dLbls>
        <c:smooth val="0"/>
        <c:axId val="1561202703"/>
        <c:axId val="2064341007"/>
      </c:lineChart>
      <c:dateAx>
        <c:axId val="1561202703"/>
        <c:scaling>
          <c:orientation val="minMax"/>
        </c:scaling>
        <c:delete val="0"/>
        <c:axPos val="b"/>
        <c:numFmt formatCode="yyyy&quot; 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341007"/>
        <c:crosses val="autoZero"/>
        <c:auto val="1"/>
        <c:lblOffset val="100"/>
        <c:baseTimeUnit val="years"/>
      </c:dateAx>
      <c:valAx>
        <c:axId val="2064341007"/>
        <c:scaling>
          <c:orientation val="minMax"/>
        </c:scaling>
        <c:delete val="0"/>
        <c:axPos val="l"/>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027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Forecasting!$M$10:$M$18</c:f>
              <c:numCache>
                <c:formatCode>yyyy" A"</c:formatCode>
                <c:ptCount val="9"/>
                <c:pt idx="0">
                  <c:v>44284</c:v>
                </c:pt>
                <c:pt idx="1">
                  <c:v>44649</c:v>
                </c:pt>
                <c:pt idx="2">
                  <c:v>45014</c:v>
                </c:pt>
                <c:pt idx="3">
                  <c:v>45379</c:v>
                </c:pt>
                <c:pt idx="4" formatCode="yyyy\ &quot; E&quot;">
                  <c:v>45744</c:v>
                </c:pt>
                <c:pt idx="5" formatCode="yyyy\ &quot; E&quot;">
                  <c:v>46109</c:v>
                </c:pt>
                <c:pt idx="6" formatCode="yyyy\ &quot; E&quot;">
                  <c:v>46474</c:v>
                </c:pt>
                <c:pt idx="7" formatCode="yyyy\ &quot; E&quot;">
                  <c:v>46839</c:v>
                </c:pt>
                <c:pt idx="8" formatCode="yyyy\ &quot; E&quot;">
                  <c:v>47204</c:v>
                </c:pt>
              </c:numCache>
            </c:numRef>
          </c:cat>
          <c:val>
            <c:numRef>
              <c:f>Forecasting!$N$10:$N$18</c:f>
              <c:numCache>
                <c:formatCode>"₹"#,##0.0_);\("₹"#,##0.0\);\-</c:formatCode>
                <c:ptCount val="9"/>
                <c:pt idx="0">
                  <c:v>55.531801175841792</c:v>
                </c:pt>
                <c:pt idx="1">
                  <c:v>35.965848452508006</c:v>
                </c:pt>
                <c:pt idx="2">
                  <c:v>28.533333333333335</c:v>
                </c:pt>
                <c:pt idx="3">
                  <c:v>28.746666666666666</c:v>
                </c:pt>
                <c:pt idx="4" formatCode="_ * #,##0.00_ ;_ * \-#,##0.00_ ;_ * &quot;-&quot;??_ ;_ @_ ">
                  <c:v>43.65902336175256</c:v>
                </c:pt>
                <c:pt idx="5" formatCode="_ * #,##0.00_ ;_ * \-#,##0.00_ ;_ * &quot;-&quot;??_ ;_ @_ ">
                  <c:v>48.715293451719972</c:v>
                </c:pt>
                <c:pt idx="6" formatCode="_ * #,##0.00_ ;_ * \-#,##0.00_ ;_ * &quot;-&quot;??_ ;_ @_ ">
                  <c:v>53.771563541687399</c:v>
                </c:pt>
                <c:pt idx="7" formatCode="_ * #,##0.00_ ;_ * \-#,##0.00_ ;_ * &quot;-&quot;??_ ;_ @_ ">
                  <c:v>58.827833631654812</c:v>
                </c:pt>
                <c:pt idx="8" formatCode="_ * #,##0.00_ ;_ * \-#,##0.00_ ;_ * &quot;-&quot;??_ ;_ @_ ">
                  <c:v>63.884103721622239</c:v>
                </c:pt>
              </c:numCache>
            </c:numRef>
          </c:val>
          <c:smooth val="0"/>
          <c:extLst>
            <c:ext xmlns:c16="http://schemas.microsoft.com/office/drawing/2014/chart" uri="{C3380CC4-5D6E-409C-BE32-E72D297353CC}">
              <c16:uniqueId val="{00000000-F47E-B444-81F1-407FAE4FF76F}"/>
            </c:ext>
          </c:extLst>
        </c:ser>
        <c:dLbls>
          <c:showLegendKey val="0"/>
          <c:showVal val="0"/>
          <c:showCatName val="0"/>
          <c:showSerName val="0"/>
          <c:showPercent val="0"/>
          <c:showBubbleSize val="0"/>
        </c:dLbls>
        <c:smooth val="0"/>
        <c:axId val="483576367"/>
        <c:axId val="1719695424"/>
      </c:lineChart>
      <c:dateAx>
        <c:axId val="483576367"/>
        <c:scaling>
          <c:orientation val="minMax"/>
        </c:scaling>
        <c:delete val="0"/>
        <c:axPos val="b"/>
        <c:numFmt formatCode="yyyy&quot; A&quot;"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695424"/>
        <c:crosses val="autoZero"/>
        <c:auto val="1"/>
        <c:lblOffset val="100"/>
        <c:baseTimeUnit val="years"/>
      </c:dateAx>
      <c:valAx>
        <c:axId val="1719695424"/>
        <c:scaling>
          <c:orientation val="minMax"/>
        </c:scaling>
        <c:delete val="0"/>
        <c:axPos val="l"/>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76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Football Fiel Analysis-</a:t>
            </a:r>
            <a:r>
              <a:rPr lang="en-GB" baseline="0"/>
              <a:t>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tx>
            <c:strRef>
              <c:f>'Football Field Analysis'!$K$4</c:f>
              <c:strCache>
                <c:ptCount val="1"/>
                <c:pt idx="0">
                  <c:v>Open low</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Analysis'!$K$5:$K$9</c:f>
              <c:numCache>
                <c:formatCode>General</c:formatCode>
                <c:ptCount val="5"/>
                <c:pt idx="0">
                  <c:v>1557</c:v>
                </c:pt>
                <c:pt idx="1">
                  <c:v>-136.19999999999999</c:v>
                </c:pt>
                <c:pt idx="2">
                  <c:v>-127.5</c:v>
                </c:pt>
                <c:pt idx="3">
                  <c:v>-121.2</c:v>
                </c:pt>
                <c:pt idx="4">
                  <c:v>1700</c:v>
                </c:pt>
              </c:numCache>
            </c:numRef>
          </c:val>
          <c:smooth val="0"/>
          <c:extLst>
            <c:ext xmlns:c16="http://schemas.microsoft.com/office/drawing/2014/chart" uri="{C3380CC4-5D6E-409C-BE32-E72D297353CC}">
              <c16:uniqueId val="{00000000-B566-6347-83F1-98FF5B0AEFBC}"/>
            </c:ext>
          </c:extLst>
        </c:ser>
        <c:ser>
          <c:idx val="1"/>
          <c:order val="1"/>
          <c:tx>
            <c:strRef>
              <c:f>'Football Field Analysis'!$L$4</c:f>
              <c:strCache>
                <c:ptCount val="1"/>
                <c:pt idx="0">
                  <c:v>Low</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Analysis'!$L$5:$L$9</c:f>
              <c:numCache>
                <c:formatCode>General</c:formatCode>
                <c:ptCount val="5"/>
                <c:pt idx="0">
                  <c:v>1557</c:v>
                </c:pt>
                <c:pt idx="1">
                  <c:v>-136.19999999999999</c:v>
                </c:pt>
                <c:pt idx="2">
                  <c:v>-127.5</c:v>
                </c:pt>
                <c:pt idx="3">
                  <c:v>-121.2</c:v>
                </c:pt>
                <c:pt idx="4">
                  <c:v>1700</c:v>
                </c:pt>
              </c:numCache>
            </c:numRef>
          </c:val>
          <c:smooth val="0"/>
          <c:extLst>
            <c:ext xmlns:c16="http://schemas.microsoft.com/office/drawing/2014/chart" uri="{C3380CC4-5D6E-409C-BE32-E72D297353CC}">
              <c16:uniqueId val="{00000001-B566-6347-83F1-98FF5B0AEFBC}"/>
            </c:ext>
          </c:extLst>
        </c:ser>
        <c:ser>
          <c:idx val="2"/>
          <c:order val="2"/>
          <c:tx>
            <c:strRef>
              <c:f>'Football Field Analysis'!$M$4</c:f>
              <c:strCache>
                <c:ptCount val="1"/>
                <c:pt idx="0">
                  <c:v>Open High</c:v>
                </c:pt>
              </c:strCache>
            </c:strRef>
          </c:tx>
          <c:spPr>
            <a:ln w="38100" cap="rnd">
              <a:noFill/>
              <a:round/>
            </a:ln>
            <a:effectLst/>
          </c:spPr>
          <c:marker>
            <c:symbol val="none"/>
          </c:marker>
          <c:cat>
            <c:strRef>
              <c:f>'Football Field Analysis'!$J$5:$J$9</c:f>
              <c:strCache>
                <c:ptCount val="5"/>
                <c:pt idx="0">
                  <c:v>Comps</c:v>
                </c:pt>
                <c:pt idx="1">
                  <c:v>DCF Bear</c:v>
                </c:pt>
                <c:pt idx="2">
                  <c:v>DCF Base</c:v>
                </c:pt>
                <c:pt idx="3">
                  <c:v>DCF Bull</c:v>
                </c:pt>
                <c:pt idx="4">
                  <c:v>52w H/L</c:v>
                </c:pt>
              </c:strCache>
            </c:strRef>
          </c:cat>
          <c:val>
            <c:numRef>
              <c:f>'Football Field Analysis'!$M$5:$M$9</c:f>
              <c:numCache>
                <c:formatCode>General</c:formatCode>
                <c:ptCount val="5"/>
                <c:pt idx="0">
                  <c:v>2117.58</c:v>
                </c:pt>
                <c:pt idx="1">
                  <c:v>-211.6</c:v>
                </c:pt>
                <c:pt idx="2">
                  <c:v>-158.1</c:v>
                </c:pt>
                <c:pt idx="3">
                  <c:v>-127.9</c:v>
                </c:pt>
                <c:pt idx="4">
                  <c:v>2431</c:v>
                </c:pt>
              </c:numCache>
            </c:numRef>
          </c:val>
          <c:smooth val="0"/>
          <c:extLst>
            <c:ext xmlns:c16="http://schemas.microsoft.com/office/drawing/2014/chart" uri="{C3380CC4-5D6E-409C-BE32-E72D297353CC}">
              <c16:uniqueId val="{00000002-B566-6347-83F1-98FF5B0AEFBC}"/>
            </c:ext>
          </c:extLst>
        </c:ser>
        <c:ser>
          <c:idx val="3"/>
          <c:order val="3"/>
          <c:tx>
            <c:strRef>
              <c:f>'Football Field Analysis'!$N$4</c:f>
              <c:strCache>
                <c:ptCount val="1"/>
                <c:pt idx="0">
                  <c:v>High</c:v>
                </c:pt>
              </c:strCache>
            </c:strRef>
          </c:tx>
          <c:spPr>
            <a:ln w="38100" cap="rnd">
              <a:noFill/>
              <a:round/>
            </a:ln>
            <a:effectLst/>
          </c:spPr>
          <c:marker>
            <c:symbol val="none"/>
          </c:marker>
          <c:dLbls>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Analysis'!$J$5:$J$9</c:f>
              <c:strCache>
                <c:ptCount val="5"/>
                <c:pt idx="0">
                  <c:v>Comps</c:v>
                </c:pt>
                <c:pt idx="1">
                  <c:v>DCF Bear</c:v>
                </c:pt>
                <c:pt idx="2">
                  <c:v>DCF Base</c:v>
                </c:pt>
                <c:pt idx="3">
                  <c:v>DCF Bull</c:v>
                </c:pt>
                <c:pt idx="4">
                  <c:v>52w H/L</c:v>
                </c:pt>
              </c:strCache>
            </c:strRef>
          </c:cat>
          <c:val>
            <c:numRef>
              <c:f>'Football Field Analysis'!$N$5:$N$9</c:f>
              <c:numCache>
                <c:formatCode>General</c:formatCode>
                <c:ptCount val="5"/>
                <c:pt idx="0">
                  <c:v>2117.58</c:v>
                </c:pt>
                <c:pt idx="1">
                  <c:v>-211.6</c:v>
                </c:pt>
                <c:pt idx="2">
                  <c:v>-158.1</c:v>
                </c:pt>
                <c:pt idx="3">
                  <c:v>-127.9</c:v>
                </c:pt>
                <c:pt idx="4">
                  <c:v>2431</c:v>
                </c:pt>
              </c:numCache>
            </c:numRef>
          </c:val>
          <c:smooth val="0"/>
          <c:extLst>
            <c:ext xmlns:c16="http://schemas.microsoft.com/office/drawing/2014/chart" uri="{C3380CC4-5D6E-409C-BE32-E72D297353CC}">
              <c16:uniqueId val="{00000003-B566-6347-83F1-98FF5B0AEFBC}"/>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432FF"/>
              </a:solidFill>
              <a:ln w="9525" cap="flat" cmpd="sng" algn="ctr">
                <a:solidFill>
                  <a:srgbClr val="0432FF"/>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467530799"/>
        <c:axId val="1467519919"/>
      </c:stockChart>
      <c:catAx>
        <c:axId val="14675307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519919"/>
        <c:crosses val="autoZero"/>
        <c:auto val="1"/>
        <c:lblAlgn val="ctr"/>
        <c:lblOffset val="100"/>
        <c:noMultiLvlLbl val="0"/>
      </c:catAx>
      <c:valAx>
        <c:axId val="1467519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53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4C9-6541-802B-7117C548D8AE}"/>
              </c:ext>
            </c:extLst>
          </c:dPt>
          <c:dPt>
            <c:idx val="1"/>
            <c:bubble3D val="0"/>
            <c:spPr>
              <a:solidFill>
                <a:schemeClr val="bg2">
                  <a:lumMod val="50000"/>
                </a:schemeClr>
              </a:solidFill>
              <a:ln>
                <a:noFill/>
              </a:ln>
              <a:effectLst/>
            </c:spPr>
            <c:extLst>
              <c:ext xmlns:c16="http://schemas.microsoft.com/office/drawing/2014/chart" uri="{C3380CC4-5D6E-409C-BE32-E72D297353CC}">
                <c16:uniqueId val="{00000003-482C-DE45-93A1-4E1AD9AC28EC}"/>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2-482C-DE45-93A1-4E1AD9AC28EC}"/>
              </c:ext>
            </c:extLst>
          </c:dPt>
          <c:dPt>
            <c:idx val="3"/>
            <c:bubble3D val="0"/>
            <c:spPr>
              <a:solidFill>
                <a:srgbClr val="476AAE"/>
              </a:solidFill>
              <a:ln>
                <a:solidFill>
                  <a:srgbClr val="0432FF"/>
                </a:solidFill>
              </a:ln>
              <a:effectLst/>
            </c:spPr>
            <c:extLst>
              <c:ext xmlns:c16="http://schemas.microsoft.com/office/drawing/2014/chart" uri="{C3380CC4-5D6E-409C-BE32-E72D297353CC}">
                <c16:uniqueId val="{00000001-482C-DE45-93A1-4E1AD9AC28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 sheet '!$B$24:$B$27</c:f>
              <c:strCache>
                <c:ptCount val="4"/>
                <c:pt idx="0">
                  <c:v>Promoters</c:v>
                </c:pt>
                <c:pt idx="1">
                  <c:v>FII</c:v>
                </c:pt>
                <c:pt idx="2">
                  <c:v>DII</c:v>
                </c:pt>
                <c:pt idx="3">
                  <c:v>Public &amp;                                                                                                      Government</c:v>
                </c:pt>
              </c:strCache>
            </c:strRef>
          </c:cat>
          <c:val>
            <c:numRef>
              <c:f>'Input sheet '!$C$24:$C$27</c:f>
              <c:numCache>
                <c:formatCode>0.00%</c:formatCode>
                <c:ptCount val="4"/>
                <c:pt idx="0">
                  <c:v>0.55840000000000001</c:v>
                </c:pt>
                <c:pt idx="1">
                  <c:v>0.1137</c:v>
                </c:pt>
                <c:pt idx="2">
                  <c:v>0.12620000000000001</c:v>
                </c:pt>
                <c:pt idx="3">
                  <c:v>0.2016</c:v>
                </c:pt>
              </c:numCache>
            </c:numRef>
          </c:val>
          <c:extLst>
            <c:ext xmlns:c16="http://schemas.microsoft.com/office/drawing/2014/chart" uri="{C3380CC4-5D6E-409C-BE32-E72D297353CC}">
              <c16:uniqueId val="{00000000-482C-DE45-93A1-4E1AD9AC28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0432FF"/>
              </a:solidFill>
              <a:round/>
            </a:ln>
            <a:effectLst/>
          </c:spPr>
          <c:marker>
            <c:symbol val="none"/>
          </c:marker>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45369</c:v>
                </c:pt>
                <c:pt idx="1197">
                  <c:v>45370</c:v>
                </c:pt>
                <c:pt idx="1198">
                  <c:v>45371</c:v>
                </c:pt>
                <c:pt idx="1199">
                  <c:v>45372</c:v>
                </c:pt>
                <c:pt idx="1200">
                  <c:v>45373</c:v>
                </c:pt>
                <c:pt idx="1201">
                  <c:v>45377</c:v>
                </c:pt>
                <c:pt idx="1202">
                  <c:v>45378</c:v>
                </c:pt>
                <c:pt idx="1203">
                  <c:v>45379</c:v>
                </c:pt>
                <c:pt idx="1204">
                  <c:v>45383</c:v>
                </c:pt>
                <c:pt idx="1205">
                  <c:v>45384</c:v>
                </c:pt>
                <c:pt idx="1206">
                  <c:v>45385</c:v>
                </c:pt>
                <c:pt idx="1207">
                  <c:v>45386</c:v>
                </c:pt>
                <c:pt idx="1208">
                  <c:v>45387</c:v>
                </c:pt>
                <c:pt idx="1209">
                  <c:v>45390</c:v>
                </c:pt>
                <c:pt idx="1210">
                  <c:v>45391</c:v>
                </c:pt>
                <c:pt idx="1211">
                  <c:v>45392</c:v>
                </c:pt>
                <c:pt idx="1212">
                  <c:v>45394</c:v>
                </c:pt>
                <c:pt idx="1213">
                  <c:v>45397</c:v>
                </c:pt>
                <c:pt idx="1214">
                  <c:v>45398</c:v>
                </c:pt>
                <c:pt idx="1215">
                  <c:v>45400</c:v>
                </c:pt>
                <c:pt idx="1216">
                  <c:v>45401</c:v>
                </c:pt>
                <c:pt idx="1217">
                  <c:v>45404</c:v>
                </c:pt>
                <c:pt idx="1218">
                  <c:v>45405</c:v>
                </c:pt>
                <c:pt idx="1219">
                  <c:v>45406</c:v>
                </c:pt>
                <c:pt idx="1220">
                  <c:v>45407</c:v>
                </c:pt>
                <c:pt idx="1221">
                  <c:v>45408</c:v>
                </c:pt>
                <c:pt idx="1222">
                  <c:v>45411</c:v>
                </c:pt>
                <c:pt idx="1223">
                  <c:v>45412</c:v>
                </c:pt>
                <c:pt idx="1224">
                  <c:v>45414</c:v>
                </c:pt>
                <c:pt idx="1225">
                  <c:v>45415</c:v>
                </c:pt>
                <c:pt idx="1226">
                  <c:v>45418</c:v>
                </c:pt>
                <c:pt idx="1227">
                  <c:v>45419</c:v>
                </c:pt>
                <c:pt idx="1228">
                  <c:v>45420</c:v>
                </c:pt>
                <c:pt idx="1229">
                  <c:v>45421</c:v>
                </c:pt>
                <c:pt idx="1230">
                  <c:v>45422</c:v>
                </c:pt>
                <c:pt idx="1231">
                  <c:v>45425</c:v>
                </c:pt>
                <c:pt idx="1232">
                  <c:v>45426</c:v>
                </c:pt>
                <c:pt idx="1233">
                  <c:v>45427</c:v>
                </c:pt>
                <c:pt idx="1234">
                  <c:v>45428</c:v>
                </c:pt>
                <c:pt idx="1235">
                  <c:v>45429</c:v>
                </c:pt>
              </c:numCache>
            </c:numRef>
          </c:cat>
          <c:val>
            <c:numRef>
              <c:f>'Share Price'!$B$2:$B$1238</c:f>
              <c:numCache>
                <c:formatCode>General</c:formatCode>
                <c:ptCount val="1237"/>
                <c:pt idx="0">
                  <c:v>104.33923299999999</c:v>
                </c:pt>
                <c:pt idx="1">
                  <c:v>107.811035</c:v>
                </c:pt>
                <c:pt idx="2">
                  <c:v>108.32023599999999</c:v>
                </c:pt>
                <c:pt idx="3">
                  <c:v>105.12618999999999</c:v>
                </c:pt>
                <c:pt idx="4">
                  <c:v>103.50602000000001</c:v>
                </c:pt>
                <c:pt idx="5">
                  <c:v>113.967697</c:v>
                </c:pt>
                <c:pt idx="6">
                  <c:v>114.986107</c:v>
                </c:pt>
                <c:pt idx="7">
                  <c:v>111.190262</c:v>
                </c:pt>
                <c:pt idx="8">
                  <c:v>108.968307</c:v>
                </c:pt>
                <c:pt idx="9">
                  <c:v>109.24603999999999</c:v>
                </c:pt>
                <c:pt idx="10">
                  <c:v>107.90362500000001</c:v>
                </c:pt>
                <c:pt idx="11">
                  <c:v>106.885231</c:v>
                </c:pt>
                <c:pt idx="12">
                  <c:v>108.922012</c:v>
                </c:pt>
                <c:pt idx="13">
                  <c:v>104.709557</c:v>
                </c:pt>
                <c:pt idx="14">
                  <c:v>102.76535</c:v>
                </c:pt>
                <c:pt idx="15">
                  <c:v>103.691177</c:v>
                </c:pt>
                <c:pt idx="16">
                  <c:v>103.968918</c:v>
                </c:pt>
                <c:pt idx="17">
                  <c:v>102.20987700000001</c:v>
                </c:pt>
                <c:pt idx="18">
                  <c:v>101.839546</c:v>
                </c:pt>
                <c:pt idx="19">
                  <c:v>99.524994000000007</c:v>
                </c:pt>
                <c:pt idx="20">
                  <c:v>96.654983999999999</c:v>
                </c:pt>
                <c:pt idx="21">
                  <c:v>97.117896999999999</c:v>
                </c:pt>
                <c:pt idx="22">
                  <c:v>95.034813</c:v>
                </c:pt>
                <c:pt idx="23">
                  <c:v>97.765952999999996</c:v>
                </c:pt>
                <c:pt idx="24">
                  <c:v>99.062095999999997</c:v>
                </c:pt>
                <c:pt idx="25">
                  <c:v>96.562400999999994</c:v>
                </c:pt>
                <c:pt idx="26">
                  <c:v>95.266250999999997</c:v>
                </c:pt>
                <c:pt idx="27">
                  <c:v>95.127380000000002</c:v>
                </c:pt>
                <c:pt idx="28">
                  <c:v>97.904831000000001</c:v>
                </c:pt>
                <c:pt idx="29">
                  <c:v>99.478699000000006</c:v>
                </c:pt>
                <c:pt idx="30">
                  <c:v>99.663878999999994</c:v>
                </c:pt>
                <c:pt idx="31">
                  <c:v>97.904831000000001</c:v>
                </c:pt>
                <c:pt idx="32">
                  <c:v>97.164176999999995</c:v>
                </c:pt>
                <c:pt idx="33">
                  <c:v>99.756469999999993</c:v>
                </c:pt>
                <c:pt idx="34">
                  <c:v>96.516113000000004</c:v>
                </c:pt>
                <c:pt idx="35">
                  <c:v>92.118499999999997</c:v>
                </c:pt>
                <c:pt idx="36">
                  <c:v>93.322051999999999</c:v>
                </c:pt>
                <c:pt idx="37">
                  <c:v>91.192679999999996</c:v>
                </c:pt>
                <c:pt idx="38">
                  <c:v>91.053802000000005</c:v>
                </c:pt>
                <c:pt idx="39">
                  <c:v>98.460312000000002</c:v>
                </c:pt>
                <c:pt idx="40">
                  <c:v>94.433029000000005</c:v>
                </c:pt>
                <c:pt idx="41">
                  <c:v>95.405144000000007</c:v>
                </c:pt>
                <c:pt idx="42">
                  <c:v>92.627701000000002</c:v>
                </c:pt>
                <c:pt idx="43">
                  <c:v>91.748169000000004</c:v>
                </c:pt>
                <c:pt idx="44">
                  <c:v>90.961226999999994</c:v>
                </c:pt>
                <c:pt idx="45">
                  <c:v>89.155890999999997</c:v>
                </c:pt>
                <c:pt idx="46">
                  <c:v>90.544608999999994</c:v>
                </c:pt>
                <c:pt idx="47">
                  <c:v>89.248474000000002</c:v>
                </c:pt>
                <c:pt idx="48">
                  <c:v>88.183784000000003</c:v>
                </c:pt>
                <c:pt idx="49">
                  <c:v>89.341048999999998</c:v>
                </c:pt>
                <c:pt idx="50">
                  <c:v>88.183784000000003</c:v>
                </c:pt>
                <c:pt idx="51">
                  <c:v>82.165993</c:v>
                </c:pt>
                <c:pt idx="52">
                  <c:v>81.008719999999997</c:v>
                </c:pt>
                <c:pt idx="53">
                  <c:v>80.730980000000002</c:v>
                </c:pt>
                <c:pt idx="54">
                  <c:v>78.925644000000005</c:v>
                </c:pt>
                <c:pt idx="55">
                  <c:v>75.407555000000002</c:v>
                </c:pt>
                <c:pt idx="56">
                  <c:v>77.583220999999995</c:v>
                </c:pt>
                <c:pt idx="57">
                  <c:v>76.981444999999994</c:v>
                </c:pt>
                <c:pt idx="58">
                  <c:v>76.055617999999996</c:v>
                </c:pt>
                <c:pt idx="59">
                  <c:v>76.935142999999997</c:v>
                </c:pt>
                <c:pt idx="60">
                  <c:v>72.352363999999994</c:v>
                </c:pt>
                <c:pt idx="61">
                  <c:v>74.481728000000004</c:v>
                </c:pt>
                <c:pt idx="62">
                  <c:v>74.713188000000002</c:v>
                </c:pt>
                <c:pt idx="63">
                  <c:v>75.870461000000006</c:v>
                </c:pt>
                <c:pt idx="64">
                  <c:v>78.231093999999999</c:v>
                </c:pt>
                <c:pt idx="65">
                  <c:v>73.557052999999996</c:v>
                </c:pt>
                <c:pt idx="66">
                  <c:v>68.646950000000004</c:v>
                </c:pt>
                <c:pt idx="67">
                  <c:v>68.835792999999995</c:v>
                </c:pt>
                <c:pt idx="68">
                  <c:v>68.458106999999998</c:v>
                </c:pt>
                <c:pt idx="69">
                  <c:v>71.102005000000005</c:v>
                </c:pt>
                <c:pt idx="70">
                  <c:v>71.857399000000001</c:v>
                </c:pt>
                <c:pt idx="71">
                  <c:v>70.913132000000004</c:v>
                </c:pt>
                <c:pt idx="72">
                  <c:v>72.659996000000007</c:v>
                </c:pt>
                <c:pt idx="73">
                  <c:v>70.960364999999996</c:v>
                </c:pt>
                <c:pt idx="74">
                  <c:v>72.376732000000004</c:v>
                </c:pt>
                <c:pt idx="75">
                  <c:v>71.196419000000006</c:v>
                </c:pt>
                <c:pt idx="76">
                  <c:v>72.046249000000003</c:v>
                </c:pt>
                <c:pt idx="77">
                  <c:v>73.179351999999994</c:v>
                </c:pt>
                <c:pt idx="78">
                  <c:v>87.579147000000006</c:v>
                </c:pt>
                <c:pt idx="79">
                  <c:v>82.102501000000004</c:v>
                </c:pt>
                <c:pt idx="80">
                  <c:v>80.497275999999999</c:v>
                </c:pt>
                <c:pt idx="81">
                  <c:v>83.849365000000006</c:v>
                </c:pt>
                <c:pt idx="82">
                  <c:v>82.385779999999997</c:v>
                </c:pt>
                <c:pt idx="83">
                  <c:v>84.085419000000002</c:v>
                </c:pt>
                <c:pt idx="84">
                  <c:v>83.235619</c:v>
                </c:pt>
                <c:pt idx="85">
                  <c:v>84.085419000000002</c:v>
                </c:pt>
                <c:pt idx="86">
                  <c:v>84.038216000000006</c:v>
                </c:pt>
                <c:pt idx="87">
                  <c:v>84.274276999999998</c:v>
                </c:pt>
                <c:pt idx="88">
                  <c:v>85.549019000000001</c:v>
                </c:pt>
                <c:pt idx="89">
                  <c:v>87.815216000000007</c:v>
                </c:pt>
                <c:pt idx="90">
                  <c:v>87.343093999999994</c:v>
                </c:pt>
                <c:pt idx="91">
                  <c:v>84.227065999999994</c:v>
                </c:pt>
                <c:pt idx="92">
                  <c:v>84.793625000000006</c:v>
                </c:pt>
                <c:pt idx="93">
                  <c:v>85.973929999999996</c:v>
                </c:pt>
                <c:pt idx="94">
                  <c:v>85.501807999999997</c:v>
                </c:pt>
                <c:pt idx="95">
                  <c:v>84.935248999999999</c:v>
                </c:pt>
                <c:pt idx="96">
                  <c:v>82.810692000000003</c:v>
                </c:pt>
                <c:pt idx="97">
                  <c:v>82.952331999999998</c:v>
                </c:pt>
                <c:pt idx="98">
                  <c:v>82.338561999999996</c:v>
                </c:pt>
                <c:pt idx="99">
                  <c:v>83.141182000000001</c:v>
                </c:pt>
                <c:pt idx="100">
                  <c:v>82.621841000000003</c:v>
                </c:pt>
                <c:pt idx="101">
                  <c:v>82.055289999999999</c:v>
                </c:pt>
                <c:pt idx="102">
                  <c:v>81.535965000000004</c:v>
                </c:pt>
                <c:pt idx="103">
                  <c:v>82.480209000000002</c:v>
                </c:pt>
                <c:pt idx="104">
                  <c:v>84.321503000000007</c:v>
                </c:pt>
                <c:pt idx="105">
                  <c:v>85.124106999999995</c:v>
                </c:pt>
                <c:pt idx="106">
                  <c:v>86.634911000000002</c:v>
                </c:pt>
                <c:pt idx="107">
                  <c:v>85.265747000000005</c:v>
                </c:pt>
                <c:pt idx="108">
                  <c:v>86.304419999999993</c:v>
                </c:pt>
                <c:pt idx="109">
                  <c:v>85.690651000000003</c:v>
                </c:pt>
                <c:pt idx="110">
                  <c:v>86.021133000000006</c:v>
                </c:pt>
                <c:pt idx="111">
                  <c:v>89.562079999999995</c:v>
                </c:pt>
                <c:pt idx="112">
                  <c:v>89.939780999999996</c:v>
                </c:pt>
                <c:pt idx="113">
                  <c:v>87.768005000000002</c:v>
                </c:pt>
                <c:pt idx="114">
                  <c:v>85.785079999999994</c:v>
                </c:pt>
                <c:pt idx="115">
                  <c:v>86.446060000000003</c:v>
                </c:pt>
                <c:pt idx="116">
                  <c:v>86.021133000000006</c:v>
                </c:pt>
                <c:pt idx="117">
                  <c:v>85.407379000000006</c:v>
                </c:pt>
                <c:pt idx="118">
                  <c:v>86.446060000000003</c:v>
                </c:pt>
                <c:pt idx="119">
                  <c:v>85.076888999999994</c:v>
                </c:pt>
                <c:pt idx="120">
                  <c:v>84.746407000000005</c:v>
                </c:pt>
                <c:pt idx="121">
                  <c:v>85.029685999999998</c:v>
                </c:pt>
                <c:pt idx="122">
                  <c:v>81.913651000000002</c:v>
                </c:pt>
                <c:pt idx="123">
                  <c:v>83.471671999999998</c:v>
                </c:pt>
                <c:pt idx="124">
                  <c:v>82.432982999999993</c:v>
                </c:pt>
                <c:pt idx="125">
                  <c:v>81.866439999999997</c:v>
                </c:pt>
                <c:pt idx="126">
                  <c:v>81.111037999999994</c:v>
                </c:pt>
                <c:pt idx="127">
                  <c:v>80.874984999999995</c:v>
                </c:pt>
                <c:pt idx="128">
                  <c:v>79.789092999999994</c:v>
                </c:pt>
                <c:pt idx="129">
                  <c:v>78.561569000000006</c:v>
                </c:pt>
                <c:pt idx="130">
                  <c:v>78.703201000000007</c:v>
                </c:pt>
                <c:pt idx="131">
                  <c:v>79.883529999999993</c:v>
                </c:pt>
                <c:pt idx="132">
                  <c:v>80.214005</c:v>
                </c:pt>
                <c:pt idx="133">
                  <c:v>78.467147999999995</c:v>
                </c:pt>
                <c:pt idx="134">
                  <c:v>79.505814000000001</c:v>
                </c:pt>
                <c:pt idx="135">
                  <c:v>79.883529999999993</c:v>
                </c:pt>
                <c:pt idx="136">
                  <c:v>79.269752999999994</c:v>
                </c:pt>
                <c:pt idx="137">
                  <c:v>79.836310999999995</c:v>
                </c:pt>
                <c:pt idx="138">
                  <c:v>78.703201000000007</c:v>
                </c:pt>
                <c:pt idx="139">
                  <c:v>77.853370999999996</c:v>
                </c:pt>
                <c:pt idx="140">
                  <c:v>77.570098999999999</c:v>
                </c:pt>
                <c:pt idx="141">
                  <c:v>79.647452999999999</c:v>
                </c:pt>
                <c:pt idx="142">
                  <c:v>79.080894000000001</c:v>
                </c:pt>
                <c:pt idx="143">
                  <c:v>79.033683999999994</c:v>
                </c:pt>
                <c:pt idx="144">
                  <c:v>82.763474000000002</c:v>
                </c:pt>
                <c:pt idx="145">
                  <c:v>83.613311999999993</c:v>
                </c:pt>
                <c:pt idx="146">
                  <c:v>82.999542000000005</c:v>
                </c:pt>
                <c:pt idx="147">
                  <c:v>82.716262999999998</c:v>
                </c:pt>
                <c:pt idx="148">
                  <c:v>81.724815000000007</c:v>
                </c:pt>
                <c:pt idx="149">
                  <c:v>83.943787</c:v>
                </c:pt>
                <c:pt idx="150">
                  <c:v>89.042739999999995</c:v>
                </c:pt>
                <c:pt idx="151">
                  <c:v>91.781066999999993</c:v>
                </c:pt>
                <c:pt idx="152">
                  <c:v>98.768508999999995</c:v>
                </c:pt>
                <c:pt idx="153">
                  <c:v>116.001068</c:v>
                </c:pt>
                <c:pt idx="154">
                  <c:v>119.919701</c:v>
                </c:pt>
                <c:pt idx="155">
                  <c:v>118.03119700000001</c:v>
                </c:pt>
                <c:pt idx="156">
                  <c:v>109.202477</c:v>
                </c:pt>
                <c:pt idx="157">
                  <c:v>119.305939</c:v>
                </c:pt>
                <c:pt idx="158">
                  <c:v>115.623367</c:v>
                </c:pt>
                <c:pt idx="159">
                  <c:v>116.04827899999999</c:v>
                </c:pt>
                <c:pt idx="160">
                  <c:v>114.72631800000001</c:v>
                </c:pt>
                <c:pt idx="161">
                  <c:v>116.898117</c:v>
                </c:pt>
                <c:pt idx="162">
                  <c:v>118.786613</c:v>
                </c:pt>
                <c:pt idx="163">
                  <c:v>117.46466100000001</c:v>
                </c:pt>
                <c:pt idx="164">
                  <c:v>123.224586</c:v>
                </c:pt>
                <c:pt idx="165">
                  <c:v>120.533463</c:v>
                </c:pt>
                <c:pt idx="166">
                  <c:v>116.425972</c:v>
                </c:pt>
                <c:pt idx="167">
                  <c:v>112.46013600000001</c:v>
                </c:pt>
                <c:pt idx="168">
                  <c:v>118.361687</c:v>
                </c:pt>
                <c:pt idx="169">
                  <c:v>117.27581000000001</c:v>
                </c:pt>
                <c:pt idx="170">
                  <c:v>114.820747</c:v>
                </c:pt>
                <c:pt idx="171">
                  <c:v>113.30995900000001</c:v>
                </c:pt>
                <c:pt idx="172">
                  <c:v>112.790611</c:v>
                </c:pt>
                <c:pt idx="173">
                  <c:v>115.340103</c:v>
                </c:pt>
                <c:pt idx="174">
                  <c:v>111.98801400000001</c:v>
                </c:pt>
                <c:pt idx="175">
                  <c:v>108.30542800000001</c:v>
                </c:pt>
                <c:pt idx="176">
                  <c:v>92.489265000000003</c:v>
                </c:pt>
                <c:pt idx="177">
                  <c:v>95.321990999999997</c:v>
                </c:pt>
                <c:pt idx="178">
                  <c:v>90.978461999999993</c:v>
                </c:pt>
                <c:pt idx="179">
                  <c:v>105.897606</c:v>
                </c:pt>
                <c:pt idx="180">
                  <c:v>105.708748</c:v>
                </c:pt>
                <c:pt idx="181">
                  <c:v>100.515373</c:v>
                </c:pt>
                <c:pt idx="182">
                  <c:v>101.695679</c:v>
                </c:pt>
                <c:pt idx="183">
                  <c:v>107.455612</c:v>
                </c:pt>
                <c:pt idx="184">
                  <c:v>107.59723700000001</c:v>
                </c:pt>
                <c:pt idx="185">
                  <c:v>105.47268699999999</c:v>
                </c:pt>
                <c:pt idx="186">
                  <c:v>107.26675400000001</c:v>
                </c:pt>
                <c:pt idx="187">
                  <c:v>102.451088</c:v>
                </c:pt>
                <c:pt idx="188">
                  <c:v>106.936272</c:v>
                </c:pt>
                <c:pt idx="189">
                  <c:v>104.622856</c:v>
                </c:pt>
                <c:pt idx="190">
                  <c:v>102.309448</c:v>
                </c:pt>
                <c:pt idx="191">
                  <c:v>101.73223900000001</c:v>
                </c:pt>
                <c:pt idx="192">
                  <c:v>100.962631</c:v>
                </c:pt>
                <c:pt idx="193">
                  <c:v>96.104506999999998</c:v>
                </c:pt>
                <c:pt idx="194">
                  <c:v>88.408462999999998</c:v>
                </c:pt>
                <c:pt idx="195">
                  <c:v>85.137626999999995</c:v>
                </c:pt>
                <c:pt idx="196">
                  <c:v>83.069305</c:v>
                </c:pt>
                <c:pt idx="197">
                  <c:v>76.768158</c:v>
                </c:pt>
                <c:pt idx="198">
                  <c:v>79.076972999999995</c:v>
                </c:pt>
                <c:pt idx="199">
                  <c:v>74.892250000000004</c:v>
                </c:pt>
                <c:pt idx="200">
                  <c:v>68.254401999999999</c:v>
                </c:pt>
                <c:pt idx="201">
                  <c:v>67.725296</c:v>
                </c:pt>
                <c:pt idx="202">
                  <c:v>56.18121</c:v>
                </c:pt>
                <c:pt idx="203">
                  <c:v>54.305298000000001</c:v>
                </c:pt>
                <c:pt idx="204">
                  <c:v>54.978703000000003</c:v>
                </c:pt>
                <c:pt idx="205">
                  <c:v>56.469814</c:v>
                </c:pt>
                <c:pt idx="206">
                  <c:v>53.583793999999997</c:v>
                </c:pt>
                <c:pt idx="207">
                  <c:v>49.302855999999998</c:v>
                </c:pt>
                <c:pt idx="208">
                  <c:v>49.591464999999999</c:v>
                </c:pt>
                <c:pt idx="209">
                  <c:v>44.637127</c:v>
                </c:pt>
                <c:pt idx="210">
                  <c:v>40.211894999999998</c:v>
                </c:pt>
                <c:pt idx="211">
                  <c:v>38.335982999999999</c:v>
                </c:pt>
                <c:pt idx="212">
                  <c:v>40.211894999999998</c:v>
                </c:pt>
                <c:pt idx="213">
                  <c:v>42.184013</c:v>
                </c:pt>
                <c:pt idx="214">
                  <c:v>44.252322999999997</c:v>
                </c:pt>
                <c:pt idx="215">
                  <c:v>46.464939000000001</c:v>
                </c:pt>
                <c:pt idx="216">
                  <c:v>48.773758000000001</c:v>
                </c:pt>
                <c:pt idx="217">
                  <c:v>51.178775999999999</c:v>
                </c:pt>
                <c:pt idx="218">
                  <c:v>53.728091999999997</c:v>
                </c:pt>
                <c:pt idx="219">
                  <c:v>56.373615000000001</c:v>
                </c:pt>
                <c:pt idx="220">
                  <c:v>59.163437000000002</c:v>
                </c:pt>
                <c:pt idx="221">
                  <c:v>59.067233999999999</c:v>
                </c:pt>
                <c:pt idx="222">
                  <c:v>62.001353999999999</c:v>
                </c:pt>
                <c:pt idx="223">
                  <c:v>63.877270000000003</c:v>
                </c:pt>
                <c:pt idx="224">
                  <c:v>63.396262999999998</c:v>
                </c:pt>
                <c:pt idx="225">
                  <c:v>62.530459999999998</c:v>
                </c:pt>
                <c:pt idx="226">
                  <c:v>60.41404</c:v>
                </c:pt>
                <c:pt idx="227">
                  <c:v>59.548237</c:v>
                </c:pt>
                <c:pt idx="228">
                  <c:v>59.259636</c:v>
                </c:pt>
                <c:pt idx="229">
                  <c:v>57.720421000000002</c:v>
                </c:pt>
                <c:pt idx="230">
                  <c:v>59.307738999999998</c:v>
                </c:pt>
                <c:pt idx="231">
                  <c:v>58.538131999999997</c:v>
                </c:pt>
                <c:pt idx="232">
                  <c:v>58.634335</c:v>
                </c:pt>
                <c:pt idx="233">
                  <c:v>58.874836000000002</c:v>
                </c:pt>
                <c:pt idx="234">
                  <c:v>57.624226</c:v>
                </c:pt>
                <c:pt idx="235">
                  <c:v>58.105224999999997</c:v>
                </c:pt>
                <c:pt idx="236">
                  <c:v>60.991244999999999</c:v>
                </c:pt>
                <c:pt idx="237">
                  <c:v>58.971031000000004</c:v>
                </c:pt>
                <c:pt idx="238">
                  <c:v>57.864730999999999</c:v>
                </c:pt>
                <c:pt idx="239">
                  <c:v>56.710312000000002</c:v>
                </c:pt>
                <c:pt idx="240">
                  <c:v>55.844504999999998</c:v>
                </c:pt>
                <c:pt idx="241">
                  <c:v>56.61412</c:v>
                </c:pt>
                <c:pt idx="242">
                  <c:v>56.085011000000002</c:v>
                </c:pt>
                <c:pt idx="243">
                  <c:v>56.085011000000002</c:v>
                </c:pt>
                <c:pt idx="244">
                  <c:v>54.016700999999998</c:v>
                </c:pt>
                <c:pt idx="245">
                  <c:v>52.958485000000003</c:v>
                </c:pt>
                <c:pt idx="246">
                  <c:v>55.123009000000003</c:v>
                </c:pt>
                <c:pt idx="247">
                  <c:v>57.864730999999999</c:v>
                </c:pt>
                <c:pt idx="248">
                  <c:v>60.750748000000002</c:v>
                </c:pt>
                <c:pt idx="249">
                  <c:v>63.781070999999997</c:v>
                </c:pt>
                <c:pt idx="250">
                  <c:v>65.224091000000001</c:v>
                </c:pt>
                <c:pt idx="251">
                  <c:v>64.502578999999997</c:v>
                </c:pt>
                <c:pt idx="252">
                  <c:v>64.598777999999996</c:v>
                </c:pt>
                <c:pt idx="253">
                  <c:v>67.388587999999999</c:v>
                </c:pt>
                <c:pt idx="254">
                  <c:v>67.196197999999995</c:v>
                </c:pt>
                <c:pt idx="255">
                  <c:v>68.494895999999997</c:v>
                </c:pt>
                <c:pt idx="256">
                  <c:v>71.621429000000006</c:v>
                </c:pt>
                <c:pt idx="257">
                  <c:v>85.907234000000003</c:v>
                </c:pt>
                <c:pt idx="258">
                  <c:v>88.264152999999993</c:v>
                </c:pt>
                <c:pt idx="259">
                  <c:v>89.995766000000003</c:v>
                </c:pt>
                <c:pt idx="260">
                  <c:v>95.767807000000005</c:v>
                </c:pt>
                <c:pt idx="261">
                  <c:v>93.314673999999997</c:v>
                </c:pt>
                <c:pt idx="262">
                  <c:v>98.413337999999996</c:v>
                </c:pt>
                <c:pt idx="263">
                  <c:v>96.729804999999999</c:v>
                </c:pt>
                <c:pt idx="264">
                  <c:v>93.939994999999996</c:v>
                </c:pt>
                <c:pt idx="265">
                  <c:v>95.094397999999998</c:v>
                </c:pt>
                <c:pt idx="266">
                  <c:v>100.337341</c:v>
                </c:pt>
                <c:pt idx="267">
                  <c:v>108.370102</c:v>
                </c:pt>
                <c:pt idx="268">
                  <c:v>110.39031199999999</c:v>
                </c:pt>
                <c:pt idx="269">
                  <c:v>107.889099</c:v>
                </c:pt>
                <c:pt idx="270">
                  <c:v>99.712029000000001</c:v>
                </c:pt>
                <c:pt idx="271">
                  <c:v>104.61827099999999</c:v>
                </c:pt>
                <c:pt idx="272">
                  <c:v>106.590385</c:v>
                </c:pt>
                <c:pt idx="273">
                  <c:v>105.91696899999999</c:v>
                </c:pt>
                <c:pt idx="274">
                  <c:v>105.003067</c:v>
                </c:pt>
                <c:pt idx="275">
                  <c:v>103.75245700000001</c:v>
                </c:pt>
                <c:pt idx="276">
                  <c:v>103.944862</c:v>
                </c:pt>
                <c:pt idx="277">
                  <c:v>105.772667</c:v>
                </c:pt>
                <c:pt idx="278">
                  <c:v>108.706795</c:v>
                </c:pt>
                <c:pt idx="279">
                  <c:v>107.985291</c:v>
                </c:pt>
                <c:pt idx="280">
                  <c:v>107.45618399999999</c:v>
                </c:pt>
                <c:pt idx="281">
                  <c:v>106.782791</c:v>
                </c:pt>
                <c:pt idx="282">
                  <c:v>104.954971</c:v>
                </c:pt>
                <c:pt idx="283">
                  <c:v>103.079063</c:v>
                </c:pt>
                <c:pt idx="284">
                  <c:v>111.496628</c:v>
                </c:pt>
                <c:pt idx="285">
                  <c:v>109.6688</c:v>
                </c:pt>
                <c:pt idx="286">
                  <c:v>111.40042099999999</c:v>
                </c:pt>
                <c:pt idx="287">
                  <c:v>110.72702</c:v>
                </c:pt>
                <c:pt idx="288">
                  <c:v>110.63080600000001</c:v>
                </c:pt>
                <c:pt idx="289">
                  <c:v>110.63080600000001</c:v>
                </c:pt>
                <c:pt idx="290">
                  <c:v>112.31431600000001</c:v>
                </c:pt>
                <c:pt idx="291">
                  <c:v>110.871315</c:v>
                </c:pt>
                <c:pt idx="292">
                  <c:v>112.17002100000001</c:v>
                </c:pt>
                <c:pt idx="293">
                  <c:v>114.190231</c:v>
                </c:pt>
                <c:pt idx="294">
                  <c:v>116.980057</c:v>
                </c:pt>
                <c:pt idx="295">
                  <c:v>116.739555</c:v>
                </c:pt>
                <c:pt idx="296">
                  <c:v>118.519272</c:v>
                </c:pt>
                <c:pt idx="297">
                  <c:v>119.144577</c:v>
                </c:pt>
                <c:pt idx="298">
                  <c:v>120.154686</c:v>
                </c:pt>
                <c:pt idx="299">
                  <c:v>117.412971</c:v>
                </c:pt>
                <c:pt idx="300">
                  <c:v>120.202782</c:v>
                </c:pt>
                <c:pt idx="301">
                  <c:v>119.673676</c:v>
                </c:pt>
                <c:pt idx="302">
                  <c:v>121.982491</c:v>
                </c:pt>
                <c:pt idx="303">
                  <c:v>132.08355700000001</c:v>
                </c:pt>
                <c:pt idx="304">
                  <c:v>137.80751000000001</c:v>
                </c:pt>
                <c:pt idx="305">
                  <c:v>137.855637</c:v>
                </c:pt>
                <c:pt idx="306">
                  <c:v>131.07347100000001</c:v>
                </c:pt>
                <c:pt idx="307">
                  <c:v>129.91906700000001</c:v>
                </c:pt>
                <c:pt idx="308">
                  <c:v>131.79496800000001</c:v>
                </c:pt>
                <c:pt idx="309">
                  <c:v>132.949387</c:v>
                </c:pt>
                <c:pt idx="310">
                  <c:v>131.02536000000001</c:v>
                </c:pt>
                <c:pt idx="311">
                  <c:v>130.97726399999999</c:v>
                </c:pt>
                <c:pt idx="312">
                  <c:v>141.99226400000001</c:v>
                </c:pt>
                <c:pt idx="313">
                  <c:v>142.906158</c:v>
                </c:pt>
                <c:pt idx="314">
                  <c:v>140.35682700000001</c:v>
                </c:pt>
                <c:pt idx="315">
                  <c:v>138.24040199999999</c:v>
                </c:pt>
                <c:pt idx="316">
                  <c:v>138.96189899999999</c:v>
                </c:pt>
                <c:pt idx="317">
                  <c:v>135.59491</c:v>
                </c:pt>
                <c:pt idx="318">
                  <c:v>126.119125</c:v>
                </c:pt>
                <c:pt idx="319">
                  <c:v>126.071037</c:v>
                </c:pt>
                <c:pt idx="320">
                  <c:v>125.301422</c:v>
                </c:pt>
                <c:pt idx="321">
                  <c:v>128.42794799999999</c:v>
                </c:pt>
                <c:pt idx="322">
                  <c:v>128.81274400000001</c:v>
                </c:pt>
                <c:pt idx="323">
                  <c:v>128.81274400000001</c:v>
                </c:pt>
                <c:pt idx="324">
                  <c:v>126.071037</c:v>
                </c:pt>
                <c:pt idx="325">
                  <c:v>124.195122</c:v>
                </c:pt>
                <c:pt idx="326">
                  <c:v>125.734329</c:v>
                </c:pt>
                <c:pt idx="327">
                  <c:v>126.263435</c:v>
                </c:pt>
                <c:pt idx="328">
                  <c:v>126.55201700000001</c:v>
                </c:pt>
                <c:pt idx="329">
                  <c:v>127.706444</c:v>
                </c:pt>
                <c:pt idx="330">
                  <c:v>126.119125</c:v>
                </c:pt>
                <c:pt idx="331">
                  <c:v>130.40005500000001</c:v>
                </c:pt>
                <c:pt idx="332">
                  <c:v>129.19755599999999</c:v>
                </c:pt>
                <c:pt idx="333">
                  <c:v>124.002708</c:v>
                </c:pt>
                <c:pt idx="334">
                  <c:v>120.924286</c:v>
                </c:pt>
                <c:pt idx="335">
                  <c:v>119.72178599999999</c:v>
                </c:pt>
                <c:pt idx="336">
                  <c:v>116.547157</c:v>
                </c:pt>
                <c:pt idx="337">
                  <c:v>119.43317399999999</c:v>
                </c:pt>
                <c:pt idx="338">
                  <c:v>123.56980900000001</c:v>
                </c:pt>
                <c:pt idx="339">
                  <c:v>121.597694</c:v>
                </c:pt>
                <c:pt idx="340">
                  <c:v>123.762199</c:v>
                </c:pt>
                <c:pt idx="341">
                  <c:v>123.13690200000001</c:v>
                </c:pt>
                <c:pt idx="342">
                  <c:v>123.329308</c:v>
                </c:pt>
                <c:pt idx="343">
                  <c:v>126.119125</c:v>
                </c:pt>
                <c:pt idx="344">
                  <c:v>126.071037</c:v>
                </c:pt>
                <c:pt idx="345">
                  <c:v>129.53424100000001</c:v>
                </c:pt>
                <c:pt idx="346">
                  <c:v>127.514038</c:v>
                </c:pt>
                <c:pt idx="347">
                  <c:v>123.377403</c:v>
                </c:pt>
                <c:pt idx="348">
                  <c:v>123.233109</c:v>
                </c:pt>
                <c:pt idx="349">
                  <c:v>123.088791</c:v>
                </c:pt>
                <c:pt idx="350">
                  <c:v>121.11668400000001</c:v>
                </c:pt>
                <c:pt idx="351">
                  <c:v>123.762199</c:v>
                </c:pt>
                <c:pt idx="352">
                  <c:v>122.752106</c:v>
                </c:pt>
                <c:pt idx="353">
                  <c:v>126.311531</c:v>
                </c:pt>
                <c:pt idx="354">
                  <c:v>125.253311</c:v>
                </c:pt>
                <c:pt idx="355">
                  <c:v>125.301422</c:v>
                </c:pt>
                <c:pt idx="356">
                  <c:v>125.78243999999999</c:v>
                </c:pt>
                <c:pt idx="357">
                  <c:v>124.57991</c:v>
                </c:pt>
                <c:pt idx="358">
                  <c:v>123.762199</c:v>
                </c:pt>
                <c:pt idx="359">
                  <c:v>125.301422</c:v>
                </c:pt>
                <c:pt idx="360">
                  <c:v>127.36972</c:v>
                </c:pt>
                <c:pt idx="361">
                  <c:v>125.493813</c:v>
                </c:pt>
                <c:pt idx="362">
                  <c:v>123.233109</c:v>
                </c:pt>
                <c:pt idx="363">
                  <c:v>123.233109</c:v>
                </c:pt>
                <c:pt idx="364">
                  <c:v>123.329308</c:v>
                </c:pt>
                <c:pt idx="365">
                  <c:v>126.022926</c:v>
                </c:pt>
                <c:pt idx="366">
                  <c:v>130.92915300000001</c:v>
                </c:pt>
                <c:pt idx="367">
                  <c:v>136.98979199999999</c:v>
                </c:pt>
                <c:pt idx="368">
                  <c:v>127.273552</c:v>
                </c:pt>
                <c:pt idx="369">
                  <c:v>126.50393699999999</c:v>
                </c:pt>
                <c:pt idx="370">
                  <c:v>124.57991</c:v>
                </c:pt>
                <c:pt idx="371">
                  <c:v>123.281204</c:v>
                </c:pt>
                <c:pt idx="372">
                  <c:v>123.281204</c:v>
                </c:pt>
                <c:pt idx="373">
                  <c:v>125.01281</c:v>
                </c:pt>
                <c:pt idx="374">
                  <c:v>126.263435</c:v>
                </c:pt>
                <c:pt idx="375">
                  <c:v>124.868515</c:v>
                </c:pt>
                <c:pt idx="376">
                  <c:v>125.63813</c:v>
                </c:pt>
                <c:pt idx="377">
                  <c:v>127.465942</c:v>
                </c:pt>
                <c:pt idx="378">
                  <c:v>128.09123199999999</c:v>
                </c:pt>
                <c:pt idx="379">
                  <c:v>130.881058</c:v>
                </c:pt>
                <c:pt idx="380">
                  <c:v>134.729095</c:v>
                </c:pt>
                <c:pt idx="381">
                  <c:v>132.27595500000001</c:v>
                </c:pt>
                <c:pt idx="382">
                  <c:v>135.354401</c:v>
                </c:pt>
                <c:pt idx="383">
                  <c:v>132.901276</c:v>
                </c:pt>
                <c:pt idx="384">
                  <c:v>134.777176</c:v>
                </c:pt>
                <c:pt idx="385">
                  <c:v>133.670883</c:v>
                </c:pt>
                <c:pt idx="386">
                  <c:v>130.44818100000001</c:v>
                </c:pt>
                <c:pt idx="387">
                  <c:v>129.87094099999999</c:v>
                </c:pt>
                <c:pt idx="388">
                  <c:v>146.946594</c:v>
                </c:pt>
                <c:pt idx="389">
                  <c:v>146.85038800000001</c:v>
                </c:pt>
                <c:pt idx="390">
                  <c:v>143.05044599999999</c:v>
                </c:pt>
                <c:pt idx="391">
                  <c:v>145.02256800000001</c:v>
                </c:pt>
                <c:pt idx="392">
                  <c:v>147.09086600000001</c:v>
                </c:pt>
                <c:pt idx="393">
                  <c:v>145.02256800000001</c:v>
                </c:pt>
                <c:pt idx="394">
                  <c:v>142.08843999999999</c:v>
                </c:pt>
                <c:pt idx="395">
                  <c:v>137.999908</c:v>
                </c:pt>
                <c:pt idx="396">
                  <c:v>130.01525899999999</c:v>
                </c:pt>
                <c:pt idx="397">
                  <c:v>131.79496800000001</c:v>
                </c:pt>
                <c:pt idx="398">
                  <c:v>135.16198700000001</c:v>
                </c:pt>
                <c:pt idx="399">
                  <c:v>136.07591199999999</c:v>
                </c:pt>
                <c:pt idx="400">
                  <c:v>134.151871</c:v>
                </c:pt>
                <c:pt idx="401">
                  <c:v>133.91137699999999</c:v>
                </c:pt>
                <c:pt idx="402">
                  <c:v>135.83538799999999</c:v>
                </c:pt>
                <c:pt idx="403">
                  <c:v>138.43279999999999</c:v>
                </c:pt>
                <c:pt idx="404">
                  <c:v>137.037903</c:v>
                </c:pt>
                <c:pt idx="405">
                  <c:v>137.08601400000001</c:v>
                </c:pt>
                <c:pt idx="406">
                  <c:v>136.07591199999999</c:v>
                </c:pt>
                <c:pt idx="407">
                  <c:v>141.27075199999999</c:v>
                </c:pt>
                <c:pt idx="408">
                  <c:v>137.374619</c:v>
                </c:pt>
                <c:pt idx="409">
                  <c:v>137.037903</c:v>
                </c:pt>
                <c:pt idx="410">
                  <c:v>136.46069299999999</c:v>
                </c:pt>
                <c:pt idx="411">
                  <c:v>136.74929800000001</c:v>
                </c:pt>
                <c:pt idx="412">
                  <c:v>135.49870300000001</c:v>
                </c:pt>
                <c:pt idx="413">
                  <c:v>135.59491</c:v>
                </c:pt>
                <c:pt idx="414">
                  <c:v>135.210083</c:v>
                </c:pt>
                <c:pt idx="415">
                  <c:v>132.42027300000001</c:v>
                </c:pt>
                <c:pt idx="416">
                  <c:v>133.430374</c:v>
                </c:pt>
                <c:pt idx="417">
                  <c:v>133.81518600000001</c:v>
                </c:pt>
                <c:pt idx="418">
                  <c:v>133.38227800000001</c:v>
                </c:pt>
                <c:pt idx="419">
                  <c:v>131.650665</c:v>
                </c:pt>
                <c:pt idx="420">
                  <c:v>131.217758</c:v>
                </c:pt>
                <c:pt idx="421">
                  <c:v>130.255753</c:v>
                </c:pt>
                <c:pt idx="422">
                  <c:v>129.389938</c:v>
                </c:pt>
                <c:pt idx="423">
                  <c:v>133.28607199999999</c:v>
                </c:pt>
                <c:pt idx="424">
                  <c:v>135.06579600000001</c:v>
                </c:pt>
                <c:pt idx="425">
                  <c:v>131.89118999999999</c:v>
                </c:pt>
                <c:pt idx="426">
                  <c:v>133.81518600000001</c:v>
                </c:pt>
                <c:pt idx="427">
                  <c:v>135.93159499999999</c:v>
                </c:pt>
                <c:pt idx="428">
                  <c:v>136.46069299999999</c:v>
                </c:pt>
                <c:pt idx="429">
                  <c:v>133.574692</c:v>
                </c:pt>
                <c:pt idx="430">
                  <c:v>136.36450199999999</c:v>
                </c:pt>
                <c:pt idx="431">
                  <c:v>136.36450199999999</c:v>
                </c:pt>
                <c:pt idx="432">
                  <c:v>135.59491</c:v>
                </c:pt>
                <c:pt idx="433">
                  <c:v>136.74929800000001</c:v>
                </c:pt>
                <c:pt idx="434">
                  <c:v>136.84551999999999</c:v>
                </c:pt>
                <c:pt idx="435">
                  <c:v>134.199997</c:v>
                </c:pt>
                <c:pt idx="436">
                  <c:v>137.037903</c:v>
                </c:pt>
                <c:pt idx="437">
                  <c:v>142.858047</c:v>
                </c:pt>
                <c:pt idx="438">
                  <c:v>139.10623200000001</c:v>
                </c:pt>
                <c:pt idx="439">
                  <c:v>140.64541600000001</c:v>
                </c:pt>
                <c:pt idx="440">
                  <c:v>157.047653</c:v>
                </c:pt>
                <c:pt idx="441">
                  <c:v>154.113541</c:v>
                </c:pt>
                <c:pt idx="442">
                  <c:v>156.08564799999999</c:v>
                </c:pt>
                <c:pt idx="443">
                  <c:v>154.40214499999999</c:v>
                </c:pt>
                <c:pt idx="444">
                  <c:v>158.63494900000001</c:v>
                </c:pt>
                <c:pt idx="445">
                  <c:v>164.83990499999999</c:v>
                </c:pt>
                <c:pt idx="446">
                  <c:v>167.004425</c:v>
                </c:pt>
                <c:pt idx="447">
                  <c:v>167.82212799999999</c:v>
                </c:pt>
                <c:pt idx="448">
                  <c:v>161.665268</c:v>
                </c:pt>
                <c:pt idx="449">
                  <c:v>171.71826200000001</c:v>
                </c:pt>
                <c:pt idx="450">
                  <c:v>167.870239</c:v>
                </c:pt>
                <c:pt idx="451">
                  <c:v>165.032318</c:v>
                </c:pt>
                <c:pt idx="452">
                  <c:v>166.234848</c:v>
                </c:pt>
                <c:pt idx="453">
                  <c:v>162.531082</c:v>
                </c:pt>
                <c:pt idx="454">
                  <c:v>159.981796</c:v>
                </c:pt>
                <c:pt idx="455">
                  <c:v>158.827393</c:v>
                </c:pt>
                <c:pt idx="456">
                  <c:v>156.42236299999999</c:v>
                </c:pt>
                <c:pt idx="457">
                  <c:v>155.84513899999999</c:v>
                </c:pt>
                <c:pt idx="458">
                  <c:v>154.979355</c:v>
                </c:pt>
                <c:pt idx="459">
                  <c:v>164.74371300000001</c:v>
                </c:pt>
                <c:pt idx="460">
                  <c:v>164.45512400000001</c:v>
                </c:pt>
                <c:pt idx="461">
                  <c:v>169.21704099999999</c:v>
                </c:pt>
                <c:pt idx="462">
                  <c:v>174.267563</c:v>
                </c:pt>
                <c:pt idx="463">
                  <c:v>174.84478799999999</c:v>
                </c:pt>
                <c:pt idx="464">
                  <c:v>179.60670500000001</c:v>
                </c:pt>
                <c:pt idx="465">
                  <c:v>177.29789700000001</c:v>
                </c:pt>
                <c:pt idx="466">
                  <c:v>174.17137099999999</c:v>
                </c:pt>
                <c:pt idx="467">
                  <c:v>170.08284</c:v>
                </c:pt>
                <c:pt idx="468">
                  <c:v>170.22714199999999</c:v>
                </c:pt>
                <c:pt idx="469">
                  <c:v>179.89532500000001</c:v>
                </c:pt>
                <c:pt idx="470">
                  <c:v>195.62413000000001</c:v>
                </c:pt>
                <c:pt idx="471">
                  <c:v>181.57882699999999</c:v>
                </c:pt>
                <c:pt idx="472">
                  <c:v>195.23933400000001</c:v>
                </c:pt>
                <c:pt idx="473">
                  <c:v>207.408737</c:v>
                </c:pt>
                <c:pt idx="474">
                  <c:v>216.64399700000001</c:v>
                </c:pt>
                <c:pt idx="475">
                  <c:v>215.87439000000001</c:v>
                </c:pt>
                <c:pt idx="476">
                  <c:v>216.788284</c:v>
                </c:pt>
                <c:pt idx="477">
                  <c:v>220.54011499999999</c:v>
                </c:pt>
                <c:pt idx="478">
                  <c:v>224.436249</c:v>
                </c:pt>
                <c:pt idx="479">
                  <c:v>218.616119</c:v>
                </c:pt>
                <c:pt idx="480">
                  <c:v>221.74262999999999</c:v>
                </c:pt>
                <c:pt idx="481">
                  <c:v>225.013443</c:v>
                </c:pt>
                <c:pt idx="482">
                  <c:v>232.51710499999999</c:v>
                </c:pt>
                <c:pt idx="483">
                  <c:v>243.38777200000001</c:v>
                </c:pt>
                <c:pt idx="484">
                  <c:v>285.66799900000001</c:v>
                </c:pt>
                <c:pt idx="485">
                  <c:v>259.59762599999999</c:v>
                </c:pt>
                <c:pt idx="486">
                  <c:v>273.01760899999999</c:v>
                </c:pt>
                <c:pt idx="487">
                  <c:v>267.87088</c:v>
                </c:pt>
                <c:pt idx="488">
                  <c:v>276.52896099999998</c:v>
                </c:pt>
                <c:pt idx="489">
                  <c:v>304.13851899999997</c:v>
                </c:pt>
                <c:pt idx="490">
                  <c:v>310.29534899999999</c:v>
                </c:pt>
                <c:pt idx="491">
                  <c:v>301.10821499999997</c:v>
                </c:pt>
                <c:pt idx="492">
                  <c:v>282.49334700000003</c:v>
                </c:pt>
                <c:pt idx="493">
                  <c:v>320.059753</c:v>
                </c:pt>
                <c:pt idx="494">
                  <c:v>314.86492900000002</c:v>
                </c:pt>
                <c:pt idx="495">
                  <c:v>336.55819700000001</c:v>
                </c:pt>
                <c:pt idx="496">
                  <c:v>334.39367700000003</c:v>
                </c:pt>
                <c:pt idx="497">
                  <c:v>319.57873499999999</c:v>
                </c:pt>
                <c:pt idx="498">
                  <c:v>317.84713699999998</c:v>
                </c:pt>
                <c:pt idx="499">
                  <c:v>313.27758799999998</c:v>
                </c:pt>
                <c:pt idx="500">
                  <c:v>315.92312600000002</c:v>
                </c:pt>
                <c:pt idx="501">
                  <c:v>317.46234099999998</c:v>
                </c:pt>
                <c:pt idx="502">
                  <c:v>310.68017600000002</c:v>
                </c:pt>
                <c:pt idx="503">
                  <c:v>312.60418700000002</c:v>
                </c:pt>
                <c:pt idx="504">
                  <c:v>313.61431900000002</c:v>
                </c:pt>
                <c:pt idx="505">
                  <c:v>304.23474099999999</c:v>
                </c:pt>
                <c:pt idx="506">
                  <c:v>314.48010299999999</c:v>
                </c:pt>
                <c:pt idx="507">
                  <c:v>322.51284800000002</c:v>
                </c:pt>
                <c:pt idx="508">
                  <c:v>381.96490499999999</c:v>
                </c:pt>
                <c:pt idx="509">
                  <c:v>388.02554300000003</c:v>
                </c:pt>
                <c:pt idx="510">
                  <c:v>387.44836400000003</c:v>
                </c:pt>
                <c:pt idx="511">
                  <c:v>393.79760700000003</c:v>
                </c:pt>
                <c:pt idx="512">
                  <c:v>386.63067599999999</c:v>
                </c:pt>
                <c:pt idx="513">
                  <c:v>390.23812900000001</c:v>
                </c:pt>
                <c:pt idx="514">
                  <c:v>385.57241800000003</c:v>
                </c:pt>
                <c:pt idx="515">
                  <c:v>396.49121100000002</c:v>
                </c:pt>
                <c:pt idx="516">
                  <c:v>381.38769500000001</c:v>
                </c:pt>
                <c:pt idx="517">
                  <c:v>369.795502</c:v>
                </c:pt>
                <c:pt idx="518">
                  <c:v>374.07650799999999</c:v>
                </c:pt>
                <c:pt idx="519">
                  <c:v>374.36498999999998</c:v>
                </c:pt>
                <c:pt idx="520">
                  <c:v>370.75750699999998</c:v>
                </c:pt>
                <c:pt idx="521">
                  <c:v>424.96667500000001</c:v>
                </c:pt>
                <c:pt idx="522">
                  <c:v>417.41488600000002</c:v>
                </c:pt>
                <c:pt idx="523">
                  <c:v>453.92300399999999</c:v>
                </c:pt>
                <c:pt idx="524">
                  <c:v>466.52533</c:v>
                </c:pt>
                <c:pt idx="525">
                  <c:v>452.14331099999998</c:v>
                </c:pt>
                <c:pt idx="526">
                  <c:v>452.96099900000002</c:v>
                </c:pt>
                <c:pt idx="527">
                  <c:v>460.07989500000002</c:v>
                </c:pt>
                <c:pt idx="528">
                  <c:v>450.21929899999998</c:v>
                </c:pt>
                <c:pt idx="529">
                  <c:v>433.72091699999999</c:v>
                </c:pt>
                <c:pt idx="530">
                  <c:v>424.24514799999997</c:v>
                </c:pt>
                <c:pt idx="531">
                  <c:v>434.827179</c:v>
                </c:pt>
                <c:pt idx="532">
                  <c:v>450.65222199999999</c:v>
                </c:pt>
                <c:pt idx="533">
                  <c:v>445.84219400000001</c:v>
                </c:pt>
                <c:pt idx="534">
                  <c:v>464.072205</c:v>
                </c:pt>
                <c:pt idx="535">
                  <c:v>457.771027</c:v>
                </c:pt>
                <c:pt idx="536">
                  <c:v>447.57382200000001</c:v>
                </c:pt>
                <c:pt idx="537">
                  <c:v>437.95373499999999</c:v>
                </c:pt>
                <c:pt idx="538">
                  <c:v>442.57135</c:v>
                </c:pt>
                <c:pt idx="539">
                  <c:v>433.528503</c:v>
                </c:pt>
                <c:pt idx="540">
                  <c:v>441.99414100000001</c:v>
                </c:pt>
                <c:pt idx="541">
                  <c:v>441.22454800000003</c:v>
                </c:pt>
                <c:pt idx="542">
                  <c:v>443.91815200000002</c:v>
                </c:pt>
                <c:pt idx="543">
                  <c:v>445.16876200000002</c:v>
                </c:pt>
                <c:pt idx="544">
                  <c:v>444.39917000000003</c:v>
                </c:pt>
                <c:pt idx="545">
                  <c:v>465.85189800000001</c:v>
                </c:pt>
                <c:pt idx="546">
                  <c:v>461.61910999999998</c:v>
                </c:pt>
                <c:pt idx="547">
                  <c:v>454.69262700000002</c:v>
                </c:pt>
                <c:pt idx="548">
                  <c:v>459.83935500000001</c:v>
                </c:pt>
                <c:pt idx="549">
                  <c:v>445.16876200000002</c:v>
                </c:pt>
                <c:pt idx="550">
                  <c:v>435.74115</c:v>
                </c:pt>
                <c:pt idx="551">
                  <c:v>434.77914399999997</c:v>
                </c:pt>
                <c:pt idx="552">
                  <c:v>408.468231</c:v>
                </c:pt>
                <c:pt idx="553">
                  <c:v>382.20541400000002</c:v>
                </c:pt>
                <c:pt idx="554">
                  <c:v>397.308899</c:v>
                </c:pt>
                <c:pt idx="555">
                  <c:v>414.67312600000002</c:v>
                </c:pt>
                <c:pt idx="556">
                  <c:v>404.09103399999998</c:v>
                </c:pt>
                <c:pt idx="557">
                  <c:v>404.52398699999998</c:v>
                </c:pt>
                <c:pt idx="558">
                  <c:v>422.03250100000002</c:v>
                </c:pt>
                <c:pt idx="559">
                  <c:v>412.70098899999999</c:v>
                </c:pt>
                <c:pt idx="560">
                  <c:v>411.40231299999999</c:v>
                </c:pt>
                <c:pt idx="561">
                  <c:v>363.734894</c:v>
                </c:pt>
                <c:pt idx="562">
                  <c:v>389.66095000000001</c:v>
                </c:pt>
                <c:pt idx="563">
                  <c:v>412.46051</c:v>
                </c:pt>
                <c:pt idx="564">
                  <c:v>425.59191900000002</c:v>
                </c:pt>
                <c:pt idx="565">
                  <c:v>418.90600599999999</c:v>
                </c:pt>
                <c:pt idx="566">
                  <c:v>414.67312600000002</c:v>
                </c:pt>
                <c:pt idx="567">
                  <c:v>415.15414399999997</c:v>
                </c:pt>
                <c:pt idx="568">
                  <c:v>410.48843399999998</c:v>
                </c:pt>
                <c:pt idx="569">
                  <c:v>404.86068699999998</c:v>
                </c:pt>
                <c:pt idx="570">
                  <c:v>411.59472699999998</c:v>
                </c:pt>
                <c:pt idx="571">
                  <c:v>403.22525000000002</c:v>
                </c:pt>
                <c:pt idx="572">
                  <c:v>399.56967200000003</c:v>
                </c:pt>
                <c:pt idx="573">
                  <c:v>401.78225700000002</c:v>
                </c:pt>
                <c:pt idx="574">
                  <c:v>396.77984600000002</c:v>
                </c:pt>
                <c:pt idx="575">
                  <c:v>389.80261200000001</c:v>
                </c:pt>
                <c:pt idx="576">
                  <c:v>404.24154700000003</c:v>
                </c:pt>
                <c:pt idx="577">
                  <c:v>401.14059400000002</c:v>
                </c:pt>
                <c:pt idx="578">
                  <c:v>408.06930499999999</c:v>
                </c:pt>
                <c:pt idx="579">
                  <c:v>401.52816799999999</c:v>
                </c:pt>
                <c:pt idx="580">
                  <c:v>385.19961499999999</c:v>
                </c:pt>
                <c:pt idx="581">
                  <c:v>396.14993299999998</c:v>
                </c:pt>
                <c:pt idx="582">
                  <c:v>398.136505</c:v>
                </c:pt>
                <c:pt idx="583">
                  <c:v>399.00863600000002</c:v>
                </c:pt>
                <c:pt idx="584">
                  <c:v>398.911743</c:v>
                </c:pt>
                <c:pt idx="585">
                  <c:v>392.515961</c:v>
                </c:pt>
                <c:pt idx="586">
                  <c:v>393.92111199999999</c:v>
                </c:pt>
                <c:pt idx="587">
                  <c:v>392.46752900000001</c:v>
                </c:pt>
                <c:pt idx="588">
                  <c:v>399.68701199999998</c:v>
                </c:pt>
                <c:pt idx="589">
                  <c:v>430.55136099999999</c:v>
                </c:pt>
                <c:pt idx="590">
                  <c:v>467.52090500000003</c:v>
                </c:pt>
                <c:pt idx="591">
                  <c:v>449.10882600000002</c:v>
                </c:pt>
                <c:pt idx="592">
                  <c:v>438.35232500000001</c:v>
                </c:pt>
                <c:pt idx="593">
                  <c:v>439.56362899999999</c:v>
                </c:pt>
                <c:pt idx="594">
                  <c:v>446.44390900000002</c:v>
                </c:pt>
                <c:pt idx="595">
                  <c:v>439.27288800000002</c:v>
                </c:pt>
                <c:pt idx="596">
                  <c:v>448.18823200000003</c:v>
                </c:pt>
                <c:pt idx="597">
                  <c:v>445.087219</c:v>
                </c:pt>
                <c:pt idx="598">
                  <c:v>440.096588</c:v>
                </c:pt>
                <c:pt idx="599">
                  <c:v>437.91622899999999</c:v>
                </c:pt>
                <c:pt idx="600">
                  <c:v>421.68454000000003</c:v>
                </c:pt>
                <c:pt idx="601">
                  <c:v>409.86206099999998</c:v>
                </c:pt>
                <c:pt idx="602">
                  <c:v>414.46508799999998</c:v>
                </c:pt>
                <c:pt idx="603">
                  <c:v>400.704498</c:v>
                </c:pt>
                <c:pt idx="604">
                  <c:v>394.16336100000001</c:v>
                </c:pt>
                <c:pt idx="605">
                  <c:v>413.49603300000001</c:v>
                </c:pt>
                <c:pt idx="606">
                  <c:v>400.89831500000003</c:v>
                </c:pt>
                <c:pt idx="607">
                  <c:v>389.51187099999999</c:v>
                </c:pt>
                <c:pt idx="608">
                  <c:v>382.09863300000001</c:v>
                </c:pt>
                <c:pt idx="609">
                  <c:v>378.755402</c:v>
                </c:pt>
                <c:pt idx="610">
                  <c:v>394.84170499999999</c:v>
                </c:pt>
                <c:pt idx="611">
                  <c:v>387.57379200000003</c:v>
                </c:pt>
                <c:pt idx="612">
                  <c:v>393.38812300000001</c:v>
                </c:pt>
                <c:pt idx="613">
                  <c:v>387.52533</c:v>
                </c:pt>
                <c:pt idx="614">
                  <c:v>387.81603999999999</c:v>
                </c:pt>
                <c:pt idx="615">
                  <c:v>415.62792999999999</c:v>
                </c:pt>
                <c:pt idx="616">
                  <c:v>400.02612299999998</c:v>
                </c:pt>
                <c:pt idx="617">
                  <c:v>394.211792</c:v>
                </c:pt>
                <c:pt idx="618">
                  <c:v>389.22122200000001</c:v>
                </c:pt>
                <c:pt idx="619">
                  <c:v>385.587219</c:v>
                </c:pt>
                <c:pt idx="620">
                  <c:v>383.21301299999999</c:v>
                </c:pt>
                <c:pt idx="621">
                  <c:v>372.35964999999999</c:v>
                </c:pt>
                <c:pt idx="622">
                  <c:v>359.76190200000002</c:v>
                </c:pt>
                <c:pt idx="623">
                  <c:v>365.043274</c:v>
                </c:pt>
                <c:pt idx="624">
                  <c:v>368.67718500000001</c:v>
                </c:pt>
                <c:pt idx="625">
                  <c:v>369.06484999999998</c:v>
                </c:pt>
                <c:pt idx="626">
                  <c:v>361.796875</c:v>
                </c:pt>
                <c:pt idx="627">
                  <c:v>349.00537100000003</c:v>
                </c:pt>
                <c:pt idx="628">
                  <c:v>351.040436</c:v>
                </c:pt>
                <c:pt idx="629">
                  <c:v>354.23825099999999</c:v>
                </c:pt>
                <c:pt idx="630">
                  <c:v>354.092896</c:v>
                </c:pt>
                <c:pt idx="631">
                  <c:v>358.79281600000002</c:v>
                </c:pt>
                <c:pt idx="632">
                  <c:v>351.37957799999998</c:v>
                </c:pt>
                <c:pt idx="633">
                  <c:v>361.796875</c:v>
                </c:pt>
                <c:pt idx="634">
                  <c:v>371.729736</c:v>
                </c:pt>
                <c:pt idx="635">
                  <c:v>387.04083300000002</c:v>
                </c:pt>
                <c:pt idx="636">
                  <c:v>386.84698500000002</c:v>
                </c:pt>
                <c:pt idx="637">
                  <c:v>380.01513699999998</c:v>
                </c:pt>
                <c:pt idx="638">
                  <c:v>379.14300500000002</c:v>
                </c:pt>
                <c:pt idx="639">
                  <c:v>377.68942299999998</c:v>
                </c:pt>
                <c:pt idx="640">
                  <c:v>372.06887799999998</c:v>
                </c:pt>
                <c:pt idx="641">
                  <c:v>359.422729</c:v>
                </c:pt>
                <c:pt idx="642">
                  <c:v>344.93533300000001</c:v>
                </c:pt>
                <c:pt idx="643">
                  <c:v>354.33514400000001</c:v>
                </c:pt>
                <c:pt idx="644">
                  <c:v>371.00295999999997</c:v>
                </c:pt>
                <c:pt idx="645">
                  <c:v>366.20611600000001</c:v>
                </c:pt>
                <c:pt idx="646">
                  <c:v>359.27734400000003</c:v>
                </c:pt>
                <c:pt idx="647">
                  <c:v>357.14544699999999</c:v>
                </c:pt>
                <c:pt idx="648">
                  <c:v>367.61123700000002</c:v>
                </c:pt>
                <c:pt idx="649">
                  <c:v>381.27496300000001</c:v>
                </c:pt>
                <c:pt idx="650">
                  <c:v>369.40399200000002</c:v>
                </c:pt>
                <c:pt idx="651">
                  <c:v>370.80911300000002</c:v>
                </c:pt>
                <c:pt idx="652">
                  <c:v>375.31518599999998</c:v>
                </c:pt>
                <c:pt idx="653">
                  <c:v>418.63201900000001</c:v>
                </c:pt>
                <c:pt idx="654">
                  <c:v>409.329071</c:v>
                </c:pt>
                <c:pt idx="655">
                  <c:v>424.494843</c:v>
                </c:pt>
                <c:pt idx="656">
                  <c:v>409.232147</c:v>
                </c:pt>
                <c:pt idx="657">
                  <c:v>412.62383999999997</c:v>
                </c:pt>
                <c:pt idx="658">
                  <c:v>406.90646400000003</c:v>
                </c:pt>
                <c:pt idx="659">
                  <c:v>415.04650900000001</c:v>
                </c:pt>
                <c:pt idx="660">
                  <c:v>428.95245399999999</c:v>
                </c:pt>
                <c:pt idx="661">
                  <c:v>428.12872299999998</c:v>
                </c:pt>
                <c:pt idx="662">
                  <c:v>465.43737800000002</c:v>
                </c:pt>
                <c:pt idx="663">
                  <c:v>457.58804300000003</c:v>
                </c:pt>
                <c:pt idx="664">
                  <c:v>461.222015</c:v>
                </c:pt>
                <c:pt idx="665">
                  <c:v>460.979736</c:v>
                </c:pt>
                <c:pt idx="666">
                  <c:v>439.61209100000002</c:v>
                </c:pt>
                <c:pt idx="667">
                  <c:v>400.07458500000001</c:v>
                </c:pt>
                <c:pt idx="668">
                  <c:v>407.77856400000002</c:v>
                </c:pt>
                <c:pt idx="669">
                  <c:v>422.411316</c:v>
                </c:pt>
                <c:pt idx="670">
                  <c:v>433.16781600000002</c:v>
                </c:pt>
                <c:pt idx="671">
                  <c:v>431.56890900000002</c:v>
                </c:pt>
                <c:pt idx="672">
                  <c:v>426.772064</c:v>
                </c:pt>
                <c:pt idx="673">
                  <c:v>425.22155800000002</c:v>
                </c:pt>
                <c:pt idx="674">
                  <c:v>431.95654300000001</c:v>
                </c:pt>
                <c:pt idx="675">
                  <c:v>438.98217799999998</c:v>
                </c:pt>
                <c:pt idx="676">
                  <c:v>441.30792200000002</c:v>
                </c:pt>
                <c:pt idx="677">
                  <c:v>409.95895400000001</c:v>
                </c:pt>
                <c:pt idx="678">
                  <c:v>408.60229500000003</c:v>
                </c:pt>
                <c:pt idx="679">
                  <c:v>408.94149800000002</c:v>
                </c:pt>
                <c:pt idx="680">
                  <c:v>408.94149800000002</c:v>
                </c:pt>
                <c:pt idx="681">
                  <c:v>388.73666400000002</c:v>
                </c:pt>
                <c:pt idx="682">
                  <c:v>410.11886600000003</c:v>
                </c:pt>
                <c:pt idx="683">
                  <c:v>398.93960600000003</c:v>
                </c:pt>
                <c:pt idx="684">
                  <c:v>402.79617300000001</c:v>
                </c:pt>
                <c:pt idx="685">
                  <c:v>398.54904199999999</c:v>
                </c:pt>
                <c:pt idx="686">
                  <c:v>387.80911300000002</c:v>
                </c:pt>
                <c:pt idx="687">
                  <c:v>378.04556300000002</c:v>
                </c:pt>
                <c:pt idx="688">
                  <c:v>392.349152</c:v>
                </c:pt>
                <c:pt idx="689">
                  <c:v>353.34368899999998</c:v>
                </c:pt>
                <c:pt idx="690">
                  <c:v>363.05847199999999</c:v>
                </c:pt>
                <c:pt idx="691">
                  <c:v>386.14932299999998</c:v>
                </c:pt>
                <c:pt idx="692">
                  <c:v>399.42776500000002</c:v>
                </c:pt>
                <c:pt idx="693">
                  <c:v>400.74585000000002</c:v>
                </c:pt>
                <c:pt idx="694">
                  <c:v>404.06545999999997</c:v>
                </c:pt>
                <c:pt idx="695">
                  <c:v>412.36450200000002</c:v>
                </c:pt>
                <c:pt idx="696">
                  <c:v>407.14099099999999</c:v>
                </c:pt>
                <c:pt idx="697">
                  <c:v>431.54989599999999</c:v>
                </c:pt>
                <c:pt idx="698">
                  <c:v>431.30581699999999</c:v>
                </c:pt>
                <c:pt idx="699">
                  <c:v>450.247162</c:v>
                </c:pt>
                <c:pt idx="700">
                  <c:v>484.32199100000003</c:v>
                </c:pt>
                <c:pt idx="701">
                  <c:v>487.34869400000002</c:v>
                </c:pt>
                <c:pt idx="702">
                  <c:v>490.131348</c:v>
                </c:pt>
                <c:pt idx="703">
                  <c:v>479.39141799999999</c:v>
                </c:pt>
                <c:pt idx="704">
                  <c:v>490.66833500000001</c:v>
                </c:pt>
                <c:pt idx="705">
                  <c:v>489.15499899999998</c:v>
                </c:pt>
                <c:pt idx="706">
                  <c:v>485.10314899999997</c:v>
                </c:pt>
                <c:pt idx="707">
                  <c:v>499.45550500000002</c:v>
                </c:pt>
                <c:pt idx="708">
                  <c:v>485.83538800000002</c:v>
                </c:pt>
                <c:pt idx="709">
                  <c:v>491.10769699999997</c:v>
                </c:pt>
                <c:pt idx="710">
                  <c:v>479.29376200000002</c:v>
                </c:pt>
                <c:pt idx="711">
                  <c:v>482.27166699999998</c:v>
                </c:pt>
                <c:pt idx="712">
                  <c:v>469.62786899999998</c:v>
                </c:pt>
                <c:pt idx="713">
                  <c:v>474.509613</c:v>
                </c:pt>
                <c:pt idx="714">
                  <c:v>486.81173699999999</c:v>
                </c:pt>
                <c:pt idx="715">
                  <c:v>492.57226600000001</c:v>
                </c:pt>
                <c:pt idx="716">
                  <c:v>522.93688999999995</c:v>
                </c:pt>
                <c:pt idx="717">
                  <c:v>521.42358400000001</c:v>
                </c:pt>
                <c:pt idx="718">
                  <c:v>514.78442399999994</c:v>
                </c:pt>
                <c:pt idx="719">
                  <c:v>530.30847200000005</c:v>
                </c:pt>
                <c:pt idx="720">
                  <c:v>517.66467299999999</c:v>
                </c:pt>
                <c:pt idx="721">
                  <c:v>518.64099099999999</c:v>
                </c:pt>
                <c:pt idx="722">
                  <c:v>526.69598399999995</c:v>
                </c:pt>
                <c:pt idx="723">
                  <c:v>523.13226299999997</c:v>
                </c:pt>
                <c:pt idx="724">
                  <c:v>515.76068099999998</c:v>
                </c:pt>
                <c:pt idx="725">
                  <c:v>531.04070999999999</c:v>
                </c:pt>
                <c:pt idx="726">
                  <c:v>534.99505599999998</c:v>
                </c:pt>
                <c:pt idx="727">
                  <c:v>496.13592499999999</c:v>
                </c:pt>
                <c:pt idx="728">
                  <c:v>489.740814</c:v>
                </c:pt>
                <c:pt idx="729">
                  <c:v>464.50192299999998</c:v>
                </c:pt>
                <c:pt idx="730">
                  <c:v>455.76355000000001</c:v>
                </c:pt>
                <c:pt idx="731">
                  <c:v>458.10684199999997</c:v>
                </c:pt>
                <c:pt idx="732">
                  <c:v>448.24563599999999</c:v>
                </c:pt>
                <c:pt idx="733">
                  <c:v>432.77038599999997</c:v>
                </c:pt>
                <c:pt idx="734">
                  <c:v>446.63464399999998</c:v>
                </c:pt>
                <c:pt idx="735">
                  <c:v>436.138824</c:v>
                </c:pt>
                <c:pt idx="736">
                  <c:v>422.42095899999998</c:v>
                </c:pt>
                <c:pt idx="737">
                  <c:v>411.43695100000002</c:v>
                </c:pt>
                <c:pt idx="738">
                  <c:v>383.36669899999998</c:v>
                </c:pt>
                <c:pt idx="739">
                  <c:v>360.32464599999997</c:v>
                </c:pt>
                <c:pt idx="740">
                  <c:v>382.341522</c:v>
                </c:pt>
                <c:pt idx="741">
                  <c:v>396.74279799999999</c:v>
                </c:pt>
                <c:pt idx="742">
                  <c:v>426.13113399999997</c:v>
                </c:pt>
                <c:pt idx="743">
                  <c:v>445.21887199999998</c:v>
                </c:pt>
                <c:pt idx="744">
                  <c:v>431.50112899999999</c:v>
                </c:pt>
                <c:pt idx="745">
                  <c:v>436.28524800000002</c:v>
                </c:pt>
                <c:pt idx="746">
                  <c:v>431.98931900000002</c:v>
                </c:pt>
                <c:pt idx="747">
                  <c:v>398.89074699999998</c:v>
                </c:pt>
                <c:pt idx="748">
                  <c:v>337.81961100000001</c:v>
                </c:pt>
                <c:pt idx="749">
                  <c:v>333.27957199999997</c:v>
                </c:pt>
                <c:pt idx="750">
                  <c:v>355.14993299999998</c:v>
                </c:pt>
                <c:pt idx="751">
                  <c:v>363.54663099999999</c:v>
                </c:pt>
                <c:pt idx="752">
                  <c:v>375.40939300000002</c:v>
                </c:pt>
                <c:pt idx="753">
                  <c:v>379.80297899999999</c:v>
                </c:pt>
                <c:pt idx="754">
                  <c:v>378.72894300000002</c:v>
                </c:pt>
                <c:pt idx="755">
                  <c:v>370.966949</c:v>
                </c:pt>
                <c:pt idx="756">
                  <c:v>366.81741299999999</c:v>
                </c:pt>
                <c:pt idx="757">
                  <c:v>359.05538899999999</c:v>
                </c:pt>
                <c:pt idx="758">
                  <c:v>352.464966</c:v>
                </c:pt>
                <c:pt idx="759">
                  <c:v>364.13244600000002</c:v>
                </c:pt>
                <c:pt idx="760">
                  <c:v>356.46807899999999</c:v>
                </c:pt>
                <c:pt idx="761">
                  <c:v>345.04467799999998</c:v>
                </c:pt>
                <c:pt idx="762">
                  <c:v>344.16592400000002</c:v>
                </c:pt>
                <c:pt idx="763">
                  <c:v>340.21170000000001</c:v>
                </c:pt>
                <c:pt idx="764">
                  <c:v>325.12695300000001</c:v>
                </c:pt>
                <c:pt idx="765">
                  <c:v>313.11776700000001</c:v>
                </c:pt>
                <c:pt idx="766">
                  <c:v>282.26489299999997</c:v>
                </c:pt>
                <c:pt idx="767">
                  <c:v>296.81262199999998</c:v>
                </c:pt>
                <c:pt idx="768">
                  <c:v>293.00482199999999</c:v>
                </c:pt>
                <c:pt idx="769">
                  <c:v>288.90408300000001</c:v>
                </c:pt>
                <c:pt idx="770">
                  <c:v>303.50064099999997</c:v>
                </c:pt>
                <c:pt idx="771">
                  <c:v>309.55401599999999</c:v>
                </c:pt>
                <c:pt idx="772">
                  <c:v>309.50528000000003</c:v>
                </c:pt>
                <c:pt idx="773">
                  <c:v>321.36801100000002</c:v>
                </c:pt>
                <c:pt idx="774">
                  <c:v>303.79354899999998</c:v>
                </c:pt>
                <c:pt idx="775">
                  <c:v>305.84390300000001</c:v>
                </c:pt>
                <c:pt idx="776">
                  <c:v>308.87060500000001</c:v>
                </c:pt>
                <c:pt idx="777">
                  <c:v>309.74935900000003</c:v>
                </c:pt>
                <c:pt idx="778">
                  <c:v>310.13986199999999</c:v>
                </c:pt>
                <c:pt idx="779">
                  <c:v>318.73184199999997</c:v>
                </c:pt>
                <c:pt idx="780">
                  <c:v>329.325287</c:v>
                </c:pt>
                <c:pt idx="781">
                  <c:v>335.18344100000002</c:v>
                </c:pt>
                <c:pt idx="782">
                  <c:v>349.43826300000001</c:v>
                </c:pt>
                <c:pt idx="783">
                  <c:v>346.70446800000002</c:v>
                </c:pt>
                <c:pt idx="784">
                  <c:v>339.18649299999998</c:v>
                </c:pt>
                <c:pt idx="785">
                  <c:v>352.75787400000002</c:v>
                </c:pt>
                <c:pt idx="786">
                  <c:v>350.46343999999999</c:v>
                </c:pt>
                <c:pt idx="787">
                  <c:v>349.43826300000001</c:v>
                </c:pt>
                <c:pt idx="788">
                  <c:v>349.77999899999998</c:v>
                </c:pt>
                <c:pt idx="789">
                  <c:v>360.22699</c:v>
                </c:pt>
                <c:pt idx="790">
                  <c:v>362.52145400000001</c:v>
                </c:pt>
                <c:pt idx="791">
                  <c:v>360.66635100000002</c:v>
                </c:pt>
                <c:pt idx="792">
                  <c:v>349.48709100000002</c:v>
                </c:pt>
                <c:pt idx="793">
                  <c:v>348.89959700000003</c:v>
                </c:pt>
                <c:pt idx="794">
                  <c:v>360.30603000000002</c:v>
                </c:pt>
                <c:pt idx="795">
                  <c:v>367.69818099999998</c:v>
                </c:pt>
                <c:pt idx="796">
                  <c:v>354.38253800000001</c:v>
                </c:pt>
                <c:pt idx="797">
                  <c:v>354.48040800000001</c:v>
                </c:pt>
                <c:pt idx="798">
                  <c:v>348.556915</c:v>
                </c:pt>
                <c:pt idx="799">
                  <c:v>342.97607399999998</c:v>
                </c:pt>
                <c:pt idx="800">
                  <c:v>337.39529399999998</c:v>
                </c:pt>
                <c:pt idx="801">
                  <c:v>330.68850700000002</c:v>
                </c:pt>
                <c:pt idx="802">
                  <c:v>324.226471</c:v>
                </c:pt>
                <c:pt idx="803">
                  <c:v>331.86340300000001</c:v>
                </c:pt>
                <c:pt idx="804">
                  <c:v>331.17800899999997</c:v>
                </c:pt>
                <c:pt idx="805">
                  <c:v>330.54162600000001</c:v>
                </c:pt>
                <c:pt idx="806">
                  <c:v>337.05261200000001</c:v>
                </c:pt>
                <c:pt idx="807">
                  <c:v>335.877655</c:v>
                </c:pt>
                <c:pt idx="808">
                  <c:v>333.38098100000002</c:v>
                </c:pt>
                <c:pt idx="809">
                  <c:v>324.03070100000002</c:v>
                </c:pt>
                <c:pt idx="810">
                  <c:v>327.65332000000001</c:v>
                </c:pt>
                <c:pt idx="811">
                  <c:v>330.54162600000001</c:v>
                </c:pt>
                <c:pt idx="812">
                  <c:v>333.821594</c:v>
                </c:pt>
                <c:pt idx="813">
                  <c:v>336.85674999999998</c:v>
                </c:pt>
                <c:pt idx="814">
                  <c:v>333.62576300000001</c:v>
                </c:pt>
                <c:pt idx="815">
                  <c:v>341.654358</c:v>
                </c:pt>
                <c:pt idx="816">
                  <c:v>341.948059</c:v>
                </c:pt>
                <c:pt idx="817">
                  <c:v>346.10922199999999</c:v>
                </c:pt>
                <c:pt idx="818">
                  <c:v>348.11630200000002</c:v>
                </c:pt>
                <c:pt idx="819">
                  <c:v>354.28463699999998</c:v>
                </c:pt>
                <c:pt idx="820">
                  <c:v>351.54315200000002</c:v>
                </c:pt>
                <c:pt idx="821">
                  <c:v>353.45239299999997</c:v>
                </c:pt>
                <c:pt idx="822">
                  <c:v>345.42382800000001</c:v>
                </c:pt>
                <c:pt idx="823">
                  <c:v>347.03936800000002</c:v>
                </c:pt>
                <c:pt idx="824">
                  <c:v>348.89959700000003</c:v>
                </c:pt>
                <c:pt idx="825">
                  <c:v>345.81545999999997</c:v>
                </c:pt>
                <c:pt idx="826">
                  <c:v>347.03936800000002</c:v>
                </c:pt>
                <c:pt idx="827">
                  <c:v>329.31781000000001</c:v>
                </c:pt>
                <c:pt idx="828">
                  <c:v>330.19894399999998</c:v>
                </c:pt>
                <c:pt idx="829">
                  <c:v>337.591095</c:v>
                </c:pt>
                <c:pt idx="830">
                  <c:v>334.45800800000001</c:v>
                </c:pt>
                <c:pt idx="831">
                  <c:v>332.79354899999998</c:v>
                </c:pt>
                <c:pt idx="832">
                  <c:v>329.31781000000001</c:v>
                </c:pt>
                <c:pt idx="833">
                  <c:v>315.51257299999997</c:v>
                </c:pt>
                <c:pt idx="834">
                  <c:v>313.21170000000001</c:v>
                </c:pt>
                <c:pt idx="835">
                  <c:v>309.19741800000003</c:v>
                </c:pt>
                <c:pt idx="836">
                  <c:v>313.407532</c:v>
                </c:pt>
                <c:pt idx="837">
                  <c:v>317.86236600000001</c:v>
                </c:pt>
                <c:pt idx="838">
                  <c:v>312.82006799999999</c:v>
                </c:pt>
                <c:pt idx="839">
                  <c:v>317.27493299999998</c:v>
                </c:pt>
                <c:pt idx="840">
                  <c:v>329.56256100000002</c:v>
                </c:pt>
                <c:pt idx="841">
                  <c:v>332.30401599999999</c:v>
                </c:pt>
                <c:pt idx="842">
                  <c:v>329.61148100000003</c:v>
                </c:pt>
                <c:pt idx="843">
                  <c:v>328.38763399999999</c:v>
                </c:pt>
                <c:pt idx="844">
                  <c:v>327.80014</c:v>
                </c:pt>
                <c:pt idx="845">
                  <c:v>328.33865400000002</c:v>
                </c:pt>
                <c:pt idx="846">
                  <c:v>330.39477499999998</c:v>
                </c:pt>
                <c:pt idx="847">
                  <c:v>325.00976600000001</c:v>
                </c:pt>
                <c:pt idx="848">
                  <c:v>324.37335200000001</c:v>
                </c:pt>
                <c:pt idx="849">
                  <c:v>317.27493299999998</c:v>
                </c:pt>
                <c:pt idx="850">
                  <c:v>320.261169</c:v>
                </c:pt>
                <c:pt idx="851">
                  <c:v>314.04391500000003</c:v>
                </c:pt>
                <c:pt idx="852">
                  <c:v>318.84146099999998</c:v>
                </c:pt>
                <c:pt idx="853">
                  <c:v>311.106628</c:v>
                </c:pt>
                <c:pt idx="854">
                  <c:v>314.97409099999999</c:v>
                </c:pt>
                <c:pt idx="855">
                  <c:v>308.16937300000001</c:v>
                </c:pt>
                <c:pt idx="856">
                  <c:v>309.63803100000001</c:v>
                </c:pt>
                <c:pt idx="857">
                  <c:v>322.023529</c:v>
                </c:pt>
                <c:pt idx="858">
                  <c:v>322.90469400000001</c:v>
                </c:pt>
                <c:pt idx="859">
                  <c:v>320.65283199999999</c:v>
                </c:pt>
                <c:pt idx="860">
                  <c:v>318.84146099999998</c:v>
                </c:pt>
                <c:pt idx="861">
                  <c:v>321.24023399999999</c:v>
                </c:pt>
                <c:pt idx="862">
                  <c:v>310.372345</c:v>
                </c:pt>
                <c:pt idx="863">
                  <c:v>307.82669099999998</c:v>
                </c:pt>
                <c:pt idx="864">
                  <c:v>309.73593099999999</c:v>
                </c:pt>
                <c:pt idx="865">
                  <c:v>315.31674199999998</c:v>
                </c:pt>
                <c:pt idx="866">
                  <c:v>331.86340300000001</c:v>
                </c:pt>
                <c:pt idx="867">
                  <c:v>351.641052</c:v>
                </c:pt>
                <c:pt idx="868">
                  <c:v>344.199951</c:v>
                </c:pt>
                <c:pt idx="869">
                  <c:v>333.52786300000002</c:v>
                </c:pt>
                <c:pt idx="870">
                  <c:v>334.213257</c:v>
                </c:pt>
                <c:pt idx="871">
                  <c:v>335.33917200000002</c:v>
                </c:pt>
                <c:pt idx="872">
                  <c:v>342.73132299999997</c:v>
                </c:pt>
                <c:pt idx="873">
                  <c:v>347.72470099999998</c:v>
                </c:pt>
                <c:pt idx="874">
                  <c:v>345.228027</c:v>
                </c:pt>
                <c:pt idx="875">
                  <c:v>346.79461700000002</c:v>
                </c:pt>
                <c:pt idx="876">
                  <c:v>344.29788200000002</c:v>
                </c:pt>
                <c:pt idx="877">
                  <c:v>345.91336100000001</c:v>
                </c:pt>
                <c:pt idx="878">
                  <c:v>346.990387</c:v>
                </c:pt>
                <c:pt idx="879">
                  <c:v>359.22906499999999</c:v>
                </c:pt>
                <c:pt idx="880">
                  <c:v>360.06127900000001</c:v>
                </c:pt>
                <c:pt idx="881">
                  <c:v>366.719086</c:v>
                </c:pt>
                <c:pt idx="882">
                  <c:v>352.47332799999998</c:v>
                </c:pt>
                <c:pt idx="883">
                  <c:v>342.780304</c:v>
                </c:pt>
                <c:pt idx="884">
                  <c:v>343.46563700000002</c:v>
                </c:pt>
                <c:pt idx="885">
                  <c:v>342.63345299999997</c:v>
                </c:pt>
                <c:pt idx="886">
                  <c:v>337.101563</c:v>
                </c:pt>
                <c:pt idx="887">
                  <c:v>335.73083500000001</c:v>
                </c:pt>
                <c:pt idx="888">
                  <c:v>340.43048099999999</c:v>
                </c:pt>
                <c:pt idx="889">
                  <c:v>359.76754799999998</c:v>
                </c:pt>
                <c:pt idx="890">
                  <c:v>410.04394500000001</c:v>
                </c:pt>
                <c:pt idx="891">
                  <c:v>393.79101600000001</c:v>
                </c:pt>
                <c:pt idx="892">
                  <c:v>375.57989500000002</c:v>
                </c:pt>
                <c:pt idx="893">
                  <c:v>366.52328499999999</c:v>
                </c:pt>
                <c:pt idx="894">
                  <c:v>353.06076000000002</c:v>
                </c:pt>
                <c:pt idx="895">
                  <c:v>360.69766199999998</c:v>
                </c:pt>
                <c:pt idx="896">
                  <c:v>369.26474000000002</c:v>
                </c:pt>
                <c:pt idx="897">
                  <c:v>368.04089399999998</c:v>
                </c:pt>
                <c:pt idx="898">
                  <c:v>375.67782599999998</c:v>
                </c:pt>
                <c:pt idx="899">
                  <c:v>373.37692299999998</c:v>
                </c:pt>
                <c:pt idx="900">
                  <c:v>382.82516500000003</c:v>
                </c:pt>
                <c:pt idx="901">
                  <c:v>380.23056000000003</c:v>
                </c:pt>
                <c:pt idx="902">
                  <c:v>368.28567500000003</c:v>
                </c:pt>
                <c:pt idx="903">
                  <c:v>369.85220299999997</c:v>
                </c:pt>
                <c:pt idx="904">
                  <c:v>363.24334700000003</c:v>
                </c:pt>
                <c:pt idx="905">
                  <c:v>364.80987499999998</c:v>
                </c:pt>
                <c:pt idx="906">
                  <c:v>358.152039</c:v>
                </c:pt>
                <c:pt idx="907">
                  <c:v>365.49520899999999</c:v>
                </c:pt>
                <c:pt idx="908">
                  <c:v>362.41110200000003</c:v>
                </c:pt>
                <c:pt idx="909">
                  <c:v>364.320313</c:v>
                </c:pt>
                <c:pt idx="910">
                  <c:v>361.87261999999998</c:v>
                </c:pt>
                <c:pt idx="911">
                  <c:v>368.236694</c:v>
                </c:pt>
                <c:pt idx="912">
                  <c:v>371.81039399999997</c:v>
                </c:pt>
                <c:pt idx="913">
                  <c:v>362.60693400000002</c:v>
                </c:pt>
                <c:pt idx="914">
                  <c:v>358.24993899999998</c:v>
                </c:pt>
                <c:pt idx="915">
                  <c:v>354.52941900000002</c:v>
                </c:pt>
                <c:pt idx="916">
                  <c:v>351.44528200000002</c:v>
                </c:pt>
                <c:pt idx="917">
                  <c:v>342.92718500000001</c:v>
                </c:pt>
                <c:pt idx="918">
                  <c:v>346.74560500000001</c:v>
                </c:pt>
                <c:pt idx="919">
                  <c:v>338.031677</c:v>
                </c:pt>
                <c:pt idx="920">
                  <c:v>347.23513800000001</c:v>
                </c:pt>
                <c:pt idx="921">
                  <c:v>337.15051299999999</c:v>
                </c:pt>
                <c:pt idx="922">
                  <c:v>326.42944299999999</c:v>
                </c:pt>
                <c:pt idx="923">
                  <c:v>325.30349699999999</c:v>
                </c:pt>
                <c:pt idx="924">
                  <c:v>333.919464</c:v>
                </c:pt>
                <c:pt idx="925">
                  <c:v>336.31826799999999</c:v>
                </c:pt>
                <c:pt idx="926">
                  <c:v>333.13623000000001</c:v>
                </c:pt>
                <c:pt idx="927">
                  <c:v>329.31781000000001</c:v>
                </c:pt>
                <c:pt idx="928">
                  <c:v>339.94094799999999</c:v>
                </c:pt>
                <c:pt idx="929">
                  <c:v>336.61200000000002</c:v>
                </c:pt>
                <c:pt idx="930">
                  <c:v>334.702789</c:v>
                </c:pt>
                <c:pt idx="931">
                  <c:v>341.666473</c:v>
                </c:pt>
                <c:pt idx="932">
                  <c:v>348.43264799999997</c:v>
                </c:pt>
                <c:pt idx="933">
                  <c:v>341.86407500000001</c:v>
                </c:pt>
                <c:pt idx="934">
                  <c:v>342.11099200000001</c:v>
                </c:pt>
                <c:pt idx="935">
                  <c:v>339.83914199999998</c:v>
                </c:pt>
                <c:pt idx="936">
                  <c:v>320.577789</c:v>
                </c:pt>
                <c:pt idx="937">
                  <c:v>313.515289</c:v>
                </c:pt>
                <c:pt idx="938">
                  <c:v>315.83651700000001</c:v>
                </c:pt>
                <c:pt idx="939">
                  <c:v>311.09530599999999</c:v>
                </c:pt>
                <c:pt idx="940">
                  <c:v>312.97204599999998</c:v>
                </c:pt>
                <c:pt idx="941">
                  <c:v>313.86102299999999</c:v>
                </c:pt>
                <c:pt idx="942">
                  <c:v>314.25613399999997</c:v>
                </c:pt>
                <c:pt idx="943">
                  <c:v>316.725525</c:v>
                </c:pt>
                <c:pt idx="944">
                  <c:v>322.50393700000001</c:v>
                </c:pt>
                <c:pt idx="945">
                  <c:v>348.43264799999997</c:v>
                </c:pt>
                <c:pt idx="946">
                  <c:v>346.160797</c:v>
                </c:pt>
                <c:pt idx="947">
                  <c:v>351.05023199999999</c:v>
                </c:pt>
                <c:pt idx="948">
                  <c:v>347.59304800000001</c:v>
                </c:pt>
                <c:pt idx="949">
                  <c:v>340.23425300000002</c:v>
                </c:pt>
                <c:pt idx="950">
                  <c:v>343.19751000000002</c:v>
                </c:pt>
                <c:pt idx="951">
                  <c:v>340.876282</c:v>
                </c:pt>
                <c:pt idx="952">
                  <c:v>336.381958</c:v>
                </c:pt>
                <c:pt idx="953">
                  <c:v>321.91125499999998</c:v>
                </c:pt>
                <c:pt idx="954">
                  <c:v>324.578217</c:v>
                </c:pt>
                <c:pt idx="955">
                  <c:v>318.10836799999998</c:v>
                </c:pt>
                <c:pt idx="956">
                  <c:v>315.04632600000002</c:v>
                </c:pt>
                <c:pt idx="957">
                  <c:v>313.02142300000003</c:v>
                </c:pt>
                <c:pt idx="958">
                  <c:v>311.88549799999998</c:v>
                </c:pt>
                <c:pt idx="959">
                  <c:v>309.51489299999997</c:v>
                </c:pt>
                <c:pt idx="960">
                  <c:v>328.38113399999997</c:v>
                </c:pt>
                <c:pt idx="961">
                  <c:v>333.81381199999998</c:v>
                </c:pt>
                <c:pt idx="962">
                  <c:v>345.81509399999999</c:v>
                </c:pt>
                <c:pt idx="963">
                  <c:v>353.47024499999998</c:v>
                </c:pt>
                <c:pt idx="964">
                  <c:v>352.68002300000001</c:v>
                </c:pt>
                <c:pt idx="965">
                  <c:v>344.23468000000003</c:v>
                </c:pt>
                <c:pt idx="966">
                  <c:v>351.09960899999999</c:v>
                </c:pt>
                <c:pt idx="967">
                  <c:v>358.55721999999997</c:v>
                </c:pt>
                <c:pt idx="968">
                  <c:v>353.37146000000001</c:v>
                </c:pt>
                <c:pt idx="969">
                  <c:v>358.80413800000002</c:v>
                </c:pt>
                <c:pt idx="970">
                  <c:v>357.520081</c:v>
                </c:pt>
                <c:pt idx="971">
                  <c:v>364.23684700000001</c:v>
                </c:pt>
                <c:pt idx="972">
                  <c:v>369.027466</c:v>
                </c:pt>
                <c:pt idx="973">
                  <c:v>367.99032599999998</c:v>
                </c:pt>
                <c:pt idx="974">
                  <c:v>365.07641599999999</c:v>
                </c:pt>
                <c:pt idx="975">
                  <c:v>366.65685999999999</c:v>
                </c:pt>
                <c:pt idx="976">
                  <c:v>367.15072600000002</c:v>
                </c:pt>
                <c:pt idx="977">
                  <c:v>366.11355600000002</c:v>
                </c:pt>
                <c:pt idx="978">
                  <c:v>365.61968999999999</c:v>
                </c:pt>
                <c:pt idx="979">
                  <c:v>361.32290599999999</c:v>
                </c:pt>
                <c:pt idx="980">
                  <c:v>361.61929300000003</c:v>
                </c:pt>
                <c:pt idx="981">
                  <c:v>369.96582000000001</c:v>
                </c:pt>
                <c:pt idx="982">
                  <c:v>369.32376099999999</c:v>
                </c:pt>
                <c:pt idx="983">
                  <c:v>365.22457900000001</c:v>
                </c:pt>
                <c:pt idx="984">
                  <c:v>367.20010400000001</c:v>
                </c:pt>
                <c:pt idx="985">
                  <c:v>361.52050800000001</c:v>
                </c:pt>
                <c:pt idx="986">
                  <c:v>359.84127799999999</c:v>
                </c:pt>
                <c:pt idx="987">
                  <c:v>358.60656699999998</c:v>
                </c:pt>
                <c:pt idx="988">
                  <c:v>359.051086</c:v>
                </c:pt>
                <c:pt idx="989">
                  <c:v>358.85351600000001</c:v>
                </c:pt>
                <c:pt idx="990">
                  <c:v>357.76702899999998</c:v>
                </c:pt>
                <c:pt idx="991">
                  <c:v>363.39721700000001</c:v>
                </c:pt>
                <c:pt idx="992">
                  <c:v>358.40902699999998</c:v>
                </c:pt>
                <c:pt idx="993">
                  <c:v>352.13674900000001</c:v>
                </c:pt>
                <c:pt idx="994">
                  <c:v>348.679596</c:v>
                </c:pt>
                <c:pt idx="995">
                  <c:v>347.197968</c:v>
                </c:pt>
                <c:pt idx="996">
                  <c:v>345.56814600000001</c:v>
                </c:pt>
                <c:pt idx="997">
                  <c:v>347.00039700000002</c:v>
                </c:pt>
                <c:pt idx="998">
                  <c:v>348.97589099999999</c:v>
                </c:pt>
                <c:pt idx="999">
                  <c:v>346.95098899999999</c:v>
                </c:pt>
                <c:pt idx="1000">
                  <c:v>349.86492900000002</c:v>
                </c:pt>
                <c:pt idx="1001">
                  <c:v>352.13674900000001</c:v>
                </c:pt>
                <c:pt idx="1002">
                  <c:v>363.15026899999998</c:v>
                </c:pt>
                <c:pt idx="1003">
                  <c:v>360.13763399999999</c:v>
                </c:pt>
                <c:pt idx="1004">
                  <c:v>358.45843500000001</c:v>
                </c:pt>
                <c:pt idx="1005">
                  <c:v>363.59478799999999</c:v>
                </c:pt>
                <c:pt idx="1006">
                  <c:v>359.69314600000001</c:v>
                </c:pt>
                <c:pt idx="1007">
                  <c:v>366.80499300000002</c:v>
                </c:pt>
                <c:pt idx="1008">
                  <c:v>363.989868</c:v>
                </c:pt>
                <c:pt idx="1009">
                  <c:v>362.80456500000003</c:v>
                </c:pt>
                <c:pt idx="1010">
                  <c:v>360.23638899999997</c:v>
                </c:pt>
                <c:pt idx="1011">
                  <c:v>354.01351899999997</c:v>
                </c:pt>
                <c:pt idx="1012">
                  <c:v>358.21148699999998</c:v>
                </c:pt>
                <c:pt idx="1013">
                  <c:v>359.24865699999998</c:v>
                </c:pt>
                <c:pt idx="1014">
                  <c:v>361.66863999999998</c:v>
                </c:pt>
                <c:pt idx="1015">
                  <c:v>365.32336400000003</c:v>
                </c:pt>
                <c:pt idx="1016">
                  <c:v>386.46142600000002</c:v>
                </c:pt>
                <c:pt idx="1017">
                  <c:v>371.29931599999998</c:v>
                </c:pt>
                <c:pt idx="1018">
                  <c:v>366.65685999999999</c:v>
                </c:pt>
                <c:pt idx="1019">
                  <c:v>369.76828</c:v>
                </c:pt>
                <c:pt idx="1020">
                  <c:v>365.66909800000002</c:v>
                </c:pt>
                <c:pt idx="1021">
                  <c:v>367.39764400000001</c:v>
                </c:pt>
                <c:pt idx="1022">
                  <c:v>367.39764400000001</c:v>
                </c:pt>
                <c:pt idx="1023">
                  <c:v>364.13806199999999</c:v>
                </c:pt>
                <c:pt idx="1024">
                  <c:v>362.40948500000002</c:v>
                </c:pt>
                <c:pt idx="1025">
                  <c:v>366.70620700000001</c:v>
                </c:pt>
                <c:pt idx="1026">
                  <c:v>373.71933000000001</c:v>
                </c:pt>
                <c:pt idx="1027">
                  <c:v>367.891571</c:v>
                </c:pt>
                <c:pt idx="1028">
                  <c:v>369.076843</c:v>
                </c:pt>
                <c:pt idx="1029">
                  <c:v>370.65725700000002</c:v>
                </c:pt>
                <c:pt idx="1030">
                  <c:v>367.64462300000002</c:v>
                </c:pt>
                <c:pt idx="1031">
                  <c:v>375.54669200000001</c:v>
                </c:pt>
                <c:pt idx="1032">
                  <c:v>373.274811</c:v>
                </c:pt>
                <c:pt idx="1033">
                  <c:v>367.39764400000001</c:v>
                </c:pt>
                <c:pt idx="1034">
                  <c:v>368.23724399999998</c:v>
                </c:pt>
                <c:pt idx="1035">
                  <c:v>372.04013099999997</c:v>
                </c:pt>
                <c:pt idx="1036">
                  <c:v>379.398956</c:v>
                </c:pt>
                <c:pt idx="1037">
                  <c:v>385.07858299999998</c:v>
                </c:pt>
                <c:pt idx="1038">
                  <c:v>377.571594</c:v>
                </c:pt>
                <c:pt idx="1039">
                  <c:v>377.02832000000001</c:v>
                </c:pt>
                <c:pt idx="1040">
                  <c:v>373.71933000000001</c:v>
                </c:pt>
                <c:pt idx="1041">
                  <c:v>369.27441399999998</c:v>
                </c:pt>
                <c:pt idx="1042">
                  <c:v>375.74423200000001</c:v>
                </c:pt>
                <c:pt idx="1043">
                  <c:v>373.12667800000003</c:v>
                </c:pt>
                <c:pt idx="1044">
                  <c:v>361.86621100000002</c:v>
                </c:pt>
                <c:pt idx="1045">
                  <c:v>360.63150000000002</c:v>
                </c:pt>
                <c:pt idx="1046">
                  <c:v>360.53244000000001</c:v>
                </c:pt>
                <c:pt idx="1047">
                  <c:v>362.81051600000001</c:v>
                </c:pt>
                <c:pt idx="1048">
                  <c:v>361.522919</c:v>
                </c:pt>
                <c:pt idx="1049">
                  <c:v>363.65243500000003</c:v>
                </c:pt>
                <c:pt idx="1050">
                  <c:v>351.816284</c:v>
                </c:pt>
                <c:pt idx="1051">
                  <c:v>342.30773900000003</c:v>
                </c:pt>
                <c:pt idx="1052">
                  <c:v>341.11914100000001</c:v>
                </c:pt>
                <c:pt idx="1053">
                  <c:v>345.47723400000001</c:v>
                </c:pt>
                <c:pt idx="1054">
                  <c:v>348.74581899999998</c:v>
                </c:pt>
                <c:pt idx="1055">
                  <c:v>347.65628099999998</c:v>
                </c:pt>
                <c:pt idx="1056">
                  <c:v>349.98391700000002</c:v>
                </c:pt>
                <c:pt idx="1057">
                  <c:v>355.67913800000002</c:v>
                </c:pt>
                <c:pt idx="1058">
                  <c:v>355.43151899999998</c:v>
                </c:pt>
                <c:pt idx="1059">
                  <c:v>363.50387599999999</c:v>
                </c:pt>
                <c:pt idx="1060">
                  <c:v>361.17623900000001</c:v>
                </c:pt>
                <c:pt idx="1061">
                  <c:v>361.91909800000002</c:v>
                </c:pt>
                <c:pt idx="1062">
                  <c:v>362.46386699999999</c:v>
                </c:pt>
                <c:pt idx="1063">
                  <c:v>364.69244400000002</c:v>
                </c:pt>
                <c:pt idx="1064">
                  <c:v>369.64480600000002</c:v>
                </c:pt>
                <c:pt idx="1065">
                  <c:v>372.814301</c:v>
                </c:pt>
                <c:pt idx="1066">
                  <c:v>400.59710699999999</c:v>
                </c:pt>
                <c:pt idx="1067">
                  <c:v>401.290436</c:v>
                </c:pt>
                <c:pt idx="1068">
                  <c:v>423.97228999999999</c:v>
                </c:pt>
                <c:pt idx="1069">
                  <c:v>422.38754299999999</c:v>
                </c:pt>
                <c:pt idx="1070">
                  <c:v>414.85992399999998</c:v>
                </c:pt>
                <c:pt idx="1071">
                  <c:v>435.61035199999998</c:v>
                </c:pt>
                <c:pt idx="1072">
                  <c:v>407.48089599999997</c:v>
                </c:pt>
                <c:pt idx="1073">
                  <c:v>421.991333</c:v>
                </c:pt>
                <c:pt idx="1074">
                  <c:v>456.70745799999997</c:v>
                </c:pt>
                <c:pt idx="1075">
                  <c:v>459.57983400000001</c:v>
                </c:pt>
                <c:pt idx="1076">
                  <c:v>446.90176400000001</c:v>
                </c:pt>
                <c:pt idx="1077">
                  <c:v>443.73223899999999</c:v>
                </c:pt>
                <c:pt idx="1078">
                  <c:v>431.004639</c:v>
                </c:pt>
                <c:pt idx="1079">
                  <c:v>423.87326000000002</c:v>
                </c:pt>
                <c:pt idx="1080">
                  <c:v>454.52838100000002</c:v>
                </c:pt>
                <c:pt idx="1081">
                  <c:v>440.513214</c:v>
                </c:pt>
                <c:pt idx="1082">
                  <c:v>449.08078</c:v>
                </c:pt>
                <c:pt idx="1083">
                  <c:v>448.18936200000002</c:v>
                </c:pt>
                <c:pt idx="1084">
                  <c:v>446.40652499999999</c:v>
                </c:pt>
                <c:pt idx="1085">
                  <c:v>434.22369400000002</c:v>
                </c:pt>
                <c:pt idx="1086">
                  <c:v>444.22747800000002</c:v>
                </c:pt>
                <c:pt idx="1087">
                  <c:v>446.60461400000003</c:v>
                </c:pt>
                <c:pt idx="1088">
                  <c:v>453.04269399999998</c:v>
                </c:pt>
                <c:pt idx="1089">
                  <c:v>438.03701799999999</c:v>
                </c:pt>
                <c:pt idx="1090">
                  <c:v>439.473206</c:v>
                </c:pt>
                <c:pt idx="1091">
                  <c:v>440.26559400000002</c:v>
                </c:pt>
                <c:pt idx="1092">
                  <c:v>455.32080100000002</c:v>
                </c:pt>
                <c:pt idx="1093">
                  <c:v>449.08078</c:v>
                </c:pt>
                <c:pt idx="1094">
                  <c:v>451.30935699999998</c:v>
                </c:pt>
                <c:pt idx="1095">
                  <c:v>450.21981799999998</c:v>
                </c:pt>
                <c:pt idx="1096">
                  <c:v>449.22937000000002</c:v>
                </c:pt>
                <c:pt idx="1097">
                  <c:v>449.17984000000001</c:v>
                </c:pt>
                <c:pt idx="1098">
                  <c:v>443.28649899999999</c:v>
                </c:pt>
                <c:pt idx="1099">
                  <c:v>410.303741</c:v>
                </c:pt>
                <c:pt idx="1100">
                  <c:v>412.978027</c:v>
                </c:pt>
                <c:pt idx="1101">
                  <c:v>410.79898100000003</c:v>
                </c:pt>
                <c:pt idx="1102">
                  <c:v>435.70938100000001</c:v>
                </c:pt>
                <c:pt idx="1103">
                  <c:v>449.13034099999999</c:v>
                </c:pt>
                <c:pt idx="1104">
                  <c:v>448.18936200000002</c:v>
                </c:pt>
                <c:pt idx="1105">
                  <c:v>442.34558099999998</c:v>
                </c:pt>
                <c:pt idx="1106">
                  <c:v>449.873199</c:v>
                </c:pt>
                <c:pt idx="1107">
                  <c:v>447.69412199999999</c:v>
                </c:pt>
                <c:pt idx="1108">
                  <c:v>463.93789700000002</c:v>
                </c:pt>
                <c:pt idx="1109">
                  <c:v>462.84835800000002</c:v>
                </c:pt>
                <c:pt idx="1110">
                  <c:v>462.30361900000003</c:v>
                </c:pt>
                <c:pt idx="1111">
                  <c:v>456.50933800000001</c:v>
                </c:pt>
                <c:pt idx="1112">
                  <c:v>443.78173800000002</c:v>
                </c:pt>
                <c:pt idx="1113">
                  <c:v>441.30557299999998</c:v>
                </c:pt>
                <c:pt idx="1114">
                  <c:v>439.473206</c:v>
                </c:pt>
                <c:pt idx="1115">
                  <c:v>437.78939800000001</c:v>
                </c:pt>
                <c:pt idx="1116">
                  <c:v>431.69799799999998</c:v>
                </c:pt>
                <c:pt idx="1117">
                  <c:v>433.23321499999997</c:v>
                </c:pt>
                <c:pt idx="1118">
                  <c:v>432.34179699999999</c:v>
                </c:pt>
                <c:pt idx="1119">
                  <c:v>432.24273699999998</c:v>
                </c:pt>
                <c:pt idx="1120">
                  <c:v>473.99121100000002</c:v>
                </c:pt>
                <c:pt idx="1121">
                  <c:v>455.81603999999999</c:v>
                </c:pt>
                <c:pt idx="1122">
                  <c:v>450.21981799999998</c:v>
                </c:pt>
                <c:pt idx="1123">
                  <c:v>454.37982199999999</c:v>
                </c:pt>
                <c:pt idx="1124">
                  <c:v>454.97412100000003</c:v>
                </c:pt>
                <c:pt idx="1125">
                  <c:v>459.23315400000001</c:v>
                </c:pt>
                <c:pt idx="1126">
                  <c:v>454.13220200000001</c:v>
                </c:pt>
                <c:pt idx="1127">
                  <c:v>445.56463600000001</c:v>
                </c:pt>
                <c:pt idx="1128">
                  <c:v>428.18179300000003</c:v>
                </c:pt>
                <c:pt idx="1129">
                  <c:v>404.55902099999997</c:v>
                </c:pt>
                <c:pt idx="1130">
                  <c:v>388.85998499999999</c:v>
                </c:pt>
                <c:pt idx="1131">
                  <c:v>399.60665899999998</c:v>
                </c:pt>
                <c:pt idx="1132">
                  <c:v>394.35711700000002</c:v>
                </c:pt>
                <c:pt idx="1133">
                  <c:v>392.62377900000001</c:v>
                </c:pt>
                <c:pt idx="1134">
                  <c:v>393.41619900000001</c:v>
                </c:pt>
                <c:pt idx="1135">
                  <c:v>396.288544</c:v>
                </c:pt>
                <c:pt idx="1136">
                  <c:v>412.08657799999997</c:v>
                </c:pt>
                <c:pt idx="1137">
                  <c:v>409.80850199999998</c:v>
                </c:pt>
                <c:pt idx="1138">
                  <c:v>399.80471799999998</c:v>
                </c:pt>
                <c:pt idx="1139">
                  <c:v>401.53805499999999</c:v>
                </c:pt>
                <c:pt idx="1140">
                  <c:v>399.80471799999998</c:v>
                </c:pt>
                <c:pt idx="1141">
                  <c:v>398.81423999999998</c:v>
                </c:pt>
                <c:pt idx="1142">
                  <c:v>400.05233800000002</c:v>
                </c:pt>
                <c:pt idx="1143">
                  <c:v>399.45803799999999</c:v>
                </c:pt>
                <c:pt idx="1144">
                  <c:v>408.71899400000001</c:v>
                </c:pt>
                <c:pt idx="1145">
                  <c:v>410.50186200000002</c:v>
                </c:pt>
                <c:pt idx="1146">
                  <c:v>403.81616200000002</c:v>
                </c:pt>
                <c:pt idx="1147">
                  <c:v>404.063782</c:v>
                </c:pt>
                <c:pt idx="1148">
                  <c:v>405.00470000000001</c:v>
                </c:pt>
                <c:pt idx="1149">
                  <c:v>403.46948200000003</c:v>
                </c:pt>
                <c:pt idx="1150">
                  <c:v>398.91329999999999</c:v>
                </c:pt>
                <c:pt idx="1151">
                  <c:v>398.91329999999999</c:v>
                </c:pt>
                <c:pt idx="1152">
                  <c:v>399.60665899999998</c:v>
                </c:pt>
                <c:pt idx="1153">
                  <c:v>399.80471799999998</c:v>
                </c:pt>
                <c:pt idx="1154">
                  <c:v>398.31900000000002</c:v>
                </c:pt>
                <c:pt idx="1155">
                  <c:v>396.09045400000002</c:v>
                </c:pt>
                <c:pt idx="1156">
                  <c:v>395.54568499999999</c:v>
                </c:pt>
                <c:pt idx="1157">
                  <c:v>390.44476300000002</c:v>
                </c:pt>
                <c:pt idx="1158">
                  <c:v>384.30380200000002</c:v>
                </c:pt>
                <c:pt idx="1159">
                  <c:v>387.72094700000002</c:v>
                </c:pt>
                <c:pt idx="1160">
                  <c:v>385.98764</c:v>
                </c:pt>
                <c:pt idx="1161">
                  <c:v>389.50381499999997</c:v>
                </c:pt>
                <c:pt idx="1162">
                  <c:v>393.66378800000001</c:v>
                </c:pt>
                <c:pt idx="1163">
                  <c:v>393.317139</c:v>
                </c:pt>
                <c:pt idx="1164">
                  <c:v>394.05999800000001</c:v>
                </c:pt>
                <c:pt idx="1165">
                  <c:v>399.16091899999998</c:v>
                </c:pt>
                <c:pt idx="1166">
                  <c:v>396.83331299999998</c:v>
                </c:pt>
                <c:pt idx="1167">
                  <c:v>400.34948700000001</c:v>
                </c:pt>
                <c:pt idx="1168">
                  <c:v>406.88659699999999</c:v>
                </c:pt>
                <c:pt idx="1169">
                  <c:v>405.40087899999997</c:v>
                </c:pt>
                <c:pt idx="1170">
                  <c:v>408.96661399999999</c:v>
                </c:pt>
                <c:pt idx="1171">
                  <c:v>402.72662400000002</c:v>
                </c:pt>
                <c:pt idx="1172">
                  <c:v>400.29995700000001</c:v>
                </c:pt>
                <c:pt idx="1173">
                  <c:v>394.75329599999998</c:v>
                </c:pt>
                <c:pt idx="1174">
                  <c:v>387.37429800000001</c:v>
                </c:pt>
                <c:pt idx="1175">
                  <c:v>391.53427099999999</c:v>
                </c:pt>
                <c:pt idx="1176">
                  <c:v>389.89999399999999</c:v>
                </c:pt>
                <c:pt idx="1177">
                  <c:v>394.85000600000001</c:v>
                </c:pt>
                <c:pt idx="1178">
                  <c:v>395.45001200000002</c:v>
                </c:pt>
                <c:pt idx="1179">
                  <c:v>411.89999399999999</c:v>
                </c:pt>
                <c:pt idx="1180">
                  <c:v>407.95001200000002</c:v>
                </c:pt>
                <c:pt idx="1181">
                  <c:v>404.54998799999998</c:v>
                </c:pt>
                <c:pt idx="1182">
                  <c:v>407.85000600000001</c:v>
                </c:pt>
                <c:pt idx="1183">
                  <c:v>398.89999399999999</c:v>
                </c:pt>
                <c:pt idx="1184">
                  <c:v>391.89999399999999</c:v>
                </c:pt>
                <c:pt idx="1185">
                  <c:v>383.39999399999999</c:v>
                </c:pt>
                <c:pt idx="1186">
                  <c:v>385.10000600000001</c:v>
                </c:pt>
                <c:pt idx="1187">
                  <c:v>385.70001200000002</c:v>
                </c:pt>
                <c:pt idx="1188">
                  <c:v>398.20001200000002</c:v>
                </c:pt>
                <c:pt idx="1189">
                  <c:v>402</c:v>
                </c:pt>
                <c:pt idx="1190">
                  <c:v>391.70001200000002</c:v>
                </c:pt>
                <c:pt idx="1191">
                  <c:v>392.45001200000002</c:v>
                </c:pt>
                <c:pt idx="1192">
                  <c:v>381.29998799999998</c:v>
                </c:pt>
                <c:pt idx="1193">
                  <c:v>374.20001200000002</c:v>
                </c:pt>
                <c:pt idx="1194">
                  <c:v>351.64999399999999</c:v>
                </c:pt>
                <c:pt idx="1195">
                  <c:v>363.70001200000002</c:v>
                </c:pt>
                <c:pt idx="1196">
                  <c:v>361.14999399999999</c:v>
                </c:pt>
                <c:pt idx="1197">
                  <c:v>359.45001200000002</c:v>
                </c:pt>
                <c:pt idx="1198">
                  <c:v>358.04998799999998</c:v>
                </c:pt>
                <c:pt idx="1199">
                  <c:v>357.25</c:v>
                </c:pt>
                <c:pt idx="1200">
                  <c:v>361.14999399999999</c:v>
                </c:pt>
                <c:pt idx="1201">
                  <c:v>354.60000600000001</c:v>
                </c:pt>
                <c:pt idx="1202">
                  <c:v>343.5</c:v>
                </c:pt>
                <c:pt idx="1203">
                  <c:v>340.14999399999999</c:v>
                </c:pt>
                <c:pt idx="1204">
                  <c:v>361.54998799999998</c:v>
                </c:pt>
                <c:pt idx="1205">
                  <c:v>370.35000600000001</c:v>
                </c:pt>
                <c:pt idx="1206">
                  <c:v>382.89999399999999</c:v>
                </c:pt>
                <c:pt idx="1207">
                  <c:v>379.70001200000002</c:v>
                </c:pt>
                <c:pt idx="1208">
                  <c:v>377.29998799999998</c:v>
                </c:pt>
                <c:pt idx="1209">
                  <c:v>377.95001200000002</c:v>
                </c:pt>
                <c:pt idx="1210">
                  <c:v>382.75</c:v>
                </c:pt>
                <c:pt idx="1211">
                  <c:v>380.70001200000002</c:v>
                </c:pt>
                <c:pt idx="1212">
                  <c:v>374.04998799999998</c:v>
                </c:pt>
                <c:pt idx="1213">
                  <c:v>361.85000600000001</c:v>
                </c:pt>
                <c:pt idx="1214">
                  <c:v>361.89999399999999</c:v>
                </c:pt>
                <c:pt idx="1215">
                  <c:v>362.5</c:v>
                </c:pt>
                <c:pt idx="1216">
                  <c:v>363.14999399999999</c:v>
                </c:pt>
                <c:pt idx="1217">
                  <c:v>377.54998799999998</c:v>
                </c:pt>
                <c:pt idx="1218">
                  <c:v>384.5</c:v>
                </c:pt>
                <c:pt idx="1219">
                  <c:v>386.04998799999998</c:v>
                </c:pt>
                <c:pt idx="1220">
                  <c:v>396.54998799999998</c:v>
                </c:pt>
                <c:pt idx="1221">
                  <c:v>394.04998799999998</c:v>
                </c:pt>
                <c:pt idx="1222">
                  <c:v>413.35000600000001</c:v>
                </c:pt>
                <c:pt idx="1223">
                  <c:v>407.89999399999999</c:v>
                </c:pt>
                <c:pt idx="1224">
                  <c:v>411.54998799999998</c:v>
                </c:pt>
                <c:pt idx="1225">
                  <c:v>411.14999399999999</c:v>
                </c:pt>
                <c:pt idx="1226">
                  <c:v>391.60000600000001</c:v>
                </c:pt>
                <c:pt idx="1227">
                  <c:v>383.70001200000002</c:v>
                </c:pt>
                <c:pt idx="1228">
                  <c:v>388.85000600000001</c:v>
                </c:pt>
                <c:pt idx="1229">
                  <c:v>376.29998799999998</c:v>
                </c:pt>
                <c:pt idx="1230">
                  <c:v>379.95001200000002</c:v>
                </c:pt>
                <c:pt idx="1231">
                  <c:v>376.75</c:v>
                </c:pt>
                <c:pt idx="1232">
                  <c:v>379.5</c:v>
                </c:pt>
                <c:pt idx="1233">
                  <c:v>382.39999399999999</c:v>
                </c:pt>
                <c:pt idx="1234">
                  <c:v>378.29998799999998</c:v>
                </c:pt>
                <c:pt idx="1235">
                  <c:v>383</c:v>
                </c:pt>
              </c:numCache>
            </c:numRef>
          </c:val>
          <c:smooth val="0"/>
          <c:extLst>
            <c:ext xmlns:c16="http://schemas.microsoft.com/office/drawing/2014/chart" uri="{C3380CC4-5D6E-409C-BE32-E72D297353CC}">
              <c16:uniqueId val="{00000000-C5A8-9740-8FD9-DDC5C485C32A}"/>
            </c:ext>
          </c:extLst>
        </c:ser>
        <c:dLbls>
          <c:showLegendKey val="0"/>
          <c:showVal val="0"/>
          <c:showCatName val="0"/>
          <c:showSerName val="0"/>
          <c:showPercent val="0"/>
          <c:showBubbleSize val="0"/>
        </c:dLbls>
        <c:smooth val="0"/>
        <c:axId val="1517288832"/>
        <c:axId val="1517069408"/>
      </c:lineChart>
      <c:dateAx>
        <c:axId val="1517288832"/>
        <c:scaling>
          <c:orientation val="minMax"/>
        </c:scaling>
        <c:delete val="0"/>
        <c:axPos val="b"/>
        <c:numFmt formatCode="yyyy" sourceLinked="0"/>
        <c:majorTickMark val="out"/>
        <c:minorTickMark val="none"/>
        <c:tickLblPos val="nextTo"/>
        <c:spPr>
          <a:noFill/>
          <a:ln w="9525" cap="flat" cmpd="sng" algn="ctr">
            <a:solidFill>
              <a:srgbClr val="00206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9408"/>
        <c:crosses val="autoZero"/>
        <c:auto val="1"/>
        <c:lblOffset val="100"/>
        <c:baseTimeUnit val="days"/>
      </c:dateAx>
      <c:valAx>
        <c:axId val="1517069408"/>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8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'Share Price'!$C$1</c:f>
              <c:strCache>
                <c:ptCount val="1"/>
                <c:pt idx="0">
                  <c:v>Volume</c:v>
                </c:pt>
              </c:strCache>
            </c:strRef>
          </c:tx>
          <c:spPr>
            <a:solidFill>
              <a:srgbClr val="92D050"/>
            </a:solidFill>
            <a:ln w="9525" cap="flat" cmpd="sng" algn="ctr">
              <a:solidFill>
                <a:schemeClr val="tx1">
                  <a:lumMod val="50000"/>
                  <a:lumOff val="50000"/>
                </a:schemeClr>
              </a:solidFill>
              <a:round/>
            </a:ln>
            <a:effectLst/>
          </c:spPr>
          <c:invertIfNegative val="0"/>
          <c:cat>
            <c:numRef>
              <c:f>'Share Price'!$A$2:$A$1238</c:f>
              <c:numCache>
                <c:formatCode>m/d/yy</c:formatCode>
                <c:ptCount val="1237"/>
                <c:pt idx="0">
                  <c:v>43602</c:v>
                </c:pt>
                <c:pt idx="1">
                  <c:v>43605</c:v>
                </c:pt>
                <c:pt idx="2">
                  <c:v>43606</c:v>
                </c:pt>
                <c:pt idx="3">
                  <c:v>43607</c:v>
                </c:pt>
                <c:pt idx="4">
                  <c:v>43608</c:v>
                </c:pt>
                <c:pt idx="5">
                  <c:v>43609</c:v>
                </c:pt>
                <c:pt idx="6">
                  <c:v>43612</c:v>
                </c:pt>
                <c:pt idx="7">
                  <c:v>43613</c:v>
                </c:pt>
                <c:pt idx="8">
                  <c:v>43614</c:v>
                </c:pt>
                <c:pt idx="9">
                  <c:v>43615</c:v>
                </c:pt>
                <c:pt idx="10">
                  <c:v>43616</c:v>
                </c:pt>
                <c:pt idx="11">
                  <c:v>43619</c:v>
                </c:pt>
                <c:pt idx="12">
                  <c:v>43620</c:v>
                </c:pt>
                <c:pt idx="13">
                  <c:v>43622</c:v>
                </c:pt>
                <c:pt idx="14">
                  <c:v>43623</c:v>
                </c:pt>
                <c:pt idx="15">
                  <c:v>43626</c:v>
                </c:pt>
                <c:pt idx="16">
                  <c:v>43627</c:v>
                </c:pt>
                <c:pt idx="17">
                  <c:v>43628</c:v>
                </c:pt>
                <c:pt idx="18">
                  <c:v>43629</c:v>
                </c:pt>
                <c:pt idx="19">
                  <c:v>43630</c:v>
                </c:pt>
                <c:pt idx="20">
                  <c:v>43633</c:v>
                </c:pt>
                <c:pt idx="21">
                  <c:v>43634</c:v>
                </c:pt>
                <c:pt idx="22">
                  <c:v>43635</c:v>
                </c:pt>
                <c:pt idx="23">
                  <c:v>43636</c:v>
                </c:pt>
                <c:pt idx="24">
                  <c:v>43637</c:v>
                </c:pt>
                <c:pt idx="25">
                  <c:v>43640</c:v>
                </c:pt>
                <c:pt idx="26">
                  <c:v>43641</c:v>
                </c:pt>
                <c:pt idx="27">
                  <c:v>43642</c:v>
                </c:pt>
                <c:pt idx="28">
                  <c:v>43643</c:v>
                </c:pt>
                <c:pt idx="29">
                  <c:v>43644</c:v>
                </c:pt>
                <c:pt idx="30">
                  <c:v>43647</c:v>
                </c:pt>
                <c:pt idx="31">
                  <c:v>43648</c:v>
                </c:pt>
                <c:pt idx="32">
                  <c:v>43649</c:v>
                </c:pt>
                <c:pt idx="33">
                  <c:v>43650</c:v>
                </c:pt>
                <c:pt idx="34">
                  <c:v>43651</c:v>
                </c:pt>
                <c:pt idx="35">
                  <c:v>43654</c:v>
                </c:pt>
                <c:pt idx="36">
                  <c:v>43655</c:v>
                </c:pt>
                <c:pt idx="37">
                  <c:v>43656</c:v>
                </c:pt>
                <c:pt idx="38">
                  <c:v>43657</c:v>
                </c:pt>
                <c:pt idx="39">
                  <c:v>43658</c:v>
                </c:pt>
                <c:pt idx="40">
                  <c:v>43661</c:v>
                </c:pt>
                <c:pt idx="41">
                  <c:v>43662</c:v>
                </c:pt>
                <c:pt idx="42">
                  <c:v>43663</c:v>
                </c:pt>
                <c:pt idx="43">
                  <c:v>43664</c:v>
                </c:pt>
                <c:pt idx="44">
                  <c:v>43665</c:v>
                </c:pt>
                <c:pt idx="45">
                  <c:v>43668</c:v>
                </c:pt>
                <c:pt idx="46">
                  <c:v>43669</c:v>
                </c:pt>
                <c:pt idx="47">
                  <c:v>43670</c:v>
                </c:pt>
                <c:pt idx="48">
                  <c:v>43671</c:v>
                </c:pt>
                <c:pt idx="49">
                  <c:v>43672</c:v>
                </c:pt>
                <c:pt idx="50">
                  <c:v>43675</c:v>
                </c:pt>
                <c:pt idx="51">
                  <c:v>43676</c:v>
                </c:pt>
                <c:pt idx="52">
                  <c:v>43677</c:v>
                </c:pt>
                <c:pt idx="53">
                  <c:v>43678</c:v>
                </c:pt>
                <c:pt idx="54">
                  <c:v>43679</c:v>
                </c:pt>
                <c:pt idx="55">
                  <c:v>43682</c:v>
                </c:pt>
                <c:pt idx="56">
                  <c:v>43683</c:v>
                </c:pt>
                <c:pt idx="57">
                  <c:v>43684</c:v>
                </c:pt>
                <c:pt idx="58">
                  <c:v>43685</c:v>
                </c:pt>
                <c:pt idx="59">
                  <c:v>43686</c:v>
                </c:pt>
                <c:pt idx="60">
                  <c:v>43690</c:v>
                </c:pt>
                <c:pt idx="61">
                  <c:v>43691</c:v>
                </c:pt>
                <c:pt idx="62">
                  <c:v>43693</c:v>
                </c:pt>
                <c:pt idx="63">
                  <c:v>43696</c:v>
                </c:pt>
                <c:pt idx="64">
                  <c:v>43697</c:v>
                </c:pt>
                <c:pt idx="65">
                  <c:v>43698</c:v>
                </c:pt>
                <c:pt idx="66">
                  <c:v>43699</c:v>
                </c:pt>
                <c:pt idx="67">
                  <c:v>43700</c:v>
                </c:pt>
                <c:pt idx="68">
                  <c:v>43703</c:v>
                </c:pt>
                <c:pt idx="69">
                  <c:v>43704</c:v>
                </c:pt>
                <c:pt idx="70">
                  <c:v>43705</c:v>
                </c:pt>
                <c:pt idx="71">
                  <c:v>43706</c:v>
                </c:pt>
                <c:pt idx="72">
                  <c:v>43707</c:v>
                </c:pt>
                <c:pt idx="73">
                  <c:v>43711</c:v>
                </c:pt>
                <c:pt idx="74">
                  <c:v>43712</c:v>
                </c:pt>
                <c:pt idx="75">
                  <c:v>43713</c:v>
                </c:pt>
                <c:pt idx="76">
                  <c:v>43714</c:v>
                </c:pt>
                <c:pt idx="77">
                  <c:v>43717</c:v>
                </c:pt>
                <c:pt idx="78">
                  <c:v>43719</c:v>
                </c:pt>
                <c:pt idx="79">
                  <c:v>43720</c:v>
                </c:pt>
                <c:pt idx="80">
                  <c:v>43721</c:v>
                </c:pt>
                <c:pt idx="81">
                  <c:v>43724</c:v>
                </c:pt>
                <c:pt idx="82">
                  <c:v>43725</c:v>
                </c:pt>
                <c:pt idx="83">
                  <c:v>43726</c:v>
                </c:pt>
                <c:pt idx="84">
                  <c:v>43727</c:v>
                </c:pt>
                <c:pt idx="85">
                  <c:v>43728</c:v>
                </c:pt>
                <c:pt idx="86">
                  <c:v>43731</c:v>
                </c:pt>
                <c:pt idx="87">
                  <c:v>43732</c:v>
                </c:pt>
                <c:pt idx="88">
                  <c:v>43733</c:v>
                </c:pt>
                <c:pt idx="89">
                  <c:v>43734</c:v>
                </c:pt>
                <c:pt idx="90">
                  <c:v>43735</c:v>
                </c:pt>
                <c:pt idx="91">
                  <c:v>43738</c:v>
                </c:pt>
                <c:pt idx="92">
                  <c:v>43739</c:v>
                </c:pt>
                <c:pt idx="93">
                  <c:v>43741</c:v>
                </c:pt>
                <c:pt idx="94">
                  <c:v>43742</c:v>
                </c:pt>
                <c:pt idx="95">
                  <c:v>43745</c:v>
                </c:pt>
                <c:pt idx="96">
                  <c:v>43747</c:v>
                </c:pt>
                <c:pt idx="97">
                  <c:v>43748</c:v>
                </c:pt>
                <c:pt idx="98">
                  <c:v>43749</c:v>
                </c:pt>
                <c:pt idx="99">
                  <c:v>43752</c:v>
                </c:pt>
                <c:pt idx="100">
                  <c:v>43753</c:v>
                </c:pt>
                <c:pt idx="101">
                  <c:v>43754</c:v>
                </c:pt>
                <c:pt idx="102">
                  <c:v>43755</c:v>
                </c:pt>
                <c:pt idx="103">
                  <c:v>43756</c:v>
                </c:pt>
                <c:pt idx="104">
                  <c:v>43760</c:v>
                </c:pt>
                <c:pt idx="105">
                  <c:v>43761</c:v>
                </c:pt>
                <c:pt idx="106">
                  <c:v>43762</c:v>
                </c:pt>
                <c:pt idx="107">
                  <c:v>43763</c:v>
                </c:pt>
                <c:pt idx="108">
                  <c:v>43765</c:v>
                </c:pt>
                <c:pt idx="109">
                  <c:v>43767</c:v>
                </c:pt>
                <c:pt idx="110">
                  <c:v>43768</c:v>
                </c:pt>
                <c:pt idx="111">
                  <c:v>43769</c:v>
                </c:pt>
                <c:pt idx="112">
                  <c:v>43770</c:v>
                </c:pt>
                <c:pt idx="113">
                  <c:v>43773</c:v>
                </c:pt>
                <c:pt idx="114">
                  <c:v>43774</c:v>
                </c:pt>
                <c:pt idx="115">
                  <c:v>43775</c:v>
                </c:pt>
                <c:pt idx="116">
                  <c:v>43776</c:v>
                </c:pt>
                <c:pt idx="117">
                  <c:v>43777</c:v>
                </c:pt>
                <c:pt idx="118">
                  <c:v>43780</c:v>
                </c:pt>
                <c:pt idx="119">
                  <c:v>43782</c:v>
                </c:pt>
                <c:pt idx="120">
                  <c:v>43783</c:v>
                </c:pt>
                <c:pt idx="121">
                  <c:v>43784</c:v>
                </c:pt>
                <c:pt idx="122">
                  <c:v>43787</c:v>
                </c:pt>
                <c:pt idx="123">
                  <c:v>43788</c:v>
                </c:pt>
                <c:pt idx="124">
                  <c:v>43789</c:v>
                </c:pt>
                <c:pt idx="125">
                  <c:v>43790</c:v>
                </c:pt>
                <c:pt idx="126">
                  <c:v>43791</c:v>
                </c:pt>
                <c:pt idx="127">
                  <c:v>43794</c:v>
                </c:pt>
                <c:pt idx="128">
                  <c:v>43795</c:v>
                </c:pt>
                <c:pt idx="129">
                  <c:v>43796</c:v>
                </c:pt>
                <c:pt idx="130">
                  <c:v>43797</c:v>
                </c:pt>
                <c:pt idx="131">
                  <c:v>43798</c:v>
                </c:pt>
                <c:pt idx="132">
                  <c:v>43801</c:v>
                </c:pt>
                <c:pt idx="133">
                  <c:v>43802</c:v>
                </c:pt>
                <c:pt idx="134">
                  <c:v>43803</c:v>
                </c:pt>
                <c:pt idx="135">
                  <c:v>43804</c:v>
                </c:pt>
                <c:pt idx="136">
                  <c:v>43805</c:v>
                </c:pt>
                <c:pt idx="137">
                  <c:v>43808</c:v>
                </c:pt>
                <c:pt idx="138">
                  <c:v>43809</c:v>
                </c:pt>
                <c:pt idx="139">
                  <c:v>43810</c:v>
                </c:pt>
                <c:pt idx="140">
                  <c:v>43811</c:v>
                </c:pt>
                <c:pt idx="141">
                  <c:v>43812</c:v>
                </c:pt>
                <c:pt idx="142">
                  <c:v>43815</c:v>
                </c:pt>
                <c:pt idx="143">
                  <c:v>43816</c:v>
                </c:pt>
                <c:pt idx="144">
                  <c:v>43817</c:v>
                </c:pt>
                <c:pt idx="145">
                  <c:v>43818</c:v>
                </c:pt>
                <c:pt idx="146">
                  <c:v>43819</c:v>
                </c:pt>
                <c:pt idx="147">
                  <c:v>43822</c:v>
                </c:pt>
                <c:pt idx="148">
                  <c:v>43823</c:v>
                </c:pt>
                <c:pt idx="149">
                  <c:v>43825</c:v>
                </c:pt>
                <c:pt idx="150">
                  <c:v>43826</c:v>
                </c:pt>
                <c:pt idx="151">
                  <c:v>43829</c:v>
                </c:pt>
                <c:pt idx="152">
                  <c:v>43830</c:v>
                </c:pt>
                <c:pt idx="153">
                  <c:v>43831</c:v>
                </c:pt>
                <c:pt idx="154">
                  <c:v>43832</c:v>
                </c:pt>
                <c:pt idx="155">
                  <c:v>43833</c:v>
                </c:pt>
                <c:pt idx="156">
                  <c:v>43836</c:v>
                </c:pt>
                <c:pt idx="157">
                  <c:v>43837</c:v>
                </c:pt>
                <c:pt idx="158">
                  <c:v>43838</c:v>
                </c:pt>
                <c:pt idx="159">
                  <c:v>43839</c:v>
                </c:pt>
                <c:pt idx="160">
                  <c:v>43840</c:v>
                </c:pt>
                <c:pt idx="161">
                  <c:v>43843</c:v>
                </c:pt>
                <c:pt idx="162">
                  <c:v>43844</c:v>
                </c:pt>
                <c:pt idx="163">
                  <c:v>43845</c:v>
                </c:pt>
                <c:pt idx="164">
                  <c:v>43846</c:v>
                </c:pt>
                <c:pt idx="165">
                  <c:v>43847</c:v>
                </c:pt>
                <c:pt idx="166">
                  <c:v>43850</c:v>
                </c:pt>
                <c:pt idx="167">
                  <c:v>43851</c:v>
                </c:pt>
                <c:pt idx="168">
                  <c:v>43852</c:v>
                </c:pt>
                <c:pt idx="169">
                  <c:v>43853</c:v>
                </c:pt>
                <c:pt idx="170">
                  <c:v>43854</c:v>
                </c:pt>
                <c:pt idx="171">
                  <c:v>43857</c:v>
                </c:pt>
                <c:pt idx="172">
                  <c:v>43858</c:v>
                </c:pt>
                <c:pt idx="173">
                  <c:v>43859</c:v>
                </c:pt>
                <c:pt idx="174">
                  <c:v>43860</c:v>
                </c:pt>
                <c:pt idx="175">
                  <c:v>43861</c:v>
                </c:pt>
                <c:pt idx="176">
                  <c:v>43864</c:v>
                </c:pt>
                <c:pt idx="177">
                  <c:v>43865</c:v>
                </c:pt>
                <c:pt idx="178">
                  <c:v>43866</c:v>
                </c:pt>
                <c:pt idx="179">
                  <c:v>43867</c:v>
                </c:pt>
                <c:pt idx="180">
                  <c:v>43868</c:v>
                </c:pt>
                <c:pt idx="181">
                  <c:v>43871</c:v>
                </c:pt>
                <c:pt idx="182">
                  <c:v>43872</c:v>
                </c:pt>
                <c:pt idx="183">
                  <c:v>43873</c:v>
                </c:pt>
                <c:pt idx="184">
                  <c:v>43874</c:v>
                </c:pt>
                <c:pt idx="185">
                  <c:v>43875</c:v>
                </c:pt>
                <c:pt idx="186">
                  <c:v>43878</c:v>
                </c:pt>
                <c:pt idx="187">
                  <c:v>43879</c:v>
                </c:pt>
                <c:pt idx="188">
                  <c:v>43880</c:v>
                </c:pt>
                <c:pt idx="189">
                  <c:v>43881</c:v>
                </c:pt>
                <c:pt idx="190">
                  <c:v>43885</c:v>
                </c:pt>
                <c:pt idx="191">
                  <c:v>43886</c:v>
                </c:pt>
                <c:pt idx="192">
                  <c:v>43887</c:v>
                </c:pt>
                <c:pt idx="193">
                  <c:v>43888</c:v>
                </c:pt>
                <c:pt idx="194">
                  <c:v>43889</c:v>
                </c:pt>
                <c:pt idx="195">
                  <c:v>43892</c:v>
                </c:pt>
                <c:pt idx="196">
                  <c:v>43893</c:v>
                </c:pt>
                <c:pt idx="197">
                  <c:v>43894</c:v>
                </c:pt>
                <c:pt idx="198">
                  <c:v>43895</c:v>
                </c:pt>
                <c:pt idx="199">
                  <c:v>43896</c:v>
                </c:pt>
                <c:pt idx="200">
                  <c:v>43899</c:v>
                </c:pt>
                <c:pt idx="201">
                  <c:v>43901</c:v>
                </c:pt>
                <c:pt idx="202">
                  <c:v>43902</c:v>
                </c:pt>
                <c:pt idx="203">
                  <c:v>43903</c:v>
                </c:pt>
                <c:pt idx="204">
                  <c:v>43906</c:v>
                </c:pt>
                <c:pt idx="205">
                  <c:v>43907</c:v>
                </c:pt>
                <c:pt idx="206">
                  <c:v>43908</c:v>
                </c:pt>
                <c:pt idx="207">
                  <c:v>43909</c:v>
                </c:pt>
                <c:pt idx="208">
                  <c:v>43910</c:v>
                </c:pt>
                <c:pt idx="209">
                  <c:v>43913</c:v>
                </c:pt>
                <c:pt idx="210">
                  <c:v>43914</c:v>
                </c:pt>
                <c:pt idx="211">
                  <c:v>43915</c:v>
                </c:pt>
                <c:pt idx="212">
                  <c:v>43916</c:v>
                </c:pt>
                <c:pt idx="213">
                  <c:v>43917</c:v>
                </c:pt>
                <c:pt idx="214">
                  <c:v>43920</c:v>
                </c:pt>
                <c:pt idx="215">
                  <c:v>43921</c:v>
                </c:pt>
                <c:pt idx="216">
                  <c:v>43922</c:v>
                </c:pt>
                <c:pt idx="217">
                  <c:v>43924</c:v>
                </c:pt>
                <c:pt idx="218">
                  <c:v>43928</c:v>
                </c:pt>
                <c:pt idx="219">
                  <c:v>43929</c:v>
                </c:pt>
                <c:pt idx="220">
                  <c:v>43930</c:v>
                </c:pt>
                <c:pt idx="221">
                  <c:v>43934</c:v>
                </c:pt>
                <c:pt idx="222">
                  <c:v>43936</c:v>
                </c:pt>
                <c:pt idx="223">
                  <c:v>43937</c:v>
                </c:pt>
                <c:pt idx="224">
                  <c:v>43938</c:v>
                </c:pt>
                <c:pt idx="225">
                  <c:v>43941</c:v>
                </c:pt>
                <c:pt idx="226">
                  <c:v>43942</c:v>
                </c:pt>
                <c:pt idx="227">
                  <c:v>43943</c:v>
                </c:pt>
                <c:pt idx="228">
                  <c:v>43944</c:v>
                </c:pt>
                <c:pt idx="229">
                  <c:v>43945</c:v>
                </c:pt>
                <c:pt idx="230">
                  <c:v>43948</c:v>
                </c:pt>
                <c:pt idx="231">
                  <c:v>43949</c:v>
                </c:pt>
                <c:pt idx="232">
                  <c:v>43950</c:v>
                </c:pt>
                <c:pt idx="233">
                  <c:v>43951</c:v>
                </c:pt>
                <c:pt idx="234">
                  <c:v>43955</c:v>
                </c:pt>
                <c:pt idx="235">
                  <c:v>43956</c:v>
                </c:pt>
                <c:pt idx="236">
                  <c:v>43957</c:v>
                </c:pt>
                <c:pt idx="237">
                  <c:v>43958</c:v>
                </c:pt>
                <c:pt idx="238">
                  <c:v>43959</c:v>
                </c:pt>
                <c:pt idx="239">
                  <c:v>43962</c:v>
                </c:pt>
                <c:pt idx="240">
                  <c:v>43963</c:v>
                </c:pt>
                <c:pt idx="241">
                  <c:v>43964</c:v>
                </c:pt>
                <c:pt idx="242">
                  <c:v>43965</c:v>
                </c:pt>
                <c:pt idx="243">
                  <c:v>43966</c:v>
                </c:pt>
                <c:pt idx="244">
                  <c:v>43969</c:v>
                </c:pt>
                <c:pt idx="245">
                  <c:v>43970</c:v>
                </c:pt>
                <c:pt idx="246">
                  <c:v>43971</c:v>
                </c:pt>
                <c:pt idx="247">
                  <c:v>43972</c:v>
                </c:pt>
                <c:pt idx="248">
                  <c:v>43973</c:v>
                </c:pt>
                <c:pt idx="249">
                  <c:v>43977</c:v>
                </c:pt>
                <c:pt idx="250">
                  <c:v>43978</c:v>
                </c:pt>
                <c:pt idx="251">
                  <c:v>43979</c:v>
                </c:pt>
                <c:pt idx="252">
                  <c:v>43980</c:v>
                </c:pt>
                <c:pt idx="253">
                  <c:v>43983</c:v>
                </c:pt>
                <c:pt idx="254">
                  <c:v>43984</c:v>
                </c:pt>
                <c:pt idx="255">
                  <c:v>43985</c:v>
                </c:pt>
                <c:pt idx="256">
                  <c:v>43986</c:v>
                </c:pt>
                <c:pt idx="257">
                  <c:v>43987</c:v>
                </c:pt>
                <c:pt idx="258">
                  <c:v>43990</c:v>
                </c:pt>
                <c:pt idx="259">
                  <c:v>43991</c:v>
                </c:pt>
                <c:pt idx="260">
                  <c:v>43992</c:v>
                </c:pt>
                <c:pt idx="261">
                  <c:v>43993</c:v>
                </c:pt>
                <c:pt idx="262">
                  <c:v>43994</c:v>
                </c:pt>
                <c:pt idx="263">
                  <c:v>43997</c:v>
                </c:pt>
                <c:pt idx="264">
                  <c:v>43998</c:v>
                </c:pt>
                <c:pt idx="265">
                  <c:v>43999</c:v>
                </c:pt>
                <c:pt idx="266">
                  <c:v>44000</c:v>
                </c:pt>
                <c:pt idx="267">
                  <c:v>44001</c:v>
                </c:pt>
                <c:pt idx="268">
                  <c:v>44004</c:v>
                </c:pt>
                <c:pt idx="269">
                  <c:v>44005</c:v>
                </c:pt>
                <c:pt idx="270">
                  <c:v>44006</c:v>
                </c:pt>
                <c:pt idx="271">
                  <c:v>44007</c:v>
                </c:pt>
                <c:pt idx="272">
                  <c:v>44008</c:v>
                </c:pt>
                <c:pt idx="273">
                  <c:v>44011</c:v>
                </c:pt>
                <c:pt idx="274">
                  <c:v>44012</c:v>
                </c:pt>
                <c:pt idx="275">
                  <c:v>44013</c:v>
                </c:pt>
                <c:pt idx="276">
                  <c:v>44014</c:v>
                </c:pt>
                <c:pt idx="277">
                  <c:v>44015</c:v>
                </c:pt>
                <c:pt idx="278">
                  <c:v>44018</c:v>
                </c:pt>
                <c:pt idx="279">
                  <c:v>44019</c:v>
                </c:pt>
                <c:pt idx="280">
                  <c:v>44020</c:v>
                </c:pt>
                <c:pt idx="281">
                  <c:v>44021</c:v>
                </c:pt>
                <c:pt idx="282">
                  <c:v>44022</c:v>
                </c:pt>
                <c:pt idx="283">
                  <c:v>44025</c:v>
                </c:pt>
                <c:pt idx="284">
                  <c:v>44026</c:v>
                </c:pt>
                <c:pt idx="285">
                  <c:v>44027</c:v>
                </c:pt>
                <c:pt idx="286">
                  <c:v>44028</c:v>
                </c:pt>
                <c:pt idx="287">
                  <c:v>44029</c:v>
                </c:pt>
                <c:pt idx="288">
                  <c:v>44032</c:v>
                </c:pt>
                <c:pt idx="289">
                  <c:v>44033</c:v>
                </c:pt>
                <c:pt idx="290">
                  <c:v>44034</c:v>
                </c:pt>
                <c:pt idx="291">
                  <c:v>44035</c:v>
                </c:pt>
                <c:pt idx="292">
                  <c:v>44036</c:v>
                </c:pt>
                <c:pt idx="293">
                  <c:v>44039</c:v>
                </c:pt>
                <c:pt idx="294">
                  <c:v>44040</c:v>
                </c:pt>
                <c:pt idx="295">
                  <c:v>44041</c:v>
                </c:pt>
                <c:pt idx="296">
                  <c:v>44042</c:v>
                </c:pt>
                <c:pt idx="297">
                  <c:v>44043</c:v>
                </c:pt>
                <c:pt idx="298">
                  <c:v>44046</c:v>
                </c:pt>
                <c:pt idx="299">
                  <c:v>44047</c:v>
                </c:pt>
                <c:pt idx="300">
                  <c:v>44048</c:v>
                </c:pt>
                <c:pt idx="301">
                  <c:v>44049</c:v>
                </c:pt>
                <c:pt idx="302">
                  <c:v>44050</c:v>
                </c:pt>
                <c:pt idx="303">
                  <c:v>44053</c:v>
                </c:pt>
                <c:pt idx="304">
                  <c:v>44054</c:v>
                </c:pt>
                <c:pt idx="305">
                  <c:v>44055</c:v>
                </c:pt>
                <c:pt idx="306">
                  <c:v>44056</c:v>
                </c:pt>
                <c:pt idx="307">
                  <c:v>44057</c:v>
                </c:pt>
                <c:pt idx="308">
                  <c:v>44060</c:v>
                </c:pt>
                <c:pt idx="309">
                  <c:v>44061</c:v>
                </c:pt>
                <c:pt idx="310">
                  <c:v>44062</c:v>
                </c:pt>
                <c:pt idx="311">
                  <c:v>44063</c:v>
                </c:pt>
                <c:pt idx="312">
                  <c:v>44064</c:v>
                </c:pt>
                <c:pt idx="313">
                  <c:v>44067</c:v>
                </c:pt>
                <c:pt idx="314">
                  <c:v>44068</c:v>
                </c:pt>
                <c:pt idx="315">
                  <c:v>44069</c:v>
                </c:pt>
                <c:pt idx="316">
                  <c:v>44070</c:v>
                </c:pt>
                <c:pt idx="317">
                  <c:v>44071</c:v>
                </c:pt>
                <c:pt idx="318">
                  <c:v>44074</c:v>
                </c:pt>
                <c:pt idx="319">
                  <c:v>44075</c:v>
                </c:pt>
                <c:pt idx="320">
                  <c:v>44076</c:v>
                </c:pt>
                <c:pt idx="321">
                  <c:v>44077</c:v>
                </c:pt>
                <c:pt idx="322">
                  <c:v>44078</c:v>
                </c:pt>
                <c:pt idx="323">
                  <c:v>44081</c:v>
                </c:pt>
                <c:pt idx="324">
                  <c:v>44082</c:v>
                </c:pt>
                <c:pt idx="325">
                  <c:v>44083</c:v>
                </c:pt>
                <c:pt idx="326">
                  <c:v>44084</c:v>
                </c:pt>
                <c:pt idx="327">
                  <c:v>44085</c:v>
                </c:pt>
                <c:pt idx="328">
                  <c:v>44088</c:v>
                </c:pt>
                <c:pt idx="329">
                  <c:v>44089</c:v>
                </c:pt>
                <c:pt idx="330">
                  <c:v>44090</c:v>
                </c:pt>
                <c:pt idx="331">
                  <c:v>44091</c:v>
                </c:pt>
                <c:pt idx="332">
                  <c:v>44092</c:v>
                </c:pt>
                <c:pt idx="333">
                  <c:v>44095</c:v>
                </c:pt>
                <c:pt idx="334">
                  <c:v>44096</c:v>
                </c:pt>
                <c:pt idx="335">
                  <c:v>44097</c:v>
                </c:pt>
                <c:pt idx="336">
                  <c:v>44098</c:v>
                </c:pt>
                <c:pt idx="337">
                  <c:v>44099</c:v>
                </c:pt>
                <c:pt idx="338">
                  <c:v>44102</c:v>
                </c:pt>
                <c:pt idx="339">
                  <c:v>44103</c:v>
                </c:pt>
                <c:pt idx="340">
                  <c:v>44104</c:v>
                </c:pt>
                <c:pt idx="341">
                  <c:v>44105</c:v>
                </c:pt>
                <c:pt idx="342">
                  <c:v>44109</c:v>
                </c:pt>
                <c:pt idx="343">
                  <c:v>44110</c:v>
                </c:pt>
                <c:pt idx="344">
                  <c:v>44111</c:v>
                </c:pt>
                <c:pt idx="345">
                  <c:v>44112</c:v>
                </c:pt>
                <c:pt idx="346">
                  <c:v>44113</c:v>
                </c:pt>
                <c:pt idx="347">
                  <c:v>44116</c:v>
                </c:pt>
                <c:pt idx="348">
                  <c:v>44117</c:v>
                </c:pt>
                <c:pt idx="349">
                  <c:v>44118</c:v>
                </c:pt>
                <c:pt idx="350">
                  <c:v>44119</c:v>
                </c:pt>
                <c:pt idx="351">
                  <c:v>44120</c:v>
                </c:pt>
                <c:pt idx="352">
                  <c:v>44123</c:v>
                </c:pt>
                <c:pt idx="353">
                  <c:v>44124</c:v>
                </c:pt>
                <c:pt idx="354">
                  <c:v>44125</c:v>
                </c:pt>
                <c:pt idx="355">
                  <c:v>44126</c:v>
                </c:pt>
                <c:pt idx="356">
                  <c:v>44127</c:v>
                </c:pt>
                <c:pt idx="357">
                  <c:v>44130</c:v>
                </c:pt>
                <c:pt idx="358">
                  <c:v>44131</c:v>
                </c:pt>
                <c:pt idx="359">
                  <c:v>44132</c:v>
                </c:pt>
                <c:pt idx="360">
                  <c:v>44133</c:v>
                </c:pt>
                <c:pt idx="361">
                  <c:v>44134</c:v>
                </c:pt>
                <c:pt idx="362">
                  <c:v>44137</c:v>
                </c:pt>
                <c:pt idx="363">
                  <c:v>44138</c:v>
                </c:pt>
                <c:pt idx="364">
                  <c:v>44139</c:v>
                </c:pt>
                <c:pt idx="365">
                  <c:v>44140</c:v>
                </c:pt>
                <c:pt idx="366">
                  <c:v>44141</c:v>
                </c:pt>
                <c:pt idx="367">
                  <c:v>44144</c:v>
                </c:pt>
                <c:pt idx="368">
                  <c:v>44145</c:v>
                </c:pt>
                <c:pt idx="369">
                  <c:v>44146</c:v>
                </c:pt>
                <c:pt idx="370">
                  <c:v>44147</c:v>
                </c:pt>
                <c:pt idx="371">
                  <c:v>44148</c:v>
                </c:pt>
                <c:pt idx="372">
                  <c:v>44149</c:v>
                </c:pt>
                <c:pt idx="373">
                  <c:v>44152</c:v>
                </c:pt>
                <c:pt idx="374">
                  <c:v>44153</c:v>
                </c:pt>
                <c:pt idx="375">
                  <c:v>44154</c:v>
                </c:pt>
                <c:pt idx="376">
                  <c:v>44155</c:v>
                </c:pt>
                <c:pt idx="377">
                  <c:v>44158</c:v>
                </c:pt>
                <c:pt idx="378">
                  <c:v>44159</c:v>
                </c:pt>
                <c:pt idx="379">
                  <c:v>44160</c:v>
                </c:pt>
                <c:pt idx="380">
                  <c:v>44161</c:v>
                </c:pt>
                <c:pt idx="381">
                  <c:v>44162</c:v>
                </c:pt>
                <c:pt idx="382">
                  <c:v>44166</c:v>
                </c:pt>
                <c:pt idx="383">
                  <c:v>44167</c:v>
                </c:pt>
                <c:pt idx="384">
                  <c:v>44168</c:v>
                </c:pt>
                <c:pt idx="385">
                  <c:v>44169</c:v>
                </c:pt>
                <c:pt idx="386">
                  <c:v>44172</c:v>
                </c:pt>
                <c:pt idx="387">
                  <c:v>44173</c:v>
                </c:pt>
                <c:pt idx="388">
                  <c:v>44174</c:v>
                </c:pt>
                <c:pt idx="389">
                  <c:v>44175</c:v>
                </c:pt>
                <c:pt idx="390">
                  <c:v>44176</c:v>
                </c:pt>
                <c:pt idx="391">
                  <c:v>44179</c:v>
                </c:pt>
                <c:pt idx="392">
                  <c:v>44180</c:v>
                </c:pt>
                <c:pt idx="393">
                  <c:v>44181</c:v>
                </c:pt>
                <c:pt idx="394">
                  <c:v>44182</c:v>
                </c:pt>
                <c:pt idx="395">
                  <c:v>44183</c:v>
                </c:pt>
                <c:pt idx="396">
                  <c:v>44186</c:v>
                </c:pt>
                <c:pt idx="397">
                  <c:v>44187</c:v>
                </c:pt>
                <c:pt idx="398">
                  <c:v>44188</c:v>
                </c:pt>
                <c:pt idx="399">
                  <c:v>44189</c:v>
                </c:pt>
                <c:pt idx="400">
                  <c:v>44193</c:v>
                </c:pt>
                <c:pt idx="401">
                  <c:v>44194</c:v>
                </c:pt>
                <c:pt idx="402">
                  <c:v>44195</c:v>
                </c:pt>
                <c:pt idx="403">
                  <c:v>44196</c:v>
                </c:pt>
                <c:pt idx="404">
                  <c:v>44197</c:v>
                </c:pt>
                <c:pt idx="405">
                  <c:v>44200</c:v>
                </c:pt>
                <c:pt idx="406">
                  <c:v>44201</c:v>
                </c:pt>
                <c:pt idx="407">
                  <c:v>44202</c:v>
                </c:pt>
                <c:pt idx="408">
                  <c:v>44203</c:v>
                </c:pt>
                <c:pt idx="409">
                  <c:v>44204</c:v>
                </c:pt>
                <c:pt idx="410">
                  <c:v>44207</c:v>
                </c:pt>
                <c:pt idx="411">
                  <c:v>44208</c:v>
                </c:pt>
                <c:pt idx="412">
                  <c:v>44209</c:v>
                </c:pt>
                <c:pt idx="413">
                  <c:v>44210</c:v>
                </c:pt>
                <c:pt idx="414">
                  <c:v>44211</c:v>
                </c:pt>
                <c:pt idx="415">
                  <c:v>44214</c:v>
                </c:pt>
                <c:pt idx="416">
                  <c:v>44215</c:v>
                </c:pt>
                <c:pt idx="417">
                  <c:v>44216</c:v>
                </c:pt>
                <c:pt idx="418">
                  <c:v>44217</c:v>
                </c:pt>
                <c:pt idx="419">
                  <c:v>44218</c:v>
                </c:pt>
                <c:pt idx="420">
                  <c:v>44221</c:v>
                </c:pt>
                <c:pt idx="421">
                  <c:v>44223</c:v>
                </c:pt>
                <c:pt idx="422">
                  <c:v>44224</c:v>
                </c:pt>
                <c:pt idx="423">
                  <c:v>44225</c:v>
                </c:pt>
                <c:pt idx="424">
                  <c:v>44228</c:v>
                </c:pt>
                <c:pt idx="425">
                  <c:v>44229</c:v>
                </c:pt>
                <c:pt idx="426">
                  <c:v>44230</c:v>
                </c:pt>
                <c:pt idx="427">
                  <c:v>44231</c:v>
                </c:pt>
                <c:pt idx="428">
                  <c:v>44232</c:v>
                </c:pt>
                <c:pt idx="429">
                  <c:v>44235</c:v>
                </c:pt>
                <c:pt idx="430">
                  <c:v>44236</c:v>
                </c:pt>
                <c:pt idx="431">
                  <c:v>44237</c:v>
                </c:pt>
                <c:pt idx="432">
                  <c:v>44238</c:v>
                </c:pt>
                <c:pt idx="433">
                  <c:v>44239</c:v>
                </c:pt>
                <c:pt idx="434">
                  <c:v>44242</c:v>
                </c:pt>
                <c:pt idx="435">
                  <c:v>44243</c:v>
                </c:pt>
                <c:pt idx="436">
                  <c:v>44244</c:v>
                </c:pt>
                <c:pt idx="437">
                  <c:v>44245</c:v>
                </c:pt>
                <c:pt idx="438">
                  <c:v>44246</c:v>
                </c:pt>
                <c:pt idx="439">
                  <c:v>44249</c:v>
                </c:pt>
                <c:pt idx="440">
                  <c:v>44250</c:v>
                </c:pt>
                <c:pt idx="441">
                  <c:v>44251</c:v>
                </c:pt>
                <c:pt idx="442">
                  <c:v>44252</c:v>
                </c:pt>
                <c:pt idx="443">
                  <c:v>44253</c:v>
                </c:pt>
                <c:pt idx="444">
                  <c:v>44256</c:v>
                </c:pt>
                <c:pt idx="445">
                  <c:v>44257</c:v>
                </c:pt>
                <c:pt idx="446">
                  <c:v>44258</c:v>
                </c:pt>
                <c:pt idx="447">
                  <c:v>44259</c:v>
                </c:pt>
                <c:pt idx="448">
                  <c:v>44260</c:v>
                </c:pt>
                <c:pt idx="449">
                  <c:v>44263</c:v>
                </c:pt>
                <c:pt idx="450">
                  <c:v>44264</c:v>
                </c:pt>
                <c:pt idx="451">
                  <c:v>44265</c:v>
                </c:pt>
                <c:pt idx="452">
                  <c:v>44267</c:v>
                </c:pt>
                <c:pt idx="453">
                  <c:v>44270</c:v>
                </c:pt>
                <c:pt idx="454">
                  <c:v>44271</c:v>
                </c:pt>
                <c:pt idx="455">
                  <c:v>44272</c:v>
                </c:pt>
                <c:pt idx="456">
                  <c:v>44273</c:v>
                </c:pt>
                <c:pt idx="457">
                  <c:v>44274</c:v>
                </c:pt>
                <c:pt idx="458">
                  <c:v>44277</c:v>
                </c:pt>
                <c:pt idx="459">
                  <c:v>44278</c:v>
                </c:pt>
                <c:pt idx="460">
                  <c:v>44279</c:v>
                </c:pt>
                <c:pt idx="461">
                  <c:v>44280</c:v>
                </c:pt>
                <c:pt idx="462">
                  <c:v>44281</c:v>
                </c:pt>
                <c:pt idx="463">
                  <c:v>44285</c:v>
                </c:pt>
                <c:pt idx="464">
                  <c:v>44286</c:v>
                </c:pt>
                <c:pt idx="465">
                  <c:v>44287</c:v>
                </c:pt>
                <c:pt idx="466">
                  <c:v>44291</c:v>
                </c:pt>
                <c:pt idx="467">
                  <c:v>44292</c:v>
                </c:pt>
                <c:pt idx="468">
                  <c:v>44293</c:v>
                </c:pt>
                <c:pt idx="469">
                  <c:v>44294</c:v>
                </c:pt>
                <c:pt idx="470">
                  <c:v>44295</c:v>
                </c:pt>
                <c:pt idx="471">
                  <c:v>44298</c:v>
                </c:pt>
                <c:pt idx="472">
                  <c:v>44299</c:v>
                </c:pt>
                <c:pt idx="473">
                  <c:v>44301</c:v>
                </c:pt>
                <c:pt idx="474">
                  <c:v>44302</c:v>
                </c:pt>
                <c:pt idx="475">
                  <c:v>44305</c:v>
                </c:pt>
                <c:pt idx="476">
                  <c:v>44306</c:v>
                </c:pt>
                <c:pt idx="477">
                  <c:v>44308</c:v>
                </c:pt>
                <c:pt idx="478">
                  <c:v>44309</c:v>
                </c:pt>
                <c:pt idx="479">
                  <c:v>44312</c:v>
                </c:pt>
                <c:pt idx="480">
                  <c:v>44313</c:v>
                </c:pt>
                <c:pt idx="481">
                  <c:v>44314</c:v>
                </c:pt>
                <c:pt idx="482">
                  <c:v>44315</c:v>
                </c:pt>
                <c:pt idx="483">
                  <c:v>44316</c:v>
                </c:pt>
                <c:pt idx="484">
                  <c:v>44319</c:v>
                </c:pt>
                <c:pt idx="485">
                  <c:v>44320</c:v>
                </c:pt>
                <c:pt idx="486">
                  <c:v>44321</c:v>
                </c:pt>
                <c:pt idx="487">
                  <c:v>44322</c:v>
                </c:pt>
                <c:pt idx="488">
                  <c:v>44323</c:v>
                </c:pt>
                <c:pt idx="489">
                  <c:v>44326</c:v>
                </c:pt>
                <c:pt idx="490">
                  <c:v>44327</c:v>
                </c:pt>
                <c:pt idx="491">
                  <c:v>44328</c:v>
                </c:pt>
                <c:pt idx="492">
                  <c:v>44330</c:v>
                </c:pt>
                <c:pt idx="493">
                  <c:v>44333</c:v>
                </c:pt>
                <c:pt idx="494">
                  <c:v>44334</c:v>
                </c:pt>
                <c:pt idx="495">
                  <c:v>44335</c:v>
                </c:pt>
                <c:pt idx="496">
                  <c:v>44336</c:v>
                </c:pt>
                <c:pt idx="497">
                  <c:v>44337</c:v>
                </c:pt>
                <c:pt idx="498">
                  <c:v>44340</c:v>
                </c:pt>
                <c:pt idx="499">
                  <c:v>44341</c:v>
                </c:pt>
                <c:pt idx="500">
                  <c:v>44342</c:v>
                </c:pt>
                <c:pt idx="501">
                  <c:v>44343</c:v>
                </c:pt>
                <c:pt idx="502">
                  <c:v>44344</c:v>
                </c:pt>
                <c:pt idx="503">
                  <c:v>44347</c:v>
                </c:pt>
                <c:pt idx="504">
                  <c:v>44348</c:v>
                </c:pt>
                <c:pt idx="505">
                  <c:v>44349</c:v>
                </c:pt>
                <c:pt idx="506">
                  <c:v>44350</c:v>
                </c:pt>
                <c:pt idx="507">
                  <c:v>44351</c:v>
                </c:pt>
                <c:pt idx="508">
                  <c:v>44354</c:v>
                </c:pt>
                <c:pt idx="509">
                  <c:v>44355</c:v>
                </c:pt>
                <c:pt idx="510">
                  <c:v>44356</c:v>
                </c:pt>
                <c:pt idx="511">
                  <c:v>44357</c:v>
                </c:pt>
                <c:pt idx="512">
                  <c:v>44358</c:v>
                </c:pt>
                <c:pt idx="513">
                  <c:v>44361</c:v>
                </c:pt>
                <c:pt idx="514">
                  <c:v>44362</c:v>
                </c:pt>
                <c:pt idx="515">
                  <c:v>44363</c:v>
                </c:pt>
                <c:pt idx="516">
                  <c:v>44364</c:v>
                </c:pt>
                <c:pt idx="517">
                  <c:v>44365</c:v>
                </c:pt>
                <c:pt idx="518">
                  <c:v>44368</c:v>
                </c:pt>
                <c:pt idx="519">
                  <c:v>44369</c:v>
                </c:pt>
                <c:pt idx="520">
                  <c:v>44370</c:v>
                </c:pt>
                <c:pt idx="521">
                  <c:v>44371</c:v>
                </c:pt>
                <c:pt idx="522">
                  <c:v>44372</c:v>
                </c:pt>
                <c:pt idx="523">
                  <c:v>44375</c:v>
                </c:pt>
                <c:pt idx="524">
                  <c:v>44376</c:v>
                </c:pt>
                <c:pt idx="525">
                  <c:v>44377</c:v>
                </c:pt>
                <c:pt idx="526">
                  <c:v>44378</c:v>
                </c:pt>
                <c:pt idx="527">
                  <c:v>44379</c:v>
                </c:pt>
                <c:pt idx="528">
                  <c:v>44382</c:v>
                </c:pt>
                <c:pt idx="529">
                  <c:v>44383</c:v>
                </c:pt>
                <c:pt idx="530">
                  <c:v>44384</c:v>
                </c:pt>
                <c:pt idx="531">
                  <c:v>44385</c:v>
                </c:pt>
                <c:pt idx="532">
                  <c:v>44386</c:v>
                </c:pt>
                <c:pt idx="533">
                  <c:v>44389</c:v>
                </c:pt>
                <c:pt idx="534">
                  <c:v>44390</c:v>
                </c:pt>
                <c:pt idx="535">
                  <c:v>44391</c:v>
                </c:pt>
                <c:pt idx="536">
                  <c:v>44392</c:v>
                </c:pt>
                <c:pt idx="537">
                  <c:v>44393</c:v>
                </c:pt>
                <c:pt idx="538">
                  <c:v>44396</c:v>
                </c:pt>
                <c:pt idx="539">
                  <c:v>44397</c:v>
                </c:pt>
                <c:pt idx="540">
                  <c:v>44399</c:v>
                </c:pt>
                <c:pt idx="541">
                  <c:v>44400</c:v>
                </c:pt>
                <c:pt idx="542">
                  <c:v>44403</c:v>
                </c:pt>
                <c:pt idx="543">
                  <c:v>44404</c:v>
                </c:pt>
                <c:pt idx="544">
                  <c:v>44405</c:v>
                </c:pt>
                <c:pt idx="545">
                  <c:v>44406</c:v>
                </c:pt>
                <c:pt idx="546">
                  <c:v>44407</c:v>
                </c:pt>
                <c:pt idx="547">
                  <c:v>44410</c:v>
                </c:pt>
                <c:pt idx="548">
                  <c:v>44411</c:v>
                </c:pt>
                <c:pt idx="549">
                  <c:v>44412</c:v>
                </c:pt>
                <c:pt idx="550">
                  <c:v>44413</c:v>
                </c:pt>
                <c:pt idx="551">
                  <c:v>44414</c:v>
                </c:pt>
                <c:pt idx="552">
                  <c:v>44417</c:v>
                </c:pt>
                <c:pt idx="553">
                  <c:v>44418</c:v>
                </c:pt>
                <c:pt idx="554">
                  <c:v>44419</c:v>
                </c:pt>
                <c:pt idx="555">
                  <c:v>44420</c:v>
                </c:pt>
                <c:pt idx="556">
                  <c:v>44421</c:v>
                </c:pt>
                <c:pt idx="557">
                  <c:v>44424</c:v>
                </c:pt>
                <c:pt idx="558">
                  <c:v>44425</c:v>
                </c:pt>
                <c:pt idx="559">
                  <c:v>44426</c:v>
                </c:pt>
                <c:pt idx="560">
                  <c:v>44428</c:v>
                </c:pt>
                <c:pt idx="561">
                  <c:v>44431</c:v>
                </c:pt>
                <c:pt idx="562">
                  <c:v>44432</c:v>
                </c:pt>
                <c:pt idx="563">
                  <c:v>44433</c:v>
                </c:pt>
                <c:pt idx="564">
                  <c:v>44434</c:v>
                </c:pt>
                <c:pt idx="565">
                  <c:v>44435</c:v>
                </c:pt>
                <c:pt idx="566">
                  <c:v>44438</c:v>
                </c:pt>
                <c:pt idx="567">
                  <c:v>44439</c:v>
                </c:pt>
                <c:pt idx="568">
                  <c:v>44440</c:v>
                </c:pt>
                <c:pt idx="569">
                  <c:v>44441</c:v>
                </c:pt>
                <c:pt idx="570">
                  <c:v>44442</c:v>
                </c:pt>
                <c:pt idx="571">
                  <c:v>44445</c:v>
                </c:pt>
                <c:pt idx="572">
                  <c:v>44446</c:v>
                </c:pt>
                <c:pt idx="573">
                  <c:v>44447</c:v>
                </c:pt>
                <c:pt idx="574">
                  <c:v>44448</c:v>
                </c:pt>
                <c:pt idx="575">
                  <c:v>44452</c:v>
                </c:pt>
                <c:pt idx="576">
                  <c:v>44453</c:v>
                </c:pt>
                <c:pt idx="577">
                  <c:v>44454</c:v>
                </c:pt>
                <c:pt idx="578">
                  <c:v>44455</c:v>
                </c:pt>
                <c:pt idx="579">
                  <c:v>44456</c:v>
                </c:pt>
                <c:pt idx="580">
                  <c:v>44459</c:v>
                </c:pt>
                <c:pt idx="581">
                  <c:v>44460</c:v>
                </c:pt>
                <c:pt idx="582">
                  <c:v>44461</c:v>
                </c:pt>
                <c:pt idx="583">
                  <c:v>44462</c:v>
                </c:pt>
                <c:pt idx="584">
                  <c:v>44463</c:v>
                </c:pt>
                <c:pt idx="585">
                  <c:v>44466</c:v>
                </c:pt>
                <c:pt idx="586">
                  <c:v>44467</c:v>
                </c:pt>
                <c:pt idx="587">
                  <c:v>44468</c:v>
                </c:pt>
                <c:pt idx="588">
                  <c:v>44469</c:v>
                </c:pt>
                <c:pt idx="589">
                  <c:v>44470</c:v>
                </c:pt>
                <c:pt idx="590">
                  <c:v>44473</c:v>
                </c:pt>
                <c:pt idx="591">
                  <c:v>44474</c:v>
                </c:pt>
                <c:pt idx="592">
                  <c:v>44475</c:v>
                </c:pt>
                <c:pt idx="593">
                  <c:v>44476</c:v>
                </c:pt>
                <c:pt idx="594">
                  <c:v>44477</c:v>
                </c:pt>
                <c:pt idx="595">
                  <c:v>44480</c:v>
                </c:pt>
                <c:pt idx="596">
                  <c:v>44481</c:v>
                </c:pt>
                <c:pt idx="597">
                  <c:v>44482</c:v>
                </c:pt>
                <c:pt idx="598">
                  <c:v>44483</c:v>
                </c:pt>
                <c:pt idx="599">
                  <c:v>44487</c:v>
                </c:pt>
                <c:pt idx="600">
                  <c:v>44488</c:v>
                </c:pt>
                <c:pt idx="601">
                  <c:v>44489</c:v>
                </c:pt>
                <c:pt idx="602">
                  <c:v>44490</c:v>
                </c:pt>
                <c:pt idx="603">
                  <c:v>44491</c:v>
                </c:pt>
                <c:pt idx="604">
                  <c:v>44494</c:v>
                </c:pt>
                <c:pt idx="605">
                  <c:v>44495</c:v>
                </c:pt>
                <c:pt idx="606">
                  <c:v>44496</c:v>
                </c:pt>
                <c:pt idx="607">
                  <c:v>44497</c:v>
                </c:pt>
                <c:pt idx="608">
                  <c:v>44498</c:v>
                </c:pt>
                <c:pt idx="609">
                  <c:v>44501</c:v>
                </c:pt>
                <c:pt idx="610">
                  <c:v>44502</c:v>
                </c:pt>
                <c:pt idx="611">
                  <c:v>44503</c:v>
                </c:pt>
                <c:pt idx="612">
                  <c:v>44504</c:v>
                </c:pt>
                <c:pt idx="613">
                  <c:v>44508</c:v>
                </c:pt>
                <c:pt idx="614">
                  <c:v>44509</c:v>
                </c:pt>
                <c:pt idx="615">
                  <c:v>44510</c:v>
                </c:pt>
                <c:pt idx="616">
                  <c:v>44511</c:v>
                </c:pt>
                <c:pt idx="617">
                  <c:v>44512</c:v>
                </c:pt>
                <c:pt idx="618">
                  <c:v>44515</c:v>
                </c:pt>
                <c:pt idx="619">
                  <c:v>44516</c:v>
                </c:pt>
                <c:pt idx="620">
                  <c:v>44517</c:v>
                </c:pt>
                <c:pt idx="621">
                  <c:v>44518</c:v>
                </c:pt>
                <c:pt idx="622">
                  <c:v>44522</c:v>
                </c:pt>
                <c:pt idx="623">
                  <c:v>44523</c:v>
                </c:pt>
                <c:pt idx="624">
                  <c:v>44524</c:v>
                </c:pt>
                <c:pt idx="625">
                  <c:v>44525</c:v>
                </c:pt>
                <c:pt idx="626">
                  <c:v>44526</c:v>
                </c:pt>
                <c:pt idx="627">
                  <c:v>44529</c:v>
                </c:pt>
                <c:pt idx="628">
                  <c:v>44530</c:v>
                </c:pt>
                <c:pt idx="629">
                  <c:v>44531</c:v>
                </c:pt>
                <c:pt idx="630">
                  <c:v>44532</c:v>
                </c:pt>
                <c:pt idx="631">
                  <c:v>44533</c:v>
                </c:pt>
                <c:pt idx="632">
                  <c:v>44536</c:v>
                </c:pt>
                <c:pt idx="633">
                  <c:v>44537</c:v>
                </c:pt>
                <c:pt idx="634">
                  <c:v>44538</c:v>
                </c:pt>
                <c:pt idx="635">
                  <c:v>44539</c:v>
                </c:pt>
                <c:pt idx="636">
                  <c:v>44540</c:v>
                </c:pt>
                <c:pt idx="637">
                  <c:v>44543</c:v>
                </c:pt>
                <c:pt idx="638">
                  <c:v>44544</c:v>
                </c:pt>
                <c:pt idx="639">
                  <c:v>44545</c:v>
                </c:pt>
                <c:pt idx="640">
                  <c:v>44546</c:v>
                </c:pt>
                <c:pt idx="641">
                  <c:v>44547</c:v>
                </c:pt>
                <c:pt idx="642">
                  <c:v>44550</c:v>
                </c:pt>
                <c:pt idx="643">
                  <c:v>44551</c:v>
                </c:pt>
                <c:pt idx="644">
                  <c:v>44552</c:v>
                </c:pt>
                <c:pt idx="645">
                  <c:v>44553</c:v>
                </c:pt>
                <c:pt idx="646">
                  <c:v>44554</c:v>
                </c:pt>
                <c:pt idx="647">
                  <c:v>44557</c:v>
                </c:pt>
                <c:pt idx="648">
                  <c:v>44558</c:v>
                </c:pt>
                <c:pt idx="649">
                  <c:v>44559</c:v>
                </c:pt>
                <c:pt idx="650">
                  <c:v>44560</c:v>
                </c:pt>
                <c:pt idx="651">
                  <c:v>44561</c:v>
                </c:pt>
                <c:pt idx="652">
                  <c:v>44564</c:v>
                </c:pt>
                <c:pt idx="653">
                  <c:v>44565</c:v>
                </c:pt>
                <c:pt idx="654">
                  <c:v>44566</c:v>
                </c:pt>
                <c:pt idx="655">
                  <c:v>44567</c:v>
                </c:pt>
                <c:pt idx="656">
                  <c:v>44568</c:v>
                </c:pt>
                <c:pt idx="657">
                  <c:v>44571</c:v>
                </c:pt>
                <c:pt idx="658">
                  <c:v>44572</c:v>
                </c:pt>
                <c:pt idx="659">
                  <c:v>44573</c:v>
                </c:pt>
                <c:pt idx="660">
                  <c:v>44574</c:v>
                </c:pt>
                <c:pt idx="661">
                  <c:v>44575</c:v>
                </c:pt>
                <c:pt idx="662">
                  <c:v>44578</c:v>
                </c:pt>
                <c:pt idx="663">
                  <c:v>44579</c:v>
                </c:pt>
                <c:pt idx="664">
                  <c:v>44580</c:v>
                </c:pt>
                <c:pt idx="665">
                  <c:v>44581</c:v>
                </c:pt>
                <c:pt idx="666">
                  <c:v>44582</c:v>
                </c:pt>
                <c:pt idx="667">
                  <c:v>44585</c:v>
                </c:pt>
                <c:pt idx="668">
                  <c:v>44586</c:v>
                </c:pt>
                <c:pt idx="669">
                  <c:v>44588</c:v>
                </c:pt>
                <c:pt idx="670">
                  <c:v>44589</c:v>
                </c:pt>
                <c:pt idx="671">
                  <c:v>44592</c:v>
                </c:pt>
                <c:pt idx="672">
                  <c:v>44593</c:v>
                </c:pt>
                <c:pt idx="673">
                  <c:v>44594</c:v>
                </c:pt>
                <c:pt idx="674">
                  <c:v>44595</c:v>
                </c:pt>
                <c:pt idx="675">
                  <c:v>44596</c:v>
                </c:pt>
                <c:pt idx="676">
                  <c:v>44599</c:v>
                </c:pt>
                <c:pt idx="677">
                  <c:v>44600</c:v>
                </c:pt>
                <c:pt idx="678">
                  <c:v>44601</c:v>
                </c:pt>
                <c:pt idx="679">
                  <c:v>44602</c:v>
                </c:pt>
                <c:pt idx="680">
                  <c:v>44603</c:v>
                </c:pt>
                <c:pt idx="681">
                  <c:v>44606</c:v>
                </c:pt>
                <c:pt idx="682">
                  <c:v>44607</c:v>
                </c:pt>
                <c:pt idx="683">
                  <c:v>44608</c:v>
                </c:pt>
                <c:pt idx="684">
                  <c:v>44609</c:v>
                </c:pt>
                <c:pt idx="685">
                  <c:v>44610</c:v>
                </c:pt>
                <c:pt idx="686">
                  <c:v>44613</c:v>
                </c:pt>
                <c:pt idx="687">
                  <c:v>44614</c:v>
                </c:pt>
                <c:pt idx="688">
                  <c:v>44615</c:v>
                </c:pt>
                <c:pt idx="689">
                  <c:v>44616</c:v>
                </c:pt>
                <c:pt idx="690">
                  <c:v>44617</c:v>
                </c:pt>
                <c:pt idx="691">
                  <c:v>44620</c:v>
                </c:pt>
                <c:pt idx="692">
                  <c:v>44622</c:v>
                </c:pt>
                <c:pt idx="693">
                  <c:v>44623</c:v>
                </c:pt>
                <c:pt idx="694">
                  <c:v>44624</c:v>
                </c:pt>
                <c:pt idx="695">
                  <c:v>44627</c:v>
                </c:pt>
                <c:pt idx="696">
                  <c:v>44628</c:v>
                </c:pt>
                <c:pt idx="697">
                  <c:v>44629</c:v>
                </c:pt>
                <c:pt idx="698">
                  <c:v>44630</c:v>
                </c:pt>
                <c:pt idx="699">
                  <c:v>44631</c:v>
                </c:pt>
                <c:pt idx="700">
                  <c:v>44634</c:v>
                </c:pt>
                <c:pt idx="701">
                  <c:v>44635</c:v>
                </c:pt>
                <c:pt idx="702">
                  <c:v>44636</c:v>
                </c:pt>
                <c:pt idx="703">
                  <c:v>44637</c:v>
                </c:pt>
                <c:pt idx="704">
                  <c:v>44641</c:v>
                </c:pt>
                <c:pt idx="705">
                  <c:v>44642</c:v>
                </c:pt>
                <c:pt idx="706">
                  <c:v>44643</c:v>
                </c:pt>
                <c:pt idx="707">
                  <c:v>44644</c:v>
                </c:pt>
                <c:pt idx="708">
                  <c:v>44645</c:v>
                </c:pt>
                <c:pt idx="709">
                  <c:v>44648</c:v>
                </c:pt>
                <c:pt idx="710">
                  <c:v>44649</c:v>
                </c:pt>
                <c:pt idx="711">
                  <c:v>44650</c:v>
                </c:pt>
                <c:pt idx="712">
                  <c:v>44651</c:v>
                </c:pt>
                <c:pt idx="713">
                  <c:v>44652</c:v>
                </c:pt>
                <c:pt idx="714">
                  <c:v>44655</c:v>
                </c:pt>
                <c:pt idx="715">
                  <c:v>44656</c:v>
                </c:pt>
                <c:pt idx="716">
                  <c:v>44657</c:v>
                </c:pt>
                <c:pt idx="717">
                  <c:v>44658</c:v>
                </c:pt>
                <c:pt idx="718">
                  <c:v>44659</c:v>
                </c:pt>
                <c:pt idx="719">
                  <c:v>44662</c:v>
                </c:pt>
                <c:pt idx="720">
                  <c:v>44663</c:v>
                </c:pt>
                <c:pt idx="721">
                  <c:v>44664</c:v>
                </c:pt>
                <c:pt idx="722">
                  <c:v>44669</c:v>
                </c:pt>
                <c:pt idx="723">
                  <c:v>44670</c:v>
                </c:pt>
                <c:pt idx="724">
                  <c:v>44671</c:v>
                </c:pt>
                <c:pt idx="725">
                  <c:v>44672</c:v>
                </c:pt>
                <c:pt idx="726">
                  <c:v>44673</c:v>
                </c:pt>
                <c:pt idx="727">
                  <c:v>44676</c:v>
                </c:pt>
                <c:pt idx="728">
                  <c:v>44677</c:v>
                </c:pt>
                <c:pt idx="729">
                  <c:v>44678</c:v>
                </c:pt>
                <c:pt idx="730">
                  <c:v>44679</c:v>
                </c:pt>
                <c:pt idx="731">
                  <c:v>44680</c:v>
                </c:pt>
                <c:pt idx="732">
                  <c:v>44683</c:v>
                </c:pt>
                <c:pt idx="733">
                  <c:v>44685</c:v>
                </c:pt>
                <c:pt idx="734">
                  <c:v>44686</c:v>
                </c:pt>
                <c:pt idx="735">
                  <c:v>44687</c:v>
                </c:pt>
                <c:pt idx="736">
                  <c:v>44690</c:v>
                </c:pt>
                <c:pt idx="737">
                  <c:v>44691</c:v>
                </c:pt>
                <c:pt idx="738">
                  <c:v>44692</c:v>
                </c:pt>
                <c:pt idx="739">
                  <c:v>44693</c:v>
                </c:pt>
                <c:pt idx="740">
                  <c:v>44694</c:v>
                </c:pt>
                <c:pt idx="741">
                  <c:v>44697</c:v>
                </c:pt>
                <c:pt idx="742">
                  <c:v>44698</c:v>
                </c:pt>
                <c:pt idx="743">
                  <c:v>44699</c:v>
                </c:pt>
                <c:pt idx="744">
                  <c:v>44700</c:v>
                </c:pt>
                <c:pt idx="745">
                  <c:v>44701</c:v>
                </c:pt>
                <c:pt idx="746">
                  <c:v>44704</c:v>
                </c:pt>
                <c:pt idx="747">
                  <c:v>44705</c:v>
                </c:pt>
                <c:pt idx="748">
                  <c:v>44706</c:v>
                </c:pt>
                <c:pt idx="749">
                  <c:v>44707</c:v>
                </c:pt>
                <c:pt idx="750">
                  <c:v>44708</c:v>
                </c:pt>
                <c:pt idx="751">
                  <c:v>44711</c:v>
                </c:pt>
                <c:pt idx="752">
                  <c:v>44712</c:v>
                </c:pt>
                <c:pt idx="753">
                  <c:v>44713</c:v>
                </c:pt>
                <c:pt idx="754">
                  <c:v>44714</c:v>
                </c:pt>
                <c:pt idx="755">
                  <c:v>44715</c:v>
                </c:pt>
                <c:pt idx="756">
                  <c:v>44718</c:v>
                </c:pt>
                <c:pt idx="757">
                  <c:v>44719</c:v>
                </c:pt>
                <c:pt idx="758">
                  <c:v>44720</c:v>
                </c:pt>
                <c:pt idx="759">
                  <c:v>44721</c:v>
                </c:pt>
                <c:pt idx="760">
                  <c:v>44722</c:v>
                </c:pt>
                <c:pt idx="761">
                  <c:v>44725</c:v>
                </c:pt>
                <c:pt idx="762">
                  <c:v>44726</c:v>
                </c:pt>
                <c:pt idx="763">
                  <c:v>44727</c:v>
                </c:pt>
                <c:pt idx="764">
                  <c:v>44728</c:v>
                </c:pt>
                <c:pt idx="765">
                  <c:v>44729</c:v>
                </c:pt>
                <c:pt idx="766">
                  <c:v>44732</c:v>
                </c:pt>
                <c:pt idx="767">
                  <c:v>44733</c:v>
                </c:pt>
                <c:pt idx="768">
                  <c:v>44734</c:v>
                </c:pt>
                <c:pt idx="769">
                  <c:v>44735</c:v>
                </c:pt>
                <c:pt idx="770">
                  <c:v>44736</c:v>
                </c:pt>
                <c:pt idx="771">
                  <c:v>44739</c:v>
                </c:pt>
                <c:pt idx="772">
                  <c:v>44740</c:v>
                </c:pt>
                <c:pt idx="773">
                  <c:v>44741</c:v>
                </c:pt>
                <c:pt idx="774">
                  <c:v>44742</c:v>
                </c:pt>
                <c:pt idx="775">
                  <c:v>44743</c:v>
                </c:pt>
                <c:pt idx="776">
                  <c:v>44746</c:v>
                </c:pt>
                <c:pt idx="777">
                  <c:v>44747</c:v>
                </c:pt>
                <c:pt idx="778">
                  <c:v>44748</c:v>
                </c:pt>
                <c:pt idx="779">
                  <c:v>44749</c:v>
                </c:pt>
                <c:pt idx="780">
                  <c:v>44750</c:v>
                </c:pt>
                <c:pt idx="781">
                  <c:v>44753</c:v>
                </c:pt>
                <c:pt idx="782">
                  <c:v>44754</c:v>
                </c:pt>
                <c:pt idx="783">
                  <c:v>44755</c:v>
                </c:pt>
                <c:pt idx="784">
                  <c:v>44756</c:v>
                </c:pt>
                <c:pt idx="785">
                  <c:v>44757</c:v>
                </c:pt>
                <c:pt idx="786">
                  <c:v>44760</c:v>
                </c:pt>
                <c:pt idx="787">
                  <c:v>44761</c:v>
                </c:pt>
                <c:pt idx="788">
                  <c:v>44762</c:v>
                </c:pt>
                <c:pt idx="789">
                  <c:v>44763</c:v>
                </c:pt>
                <c:pt idx="790">
                  <c:v>44764</c:v>
                </c:pt>
                <c:pt idx="791">
                  <c:v>44767</c:v>
                </c:pt>
                <c:pt idx="792">
                  <c:v>44768</c:v>
                </c:pt>
                <c:pt idx="793">
                  <c:v>44769</c:v>
                </c:pt>
                <c:pt idx="794">
                  <c:v>44770</c:v>
                </c:pt>
                <c:pt idx="795">
                  <c:v>44771</c:v>
                </c:pt>
                <c:pt idx="796">
                  <c:v>44774</c:v>
                </c:pt>
                <c:pt idx="797">
                  <c:v>44775</c:v>
                </c:pt>
                <c:pt idx="798">
                  <c:v>44776</c:v>
                </c:pt>
                <c:pt idx="799">
                  <c:v>44777</c:v>
                </c:pt>
                <c:pt idx="800">
                  <c:v>44778</c:v>
                </c:pt>
                <c:pt idx="801">
                  <c:v>44781</c:v>
                </c:pt>
                <c:pt idx="802">
                  <c:v>44783</c:v>
                </c:pt>
                <c:pt idx="803">
                  <c:v>44784</c:v>
                </c:pt>
                <c:pt idx="804">
                  <c:v>44785</c:v>
                </c:pt>
                <c:pt idx="805">
                  <c:v>44789</c:v>
                </c:pt>
                <c:pt idx="806">
                  <c:v>44790</c:v>
                </c:pt>
                <c:pt idx="807">
                  <c:v>44791</c:v>
                </c:pt>
                <c:pt idx="808">
                  <c:v>44792</c:v>
                </c:pt>
                <c:pt idx="809">
                  <c:v>44795</c:v>
                </c:pt>
                <c:pt idx="810">
                  <c:v>44796</c:v>
                </c:pt>
                <c:pt idx="811">
                  <c:v>44797</c:v>
                </c:pt>
                <c:pt idx="812">
                  <c:v>44798</c:v>
                </c:pt>
                <c:pt idx="813">
                  <c:v>44799</c:v>
                </c:pt>
                <c:pt idx="814">
                  <c:v>44802</c:v>
                </c:pt>
                <c:pt idx="815">
                  <c:v>44803</c:v>
                </c:pt>
                <c:pt idx="816">
                  <c:v>44805</c:v>
                </c:pt>
                <c:pt idx="817">
                  <c:v>44806</c:v>
                </c:pt>
                <c:pt idx="818">
                  <c:v>44809</c:v>
                </c:pt>
                <c:pt idx="819">
                  <c:v>44810</c:v>
                </c:pt>
                <c:pt idx="820">
                  <c:v>44811</c:v>
                </c:pt>
                <c:pt idx="821">
                  <c:v>44812</c:v>
                </c:pt>
                <c:pt idx="822">
                  <c:v>44813</c:v>
                </c:pt>
                <c:pt idx="823">
                  <c:v>44816</c:v>
                </c:pt>
                <c:pt idx="824">
                  <c:v>44817</c:v>
                </c:pt>
                <c:pt idx="825">
                  <c:v>44818</c:v>
                </c:pt>
                <c:pt idx="826">
                  <c:v>44819</c:v>
                </c:pt>
                <c:pt idx="827">
                  <c:v>44820</c:v>
                </c:pt>
                <c:pt idx="828">
                  <c:v>44823</c:v>
                </c:pt>
                <c:pt idx="829">
                  <c:v>44824</c:v>
                </c:pt>
                <c:pt idx="830">
                  <c:v>44825</c:v>
                </c:pt>
                <c:pt idx="831">
                  <c:v>44826</c:v>
                </c:pt>
                <c:pt idx="832">
                  <c:v>44827</c:v>
                </c:pt>
                <c:pt idx="833">
                  <c:v>44830</c:v>
                </c:pt>
                <c:pt idx="834">
                  <c:v>44831</c:v>
                </c:pt>
                <c:pt idx="835">
                  <c:v>44832</c:v>
                </c:pt>
                <c:pt idx="836">
                  <c:v>44833</c:v>
                </c:pt>
                <c:pt idx="837">
                  <c:v>44834</c:v>
                </c:pt>
                <c:pt idx="838">
                  <c:v>44837</c:v>
                </c:pt>
                <c:pt idx="839">
                  <c:v>44838</c:v>
                </c:pt>
                <c:pt idx="840">
                  <c:v>44840</c:v>
                </c:pt>
                <c:pt idx="841">
                  <c:v>44841</c:v>
                </c:pt>
                <c:pt idx="842">
                  <c:v>44844</c:v>
                </c:pt>
                <c:pt idx="843">
                  <c:v>44845</c:v>
                </c:pt>
                <c:pt idx="844">
                  <c:v>44846</c:v>
                </c:pt>
                <c:pt idx="845">
                  <c:v>44847</c:v>
                </c:pt>
                <c:pt idx="846">
                  <c:v>44848</c:v>
                </c:pt>
                <c:pt idx="847">
                  <c:v>44851</c:v>
                </c:pt>
                <c:pt idx="848">
                  <c:v>44852</c:v>
                </c:pt>
                <c:pt idx="849">
                  <c:v>44853</c:v>
                </c:pt>
                <c:pt idx="850">
                  <c:v>44854</c:v>
                </c:pt>
                <c:pt idx="851">
                  <c:v>44855</c:v>
                </c:pt>
                <c:pt idx="852">
                  <c:v>44858</c:v>
                </c:pt>
                <c:pt idx="853">
                  <c:v>44859</c:v>
                </c:pt>
                <c:pt idx="854">
                  <c:v>44861</c:v>
                </c:pt>
                <c:pt idx="855">
                  <c:v>44862</c:v>
                </c:pt>
                <c:pt idx="856">
                  <c:v>44865</c:v>
                </c:pt>
                <c:pt idx="857">
                  <c:v>44866</c:v>
                </c:pt>
                <c:pt idx="858">
                  <c:v>44867</c:v>
                </c:pt>
                <c:pt idx="859">
                  <c:v>44868</c:v>
                </c:pt>
                <c:pt idx="860">
                  <c:v>44869</c:v>
                </c:pt>
                <c:pt idx="861">
                  <c:v>44872</c:v>
                </c:pt>
                <c:pt idx="862">
                  <c:v>44874</c:v>
                </c:pt>
                <c:pt idx="863">
                  <c:v>44875</c:v>
                </c:pt>
                <c:pt idx="864">
                  <c:v>44876</c:v>
                </c:pt>
                <c:pt idx="865">
                  <c:v>44879</c:v>
                </c:pt>
                <c:pt idx="866">
                  <c:v>44880</c:v>
                </c:pt>
                <c:pt idx="867">
                  <c:v>44881</c:v>
                </c:pt>
                <c:pt idx="868">
                  <c:v>44882</c:v>
                </c:pt>
                <c:pt idx="869">
                  <c:v>44883</c:v>
                </c:pt>
                <c:pt idx="870">
                  <c:v>44886</c:v>
                </c:pt>
                <c:pt idx="871">
                  <c:v>44887</c:v>
                </c:pt>
                <c:pt idx="872">
                  <c:v>44888</c:v>
                </c:pt>
                <c:pt idx="873">
                  <c:v>44889</c:v>
                </c:pt>
                <c:pt idx="874">
                  <c:v>44890</c:v>
                </c:pt>
                <c:pt idx="875">
                  <c:v>44893</c:v>
                </c:pt>
                <c:pt idx="876">
                  <c:v>44894</c:v>
                </c:pt>
                <c:pt idx="877">
                  <c:v>44895</c:v>
                </c:pt>
                <c:pt idx="878">
                  <c:v>44896</c:v>
                </c:pt>
                <c:pt idx="879">
                  <c:v>44897</c:v>
                </c:pt>
                <c:pt idx="880">
                  <c:v>44900</c:v>
                </c:pt>
                <c:pt idx="881">
                  <c:v>44901</c:v>
                </c:pt>
                <c:pt idx="882">
                  <c:v>44902</c:v>
                </c:pt>
                <c:pt idx="883">
                  <c:v>44903</c:v>
                </c:pt>
                <c:pt idx="884">
                  <c:v>44904</c:v>
                </c:pt>
                <c:pt idx="885">
                  <c:v>44907</c:v>
                </c:pt>
                <c:pt idx="886">
                  <c:v>44908</c:v>
                </c:pt>
                <c:pt idx="887">
                  <c:v>44909</c:v>
                </c:pt>
                <c:pt idx="888">
                  <c:v>44910</c:v>
                </c:pt>
                <c:pt idx="889">
                  <c:v>44911</c:v>
                </c:pt>
                <c:pt idx="890">
                  <c:v>44914</c:v>
                </c:pt>
                <c:pt idx="891">
                  <c:v>44915</c:v>
                </c:pt>
                <c:pt idx="892">
                  <c:v>44916</c:v>
                </c:pt>
                <c:pt idx="893">
                  <c:v>44917</c:v>
                </c:pt>
                <c:pt idx="894">
                  <c:v>44918</c:v>
                </c:pt>
                <c:pt idx="895">
                  <c:v>44921</c:v>
                </c:pt>
                <c:pt idx="896">
                  <c:v>44922</c:v>
                </c:pt>
                <c:pt idx="897">
                  <c:v>44923</c:v>
                </c:pt>
                <c:pt idx="898">
                  <c:v>44924</c:v>
                </c:pt>
                <c:pt idx="899">
                  <c:v>44925</c:v>
                </c:pt>
                <c:pt idx="900">
                  <c:v>44928</c:v>
                </c:pt>
                <c:pt idx="901">
                  <c:v>44929</c:v>
                </c:pt>
                <c:pt idx="902">
                  <c:v>44930</c:v>
                </c:pt>
                <c:pt idx="903">
                  <c:v>44931</c:v>
                </c:pt>
                <c:pt idx="904">
                  <c:v>44932</c:v>
                </c:pt>
                <c:pt idx="905">
                  <c:v>44935</c:v>
                </c:pt>
                <c:pt idx="906">
                  <c:v>44936</c:v>
                </c:pt>
                <c:pt idx="907">
                  <c:v>44937</c:v>
                </c:pt>
                <c:pt idx="908">
                  <c:v>44938</c:v>
                </c:pt>
                <c:pt idx="909">
                  <c:v>44939</c:v>
                </c:pt>
                <c:pt idx="910">
                  <c:v>44942</c:v>
                </c:pt>
                <c:pt idx="911">
                  <c:v>44943</c:v>
                </c:pt>
                <c:pt idx="912">
                  <c:v>44944</c:v>
                </c:pt>
                <c:pt idx="913">
                  <c:v>44945</c:v>
                </c:pt>
                <c:pt idx="914">
                  <c:v>44946</c:v>
                </c:pt>
                <c:pt idx="915">
                  <c:v>44949</c:v>
                </c:pt>
                <c:pt idx="916">
                  <c:v>44950</c:v>
                </c:pt>
                <c:pt idx="917">
                  <c:v>44951</c:v>
                </c:pt>
                <c:pt idx="918">
                  <c:v>44953</c:v>
                </c:pt>
                <c:pt idx="919">
                  <c:v>44956</c:v>
                </c:pt>
                <c:pt idx="920">
                  <c:v>44957</c:v>
                </c:pt>
                <c:pt idx="921">
                  <c:v>44958</c:v>
                </c:pt>
                <c:pt idx="922">
                  <c:v>44959</c:v>
                </c:pt>
                <c:pt idx="923">
                  <c:v>44960</c:v>
                </c:pt>
                <c:pt idx="924">
                  <c:v>44963</c:v>
                </c:pt>
                <c:pt idx="925">
                  <c:v>44964</c:v>
                </c:pt>
                <c:pt idx="926">
                  <c:v>44965</c:v>
                </c:pt>
                <c:pt idx="927">
                  <c:v>44966</c:v>
                </c:pt>
                <c:pt idx="928">
                  <c:v>44967</c:v>
                </c:pt>
                <c:pt idx="929">
                  <c:v>44970</c:v>
                </c:pt>
                <c:pt idx="930">
                  <c:v>44971</c:v>
                </c:pt>
                <c:pt idx="931">
                  <c:v>44972</c:v>
                </c:pt>
                <c:pt idx="932">
                  <c:v>44973</c:v>
                </c:pt>
                <c:pt idx="933">
                  <c:v>44974</c:v>
                </c:pt>
                <c:pt idx="934">
                  <c:v>44977</c:v>
                </c:pt>
                <c:pt idx="935">
                  <c:v>44978</c:v>
                </c:pt>
                <c:pt idx="936">
                  <c:v>44979</c:v>
                </c:pt>
                <c:pt idx="937">
                  <c:v>44980</c:v>
                </c:pt>
                <c:pt idx="938">
                  <c:v>44981</c:v>
                </c:pt>
                <c:pt idx="939">
                  <c:v>44984</c:v>
                </c:pt>
                <c:pt idx="940">
                  <c:v>44985</c:v>
                </c:pt>
                <c:pt idx="941">
                  <c:v>44986</c:v>
                </c:pt>
                <c:pt idx="942">
                  <c:v>44987</c:v>
                </c:pt>
                <c:pt idx="943">
                  <c:v>44988</c:v>
                </c:pt>
                <c:pt idx="944">
                  <c:v>44991</c:v>
                </c:pt>
                <c:pt idx="945">
                  <c:v>44993</c:v>
                </c:pt>
                <c:pt idx="946">
                  <c:v>44994</c:v>
                </c:pt>
                <c:pt idx="947">
                  <c:v>44995</c:v>
                </c:pt>
                <c:pt idx="948">
                  <c:v>44998</c:v>
                </c:pt>
                <c:pt idx="949">
                  <c:v>44999</c:v>
                </c:pt>
                <c:pt idx="950">
                  <c:v>45000</c:v>
                </c:pt>
                <c:pt idx="951">
                  <c:v>45001</c:v>
                </c:pt>
                <c:pt idx="952">
                  <c:v>45002</c:v>
                </c:pt>
                <c:pt idx="953">
                  <c:v>45005</c:v>
                </c:pt>
                <c:pt idx="954">
                  <c:v>45006</c:v>
                </c:pt>
                <c:pt idx="955">
                  <c:v>45007</c:v>
                </c:pt>
                <c:pt idx="956">
                  <c:v>45008</c:v>
                </c:pt>
                <c:pt idx="957">
                  <c:v>45009</c:v>
                </c:pt>
                <c:pt idx="958">
                  <c:v>45012</c:v>
                </c:pt>
                <c:pt idx="959">
                  <c:v>45013</c:v>
                </c:pt>
                <c:pt idx="960">
                  <c:v>45014</c:v>
                </c:pt>
                <c:pt idx="961">
                  <c:v>45016</c:v>
                </c:pt>
                <c:pt idx="962">
                  <c:v>45019</c:v>
                </c:pt>
                <c:pt idx="963">
                  <c:v>45021</c:v>
                </c:pt>
                <c:pt idx="964">
                  <c:v>45022</c:v>
                </c:pt>
                <c:pt idx="965">
                  <c:v>45026</c:v>
                </c:pt>
                <c:pt idx="966">
                  <c:v>45027</c:v>
                </c:pt>
                <c:pt idx="967">
                  <c:v>45028</c:v>
                </c:pt>
                <c:pt idx="968">
                  <c:v>45029</c:v>
                </c:pt>
                <c:pt idx="969">
                  <c:v>45033</c:v>
                </c:pt>
                <c:pt idx="970">
                  <c:v>45034</c:v>
                </c:pt>
                <c:pt idx="971">
                  <c:v>45035</c:v>
                </c:pt>
                <c:pt idx="972">
                  <c:v>45036</c:v>
                </c:pt>
                <c:pt idx="973">
                  <c:v>45037</c:v>
                </c:pt>
                <c:pt idx="974">
                  <c:v>45040</c:v>
                </c:pt>
                <c:pt idx="975">
                  <c:v>45041</c:v>
                </c:pt>
                <c:pt idx="976">
                  <c:v>45042</c:v>
                </c:pt>
                <c:pt idx="977">
                  <c:v>45043</c:v>
                </c:pt>
                <c:pt idx="978">
                  <c:v>45044</c:v>
                </c:pt>
                <c:pt idx="979">
                  <c:v>45048</c:v>
                </c:pt>
                <c:pt idx="980">
                  <c:v>45049</c:v>
                </c:pt>
                <c:pt idx="981">
                  <c:v>45050</c:v>
                </c:pt>
                <c:pt idx="982">
                  <c:v>45051</c:v>
                </c:pt>
                <c:pt idx="983">
                  <c:v>45054</c:v>
                </c:pt>
                <c:pt idx="984">
                  <c:v>45055</c:v>
                </c:pt>
                <c:pt idx="985">
                  <c:v>45056</c:v>
                </c:pt>
                <c:pt idx="986">
                  <c:v>45057</c:v>
                </c:pt>
                <c:pt idx="987">
                  <c:v>45058</c:v>
                </c:pt>
                <c:pt idx="988">
                  <c:v>45061</c:v>
                </c:pt>
                <c:pt idx="989">
                  <c:v>45062</c:v>
                </c:pt>
                <c:pt idx="990">
                  <c:v>45063</c:v>
                </c:pt>
                <c:pt idx="991">
                  <c:v>45064</c:v>
                </c:pt>
                <c:pt idx="992">
                  <c:v>45065</c:v>
                </c:pt>
                <c:pt idx="993">
                  <c:v>45068</c:v>
                </c:pt>
                <c:pt idx="994">
                  <c:v>45069</c:v>
                </c:pt>
                <c:pt idx="995">
                  <c:v>45070</c:v>
                </c:pt>
                <c:pt idx="996">
                  <c:v>45071</c:v>
                </c:pt>
                <c:pt idx="997">
                  <c:v>45072</c:v>
                </c:pt>
                <c:pt idx="998">
                  <c:v>45075</c:v>
                </c:pt>
                <c:pt idx="999">
                  <c:v>45076</c:v>
                </c:pt>
                <c:pt idx="1000">
                  <c:v>45077</c:v>
                </c:pt>
                <c:pt idx="1001">
                  <c:v>45078</c:v>
                </c:pt>
                <c:pt idx="1002">
                  <c:v>45079</c:v>
                </c:pt>
                <c:pt idx="1003">
                  <c:v>45082</c:v>
                </c:pt>
                <c:pt idx="1004">
                  <c:v>45083</c:v>
                </c:pt>
                <c:pt idx="1005">
                  <c:v>45084</c:v>
                </c:pt>
                <c:pt idx="1006">
                  <c:v>45085</c:v>
                </c:pt>
                <c:pt idx="1007">
                  <c:v>45086</c:v>
                </c:pt>
                <c:pt idx="1008">
                  <c:v>45089</c:v>
                </c:pt>
                <c:pt idx="1009">
                  <c:v>45090</c:v>
                </c:pt>
                <c:pt idx="1010">
                  <c:v>45091</c:v>
                </c:pt>
                <c:pt idx="1011">
                  <c:v>45092</c:v>
                </c:pt>
                <c:pt idx="1012">
                  <c:v>45093</c:v>
                </c:pt>
                <c:pt idx="1013">
                  <c:v>45096</c:v>
                </c:pt>
                <c:pt idx="1014">
                  <c:v>45097</c:v>
                </c:pt>
                <c:pt idx="1015">
                  <c:v>45098</c:v>
                </c:pt>
                <c:pt idx="1016">
                  <c:v>45099</c:v>
                </c:pt>
                <c:pt idx="1017">
                  <c:v>45100</c:v>
                </c:pt>
                <c:pt idx="1018">
                  <c:v>45103</c:v>
                </c:pt>
                <c:pt idx="1019">
                  <c:v>45104</c:v>
                </c:pt>
                <c:pt idx="1020">
                  <c:v>45105</c:v>
                </c:pt>
                <c:pt idx="1021">
                  <c:v>45107</c:v>
                </c:pt>
                <c:pt idx="1022">
                  <c:v>45110</c:v>
                </c:pt>
                <c:pt idx="1023">
                  <c:v>45111</c:v>
                </c:pt>
                <c:pt idx="1024">
                  <c:v>45112</c:v>
                </c:pt>
                <c:pt idx="1025">
                  <c:v>45113</c:v>
                </c:pt>
                <c:pt idx="1026">
                  <c:v>45114</c:v>
                </c:pt>
                <c:pt idx="1027">
                  <c:v>45117</c:v>
                </c:pt>
                <c:pt idx="1028">
                  <c:v>45118</c:v>
                </c:pt>
                <c:pt idx="1029">
                  <c:v>45119</c:v>
                </c:pt>
                <c:pt idx="1030">
                  <c:v>45120</c:v>
                </c:pt>
                <c:pt idx="1031">
                  <c:v>45121</c:v>
                </c:pt>
                <c:pt idx="1032">
                  <c:v>45124</c:v>
                </c:pt>
                <c:pt idx="1033">
                  <c:v>45125</c:v>
                </c:pt>
                <c:pt idx="1034">
                  <c:v>45126</c:v>
                </c:pt>
                <c:pt idx="1035">
                  <c:v>45127</c:v>
                </c:pt>
                <c:pt idx="1036">
                  <c:v>45128</c:v>
                </c:pt>
                <c:pt idx="1037">
                  <c:v>45131</c:v>
                </c:pt>
                <c:pt idx="1038">
                  <c:v>45132</c:v>
                </c:pt>
                <c:pt idx="1039">
                  <c:v>45133</c:v>
                </c:pt>
                <c:pt idx="1040">
                  <c:v>45134</c:v>
                </c:pt>
                <c:pt idx="1041">
                  <c:v>45135</c:v>
                </c:pt>
                <c:pt idx="1042">
                  <c:v>45138</c:v>
                </c:pt>
                <c:pt idx="1043">
                  <c:v>45139</c:v>
                </c:pt>
                <c:pt idx="1044">
                  <c:v>45140</c:v>
                </c:pt>
                <c:pt idx="1045">
                  <c:v>45141</c:v>
                </c:pt>
                <c:pt idx="1046">
                  <c:v>45142</c:v>
                </c:pt>
                <c:pt idx="1047">
                  <c:v>45145</c:v>
                </c:pt>
                <c:pt idx="1048">
                  <c:v>45146</c:v>
                </c:pt>
                <c:pt idx="1049">
                  <c:v>45147</c:v>
                </c:pt>
                <c:pt idx="1050">
                  <c:v>45148</c:v>
                </c:pt>
                <c:pt idx="1051">
                  <c:v>45149</c:v>
                </c:pt>
                <c:pt idx="1052">
                  <c:v>45152</c:v>
                </c:pt>
                <c:pt idx="1053">
                  <c:v>45154</c:v>
                </c:pt>
                <c:pt idx="1054">
                  <c:v>45155</c:v>
                </c:pt>
                <c:pt idx="1055">
                  <c:v>45156</c:v>
                </c:pt>
                <c:pt idx="1056">
                  <c:v>45159</c:v>
                </c:pt>
                <c:pt idx="1057">
                  <c:v>45160</c:v>
                </c:pt>
                <c:pt idx="1058">
                  <c:v>45161</c:v>
                </c:pt>
                <c:pt idx="1059">
                  <c:v>45162</c:v>
                </c:pt>
                <c:pt idx="1060">
                  <c:v>45163</c:v>
                </c:pt>
                <c:pt idx="1061">
                  <c:v>45166</c:v>
                </c:pt>
                <c:pt idx="1062">
                  <c:v>45167</c:v>
                </c:pt>
                <c:pt idx="1063">
                  <c:v>45168</c:v>
                </c:pt>
                <c:pt idx="1064">
                  <c:v>45169</c:v>
                </c:pt>
                <c:pt idx="1065">
                  <c:v>45170</c:v>
                </c:pt>
                <c:pt idx="1066">
                  <c:v>45173</c:v>
                </c:pt>
                <c:pt idx="1067">
                  <c:v>45174</c:v>
                </c:pt>
                <c:pt idx="1068">
                  <c:v>45175</c:v>
                </c:pt>
                <c:pt idx="1069">
                  <c:v>45176</c:v>
                </c:pt>
                <c:pt idx="1070">
                  <c:v>45177</c:v>
                </c:pt>
                <c:pt idx="1071">
                  <c:v>45180</c:v>
                </c:pt>
                <c:pt idx="1072">
                  <c:v>45181</c:v>
                </c:pt>
                <c:pt idx="1073">
                  <c:v>45182</c:v>
                </c:pt>
                <c:pt idx="1074">
                  <c:v>45183</c:v>
                </c:pt>
                <c:pt idx="1075">
                  <c:v>45184</c:v>
                </c:pt>
                <c:pt idx="1076">
                  <c:v>45187</c:v>
                </c:pt>
                <c:pt idx="1077">
                  <c:v>45189</c:v>
                </c:pt>
                <c:pt idx="1078">
                  <c:v>45190</c:v>
                </c:pt>
                <c:pt idx="1079">
                  <c:v>45191</c:v>
                </c:pt>
                <c:pt idx="1080">
                  <c:v>45194</c:v>
                </c:pt>
                <c:pt idx="1081">
                  <c:v>45195</c:v>
                </c:pt>
                <c:pt idx="1082">
                  <c:v>45196</c:v>
                </c:pt>
                <c:pt idx="1083">
                  <c:v>45197</c:v>
                </c:pt>
                <c:pt idx="1084">
                  <c:v>45198</c:v>
                </c:pt>
                <c:pt idx="1085">
                  <c:v>45202</c:v>
                </c:pt>
                <c:pt idx="1086">
                  <c:v>45203</c:v>
                </c:pt>
                <c:pt idx="1087">
                  <c:v>45204</c:v>
                </c:pt>
                <c:pt idx="1088">
                  <c:v>45205</c:v>
                </c:pt>
                <c:pt idx="1089">
                  <c:v>45208</c:v>
                </c:pt>
                <c:pt idx="1090">
                  <c:v>45209</c:v>
                </c:pt>
                <c:pt idx="1091">
                  <c:v>45210</c:v>
                </c:pt>
                <c:pt idx="1092">
                  <c:v>45211</c:v>
                </c:pt>
                <c:pt idx="1093">
                  <c:v>45212</c:v>
                </c:pt>
                <c:pt idx="1094">
                  <c:v>45215</c:v>
                </c:pt>
                <c:pt idx="1095">
                  <c:v>45216</c:v>
                </c:pt>
                <c:pt idx="1096">
                  <c:v>45217</c:v>
                </c:pt>
                <c:pt idx="1097">
                  <c:v>45218</c:v>
                </c:pt>
                <c:pt idx="1098">
                  <c:v>45219</c:v>
                </c:pt>
                <c:pt idx="1099">
                  <c:v>45222</c:v>
                </c:pt>
                <c:pt idx="1100">
                  <c:v>45224</c:v>
                </c:pt>
                <c:pt idx="1101">
                  <c:v>45225</c:v>
                </c:pt>
                <c:pt idx="1102">
                  <c:v>45226</c:v>
                </c:pt>
                <c:pt idx="1103">
                  <c:v>45229</c:v>
                </c:pt>
                <c:pt idx="1104">
                  <c:v>45230</c:v>
                </c:pt>
                <c:pt idx="1105">
                  <c:v>45231</c:v>
                </c:pt>
                <c:pt idx="1106">
                  <c:v>45232</c:v>
                </c:pt>
                <c:pt idx="1107">
                  <c:v>45233</c:v>
                </c:pt>
                <c:pt idx="1108">
                  <c:v>45236</c:v>
                </c:pt>
                <c:pt idx="1109">
                  <c:v>45237</c:v>
                </c:pt>
                <c:pt idx="1110">
                  <c:v>45238</c:v>
                </c:pt>
                <c:pt idx="1111">
                  <c:v>45239</c:v>
                </c:pt>
                <c:pt idx="1112">
                  <c:v>45240</c:v>
                </c:pt>
                <c:pt idx="1113">
                  <c:v>45243</c:v>
                </c:pt>
                <c:pt idx="1114">
                  <c:v>45245</c:v>
                </c:pt>
                <c:pt idx="1115">
                  <c:v>45246</c:v>
                </c:pt>
                <c:pt idx="1116">
                  <c:v>45247</c:v>
                </c:pt>
                <c:pt idx="1117">
                  <c:v>45250</c:v>
                </c:pt>
                <c:pt idx="1118">
                  <c:v>45251</c:v>
                </c:pt>
                <c:pt idx="1119">
                  <c:v>45252</c:v>
                </c:pt>
                <c:pt idx="1120">
                  <c:v>45253</c:v>
                </c:pt>
                <c:pt idx="1121">
                  <c:v>45254</c:v>
                </c:pt>
                <c:pt idx="1122">
                  <c:v>45258</c:v>
                </c:pt>
                <c:pt idx="1123">
                  <c:v>45259</c:v>
                </c:pt>
                <c:pt idx="1124">
                  <c:v>45260</c:v>
                </c:pt>
                <c:pt idx="1125">
                  <c:v>45261</c:v>
                </c:pt>
                <c:pt idx="1126">
                  <c:v>45264</c:v>
                </c:pt>
                <c:pt idx="1127">
                  <c:v>45265</c:v>
                </c:pt>
                <c:pt idx="1128">
                  <c:v>45266</c:v>
                </c:pt>
                <c:pt idx="1129">
                  <c:v>45267</c:v>
                </c:pt>
                <c:pt idx="1130">
                  <c:v>45268</c:v>
                </c:pt>
                <c:pt idx="1131">
                  <c:v>45271</c:v>
                </c:pt>
                <c:pt idx="1132">
                  <c:v>45272</c:v>
                </c:pt>
                <c:pt idx="1133">
                  <c:v>45273</c:v>
                </c:pt>
                <c:pt idx="1134">
                  <c:v>45274</c:v>
                </c:pt>
                <c:pt idx="1135">
                  <c:v>45275</c:v>
                </c:pt>
                <c:pt idx="1136">
                  <c:v>45278</c:v>
                </c:pt>
                <c:pt idx="1137">
                  <c:v>45279</c:v>
                </c:pt>
                <c:pt idx="1138">
                  <c:v>45280</c:v>
                </c:pt>
                <c:pt idx="1139">
                  <c:v>45281</c:v>
                </c:pt>
                <c:pt idx="1140">
                  <c:v>45282</c:v>
                </c:pt>
                <c:pt idx="1141">
                  <c:v>45286</c:v>
                </c:pt>
                <c:pt idx="1142">
                  <c:v>45287</c:v>
                </c:pt>
                <c:pt idx="1143">
                  <c:v>45288</c:v>
                </c:pt>
                <c:pt idx="1144">
                  <c:v>45289</c:v>
                </c:pt>
                <c:pt idx="1145">
                  <c:v>45292</c:v>
                </c:pt>
                <c:pt idx="1146">
                  <c:v>45293</c:v>
                </c:pt>
                <c:pt idx="1147">
                  <c:v>45294</c:v>
                </c:pt>
                <c:pt idx="1148">
                  <c:v>45295</c:v>
                </c:pt>
                <c:pt idx="1149">
                  <c:v>45296</c:v>
                </c:pt>
                <c:pt idx="1150">
                  <c:v>45299</c:v>
                </c:pt>
                <c:pt idx="1151">
                  <c:v>45300</c:v>
                </c:pt>
                <c:pt idx="1152">
                  <c:v>45301</c:v>
                </c:pt>
                <c:pt idx="1153">
                  <c:v>45302</c:v>
                </c:pt>
                <c:pt idx="1154">
                  <c:v>45303</c:v>
                </c:pt>
                <c:pt idx="1155">
                  <c:v>45306</c:v>
                </c:pt>
                <c:pt idx="1156">
                  <c:v>45307</c:v>
                </c:pt>
                <c:pt idx="1157">
                  <c:v>45308</c:v>
                </c:pt>
                <c:pt idx="1158">
                  <c:v>45309</c:v>
                </c:pt>
                <c:pt idx="1159">
                  <c:v>45310</c:v>
                </c:pt>
                <c:pt idx="1160">
                  <c:v>45314</c:v>
                </c:pt>
                <c:pt idx="1161">
                  <c:v>45315</c:v>
                </c:pt>
                <c:pt idx="1162">
                  <c:v>45316</c:v>
                </c:pt>
                <c:pt idx="1163">
                  <c:v>45320</c:v>
                </c:pt>
                <c:pt idx="1164">
                  <c:v>45321</c:v>
                </c:pt>
                <c:pt idx="1165">
                  <c:v>45322</c:v>
                </c:pt>
                <c:pt idx="1166">
                  <c:v>45323</c:v>
                </c:pt>
                <c:pt idx="1167">
                  <c:v>45324</c:v>
                </c:pt>
                <c:pt idx="1168">
                  <c:v>45327</c:v>
                </c:pt>
                <c:pt idx="1169">
                  <c:v>45328</c:v>
                </c:pt>
                <c:pt idx="1170">
                  <c:v>45329</c:v>
                </c:pt>
                <c:pt idx="1171">
                  <c:v>45330</c:v>
                </c:pt>
                <c:pt idx="1172">
                  <c:v>45331</c:v>
                </c:pt>
                <c:pt idx="1173">
                  <c:v>45334</c:v>
                </c:pt>
                <c:pt idx="1174">
                  <c:v>45335</c:v>
                </c:pt>
                <c:pt idx="1175">
                  <c:v>45336</c:v>
                </c:pt>
                <c:pt idx="1176">
                  <c:v>45337</c:v>
                </c:pt>
                <c:pt idx="1177">
                  <c:v>45338</c:v>
                </c:pt>
                <c:pt idx="1178">
                  <c:v>45341</c:v>
                </c:pt>
                <c:pt idx="1179">
                  <c:v>45342</c:v>
                </c:pt>
                <c:pt idx="1180">
                  <c:v>45343</c:v>
                </c:pt>
                <c:pt idx="1181">
                  <c:v>45344</c:v>
                </c:pt>
                <c:pt idx="1182">
                  <c:v>45345</c:v>
                </c:pt>
                <c:pt idx="1183">
                  <c:v>45348</c:v>
                </c:pt>
                <c:pt idx="1184">
                  <c:v>45349</c:v>
                </c:pt>
                <c:pt idx="1185">
                  <c:v>45350</c:v>
                </c:pt>
                <c:pt idx="1186">
                  <c:v>45351</c:v>
                </c:pt>
                <c:pt idx="1187">
                  <c:v>45352</c:v>
                </c:pt>
                <c:pt idx="1188">
                  <c:v>45355</c:v>
                </c:pt>
                <c:pt idx="1189">
                  <c:v>45356</c:v>
                </c:pt>
                <c:pt idx="1190">
                  <c:v>45357</c:v>
                </c:pt>
                <c:pt idx="1191">
                  <c:v>45358</c:v>
                </c:pt>
                <c:pt idx="1192">
                  <c:v>45362</c:v>
                </c:pt>
                <c:pt idx="1193">
                  <c:v>45363</c:v>
                </c:pt>
                <c:pt idx="1194">
                  <c:v>45364</c:v>
                </c:pt>
                <c:pt idx="1195">
                  <c:v>45365</c:v>
                </c:pt>
                <c:pt idx="1196">
                  <c:v>45369</c:v>
                </c:pt>
                <c:pt idx="1197">
                  <c:v>45370</c:v>
                </c:pt>
                <c:pt idx="1198">
                  <c:v>45371</c:v>
                </c:pt>
                <c:pt idx="1199">
                  <c:v>45372</c:v>
                </c:pt>
                <c:pt idx="1200">
                  <c:v>45373</c:v>
                </c:pt>
                <c:pt idx="1201">
                  <c:v>45377</c:v>
                </c:pt>
                <c:pt idx="1202">
                  <c:v>45378</c:v>
                </c:pt>
                <c:pt idx="1203">
                  <c:v>45379</c:v>
                </c:pt>
                <c:pt idx="1204">
                  <c:v>45383</c:v>
                </c:pt>
                <c:pt idx="1205">
                  <c:v>45384</c:v>
                </c:pt>
                <c:pt idx="1206">
                  <c:v>45385</c:v>
                </c:pt>
                <c:pt idx="1207">
                  <c:v>45386</c:v>
                </c:pt>
                <c:pt idx="1208">
                  <c:v>45387</c:v>
                </c:pt>
                <c:pt idx="1209">
                  <c:v>45390</c:v>
                </c:pt>
                <c:pt idx="1210">
                  <c:v>45391</c:v>
                </c:pt>
                <c:pt idx="1211">
                  <c:v>45392</c:v>
                </c:pt>
                <c:pt idx="1212">
                  <c:v>45394</c:v>
                </c:pt>
                <c:pt idx="1213">
                  <c:v>45397</c:v>
                </c:pt>
                <c:pt idx="1214">
                  <c:v>45398</c:v>
                </c:pt>
                <c:pt idx="1215">
                  <c:v>45400</c:v>
                </c:pt>
                <c:pt idx="1216">
                  <c:v>45401</c:v>
                </c:pt>
                <c:pt idx="1217">
                  <c:v>45404</c:v>
                </c:pt>
                <c:pt idx="1218">
                  <c:v>45405</c:v>
                </c:pt>
                <c:pt idx="1219">
                  <c:v>45406</c:v>
                </c:pt>
                <c:pt idx="1220">
                  <c:v>45407</c:v>
                </c:pt>
                <c:pt idx="1221">
                  <c:v>45408</c:v>
                </c:pt>
                <c:pt idx="1222">
                  <c:v>45411</c:v>
                </c:pt>
                <c:pt idx="1223">
                  <c:v>45412</c:v>
                </c:pt>
                <c:pt idx="1224">
                  <c:v>45414</c:v>
                </c:pt>
                <c:pt idx="1225">
                  <c:v>45415</c:v>
                </c:pt>
                <c:pt idx="1226">
                  <c:v>45418</c:v>
                </c:pt>
                <c:pt idx="1227">
                  <c:v>45419</c:v>
                </c:pt>
                <c:pt idx="1228">
                  <c:v>45420</c:v>
                </c:pt>
                <c:pt idx="1229">
                  <c:v>45421</c:v>
                </c:pt>
                <c:pt idx="1230">
                  <c:v>45422</c:v>
                </c:pt>
                <c:pt idx="1231">
                  <c:v>45425</c:v>
                </c:pt>
                <c:pt idx="1232">
                  <c:v>45426</c:v>
                </c:pt>
                <c:pt idx="1233">
                  <c:v>45427</c:v>
                </c:pt>
                <c:pt idx="1234">
                  <c:v>45428</c:v>
                </c:pt>
                <c:pt idx="1235">
                  <c:v>45429</c:v>
                </c:pt>
              </c:numCache>
            </c:numRef>
          </c:cat>
          <c:val>
            <c:numRef>
              <c:f>'Share Price'!$C$2:$C$1238</c:f>
              <c:numCache>
                <c:formatCode>General</c:formatCode>
                <c:ptCount val="1237"/>
                <c:pt idx="0">
                  <c:v>0.35524699999999998</c:v>
                </c:pt>
                <c:pt idx="1">
                  <c:v>0.213534</c:v>
                </c:pt>
                <c:pt idx="2">
                  <c:v>0.51370000000000005</c:v>
                </c:pt>
                <c:pt idx="3">
                  <c:v>0.100467</c:v>
                </c:pt>
                <c:pt idx="4">
                  <c:v>0.130685</c:v>
                </c:pt>
                <c:pt idx="5">
                  <c:v>0.84126599999999996</c:v>
                </c:pt>
                <c:pt idx="6">
                  <c:v>0.41907699999999998</c:v>
                </c:pt>
                <c:pt idx="7">
                  <c:v>0.12942000000000001</c:v>
                </c:pt>
                <c:pt idx="8">
                  <c:v>0.10403800000000001</c:v>
                </c:pt>
                <c:pt idx="9">
                  <c:v>0.107124</c:v>
                </c:pt>
                <c:pt idx="10">
                  <c:v>0.25012600000000001</c:v>
                </c:pt>
                <c:pt idx="11">
                  <c:v>0.14250499999999999</c:v>
                </c:pt>
                <c:pt idx="12">
                  <c:v>0.24602299999999999</c:v>
                </c:pt>
                <c:pt idx="13">
                  <c:v>0.112654</c:v>
                </c:pt>
                <c:pt idx="14">
                  <c:v>0.154725</c:v>
                </c:pt>
                <c:pt idx="15">
                  <c:v>0.24580199999999999</c:v>
                </c:pt>
                <c:pt idx="16">
                  <c:v>0.10174</c:v>
                </c:pt>
                <c:pt idx="17">
                  <c:v>0.13464100000000001</c:v>
                </c:pt>
                <c:pt idx="18">
                  <c:v>0.107852</c:v>
                </c:pt>
                <c:pt idx="19">
                  <c:v>0.12870000000000001</c:v>
                </c:pt>
                <c:pt idx="20">
                  <c:v>0.116537</c:v>
                </c:pt>
                <c:pt idx="21">
                  <c:v>0.12217799999999999</c:v>
                </c:pt>
                <c:pt idx="22">
                  <c:v>0.12568299999999999</c:v>
                </c:pt>
                <c:pt idx="23">
                  <c:v>0.15991900000000001</c:v>
                </c:pt>
                <c:pt idx="24">
                  <c:v>0.13055600000000001</c:v>
                </c:pt>
                <c:pt idx="25">
                  <c:v>5.7396999999999997E-2</c:v>
                </c:pt>
                <c:pt idx="26">
                  <c:v>5.5792000000000001E-2</c:v>
                </c:pt>
                <c:pt idx="27">
                  <c:v>7.0309999999999997E-2</c:v>
                </c:pt>
                <c:pt idx="28">
                  <c:v>0.31386399999999998</c:v>
                </c:pt>
                <c:pt idx="29">
                  <c:v>0.19881099999999999</c:v>
                </c:pt>
                <c:pt idx="30">
                  <c:v>0.24662000000000001</c:v>
                </c:pt>
                <c:pt idx="31">
                  <c:v>6.4380000000000007E-2</c:v>
                </c:pt>
                <c:pt idx="32">
                  <c:v>4.8381E-2</c:v>
                </c:pt>
                <c:pt idx="33">
                  <c:v>0.124499</c:v>
                </c:pt>
                <c:pt idx="34">
                  <c:v>0.11453199999999999</c:v>
                </c:pt>
                <c:pt idx="35">
                  <c:v>9.5549999999999996E-2</c:v>
                </c:pt>
                <c:pt idx="36">
                  <c:v>6.3313999999999995E-2</c:v>
                </c:pt>
                <c:pt idx="37">
                  <c:v>8.6014999999999994E-2</c:v>
                </c:pt>
                <c:pt idx="38">
                  <c:v>7.4117000000000002E-2</c:v>
                </c:pt>
                <c:pt idx="39">
                  <c:v>0.405086</c:v>
                </c:pt>
                <c:pt idx="40">
                  <c:v>0.14080599999999999</c:v>
                </c:pt>
                <c:pt idx="41">
                  <c:v>0.18471299999999999</c:v>
                </c:pt>
                <c:pt idx="42">
                  <c:v>7.2093000000000004E-2</c:v>
                </c:pt>
                <c:pt idx="43">
                  <c:v>8.0916000000000002E-2</c:v>
                </c:pt>
                <c:pt idx="44">
                  <c:v>8.7961999999999999E-2</c:v>
                </c:pt>
                <c:pt idx="45">
                  <c:v>7.7909999999999993E-2</c:v>
                </c:pt>
                <c:pt idx="46">
                  <c:v>0.112196</c:v>
                </c:pt>
                <c:pt idx="47">
                  <c:v>0.14852000000000001</c:v>
                </c:pt>
                <c:pt idx="48">
                  <c:v>6.8298999999999999E-2</c:v>
                </c:pt>
                <c:pt idx="49">
                  <c:v>5.4308000000000002E-2</c:v>
                </c:pt>
                <c:pt idx="50">
                  <c:v>5.2818999999999998E-2</c:v>
                </c:pt>
                <c:pt idx="51">
                  <c:v>0.11354</c:v>
                </c:pt>
                <c:pt idx="52">
                  <c:v>0.151006</c:v>
                </c:pt>
                <c:pt idx="53">
                  <c:v>8.6356000000000002E-2</c:v>
                </c:pt>
                <c:pt idx="54">
                  <c:v>0.167907</c:v>
                </c:pt>
                <c:pt idx="55">
                  <c:v>8.8442000000000007E-2</c:v>
                </c:pt>
                <c:pt idx="56">
                  <c:v>7.8928999999999999E-2</c:v>
                </c:pt>
                <c:pt idx="57">
                  <c:v>3.7656000000000002E-2</c:v>
                </c:pt>
                <c:pt idx="58">
                  <c:v>6.4829999999999999E-2</c:v>
                </c:pt>
                <c:pt idx="59">
                  <c:v>7.3828000000000005E-2</c:v>
                </c:pt>
                <c:pt idx="60">
                  <c:v>6.5574999999999994E-2</c:v>
                </c:pt>
                <c:pt idx="61">
                  <c:v>0.43126300000000001</c:v>
                </c:pt>
                <c:pt idx="62">
                  <c:v>0.26783299999999999</c:v>
                </c:pt>
                <c:pt idx="63">
                  <c:v>0.35315999999999997</c:v>
                </c:pt>
                <c:pt idx="64">
                  <c:v>0.22842899999999999</c:v>
                </c:pt>
                <c:pt idx="65">
                  <c:v>8.6188000000000001E-2</c:v>
                </c:pt>
                <c:pt idx="66">
                  <c:v>0.15378500000000001</c:v>
                </c:pt>
                <c:pt idx="67">
                  <c:v>0.10839600000000001</c:v>
                </c:pt>
                <c:pt idx="68">
                  <c:v>5.953E-2</c:v>
                </c:pt>
                <c:pt idx="69">
                  <c:v>0.24870700000000001</c:v>
                </c:pt>
                <c:pt idx="70">
                  <c:v>0.15792700000000001</c:v>
                </c:pt>
                <c:pt idx="71">
                  <c:v>0.18920500000000001</c:v>
                </c:pt>
                <c:pt idx="72">
                  <c:v>8.2022999999999999E-2</c:v>
                </c:pt>
                <c:pt idx="73">
                  <c:v>0.110305</c:v>
                </c:pt>
                <c:pt idx="74">
                  <c:v>5.0160000000000003E-2</c:v>
                </c:pt>
                <c:pt idx="75">
                  <c:v>9.3383999999999995E-2</c:v>
                </c:pt>
                <c:pt idx="76">
                  <c:v>5.2982000000000001E-2</c:v>
                </c:pt>
                <c:pt idx="77">
                  <c:v>4.9423000000000002E-2</c:v>
                </c:pt>
                <c:pt idx="78">
                  <c:v>0.88051199999999996</c:v>
                </c:pt>
                <c:pt idx="79">
                  <c:v>0.34572900000000001</c:v>
                </c:pt>
                <c:pt idx="80">
                  <c:v>0.51853400000000005</c:v>
                </c:pt>
                <c:pt idx="81">
                  <c:v>0.29364800000000002</c:v>
                </c:pt>
                <c:pt idx="82">
                  <c:v>0.51559699999999997</c:v>
                </c:pt>
                <c:pt idx="83">
                  <c:v>0.17938100000000001</c:v>
                </c:pt>
                <c:pt idx="84">
                  <c:v>0.18329000000000001</c:v>
                </c:pt>
                <c:pt idx="85">
                  <c:v>0.258405</c:v>
                </c:pt>
                <c:pt idx="86">
                  <c:v>0.13620599999999999</c:v>
                </c:pt>
                <c:pt idx="87">
                  <c:v>0.15456800000000001</c:v>
                </c:pt>
                <c:pt idx="88">
                  <c:v>0.30283900000000002</c:v>
                </c:pt>
                <c:pt idx="89">
                  <c:v>0.35894300000000001</c:v>
                </c:pt>
                <c:pt idx="90">
                  <c:v>0.18135299999999999</c:v>
                </c:pt>
                <c:pt idx="91">
                  <c:v>0.165822</c:v>
                </c:pt>
                <c:pt idx="92">
                  <c:v>0.17453099999999999</c:v>
                </c:pt>
                <c:pt idx="93">
                  <c:v>0.13112099999999999</c:v>
                </c:pt>
                <c:pt idx="94">
                  <c:v>0.115898</c:v>
                </c:pt>
                <c:pt idx="95">
                  <c:v>0.45849699999999999</c:v>
                </c:pt>
                <c:pt idx="96">
                  <c:v>9.1358999999999996E-2</c:v>
                </c:pt>
                <c:pt idx="97">
                  <c:v>6.3019000000000006E-2</c:v>
                </c:pt>
                <c:pt idx="98">
                  <c:v>8.4329000000000001E-2</c:v>
                </c:pt>
                <c:pt idx="99">
                  <c:v>6.6600999999999994E-2</c:v>
                </c:pt>
                <c:pt idx="100">
                  <c:v>4.5409999999999999E-2</c:v>
                </c:pt>
                <c:pt idx="101">
                  <c:v>6.6972000000000004E-2</c:v>
                </c:pt>
                <c:pt idx="102">
                  <c:v>5.7674999999999997E-2</c:v>
                </c:pt>
                <c:pt idx="103">
                  <c:v>6.2045000000000003E-2</c:v>
                </c:pt>
                <c:pt idx="104">
                  <c:v>0.13939699999999999</c:v>
                </c:pt>
                <c:pt idx="105">
                  <c:v>0.15909799999999999</c:v>
                </c:pt>
                <c:pt idx="106">
                  <c:v>0.12243999999999999</c:v>
                </c:pt>
                <c:pt idx="107">
                  <c:v>0.23675099999999999</c:v>
                </c:pt>
                <c:pt idx="108">
                  <c:v>1.8530999999999999E-2</c:v>
                </c:pt>
                <c:pt idx="109">
                  <c:v>5.1472999999999998E-2</c:v>
                </c:pt>
                <c:pt idx="110">
                  <c:v>9.7892999999999994E-2</c:v>
                </c:pt>
                <c:pt idx="111">
                  <c:v>0.54216600000000004</c:v>
                </c:pt>
                <c:pt idx="112">
                  <c:v>0.29589799999999999</c:v>
                </c:pt>
                <c:pt idx="113">
                  <c:v>0.114524</c:v>
                </c:pt>
                <c:pt idx="114">
                  <c:v>0.17496100000000001</c:v>
                </c:pt>
                <c:pt idx="115">
                  <c:v>0.17625099999999999</c:v>
                </c:pt>
                <c:pt idx="116">
                  <c:v>5.3676000000000001E-2</c:v>
                </c:pt>
                <c:pt idx="117">
                  <c:v>0.171094</c:v>
                </c:pt>
                <c:pt idx="118">
                  <c:v>0.14080999999999999</c:v>
                </c:pt>
                <c:pt idx="119">
                  <c:v>0.107972</c:v>
                </c:pt>
                <c:pt idx="120">
                  <c:v>7.7268000000000003E-2</c:v>
                </c:pt>
                <c:pt idx="121">
                  <c:v>4.8245999999999997E-2</c:v>
                </c:pt>
                <c:pt idx="122">
                  <c:v>7.1710999999999997E-2</c:v>
                </c:pt>
                <c:pt idx="123">
                  <c:v>0.121963</c:v>
                </c:pt>
                <c:pt idx="124">
                  <c:v>7.4675000000000005E-2</c:v>
                </c:pt>
                <c:pt idx="125">
                  <c:v>0.100485</c:v>
                </c:pt>
                <c:pt idx="126">
                  <c:v>4.4077999999999999E-2</c:v>
                </c:pt>
                <c:pt idx="127">
                  <c:v>5.7036000000000003E-2</c:v>
                </c:pt>
                <c:pt idx="128">
                  <c:v>7.1673000000000001E-2</c:v>
                </c:pt>
                <c:pt idx="129">
                  <c:v>6.7854999999999999E-2</c:v>
                </c:pt>
                <c:pt idx="130">
                  <c:v>6.1452E-2</c:v>
                </c:pt>
                <c:pt idx="131">
                  <c:v>5.5530000000000003E-2</c:v>
                </c:pt>
                <c:pt idx="132">
                  <c:v>6.3325000000000006E-2</c:v>
                </c:pt>
                <c:pt idx="133">
                  <c:v>8.6041000000000006E-2</c:v>
                </c:pt>
                <c:pt idx="134">
                  <c:v>9.9541000000000004E-2</c:v>
                </c:pt>
                <c:pt idx="135">
                  <c:v>0.40112799999999998</c:v>
                </c:pt>
                <c:pt idx="136">
                  <c:v>0.124612</c:v>
                </c:pt>
                <c:pt idx="137">
                  <c:v>0.14527499999999999</c:v>
                </c:pt>
                <c:pt idx="138">
                  <c:v>8.3753999999999995E-2</c:v>
                </c:pt>
                <c:pt idx="139">
                  <c:v>6.5858E-2</c:v>
                </c:pt>
                <c:pt idx="140">
                  <c:v>5.4794000000000002E-2</c:v>
                </c:pt>
                <c:pt idx="141">
                  <c:v>0.13339999999999999</c:v>
                </c:pt>
                <c:pt idx="142">
                  <c:v>0.198688</c:v>
                </c:pt>
                <c:pt idx="143">
                  <c:v>8.8553999999999994E-2</c:v>
                </c:pt>
                <c:pt idx="144">
                  <c:v>0.423514</c:v>
                </c:pt>
                <c:pt idx="145">
                  <c:v>0.30477900000000002</c:v>
                </c:pt>
                <c:pt idx="146">
                  <c:v>9.5701999999999995E-2</c:v>
                </c:pt>
                <c:pt idx="147">
                  <c:v>6.7233000000000001E-2</c:v>
                </c:pt>
                <c:pt idx="148">
                  <c:v>6.9588999999999998E-2</c:v>
                </c:pt>
                <c:pt idx="149">
                  <c:v>0.277924</c:v>
                </c:pt>
                <c:pt idx="150">
                  <c:v>0.590777</c:v>
                </c:pt>
                <c:pt idx="151">
                  <c:v>0.63788500000000004</c:v>
                </c:pt>
                <c:pt idx="152">
                  <c:v>0.78110199999999996</c:v>
                </c:pt>
                <c:pt idx="153">
                  <c:v>2.5080390000000001</c:v>
                </c:pt>
                <c:pt idx="154">
                  <c:v>1.9448620000000001</c:v>
                </c:pt>
                <c:pt idx="155">
                  <c:v>0.63983900000000005</c:v>
                </c:pt>
                <c:pt idx="156">
                  <c:v>0.80657199999999996</c:v>
                </c:pt>
                <c:pt idx="157">
                  <c:v>1.4430419999999999</c:v>
                </c:pt>
                <c:pt idx="158">
                  <c:v>0.82328000000000001</c:v>
                </c:pt>
                <c:pt idx="159">
                  <c:v>0.30290400000000001</c:v>
                </c:pt>
                <c:pt idx="160">
                  <c:v>0.45866200000000001</c:v>
                </c:pt>
                <c:pt idx="161">
                  <c:v>0.66276199999999996</c:v>
                </c:pt>
                <c:pt idx="162">
                  <c:v>0.445743</c:v>
                </c:pt>
                <c:pt idx="163">
                  <c:v>0.265822</c:v>
                </c:pt>
                <c:pt idx="164">
                  <c:v>1.2292890000000001</c:v>
                </c:pt>
                <c:pt idx="165">
                  <c:v>0.53845299999999996</c:v>
                </c:pt>
                <c:pt idx="166">
                  <c:v>0.24538299999999999</c:v>
                </c:pt>
                <c:pt idx="167">
                  <c:v>0.26921699999999998</c:v>
                </c:pt>
                <c:pt idx="168">
                  <c:v>0.48603000000000002</c:v>
                </c:pt>
                <c:pt idx="169">
                  <c:v>0.23008899999999999</c:v>
                </c:pt>
                <c:pt idx="170">
                  <c:v>0.208227</c:v>
                </c:pt>
                <c:pt idx="171">
                  <c:v>0.18745100000000001</c:v>
                </c:pt>
                <c:pt idx="172">
                  <c:v>0.16426099999999999</c:v>
                </c:pt>
                <c:pt idx="173">
                  <c:v>0.35492600000000002</c:v>
                </c:pt>
                <c:pt idx="174">
                  <c:v>0.189968</c:v>
                </c:pt>
                <c:pt idx="175">
                  <c:v>0.32969900000000002</c:v>
                </c:pt>
                <c:pt idx="176">
                  <c:v>0.312477</c:v>
                </c:pt>
                <c:pt idx="177">
                  <c:v>0.30618400000000001</c:v>
                </c:pt>
                <c:pt idx="178">
                  <c:v>0.32852199999999998</c:v>
                </c:pt>
                <c:pt idx="179">
                  <c:v>1.045981</c:v>
                </c:pt>
                <c:pt idx="180">
                  <c:v>0.448874</c:v>
                </c:pt>
                <c:pt idx="181">
                  <c:v>0.15743299999999999</c:v>
                </c:pt>
                <c:pt idx="182">
                  <c:v>0.137877</c:v>
                </c:pt>
                <c:pt idx="183">
                  <c:v>0.50140099999999999</c:v>
                </c:pt>
                <c:pt idx="184">
                  <c:v>0.41131400000000001</c:v>
                </c:pt>
                <c:pt idx="185">
                  <c:v>0.14682200000000001</c:v>
                </c:pt>
                <c:pt idx="186">
                  <c:v>0.180205</c:v>
                </c:pt>
                <c:pt idx="187">
                  <c:v>0.13882800000000001</c:v>
                </c:pt>
                <c:pt idx="188">
                  <c:v>0.28084399999999998</c:v>
                </c:pt>
                <c:pt idx="189">
                  <c:v>0.12978600000000001</c:v>
                </c:pt>
                <c:pt idx="190">
                  <c:v>9.4243999999999994E-2</c:v>
                </c:pt>
                <c:pt idx="191">
                  <c:v>9.2459E-2</c:v>
                </c:pt>
                <c:pt idx="192">
                  <c:v>0.138595</c:v>
                </c:pt>
                <c:pt idx="193">
                  <c:v>0.14896599999999999</c:v>
                </c:pt>
                <c:pt idx="194">
                  <c:v>0.20241799999999999</c:v>
                </c:pt>
                <c:pt idx="195">
                  <c:v>0.13675799999999999</c:v>
                </c:pt>
                <c:pt idx="196">
                  <c:v>0.29134399999999999</c:v>
                </c:pt>
                <c:pt idx="197">
                  <c:v>0.299178</c:v>
                </c:pt>
                <c:pt idx="198">
                  <c:v>0.29771300000000001</c:v>
                </c:pt>
                <c:pt idx="199">
                  <c:v>0.15098400000000001</c:v>
                </c:pt>
                <c:pt idx="200">
                  <c:v>0.37090499999999998</c:v>
                </c:pt>
                <c:pt idx="201">
                  <c:v>0.20078599999999999</c:v>
                </c:pt>
                <c:pt idx="202">
                  <c:v>0.26132</c:v>
                </c:pt>
                <c:pt idx="203">
                  <c:v>0.447293</c:v>
                </c:pt>
                <c:pt idx="204">
                  <c:v>0.15668799999999999</c:v>
                </c:pt>
                <c:pt idx="205">
                  <c:v>0.18812300000000001</c:v>
                </c:pt>
                <c:pt idx="206">
                  <c:v>8.9367000000000002E-2</c:v>
                </c:pt>
                <c:pt idx="207">
                  <c:v>0.15654899999999999</c:v>
                </c:pt>
                <c:pt idx="208">
                  <c:v>0.165607</c:v>
                </c:pt>
                <c:pt idx="209">
                  <c:v>7.5943999999999998E-2</c:v>
                </c:pt>
                <c:pt idx="210">
                  <c:v>0.13700200000000001</c:v>
                </c:pt>
                <c:pt idx="211">
                  <c:v>0.29022999999999999</c:v>
                </c:pt>
                <c:pt idx="212">
                  <c:v>4.9402000000000001E-2</c:v>
                </c:pt>
                <c:pt idx="213">
                  <c:v>1.3148999999999999E-2</c:v>
                </c:pt>
                <c:pt idx="214">
                  <c:v>2.8570000000000002E-2</c:v>
                </c:pt>
                <c:pt idx="215">
                  <c:v>1.9843E-2</c:v>
                </c:pt>
                <c:pt idx="216">
                  <c:v>1.6119000000000001E-2</c:v>
                </c:pt>
                <c:pt idx="217">
                  <c:v>5.3367999999999999E-2</c:v>
                </c:pt>
                <c:pt idx="218">
                  <c:v>9.2949999999999994E-3</c:v>
                </c:pt>
                <c:pt idx="219">
                  <c:v>7.8270000000000006E-3</c:v>
                </c:pt>
                <c:pt idx="220">
                  <c:v>1.1199000000000001E-2</c:v>
                </c:pt>
                <c:pt idx="221">
                  <c:v>0.28194599999999997</c:v>
                </c:pt>
                <c:pt idx="222">
                  <c:v>0.143096</c:v>
                </c:pt>
                <c:pt idx="223">
                  <c:v>0.18797800000000001</c:v>
                </c:pt>
                <c:pt idx="224">
                  <c:v>0.181507</c:v>
                </c:pt>
                <c:pt idx="225">
                  <c:v>6.8012000000000003E-2</c:v>
                </c:pt>
                <c:pt idx="226">
                  <c:v>0.18074699999999999</c:v>
                </c:pt>
                <c:pt idx="227">
                  <c:v>6.3164999999999999E-2</c:v>
                </c:pt>
                <c:pt idx="228">
                  <c:v>3.9842000000000002E-2</c:v>
                </c:pt>
                <c:pt idx="229">
                  <c:v>3.8177999999999997E-2</c:v>
                </c:pt>
                <c:pt idx="230">
                  <c:v>0.12998499999999999</c:v>
                </c:pt>
                <c:pt idx="231">
                  <c:v>4.8794999999999998E-2</c:v>
                </c:pt>
                <c:pt idx="232">
                  <c:v>4.8639000000000002E-2</c:v>
                </c:pt>
                <c:pt idx="233">
                  <c:v>4.6157999999999998E-2</c:v>
                </c:pt>
                <c:pt idx="234">
                  <c:v>7.4745000000000006E-2</c:v>
                </c:pt>
                <c:pt idx="235">
                  <c:v>7.7392000000000002E-2</c:v>
                </c:pt>
                <c:pt idx="236">
                  <c:v>0.117738</c:v>
                </c:pt>
                <c:pt idx="237">
                  <c:v>0.11809500000000001</c:v>
                </c:pt>
                <c:pt idx="238">
                  <c:v>7.6568999999999998E-2</c:v>
                </c:pt>
                <c:pt idx="239">
                  <c:v>7.8947000000000003E-2</c:v>
                </c:pt>
                <c:pt idx="240">
                  <c:v>4.3666999999999997E-2</c:v>
                </c:pt>
                <c:pt idx="241">
                  <c:v>5.6002000000000003E-2</c:v>
                </c:pt>
                <c:pt idx="242">
                  <c:v>2.3365E-2</c:v>
                </c:pt>
                <c:pt idx="243">
                  <c:v>2.5794999999999998E-2</c:v>
                </c:pt>
                <c:pt idx="244">
                  <c:v>2.1194000000000001E-2</c:v>
                </c:pt>
                <c:pt idx="245">
                  <c:v>2.2922000000000001E-2</c:v>
                </c:pt>
                <c:pt idx="246">
                  <c:v>4.6657999999999998E-2</c:v>
                </c:pt>
                <c:pt idx="247">
                  <c:v>5.9962000000000001E-2</c:v>
                </c:pt>
                <c:pt idx="248">
                  <c:v>9.4647999999999996E-2</c:v>
                </c:pt>
                <c:pt idx="249">
                  <c:v>4.5567000000000003E-2</c:v>
                </c:pt>
                <c:pt idx="250">
                  <c:v>0.29486899999999999</c:v>
                </c:pt>
                <c:pt idx="251">
                  <c:v>9.0176999999999993E-2</c:v>
                </c:pt>
                <c:pt idx="252">
                  <c:v>6.1018999999999997E-2</c:v>
                </c:pt>
                <c:pt idx="253">
                  <c:v>0.24856200000000001</c:v>
                </c:pt>
                <c:pt idx="254">
                  <c:v>8.3554000000000003E-2</c:v>
                </c:pt>
                <c:pt idx="255">
                  <c:v>9.9794999999999995E-2</c:v>
                </c:pt>
                <c:pt idx="256">
                  <c:v>0.14060900000000001</c:v>
                </c:pt>
                <c:pt idx="257">
                  <c:v>0.62508600000000003</c:v>
                </c:pt>
                <c:pt idx="258">
                  <c:v>0.65800899999999996</c:v>
                </c:pt>
                <c:pt idx="259">
                  <c:v>0.58711599999999997</c:v>
                </c:pt>
                <c:pt idx="260">
                  <c:v>0.89943899999999999</c:v>
                </c:pt>
                <c:pt idx="261">
                  <c:v>0.44341199999999997</c:v>
                </c:pt>
                <c:pt idx="262">
                  <c:v>0.43481599999999998</c:v>
                </c:pt>
                <c:pt idx="263">
                  <c:v>0.25070300000000001</c:v>
                </c:pt>
                <c:pt idx="264">
                  <c:v>0.16939499999999999</c:v>
                </c:pt>
                <c:pt idx="265">
                  <c:v>0.14779200000000001</c:v>
                </c:pt>
                <c:pt idx="266">
                  <c:v>0.43210300000000001</c:v>
                </c:pt>
                <c:pt idx="267">
                  <c:v>0.68290600000000001</c:v>
                </c:pt>
                <c:pt idx="268">
                  <c:v>0.80546899999999999</c:v>
                </c:pt>
                <c:pt idx="269">
                  <c:v>0.23681199999999999</c:v>
                </c:pt>
                <c:pt idx="270">
                  <c:v>0.25388500000000003</c:v>
                </c:pt>
                <c:pt idx="271">
                  <c:v>0.26208199999999998</c:v>
                </c:pt>
                <c:pt idx="272">
                  <c:v>0.25541000000000003</c:v>
                </c:pt>
                <c:pt idx="273">
                  <c:v>0.233899</c:v>
                </c:pt>
                <c:pt idx="274">
                  <c:v>0.139464</c:v>
                </c:pt>
                <c:pt idx="275">
                  <c:v>8.2902000000000003E-2</c:v>
                </c:pt>
                <c:pt idx="276">
                  <c:v>9.7491999999999995E-2</c:v>
                </c:pt>
                <c:pt idx="277">
                  <c:v>0.197521</c:v>
                </c:pt>
                <c:pt idx="278">
                  <c:v>0.61657200000000001</c:v>
                </c:pt>
                <c:pt idx="279">
                  <c:v>0.15486900000000001</c:v>
                </c:pt>
                <c:pt idx="280">
                  <c:v>0.13061900000000001</c:v>
                </c:pt>
                <c:pt idx="281">
                  <c:v>7.8882999999999995E-2</c:v>
                </c:pt>
                <c:pt idx="282">
                  <c:v>0.111683</c:v>
                </c:pt>
                <c:pt idx="283">
                  <c:v>0.16134200000000001</c:v>
                </c:pt>
                <c:pt idx="284">
                  <c:v>0.74732399999999999</c:v>
                </c:pt>
                <c:pt idx="285">
                  <c:v>0.423348</c:v>
                </c:pt>
                <c:pt idx="286">
                  <c:v>0.44853799999999999</c:v>
                </c:pt>
                <c:pt idx="287">
                  <c:v>0.29712899999999998</c:v>
                </c:pt>
                <c:pt idx="288">
                  <c:v>0.10988000000000001</c:v>
                </c:pt>
                <c:pt idx="289">
                  <c:v>0.125191</c:v>
                </c:pt>
                <c:pt idx="290">
                  <c:v>0.35458800000000001</c:v>
                </c:pt>
                <c:pt idx="291">
                  <c:v>6.4283999999999994E-2</c:v>
                </c:pt>
                <c:pt idx="292">
                  <c:v>8.8272000000000003E-2</c:v>
                </c:pt>
                <c:pt idx="293">
                  <c:v>0.22505600000000001</c:v>
                </c:pt>
                <c:pt idx="294">
                  <c:v>0.37656699999999999</c:v>
                </c:pt>
                <c:pt idx="295">
                  <c:v>0.128579</c:v>
                </c:pt>
                <c:pt idx="296">
                  <c:v>0.17102500000000001</c:v>
                </c:pt>
                <c:pt idx="297">
                  <c:v>0.22691900000000001</c:v>
                </c:pt>
                <c:pt idx="298">
                  <c:v>1.0035179999999999</c:v>
                </c:pt>
                <c:pt idx="299">
                  <c:v>0.40068100000000001</c:v>
                </c:pt>
                <c:pt idx="300">
                  <c:v>0.36472300000000002</c:v>
                </c:pt>
                <c:pt idx="301">
                  <c:v>0.22767999999999999</c:v>
                </c:pt>
                <c:pt idx="302">
                  <c:v>0.21825700000000001</c:v>
                </c:pt>
                <c:pt idx="303">
                  <c:v>1.800729</c:v>
                </c:pt>
                <c:pt idx="304">
                  <c:v>0.77842500000000003</c:v>
                </c:pt>
                <c:pt idx="305">
                  <c:v>0.63232999999999995</c:v>
                </c:pt>
                <c:pt idx="306">
                  <c:v>0.34487800000000002</c:v>
                </c:pt>
                <c:pt idx="307">
                  <c:v>0.34513199999999999</c:v>
                </c:pt>
                <c:pt idx="308">
                  <c:v>0.32222000000000001</c:v>
                </c:pt>
                <c:pt idx="309">
                  <c:v>0.58863699999999997</c:v>
                </c:pt>
                <c:pt idx="310">
                  <c:v>0.296041</c:v>
                </c:pt>
                <c:pt idx="311">
                  <c:v>0.18065800000000001</c:v>
                </c:pt>
                <c:pt idx="312">
                  <c:v>0.93735199999999996</c:v>
                </c:pt>
                <c:pt idx="313">
                  <c:v>0.59731000000000001</c:v>
                </c:pt>
                <c:pt idx="314">
                  <c:v>0.26021</c:v>
                </c:pt>
                <c:pt idx="315">
                  <c:v>0.159632</c:v>
                </c:pt>
                <c:pt idx="316">
                  <c:v>0.44378299999999998</c:v>
                </c:pt>
                <c:pt idx="317">
                  <c:v>0.25094</c:v>
                </c:pt>
                <c:pt idx="318">
                  <c:v>0.272231</c:v>
                </c:pt>
                <c:pt idx="319">
                  <c:v>0.40883199999999997</c:v>
                </c:pt>
                <c:pt idx="320">
                  <c:v>0.194054</c:v>
                </c:pt>
                <c:pt idx="321">
                  <c:v>0.12996099999999999</c:v>
                </c:pt>
                <c:pt idx="322">
                  <c:v>0.28443800000000002</c:v>
                </c:pt>
                <c:pt idx="323">
                  <c:v>0.10517700000000001</c:v>
                </c:pt>
                <c:pt idx="324">
                  <c:v>0.102246</c:v>
                </c:pt>
                <c:pt idx="325">
                  <c:v>7.1512000000000006E-2</c:v>
                </c:pt>
                <c:pt idx="326">
                  <c:v>7.4609999999999996E-2</c:v>
                </c:pt>
                <c:pt idx="327">
                  <c:v>0.16047700000000001</c:v>
                </c:pt>
                <c:pt idx="328">
                  <c:v>0.14310400000000001</c:v>
                </c:pt>
                <c:pt idx="329">
                  <c:v>0.14880699999999999</c:v>
                </c:pt>
                <c:pt idx="330">
                  <c:v>0.122374</c:v>
                </c:pt>
                <c:pt idx="331">
                  <c:v>0.18940899999999999</c:v>
                </c:pt>
                <c:pt idx="332">
                  <c:v>0.120072</c:v>
                </c:pt>
                <c:pt idx="333">
                  <c:v>0.10585</c:v>
                </c:pt>
                <c:pt idx="334">
                  <c:v>0.109665</c:v>
                </c:pt>
                <c:pt idx="335">
                  <c:v>6.5428E-2</c:v>
                </c:pt>
                <c:pt idx="336">
                  <c:v>5.6245000000000003E-2</c:v>
                </c:pt>
                <c:pt idx="337">
                  <c:v>7.0125000000000007E-2</c:v>
                </c:pt>
                <c:pt idx="338">
                  <c:v>0.15271899999999999</c:v>
                </c:pt>
                <c:pt idx="339">
                  <c:v>3.8899999999999997E-2</c:v>
                </c:pt>
                <c:pt idx="340">
                  <c:v>6.8708000000000005E-2</c:v>
                </c:pt>
                <c:pt idx="341">
                  <c:v>3.2113999999999997E-2</c:v>
                </c:pt>
                <c:pt idx="342">
                  <c:v>6.8172999999999997E-2</c:v>
                </c:pt>
                <c:pt idx="343">
                  <c:v>0.12745200000000001</c:v>
                </c:pt>
                <c:pt idx="344">
                  <c:v>0.113512</c:v>
                </c:pt>
                <c:pt idx="345">
                  <c:v>0.180836</c:v>
                </c:pt>
                <c:pt idx="346">
                  <c:v>8.1779000000000004E-2</c:v>
                </c:pt>
                <c:pt idx="347">
                  <c:v>6.6691E-2</c:v>
                </c:pt>
                <c:pt idx="348">
                  <c:v>4.7246999999999997E-2</c:v>
                </c:pt>
                <c:pt idx="349">
                  <c:v>3.3706E-2</c:v>
                </c:pt>
                <c:pt idx="350">
                  <c:v>4.1383999999999997E-2</c:v>
                </c:pt>
                <c:pt idx="351">
                  <c:v>4.6031000000000002E-2</c:v>
                </c:pt>
                <c:pt idx="352">
                  <c:v>6.0699000000000003E-2</c:v>
                </c:pt>
                <c:pt idx="353">
                  <c:v>0.16009100000000001</c:v>
                </c:pt>
                <c:pt idx="354">
                  <c:v>5.8304000000000002E-2</c:v>
                </c:pt>
                <c:pt idx="355">
                  <c:v>3.4979000000000003E-2</c:v>
                </c:pt>
                <c:pt idx="356">
                  <c:v>3.1348000000000001E-2</c:v>
                </c:pt>
                <c:pt idx="357">
                  <c:v>4.5047999999999998E-2</c:v>
                </c:pt>
                <c:pt idx="358">
                  <c:v>3.7406000000000002E-2</c:v>
                </c:pt>
                <c:pt idx="359">
                  <c:v>0.17150599999999999</c:v>
                </c:pt>
                <c:pt idx="360">
                  <c:v>0.15292500000000001</c:v>
                </c:pt>
                <c:pt idx="361">
                  <c:v>4.0606999999999997E-2</c:v>
                </c:pt>
                <c:pt idx="362">
                  <c:v>3.7562999999999999E-2</c:v>
                </c:pt>
                <c:pt idx="363">
                  <c:v>2.2294999999999999E-2</c:v>
                </c:pt>
                <c:pt idx="364">
                  <c:v>2.3281E-2</c:v>
                </c:pt>
                <c:pt idx="365">
                  <c:v>7.9441999999999999E-2</c:v>
                </c:pt>
                <c:pt idx="366">
                  <c:v>0.47278300000000001</c:v>
                </c:pt>
                <c:pt idx="367">
                  <c:v>0.321822</c:v>
                </c:pt>
                <c:pt idx="368">
                  <c:v>0.28387800000000002</c:v>
                </c:pt>
                <c:pt idx="369">
                  <c:v>8.6318000000000006E-2</c:v>
                </c:pt>
                <c:pt idx="370">
                  <c:v>0.12822600000000001</c:v>
                </c:pt>
                <c:pt idx="371">
                  <c:v>0.121376</c:v>
                </c:pt>
                <c:pt idx="372">
                  <c:v>3.8336000000000002E-2</c:v>
                </c:pt>
                <c:pt idx="373">
                  <c:v>0.25711600000000001</c:v>
                </c:pt>
                <c:pt idx="374">
                  <c:v>8.0152000000000001E-2</c:v>
                </c:pt>
                <c:pt idx="375">
                  <c:v>8.1644999999999995E-2</c:v>
                </c:pt>
                <c:pt idx="376">
                  <c:v>0.18202199999999999</c:v>
                </c:pt>
                <c:pt idx="377">
                  <c:v>0.15821099999999999</c:v>
                </c:pt>
                <c:pt idx="378">
                  <c:v>0.103773</c:v>
                </c:pt>
                <c:pt idx="379">
                  <c:v>0.29748400000000003</c:v>
                </c:pt>
                <c:pt idx="380">
                  <c:v>1.119907</c:v>
                </c:pt>
                <c:pt idx="381">
                  <c:v>0.20242299999999999</c:v>
                </c:pt>
                <c:pt idx="382">
                  <c:v>0.23341200000000001</c:v>
                </c:pt>
                <c:pt idx="383">
                  <c:v>0.135074</c:v>
                </c:pt>
                <c:pt idx="384">
                  <c:v>0.16194</c:v>
                </c:pt>
                <c:pt idx="385">
                  <c:v>0.132189</c:v>
                </c:pt>
                <c:pt idx="386">
                  <c:v>0.233155</c:v>
                </c:pt>
                <c:pt idx="387">
                  <c:v>0.203234</c:v>
                </c:pt>
                <c:pt idx="388">
                  <c:v>3.0162450000000001</c:v>
                </c:pt>
                <c:pt idx="389">
                  <c:v>0.71762599999999999</c:v>
                </c:pt>
                <c:pt idx="390">
                  <c:v>0.474634</c:v>
                </c:pt>
                <c:pt idx="391">
                  <c:v>0.155031</c:v>
                </c:pt>
                <c:pt idx="392">
                  <c:v>0.242118</c:v>
                </c:pt>
                <c:pt idx="393">
                  <c:v>0.45021499999999998</c:v>
                </c:pt>
                <c:pt idx="394">
                  <c:v>0.254048</c:v>
                </c:pt>
                <c:pt idx="395">
                  <c:v>0.13684099999999999</c:v>
                </c:pt>
                <c:pt idx="396">
                  <c:v>0.22758900000000001</c:v>
                </c:pt>
                <c:pt idx="397">
                  <c:v>0.161639</c:v>
                </c:pt>
                <c:pt idx="398">
                  <c:v>0.149336</c:v>
                </c:pt>
                <c:pt idx="399">
                  <c:v>0.148677</c:v>
                </c:pt>
                <c:pt idx="400">
                  <c:v>7.2959999999999997E-2</c:v>
                </c:pt>
                <c:pt idx="401">
                  <c:v>6.2947000000000003E-2</c:v>
                </c:pt>
                <c:pt idx="402">
                  <c:v>7.9393000000000005E-2</c:v>
                </c:pt>
                <c:pt idx="403">
                  <c:v>8.6948999999999999E-2</c:v>
                </c:pt>
                <c:pt idx="404">
                  <c:v>6.5749000000000002E-2</c:v>
                </c:pt>
                <c:pt idx="405">
                  <c:v>0.22556999999999999</c:v>
                </c:pt>
                <c:pt idx="406">
                  <c:v>9.4876000000000002E-2</c:v>
                </c:pt>
                <c:pt idx="407">
                  <c:v>0.43499300000000002</c:v>
                </c:pt>
                <c:pt idx="408">
                  <c:v>0.239787</c:v>
                </c:pt>
                <c:pt idx="409">
                  <c:v>0.16423499999999999</c:v>
                </c:pt>
                <c:pt idx="410">
                  <c:v>0.17957300000000001</c:v>
                </c:pt>
                <c:pt idx="411">
                  <c:v>0.22051200000000001</c:v>
                </c:pt>
                <c:pt idx="412">
                  <c:v>0.14974299999999999</c:v>
                </c:pt>
                <c:pt idx="413">
                  <c:v>0.105906</c:v>
                </c:pt>
                <c:pt idx="414">
                  <c:v>0.21987200000000001</c:v>
                </c:pt>
                <c:pt idx="415">
                  <c:v>8.9298000000000002E-2</c:v>
                </c:pt>
                <c:pt idx="416">
                  <c:v>4.7781999999999998E-2</c:v>
                </c:pt>
                <c:pt idx="417">
                  <c:v>4.9307999999999998E-2</c:v>
                </c:pt>
                <c:pt idx="418">
                  <c:v>0.12862199999999999</c:v>
                </c:pt>
                <c:pt idx="419">
                  <c:v>0.106766</c:v>
                </c:pt>
                <c:pt idx="420">
                  <c:v>9.3690999999999997E-2</c:v>
                </c:pt>
                <c:pt idx="421">
                  <c:v>5.2315E-2</c:v>
                </c:pt>
                <c:pt idx="422">
                  <c:v>6.2127000000000002E-2</c:v>
                </c:pt>
                <c:pt idx="423">
                  <c:v>7.4444999999999997E-2</c:v>
                </c:pt>
                <c:pt idx="424">
                  <c:v>0.122098</c:v>
                </c:pt>
                <c:pt idx="425">
                  <c:v>0.120189</c:v>
                </c:pt>
                <c:pt idx="426">
                  <c:v>0.138155</c:v>
                </c:pt>
                <c:pt idx="427">
                  <c:v>0.123628</c:v>
                </c:pt>
                <c:pt idx="428">
                  <c:v>7.5447E-2</c:v>
                </c:pt>
                <c:pt idx="429">
                  <c:v>0.17922399999999999</c:v>
                </c:pt>
                <c:pt idx="430">
                  <c:v>0.194577</c:v>
                </c:pt>
                <c:pt idx="431">
                  <c:v>9.4355999999999995E-2</c:v>
                </c:pt>
                <c:pt idx="432">
                  <c:v>7.3256000000000002E-2</c:v>
                </c:pt>
                <c:pt idx="433">
                  <c:v>0.11427</c:v>
                </c:pt>
                <c:pt idx="434">
                  <c:v>0.14491999999999999</c:v>
                </c:pt>
                <c:pt idx="435">
                  <c:v>7.8059000000000003E-2</c:v>
                </c:pt>
                <c:pt idx="436">
                  <c:v>0.14105000000000001</c:v>
                </c:pt>
                <c:pt idx="437">
                  <c:v>0.55569400000000002</c:v>
                </c:pt>
                <c:pt idx="438">
                  <c:v>0.16175200000000001</c:v>
                </c:pt>
                <c:pt idx="439">
                  <c:v>0.219864</c:v>
                </c:pt>
                <c:pt idx="440">
                  <c:v>1.2969539999999999</c:v>
                </c:pt>
                <c:pt idx="441">
                  <c:v>0.41467700000000002</c:v>
                </c:pt>
                <c:pt idx="442">
                  <c:v>0.43537900000000002</c:v>
                </c:pt>
                <c:pt idx="443">
                  <c:v>0.374278</c:v>
                </c:pt>
                <c:pt idx="444">
                  <c:v>0.36982199999999998</c:v>
                </c:pt>
                <c:pt idx="445">
                  <c:v>0.60657000000000005</c:v>
                </c:pt>
                <c:pt idx="446">
                  <c:v>0.39744499999999999</c:v>
                </c:pt>
                <c:pt idx="447">
                  <c:v>0.56339499999999998</c:v>
                </c:pt>
                <c:pt idx="448">
                  <c:v>0.55046499999999998</c:v>
                </c:pt>
                <c:pt idx="449">
                  <c:v>0.54509099999999999</c:v>
                </c:pt>
                <c:pt idx="450">
                  <c:v>0.31306899999999999</c:v>
                </c:pt>
                <c:pt idx="451">
                  <c:v>0.21836700000000001</c:v>
                </c:pt>
                <c:pt idx="452">
                  <c:v>0.28756500000000002</c:v>
                </c:pt>
                <c:pt idx="453">
                  <c:v>0.215056</c:v>
                </c:pt>
                <c:pt idx="454">
                  <c:v>0.140764</c:v>
                </c:pt>
                <c:pt idx="455">
                  <c:v>0.24220800000000001</c:v>
                </c:pt>
                <c:pt idx="456">
                  <c:v>0.242924</c:v>
                </c:pt>
                <c:pt idx="457">
                  <c:v>0.215144</c:v>
                </c:pt>
                <c:pt idx="458">
                  <c:v>0.147644</c:v>
                </c:pt>
                <c:pt idx="459">
                  <c:v>0.283717</c:v>
                </c:pt>
                <c:pt idx="460">
                  <c:v>0.26369399999999998</c:v>
                </c:pt>
                <c:pt idx="461">
                  <c:v>0.66216399999999997</c:v>
                </c:pt>
                <c:pt idx="462">
                  <c:v>0.29730699999999999</c:v>
                </c:pt>
                <c:pt idx="463">
                  <c:v>0.25687399999999999</c:v>
                </c:pt>
                <c:pt idx="464">
                  <c:v>0.13116800000000001</c:v>
                </c:pt>
                <c:pt idx="465">
                  <c:v>0.11719300000000001</c:v>
                </c:pt>
                <c:pt idx="466">
                  <c:v>0.16775200000000001</c:v>
                </c:pt>
                <c:pt idx="467">
                  <c:v>0.120505</c:v>
                </c:pt>
                <c:pt idx="468">
                  <c:v>0.152699</c:v>
                </c:pt>
                <c:pt idx="469">
                  <c:v>0.33107500000000001</c:v>
                </c:pt>
                <c:pt idx="470">
                  <c:v>1.3980490000000001</c:v>
                </c:pt>
                <c:pt idx="471">
                  <c:v>0.296294</c:v>
                </c:pt>
                <c:pt idx="472">
                  <c:v>0.33690300000000001</c:v>
                </c:pt>
                <c:pt idx="473">
                  <c:v>1.480254</c:v>
                </c:pt>
                <c:pt idx="474">
                  <c:v>0.645397</c:v>
                </c:pt>
                <c:pt idx="475">
                  <c:v>0.61108300000000004</c:v>
                </c:pt>
                <c:pt idx="476">
                  <c:v>0.40089599999999997</c:v>
                </c:pt>
                <c:pt idx="477">
                  <c:v>0.19968</c:v>
                </c:pt>
                <c:pt idx="478">
                  <c:v>0.26311200000000001</c:v>
                </c:pt>
                <c:pt idx="479">
                  <c:v>0.141069</c:v>
                </c:pt>
                <c:pt idx="480">
                  <c:v>0.13807800000000001</c:v>
                </c:pt>
                <c:pt idx="481">
                  <c:v>0.28372700000000001</c:v>
                </c:pt>
                <c:pt idx="482">
                  <c:v>0.26527099999999998</c:v>
                </c:pt>
                <c:pt idx="483">
                  <c:v>0.47871399999999997</c:v>
                </c:pt>
                <c:pt idx="484">
                  <c:v>1.4553659999999999</c:v>
                </c:pt>
                <c:pt idx="485">
                  <c:v>0.93865399999999999</c:v>
                </c:pt>
                <c:pt idx="486">
                  <c:v>0.45086799999999999</c:v>
                </c:pt>
                <c:pt idx="487">
                  <c:v>0.19297800000000001</c:v>
                </c:pt>
                <c:pt idx="488">
                  <c:v>0.27684700000000001</c:v>
                </c:pt>
                <c:pt idx="489">
                  <c:v>0.73470000000000002</c:v>
                </c:pt>
                <c:pt idx="490">
                  <c:v>0.69116999999999995</c:v>
                </c:pt>
                <c:pt idx="491">
                  <c:v>0.35736800000000002</c:v>
                </c:pt>
                <c:pt idx="492">
                  <c:v>0.31208900000000001</c:v>
                </c:pt>
                <c:pt idx="493">
                  <c:v>0.77424899999999997</c:v>
                </c:pt>
                <c:pt idx="494">
                  <c:v>0.34925899999999999</c:v>
                </c:pt>
                <c:pt idx="495">
                  <c:v>0.93721200000000005</c:v>
                </c:pt>
                <c:pt idx="496">
                  <c:v>0.22725400000000001</c:v>
                </c:pt>
                <c:pt idx="497">
                  <c:v>0.38583299999999998</c:v>
                </c:pt>
                <c:pt idx="498">
                  <c:v>0.320359</c:v>
                </c:pt>
                <c:pt idx="499">
                  <c:v>0.28879300000000002</c:v>
                </c:pt>
                <c:pt idx="500">
                  <c:v>0.14533699999999999</c:v>
                </c:pt>
                <c:pt idx="501">
                  <c:v>0.140817</c:v>
                </c:pt>
                <c:pt idx="502">
                  <c:v>0.14602499999999999</c:v>
                </c:pt>
                <c:pt idx="503">
                  <c:v>0.252357</c:v>
                </c:pt>
                <c:pt idx="504">
                  <c:v>0.14699300000000001</c:v>
                </c:pt>
                <c:pt idx="505">
                  <c:v>0.28762300000000002</c:v>
                </c:pt>
                <c:pt idx="506">
                  <c:v>0.24593000000000001</c:v>
                </c:pt>
                <c:pt idx="507">
                  <c:v>0.19170599999999999</c:v>
                </c:pt>
                <c:pt idx="508">
                  <c:v>1.475633</c:v>
                </c:pt>
                <c:pt idx="509">
                  <c:v>1.056697</c:v>
                </c:pt>
                <c:pt idx="510">
                  <c:v>0.64759999999999995</c:v>
                </c:pt>
                <c:pt idx="511">
                  <c:v>0.27400000000000002</c:v>
                </c:pt>
                <c:pt idx="512">
                  <c:v>0.23674799999999999</c:v>
                </c:pt>
                <c:pt idx="513">
                  <c:v>0.30155100000000001</c:v>
                </c:pt>
                <c:pt idx="514">
                  <c:v>9.4895999999999994E-2</c:v>
                </c:pt>
                <c:pt idx="515">
                  <c:v>0.34631099999999998</c:v>
                </c:pt>
                <c:pt idx="516">
                  <c:v>0.235732</c:v>
                </c:pt>
                <c:pt idx="517">
                  <c:v>0.34476699999999999</c:v>
                </c:pt>
                <c:pt idx="518">
                  <c:v>0.218331</c:v>
                </c:pt>
                <c:pt idx="519">
                  <c:v>9.0108999999999995E-2</c:v>
                </c:pt>
                <c:pt idx="520">
                  <c:v>8.6049E-2</c:v>
                </c:pt>
                <c:pt idx="521">
                  <c:v>1.586776</c:v>
                </c:pt>
                <c:pt idx="522">
                  <c:v>1.1041909999999999</c:v>
                </c:pt>
                <c:pt idx="523">
                  <c:v>1.4012709999999999</c:v>
                </c:pt>
                <c:pt idx="524">
                  <c:v>0.76694099999999998</c:v>
                </c:pt>
                <c:pt idx="525">
                  <c:v>0.37860100000000002</c:v>
                </c:pt>
                <c:pt idx="526">
                  <c:v>0.280999</c:v>
                </c:pt>
                <c:pt idx="527">
                  <c:v>0.33999099999999999</c:v>
                </c:pt>
                <c:pt idx="528">
                  <c:v>0.18002599999999999</c:v>
                </c:pt>
                <c:pt idx="529">
                  <c:v>0.18325900000000001</c:v>
                </c:pt>
                <c:pt idx="530">
                  <c:v>0.138155</c:v>
                </c:pt>
                <c:pt idx="531">
                  <c:v>0.25846400000000003</c:v>
                </c:pt>
                <c:pt idx="532">
                  <c:v>0.38984200000000002</c:v>
                </c:pt>
                <c:pt idx="533">
                  <c:v>0.163797</c:v>
                </c:pt>
                <c:pt idx="534">
                  <c:v>0.39850400000000002</c:v>
                </c:pt>
                <c:pt idx="535">
                  <c:v>0.121598</c:v>
                </c:pt>
                <c:pt idx="536">
                  <c:v>0.17918899999999999</c:v>
                </c:pt>
                <c:pt idx="537">
                  <c:v>0.18257300000000001</c:v>
                </c:pt>
                <c:pt idx="538">
                  <c:v>0.19619700000000001</c:v>
                </c:pt>
                <c:pt idx="539">
                  <c:v>9.0887999999999997E-2</c:v>
                </c:pt>
                <c:pt idx="540">
                  <c:v>0.27682000000000001</c:v>
                </c:pt>
                <c:pt idx="541">
                  <c:v>0.11630500000000001</c:v>
                </c:pt>
                <c:pt idx="542">
                  <c:v>0.20264199999999999</c:v>
                </c:pt>
                <c:pt idx="543">
                  <c:v>0.369363</c:v>
                </c:pt>
                <c:pt idx="544">
                  <c:v>8.5020999999999999E-2</c:v>
                </c:pt>
                <c:pt idx="545">
                  <c:v>0.82676000000000005</c:v>
                </c:pt>
                <c:pt idx="546">
                  <c:v>0.26416499999999998</c:v>
                </c:pt>
                <c:pt idx="547">
                  <c:v>0.78177300000000005</c:v>
                </c:pt>
                <c:pt idx="548">
                  <c:v>0.13883000000000001</c:v>
                </c:pt>
                <c:pt idx="549">
                  <c:v>0.19042500000000001</c:v>
                </c:pt>
                <c:pt idx="550">
                  <c:v>0.198659</c:v>
                </c:pt>
                <c:pt idx="551">
                  <c:v>0.15696499999999999</c:v>
                </c:pt>
                <c:pt idx="552">
                  <c:v>0.326347</c:v>
                </c:pt>
                <c:pt idx="553">
                  <c:v>0.29210199999999997</c:v>
                </c:pt>
                <c:pt idx="554">
                  <c:v>0.41738799999999998</c:v>
                </c:pt>
                <c:pt idx="555">
                  <c:v>0.35715400000000003</c:v>
                </c:pt>
                <c:pt idx="556">
                  <c:v>0.129798</c:v>
                </c:pt>
                <c:pt idx="557">
                  <c:v>0.16248099999999999</c:v>
                </c:pt>
                <c:pt idx="558">
                  <c:v>0.27650999999999998</c:v>
                </c:pt>
                <c:pt idx="559">
                  <c:v>0.151396</c:v>
                </c:pt>
                <c:pt idx="560">
                  <c:v>0.198433</c:v>
                </c:pt>
                <c:pt idx="561">
                  <c:v>0.27656799999999998</c:v>
                </c:pt>
                <c:pt idx="562">
                  <c:v>0.410972</c:v>
                </c:pt>
                <c:pt idx="563">
                  <c:v>0.28640599999999999</c:v>
                </c:pt>
                <c:pt idx="564">
                  <c:v>0.35467500000000002</c:v>
                </c:pt>
                <c:pt idx="565">
                  <c:v>0.114603</c:v>
                </c:pt>
                <c:pt idx="566">
                  <c:v>9.1986999999999999E-2</c:v>
                </c:pt>
                <c:pt idx="567">
                  <c:v>0.105804</c:v>
                </c:pt>
                <c:pt idx="568">
                  <c:v>9.0148000000000006E-2</c:v>
                </c:pt>
                <c:pt idx="569">
                  <c:v>9.5921000000000006E-2</c:v>
                </c:pt>
                <c:pt idx="570">
                  <c:v>0.10981299999999999</c:v>
                </c:pt>
                <c:pt idx="571">
                  <c:v>6.2414999999999998E-2</c:v>
                </c:pt>
                <c:pt idx="572">
                  <c:v>5.3372999999999997E-2</c:v>
                </c:pt>
                <c:pt idx="573">
                  <c:v>7.8773999999999997E-2</c:v>
                </c:pt>
                <c:pt idx="574">
                  <c:v>0.101436</c:v>
                </c:pt>
                <c:pt idx="575">
                  <c:v>0.205821</c:v>
                </c:pt>
                <c:pt idx="576">
                  <c:v>0.12178600000000001</c:v>
                </c:pt>
                <c:pt idx="577">
                  <c:v>0.102077</c:v>
                </c:pt>
                <c:pt idx="578">
                  <c:v>0.13320399999999999</c:v>
                </c:pt>
                <c:pt idx="579">
                  <c:v>0.14142099999999999</c:v>
                </c:pt>
                <c:pt idx="580">
                  <c:v>0.103974</c:v>
                </c:pt>
                <c:pt idx="581">
                  <c:v>0.12323000000000001</c:v>
                </c:pt>
                <c:pt idx="582">
                  <c:v>4.1093999999999999E-2</c:v>
                </c:pt>
                <c:pt idx="583">
                  <c:v>8.8881000000000002E-2</c:v>
                </c:pt>
                <c:pt idx="584">
                  <c:v>0.15296399999999999</c:v>
                </c:pt>
                <c:pt idx="585">
                  <c:v>7.6793E-2</c:v>
                </c:pt>
                <c:pt idx="586">
                  <c:v>4.1867000000000001E-2</c:v>
                </c:pt>
                <c:pt idx="587">
                  <c:v>8.4711999999999996E-2</c:v>
                </c:pt>
                <c:pt idx="588">
                  <c:v>0.13295100000000001</c:v>
                </c:pt>
                <c:pt idx="589">
                  <c:v>0.58086899999999997</c:v>
                </c:pt>
                <c:pt idx="590">
                  <c:v>1.0939399999999999</c:v>
                </c:pt>
                <c:pt idx="591">
                  <c:v>0.23943900000000001</c:v>
                </c:pt>
                <c:pt idx="592">
                  <c:v>0.12053700000000001</c:v>
                </c:pt>
                <c:pt idx="593">
                  <c:v>0.13003200000000001</c:v>
                </c:pt>
                <c:pt idx="594">
                  <c:v>0.252139</c:v>
                </c:pt>
                <c:pt idx="595">
                  <c:v>0.14336099999999999</c:v>
                </c:pt>
                <c:pt idx="596">
                  <c:v>0.20885500000000001</c:v>
                </c:pt>
                <c:pt idx="597">
                  <c:v>0.16242899999999999</c:v>
                </c:pt>
                <c:pt idx="598">
                  <c:v>5.9246E-2</c:v>
                </c:pt>
                <c:pt idx="599">
                  <c:v>0.156554</c:v>
                </c:pt>
                <c:pt idx="600">
                  <c:v>9.5855999999999997E-2</c:v>
                </c:pt>
                <c:pt idx="601">
                  <c:v>0.146425</c:v>
                </c:pt>
                <c:pt idx="602">
                  <c:v>0.120632</c:v>
                </c:pt>
                <c:pt idx="603">
                  <c:v>6.8603999999999998E-2</c:v>
                </c:pt>
                <c:pt idx="604">
                  <c:v>0.14768300000000001</c:v>
                </c:pt>
                <c:pt idx="605">
                  <c:v>6.4572000000000004E-2</c:v>
                </c:pt>
                <c:pt idx="606">
                  <c:v>6.3672000000000006E-2</c:v>
                </c:pt>
                <c:pt idx="607">
                  <c:v>8.8253999999999999E-2</c:v>
                </c:pt>
                <c:pt idx="608">
                  <c:v>0.10825899999999999</c:v>
                </c:pt>
                <c:pt idx="609">
                  <c:v>0.10666299999999999</c:v>
                </c:pt>
                <c:pt idx="610">
                  <c:v>0.10608099999999999</c:v>
                </c:pt>
                <c:pt idx="611">
                  <c:v>7.0338999999999999E-2</c:v>
                </c:pt>
                <c:pt idx="612">
                  <c:v>1.8831000000000001E-2</c:v>
                </c:pt>
                <c:pt idx="613">
                  <c:v>9.7168000000000004E-2</c:v>
                </c:pt>
                <c:pt idx="614">
                  <c:v>6.4754000000000006E-2</c:v>
                </c:pt>
                <c:pt idx="615">
                  <c:v>0.47885800000000001</c:v>
                </c:pt>
                <c:pt idx="616">
                  <c:v>0.26616499999999998</c:v>
                </c:pt>
                <c:pt idx="617">
                  <c:v>7.5715000000000005E-2</c:v>
                </c:pt>
                <c:pt idx="618">
                  <c:v>5.5347E-2</c:v>
                </c:pt>
                <c:pt idx="619">
                  <c:v>9.0450000000000003E-2</c:v>
                </c:pt>
                <c:pt idx="620">
                  <c:v>0.104162</c:v>
                </c:pt>
                <c:pt idx="621">
                  <c:v>0.12947800000000001</c:v>
                </c:pt>
                <c:pt idx="622">
                  <c:v>7.8875000000000001E-2</c:v>
                </c:pt>
                <c:pt idx="623">
                  <c:v>6.3607999999999998E-2</c:v>
                </c:pt>
                <c:pt idx="624">
                  <c:v>0.14832699999999999</c:v>
                </c:pt>
                <c:pt idx="625">
                  <c:v>2.7768999999999999E-2</c:v>
                </c:pt>
                <c:pt idx="626">
                  <c:v>7.8466999999999995E-2</c:v>
                </c:pt>
                <c:pt idx="627">
                  <c:v>9.6833000000000002E-2</c:v>
                </c:pt>
                <c:pt idx="628">
                  <c:v>3.4914000000000001E-2</c:v>
                </c:pt>
                <c:pt idx="629">
                  <c:v>3.7557E-2</c:v>
                </c:pt>
                <c:pt idx="630">
                  <c:v>3.2863000000000003E-2</c:v>
                </c:pt>
                <c:pt idx="631">
                  <c:v>4.0022000000000002E-2</c:v>
                </c:pt>
                <c:pt idx="632">
                  <c:v>2.9198000000000002E-2</c:v>
                </c:pt>
                <c:pt idx="633">
                  <c:v>3.3894000000000001E-2</c:v>
                </c:pt>
                <c:pt idx="634">
                  <c:v>3.2800999999999997E-2</c:v>
                </c:pt>
                <c:pt idx="635">
                  <c:v>0.19464999999999999</c:v>
                </c:pt>
                <c:pt idx="636">
                  <c:v>4.8787999999999998E-2</c:v>
                </c:pt>
                <c:pt idx="637">
                  <c:v>6.6279000000000005E-2</c:v>
                </c:pt>
                <c:pt idx="638">
                  <c:v>3.1733999999999998E-2</c:v>
                </c:pt>
                <c:pt idx="639">
                  <c:v>5.5483999999999999E-2</c:v>
                </c:pt>
                <c:pt idx="640">
                  <c:v>2.8955000000000002E-2</c:v>
                </c:pt>
                <c:pt idx="641">
                  <c:v>3.9433000000000003E-2</c:v>
                </c:pt>
                <c:pt idx="642">
                  <c:v>5.9408000000000002E-2</c:v>
                </c:pt>
                <c:pt idx="643">
                  <c:v>2.4154999999999999E-2</c:v>
                </c:pt>
                <c:pt idx="644">
                  <c:v>5.1996000000000001E-2</c:v>
                </c:pt>
                <c:pt idx="645">
                  <c:v>3.7817999999999997E-2</c:v>
                </c:pt>
                <c:pt idx="646">
                  <c:v>2.7252999999999999E-2</c:v>
                </c:pt>
                <c:pt idx="647">
                  <c:v>2.8622999999999999E-2</c:v>
                </c:pt>
                <c:pt idx="648">
                  <c:v>8.6162000000000002E-2</c:v>
                </c:pt>
                <c:pt idx="649">
                  <c:v>0.140709</c:v>
                </c:pt>
                <c:pt idx="650">
                  <c:v>8.226E-2</c:v>
                </c:pt>
                <c:pt idx="651">
                  <c:v>2.9760999999999999E-2</c:v>
                </c:pt>
                <c:pt idx="652">
                  <c:v>4.7435999999999999E-2</c:v>
                </c:pt>
                <c:pt idx="653">
                  <c:v>1.12347</c:v>
                </c:pt>
                <c:pt idx="654">
                  <c:v>0.30543700000000001</c:v>
                </c:pt>
                <c:pt idx="655">
                  <c:v>0.91386599999999996</c:v>
                </c:pt>
                <c:pt idx="656">
                  <c:v>0.16874700000000001</c:v>
                </c:pt>
                <c:pt idx="657">
                  <c:v>0.13366400000000001</c:v>
                </c:pt>
                <c:pt idx="658">
                  <c:v>0.14072699999999999</c:v>
                </c:pt>
                <c:pt idx="659">
                  <c:v>0.17404700000000001</c:v>
                </c:pt>
                <c:pt idx="660">
                  <c:v>0.41809099999999999</c:v>
                </c:pt>
                <c:pt idx="661">
                  <c:v>0.28758800000000001</c:v>
                </c:pt>
                <c:pt idx="662">
                  <c:v>1.055194</c:v>
                </c:pt>
                <c:pt idx="663">
                  <c:v>0.38891700000000001</c:v>
                </c:pt>
                <c:pt idx="664">
                  <c:v>0.191721</c:v>
                </c:pt>
                <c:pt idx="665">
                  <c:v>0.24079300000000001</c:v>
                </c:pt>
                <c:pt idx="666">
                  <c:v>0.20525199999999999</c:v>
                </c:pt>
                <c:pt idx="667">
                  <c:v>0.20047899999999999</c:v>
                </c:pt>
                <c:pt idx="668">
                  <c:v>0.22464300000000001</c:v>
                </c:pt>
                <c:pt idx="669">
                  <c:v>0.168375</c:v>
                </c:pt>
                <c:pt idx="670">
                  <c:v>0.124345</c:v>
                </c:pt>
                <c:pt idx="671">
                  <c:v>8.6298E-2</c:v>
                </c:pt>
                <c:pt idx="672">
                  <c:v>7.4879000000000001E-2</c:v>
                </c:pt>
                <c:pt idx="673">
                  <c:v>6.1545000000000002E-2</c:v>
                </c:pt>
                <c:pt idx="674">
                  <c:v>0.50612699999999999</c:v>
                </c:pt>
                <c:pt idx="675">
                  <c:v>0.33854400000000001</c:v>
                </c:pt>
                <c:pt idx="676">
                  <c:v>0.393127</c:v>
                </c:pt>
                <c:pt idx="677">
                  <c:v>0.391623</c:v>
                </c:pt>
                <c:pt idx="678">
                  <c:v>0.32882600000000001</c:v>
                </c:pt>
                <c:pt idx="679">
                  <c:v>8.9292999999999997E-2</c:v>
                </c:pt>
                <c:pt idx="680">
                  <c:v>8.7275000000000005E-2</c:v>
                </c:pt>
                <c:pt idx="681">
                  <c:v>0.11269999999999999</c:v>
                </c:pt>
                <c:pt idx="682">
                  <c:v>0.15825700000000001</c:v>
                </c:pt>
                <c:pt idx="683">
                  <c:v>0.106077</c:v>
                </c:pt>
                <c:pt idx="684">
                  <c:v>3.9759999999999997E-2</c:v>
                </c:pt>
                <c:pt idx="685">
                  <c:v>3.8921999999999998E-2</c:v>
                </c:pt>
                <c:pt idx="686">
                  <c:v>4.0312000000000001E-2</c:v>
                </c:pt>
                <c:pt idx="687">
                  <c:v>6.5440999999999999E-2</c:v>
                </c:pt>
                <c:pt idx="688">
                  <c:v>8.9272000000000004E-2</c:v>
                </c:pt>
                <c:pt idx="689">
                  <c:v>0.142628</c:v>
                </c:pt>
                <c:pt idx="690">
                  <c:v>0.105599</c:v>
                </c:pt>
                <c:pt idx="691">
                  <c:v>8.6275000000000004E-2</c:v>
                </c:pt>
                <c:pt idx="692">
                  <c:v>0.11602800000000001</c:v>
                </c:pt>
                <c:pt idx="693">
                  <c:v>0.17990300000000001</c:v>
                </c:pt>
                <c:pt idx="694">
                  <c:v>0.11954099999999999</c:v>
                </c:pt>
                <c:pt idx="695">
                  <c:v>0.14029</c:v>
                </c:pt>
                <c:pt idx="696">
                  <c:v>0.20539299999999999</c:v>
                </c:pt>
                <c:pt idx="697">
                  <c:v>0.36788700000000002</c:v>
                </c:pt>
                <c:pt idx="698">
                  <c:v>0.15503700000000001</c:v>
                </c:pt>
                <c:pt idx="699">
                  <c:v>0.30762699999999998</c:v>
                </c:pt>
                <c:pt idx="700">
                  <c:v>1.2692140000000001</c:v>
                </c:pt>
                <c:pt idx="701">
                  <c:v>1.4033180000000001</c:v>
                </c:pt>
                <c:pt idx="702">
                  <c:v>0.29736299999999999</c:v>
                </c:pt>
                <c:pt idx="703">
                  <c:v>0.17325299999999999</c:v>
                </c:pt>
                <c:pt idx="704">
                  <c:v>0.365282</c:v>
                </c:pt>
                <c:pt idx="705">
                  <c:v>0.15224599999999999</c:v>
                </c:pt>
                <c:pt idx="706">
                  <c:v>0.11493100000000001</c:v>
                </c:pt>
                <c:pt idx="707">
                  <c:v>0.22336900000000001</c:v>
                </c:pt>
                <c:pt idx="708">
                  <c:v>0.215028</c:v>
                </c:pt>
                <c:pt idx="709">
                  <c:v>0.183974</c:v>
                </c:pt>
                <c:pt idx="710">
                  <c:v>0.10383299999999999</c:v>
                </c:pt>
                <c:pt idx="711">
                  <c:v>0.13517199999999999</c:v>
                </c:pt>
                <c:pt idx="712">
                  <c:v>0.27065299999999998</c:v>
                </c:pt>
                <c:pt idx="713">
                  <c:v>7.8495999999999996E-2</c:v>
                </c:pt>
                <c:pt idx="714">
                  <c:v>0.20594100000000001</c:v>
                </c:pt>
                <c:pt idx="715">
                  <c:v>0.20174800000000001</c:v>
                </c:pt>
                <c:pt idx="716">
                  <c:v>0.856854</c:v>
                </c:pt>
                <c:pt idx="717">
                  <c:v>0.51535900000000001</c:v>
                </c:pt>
                <c:pt idx="718">
                  <c:v>0.15146699999999999</c:v>
                </c:pt>
                <c:pt idx="719">
                  <c:v>0.320023</c:v>
                </c:pt>
                <c:pt idx="720">
                  <c:v>0.20462900000000001</c:v>
                </c:pt>
                <c:pt idx="721">
                  <c:v>0.13946600000000001</c:v>
                </c:pt>
                <c:pt idx="722">
                  <c:v>0.39013999999999999</c:v>
                </c:pt>
                <c:pt idx="723">
                  <c:v>0.41805900000000001</c:v>
                </c:pt>
                <c:pt idx="724">
                  <c:v>0.17913599999999999</c:v>
                </c:pt>
                <c:pt idx="725">
                  <c:v>0.234879</c:v>
                </c:pt>
                <c:pt idx="726">
                  <c:v>0.35236099999999998</c:v>
                </c:pt>
                <c:pt idx="727">
                  <c:v>0.30021799999999998</c:v>
                </c:pt>
                <c:pt idx="728">
                  <c:v>0.17766100000000001</c:v>
                </c:pt>
                <c:pt idx="729">
                  <c:v>0.219773</c:v>
                </c:pt>
                <c:pt idx="730">
                  <c:v>0.25765300000000002</c:v>
                </c:pt>
                <c:pt idx="731">
                  <c:v>0.14666399999999999</c:v>
                </c:pt>
                <c:pt idx="732">
                  <c:v>8.5972000000000007E-2</c:v>
                </c:pt>
                <c:pt idx="733">
                  <c:v>0.15284700000000001</c:v>
                </c:pt>
                <c:pt idx="734">
                  <c:v>0.10660699999999999</c:v>
                </c:pt>
                <c:pt idx="735">
                  <c:v>0.100435</c:v>
                </c:pt>
                <c:pt idx="736">
                  <c:v>0.12453699999999999</c:v>
                </c:pt>
                <c:pt idx="737">
                  <c:v>0.16952800000000001</c:v>
                </c:pt>
                <c:pt idx="738">
                  <c:v>0.19062799999999999</c:v>
                </c:pt>
                <c:pt idx="739">
                  <c:v>0.26435999999999998</c:v>
                </c:pt>
                <c:pt idx="740">
                  <c:v>0.12164999999999999</c:v>
                </c:pt>
                <c:pt idx="741">
                  <c:v>0.13205800000000001</c:v>
                </c:pt>
                <c:pt idx="742">
                  <c:v>0.18046699999999999</c:v>
                </c:pt>
                <c:pt idx="743">
                  <c:v>0.290352</c:v>
                </c:pt>
                <c:pt idx="744">
                  <c:v>0.14177999999999999</c:v>
                </c:pt>
                <c:pt idx="745">
                  <c:v>7.2044999999999998E-2</c:v>
                </c:pt>
                <c:pt idx="746">
                  <c:v>5.5565000000000003E-2</c:v>
                </c:pt>
                <c:pt idx="747">
                  <c:v>0.266708</c:v>
                </c:pt>
                <c:pt idx="748">
                  <c:v>0.66151199999999999</c:v>
                </c:pt>
                <c:pt idx="749">
                  <c:v>1.005833</c:v>
                </c:pt>
                <c:pt idx="750">
                  <c:v>0.45425300000000002</c:v>
                </c:pt>
                <c:pt idx="751">
                  <c:v>0.15845999999999999</c:v>
                </c:pt>
                <c:pt idx="752">
                  <c:v>0.29776900000000001</c:v>
                </c:pt>
                <c:pt idx="753">
                  <c:v>0.17726500000000001</c:v>
                </c:pt>
                <c:pt idx="754">
                  <c:v>0.157164</c:v>
                </c:pt>
                <c:pt idx="755">
                  <c:v>0.114373</c:v>
                </c:pt>
                <c:pt idx="756">
                  <c:v>0.20418500000000001</c:v>
                </c:pt>
                <c:pt idx="757">
                  <c:v>9.5210000000000003E-2</c:v>
                </c:pt>
                <c:pt idx="758">
                  <c:v>0.12633</c:v>
                </c:pt>
                <c:pt idx="759">
                  <c:v>7.6346999999999998E-2</c:v>
                </c:pt>
                <c:pt idx="760">
                  <c:v>0.121049</c:v>
                </c:pt>
                <c:pt idx="761">
                  <c:v>6.6054000000000002E-2</c:v>
                </c:pt>
                <c:pt idx="762">
                  <c:v>9.6532000000000007E-2</c:v>
                </c:pt>
                <c:pt idx="763">
                  <c:v>0.10221</c:v>
                </c:pt>
                <c:pt idx="764">
                  <c:v>8.9675000000000005E-2</c:v>
                </c:pt>
                <c:pt idx="765">
                  <c:v>0.11234</c:v>
                </c:pt>
                <c:pt idx="766">
                  <c:v>0.20335800000000001</c:v>
                </c:pt>
                <c:pt idx="767">
                  <c:v>0.265291</c:v>
                </c:pt>
                <c:pt idx="768">
                  <c:v>0.10892499999999999</c:v>
                </c:pt>
                <c:pt idx="769">
                  <c:v>0.105521</c:v>
                </c:pt>
                <c:pt idx="770">
                  <c:v>0.10739600000000001</c:v>
                </c:pt>
                <c:pt idx="771">
                  <c:v>0.11233</c:v>
                </c:pt>
                <c:pt idx="772">
                  <c:v>6.5640000000000004E-2</c:v>
                </c:pt>
                <c:pt idx="773">
                  <c:v>0.14974100000000001</c:v>
                </c:pt>
                <c:pt idx="774">
                  <c:v>0.16961300000000001</c:v>
                </c:pt>
                <c:pt idx="775">
                  <c:v>6.8679000000000004E-2</c:v>
                </c:pt>
                <c:pt idx="776">
                  <c:v>4.8698999999999999E-2</c:v>
                </c:pt>
                <c:pt idx="777">
                  <c:v>0.1099</c:v>
                </c:pt>
                <c:pt idx="778">
                  <c:v>9.6610000000000001E-2</c:v>
                </c:pt>
                <c:pt idx="779">
                  <c:v>7.3261000000000007E-2</c:v>
                </c:pt>
                <c:pt idx="780">
                  <c:v>0.43446200000000001</c:v>
                </c:pt>
                <c:pt idx="781">
                  <c:v>0.17068700000000001</c:v>
                </c:pt>
                <c:pt idx="782">
                  <c:v>0.92210300000000001</c:v>
                </c:pt>
                <c:pt idx="783">
                  <c:v>0.26839800000000003</c:v>
                </c:pt>
                <c:pt idx="784">
                  <c:v>0.14455499999999999</c:v>
                </c:pt>
                <c:pt idx="785">
                  <c:v>0.15545999999999999</c:v>
                </c:pt>
                <c:pt idx="786">
                  <c:v>0.14121700000000001</c:v>
                </c:pt>
                <c:pt idx="787">
                  <c:v>8.4941000000000003E-2</c:v>
                </c:pt>
                <c:pt idx="788">
                  <c:v>0.174542</c:v>
                </c:pt>
                <c:pt idx="789">
                  <c:v>0.296491</c:v>
                </c:pt>
                <c:pt idx="790">
                  <c:v>0.22186700000000001</c:v>
                </c:pt>
                <c:pt idx="791">
                  <c:v>0.10739899999999999</c:v>
                </c:pt>
                <c:pt idx="792">
                  <c:v>8.4447999999999995E-2</c:v>
                </c:pt>
                <c:pt idx="793">
                  <c:v>7.0695999999999995E-2</c:v>
                </c:pt>
                <c:pt idx="794">
                  <c:v>0.213199</c:v>
                </c:pt>
                <c:pt idx="795">
                  <c:v>0.20458200000000001</c:v>
                </c:pt>
                <c:pt idx="796">
                  <c:v>0.24091099999999999</c:v>
                </c:pt>
                <c:pt idx="797">
                  <c:v>0.171626</c:v>
                </c:pt>
                <c:pt idx="798">
                  <c:v>0.10831499999999999</c:v>
                </c:pt>
                <c:pt idx="799">
                  <c:v>0.104668</c:v>
                </c:pt>
                <c:pt idx="800">
                  <c:v>0.179199</c:v>
                </c:pt>
                <c:pt idx="801">
                  <c:v>0.12568499999999999</c:v>
                </c:pt>
                <c:pt idx="802">
                  <c:v>0.12413</c:v>
                </c:pt>
                <c:pt idx="803">
                  <c:v>0.115925</c:v>
                </c:pt>
                <c:pt idx="804">
                  <c:v>5.9638999999999998E-2</c:v>
                </c:pt>
                <c:pt idx="805">
                  <c:v>7.1114999999999998E-2</c:v>
                </c:pt>
                <c:pt idx="806">
                  <c:v>6.9464999999999999E-2</c:v>
                </c:pt>
                <c:pt idx="807">
                  <c:v>6.8913000000000002E-2</c:v>
                </c:pt>
                <c:pt idx="808">
                  <c:v>8.1170000000000006E-2</c:v>
                </c:pt>
                <c:pt idx="809">
                  <c:v>9.5057000000000003E-2</c:v>
                </c:pt>
                <c:pt idx="810">
                  <c:v>0.122631</c:v>
                </c:pt>
                <c:pt idx="811">
                  <c:v>6.0976000000000002E-2</c:v>
                </c:pt>
                <c:pt idx="812">
                  <c:v>8.8114999999999999E-2</c:v>
                </c:pt>
                <c:pt idx="813">
                  <c:v>5.6798000000000001E-2</c:v>
                </c:pt>
                <c:pt idx="814">
                  <c:v>6.7848000000000006E-2</c:v>
                </c:pt>
                <c:pt idx="815">
                  <c:v>8.5671999999999998E-2</c:v>
                </c:pt>
                <c:pt idx="816">
                  <c:v>5.7845000000000001E-2</c:v>
                </c:pt>
                <c:pt idx="817">
                  <c:v>8.5168999999999995E-2</c:v>
                </c:pt>
                <c:pt idx="818">
                  <c:v>9.5710000000000003E-2</c:v>
                </c:pt>
                <c:pt idx="819">
                  <c:v>0.25054700000000002</c:v>
                </c:pt>
                <c:pt idx="820">
                  <c:v>9.6060000000000006E-2</c:v>
                </c:pt>
                <c:pt idx="821">
                  <c:v>5.6362000000000002E-2</c:v>
                </c:pt>
                <c:pt idx="822">
                  <c:v>6.3131000000000007E-2</c:v>
                </c:pt>
                <c:pt idx="823">
                  <c:v>0.102812</c:v>
                </c:pt>
                <c:pt idx="824">
                  <c:v>7.9538999999999999E-2</c:v>
                </c:pt>
                <c:pt idx="825">
                  <c:v>6.6513000000000003E-2</c:v>
                </c:pt>
                <c:pt idx="826">
                  <c:v>0.13290399999999999</c:v>
                </c:pt>
                <c:pt idx="827">
                  <c:v>0.12923699999999999</c:v>
                </c:pt>
                <c:pt idx="828">
                  <c:v>0.15345600000000001</c:v>
                </c:pt>
                <c:pt idx="829">
                  <c:v>0.13503499999999999</c:v>
                </c:pt>
                <c:pt idx="830">
                  <c:v>0.16155700000000001</c:v>
                </c:pt>
                <c:pt idx="831">
                  <c:v>5.4655000000000002E-2</c:v>
                </c:pt>
                <c:pt idx="832">
                  <c:v>5.7501999999999998E-2</c:v>
                </c:pt>
                <c:pt idx="833">
                  <c:v>8.5649000000000003E-2</c:v>
                </c:pt>
                <c:pt idx="834">
                  <c:v>0.156108</c:v>
                </c:pt>
                <c:pt idx="835">
                  <c:v>5.8044999999999999E-2</c:v>
                </c:pt>
                <c:pt idx="836">
                  <c:v>5.6180000000000001E-2</c:v>
                </c:pt>
                <c:pt idx="837">
                  <c:v>3.8487E-2</c:v>
                </c:pt>
                <c:pt idx="838">
                  <c:v>2.6464000000000001E-2</c:v>
                </c:pt>
                <c:pt idx="839">
                  <c:v>2.2723E-2</c:v>
                </c:pt>
                <c:pt idx="840">
                  <c:v>0.169069</c:v>
                </c:pt>
                <c:pt idx="841">
                  <c:v>9.7838999999999995E-2</c:v>
                </c:pt>
                <c:pt idx="842">
                  <c:v>6.2761999999999998E-2</c:v>
                </c:pt>
                <c:pt idx="843">
                  <c:v>9.9545999999999996E-2</c:v>
                </c:pt>
                <c:pt idx="844">
                  <c:v>5.1635E-2</c:v>
                </c:pt>
                <c:pt idx="845">
                  <c:v>2.7283999999999999E-2</c:v>
                </c:pt>
                <c:pt idx="846">
                  <c:v>4.8693E-2</c:v>
                </c:pt>
                <c:pt idx="847">
                  <c:v>2.9073000000000002E-2</c:v>
                </c:pt>
                <c:pt idx="848">
                  <c:v>2.0636000000000002E-2</c:v>
                </c:pt>
                <c:pt idx="849">
                  <c:v>4.1058999999999998E-2</c:v>
                </c:pt>
                <c:pt idx="850">
                  <c:v>2.8052000000000001E-2</c:v>
                </c:pt>
                <c:pt idx="851">
                  <c:v>3.8778E-2</c:v>
                </c:pt>
                <c:pt idx="852">
                  <c:v>1.4319999999999999E-2</c:v>
                </c:pt>
                <c:pt idx="853">
                  <c:v>3.5832000000000003E-2</c:v>
                </c:pt>
                <c:pt idx="854">
                  <c:v>2.8974E-2</c:v>
                </c:pt>
                <c:pt idx="855">
                  <c:v>5.8777000000000003E-2</c:v>
                </c:pt>
                <c:pt idx="856">
                  <c:v>3.5499999999999997E-2</c:v>
                </c:pt>
                <c:pt idx="857">
                  <c:v>7.9887E-2</c:v>
                </c:pt>
                <c:pt idx="858">
                  <c:v>4.2605999999999998E-2</c:v>
                </c:pt>
                <c:pt idx="859">
                  <c:v>5.7156999999999999E-2</c:v>
                </c:pt>
                <c:pt idx="860">
                  <c:v>9.3673000000000006E-2</c:v>
                </c:pt>
                <c:pt idx="861">
                  <c:v>0.121951</c:v>
                </c:pt>
                <c:pt idx="862">
                  <c:v>0.14999499999999999</c:v>
                </c:pt>
                <c:pt idx="863">
                  <c:v>9.7682000000000005E-2</c:v>
                </c:pt>
                <c:pt idx="864">
                  <c:v>6.4716999999999997E-2</c:v>
                </c:pt>
                <c:pt idx="865">
                  <c:v>7.7918000000000001E-2</c:v>
                </c:pt>
                <c:pt idx="866">
                  <c:v>0.21190500000000001</c:v>
                </c:pt>
                <c:pt idx="867">
                  <c:v>0.83795900000000001</c:v>
                </c:pt>
                <c:pt idx="868">
                  <c:v>0.20347100000000001</c:v>
                </c:pt>
                <c:pt idx="869">
                  <c:v>8.3926000000000001E-2</c:v>
                </c:pt>
                <c:pt idx="870">
                  <c:v>5.8846999999999997E-2</c:v>
                </c:pt>
                <c:pt idx="871">
                  <c:v>4.8265000000000002E-2</c:v>
                </c:pt>
                <c:pt idx="872">
                  <c:v>0.134605</c:v>
                </c:pt>
                <c:pt idx="873">
                  <c:v>0.105672</c:v>
                </c:pt>
                <c:pt idx="874">
                  <c:v>4.9803E-2</c:v>
                </c:pt>
                <c:pt idx="875">
                  <c:v>0.104523</c:v>
                </c:pt>
                <c:pt idx="876">
                  <c:v>0.124565</c:v>
                </c:pt>
                <c:pt idx="877">
                  <c:v>7.1139999999999995E-2</c:v>
                </c:pt>
                <c:pt idx="878">
                  <c:v>5.7367000000000001E-2</c:v>
                </c:pt>
                <c:pt idx="879">
                  <c:v>0.34704499999999999</c:v>
                </c:pt>
                <c:pt idx="880">
                  <c:v>0.10925799999999999</c:v>
                </c:pt>
                <c:pt idx="881">
                  <c:v>0.32946500000000001</c:v>
                </c:pt>
                <c:pt idx="882">
                  <c:v>7.4278999999999998E-2</c:v>
                </c:pt>
                <c:pt idx="883">
                  <c:v>0.117784</c:v>
                </c:pt>
                <c:pt idx="884">
                  <c:v>5.5239999999999997E-2</c:v>
                </c:pt>
                <c:pt idx="885">
                  <c:v>4.2653000000000003E-2</c:v>
                </c:pt>
                <c:pt idx="886">
                  <c:v>0.10188700000000001</c:v>
                </c:pt>
                <c:pt idx="887">
                  <c:v>0.17621000000000001</c:v>
                </c:pt>
                <c:pt idx="888">
                  <c:v>9.0027999999999997E-2</c:v>
                </c:pt>
                <c:pt idx="889">
                  <c:v>0.54697700000000005</c:v>
                </c:pt>
                <c:pt idx="890">
                  <c:v>2.9178500000000001</c:v>
                </c:pt>
                <c:pt idx="891">
                  <c:v>0.73469799999999996</c:v>
                </c:pt>
                <c:pt idx="892">
                  <c:v>0.50254299999999996</c:v>
                </c:pt>
                <c:pt idx="893">
                  <c:v>0.29075800000000002</c:v>
                </c:pt>
                <c:pt idx="894">
                  <c:v>0.26750800000000002</c:v>
                </c:pt>
                <c:pt idx="895">
                  <c:v>0.190391</c:v>
                </c:pt>
                <c:pt idx="896">
                  <c:v>0.54606600000000005</c:v>
                </c:pt>
                <c:pt idx="897">
                  <c:v>0.13980699999999999</c:v>
                </c:pt>
                <c:pt idx="898">
                  <c:v>0.29951299999999997</c:v>
                </c:pt>
                <c:pt idx="899">
                  <c:v>0.13399</c:v>
                </c:pt>
                <c:pt idx="900">
                  <c:v>0.19622000000000001</c:v>
                </c:pt>
                <c:pt idx="901">
                  <c:v>9.8941000000000001E-2</c:v>
                </c:pt>
                <c:pt idx="902">
                  <c:v>9.4488000000000003E-2</c:v>
                </c:pt>
                <c:pt idx="903">
                  <c:v>8.4075999999999998E-2</c:v>
                </c:pt>
                <c:pt idx="904">
                  <c:v>5.0376999999999998E-2</c:v>
                </c:pt>
                <c:pt idx="905">
                  <c:v>8.0665000000000001E-2</c:v>
                </c:pt>
                <c:pt idx="906">
                  <c:v>5.4017999999999997E-2</c:v>
                </c:pt>
                <c:pt idx="907">
                  <c:v>0.264096</c:v>
                </c:pt>
                <c:pt idx="908">
                  <c:v>6.1148000000000001E-2</c:v>
                </c:pt>
                <c:pt idx="909">
                  <c:v>5.3054999999999998E-2</c:v>
                </c:pt>
                <c:pt idx="910">
                  <c:v>3.9577000000000001E-2</c:v>
                </c:pt>
                <c:pt idx="911">
                  <c:v>8.5545999999999997E-2</c:v>
                </c:pt>
                <c:pt idx="912">
                  <c:v>0.121864</c:v>
                </c:pt>
                <c:pt idx="913">
                  <c:v>4.5358999999999997E-2</c:v>
                </c:pt>
                <c:pt idx="914">
                  <c:v>4.4628000000000001E-2</c:v>
                </c:pt>
                <c:pt idx="915">
                  <c:v>4.2167999999999997E-2</c:v>
                </c:pt>
                <c:pt idx="916">
                  <c:v>4.8828000000000003E-2</c:v>
                </c:pt>
                <c:pt idx="917">
                  <c:v>3.3533E-2</c:v>
                </c:pt>
                <c:pt idx="918">
                  <c:v>5.1291000000000003E-2</c:v>
                </c:pt>
                <c:pt idx="919">
                  <c:v>7.9050999999999996E-2</c:v>
                </c:pt>
                <c:pt idx="920">
                  <c:v>6.6822999999999994E-2</c:v>
                </c:pt>
                <c:pt idx="921">
                  <c:v>6.2262999999999999E-2</c:v>
                </c:pt>
                <c:pt idx="922">
                  <c:v>8.1731999999999999E-2</c:v>
                </c:pt>
                <c:pt idx="923">
                  <c:v>6.4651E-2</c:v>
                </c:pt>
                <c:pt idx="924">
                  <c:v>6.5110000000000001E-2</c:v>
                </c:pt>
                <c:pt idx="925">
                  <c:v>4.4666999999999998E-2</c:v>
                </c:pt>
                <c:pt idx="926">
                  <c:v>5.3474000000000001E-2</c:v>
                </c:pt>
                <c:pt idx="927">
                  <c:v>3.4028999999999997E-2</c:v>
                </c:pt>
                <c:pt idx="928">
                  <c:v>8.9313000000000003E-2</c:v>
                </c:pt>
                <c:pt idx="929">
                  <c:v>4.0646000000000002E-2</c:v>
                </c:pt>
                <c:pt idx="930">
                  <c:v>9.1692999999999997E-2</c:v>
                </c:pt>
                <c:pt idx="931">
                  <c:v>6.4441999999999999E-2</c:v>
                </c:pt>
                <c:pt idx="932">
                  <c:v>5.9240000000000001E-2</c:v>
                </c:pt>
                <c:pt idx="933">
                  <c:v>4.4989000000000001E-2</c:v>
                </c:pt>
                <c:pt idx="934">
                  <c:v>5.1129000000000001E-2</c:v>
                </c:pt>
                <c:pt idx="935">
                  <c:v>1.7583000000000001E-2</c:v>
                </c:pt>
                <c:pt idx="936">
                  <c:v>0.21468799999999999</c:v>
                </c:pt>
                <c:pt idx="937">
                  <c:v>9.4289999999999999E-2</c:v>
                </c:pt>
                <c:pt idx="938">
                  <c:v>0.18151700000000001</c:v>
                </c:pt>
                <c:pt idx="939">
                  <c:v>5.9278999999999998E-2</c:v>
                </c:pt>
                <c:pt idx="940">
                  <c:v>2.1958999999999999E-2</c:v>
                </c:pt>
                <c:pt idx="941">
                  <c:v>4.2959999999999998E-2</c:v>
                </c:pt>
                <c:pt idx="942">
                  <c:v>0.147592</c:v>
                </c:pt>
                <c:pt idx="943">
                  <c:v>4.2422000000000001E-2</c:v>
                </c:pt>
                <c:pt idx="944">
                  <c:v>6.2343999999999997E-2</c:v>
                </c:pt>
                <c:pt idx="945">
                  <c:v>0.92905800000000005</c:v>
                </c:pt>
                <c:pt idx="946">
                  <c:v>0.15082799999999999</c:v>
                </c:pt>
                <c:pt idx="947">
                  <c:v>0.33349699999999999</c:v>
                </c:pt>
                <c:pt idx="948">
                  <c:v>7.7243000000000006E-2</c:v>
                </c:pt>
                <c:pt idx="949">
                  <c:v>8.4824999999999998E-2</c:v>
                </c:pt>
                <c:pt idx="950">
                  <c:v>5.7963000000000001E-2</c:v>
                </c:pt>
                <c:pt idx="951">
                  <c:v>6.8848999999999994E-2</c:v>
                </c:pt>
                <c:pt idx="952">
                  <c:v>4.7442999999999999E-2</c:v>
                </c:pt>
                <c:pt idx="953">
                  <c:v>5.4442999999999998E-2</c:v>
                </c:pt>
                <c:pt idx="954">
                  <c:v>4.0676999999999998E-2</c:v>
                </c:pt>
                <c:pt idx="955">
                  <c:v>8.2012000000000002E-2</c:v>
                </c:pt>
                <c:pt idx="956">
                  <c:v>0.28207700000000002</c:v>
                </c:pt>
                <c:pt idx="957">
                  <c:v>7.5020000000000003E-2</c:v>
                </c:pt>
                <c:pt idx="958">
                  <c:v>6.7919999999999994E-2</c:v>
                </c:pt>
                <c:pt idx="959">
                  <c:v>8.4693000000000004E-2</c:v>
                </c:pt>
                <c:pt idx="960">
                  <c:v>0.150144</c:v>
                </c:pt>
                <c:pt idx="961">
                  <c:v>0.11966400000000001</c:v>
                </c:pt>
                <c:pt idx="962">
                  <c:v>0.117066</c:v>
                </c:pt>
                <c:pt idx="963">
                  <c:v>0.224496</c:v>
                </c:pt>
                <c:pt idx="964">
                  <c:v>0.40055099999999999</c:v>
                </c:pt>
                <c:pt idx="965">
                  <c:v>0.13292200000000001</c:v>
                </c:pt>
                <c:pt idx="966">
                  <c:v>0.16156799999999999</c:v>
                </c:pt>
                <c:pt idx="967">
                  <c:v>0.27561799999999997</c:v>
                </c:pt>
                <c:pt idx="968">
                  <c:v>4.7511999999999999E-2</c:v>
                </c:pt>
                <c:pt idx="969">
                  <c:v>0.11308</c:v>
                </c:pt>
                <c:pt idx="970">
                  <c:v>8.8673000000000002E-2</c:v>
                </c:pt>
                <c:pt idx="971">
                  <c:v>0.30854500000000001</c:v>
                </c:pt>
                <c:pt idx="972">
                  <c:v>0.22969899999999999</c:v>
                </c:pt>
                <c:pt idx="973">
                  <c:v>9.5699000000000006E-2</c:v>
                </c:pt>
                <c:pt idx="974">
                  <c:v>7.9888000000000001E-2</c:v>
                </c:pt>
                <c:pt idx="975">
                  <c:v>0.14984900000000001</c:v>
                </c:pt>
                <c:pt idx="976">
                  <c:v>4.2679000000000002E-2</c:v>
                </c:pt>
                <c:pt idx="977">
                  <c:v>7.5054999999999997E-2</c:v>
                </c:pt>
                <c:pt idx="978">
                  <c:v>3.9940000000000003E-2</c:v>
                </c:pt>
                <c:pt idx="979">
                  <c:v>6.4779000000000003E-2</c:v>
                </c:pt>
                <c:pt idx="980">
                  <c:v>9.9057999999999993E-2</c:v>
                </c:pt>
                <c:pt idx="981">
                  <c:v>0.36534</c:v>
                </c:pt>
                <c:pt idx="982">
                  <c:v>6.6795999999999994E-2</c:v>
                </c:pt>
                <c:pt idx="983">
                  <c:v>0.14721400000000001</c:v>
                </c:pt>
                <c:pt idx="984">
                  <c:v>0.124608</c:v>
                </c:pt>
                <c:pt idx="985">
                  <c:v>6.7452999999999999E-2</c:v>
                </c:pt>
                <c:pt idx="986">
                  <c:v>3.8781000000000003E-2</c:v>
                </c:pt>
                <c:pt idx="987">
                  <c:v>0.11228</c:v>
                </c:pt>
                <c:pt idx="988">
                  <c:v>6.9921999999999998E-2</c:v>
                </c:pt>
                <c:pt idx="989">
                  <c:v>6.6823999999999995E-2</c:v>
                </c:pt>
                <c:pt idx="990">
                  <c:v>4.2759999999999999E-2</c:v>
                </c:pt>
                <c:pt idx="991">
                  <c:v>5.9623000000000002E-2</c:v>
                </c:pt>
                <c:pt idx="992">
                  <c:v>7.0820999999999995E-2</c:v>
                </c:pt>
                <c:pt idx="993">
                  <c:v>0.19750499999999999</c:v>
                </c:pt>
                <c:pt idx="994">
                  <c:v>6.4588999999999994E-2</c:v>
                </c:pt>
                <c:pt idx="995">
                  <c:v>6.2038999999999997E-2</c:v>
                </c:pt>
                <c:pt idx="996">
                  <c:v>4.6136000000000003E-2</c:v>
                </c:pt>
                <c:pt idx="997">
                  <c:v>4.2372E-2</c:v>
                </c:pt>
                <c:pt idx="998">
                  <c:v>6.0070999999999999E-2</c:v>
                </c:pt>
                <c:pt idx="999">
                  <c:v>2.9777000000000001E-2</c:v>
                </c:pt>
                <c:pt idx="1000">
                  <c:v>3.8880999999999999E-2</c:v>
                </c:pt>
                <c:pt idx="1001">
                  <c:v>4.8897999999999997E-2</c:v>
                </c:pt>
                <c:pt idx="1002">
                  <c:v>0.29966599999999999</c:v>
                </c:pt>
                <c:pt idx="1003">
                  <c:v>7.3301000000000005E-2</c:v>
                </c:pt>
                <c:pt idx="1004">
                  <c:v>3.9919000000000003E-2</c:v>
                </c:pt>
                <c:pt idx="1005">
                  <c:v>0.22448699999999999</c:v>
                </c:pt>
                <c:pt idx="1006">
                  <c:v>0.10161000000000001</c:v>
                </c:pt>
                <c:pt idx="1007">
                  <c:v>0.27282899999999999</c:v>
                </c:pt>
                <c:pt idx="1008">
                  <c:v>5.9413000000000001E-2</c:v>
                </c:pt>
                <c:pt idx="1009">
                  <c:v>3.0020999999999999E-2</c:v>
                </c:pt>
                <c:pt idx="1010">
                  <c:v>5.8876999999999999E-2</c:v>
                </c:pt>
                <c:pt idx="1011">
                  <c:v>7.5322E-2</c:v>
                </c:pt>
                <c:pt idx="1012">
                  <c:v>6.7680000000000004E-2</c:v>
                </c:pt>
                <c:pt idx="1013">
                  <c:v>9.5963000000000007E-2</c:v>
                </c:pt>
                <c:pt idx="1014">
                  <c:v>7.6269000000000003E-2</c:v>
                </c:pt>
                <c:pt idx="1015">
                  <c:v>7.0708999999999994E-2</c:v>
                </c:pt>
                <c:pt idx="1016">
                  <c:v>1.1430100000000001</c:v>
                </c:pt>
                <c:pt idx="1017">
                  <c:v>0.34797299999999998</c:v>
                </c:pt>
                <c:pt idx="1018">
                  <c:v>0.20599600000000001</c:v>
                </c:pt>
                <c:pt idx="1019">
                  <c:v>0.10187300000000001</c:v>
                </c:pt>
                <c:pt idx="1020">
                  <c:v>0.100485</c:v>
                </c:pt>
                <c:pt idx="1021">
                  <c:v>0.103696</c:v>
                </c:pt>
                <c:pt idx="1022">
                  <c:v>5.4099000000000001E-2</c:v>
                </c:pt>
                <c:pt idx="1023">
                  <c:v>7.7991000000000005E-2</c:v>
                </c:pt>
                <c:pt idx="1024">
                  <c:v>0.112093</c:v>
                </c:pt>
                <c:pt idx="1025">
                  <c:v>6.0332999999999998E-2</c:v>
                </c:pt>
                <c:pt idx="1026">
                  <c:v>0.161768</c:v>
                </c:pt>
                <c:pt idx="1027">
                  <c:v>5.3612E-2</c:v>
                </c:pt>
                <c:pt idx="1028">
                  <c:v>5.0743999999999997E-2</c:v>
                </c:pt>
                <c:pt idx="1029">
                  <c:v>6.5137E-2</c:v>
                </c:pt>
                <c:pt idx="1030">
                  <c:v>5.6068E-2</c:v>
                </c:pt>
                <c:pt idx="1031">
                  <c:v>0.104947</c:v>
                </c:pt>
                <c:pt idx="1032">
                  <c:v>7.8867999999999994E-2</c:v>
                </c:pt>
                <c:pt idx="1033">
                  <c:v>4.5272E-2</c:v>
                </c:pt>
                <c:pt idx="1034">
                  <c:v>4.3421000000000001E-2</c:v>
                </c:pt>
                <c:pt idx="1035">
                  <c:v>0.183779</c:v>
                </c:pt>
                <c:pt idx="1036">
                  <c:v>0.121502</c:v>
                </c:pt>
                <c:pt idx="1037">
                  <c:v>0.25627699999999998</c:v>
                </c:pt>
                <c:pt idx="1038">
                  <c:v>9.0694999999999998E-2</c:v>
                </c:pt>
                <c:pt idx="1039">
                  <c:v>6.0557E-2</c:v>
                </c:pt>
                <c:pt idx="1040">
                  <c:v>6.583E-2</c:v>
                </c:pt>
                <c:pt idx="1041">
                  <c:v>8.4934999999999997E-2</c:v>
                </c:pt>
                <c:pt idx="1042">
                  <c:v>6.2299E-2</c:v>
                </c:pt>
                <c:pt idx="1043">
                  <c:v>7.7687000000000006E-2</c:v>
                </c:pt>
                <c:pt idx="1044">
                  <c:v>0.18756900000000001</c:v>
                </c:pt>
                <c:pt idx="1045">
                  <c:v>8.9893000000000001E-2</c:v>
                </c:pt>
                <c:pt idx="1046">
                  <c:v>7.0025000000000004E-2</c:v>
                </c:pt>
                <c:pt idx="1047">
                  <c:v>9.2192999999999997E-2</c:v>
                </c:pt>
                <c:pt idx="1048">
                  <c:v>5.5247999999999998E-2</c:v>
                </c:pt>
                <c:pt idx="1049">
                  <c:v>4.2176999999999999E-2</c:v>
                </c:pt>
                <c:pt idx="1050">
                  <c:v>0.14713499999999999</c:v>
                </c:pt>
                <c:pt idx="1051">
                  <c:v>0.16190199999999999</c:v>
                </c:pt>
                <c:pt idx="1052">
                  <c:v>5.9049999999999998E-2</c:v>
                </c:pt>
                <c:pt idx="1053">
                  <c:v>6.1309000000000002E-2</c:v>
                </c:pt>
                <c:pt idx="1054">
                  <c:v>5.1484000000000002E-2</c:v>
                </c:pt>
                <c:pt idx="1055">
                  <c:v>4.9002999999999998E-2</c:v>
                </c:pt>
                <c:pt idx="1056">
                  <c:v>5.5069E-2</c:v>
                </c:pt>
                <c:pt idx="1057">
                  <c:v>0.17680299999999999</c:v>
                </c:pt>
                <c:pt idx="1058">
                  <c:v>4.8224000000000003E-2</c:v>
                </c:pt>
                <c:pt idx="1059">
                  <c:v>0.18001900000000001</c:v>
                </c:pt>
                <c:pt idx="1060">
                  <c:v>5.1785999999999999E-2</c:v>
                </c:pt>
                <c:pt idx="1061">
                  <c:v>5.0048000000000002E-2</c:v>
                </c:pt>
                <c:pt idx="1062">
                  <c:v>2.9116E-2</c:v>
                </c:pt>
                <c:pt idx="1063">
                  <c:v>7.9792000000000002E-2</c:v>
                </c:pt>
                <c:pt idx="1064">
                  <c:v>0.14524699999999999</c:v>
                </c:pt>
                <c:pt idx="1065">
                  <c:v>0.13047600000000001</c:v>
                </c:pt>
                <c:pt idx="1066">
                  <c:v>0.60330700000000004</c:v>
                </c:pt>
                <c:pt idx="1067">
                  <c:v>0.30594700000000002</c:v>
                </c:pt>
                <c:pt idx="1068">
                  <c:v>0.90998400000000002</c:v>
                </c:pt>
                <c:pt idx="1069">
                  <c:v>0.21138299999999999</c:v>
                </c:pt>
                <c:pt idx="1070">
                  <c:v>0.131635</c:v>
                </c:pt>
                <c:pt idx="1071">
                  <c:v>0.40477400000000002</c:v>
                </c:pt>
                <c:pt idx="1072">
                  <c:v>0.359842</c:v>
                </c:pt>
                <c:pt idx="1073">
                  <c:v>0.18398700000000001</c:v>
                </c:pt>
                <c:pt idx="1074">
                  <c:v>2.3612890000000002</c:v>
                </c:pt>
                <c:pt idx="1075">
                  <c:v>0.42816799999999999</c:v>
                </c:pt>
                <c:pt idx="1076">
                  <c:v>0.23772499999999999</c:v>
                </c:pt>
                <c:pt idx="1077">
                  <c:v>0.20218700000000001</c:v>
                </c:pt>
                <c:pt idx="1078">
                  <c:v>0.126859</c:v>
                </c:pt>
                <c:pt idx="1079">
                  <c:v>0.18096599999999999</c:v>
                </c:pt>
                <c:pt idx="1080">
                  <c:v>0.56945599999999996</c:v>
                </c:pt>
                <c:pt idx="1081">
                  <c:v>0.230957</c:v>
                </c:pt>
                <c:pt idx="1082">
                  <c:v>0.225519</c:v>
                </c:pt>
                <c:pt idx="1083">
                  <c:v>0.215027</c:v>
                </c:pt>
                <c:pt idx="1084">
                  <c:v>9.7278000000000003E-2</c:v>
                </c:pt>
                <c:pt idx="1085">
                  <c:v>0.119754</c:v>
                </c:pt>
                <c:pt idx="1086">
                  <c:v>0.44886100000000001</c:v>
                </c:pt>
                <c:pt idx="1087">
                  <c:v>0.123888</c:v>
                </c:pt>
                <c:pt idx="1088">
                  <c:v>0.167101</c:v>
                </c:pt>
                <c:pt idx="1089">
                  <c:v>0.18038100000000001</c:v>
                </c:pt>
                <c:pt idx="1090">
                  <c:v>0.22764599999999999</c:v>
                </c:pt>
                <c:pt idx="1091">
                  <c:v>6.4850000000000005E-2</c:v>
                </c:pt>
                <c:pt idx="1092">
                  <c:v>0.31813599999999997</c:v>
                </c:pt>
                <c:pt idx="1093">
                  <c:v>9.5669000000000004E-2</c:v>
                </c:pt>
                <c:pt idx="1094">
                  <c:v>0.310666</c:v>
                </c:pt>
                <c:pt idx="1095">
                  <c:v>0.104242</c:v>
                </c:pt>
                <c:pt idx="1096">
                  <c:v>0.31631199999999998</c:v>
                </c:pt>
                <c:pt idx="1097">
                  <c:v>0.100078</c:v>
                </c:pt>
                <c:pt idx="1098">
                  <c:v>0.10359400000000001</c:v>
                </c:pt>
                <c:pt idx="1099">
                  <c:v>0.20469000000000001</c:v>
                </c:pt>
                <c:pt idx="1100">
                  <c:v>0.27942099999999997</c:v>
                </c:pt>
                <c:pt idx="1101">
                  <c:v>0.100657</c:v>
                </c:pt>
                <c:pt idx="1102">
                  <c:v>0.17816199999999999</c:v>
                </c:pt>
                <c:pt idx="1103">
                  <c:v>0.17224100000000001</c:v>
                </c:pt>
                <c:pt idx="1104">
                  <c:v>0.161138</c:v>
                </c:pt>
                <c:pt idx="1105">
                  <c:v>0.16709499999999999</c:v>
                </c:pt>
                <c:pt idx="1106">
                  <c:v>6.4965999999999996E-2</c:v>
                </c:pt>
                <c:pt idx="1107">
                  <c:v>0.139103</c:v>
                </c:pt>
                <c:pt idx="1108">
                  <c:v>0.16691300000000001</c:v>
                </c:pt>
                <c:pt idx="1109">
                  <c:v>0.60633000000000004</c:v>
                </c:pt>
                <c:pt idx="1110">
                  <c:v>0.151975</c:v>
                </c:pt>
                <c:pt idx="1111">
                  <c:v>0.10037699999999999</c:v>
                </c:pt>
                <c:pt idx="1112">
                  <c:v>8.3011000000000001E-2</c:v>
                </c:pt>
                <c:pt idx="1113">
                  <c:v>6.5383999999999998E-2</c:v>
                </c:pt>
                <c:pt idx="1114">
                  <c:v>6.2068999999999999E-2</c:v>
                </c:pt>
                <c:pt idx="1115">
                  <c:v>4.1057000000000003E-2</c:v>
                </c:pt>
                <c:pt idx="1116">
                  <c:v>8.0777000000000002E-2</c:v>
                </c:pt>
                <c:pt idx="1117">
                  <c:v>9.3411999999999995E-2</c:v>
                </c:pt>
                <c:pt idx="1118">
                  <c:v>7.1673000000000001E-2</c:v>
                </c:pt>
                <c:pt idx="1119">
                  <c:v>8.3048999999999998E-2</c:v>
                </c:pt>
                <c:pt idx="1120">
                  <c:v>1.370749</c:v>
                </c:pt>
                <c:pt idx="1121">
                  <c:v>0.24100199999999999</c:v>
                </c:pt>
                <c:pt idx="1122">
                  <c:v>0.16176299999999999</c:v>
                </c:pt>
                <c:pt idx="1123">
                  <c:v>0.19400400000000001</c:v>
                </c:pt>
                <c:pt idx="1124">
                  <c:v>0.17161199999999999</c:v>
                </c:pt>
                <c:pt idx="1125">
                  <c:v>0.14879400000000001</c:v>
                </c:pt>
                <c:pt idx="1126">
                  <c:v>0.143599</c:v>
                </c:pt>
                <c:pt idx="1127">
                  <c:v>0.14154700000000001</c:v>
                </c:pt>
                <c:pt idx="1128">
                  <c:v>0.29933300000000002</c:v>
                </c:pt>
                <c:pt idx="1129">
                  <c:v>1.019296</c:v>
                </c:pt>
                <c:pt idx="1130">
                  <c:v>0.69870900000000002</c:v>
                </c:pt>
                <c:pt idx="1131">
                  <c:v>0.34254499999999999</c:v>
                </c:pt>
                <c:pt idx="1132">
                  <c:v>0.149975</c:v>
                </c:pt>
                <c:pt idx="1133">
                  <c:v>0.109065</c:v>
                </c:pt>
                <c:pt idx="1134">
                  <c:v>0.160362</c:v>
                </c:pt>
                <c:pt idx="1135">
                  <c:v>7.0366999999999999E-2</c:v>
                </c:pt>
                <c:pt idx="1136">
                  <c:v>0.787999</c:v>
                </c:pt>
                <c:pt idx="1137">
                  <c:v>0.10223699999999999</c:v>
                </c:pt>
                <c:pt idx="1138">
                  <c:v>0.17993999999999999</c:v>
                </c:pt>
                <c:pt idx="1139">
                  <c:v>0.12735399999999999</c:v>
                </c:pt>
                <c:pt idx="1140">
                  <c:v>7.2555999999999995E-2</c:v>
                </c:pt>
                <c:pt idx="1141">
                  <c:v>7.7865000000000004E-2</c:v>
                </c:pt>
                <c:pt idx="1142">
                  <c:v>8.0116999999999994E-2</c:v>
                </c:pt>
                <c:pt idx="1143">
                  <c:v>7.9815999999999998E-2</c:v>
                </c:pt>
                <c:pt idx="1144">
                  <c:v>0.23117399999999999</c:v>
                </c:pt>
                <c:pt idx="1145">
                  <c:v>0.149501</c:v>
                </c:pt>
                <c:pt idx="1146">
                  <c:v>9.4903000000000001E-2</c:v>
                </c:pt>
                <c:pt idx="1147">
                  <c:v>5.1535999999999998E-2</c:v>
                </c:pt>
                <c:pt idx="1148">
                  <c:v>6.8705000000000002E-2</c:v>
                </c:pt>
                <c:pt idx="1149">
                  <c:v>8.1129000000000007E-2</c:v>
                </c:pt>
                <c:pt idx="1150">
                  <c:v>7.0984000000000005E-2</c:v>
                </c:pt>
                <c:pt idx="1151">
                  <c:v>5.7757000000000003E-2</c:v>
                </c:pt>
                <c:pt idx="1152">
                  <c:v>5.8804000000000002E-2</c:v>
                </c:pt>
                <c:pt idx="1153">
                  <c:v>5.8304000000000002E-2</c:v>
                </c:pt>
                <c:pt idx="1154">
                  <c:v>6.0033999999999997E-2</c:v>
                </c:pt>
                <c:pt idx="1155">
                  <c:v>6.7308999999999994E-2</c:v>
                </c:pt>
                <c:pt idx="1156">
                  <c:v>7.0952000000000001E-2</c:v>
                </c:pt>
                <c:pt idx="1157">
                  <c:v>6.8067000000000003E-2</c:v>
                </c:pt>
                <c:pt idx="1158">
                  <c:v>9.9755999999999997E-2</c:v>
                </c:pt>
                <c:pt idx="1159">
                  <c:v>3.8036E-2</c:v>
                </c:pt>
                <c:pt idx="1160">
                  <c:v>7.2602E-2</c:v>
                </c:pt>
                <c:pt idx="1161">
                  <c:v>5.1733000000000001E-2</c:v>
                </c:pt>
                <c:pt idx="1162">
                  <c:v>7.3596999999999996E-2</c:v>
                </c:pt>
                <c:pt idx="1163">
                  <c:v>8.9585999999999999E-2</c:v>
                </c:pt>
                <c:pt idx="1164">
                  <c:v>0.14016500000000001</c:v>
                </c:pt>
                <c:pt idx="1165">
                  <c:v>8.1056000000000003E-2</c:v>
                </c:pt>
                <c:pt idx="1166">
                  <c:v>9.8710000000000006E-2</c:v>
                </c:pt>
                <c:pt idx="1167">
                  <c:v>9.1805999999999999E-2</c:v>
                </c:pt>
                <c:pt idx="1168">
                  <c:v>0.26808300000000002</c:v>
                </c:pt>
                <c:pt idx="1169">
                  <c:v>0.14225099999999999</c:v>
                </c:pt>
                <c:pt idx="1170">
                  <c:v>0.257104</c:v>
                </c:pt>
                <c:pt idx="1171">
                  <c:v>8.5622000000000004E-2</c:v>
                </c:pt>
                <c:pt idx="1172">
                  <c:v>6.6298999999999997E-2</c:v>
                </c:pt>
                <c:pt idx="1173">
                  <c:v>4.6594999999999998E-2</c:v>
                </c:pt>
                <c:pt idx="1174">
                  <c:v>4.7614999999999998E-2</c:v>
                </c:pt>
                <c:pt idx="1175">
                  <c:v>3.7575999999999998E-2</c:v>
                </c:pt>
                <c:pt idx="1176">
                  <c:v>5.3126E-2</c:v>
                </c:pt>
                <c:pt idx="1177">
                  <c:v>4.2969E-2</c:v>
                </c:pt>
                <c:pt idx="1178">
                  <c:v>4.6334E-2</c:v>
                </c:pt>
                <c:pt idx="1179">
                  <c:v>0.26224399999999998</c:v>
                </c:pt>
                <c:pt idx="1180">
                  <c:v>0.16108500000000001</c:v>
                </c:pt>
                <c:pt idx="1181">
                  <c:v>9.1261999999999996E-2</c:v>
                </c:pt>
                <c:pt idx="1182">
                  <c:v>3.8476000000000003E-2</c:v>
                </c:pt>
                <c:pt idx="1183">
                  <c:v>5.5058000000000003E-2</c:v>
                </c:pt>
                <c:pt idx="1184">
                  <c:v>5.3733000000000003E-2</c:v>
                </c:pt>
                <c:pt idx="1185">
                  <c:v>8.8048000000000001E-2</c:v>
                </c:pt>
                <c:pt idx="1186">
                  <c:v>2.6526999999999998E-2</c:v>
                </c:pt>
                <c:pt idx="1187">
                  <c:v>4.197E-2</c:v>
                </c:pt>
                <c:pt idx="1188">
                  <c:v>0.168321</c:v>
                </c:pt>
                <c:pt idx="1189">
                  <c:v>4.8737999999999997E-2</c:v>
                </c:pt>
                <c:pt idx="1190">
                  <c:v>4.8694000000000001E-2</c:v>
                </c:pt>
                <c:pt idx="1191">
                  <c:v>2.2655000000000002E-2</c:v>
                </c:pt>
                <c:pt idx="1192">
                  <c:v>5.6519E-2</c:v>
                </c:pt>
                <c:pt idx="1193">
                  <c:v>5.8097999999999997E-2</c:v>
                </c:pt>
                <c:pt idx="1194">
                  <c:v>7.8934000000000004E-2</c:v>
                </c:pt>
                <c:pt idx="1195">
                  <c:v>5.4576E-2</c:v>
                </c:pt>
                <c:pt idx="1196">
                  <c:v>5.3117999999999999E-2</c:v>
                </c:pt>
                <c:pt idx="1197">
                  <c:v>3.4596000000000002E-2</c:v>
                </c:pt>
                <c:pt idx="1198">
                  <c:v>3.5111999999999997E-2</c:v>
                </c:pt>
                <c:pt idx="1199">
                  <c:v>4.1832000000000001E-2</c:v>
                </c:pt>
                <c:pt idx="1200">
                  <c:v>4.5784999999999999E-2</c:v>
                </c:pt>
                <c:pt idx="1201">
                  <c:v>4.3848999999999999E-2</c:v>
                </c:pt>
                <c:pt idx="1202">
                  <c:v>0.121866</c:v>
                </c:pt>
                <c:pt idx="1203">
                  <c:v>0.1598</c:v>
                </c:pt>
                <c:pt idx="1204">
                  <c:v>9.7375000000000003E-2</c:v>
                </c:pt>
                <c:pt idx="1205">
                  <c:v>0.109974</c:v>
                </c:pt>
                <c:pt idx="1206">
                  <c:v>8.4155999999999995E-2</c:v>
                </c:pt>
                <c:pt idx="1207">
                  <c:v>8.9040999999999995E-2</c:v>
                </c:pt>
                <c:pt idx="1208">
                  <c:v>6.7824999999999996E-2</c:v>
                </c:pt>
                <c:pt idx="1209">
                  <c:v>3.3779999999999998E-2</c:v>
                </c:pt>
                <c:pt idx="1210">
                  <c:v>8.7099999999999997E-2</c:v>
                </c:pt>
                <c:pt idx="1211">
                  <c:v>6.2019999999999999E-2</c:v>
                </c:pt>
                <c:pt idx="1212">
                  <c:v>6.3811000000000007E-2</c:v>
                </c:pt>
                <c:pt idx="1213">
                  <c:v>4.3779999999999999E-2</c:v>
                </c:pt>
                <c:pt idx="1214">
                  <c:v>3.0415000000000001E-2</c:v>
                </c:pt>
                <c:pt idx="1215">
                  <c:v>2.1173999999999998E-2</c:v>
                </c:pt>
                <c:pt idx="1216">
                  <c:v>2.6204000000000002E-2</c:v>
                </c:pt>
                <c:pt idx="1217">
                  <c:v>9.0727000000000002E-2</c:v>
                </c:pt>
                <c:pt idx="1218">
                  <c:v>5.5259999999999997E-2</c:v>
                </c:pt>
                <c:pt idx="1219">
                  <c:v>7.3774000000000006E-2</c:v>
                </c:pt>
                <c:pt idx="1220">
                  <c:v>0.12160700000000001</c:v>
                </c:pt>
                <c:pt idx="1221">
                  <c:v>4.7108999999999998E-2</c:v>
                </c:pt>
                <c:pt idx="1222">
                  <c:v>0.56227099999999997</c:v>
                </c:pt>
                <c:pt idx="1223">
                  <c:v>7.9396999999999995E-2</c:v>
                </c:pt>
                <c:pt idx="1224">
                  <c:v>0.22370000000000001</c:v>
                </c:pt>
                <c:pt idx="1225">
                  <c:v>8.4760000000000002E-2</c:v>
                </c:pt>
                <c:pt idx="1226">
                  <c:v>0.108195</c:v>
                </c:pt>
                <c:pt idx="1227">
                  <c:v>8.1138000000000002E-2</c:v>
                </c:pt>
                <c:pt idx="1228">
                  <c:v>6.3853999999999994E-2</c:v>
                </c:pt>
                <c:pt idx="1229">
                  <c:v>3.1586000000000003E-2</c:v>
                </c:pt>
                <c:pt idx="1230">
                  <c:v>4.3236999999999998E-2</c:v>
                </c:pt>
                <c:pt idx="1231">
                  <c:v>2.4544E-2</c:v>
                </c:pt>
                <c:pt idx="1232">
                  <c:v>3.5562999999999997E-2</c:v>
                </c:pt>
                <c:pt idx="1233">
                  <c:v>8.3413000000000001E-2</c:v>
                </c:pt>
                <c:pt idx="1234">
                  <c:v>3.7881999999999999E-2</c:v>
                </c:pt>
                <c:pt idx="1235">
                  <c:v>4.1137E-2</c:v>
                </c:pt>
              </c:numCache>
            </c:numRef>
          </c:val>
          <c:extLst>
            <c:ext xmlns:c16="http://schemas.microsoft.com/office/drawing/2014/chart" uri="{C3380CC4-5D6E-409C-BE32-E72D297353CC}">
              <c16:uniqueId val="{00000000-94AE-1949-9D91-CC1A87BCF913}"/>
            </c:ext>
          </c:extLst>
        </c:ser>
        <c:dLbls>
          <c:showLegendKey val="0"/>
          <c:showVal val="0"/>
          <c:showCatName val="0"/>
          <c:showSerName val="0"/>
          <c:showPercent val="0"/>
          <c:showBubbleSize val="0"/>
        </c:dLbls>
        <c:gapWidth val="100"/>
        <c:overlap val="-24"/>
        <c:axId val="1414067775"/>
        <c:axId val="1413872351"/>
      </c:barChart>
      <c:dateAx>
        <c:axId val="1414067775"/>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3872351"/>
        <c:crosses val="autoZero"/>
        <c:auto val="1"/>
        <c:lblOffset val="100"/>
        <c:baseTimeUnit val="days"/>
      </c:dateAx>
      <c:valAx>
        <c:axId val="1413872351"/>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140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a:rPr>
            <a:t>Daily Returns Distribution</a:t>
          </a:r>
        </a:p>
      </cx:txPr>
    </cx:title>
    <cx:plotArea>
      <cx:plotAreaRegion>
        <cx:series layoutId="clusteredColumn" uniqueId="{7F5680E6-9C84-6240-854D-61F64762534E}">
          <cx:dataId val="0"/>
          <cx:layoutPr>
            <cx:binning intervalClosed="r"/>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image" Target="../media/image2.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3</xdr:col>
      <xdr:colOff>375408</xdr:colOff>
      <xdr:row>4</xdr:row>
      <xdr:rowOff>127799</xdr:rowOff>
    </xdr:from>
    <xdr:to>
      <xdr:col>5</xdr:col>
      <xdr:colOff>704747</xdr:colOff>
      <xdr:row>10</xdr:row>
      <xdr:rowOff>7346</xdr:rowOff>
    </xdr:to>
    <xdr:pic>
      <xdr:nvPicPr>
        <xdr:cNvPr id="2" name="Picture 1" descr="Dalmia Bharat Group | Fastest Growing Business Group of India">
          <a:extLst>
            <a:ext uri="{FF2B5EF4-FFF2-40B4-BE49-F238E27FC236}">
              <a16:creationId xmlns:a16="http://schemas.microsoft.com/office/drawing/2014/main" id="{0BBCE2C2-F529-D341-B544-946DA371211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1531" t="20093" r="10356" b="29906"/>
        <a:stretch/>
      </xdr:blipFill>
      <xdr:spPr bwMode="auto">
        <a:xfrm>
          <a:off x="3586351" y="894591"/>
          <a:ext cx="1974748" cy="1029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7</xdr:row>
      <xdr:rowOff>38100</xdr:rowOff>
    </xdr:from>
    <xdr:to>
      <xdr:col>10</xdr:col>
      <xdr:colOff>952500</xdr:colOff>
      <xdr:row>16</xdr:row>
      <xdr:rowOff>0</xdr:rowOff>
    </xdr:to>
    <xdr:graphicFrame macro="">
      <xdr:nvGraphicFramePr>
        <xdr:cNvPr id="4" name="Chart 3">
          <a:extLst>
            <a:ext uri="{FF2B5EF4-FFF2-40B4-BE49-F238E27FC236}">
              <a16:creationId xmlns:a16="http://schemas.microsoft.com/office/drawing/2014/main" id="{BD4B8630-9BAB-F949-B2A8-9D049F89F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18</xdr:row>
      <xdr:rowOff>1</xdr:rowOff>
    </xdr:from>
    <xdr:to>
      <xdr:col>10</xdr:col>
      <xdr:colOff>977900</xdr:colOff>
      <xdr:row>25</xdr:row>
      <xdr:rowOff>0</xdr:rowOff>
    </xdr:to>
    <xdr:graphicFrame macro="">
      <xdr:nvGraphicFramePr>
        <xdr:cNvPr id="5" name="Chart 4">
          <a:extLst>
            <a:ext uri="{FF2B5EF4-FFF2-40B4-BE49-F238E27FC236}">
              <a16:creationId xmlns:a16="http://schemas.microsoft.com/office/drawing/2014/main" id="{857ECC4C-3CB7-F245-AE1E-113CD2412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50800</xdr:colOff>
      <xdr:row>27</xdr:row>
      <xdr:rowOff>63499</xdr:rowOff>
    </xdr:from>
    <xdr:to>
      <xdr:col>11</xdr:col>
      <xdr:colOff>177800</xdr:colOff>
      <xdr:row>37</xdr:row>
      <xdr:rowOff>0</xdr:rowOff>
    </xdr:to>
    <xdr:graphicFrame macro="">
      <xdr:nvGraphicFramePr>
        <xdr:cNvPr id="6" name="Chart 5">
          <a:extLst>
            <a:ext uri="{FF2B5EF4-FFF2-40B4-BE49-F238E27FC236}">
              <a16:creationId xmlns:a16="http://schemas.microsoft.com/office/drawing/2014/main" id="{E81B66FB-1E27-5D4B-AD6E-7CA83D15E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3</xdr:row>
      <xdr:rowOff>0</xdr:rowOff>
    </xdr:from>
    <xdr:to>
      <xdr:col>2</xdr:col>
      <xdr:colOff>64668</xdr:colOff>
      <xdr:row>4</xdr:row>
      <xdr:rowOff>64536</xdr:rowOff>
    </xdr:to>
    <xdr:pic>
      <xdr:nvPicPr>
        <xdr:cNvPr id="2" name="Picture 1" descr="Dalmia Bharat Group | Fastest Growing Business Group of India">
          <a:extLst>
            <a:ext uri="{FF2B5EF4-FFF2-40B4-BE49-F238E27FC236}">
              <a16:creationId xmlns:a16="http://schemas.microsoft.com/office/drawing/2014/main" id="{43C45698-A38E-DB4B-B8E8-8EA00E1FAF21}"/>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531" t="20093" r="10356" b="29906"/>
        <a:stretch/>
      </xdr:blipFill>
      <xdr:spPr bwMode="auto">
        <a:xfrm>
          <a:off x="153012" y="459036"/>
          <a:ext cx="1982337" cy="102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1263650</xdr:colOff>
      <xdr:row>128</xdr:row>
      <xdr:rowOff>171450</xdr:rowOff>
    </xdr:from>
    <xdr:to>
      <xdr:col>6</xdr:col>
      <xdr:colOff>635000</xdr:colOff>
      <xdr:row>144</xdr:row>
      <xdr:rowOff>165100</xdr:rowOff>
    </xdr:to>
    <xdr:graphicFrame macro="">
      <xdr:nvGraphicFramePr>
        <xdr:cNvPr id="2" name="Chart 1">
          <a:extLst>
            <a:ext uri="{FF2B5EF4-FFF2-40B4-BE49-F238E27FC236}">
              <a16:creationId xmlns:a16="http://schemas.microsoft.com/office/drawing/2014/main" id="{35B0F4A7-020E-BC2B-ED13-B1BADDC2B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374650</xdr:colOff>
      <xdr:row>129</xdr:row>
      <xdr:rowOff>19050</xdr:rowOff>
    </xdr:from>
    <xdr:to>
      <xdr:col>12</xdr:col>
      <xdr:colOff>819150</xdr:colOff>
      <xdr:row>143</xdr:row>
      <xdr:rowOff>95250</xdr:rowOff>
    </xdr:to>
    <xdr:graphicFrame macro="">
      <xdr:nvGraphicFramePr>
        <xdr:cNvPr id="3" name="Chart 2">
          <a:extLst>
            <a:ext uri="{FF2B5EF4-FFF2-40B4-BE49-F238E27FC236}">
              <a16:creationId xmlns:a16="http://schemas.microsoft.com/office/drawing/2014/main" id="{3D38F85A-2876-3B8D-FAB7-E0AEFE100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781050</xdr:colOff>
      <xdr:row>28</xdr:row>
      <xdr:rowOff>95250</xdr:rowOff>
    </xdr:from>
    <xdr:to>
      <xdr:col>14</xdr:col>
      <xdr:colOff>101600</xdr:colOff>
      <xdr:row>48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6E5C99C-DCBC-22EE-0C50-4D9640708A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5050" y="5454650"/>
              <a:ext cx="4362450" cy="3714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226337</xdr:colOff>
      <xdr:row>0</xdr:row>
      <xdr:rowOff>37723</xdr:rowOff>
    </xdr:from>
    <xdr:to>
      <xdr:col>11</xdr:col>
      <xdr:colOff>574272</xdr:colOff>
      <xdr:row>5</xdr:row>
      <xdr:rowOff>114699</xdr:rowOff>
    </xdr:to>
    <xdr:pic>
      <xdr:nvPicPr>
        <xdr:cNvPr id="2" name="Picture 1" descr="Dalmia Bharat Group | Fastest Growing Business Group of India">
          <a:extLst>
            <a:ext uri="{FF2B5EF4-FFF2-40B4-BE49-F238E27FC236}">
              <a16:creationId xmlns:a16="http://schemas.microsoft.com/office/drawing/2014/main" id="{3AA1D021-DA1F-7040-862C-ABA6FC11C608}"/>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1531" t="20093" r="10356" b="29906"/>
        <a:stretch/>
      </xdr:blipFill>
      <xdr:spPr bwMode="auto">
        <a:xfrm>
          <a:off x="7695446" y="37723"/>
          <a:ext cx="2007737" cy="102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02351355-C2F5-1C4D-9C2C-6659B7E03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4ED1D9D7-B234-9047-AF00-613E40C43995}"/>
            </a:ext>
          </a:extLst>
        </xdr:cNvPr>
        <xdr:cNvSpPr txBox="1"/>
      </xdr:nvSpPr>
      <xdr:spPr>
        <a:xfrm>
          <a:off x="333454" y="3305608"/>
          <a:ext cx="1408353" cy="19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Revenues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8714CF3F-33CF-C44D-A5EB-C341B33DA27F}"/>
            </a:ext>
          </a:extLst>
        </xdr:cNvPr>
        <xdr:cNvCxnSpPr/>
      </xdr:nvCxnSpPr>
      <xdr:spPr>
        <a:xfrm flipV="1">
          <a:off x="186280" y="33189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57AD3233-69D3-0343-976A-CB34CC6116B0}"/>
            </a:ext>
          </a:extLst>
        </xdr:cNvPr>
        <xdr:cNvSpPr txBox="1"/>
      </xdr:nvSpPr>
      <xdr:spPr>
        <a:xfrm>
          <a:off x="3075720" y="3292571"/>
          <a:ext cx="1550892" cy="203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Net Profit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42844425-1814-7943-B44D-967C70DDD0AD}"/>
            </a:ext>
          </a:extLst>
        </xdr:cNvPr>
        <xdr:cNvSpPr txBox="1"/>
      </xdr:nvSpPr>
      <xdr:spPr>
        <a:xfrm>
          <a:off x="5424968" y="3302707"/>
          <a:ext cx="2134917" cy="21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Average Total Assets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B48F3FA4-0F43-BC44-A88A-9A8BD9EC6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2B90621F-9A29-2A4D-8C53-69E0AC97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4D5C1F63-5FF5-0844-9B17-F6733BAE8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DFEE3764-BC08-F24C-8E5E-AC6AAE32F7E6}"/>
            </a:ext>
          </a:extLst>
        </xdr:cNvPr>
        <xdr:cNvSpPr txBox="1"/>
      </xdr:nvSpPr>
      <xdr:spPr>
        <a:xfrm>
          <a:off x="359004" y="5527547"/>
          <a:ext cx="1408353" cy="197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D677D9F0-E96F-4244-BBE7-657BB0FD8710}"/>
            </a:ext>
          </a:extLst>
        </xdr:cNvPr>
        <xdr:cNvSpPr txBox="1"/>
      </xdr:nvSpPr>
      <xdr:spPr>
        <a:xfrm>
          <a:off x="3106771" y="5502644"/>
          <a:ext cx="1548987" cy="21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Return</a:t>
          </a:r>
          <a:r>
            <a:rPr lang="en-IN" sz="1050" b="1" baseline="0">
              <a:solidFill>
                <a:srgbClr val="0054A6"/>
              </a:solidFill>
              <a:latin typeface="+mn-lt"/>
            </a:rPr>
            <a:t> on Asset (%)</a:t>
          </a:r>
          <a:endParaRPr lang="en-IN" sz="1050" b="1">
            <a:solidFill>
              <a:srgbClr val="0054A6"/>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CD06F67B-BE05-C94A-BC6C-AA52533D8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CE34329D-370C-114E-A95B-8D4A89F49190}"/>
            </a:ext>
          </a:extLst>
        </xdr:cNvPr>
        <xdr:cNvSpPr txBox="1"/>
      </xdr:nvSpPr>
      <xdr:spPr>
        <a:xfrm>
          <a:off x="5773110" y="5492836"/>
          <a:ext cx="1526974" cy="193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91A84955-F2D3-6D41-BD14-85ECAA4D1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109222</xdr:colOff>
      <xdr:row>37</xdr:row>
      <xdr:rowOff>119026</xdr:rowOff>
    </xdr:from>
    <xdr:to>
      <xdr:col>9</xdr:col>
      <xdr:colOff>102660</xdr:colOff>
      <xdr:row>52</xdr:row>
      <xdr:rowOff>237349</xdr:rowOff>
    </xdr:to>
    <xdr:sp macro="" textlink="">
      <xdr:nvSpPr>
        <xdr:cNvPr id="16" name="TextBox 15">
          <a:extLst>
            <a:ext uri="{FF2B5EF4-FFF2-40B4-BE49-F238E27FC236}">
              <a16:creationId xmlns:a16="http://schemas.microsoft.com/office/drawing/2014/main" id="{A68BD745-9B5A-784E-BA59-29943C2C9E59}"/>
            </a:ext>
          </a:extLst>
        </xdr:cNvPr>
        <xdr:cNvSpPr txBox="1"/>
      </xdr:nvSpPr>
      <xdr:spPr>
        <a:xfrm>
          <a:off x="109222" y="7581681"/>
          <a:ext cx="8040518" cy="2984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54A6"/>
              </a:solidFill>
              <a:effectLst/>
              <a:latin typeface="+mn-lt"/>
              <a:ea typeface="+mn-ea"/>
              <a:cs typeface="+mn-cs"/>
            </a:rPr>
            <a:t>Recent Updates</a:t>
          </a:r>
        </a:p>
        <a:p>
          <a:r>
            <a:rPr lang="en-IN" sz="1400"/>
            <a:t>The new look of Dalmia Cement is now visible on ground with RCF Shows, signages, shop and wall paintings, etc</a:t>
          </a:r>
        </a:p>
        <a:p>
          <a:r>
            <a:rPr lang="en-IN" sz="1400"/>
            <a:t> Aim to reach 26+ Crore views through this campaign on TV and digital mediums</a:t>
          </a:r>
          <a:br>
            <a:rPr lang="en-IN" sz="1400"/>
          </a:br>
          <a:r>
            <a:rPr lang="en-IN" sz="1400"/>
            <a:t>Ranveer Singh featuring as an energetic contractor in TV commercial - “RCF Strong, Toh Ghar Strong”</a:t>
          </a:r>
        </a:p>
        <a:p>
          <a:r>
            <a:rPr lang="en-IN" sz="1400"/>
            <a:t>Over 90% of the fleet is equipped with GPS, enabling optimized routes, diversion detection, and improved fuel usage Implemented Green Channel for dealer trucks at the plant, ensuring priority loading </a:t>
          </a:r>
        </a:p>
        <a:p>
          <a:r>
            <a:rPr lang="en-IN" sz="1400"/>
            <a:t>Introduced Express Delivery via Stock on Wheels, allowing orders to be placed on in-transit vehicles for quicker delivery.</a:t>
          </a:r>
        </a:p>
        <a:p>
          <a:r>
            <a:rPr lang="en-IN" sz="1400"/>
            <a:t>Implemented lease model for 3 rakes to transport clinker to GU's</a:t>
          </a:r>
          <a:endParaRPr lang="en-IN" sz="14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D26B6484-451C-B94E-B363-B2D29B34A0DC}"/>
            </a:ext>
          </a:extLst>
        </xdr:cNvPr>
        <xdr:cNvCxnSpPr/>
      </xdr:nvCxnSpPr>
      <xdr:spPr>
        <a:xfrm flipV="1">
          <a:off x="2874871" y="3312372"/>
          <a:ext cx="18194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EB0E6193-033E-A146-94DD-270318576CBD}"/>
            </a:ext>
          </a:extLst>
        </xdr:cNvPr>
        <xdr:cNvCxnSpPr/>
      </xdr:nvCxnSpPr>
      <xdr:spPr>
        <a:xfrm flipV="1">
          <a:off x="5489165" y="3314277"/>
          <a:ext cx="18552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07D56635-84D3-C940-A781-E073E19AE9B3}"/>
            </a:ext>
          </a:extLst>
        </xdr:cNvPr>
        <xdr:cNvCxnSpPr/>
      </xdr:nvCxnSpPr>
      <xdr:spPr>
        <a:xfrm flipV="1">
          <a:off x="231366" y="55283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F39C4D9E-40BA-884C-9404-EF3F42C8934C}"/>
            </a:ext>
          </a:extLst>
        </xdr:cNvPr>
        <xdr:cNvCxnSpPr/>
      </xdr:nvCxnSpPr>
      <xdr:spPr>
        <a:xfrm flipV="1">
          <a:off x="2869157" y="5536776"/>
          <a:ext cx="18385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4A51852F-9FDC-0D44-952D-50BE2362A4C7}"/>
            </a:ext>
          </a:extLst>
        </xdr:cNvPr>
        <xdr:cNvCxnSpPr/>
      </xdr:nvCxnSpPr>
      <xdr:spPr>
        <a:xfrm flipV="1">
          <a:off x="5465671" y="5501004"/>
          <a:ext cx="18704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61837</xdr:colOff>
      <xdr:row>56</xdr:row>
      <xdr:rowOff>97820</xdr:rowOff>
    </xdr:from>
    <xdr:to>
      <xdr:col>9</xdr:col>
      <xdr:colOff>60990</xdr:colOff>
      <xdr:row>58</xdr:row>
      <xdr:rowOff>33306</xdr:rowOff>
    </xdr:to>
    <xdr:sp macro="" textlink="">
      <xdr:nvSpPr>
        <xdr:cNvPr id="22" name="TextBox 21">
          <a:extLst>
            <a:ext uri="{FF2B5EF4-FFF2-40B4-BE49-F238E27FC236}">
              <a16:creationId xmlns:a16="http://schemas.microsoft.com/office/drawing/2014/main" id="{EAE31A16-085C-0F48-A904-27E87EE3BCF6}"/>
            </a:ext>
          </a:extLst>
        </xdr:cNvPr>
        <xdr:cNvSpPr txBox="1"/>
      </xdr:nvSpPr>
      <xdr:spPr>
        <a:xfrm>
          <a:off x="61837" y="11045220"/>
          <a:ext cx="7657253" cy="31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54A6"/>
              </a:solidFill>
              <a:effectLst/>
              <a:latin typeface="+mn-lt"/>
              <a:ea typeface="+mn-ea"/>
              <a:cs typeface="+mn-cs"/>
            </a:rPr>
            <a:t>Dupont Analysis - Return on Equity &amp; Return</a:t>
          </a:r>
          <a:r>
            <a:rPr lang="en-IN" sz="1800" b="1" i="0" baseline="0">
              <a:solidFill>
                <a:srgbClr val="0054A6"/>
              </a:solidFill>
              <a:effectLst/>
              <a:latin typeface="+mn-lt"/>
              <a:ea typeface="+mn-ea"/>
              <a:cs typeface="+mn-cs"/>
            </a:rPr>
            <a:t> on Asset</a:t>
          </a:r>
          <a:endParaRPr lang="en-IN" sz="1800" b="1" i="0">
            <a:solidFill>
              <a:srgbClr val="0054A6"/>
            </a:solidFill>
            <a:effectLst/>
            <a:latin typeface="+mn-lt"/>
            <a:ea typeface="+mn-ea"/>
            <a:cs typeface="+mn-cs"/>
          </a:endParaRPr>
        </a:p>
      </xdr:txBody>
    </xdr:sp>
    <xdr:clientData/>
  </xdr:twoCellAnchor>
  <xdr:twoCellAnchor>
    <xdr:from>
      <xdr:col>0</xdr:col>
      <xdr:colOff>73662</xdr:colOff>
      <xdr:row>98</xdr:row>
      <xdr:rowOff>103534</xdr:rowOff>
    </xdr:from>
    <xdr:to>
      <xdr:col>9</xdr:col>
      <xdr:colOff>76625</xdr:colOff>
      <xdr:row>109</xdr:row>
      <xdr:rowOff>17123</xdr:rowOff>
    </xdr:to>
    <xdr:sp macro="" textlink="">
      <xdr:nvSpPr>
        <xdr:cNvPr id="23" name="TextBox 22">
          <a:extLst>
            <a:ext uri="{FF2B5EF4-FFF2-40B4-BE49-F238E27FC236}">
              <a16:creationId xmlns:a16="http://schemas.microsoft.com/office/drawing/2014/main" id="{3F0FCDF1-D42D-BF41-B1E6-E892A459E905}"/>
            </a:ext>
          </a:extLst>
        </xdr:cNvPr>
        <xdr:cNvSpPr txBox="1"/>
      </xdr:nvSpPr>
      <xdr:spPr>
        <a:xfrm>
          <a:off x="73662" y="19475267"/>
          <a:ext cx="8037830" cy="2055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54A6"/>
              </a:solidFill>
              <a:effectLst/>
              <a:latin typeface="+mn-lt"/>
              <a:ea typeface="+mn-ea"/>
              <a:cs typeface="+mn-cs"/>
            </a:rPr>
            <a:t>Dupont Summary</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dk1"/>
              </a:solidFill>
              <a:effectLst/>
              <a:latin typeface="+mn-lt"/>
              <a:ea typeface="+mn-ea"/>
              <a:cs typeface="+mn-cs"/>
            </a:rPr>
            <a:t>ROE of</a:t>
          </a:r>
          <a:r>
            <a:rPr lang="en-IN" sz="1200" b="0" i="0" baseline="0">
              <a:solidFill>
                <a:schemeClr val="dk1"/>
              </a:solidFill>
              <a:effectLst/>
              <a:latin typeface="+mn-lt"/>
              <a:ea typeface="+mn-ea"/>
              <a:cs typeface="+mn-cs"/>
            </a:rPr>
            <a:t> Dalmia Bharat</a:t>
          </a:r>
          <a:r>
            <a:rPr lang="en-IN" sz="1200" b="0" i="0">
              <a:solidFill>
                <a:schemeClr val="dk1"/>
              </a:solidFill>
              <a:effectLst/>
              <a:latin typeface="+mn-lt"/>
              <a:ea typeface="+mn-ea"/>
              <a:cs typeface="+mn-cs"/>
            </a:rPr>
            <a:t> has been decreased to</a:t>
          </a:r>
          <a:r>
            <a:rPr lang="en-IN" sz="1200" b="0" i="0" baseline="0">
              <a:solidFill>
                <a:schemeClr val="dk1"/>
              </a:solidFill>
              <a:effectLst/>
              <a:latin typeface="+mn-lt"/>
              <a:ea typeface="+mn-ea"/>
              <a:cs typeface="+mn-cs"/>
            </a:rPr>
            <a:t> 1.32% during COVID and made a high of 5.62% in FY2021 currently at 5.04% as of 31 March 2024.</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baseline="0">
              <a:solidFill>
                <a:schemeClr val="dk1"/>
              </a:solidFill>
              <a:effectLst/>
              <a:latin typeface="+mn-lt"/>
              <a:ea typeface="+mn-ea"/>
              <a:cs typeface="+mn-cs"/>
            </a:rPr>
            <a:t>ROE has been stabled significantly in past 6 years around 1.5% to 3%. While the company was able to increase Financial Leverage from 1.36x to 1.62x . Net profit Mragins of the company has been increased simultaneosly from 3.4% to 5.62%%</a:t>
          </a:r>
        </a:p>
        <a:p>
          <a:pPr marL="171450" marR="0" lvl="0" indent="-171450"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200" b="0" i="0">
              <a:solidFill>
                <a:schemeClr val="dk1"/>
              </a:solidFill>
              <a:effectLst/>
              <a:latin typeface="+mn-lt"/>
              <a:ea typeface="+mn-ea"/>
              <a:cs typeface="+mn-cs"/>
            </a:rPr>
            <a:t>ROA of Dalmia</a:t>
          </a:r>
          <a:r>
            <a:rPr lang="en-IN" sz="1200" b="0" i="0" baseline="0">
              <a:solidFill>
                <a:schemeClr val="dk1"/>
              </a:solidFill>
              <a:effectLst/>
              <a:latin typeface="+mn-lt"/>
              <a:ea typeface="+mn-ea"/>
              <a:cs typeface="+mn-cs"/>
            </a:rPr>
            <a:t> Bharat</a:t>
          </a:r>
          <a:r>
            <a:rPr lang="en-IN" sz="1200" b="0" i="0">
              <a:solidFill>
                <a:schemeClr val="dk1"/>
              </a:solidFill>
              <a:effectLst/>
              <a:latin typeface="+mn-lt"/>
              <a:ea typeface="+mn-ea"/>
              <a:cs typeface="+mn-cs"/>
            </a:rPr>
            <a:t> has been increased from 1.37% in FY2018 to 3.1% in FY2023. While the asset efficiency remains constant, the reason for increase in ROA is increased net margin of the company.</a:t>
          </a:r>
        </a:p>
      </xdr:txBody>
    </xdr:sp>
    <xdr:clientData/>
  </xdr:twoCellAnchor>
  <xdr:twoCellAnchor>
    <xdr:from>
      <xdr:col>0</xdr:col>
      <xdr:colOff>127001</xdr:colOff>
      <xdr:row>109</xdr:row>
      <xdr:rowOff>174601</xdr:rowOff>
    </xdr:from>
    <xdr:to>
      <xdr:col>9</xdr:col>
      <xdr:colOff>168165</xdr:colOff>
      <xdr:row>115</xdr:row>
      <xdr:rowOff>24732</xdr:rowOff>
    </xdr:to>
    <xdr:sp macro="" textlink="">
      <xdr:nvSpPr>
        <xdr:cNvPr id="24" name="TextBox 23">
          <a:extLst>
            <a:ext uri="{FF2B5EF4-FFF2-40B4-BE49-F238E27FC236}">
              <a16:creationId xmlns:a16="http://schemas.microsoft.com/office/drawing/2014/main" id="{9820200A-5E6E-2B47-89D0-70AB2672AF1A}"/>
            </a:ext>
          </a:extLst>
        </xdr:cNvPr>
        <xdr:cNvSpPr txBox="1"/>
      </xdr:nvSpPr>
      <xdr:spPr>
        <a:xfrm>
          <a:off x="127001" y="21688401"/>
          <a:ext cx="8076031" cy="96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476AAE"/>
              </a:solidFill>
              <a:effectLst/>
              <a:latin typeface="+mn-lt"/>
              <a:ea typeface="+mn-ea"/>
              <a:cs typeface="+mn-cs"/>
            </a:rPr>
            <a:t>Disclaimer :</a:t>
          </a:r>
          <a:r>
            <a:rPr lang="en-IN" sz="900" b="0" i="1">
              <a:solidFill>
                <a:srgbClr val="028655"/>
              </a:solidFill>
              <a:effectLst/>
              <a:latin typeface="+mn-lt"/>
              <a:ea typeface="+mn-ea"/>
              <a:cs typeface="+mn-cs"/>
            </a:rPr>
            <a:t>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twoCellAnchor editAs="oneCell">
    <xdr:from>
      <xdr:col>5</xdr:col>
      <xdr:colOff>663434</xdr:colOff>
      <xdr:row>1</xdr:row>
      <xdr:rowOff>75821</xdr:rowOff>
    </xdr:from>
    <xdr:to>
      <xdr:col>8</xdr:col>
      <xdr:colOff>435971</xdr:colOff>
      <xdr:row>5</xdr:row>
      <xdr:rowOff>113733</xdr:rowOff>
    </xdr:to>
    <xdr:pic>
      <xdr:nvPicPr>
        <xdr:cNvPr id="27" name="Picture 26" descr="Dalmia Bharat Group | Fastest Growing Business Group of India">
          <a:extLst>
            <a:ext uri="{FF2B5EF4-FFF2-40B4-BE49-F238E27FC236}">
              <a16:creationId xmlns:a16="http://schemas.microsoft.com/office/drawing/2014/main" id="{A369C9C9-C039-9D7A-7776-DAA06724FC15}"/>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1531" t="20093" r="10356" b="29906"/>
        <a:stretch/>
      </xdr:blipFill>
      <xdr:spPr bwMode="auto">
        <a:xfrm>
          <a:off x="5743434" y="199030"/>
          <a:ext cx="1990298" cy="1014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3661</xdr:colOff>
      <xdr:row>16</xdr:row>
      <xdr:rowOff>117625</xdr:rowOff>
    </xdr:from>
    <xdr:to>
      <xdr:col>1</xdr:col>
      <xdr:colOff>1934883</xdr:colOff>
      <xdr:row>24</xdr:row>
      <xdr:rowOff>147938</xdr:rowOff>
    </xdr:to>
    <xdr:graphicFrame macro="">
      <xdr:nvGraphicFramePr>
        <xdr:cNvPr id="3" name="Chart 2">
          <a:extLst>
            <a:ext uri="{FF2B5EF4-FFF2-40B4-BE49-F238E27FC236}">
              <a16:creationId xmlns:a16="http://schemas.microsoft.com/office/drawing/2014/main" id="{FB59A92A-64C6-A245-8904-7E91CD557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193754</xdr:colOff>
      <xdr:row>15</xdr:row>
      <xdr:rowOff>54408</xdr:rowOff>
    </xdr:from>
    <xdr:to>
      <xdr:col>1</xdr:col>
      <xdr:colOff>1602107</xdr:colOff>
      <xdr:row>16</xdr:row>
      <xdr:rowOff>63600</xdr:rowOff>
    </xdr:to>
    <xdr:sp macro="" textlink="">
      <xdr:nvSpPr>
        <xdr:cNvPr id="4" name="TextBox 3">
          <a:extLst>
            <a:ext uri="{FF2B5EF4-FFF2-40B4-BE49-F238E27FC236}">
              <a16:creationId xmlns:a16="http://schemas.microsoft.com/office/drawing/2014/main" id="{F818F1A4-2E34-7747-8590-A24802CF737E}"/>
            </a:ext>
          </a:extLst>
        </xdr:cNvPr>
        <xdr:cNvSpPr txBox="1"/>
      </xdr:nvSpPr>
      <xdr:spPr>
        <a:xfrm>
          <a:off x="333454" y="3432608"/>
          <a:ext cx="1408353" cy="19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Revenues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1</xdr:col>
      <xdr:colOff>46580</xdr:colOff>
      <xdr:row>15</xdr:row>
      <xdr:rowOff>67734</xdr:rowOff>
    </xdr:from>
    <xdr:to>
      <xdr:col>1</xdr:col>
      <xdr:colOff>1701800</xdr:colOff>
      <xdr:row>15</xdr:row>
      <xdr:rowOff>72950</xdr:rowOff>
    </xdr:to>
    <xdr:cxnSp macro="">
      <xdr:nvCxnSpPr>
        <xdr:cNvPr id="5" name="Straight Connector 4">
          <a:extLst>
            <a:ext uri="{FF2B5EF4-FFF2-40B4-BE49-F238E27FC236}">
              <a16:creationId xmlns:a16="http://schemas.microsoft.com/office/drawing/2014/main" id="{BDA2B381-0661-4D4B-9ADD-70FF193CA9B6}"/>
            </a:ext>
          </a:extLst>
        </xdr:cNvPr>
        <xdr:cNvCxnSpPr/>
      </xdr:nvCxnSpPr>
      <xdr:spPr>
        <a:xfrm flipV="1">
          <a:off x="186280" y="3445934"/>
          <a:ext cx="1655220" cy="521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218220</xdr:colOff>
      <xdr:row>15</xdr:row>
      <xdr:rowOff>41371</xdr:rowOff>
    </xdr:from>
    <xdr:to>
      <xdr:col>4</xdr:col>
      <xdr:colOff>334012</xdr:colOff>
      <xdr:row>16</xdr:row>
      <xdr:rowOff>54373</xdr:rowOff>
    </xdr:to>
    <xdr:sp macro="" textlink="">
      <xdr:nvSpPr>
        <xdr:cNvPr id="6" name="TextBox 5">
          <a:extLst>
            <a:ext uri="{FF2B5EF4-FFF2-40B4-BE49-F238E27FC236}">
              <a16:creationId xmlns:a16="http://schemas.microsoft.com/office/drawing/2014/main" id="{DCBB9086-2495-524F-9574-21353A9F99D9}"/>
            </a:ext>
          </a:extLst>
        </xdr:cNvPr>
        <xdr:cNvSpPr txBox="1"/>
      </xdr:nvSpPr>
      <xdr:spPr>
        <a:xfrm>
          <a:off x="3075720" y="3419571"/>
          <a:ext cx="1639792" cy="203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Net Profit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5</xdr:col>
      <xdr:colOff>459268</xdr:colOff>
      <xdr:row>15</xdr:row>
      <xdr:rowOff>51507</xdr:rowOff>
    </xdr:from>
    <xdr:to>
      <xdr:col>8</xdr:col>
      <xdr:colOff>574885</xdr:colOff>
      <xdr:row>16</xdr:row>
      <xdr:rowOff>77258</xdr:rowOff>
    </xdr:to>
    <xdr:sp macro="" textlink="">
      <xdr:nvSpPr>
        <xdr:cNvPr id="7" name="TextBox 6">
          <a:extLst>
            <a:ext uri="{FF2B5EF4-FFF2-40B4-BE49-F238E27FC236}">
              <a16:creationId xmlns:a16="http://schemas.microsoft.com/office/drawing/2014/main" id="{7EF1A579-1944-3C4E-994C-E7CD4645B764}"/>
            </a:ext>
          </a:extLst>
        </xdr:cNvPr>
        <xdr:cNvSpPr txBox="1"/>
      </xdr:nvSpPr>
      <xdr:spPr>
        <a:xfrm>
          <a:off x="5640868" y="3429707"/>
          <a:ext cx="2515917" cy="216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Average Total Assets (INR</a:t>
          </a:r>
          <a:r>
            <a:rPr lang="en-IN" sz="1050" b="1" baseline="0">
              <a:solidFill>
                <a:srgbClr val="0054A6"/>
              </a:solidFill>
              <a:latin typeface="+mn-lt"/>
            </a:rPr>
            <a:t> Crs.)</a:t>
          </a:r>
          <a:endParaRPr lang="en-IN" sz="1050" b="1">
            <a:solidFill>
              <a:srgbClr val="0054A6"/>
            </a:solidFill>
            <a:latin typeface="+mn-lt"/>
          </a:endParaRPr>
        </a:p>
      </xdr:txBody>
    </xdr:sp>
    <xdr:clientData/>
  </xdr:twoCellAnchor>
  <xdr:twoCellAnchor>
    <xdr:from>
      <xdr:col>1</xdr:col>
      <xdr:colOff>2211794</xdr:colOff>
      <xdr:row>16</xdr:row>
      <xdr:rowOff>129140</xdr:rowOff>
    </xdr:from>
    <xdr:to>
      <xdr:col>4</xdr:col>
      <xdr:colOff>587688</xdr:colOff>
      <xdr:row>24</xdr:row>
      <xdr:rowOff>163263</xdr:rowOff>
    </xdr:to>
    <xdr:graphicFrame macro="">
      <xdr:nvGraphicFramePr>
        <xdr:cNvPr id="8" name="Chart 7">
          <a:extLst>
            <a:ext uri="{FF2B5EF4-FFF2-40B4-BE49-F238E27FC236}">
              <a16:creationId xmlns:a16="http://schemas.microsoft.com/office/drawing/2014/main" id="{B6B2A464-CB59-C745-965F-251965507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302136</xdr:colOff>
      <xdr:row>16</xdr:row>
      <xdr:rowOff>109157</xdr:rowOff>
    </xdr:from>
    <xdr:to>
      <xdr:col>8</xdr:col>
      <xdr:colOff>515944</xdr:colOff>
      <xdr:row>24</xdr:row>
      <xdr:rowOff>145185</xdr:rowOff>
    </xdr:to>
    <xdr:graphicFrame macro="">
      <xdr:nvGraphicFramePr>
        <xdr:cNvPr id="9" name="Chart 8">
          <a:extLst>
            <a:ext uri="{FF2B5EF4-FFF2-40B4-BE49-F238E27FC236}">
              <a16:creationId xmlns:a16="http://schemas.microsoft.com/office/drawing/2014/main" id="{AE17A089-D19C-D24A-8865-7436F5FA0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16933</xdr:colOff>
      <xdr:row>28</xdr:row>
      <xdr:rowOff>51237</xdr:rowOff>
    </xdr:from>
    <xdr:to>
      <xdr:col>1</xdr:col>
      <xdr:colOff>1951965</xdr:colOff>
      <xdr:row>36</xdr:row>
      <xdr:rowOff>83454</xdr:rowOff>
    </xdr:to>
    <xdr:graphicFrame macro="">
      <xdr:nvGraphicFramePr>
        <xdr:cNvPr id="10" name="Chart 9">
          <a:extLst>
            <a:ext uri="{FF2B5EF4-FFF2-40B4-BE49-F238E27FC236}">
              <a16:creationId xmlns:a16="http://schemas.microsoft.com/office/drawing/2014/main" id="{A81A835B-22EE-5C47-9BD4-E5D20F8CB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219304</xdr:colOff>
      <xdr:row>26</xdr:row>
      <xdr:rowOff>180847</xdr:rowOff>
    </xdr:from>
    <xdr:to>
      <xdr:col>1</xdr:col>
      <xdr:colOff>1627657</xdr:colOff>
      <xdr:row>27</xdr:row>
      <xdr:rowOff>188135</xdr:rowOff>
    </xdr:to>
    <xdr:sp macro="" textlink="">
      <xdr:nvSpPr>
        <xdr:cNvPr id="11" name="TextBox 10">
          <a:extLst>
            <a:ext uri="{FF2B5EF4-FFF2-40B4-BE49-F238E27FC236}">
              <a16:creationId xmlns:a16="http://schemas.microsoft.com/office/drawing/2014/main" id="{EFBDD586-F0CD-054A-AFE2-AD0C1074A849}"/>
            </a:ext>
          </a:extLst>
        </xdr:cNvPr>
        <xdr:cNvSpPr txBox="1"/>
      </xdr:nvSpPr>
      <xdr:spPr>
        <a:xfrm>
          <a:off x="359004" y="5654547"/>
          <a:ext cx="1408353" cy="197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Return on Equity (%)</a:t>
          </a:r>
        </a:p>
      </xdr:txBody>
    </xdr:sp>
    <xdr:clientData/>
  </xdr:twoCellAnchor>
  <xdr:twoCellAnchor>
    <xdr:from>
      <xdr:col>2</xdr:col>
      <xdr:colOff>249271</xdr:colOff>
      <xdr:row>26</xdr:row>
      <xdr:rowOff>155944</xdr:rowOff>
    </xdr:from>
    <xdr:to>
      <xdr:col>4</xdr:col>
      <xdr:colOff>363158</xdr:colOff>
      <xdr:row>27</xdr:row>
      <xdr:rowOff>180377</xdr:rowOff>
    </xdr:to>
    <xdr:sp macro="" textlink="">
      <xdr:nvSpPr>
        <xdr:cNvPr id="12" name="TextBox 11">
          <a:extLst>
            <a:ext uri="{FF2B5EF4-FFF2-40B4-BE49-F238E27FC236}">
              <a16:creationId xmlns:a16="http://schemas.microsoft.com/office/drawing/2014/main" id="{53F29BAE-DF32-A64C-B7A7-114D07C21CE2}"/>
            </a:ext>
          </a:extLst>
        </xdr:cNvPr>
        <xdr:cNvSpPr txBox="1"/>
      </xdr:nvSpPr>
      <xdr:spPr>
        <a:xfrm>
          <a:off x="3106771" y="5629644"/>
          <a:ext cx="1637887" cy="21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Return</a:t>
          </a:r>
          <a:r>
            <a:rPr lang="en-IN" sz="1050" b="1" baseline="0">
              <a:solidFill>
                <a:srgbClr val="0054A6"/>
              </a:solidFill>
              <a:latin typeface="+mn-lt"/>
            </a:rPr>
            <a:t> on Asset (%)</a:t>
          </a:r>
          <a:endParaRPr lang="en-IN" sz="1050" b="1">
            <a:solidFill>
              <a:srgbClr val="0054A6"/>
            </a:solidFill>
            <a:latin typeface="+mn-lt"/>
          </a:endParaRPr>
        </a:p>
      </xdr:txBody>
    </xdr:sp>
    <xdr:clientData/>
  </xdr:twoCellAnchor>
  <xdr:twoCellAnchor>
    <xdr:from>
      <xdr:col>1</xdr:col>
      <xdr:colOff>2224219</xdr:colOff>
      <xdr:row>28</xdr:row>
      <xdr:rowOff>60411</xdr:rowOff>
    </xdr:from>
    <xdr:to>
      <xdr:col>4</xdr:col>
      <xdr:colOff>586778</xdr:colOff>
      <xdr:row>36</xdr:row>
      <xdr:rowOff>94533</xdr:rowOff>
    </xdr:to>
    <xdr:graphicFrame macro="">
      <xdr:nvGraphicFramePr>
        <xdr:cNvPr id="13" name="Chart 12">
          <a:extLst>
            <a:ext uri="{FF2B5EF4-FFF2-40B4-BE49-F238E27FC236}">
              <a16:creationId xmlns:a16="http://schemas.microsoft.com/office/drawing/2014/main" id="{FCA0C4F5-A147-9F4B-84A6-37D04733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134310</xdr:colOff>
      <xdr:row>26</xdr:row>
      <xdr:rowOff>146136</xdr:rowOff>
    </xdr:from>
    <xdr:to>
      <xdr:col>8</xdr:col>
      <xdr:colOff>315084</xdr:colOff>
      <xdr:row>27</xdr:row>
      <xdr:rowOff>149614</xdr:rowOff>
    </xdr:to>
    <xdr:sp macro="" textlink="">
      <xdr:nvSpPr>
        <xdr:cNvPr id="14" name="TextBox 13">
          <a:extLst>
            <a:ext uri="{FF2B5EF4-FFF2-40B4-BE49-F238E27FC236}">
              <a16:creationId xmlns:a16="http://schemas.microsoft.com/office/drawing/2014/main" id="{66005020-ADB3-EE46-8FCE-24E182B8A7A2}"/>
            </a:ext>
          </a:extLst>
        </xdr:cNvPr>
        <xdr:cNvSpPr txBox="1"/>
      </xdr:nvSpPr>
      <xdr:spPr>
        <a:xfrm>
          <a:off x="6116010" y="5619836"/>
          <a:ext cx="1780974" cy="193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54A6"/>
              </a:solidFill>
              <a:latin typeface="+mn-lt"/>
            </a:rPr>
            <a:t>Financial Leverage</a:t>
          </a:r>
        </a:p>
      </xdr:txBody>
    </xdr:sp>
    <xdr:clientData/>
  </xdr:twoCellAnchor>
  <xdr:twoCellAnchor>
    <xdr:from>
      <xdr:col>5</xdr:col>
      <xdr:colOff>302048</xdr:colOff>
      <xdr:row>28</xdr:row>
      <xdr:rowOff>63513</xdr:rowOff>
    </xdr:from>
    <xdr:to>
      <xdr:col>8</xdr:col>
      <xdr:colOff>511399</xdr:colOff>
      <xdr:row>36</xdr:row>
      <xdr:rowOff>101445</xdr:rowOff>
    </xdr:to>
    <xdr:graphicFrame macro="">
      <xdr:nvGraphicFramePr>
        <xdr:cNvPr id="15" name="Chart 14">
          <a:extLst>
            <a:ext uri="{FF2B5EF4-FFF2-40B4-BE49-F238E27FC236}">
              <a16:creationId xmlns:a16="http://schemas.microsoft.com/office/drawing/2014/main" id="{0AA6F46A-AEA8-9642-B8EA-FA9A57F89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109222</xdr:colOff>
      <xdr:row>37</xdr:row>
      <xdr:rowOff>119026</xdr:rowOff>
    </xdr:from>
    <xdr:to>
      <xdr:col>9</xdr:col>
      <xdr:colOff>102660</xdr:colOff>
      <xdr:row>52</xdr:row>
      <xdr:rowOff>237349</xdr:rowOff>
    </xdr:to>
    <xdr:sp macro="" textlink="">
      <xdr:nvSpPr>
        <xdr:cNvPr id="16" name="TextBox 15">
          <a:extLst>
            <a:ext uri="{FF2B5EF4-FFF2-40B4-BE49-F238E27FC236}">
              <a16:creationId xmlns:a16="http://schemas.microsoft.com/office/drawing/2014/main" id="{DDED0361-F37C-6449-A5BB-AFDBFBCBF632}"/>
            </a:ext>
          </a:extLst>
        </xdr:cNvPr>
        <xdr:cNvSpPr txBox="1"/>
      </xdr:nvSpPr>
      <xdr:spPr>
        <a:xfrm>
          <a:off x="109222" y="7688226"/>
          <a:ext cx="8375438" cy="2975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400" b="1" i="0">
              <a:solidFill>
                <a:srgbClr val="0054A6"/>
              </a:solidFill>
              <a:effectLst/>
              <a:latin typeface="+mn-lt"/>
              <a:ea typeface="+mn-ea"/>
              <a:cs typeface="+mn-cs"/>
            </a:rPr>
            <a:t>Recent Updates</a:t>
          </a:r>
        </a:p>
        <a:p>
          <a:r>
            <a:rPr lang="en-IN" sz="1400"/>
            <a:t>The new look of Dalmia Cement is now visible on ground with RCF Shows, signages, shop and wall paintings, etc</a:t>
          </a:r>
        </a:p>
        <a:p>
          <a:r>
            <a:rPr lang="en-IN" sz="1400"/>
            <a:t> Aim to reach 26+ Crore views through this campaign on TV and digital mediums</a:t>
          </a:r>
          <a:br>
            <a:rPr lang="en-IN" sz="1400"/>
          </a:br>
          <a:r>
            <a:rPr lang="en-IN" sz="1400"/>
            <a:t>Ranveer Singh featuring as an energetic contractor in TV commercial - “RCF Strong, Toh Ghar Strong”</a:t>
          </a:r>
        </a:p>
        <a:p>
          <a:r>
            <a:rPr lang="en-IN" sz="1400"/>
            <a:t>Over 90% of the fleet is equipped with GPS, enabling optimized routes, diversion detection, and improved fuel usage Implemented Green Channel for dealer trucks at the plant, ensuring priority loading </a:t>
          </a:r>
        </a:p>
        <a:p>
          <a:r>
            <a:rPr lang="en-IN" sz="1400"/>
            <a:t>Introduced Express Delivery via Stock on Wheels, allowing orders to be placed on in-transit vehicles for quicker delivery.</a:t>
          </a:r>
        </a:p>
        <a:p>
          <a:r>
            <a:rPr lang="en-IN" sz="1400"/>
            <a:t>Implemented lease model for 3 rakes to transport clinker to GU's</a:t>
          </a:r>
          <a:endParaRPr lang="en-IN" sz="1400" b="0"/>
        </a:p>
      </xdr:txBody>
    </xdr:sp>
    <xdr:clientData/>
  </xdr:twoCellAnchor>
  <xdr:twoCellAnchor>
    <xdr:from>
      <xdr:col>2</xdr:col>
      <xdr:colOff>17371</xdr:colOff>
      <xdr:row>15</xdr:row>
      <xdr:rowOff>61172</xdr:rowOff>
    </xdr:from>
    <xdr:to>
      <xdr:col>4</xdr:col>
      <xdr:colOff>401744</xdr:colOff>
      <xdr:row>15</xdr:row>
      <xdr:rowOff>64483</xdr:rowOff>
    </xdr:to>
    <xdr:cxnSp macro="">
      <xdr:nvCxnSpPr>
        <xdr:cNvPr id="17" name="Straight Connector 16">
          <a:extLst>
            <a:ext uri="{FF2B5EF4-FFF2-40B4-BE49-F238E27FC236}">
              <a16:creationId xmlns:a16="http://schemas.microsoft.com/office/drawing/2014/main" id="{1BE878F8-AAD0-B24C-A2CD-A79387732F36}"/>
            </a:ext>
          </a:extLst>
        </xdr:cNvPr>
        <xdr:cNvCxnSpPr/>
      </xdr:nvCxnSpPr>
      <xdr:spPr>
        <a:xfrm flipV="1">
          <a:off x="2874871" y="3439372"/>
          <a:ext cx="1908373" cy="33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523465</xdr:colOff>
      <xdr:row>15</xdr:row>
      <xdr:rowOff>63077</xdr:rowOff>
    </xdr:from>
    <xdr:to>
      <xdr:col>8</xdr:col>
      <xdr:colOff>359410</xdr:colOff>
      <xdr:row>15</xdr:row>
      <xdr:rowOff>64483</xdr:rowOff>
    </xdr:to>
    <xdr:cxnSp macro="">
      <xdr:nvCxnSpPr>
        <xdr:cNvPr id="18" name="Straight Connector 17">
          <a:extLst>
            <a:ext uri="{FF2B5EF4-FFF2-40B4-BE49-F238E27FC236}">
              <a16:creationId xmlns:a16="http://schemas.microsoft.com/office/drawing/2014/main" id="{168BCAAC-DB3D-9B46-BE4E-362E7A593073}"/>
            </a:ext>
          </a:extLst>
        </xdr:cNvPr>
        <xdr:cNvCxnSpPr/>
      </xdr:nvCxnSpPr>
      <xdr:spPr>
        <a:xfrm flipV="1">
          <a:off x="5705065" y="3441277"/>
          <a:ext cx="223624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91666</xdr:colOff>
      <xdr:row>26</xdr:row>
      <xdr:rowOff>181609</xdr:rowOff>
    </xdr:from>
    <xdr:to>
      <xdr:col>1</xdr:col>
      <xdr:colOff>1760221</xdr:colOff>
      <xdr:row>26</xdr:row>
      <xdr:rowOff>183015</xdr:rowOff>
    </xdr:to>
    <xdr:cxnSp macro="">
      <xdr:nvCxnSpPr>
        <xdr:cNvPr id="19" name="Straight Connector 18">
          <a:extLst>
            <a:ext uri="{FF2B5EF4-FFF2-40B4-BE49-F238E27FC236}">
              <a16:creationId xmlns:a16="http://schemas.microsoft.com/office/drawing/2014/main" id="{B59E7212-3F4B-3941-997C-A240935346D6}"/>
            </a:ext>
          </a:extLst>
        </xdr:cNvPr>
        <xdr:cNvCxnSpPr/>
      </xdr:nvCxnSpPr>
      <xdr:spPr>
        <a:xfrm flipV="1">
          <a:off x="231366" y="5655309"/>
          <a:ext cx="1668555" cy="14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11657</xdr:colOff>
      <xdr:row>26</xdr:row>
      <xdr:rowOff>190076</xdr:rowOff>
    </xdr:from>
    <xdr:to>
      <xdr:col>4</xdr:col>
      <xdr:colOff>415080</xdr:colOff>
      <xdr:row>26</xdr:row>
      <xdr:rowOff>190076</xdr:rowOff>
    </xdr:to>
    <xdr:cxnSp macro="">
      <xdr:nvCxnSpPr>
        <xdr:cNvPr id="20" name="Straight Connector 19">
          <a:extLst>
            <a:ext uri="{FF2B5EF4-FFF2-40B4-BE49-F238E27FC236}">
              <a16:creationId xmlns:a16="http://schemas.microsoft.com/office/drawing/2014/main" id="{ECD21EEA-3297-C847-B337-F8F345F6B494}"/>
            </a:ext>
          </a:extLst>
        </xdr:cNvPr>
        <xdr:cNvCxnSpPr/>
      </xdr:nvCxnSpPr>
      <xdr:spPr>
        <a:xfrm flipV="1">
          <a:off x="2869157" y="5663776"/>
          <a:ext cx="192742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499971</xdr:colOff>
      <xdr:row>26</xdr:row>
      <xdr:rowOff>154304</xdr:rowOff>
    </xdr:from>
    <xdr:to>
      <xdr:col>8</xdr:col>
      <xdr:colOff>351156</xdr:colOff>
      <xdr:row>26</xdr:row>
      <xdr:rowOff>154304</xdr:rowOff>
    </xdr:to>
    <xdr:cxnSp macro="">
      <xdr:nvCxnSpPr>
        <xdr:cNvPr id="21" name="Straight Connector 20">
          <a:extLst>
            <a:ext uri="{FF2B5EF4-FFF2-40B4-BE49-F238E27FC236}">
              <a16:creationId xmlns:a16="http://schemas.microsoft.com/office/drawing/2014/main" id="{DCA575C5-2534-6546-927A-038CC7306A8C}"/>
            </a:ext>
          </a:extLst>
        </xdr:cNvPr>
        <xdr:cNvCxnSpPr/>
      </xdr:nvCxnSpPr>
      <xdr:spPr>
        <a:xfrm flipV="1">
          <a:off x="5681571" y="5628004"/>
          <a:ext cx="2251485"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61837</xdr:colOff>
      <xdr:row>56</xdr:row>
      <xdr:rowOff>97820</xdr:rowOff>
    </xdr:from>
    <xdr:to>
      <xdr:col>9</xdr:col>
      <xdr:colOff>60990</xdr:colOff>
      <xdr:row>58</xdr:row>
      <xdr:rowOff>33306</xdr:rowOff>
    </xdr:to>
    <xdr:sp macro="" textlink="">
      <xdr:nvSpPr>
        <xdr:cNvPr id="22" name="TextBox 21">
          <a:extLst>
            <a:ext uri="{FF2B5EF4-FFF2-40B4-BE49-F238E27FC236}">
              <a16:creationId xmlns:a16="http://schemas.microsoft.com/office/drawing/2014/main" id="{1A17958A-532F-B047-97FD-A22D56E095F4}"/>
            </a:ext>
          </a:extLst>
        </xdr:cNvPr>
        <xdr:cNvSpPr txBox="1"/>
      </xdr:nvSpPr>
      <xdr:spPr>
        <a:xfrm>
          <a:off x="61837" y="11172220"/>
          <a:ext cx="8381153" cy="31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1800" b="1" i="0">
              <a:solidFill>
                <a:srgbClr val="0054A6"/>
              </a:solidFill>
              <a:effectLst/>
              <a:latin typeface="+mn-lt"/>
              <a:ea typeface="+mn-ea"/>
              <a:cs typeface="+mn-cs"/>
            </a:rPr>
            <a:t>Altman's Z Score Analysis Calculation</a:t>
          </a:r>
        </a:p>
      </xdr:txBody>
    </xdr:sp>
    <xdr:clientData/>
  </xdr:twoCellAnchor>
  <xdr:twoCellAnchor>
    <xdr:from>
      <xdr:col>1</xdr:col>
      <xdr:colOff>41319</xdr:colOff>
      <xdr:row>91</xdr:row>
      <xdr:rowOff>64535</xdr:rowOff>
    </xdr:from>
    <xdr:to>
      <xdr:col>9</xdr:col>
      <xdr:colOff>226416</xdr:colOff>
      <xdr:row>93</xdr:row>
      <xdr:rowOff>102627</xdr:rowOff>
    </xdr:to>
    <xdr:sp macro="" textlink="">
      <xdr:nvSpPr>
        <xdr:cNvPr id="23" name="TextBox 22">
          <a:extLst>
            <a:ext uri="{FF2B5EF4-FFF2-40B4-BE49-F238E27FC236}">
              <a16:creationId xmlns:a16="http://schemas.microsoft.com/office/drawing/2014/main" id="{3159882B-63D6-E14F-B4FE-BC39B627A841}"/>
            </a:ext>
          </a:extLst>
        </xdr:cNvPr>
        <xdr:cNvSpPr txBox="1"/>
      </xdr:nvSpPr>
      <xdr:spPr>
        <a:xfrm>
          <a:off x="182430" y="18062616"/>
          <a:ext cx="8395198" cy="42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IN" sz="900" b="0" i="1">
              <a:solidFill>
                <a:srgbClr val="028655"/>
              </a:solidFill>
              <a:effectLst/>
              <a:latin typeface="+mn-lt"/>
              <a:ea typeface="+mn-ea"/>
              <a:cs typeface="+mn-cs"/>
            </a:rPr>
            <a:t>Disclaimer : </a:t>
          </a:r>
          <a:r>
            <a:rPr lang="en-IN" sz="900" b="0" i="1">
              <a:solidFill>
                <a:sysClr val="windowText" lastClr="000000"/>
              </a:solidFill>
              <a:effectLst/>
              <a:latin typeface="+mn-lt"/>
              <a:ea typeface="+mn-ea"/>
              <a:cs typeface="+mn-cs"/>
            </a:rPr>
            <a:t>This report is made as part</a:t>
          </a:r>
          <a:r>
            <a:rPr lang="en-IN" sz="900" b="0" i="1" baseline="0">
              <a:solidFill>
                <a:sysClr val="windowText" lastClr="000000"/>
              </a:solidFill>
              <a:effectLst/>
              <a:latin typeface="+mn-lt"/>
              <a:ea typeface="+mn-ea"/>
              <a:cs typeface="+mn-cs"/>
            </a:rPr>
            <a:t> of educational assignment and is meant for educational purpose only. The author of the report is not liable for any losses due to actions taken basis this report. It is advisable to consult SEBI registered reasearch analyst before making any investments</a:t>
          </a:r>
          <a:endParaRPr lang="en-IN" sz="900" b="0" i="1">
            <a:solidFill>
              <a:sysClr val="windowText" lastClr="000000"/>
            </a:solidFill>
            <a:effectLst/>
            <a:latin typeface="+mn-lt"/>
            <a:ea typeface="+mn-ea"/>
            <a:cs typeface="+mn-cs"/>
          </a:endParaRPr>
        </a:p>
      </xdr:txBody>
    </xdr:sp>
    <xdr:clientData/>
  </xdr:twoCellAnchor>
  <xdr:twoCellAnchor editAs="oneCell">
    <xdr:from>
      <xdr:col>5</xdr:col>
      <xdr:colOff>799629</xdr:colOff>
      <xdr:row>1</xdr:row>
      <xdr:rowOff>172469</xdr:rowOff>
    </xdr:from>
    <xdr:to>
      <xdr:col>8</xdr:col>
      <xdr:colOff>383077</xdr:colOff>
      <xdr:row>6</xdr:row>
      <xdr:rowOff>40734</xdr:rowOff>
    </xdr:to>
    <xdr:pic>
      <xdr:nvPicPr>
        <xdr:cNvPr id="25" name="Picture 24" descr="Dalmia Bharat Group | Fastest Growing Business Group of India">
          <a:extLst>
            <a:ext uri="{FF2B5EF4-FFF2-40B4-BE49-F238E27FC236}">
              <a16:creationId xmlns:a16="http://schemas.microsoft.com/office/drawing/2014/main" id="{20EC6DA5-2B2B-6644-9D99-95E8F7EE8CA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1531" t="20093" r="10356" b="29906"/>
        <a:stretch/>
      </xdr:blipFill>
      <xdr:spPr bwMode="auto">
        <a:xfrm>
          <a:off x="5973703" y="297901"/>
          <a:ext cx="1982337" cy="102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44450</xdr:colOff>
      <xdr:row>21</xdr:row>
      <xdr:rowOff>69850</xdr:rowOff>
    </xdr:from>
    <xdr:to>
      <xdr:col>5</xdr:col>
      <xdr:colOff>254000</xdr:colOff>
      <xdr:row>35</xdr:row>
      <xdr:rowOff>38100</xdr:rowOff>
    </xdr:to>
    <xdr:graphicFrame macro="">
      <xdr:nvGraphicFramePr>
        <xdr:cNvPr id="2" name="Chart 1">
          <a:extLst>
            <a:ext uri="{FF2B5EF4-FFF2-40B4-BE49-F238E27FC236}">
              <a16:creationId xmlns:a16="http://schemas.microsoft.com/office/drawing/2014/main" id="{5E402BAC-4980-8E82-1F85-ACCFD9853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806450</xdr:colOff>
      <xdr:row>21</xdr:row>
      <xdr:rowOff>69850</xdr:rowOff>
    </xdr:from>
    <xdr:to>
      <xdr:col>11</xdr:col>
      <xdr:colOff>425450</xdr:colOff>
      <xdr:row>35</xdr:row>
      <xdr:rowOff>146050</xdr:rowOff>
    </xdr:to>
    <xdr:graphicFrame macro="">
      <xdr:nvGraphicFramePr>
        <xdr:cNvPr id="5" name="Chart 4">
          <a:extLst>
            <a:ext uri="{FF2B5EF4-FFF2-40B4-BE49-F238E27FC236}">
              <a16:creationId xmlns:a16="http://schemas.microsoft.com/office/drawing/2014/main" id="{A3CE4AA6-864B-6E64-C689-03075F12E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152400</xdr:colOff>
      <xdr:row>20</xdr:row>
      <xdr:rowOff>158750</xdr:rowOff>
    </xdr:from>
    <xdr:to>
      <xdr:col>17</xdr:col>
      <xdr:colOff>508000</xdr:colOff>
      <xdr:row>35</xdr:row>
      <xdr:rowOff>44450</xdr:rowOff>
    </xdr:to>
    <xdr:graphicFrame macro="">
      <xdr:nvGraphicFramePr>
        <xdr:cNvPr id="6" name="Chart 5">
          <a:extLst>
            <a:ext uri="{FF2B5EF4-FFF2-40B4-BE49-F238E27FC236}">
              <a16:creationId xmlns:a16="http://schemas.microsoft.com/office/drawing/2014/main" id="{815EB4D6-AFF9-4919-8C46-97CB2A32F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488950</xdr:colOff>
      <xdr:row>3</xdr:row>
      <xdr:rowOff>158750</xdr:rowOff>
    </xdr:from>
    <xdr:to>
      <xdr:col>7</xdr:col>
      <xdr:colOff>107950</xdr:colOff>
      <xdr:row>18</xdr:row>
      <xdr:rowOff>44450</xdr:rowOff>
    </xdr:to>
    <xdr:graphicFrame macro="">
      <xdr:nvGraphicFramePr>
        <xdr:cNvPr id="2" name="Chart 1">
          <a:extLst>
            <a:ext uri="{FF2B5EF4-FFF2-40B4-BE49-F238E27FC236}">
              <a16:creationId xmlns:a16="http://schemas.microsoft.com/office/drawing/2014/main" id="{739B57D9-3F34-4923-322B-E7F66AADC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571500</xdr:colOff>
      <xdr:row>11</xdr:row>
      <xdr:rowOff>0</xdr:rowOff>
    </xdr:from>
    <xdr:to>
      <xdr:col>6</xdr:col>
      <xdr:colOff>723900</xdr:colOff>
      <xdr:row>11</xdr:row>
      <xdr:rowOff>50800</xdr:rowOff>
    </xdr:to>
    <xdr:cxnSp macro="">
      <xdr:nvCxnSpPr>
        <xdr:cNvPr id="4" name="Straight Connector 3">
          <a:extLst>
            <a:ext uri="{FF2B5EF4-FFF2-40B4-BE49-F238E27FC236}">
              <a16:creationId xmlns:a16="http://schemas.microsoft.com/office/drawing/2014/main" id="{9AD09C28-82A3-B55D-DA85-F55BEEA3A642}"/>
            </a:ext>
          </a:extLst>
        </xdr:cNvPr>
        <xdr:cNvCxnSpPr/>
      </xdr:nvCxnSpPr>
      <xdr:spPr>
        <a:xfrm flipV="1">
          <a:off x="1397000" y="2095500"/>
          <a:ext cx="4279900" cy="50800"/>
        </a:xfrm>
        <a:prstGeom prst="line">
          <a:avLst/>
        </a:prstGeom>
        <a:ln w="25400">
          <a:prstDash val="dash"/>
          <a:miter lim="800000"/>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1425910</xdr:colOff>
      <xdr:row>28</xdr:row>
      <xdr:rowOff>125555</xdr:rowOff>
    </xdr:from>
    <xdr:to>
      <xdr:col>2</xdr:col>
      <xdr:colOff>5997910</xdr:colOff>
      <xdr:row>43</xdr:row>
      <xdr:rowOff>80951</xdr:rowOff>
    </xdr:to>
    <xdr:graphicFrame macro="">
      <xdr:nvGraphicFramePr>
        <xdr:cNvPr id="3" name="Chart 2">
          <a:extLst>
            <a:ext uri="{FF2B5EF4-FFF2-40B4-BE49-F238E27FC236}">
              <a16:creationId xmlns:a16="http://schemas.microsoft.com/office/drawing/2014/main" id="{5F537431-C4A3-BFA5-2D06-B9F1BA7F8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666750</xdr:colOff>
      <xdr:row>24</xdr:row>
      <xdr:rowOff>19050</xdr:rowOff>
    </xdr:from>
    <xdr:to>
      <xdr:col>10</xdr:col>
      <xdr:colOff>298450</xdr:colOff>
      <xdr:row>38</xdr:row>
      <xdr:rowOff>82550</xdr:rowOff>
    </xdr:to>
    <xdr:graphicFrame macro="">
      <xdr:nvGraphicFramePr>
        <xdr:cNvPr id="2" name="Chart 1">
          <a:extLst>
            <a:ext uri="{FF2B5EF4-FFF2-40B4-BE49-F238E27FC236}">
              <a16:creationId xmlns:a16="http://schemas.microsoft.com/office/drawing/2014/main" id="{BB16FEE0-4CAA-FDC9-7E70-31FAAEA26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734484</xdr:colOff>
      <xdr:row>42</xdr:row>
      <xdr:rowOff>69850</xdr:rowOff>
    </xdr:from>
    <xdr:to>
      <xdr:col>10</xdr:col>
      <xdr:colOff>349250</xdr:colOff>
      <xdr:row>56</xdr:row>
      <xdr:rowOff>116417</xdr:rowOff>
    </xdr:to>
    <xdr:graphicFrame macro="">
      <xdr:nvGraphicFramePr>
        <xdr:cNvPr id="4" name="Chart 3">
          <a:extLst>
            <a:ext uri="{FF2B5EF4-FFF2-40B4-BE49-F238E27FC236}">
              <a16:creationId xmlns:a16="http://schemas.microsoft.com/office/drawing/2014/main" id="{02C048A8-C218-2432-3445-B95054B2F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gauravjain/Downloads/Dupont%20Analysis%20Model.xlsx" TargetMode="External"/><Relationship Id="rId1" Type="http://schemas.openxmlformats.org/officeDocument/2006/relationships/externalLinkPath" Target="/Users/gauravjain/Downloads/Dupont%20Analysis%20Mode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gauravjain/Downloads/Altman%20Z%20Score.xlsx" TargetMode="External"/><Relationship Id="rId1" Type="http://schemas.openxmlformats.org/officeDocument/2006/relationships/externalLinkPath" Target="/Users/gauravjain/Downloads/Altman%20Z%20Scor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gauravjain/Downloads/chrome/234.xlsx" TargetMode="External"/><Relationship Id="rId1" Type="http://schemas.openxmlformats.org/officeDocument/2006/relationships/externalLinkPath" Target="/Users/gauravjain/Downloads/chrome/23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Comps_Val"/>
      <sheetName val="Football Field"/>
      <sheetName val="Relative Data"/>
      <sheetName val="HistoricalFS"/>
      <sheetName val="Dupont Analysis"/>
      <sheetName val="Data Room&gt;"/>
      <sheetName val="List of Stocks"/>
      <sheetName val="Data Sheet"/>
      <sheetName val="Raw F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67">
          <cell r="F67">
            <v>43921</v>
          </cell>
          <cell r="G67">
            <v>44286</v>
          </cell>
          <cell r="H67">
            <v>44651</v>
          </cell>
          <cell r="I67">
            <v>45016</v>
          </cell>
        </row>
        <row r="68">
          <cell r="F68">
            <v>1301.08</v>
          </cell>
          <cell r="G68">
            <v>1099.49</v>
          </cell>
          <cell r="H68">
            <v>1492.55</v>
          </cell>
          <cell r="I68">
            <v>2378.5100000000002</v>
          </cell>
        </row>
        <row r="69">
          <cell r="F69">
            <v>24870.2</v>
          </cell>
          <cell r="G69">
            <v>24143.06</v>
          </cell>
          <cell r="H69">
            <v>30976.27</v>
          </cell>
          <cell r="I69">
            <v>42839.56</v>
          </cell>
        </row>
        <row r="73">
          <cell r="F73">
            <v>9540.83</v>
          </cell>
          <cell r="G73">
            <v>12865.605</v>
          </cell>
          <cell r="H73">
            <v>14563.014999999999</v>
          </cell>
          <cell r="I73">
            <v>16788.635000000002</v>
          </cell>
        </row>
        <row r="78">
          <cell r="F78">
            <v>1.1448636512813499</v>
          </cell>
          <cell r="G78">
            <v>1.1060788490099276</v>
          </cell>
          <cell r="H78">
            <v>1.1262378027442494</v>
          </cell>
          <cell r="I78">
            <v>1.128407257075299</v>
          </cell>
        </row>
        <row r="80">
          <cell r="F80">
            <v>0.15612469768449272</v>
          </cell>
          <cell r="G80">
            <v>9.4525102682534196E-2</v>
          </cell>
          <cell r="H80">
            <v>0.11542707553936662</v>
          </cell>
          <cell r="I80">
            <v>0.15986576306091407</v>
          </cell>
        </row>
        <row r="83">
          <cell r="F83">
            <v>43921</v>
          </cell>
          <cell r="G83">
            <v>44286</v>
          </cell>
          <cell r="H83">
            <v>44651</v>
          </cell>
          <cell r="I83">
            <v>45016</v>
          </cell>
        </row>
        <row r="86">
          <cell r="F86">
            <v>0.13636968691403159</v>
          </cell>
          <cell r="G86">
            <v>8.5459642201046904E-2</v>
          </cell>
          <cell r="H86">
            <v>0.10248907935616354</v>
          </cell>
          <cell r="I86">
            <v>0.14167381684097605</v>
          </cell>
        </row>
      </sheetData>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Comps_Val"/>
      <sheetName val="Football Field"/>
      <sheetName val="HistoricalFS"/>
      <sheetName val="Dupont Analysis"/>
      <sheetName val="Altman Z Score"/>
      <sheetName val="Data Room&gt;"/>
      <sheetName val="List of Stocks"/>
      <sheetName val="Relative Data"/>
      <sheetName val="Data Sheet"/>
      <sheetName val="Raw F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61">
          <cell r="C61">
            <v>42825</v>
          </cell>
          <cell r="D61">
            <v>43190</v>
          </cell>
          <cell r="E61">
            <v>43555</v>
          </cell>
          <cell r="F61">
            <v>43921</v>
          </cell>
          <cell r="G61">
            <v>44286</v>
          </cell>
          <cell r="H61">
            <v>44651</v>
          </cell>
          <cell r="I61">
            <v>45016</v>
          </cell>
        </row>
        <row r="64">
          <cell r="C64">
            <v>0.44382982087131057</v>
          </cell>
          <cell r="D64">
            <v>0.26434522734596028</v>
          </cell>
          <cell r="E64">
            <v>0.2132410249090001</v>
          </cell>
          <cell r="F64">
            <v>0.42114546345858284</v>
          </cell>
          <cell r="G64">
            <v>0.33284975155711627</v>
          </cell>
          <cell r="H64">
            <v>0.25397744680686035</v>
          </cell>
          <cell r="I64">
            <v>0.24023916550546798</v>
          </cell>
        </row>
        <row r="67">
          <cell r="F67">
            <v>43921</v>
          </cell>
          <cell r="G67">
            <v>44286</v>
          </cell>
          <cell r="H67">
            <v>44651</v>
          </cell>
          <cell r="I67">
            <v>45016</v>
          </cell>
        </row>
        <row r="68">
          <cell r="F68">
            <v>1240.9900000000005</v>
          </cell>
          <cell r="G68">
            <v>904.99999999999841</v>
          </cell>
          <cell r="H68">
            <v>1378.7600000000014</v>
          </cell>
          <cell r="I68">
            <v>2248.9999999999973</v>
          </cell>
        </row>
        <row r="74">
          <cell r="F74">
            <v>12076.16</v>
          </cell>
          <cell r="G74">
            <v>13655.05</v>
          </cell>
          <cell r="H74">
            <v>15470.98</v>
          </cell>
          <cell r="I74">
            <v>18106.29</v>
          </cell>
        </row>
        <row r="80">
          <cell r="F80">
            <v>425.28501352456561</v>
          </cell>
          <cell r="G80">
            <v>471.59996697398844</v>
          </cell>
          <cell r="H80">
            <v>400.85151779374439</v>
          </cell>
          <cell r="I80">
            <v>342.6411572405907</v>
          </cell>
        </row>
        <row r="83">
          <cell r="F83">
            <v>43921</v>
          </cell>
          <cell r="G83">
            <v>44286</v>
          </cell>
          <cell r="H83">
            <v>44651</v>
          </cell>
          <cell r="I83">
            <v>45016</v>
          </cell>
        </row>
        <row r="86">
          <cell r="F86">
            <v>2.0594460490752029</v>
          </cell>
          <cell r="G86">
            <v>1.768068223843926</v>
          </cell>
          <cell r="H86">
            <v>2.0022177004947328</v>
          </cell>
          <cell r="I86">
            <v>2.3660043001630924</v>
          </cell>
        </row>
      </sheetData>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fit &amp; Loss"/>
      <sheetName val="Quarters"/>
      <sheetName val="Balance Sheet"/>
      <sheetName val="Cash Flow"/>
      <sheetName val="Customization"/>
      <sheetName val="Data Sheet"/>
    </sheetNames>
    <sheetDataSet>
      <sheetData sheetId="0" refreshError="1"/>
      <sheetData sheetId="1" refreshError="1"/>
      <sheetData sheetId="2" refreshError="1"/>
      <sheetData sheetId="3" refreshError="1"/>
      <sheetData sheetId="4" refreshError="1"/>
      <sheetData sheetId="5">
        <row r="93">
          <cell r="B93">
            <v>0</v>
          </cell>
          <cell r="C93">
            <v>0</v>
          </cell>
          <cell r="D93">
            <v>0</v>
          </cell>
          <cell r="E93">
            <v>0</v>
          </cell>
          <cell r="F93">
            <v>19.3</v>
          </cell>
          <cell r="G93">
            <v>19.3</v>
          </cell>
          <cell r="H93">
            <v>18.71</v>
          </cell>
          <cell r="I93">
            <v>18.739999999999998</v>
          </cell>
          <cell r="J93">
            <v>18.75</v>
          </cell>
          <cell r="K93">
            <v>18.75</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BA6440-473C-FD4E-889F-39FB3D72779B}" name="Table2" displayName="Table2" ref="B2:E7185" totalsRowShown="0" headerRowDxfId="12">
  <autoFilter ref="B2:E7185" xr:uid="{DBBA6440-473C-FD4E-889F-39FB3D72779B}"/>
  <sortState xmlns:xlrd2="http://schemas.microsoft.com/office/spreadsheetml/2017/richdata2" ref="B3:E7185">
    <sortCondition descending="1" ref="B2:B7185"/>
  </sortState>
  <tableColumns count="4">
    <tableColumn id="1" xr3:uid="{3902B004-CB71-B845-A570-AF03D021D2BE}" name="Date" dataDxfId="11"/>
    <tableColumn id="2" xr3:uid="{C18DD5CD-D238-9842-A3ED-53F160A33DD3}" name="Adj Close" dataDxfId="10"/>
    <tableColumn id="3" xr3:uid="{F4C59FB8-0586-6C49-943A-3B421FD725F8}" name="Return" dataDxfId="9">
      <calculatedColumnFormula>(C3-C4)/C4</calculatedColumnFormula>
    </tableColumn>
    <tableColumn id="5" xr3:uid="{517FE9B9-BFF9-564D-933F-A1E5109E005E}" name="Sorted Returns" dataDxfId="8">
      <calculatedColumnFormula>Table2[[#This Row],[Return]]</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16F678-6E16-234E-9F5E-248A201DACA1}" name="Table24" displayName="Table24" ref="B2:G10002" totalsRowShown="0" headerRowDxfId="7">
  <autoFilter ref="B2:G10002" xr:uid="{0D16F678-6E16-234E-9F5E-248A201DACA1}"/>
  <sortState xmlns:xlrd2="http://schemas.microsoft.com/office/spreadsheetml/2017/richdata2" ref="B3:F7185">
    <sortCondition descending="1" ref="B2:B7185"/>
  </sortState>
  <tableColumns count="6">
    <tableColumn id="1" xr3:uid="{14C414FE-5AEC-4846-85DC-592926184A52}" name="Date" dataDxfId="6"/>
    <tableColumn id="2" xr3:uid="{CD5331FA-7588-9347-A529-9031A274E0D6}" name="Adj Close" dataDxfId="5"/>
    <tableColumn id="3" xr3:uid="{D8559010-82E7-0E42-A5A7-2C056573382E}" name="Return" dataDxfId="4">
      <calculatedColumnFormula>(C3-C4)/C4</calculatedColumnFormula>
    </tableColumn>
    <tableColumn id="5" xr3:uid="{AC49C751-C715-E04E-9CFC-A16A75442C80}" name="Sorted Returns" dataDxfId="3">
      <calculatedColumnFormula>Table2[[#This Row],[Return]]</calculatedColumnFormula>
    </tableColumn>
    <tableColumn id="6" xr3:uid="{7A63DE0E-7B4E-294E-A9A0-11223EEDDF07}" name="Replication"/>
    <tableColumn id="7" xr3:uid="{4CE8CDB2-777D-FB49-A59B-EDD78A003211}" name="Simulated Returns" dataDxfId="2">
      <calculatedColumnFormula>_xlfn.NORM.INV(RAND(),$N$5,$N$6)</calculatedColumnFormula>
    </tableColumn>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6" Type="http://schemas.microsoft.com/office/2011/relationships/webextension" Target="webextension6.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 dockstate="right" visibility="0" width="350" row="0">
    <wetp:webextensionref xmlns:r="http://schemas.openxmlformats.org/officeDocument/2006/relationships" r:id="rId3"/>
  </wetp:taskpane>
  <wetp:taskpane dockstate="right" visibility="0" width="0" row="0">
    <wetp:webextensionref xmlns:r="http://schemas.openxmlformats.org/officeDocument/2006/relationships" r:id="rId4"/>
  </wetp:taskpane>
  <wetp:taskpane dockstate="right" visibility="0" width="350" row="0">
    <wetp:webextensionref xmlns:r="http://schemas.openxmlformats.org/officeDocument/2006/relationships" r:id="rId5"/>
  </wetp:taskpane>
  <wetp:taskpane dockstate="right" visibility="0" width="350" row="0">
    <wetp:webextensionref xmlns:r="http://schemas.openxmlformats.org/officeDocument/2006/relationships" r:id="rId6"/>
  </wetp:taskpane>
</wetp:taskpanes>
</file>

<file path=xl/webextensions/webextension1.xml><?xml version="1.0" encoding="utf-8"?>
<we:webextension xmlns:we="http://schemas.microsoft.com/office/webextensions/webextension/2010/11" id="{B40EA0A0-6BBC-4C4C-BD2A-8A2E328F6828}">
  <we:reference id="wa200001584" version="2.8.1.5" store="en-GB" storeType="OMEX"/>
  <we:alternateReferences>
    <we:reference id="WA200001584" version="2.8.1.5" store="WA200001584"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F15FFF8C-7D33-954E-A2B5-99D4429EC890}">
  <we:reference id="wa104379220" version="8.0.0.0" store="en-GB" storeType="OMEX"/>
  <we:alternateReferences>
    <we:reference id="WA104379220" version="8.0.0.0" store="WA104379220" storeType="OMEX"/>
  </we:alternateReferences>
  <we:properties>
    <we:property name="Office.AutoShowTaskpaneWithDocument" value="true"/>
    <we:property name="lastCryptoCompare" value="0"/>
    <we:property name="lastIexCall" value="1715964661636"/>
    <we:property name="lastMutualFundsCall" value="0"/>
    <we:property name="stocks" value="{&quot;EQTATAMOTORS-IS&quot;:[&quot;EQTATAMOTORS-IS&quot;,945.7,0.009931653139683805,1715976000000]}"/>
    <we:property name="stocksChange" value="{}"/>
    <we:property name="stocksOrder" value="[&quot;EQTATAMOTORS-IS&quot;]"/>
    <we:property name="stocksSources" value="{&quot;EQTATAMOTORS-IS&quot;:0}"/>
    <we:property name="updateIntervalIndex" value="5"/>
  </we:properties>
  <we:bindings>
    <we:binding id="EQTATAMOTORS-IS" type="text" appref="{4FD0A08E-B98C-C748-A4BF-5687A070A774}"/>
  </we:bindings>
  <we:snapshot xmlns:r="http://schemas.openxmlformats.org/officeDocument/2006/relationships"/>
</we:webextension>
</file>

<file path=xl/webextensions/webextension3.xml><?xml version="1.0" encoding="utf-8"?>
<we:webextension xmlns:we="http://schemas.microsoft.com/office/webextensions/webextension/2010/11" id="{A0C30143-E0D4-214A-991A-DA8E34593C5A}">
  <we:reference id="wa104099688" version="1.7.0.0" store="en-GB" storeType="OMEX"/>
  <we:alternateReferences>
    <we:reference id="WA104099688" version="1.7.0.0" store="WA104099688"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C5664AE-AB3E-0347-8904-8D8CB6D4373D}">
  <we:reference id="wa200003692" version="1.0.0.1" store="en-GB" storeType="OMEX"/>
  <we:alternateReferences>
    <we:reference id="wa200003692" version="1.0.0.1" store="WA200003692" storeType="OMEX"/>
  </we:alternateReferences>
  <we:properties/>
  <we:bindings/>
  <we:snapshot xmlns:r="http://schemas.openxmlformats.org/officeDocument/2006/relationships"/>
</we:webextension>
</file>

<file path=xl/webextensions/webextension5.xml><?xml version="1.0" encoding="utf-8"?>
<we:webextension xmlns:we="http://schemas.microsoft.com/office/webextensions/webextension/2010/11" id="{9835B5FF-BD43-FC4F-80FE-5C5AA8FCFECC}">
  <we:reference id="wa104379279" version="2.1.0.0" store="en-GB" storeType="OMEX"/>
  <we:alternateReferences>
    <we:reference id="WA104379279" version="2.1.0.0" store="WA104379279" storeType="OMEX"/>
  </we:alternateReferences>
  <we:properties/>
  <we:bindings/>
  <we:snapshot xmlns:r="http://schemas.openxmlformats.org/officeDocument/2006/relationships"/>
</we:webextension>
</file>

<file path=xl/webextensions/webextension6.xml><?xml version="1.0" encoding="utf-8"?>
<we:webextension xmlns:we="http://schemas.microsoft.com/office/webextensions/webextension/2010/11" id="{937F1FB3-D0DF-8D4D-81D8-099EC62FBC5E}">
  <we:reference id="wa104380955" version="3.16.2.1" store="en-GB" storeType="OMEX"/>
  <we:alternateReferences>
    <we:reference id="WA104380955" version="3.16.2.1" store="WA104380955" storeType="OMEX"/>
  </we:alternateReferences>
  <we:properties>
    <we:property name="AnalysisPlace_ItemPrefix" value="&quot;r_&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6" Type="http://schemas.openxmlformats.org/officeDocument/2006/relationships/hyperlink" Target="https://www.screener.in/people/33828/ku-sumana-dalmia/" TargetMode="External"/><Relationship Id="rId21" Type="http://schemas.openxmlformats.org/officeDocument/2006/relationships/hyperlink" Target="https://www.screener.in/people/33823/shri-yadu-hari-dalmia/" TargetMode="External"/><Relationship Id="rId42" Type="http://schemas.openxmlformats.org/officeDocument/2006/relationships/hyperlink" Target="https://www.screener.in/people/33850/shrutipriya-dalmia-parivar-trust/" TargetMode="External"/><Relationship Id="rId47" Type="http://schemas.openxmlformats.org/officeDocument/2006/relationships/hyperlink" Target="https://www.screener.in/people/33863/valley-agro-industries-limited/" TargetMode="External"/><Relationship Id="rId63" Type="http://schemas.openxmlformats.org/officeDocument/2006/relationships/hyperlink" Target="https://www.screener.in/people/33888/garvita-solution-services-and-holdings-private-limited/" TargetMode="External"/><Relationship Id="rId68" Type="http://schemas.openxmlformats.org/officeDocument/2006/relationships/hyperlink" Target="https://www.screener.in/people/33911/sumana-trust/" TargetMode="External"/><Relationship Id="rId84" Type="http://schemas.openxmlformats.org/officeDocument/2006/relationships/hyperlink" Target="https://www.screener.in/people/119336/dalmia-ocl-limited/" TargetMode="External"/><Relationship Id="rId89" Type="http://schemas.openxmlformats.org/officeDocument/2006/relationships/hyperlink" Target="https://www.screener.in/people/145234/birla-tyres-limited/" TargetMode="External"/><Relationship Id="rId16" Type="http://schemas.openxmlformats.org/officeDocument/2006/relationships/hyperlink" Target="https://www.screener.in/people/33816/shri-jai-hari-dalmia/" TargetMode="External"/><Relationship Id="rId11" Type="http://schemas.openxmlformats.org/officeDocument/2006/relationships/hyperlink" Target="https://www.screener.in/people/33813/maj-textiles-pvt-ltd/" TargetMode="External"/><Relationship Id="rId32" Type="http://schemas.openxmlformats.org/officeDocument/2006/relationships/hyperlink" Target="https://www.screener.in/people/33835/vaidehi-trust/" TargetMode="External"/><Relationship Id="rId37" Type="http://schemas.openxmlformats.org/officeDocument/2006/relationships/hyperlink" Target="https://www.screener.in/people/33845/shubh-homes-realtors-llp/" TargetMode="External"/><Relationship Id="rId53" Type="http://schemas.openxmlformats.org/officeDocument/2006/relationships/hyperlink" Target="https://www.screener.in/people/33873/kanika-investment-limited/" TargetMode="External"/><Relationship Id="rId58" Type="http://schemas.openxmlformats.org/officeDocument/2006/relationships/hyperlink" Target="https://www.screener.in/people/33881/tijori-capital-pvt-ltd/" TargetMode="External"/><Relationship Id="rId74" Type="http://schemas.openxmlformats.org/officeDocument/2006/relationships/hyperlink" Target="https://www.screener.in/people/33920/ascension-multiventures-private-limited/" TargetMode="External"/><Relationship Id="rId79" Type="http://schemas.openxmlformats.org/officeDocument/2006/relationships/hyperlink" Target="https://www.screener.in/people/33930/hippostores-technology-private-limited/" TargetMode="External"/><Relationship Id="rId102" Type="http://schemas.openxmlformats.org/officeDocument/2006/relationships/hyperlink" Target="https://www.screener.in/people/33921/kritagyata-trust/" TargetMode="External"/><Relationship Id="rId5" Type="http://schemas.openxmlformats.org/officeDocument/2006/relationships/hyperlink" Target="https://www.screener.in/people/33857/shree-nirman-limited/" TargetMode="External"/><Relationship Id="rId90" Type="http://schemas.openxmlformats.org/officeDocument/2006/relationships/hyperlink" Target="https://www.screener.in/people/150806/rhi-magnesita-india-refractories-ltd-formerly-known-as-dalmia-ocl-limited/" TargetMode="External"/><Relationship Id="rId95" Type="http://schemas.openxmlformats.org/officeDocument/2006/relationships/hyperlink" Target="https://www.screener.in/people/150805/tata-aia-life-insurance-company-limited-ac-flexi/" TargetMode="External"/><Relationship Id="rId22" Type="http://schemas.openxmlformats.org/officeDocument/2006/relationships/hyperlink" Target="https://www.screener.in/people/33824/smt-bela-dalmia/" TargetMode="External"/><Relationship Id="rId27" Type="http://schemas.openxmlformats.org/officeDocument/2006/relationships/hyperlink" Target="https://www.screener.in/people/33829/ku-avanee-dalmia/" TargetMode="External"/><Relationship Id="rId43" Type="http://schemas.openxmlformats.org/officeDocument/2006/relationships/hyperlink" Target="https://www.screener.in/people/33851/avanee-dalmia-parivar-trust/" TargetMode="External"/><Relationship Id="rId48" Type="http://schemas.openxmlformats.org/officeDocument/2006/relationships/hyperlink" Target="https://www.screener.in/people/33866/shri-chamundeswari-minerals-limited/" TargetMode="External"/><Relationship Id="rId64" Type="http://schemas.openxmlformats.org/officeDocument/2006/relationships/hyperlink" Target="https://www.screener.in/people/33889/hareon-dalmia-solar-pvt-ltd/" TargetMode="External"/><Relationship Id="rId69" Type="http://schemas.openxmlformats.org/officeDocument/2006/relationships/hyperlink" Target="https://www.screener.in/people/33912/gautam-dalmia-parivar-trust/" TargetMode="External"/><Relationship Id="rId80" Type="http://schemas.openxmlformats.org/officeDocument/2006/relationships/hyperlink" Target="https://www.screener.in/people/33931/finehome-technologies-llp/" TargetMode="External"/><Relationship Id="rId85" Type="http://schemas.openxmlformats.org/officeDocument/2006/relationships/hyperlink" Target="https://www.screener.in/people/123728/hippostores-platforms-private-limited/" TargetMode="External"/><Relationship Id="rId12" Type="http://schemas.openxmlformats.org/officeDocument/2006/relationships/hyperlink" Target="https://www.screener.in/people/33933/dalmia-bharat-refractories-limited/" TargetMode="External"/><Relationship Id="rId17" Type="http://schemas.openxmlformats.org/officeDocument/2006/relationships/hyperlink" Target="https://www.screener.in/people/33817/smt-kavita-dalmia/" TargetMode="External"/><Relationship Id="rId25" Type="http://schemas.openxmlformats.org/officeDocument/2006/relationships/hyperlink" Target="https://www.screener.in/people/33827/shri-yadu-hari-dalmia-co-y-h-dalmia-huf/" TargetMode="External"/><Relationship Id="rId33" Type="http://schemas.openxmlformats.org/officeDocument/2006/relationships/hyperlink" Target="https://www.screener.in/people/33837/avanee-trust/" TargetMode="External"/><Relationship Id="rId38" Type="http://schemas.openxmlformats.org/officeDocument/2006/relationships/hyperlink" Target="https://www.screener.in/people/33846/yh-dalmia-parivar-trust/" TargetMode="External"/><Relationship Id="rId46" Type="http://schemas.openxmlformats.org/officeDocument/2006/relationships/hyperlink" Target="https://www.screener.in/people/33861/himgiri-commercial-limited/" TargetMode="External"/><Relationship Id="rId59" Type="http://schemas.openxmlformats.org/officeDocument/2006/relationships/hyperlink" Target="https://www.screener.in/people/33883/akhyar-estate-holdings-private-limited/" TargetMode="External"/><Relationship Id="rId67" Type="http://schemas.openxmlformats.org/officeDocument/2006/relationships/hyperlink" Target="https://www.screener.in/people/33910/gsb-refractories-india-pvt-ltd/" TargetMode="External"/><Relationship Id="rId103" Type="http://schemas.openxmlformats.org/officeDocument/2006/relationships/hyperlink" Target="https://www.screener.in/people/119333/kritagyata-trust-mr-rakesh-kumar-agrawal/" TargetMode="External"/><Relationship Id="rId20" Type="http://schemas.openxmlformats.org/officeDocument/2006/relationships/hyperlink" Target="https://www.screener.in/people/33820/ku-vaidehi-dalmia/" TargetMode="External"/><Relationship Id="rId41" Type="http://schemas.openxmlformats.org/officeDocument/2006/relationships/hyperlink" Target="https://www.screener.in/people/33849/avantika-dalmia-parivar-trust/" TargetMode="External"/><Relationship Id="rId54" Type="http://schemas.openxmlformats.org/officeDocument/2006/relationships/hyperlink" Target="https://www.screener.in/people/33874/niveda-management-services-pvt-ltd/" TargetMode="External"/><Relationship Id="rId62" Type="http://schemas.openxmlformats.org/officeDocument/2006/relationships/hyperlink" Target="https://www.screener.in/people/33887/vanika-commercial-and-holdings-private-limited/" TargetMode="External"/><Relationship Id="rId70" Type="http://schemas.openxmlformats.org/officeDocument/2006/relationships/hyperlink" Target="https://www.screener.in/people/33913/vaidehi-dalmia-parivar-trust/" TargetMode="External"/><Relationship Id="rId75" Type="http://schemas.openxmlformats.org/officeDocument/2006/relationships/hyperlink" Target="https://www.screener.in/people/33922/dalmia-gsb-refractories-gmbh/" TargetMode="External"/><Relationship Id="rId83" Type="http://schemas.openxmlformats.org/officeDocument/2006/relationships/hyperlink" Target="https://www.screener.in/people/119335/ocl-china-limited/" TargetMode="External"/><Relationship Id="rId88" Type="http://schemas.openxmlformats.org/officeDocument/2006/relationships/hyperlink" Target="https://www.screener.in/people/145233/himadri-birla-tyre-manufacturer-private-limited/" TargetMode="External"/><Relationship Id="rId91" Type="http://schemas.openxmlformats.org/officeDocument/2006/relationships/hyperlink" Target="https://www.screener.in/people/150807/baghauli-sugar-and-distillery-limited/" TargetMode="External"/><Relationship Id="rId96" Type="http://schemas.openxmlformats.org/officeDocument/2006/relationships/hyperlink" Target="https://www.screener.in/people/1663/nippon-life-india-trustee-ltd-ac-nippon-india-growth-fund/" TargetMode="External"/><Relationship Id="rId1" Type="http://schemas.openxmlformats.org/officeDocument/2006/relationships/hyperlink" Target="https://www.screener.in/people/33860/rama-investment-company-private-limited/" TargetMode="External"/><Relationship Id="rId6" Type="http://schemas.openxmlformats.org/officeDocument/2006/relationships/hyperlink" Target="https://www.screener.in/people/33864/dalmia-bharat-sugar-and-industries-limited/" TargetMode="External"/><Relationship Id="rId15" Type="http://schemas.openxmlformats.org/officeDocument/2006/relationships/hyperlink" Target="https://www.screener.in/people/33862/alirox-abrasives-limited/" TargetMode="External"/><Relationship Id="rId23" Type="http://schemas.openxmlformats.org/officeDocument/2006/relationships/hyperlink" Target="https://www.screener.in/people/33825/shri-puneet-yadu-dalmia/" TargetMode="External"/><Relationship Id="rId28" Type="http://schemas.openxmlformats.org/officeDocument/2006/relationships/hyperlink" Target="https://www.screener.in/people/33830/mst-priyang-dalmia/" TargetMode="External"/><Relationship Id="rId36" Type="http://schemas.openxmlformats.org/officeDocument/2006/relationships/hyperlink" Target="https://www.screener.in/people/33844/shri-vishnu-preservation-trust/" TargetMode="External"/><Relationship Id="rId49" Type="http://schemas.openxmlformats.org/officeDocument/2006/relationships/hyperlink" Target="https://www.screener.in/people/33868/dalmia-sugar-ventures-limited/" TargetMode="External"/><Relationship Id="rId57" Type="http://schemas.openxmlformats.org/officeDocument/2006/relationships/hyperlink" Target="https://www.screener.in/people/33880/samagama-holdings-and-commercial-private-ltd/" TargetMode="External"/><Relationship Id="rId10" Type="http://schemas.openxmlformats.org/officeDocument/2006/relationships/hyperlink" Target="https://www.screener.in/people/33870/himshikhar-investment-limited/" TargetMode="External"/><Relationship Id="rId31" Type="http://schemas.openxmlformats.org/officeDocument/2006/relationships/hyperlink" Target="https://www.screener.in/people/33834/sukeshi-trust/" TargetMode="External"/><Relationship Id="rId44" Type="http://schemas.openxmlformats.org/officeDocument/2006/relationships/hyperlink" Target="https://www.screener.in/people/33852/priyang-dalmia-parivar-trust/" TargetMode="External"/><Relationship Id="rId52" Type="http://schemas.openxmlformats.org/officeDocument/2006/relationships/hyperlink" Target="https://www.screener.in/people/33872/shri-radha-krishna-brokers-and-holdings-limited/" TargetMode="External"/><Relationship Id="rId60" Type="http://schemas.openxmlformats.org/officeDocument/2006/relationships/hyperlink" Target="https://www.screener.in/people/33884/adhirath-power-and-holdings-private-limited/" TargetMode="External"/><Relationship Id="rId65" Type="http://schemas.openxmlformats.org/officeDocument/2006/relationships/hyperlink" Target="https://www.screener.in/people/33890/dalmia-renewables-energy-limited/" TargetMode="External"/><Relationship Id="rId73" Type="http://schemas.openxmlformats.org/officeDocument/2006/relationships/hyperlink" Target="https://www.screener.in/people/33919/ascension-mercantile-private-limited/" TargetMode="External"/><Relationship Id="rId78" Type="http://schemas.openxmlformats.org/officeDocument/2006/relationships/hyperlink" Target="https://www.screener.in/people/33928/dalmia-parivar-trust/" TargetMode="External"/><Relationship Id="rId81" Type="http://schemas.openxmlformats.org/officeDocument/2006/relationships/hyperlink" Target="https://www.screener.in/people/33934/smt-vaidehi-dalmia/" TargetMode="External"/><Relationship Id="rId86" Type="http://schemas.openxmlformats.org/officeDocument/2006/relationships/hyperlink" Target="https://www.screener.in/people/126105/hippo-founders-trust/" TargetMode="External"/><Relationship Id="rId94" Type="http://schemas.openxmlformats.org/officeDocument/2006/relationships/hyperlink" Target="https://www.screener.in/people/81051/nippon-life-india-trustee-ltd-ac-nippon-india-arb/" TargetMode="External"/><Relationship Id="rId99" Type="http://schemas.openxmlformats.org/officeDocument/2006/relationships/hyperlink" Target="https://www.screener.in/people/126104/dharti-commercial-trading-private-limited/" TargetMode="External"/><Relationship Id="rId101" Type="http://schemas.openxmlformats.org/officeDocument/2006/relationships/hyperlink" Target="https://www.screener.in/people/33916/d-s-trust/" TargetMode="External"/><Relationship Id="rId4" Type="http://schemas.openxmlformats.org/officeDocument/2006/relationships/hyperlink" Target="https://www.screener.in/people/54557/ankita-pratisthan-limited/" TargetMode="External"/><Relationship Id="rId9" Type="http://schemas.openxmlformats.org/officeDocument/2006/relationships/hyperlink" Target="https://www.screener.in/people/33859/keshav-power-limited/" TargetMode="External"/><Relationship Id="rId13" Type="http://schemas.openxmlformats.org/officeDocument/2006/relationships/hyperlink" Target="https://www.screener.in/people/33865/dalmia-refractories-limited/" TargetMode="External"/><Relationship Id="rId18" Type="http://schemas.openxmlformats.org/officeDocument/2006/relationships/hyperlink" Target="https://www.screener.in/people/33818/shri-gautam-dalmia/" TargetMode="External"/><Relationship Id="rId39" Type="http://schemas.openxmlformats.org/officeDocument/2006/relationships/hyperlink" Target="https://www.screener.in/people/33847/bela-dalmia-parivar-trust/" TargetMode="External"/><Relationship Id="rId34" Type="http://schemas.openxmlformats.org/officeDocument/2006/relationships/hyperlink" Target="https://www.screener.in/people/33838/priyang-trust/" TargetMode="External"/><Relationship Id="rId50" Type="http://schemas.openxmlformats.org/officeDocument/2006/relationships/hyperlink" Target="https://www.screener.in/people/33869/dalmia-solar-power-limited/" TargetMode="External"/><Relationship Id="rId55" Type="http://schemas.openxmlformats.org/officeDocument/2006/relationships/hyperlink" Target="https://www.screener.in/people/33875/shri-yadu-hari-trusteeship-services-pvt-limited/" TargetMode="External"/><Relationship Id="rId76" Type="http://schemas.openxmlformats.org/officeDocument/2006/relationships/hyperlink" Target="https://www.screener.in/people/33925/smt-sukeshi-dalmia/" TargetMode="External"/><Relationship Id="rId97" Type="http://schemas.openxmlformats.org/officeDocument/2006/relationships/hyperlink" Target="https://www.screener.in/people/33812/dharti-investments-and-holdings-limited/" TargetMode="External"/><Relationship Id="rId104" Type="http://schemas.openxmlformats.org/officeDocument/2006/relationships/drawing" Target="../drawings/drawing3.xml"/><Relationship Id="rId7" Type="http://schemas.openxmlformats.org/officeDocument/2006/relationships/hyperlink" Target="https://www.screener.in/people/33895/jh-dalmia-trust/" TargetMode="External"/><Relationship Id="rId71" Type="http://schemas.openxmlformats.org/officeDocument/2006/relationships/hyperlink" Target="https://www.screener.in/people/33914/anupama-dalmia-parivar-trust/" TargetMode="External"/><Relationship Id="rId92" Type="http://schemas.openxmlformats.org/officeDocument/2006/relationships/hyperlink" Target="https://www.screener.in/people/4978/government-of-singapore/" TargetMode="External"/><Relationship Id="rId2" Type="http://schemas.openxmlformats.org/officeDocument/2006/relationships/hyperlink" Target="https://www.screener.in/people/54556/mayuka-investment-limited/" TargetMode="External"/><Relationship Id="rId29" Type="http://schemas.openxmlformats.org/officeDocument/2006/relationships/hyperlink" Target="https://www.screener.in/people/33831/ms-shrutipriya-dalmia/" TargetMode="External"/><Relationship Id="rId24" Type="http://schemas.openxmlformats.org/officeDocument/2006/relationships/hyperlink" Target="https://www.screener.in/people/33826/smt-avantika-dalmia/" TargetMode="External"/><Relationship Id="rId40" Type="http://schemas.openxmlformats.org/officeDocument/2006/relationships/hyperlink" Target="https://www.screener.in/people/33848/puneet-dalmia-parivar-trust/" TargetMode="External"/><Relationship Id="rId45" Type="http://schemas.openxmlformats.org/officeDocument/2006/relationships/hyperlink" Target="https://www.screener.in/people/33856/dalmia-bharat-parivar-trust/" TargetMode="External"/><Relationship Id="rId66" Type="http://schemas.openxmlformats.org/officeDocument/2006/relationships/hyperlink" Target="https://www.screener.in/people/33892/sarvapriya-healthcare-solutions-private-limited/" TargetMode="External"/><Relationship Id="rId87" Type="http://schemas.openxmlformats.org/officeDocument/2006/relationships/hyperlink" Target="https://www.screener.in/people/129720/shrutipriya-dalmia-trust-through-trustee-ku-shrutipriya-dalmia/" TargetMode="External"/><Relationship Id="rId61" Type="http://schemas.openxmlformats.org/officeDocument/2006/relationships/hyperlink" Target="https://www.screener.in/people/33885/dalmia-mining-and-services-private-limited/" TargetMode="External"/><Relationship Id="rId82" Type="http://schemas.openxmlformats.org/officeDocument/2006/relationships/hyperlink" Target="https://www.screener.in/people/119334/ocl-global-limited/" TargetMode="External"/><Relationship Id="rId19" Type="http://schemas.openxmlformats.org/officeDocument/2006/relationships/hyperlink" Target="https://www.screener.in/people/33819/smt-anupama-dalmia/" TargetMode="External"/><Relationship Id="rId14" Type="http://schemas.openxmlformats.org/officeDocument/2006/relationships/hyperlink" Target="https://www.screener.in/people/33843/shri-brahma-creation-trust/" TargetMode="External"/><Relationship Id="rId30" Type="http://schemas.openxmlformats.org/officeDocument/2006/relationships/hyperlink" Target="https://www.screener.in/people/33833/ku-shrutipriya-dalmia-co-shrutipriya-dalmia-trust/" TargetMode="External"/><Relationship Id="rId35" Type="http://schemas.openxmlformats.org/officeDocument/2006/relationships/hyperlink" Target="https://www.screener.in/people/33839/yadu-hari-dalmia-parivar-trust/" TargetMode="External"/><Relationship Id="rId56" Type="http://schemas.openxmlformats.org/officeDocument/2006/relationships/hyperlink" Target="https://www.screener.in/people/33876/vastalaya-developers-pvt-limited/" TargetMode="External"/><Relationship Id="rId77" Type="http://schemas.openxmlformats.org/officeDocument/2006/relationships/hyperlink" Target="https://www.screener.in/people/33926/jai-hari-investments-formerly-known-as-shri-investments/" TargetMode="External"/><Relationship Id="rId100" Type="http://schemas.openxmlformats.org/officeDocument/2006/relationships/hyperlink" Target="https://www.screener.in/people/33929/investor-education-and-protection-fund-authority-m/" TargetMode="External"/><Relationship Id="rId8" Type="http://schemas.openxmlformats.org/officeDocument/2006/relationships/hyperlink" Target="https://www.screener.in/people/33896/kavita-dalmia-parivar-trust/" TargetMode="External"/><Relationship Id="rId51" Type="http://schemas.openxmlformats.org/officeDocument/2006/relationships/hyperlink" Target="https://www.screener.in/people/33871/arjuna-brokers-minerals-limited/" TargetMode="External"/><Relationship Id="rId72" Type="http://schemas.openxmlformats.org/officeDocument/2006/relationships/hyperlink" Target="https://www.screener.in/people/33915/sumana-dalmia-parivar-trust/" TargetMode="External"/><Relationship Id="rId93" Type="http://schemas.openxmlformats.org/officeDocument/2006/relationships/hyperlink" Target="https://www.screener.in/people/1670/nippon-life-india-trustee-ltd-ac-nippon-india-etfnifty-midcap-150/" TargetMode="External"/><Relationship Id="rId98" Type="http://schemas.openxmlformats.org/officeDocument/2006/relationships/hyperlink" Target="https://www.screener.in/people/33932/dharti-commercial-trading-private-limited-formerly-known-as-dharti-investments-and-holdings-limited/" TargetMode="External"/><Relationship Id="rId3" Type="http://schemas.openxmlformats.org/officeDocument/2006/relationships/hyperlink" Target="https://www.screener.in/people/33858/sita-investment-company-limited/" TargetMode="Externa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creener.in/exce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CD777-C61A-A040-AC91-847E0320470A}">
  <sheetPr>
    <tabColor rgb="FFFF0000"/>
  </sheetPr>
  <dimension ref="A3:B15"/>
  <sheetViews>
    <sheetView showGridLines="0" zoomScale="259" workbookViewId="0">
      <selection activeCell="E16" sqref="E16"/>
    </sheetView>
  </sheetViews>
  <sheetFormatPr baseColWidth="10" defaultRowHeight="15" x14ac:dyDescent="0.2"/>
  <cols>
    <col min="1" max="1" width="2" customWidth="1"/>
  </cols>
  <sheetData>
    <row r="3" spans="1:2" x14ac:dyDescent="0.2">
      <c r="A3">
        <v>1</v>
      </c>
      <c r="B3" t="s">
        <v>8601</v>
      </c>
    </row>
    <row r="4" spans="1:2" x14ac:dyDescent="0.2">
      <c r="B4" t="s">
        <v>8602</v>
      </c>
    </row>
    <row r="6" spans="1:2" x14ac:dyDescent="0.2">
      <c r="A6">
        <v>2</v>
      </c>
      <c r="B6" t="s">
        <v>8603</v>
      </c>
    </row>
    <row r="8" spans="1:2" x14ac:dyDescent="0.2">
      <c r="A8">
        <v>3</v>
      </c>
      <c r="B8" t="s">
        <v>8604</v>
      </c>
    </row>
    <row r="9" spans="1:2" x14ac:dyDescent="0.2">
      <c r="B9" t="s">
        <v>8605</v>
      </c>
    </row>
    <row r="11" spans="1:2" x14ac:dyDescent="0.2">
      <c r="A11">
        <v>4</v>
      </c>
      <c r="B11" t="s">
        <v>8606</v>
      </c>
    </row>
    <row r="12" spans="1:2" x14ac:dyDescent="0.2">
      <c r="B12" t="s">
        <v>8607</v>
      </c>
    </row>
    <row r="14" spans="1:2" x14ac:dyDescent="0.2">
      <c r="A14">
        <v>5</v>
      </c>
      <c r="B14" t="s">
        <v>8608</v>
      </c>
    </row>
    <row r="15" spans="1:2" x14ac:dyDescent="0.2">
      <c r="B15" t="s">
        <v>8609</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BBB6-D4A6-7546-8DD5-95F9F2561635}">
  <dimension ref="B1:E33"/>
  <sheetViews>
    <sheetView showGridLines="0" zoomScale="159" workbookViewId="0">
      <selection activeCell="C21" sqref="C21"/>
    </sheetView>
  </sheetViews>
  <sheetFormatPr baseColWidth="10" defaultRowHeight="15" x14ac:dyDescent="0.2"/>
  <cols>
    <col min="3" max="3" width="20.5" customWidth="1"/>
  </cols>
  <sheetData>
    <row r="1" spans="2:5" x14ac:dyDescent="0.2">
      <c r="B1" s="332" t="str">
        <f>'Data Sheet'!B1</f>
        <v>DALMIA BHARAT LTD</v>
      </c>
      <c r="C1" s="332"/>
      <c r="D1" s="332"/>
      <c r="E1" s="332"/>
    </row>
    <row r="2" spans="2:5" x14ac:dyDescent="0.2">
      <c r="B2" s="332"/>
      <c r="C2" s="332"/>
      <c r="D2" s="332"/>
      <c r="E2" s="332"/>
    </row>
    <row r="3" spans="2:5" x14ac:dyDescent="0.2">
      <c r="B3" s="332"/>
      <c r="C3" s="332"/>
      <c r="D3" s="332"/>
      <c r="E3" s="332"/>
    </row>
    <row r="5" spans="2:5" x14ac:dyDescent="0.2">
      <c r="B5" s="299" t="s">
        <v>9303</v>
      </c>
    </row>
    <row r="7" spans="2:5" x14ac:dyDescent="0.2">
      <c r="B7" t="s">
        <v>9132</v>
      </c>
    </row>
    <row r="8" spans="2:5" x14ac:dyDescent="0.2">
      <c r="C8" s="299" t="s">
        <v>9304</v>
      </c>
    </row>
    <row r="9" spans="2:5" x14ac:dyDescent="0.2">
      <c r="C9" s="299" t="s">
        <v>9305</v>
      </c>
    </row>
    <row r="10" spans="2:5" x14ac:dyDescent="0.2">
      <c r="C10" s="299" t="s">
        <v>9306</v>
      </c>
    </row>
    <row r="11" spans="2:5" x14ac:dyDescent="0.2">
      <c r="C11" s="299" t="s">
        <v>9307</v>
      </c>
    </row>
    <row r="13" spans="2:5" x14ac:dyDescent="0.2">
      <c r="B13" t="s">
        <v>9308</v>
      </c>
    </row>
    <row r="14" spans="2:5" x14ac:dyDescent="0.2">
      <c r="C14" s="299" t="s">
        <v>9308</v>
      </c>
    </row>
    <row r="15" spans="2:5" x14ac:dyDescent="0.2">
      <c r="C15" s="299" t="s">
        <v>263</v>
      </c>
    </row>
    <row r="16" spans="2:5" x14ac:dyDescent="0.2">
      <c r="C16" s="299" t="s">
        <v>9309</v>
      </c>
    </row>
    <row r="17" spans="2:3" x14ac:dyDescent="0.2">
      <c r="C17" s="299" t="s">
        <v>9100</v>
      </c>
    </row>
    <row r="19" spans="2:3" x14ac:dyDescent="0.2">
      <c r="B19" t="s">
        <v>9310</v>
      </c>
    </row>
    <row r="20" spans="2:3" x14ac:dyDescent="0.2">
      <c r="C20" s="299" t="s">
        <v>9311</v>
      </c>
    </row>
    <row r="21" spans="2:3" x14ac:dyDescent="0.2">
      <c r="C21" s="299" t="s">
        <v>9312</v>
      </c>
    </row>
    <row r="23" spans="2:3" x14ac:dyDescent="0.2">
      <c r="B23" t="s">
        <v>294</v>
      </c>
    </row>
    <row r="24" spans="2:3" x14ac:dyDescent="0.2">
      <c r="C24" s="299" t="s">
        <v>9313</v>
      </c>
    </row>
    <row r="25" spans="2:3" x14ac:dyDescent="0.2">
      <c r="C25" s="299" t="s">
        <v>9314</v>
      </c>
    </row>
    <row r="26" spans="2:3" x14ac:dyDescent="0.2">
      <c r="C26" s="299" t="s">
        <v>9315</v>
      </c>
    </row>
    <row r="27" spans="2:3" x14ac:dyDescent="0.2">
      <c r="C27" s="299" t="s">
        <v>9316</v>
      </c>
    </row>
    <row r="28" spans="2:3" x14ac:dyDescent="0.2">
      <c r="C28" s="299" t="s">
        <v>9317</v>
      </c>
    </row>
    <row r="29" spans="2:3" x14ac:dyDescent="0.2">
      <c r="C29" s="299" t="s">
        <v>254</v>
      </c>
    </row>
    <row r="30" spans="2:3" x14ac:dyDescent="0.2">
      <c r="C30" s="299" t="s">
        <v>9318</v>
      </c>
    </row>
    <row r="31" spans="2:3" x14ac:dyDescent="0.2">
      <c r="C31" s="299" t="s">
        <v>9319</v>
      </c>
    </row>
    <row r="32" spans="2:3" x14ac:dyDescent="0.2">
      <c r="C32" s="299" t="s">
        <v>9320</v>
      </c>
    </row>
    <row r="33" spans="3:3" x14ac:dyDescent="0.2">
      <c r="C33" s="299" t="s">
        <v>9321</v>
      </c>
    </row>
  </sheetData>
  <mergeCells count="1">
    <mergeCell ref="B1:E3"/>
  </mergeCells>
  <hyperlinks>
    <hyperlink ref="B5" location="'One Page Profile'!A1" display="One Pager Profile" xr:uid="{26111C09-F404-6E4D-AECF-231A332D6C83}"/>
    <hyperlink ref="C8" location="Profiling!A1" display="Profiling" xr:uid="{C93EA6AE-523D-E548-84D5-CA10190E6987}"/>
    <hyperlink ref="C9" location="Analysis!A1" display="Analysis" xr:uid="{9945FC36-BEA8-8643-834C-03C33CDD3CE0}"/>
    <hyperlink ref="C10" location="'Shareholding Pattern'!A1" display="Shareholding Pattern" xr:uid="{967B347A-F246-E442-A46D-A4E857B68867}"/>
    <hyperlink ref="C11" location="'BOD efficiency'!A1" display="BOD Efficiency " xr:uid="{156EC355-593C-3E4E-B489-5CE8017A3464}"/>
    <hyperlink ref="C14" location="DCF!A1" display="DCF" xr:uid="{D6B8B446-4B77-8748-BD98-261741FEC767}"/>
    <hyperlink ref="C15" location="WACC!A1" display="WACC" xr:uid="{F1E8642B-8B3F-7F43-AE3B-B3A71E83C110}"/>
    <hyperlink ref="C16" location="RM!A1" display="Risk of market" xr:uid="{960AD3A5-9590-7B47-B000-2CAF2CB2B548}"/>
    <hyperlink ref="C17" location="Beta!A1" display="Beta" xr:uid="{8302C6D9-17CE-9D4C-9D6D-12A5767A9DED}"/>
    <hyperlink ref="C20" location="'Historical Approach'!A1" display="Historical Approach " xr:uid="{5AFC1829-678F-4C44-9B65-D381C7E1DAD2}"/>
    <hyperlink ref="C21" location="'Monte Carlo Simulation'!A1" display="Monte Carlo simulation" xr:uid="{64F16D87-2ED0-104A-ACE1-2022E6C15DB3}"/>
    <hyperlink ref="C24" location="'Historical Approach'!A1" display="Historical Financial sheet" xr:uid="{409C214D-154C-E944-ACB9-372611F75120}"/>
    <hyperlink ref="C25" location="'Dupont Analysis'!A1" display="Du Pont Analysis" xr:uid="{9A5C6935-FE5A-4A49-A33B-EA06CDEEB047}"/>
    <hyperlink ref="C26" location="'Alt Man Z score'!A1" display="Alt Man Z score" xr:uid="{6D92ADF3-66FB-C142-B3F7-643B7B3A1B3B}"/>
    <hyperlink ref="C27" location="Forecasting!A1" display="Forecasting" xr:uid="{14D82C48-6E39-184C-B2EA-0CF1BC7E026E}"/>
    <hyperlink ref="C28" location="'COMMON SIZE STATEMENT'!A1" display="Common size statement" xr:uid="{B6BD8299-6D1D-514B-8878-2941E58E1A2C}"/>
    <hyperlink ref="C29" location="'Intrinsic Growth'!A1" display="Intrinsic Growth" xr:uid="{EDC05622-DD89-1243-AA2E-B00D68F5B5F0}"/>
    <hyperlink ref="C30" location="'Comps Valuation'!A1" display="Peer valuation" xr:uid="{2E876AB2-6DDC-3142-900D-C9D5BD5E0389}"/>
    <hyperlink ref="C31" location="'Relative Value'!A1" display="Relative Valuation" xr:uid="{4264D74F-F4A7-694B-9E4B-93F4DA318D0F}"/>
    <hyperlink ref="C32" location="'Football Field Analysis'!A1" display="Football field Analysis" xr:uid="{3C6A93F4-5CD7-C041-B995-92D717026302}"/>
    <hyperlink ref="C33" location="'Ratio Analysis'!A1" display="Ratio Analysis" xr:uid="{E2BC5683-CA40-824B-BDBF-43A7D61F63D3}"/>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D0B63-E446-6F45-BD14-D3E22DF855B0}">
  <dimension ref="A2:U56"/>
  <sheetViews>
    <sheetView showGridLines="0" view="pageBreakPreview" zoomScale="57" zoomScaleNormal="112" zoomScaleSheetLayoutView="100" workbookViewId="0">
      <selection activeCell="U17" sqref="U17"/>
    </sheetView>
  </sheetViews>
  <sheetFormatPr baseColWidth="10" defaultRowHeight="15" x14ac:dyDescent="0.2"/>
  <cols>
    <col min="1" max="1" width="2" customWidth="1"/>
    <col min="2" max="2" width="25" customWidth="1"/>
    <col min="5" max="5" width="11.5" customWidth="1"/>
    <col min="7" max="7" width="10.6640625" customWidth="1"/>
    <col min="8" max="8" width="1.83203125" customWidth="1"/>
    <col min="11" max="11" width="13.33203125" customWidth="1"/>
    <col min="12" max="12" width="6.1640625" customWidth="1"/>
    <col min="21" max="21" width="30.5" customWidth="1"/>
  </cols>
  <sheetData>
    <row r="2" spans="2:21" x14ac:dyDescent="0.2">
      <c r="B2" s="333" t="str">
        <f>'Data Sheet'!B1&amp;" - One page Profile"</f>
        <v>DALMIA BHARAT LTD - One page Profile</v>
      </c>
      <c r="C2" s="333"/>
      <c r="D2" s="333"/>
      <c r="E2" s="333"/>
      <c r="F2" s="333"/>
      <c r="G2" s="333"/>
      <c r="H2" s="333"/>
      <c r="I2" s="333"/>
      <c r="J2" s="333"/>
      <c r="K2" s="333"/>
    </row>
    <row r="3" spans="2:21" s="20" customFormat="1" ht="7" customHeight="1" x14ac:dyDescent="0.2">
      <c r="B3" s="189"/>
      <c r="C3" s="189"/>
      <c r="D3" s="189"/>
      <c r="E3" s="189"/>
      <c r="F3" s="189"/>
      <c r="G3" s="189"/>
      <c r="H3" s="189"/>
      <c r="I3" s="189"/>
      <c r="J3" s="189"/>
      <c r="K3" s="189"/>
      <c r="M3"/>
      <c r="N3"/>
      <c r="O3"/>
      <c r="P3"/>
      <c r="Q3"/>
      <c r="R3"/>
      <c r="S3"/>
      <c r="T3"/>
      <c r="U3"/>
    </row>
    <row r="4" spans="2:21" ht="76" customHeight="1" x14ac:dyDescent="0.2">
      <c r="B4" s="190"/>
      <c r="C4" s="334" t="str">
        <f>'Input sheet '!C3</f>
        <v>Dalmia Bharat is engaged in the business of Manufacturing and Selling of Cement. The company was started in 1939 and is the 4th largest cement manufacturer by installed capacity in India</v>
      </c>
      <c r="D4" s="334"/>
      <c r="E4" s="334"/>
      <c r="F4" s="334"/>
      <c r="G4" s="334"/>
      <c r="H4" s="334"/>
      <c r="I4" s="334"/>
      <c r="J4" s="334"/>
      <c r="K4" s="334"/>
    </row>
    <row r="5" spans="2:21" x14ac:dyDescent="0.2">
      <c r="B5" s="191" t="s">
        <v>8614</v>
      </c>
    </row>
    <row r="6" spans="2:21" ht="19" x14ac:dyDescent="0.25">
      <c r="B6" s="275" t="s">
        <v>8613</v>
      </c>
      <c r="C6" s="276">
        <f>Hitoricalfs!F3</f>
        <v>43921</v>
      </c>
      <c r="D6" s="276">
        <f>Hitoricalfs!G3</f>
        <v>44286</v>
      </c>
      <c r="E6" s="276">
        <f>Hitoricalfs!H3</f>
        <v>44651</v>
      </c>
      <c r="F6" s="276">
        <f>Hitoricalfs!I3</f>
        <v>45016</v>
      </c>
      <c r="G6" s="276">
        <f>Hitoricalfs!J3</f>
        <v>45382</v>
      </c>
      <c r="I6" s="333" t="s">
        <v>8638</v>
      </c>
      <c r="J6" s="333"/>
      <c r="K6" s="333"/>
    </row>
    <row r="8" spans="2:21" x14ac:dyDescent="0.2">
      <c r="B8" s="120" t="s">
        <v>8596</v>
      </c>
      <c r="C8" s="120">
        <f>Hitoricalfs!F6</f>
        <v>9674</v>
      </c>
      <c r="D8" s="120">
        <f>Hitoricalfs!G6</f>
        <v>10110</v>
      </c>
      <c r="E8" s="120">
        <f>Hitoricalfs!H6</f>
        <v>11286</v>
      </c>
      <c r="F8" s="120">
        <f>Hitoricalfs!I6</f>
        <v>13552</v>
      </c>
      <c r="G8" s="120">
        <f>Hitoricalfs!J6</f>
        <v>14691</v>
      </c>
    </row>
    <row r="9" spans="2:21" x14ac:dyDescent="0.2">
      <c r="B9" s="198" t="s">
        <v>8615</v>
      </c>
      <c r="C9" s="199">
        <f>Hitoricalfs!F7</f>
        <v>2.0033741037536856E-2</v>
      </c>
      <c r="D9" s="199">
        <f>Hitoricalfs!G7</f>
        <v>4.5069257804424279E-2</v>
      </c>
      <c r="E9" s="199">
        <f>Hitoricalfs!H7</f>
        <v>0.116320474777448</v>
      </c>
      <c r="F9" s="199">
        <f>Hitoricalfs!I7</f>
        <v>0.2007797270955165</v>
      </c>
      <c r="G9" s="199">
        <f>Hitoricalfs!J7</f>
        <v>8.404663518299893E-2</v>
      </c>
    </row>
    <row r="10" spans="2:21" x14ac:dyDescent="0.2">
      <c r="B10" s="120" t="s">
        <v>8616</v>
      </c>
      <c r="C10" s="126">
        <f>Hitoricalfs!F13</f>
        <v>0.30556129832540829</v>
      </c>
      <c r="D10" s="126">
        <f>Hitoricalfs!G13</f>
        <v>0.3492581602373887</v>
      </c>
      <c r="E10" s="126">
        <f>Hitoricalfs!H13</f>
        <v>0.29523303207513735</v>
      </c>
      <c r="F10" s="126">
        <f>Hitoricalfs!I13</f>
        <v>0.24985242030696575</v>
      </c>
      <c r="G10" s="126">
        <f>Hitoricalfs!J13</f>
        <v>0.26009121230685456</v>
      </c>
    </row>
    <row r="11" spans="2:21" x14ac:dyDescent="0.2">
      <c r="B11" s="120" t="s">
        <v>8617</v>
      </c>
      <c r="C11" s="126">
        <f>Hitoricalfs!F19</f>
        <v>0.21531941285921025</v>
      </c>
      <c r="D11" s="126">
        <f>Hitoricalfs!G19</f>
        <v>0.27398615232443124</v>
      </c>
      <c r="E11" s="126">
        <f>Hitoricalfs!H19</f>
        <v>0.21495658337763601</v>
      </c>
      <c r="F11" s="126">
        <f>Hitoricalfs!I19</f>
        <v>0.17178276269185361</v>
      </c>
      <c r="G11" s="126">
        <f>Hitoricalfs!J19</f>
        <v>0.1796337893948676</v>
      </c>
    </row>
    <row r="12" spans="2:21" x14ac:dyDescent="0.2">
      <c r="B12" s="120" t="s">
        <v>8618</v>
      </c>
      <c r="C12" s="126">
        <f>(Hitoricalfs!F27+Hitoricalfs!F21)/Hitoricalfs!F6</f>
        <v>5.7370270829026258E-2</v>
      </c>
      <c r="D12" s="126">
        <f>(Hitoricalfs!G27+Hitoricalfs!G21)/Hitoricalfs!G6</f>
        <v>0.15034619188921861</v>
      </c>
      <c r="E12" s="126">
        <f>(Hitoricalfs!H27+Hitoricalfs!H21)/Hitoricalfs!H6</f>
        <v>0.10552897395002658</v>
      </c>
      <c r="F12" s="126">
        <f>(Hitoricalfs!I27+Hitoricalfs!I21)/Hitoricalfs!I6</f>
        <v>7.5487012987012991E-2</v>
      </c>
      <c r="G12" s="126">
        <f>(Hitoricalfs!J27+Hitoricalfs!J21)/Hitoricalfs!J6</f>
        <v>7.7666598597780953E-2</v>
      </c>
    </row>
    <row r="13" spans="2:21" x14ac:dyDescent="0.2">
      <c r="B13" s="120" t="s">
        <v>8619</v>
      </c>
      <c r="C13" s="126">
        <f>Hitoricalfs!F34</f>
        <v>2.1707670043415342E-3</v>
      </c>
      <c r="D13" s="126">
        <f>Hitoricalfs!G34</f>
        <v>0.10276953511374877</v>
      </c>
      <c r="E13" s="126">
        <f>Hitoricalfs!H34</f>
        <v>5.9720007088428138E-2</v>
      </c>
      <c r="F13" s="126">
        <f>Hitoricalfs!I34</f>
        <v>4.036304604486423E-2</v>
      </c>
      <c r="G13" s="126">
        <f>Hitoricalfs!J34</f>
        <v>3.6689129398951741E-2</v>
      </c>
    </row>
    <row r="14" spans="2:21" x14ac:dyDescent="0.2">
      <c r="B14" s="120" t="s">
        <v>8620</v>
      </c>
      <c r="C14" s="32">
        <f>Hitoricalfs!F38</f>
        <v>1.088082901554404</v>
      </c>
      <c r="D14" s="32">
        <f>Hitoricalfs!G38</f>
        <v>55.531801175841792</v>
      </c>
      <c r="E14" s="32">
        <f>Hitoricalfs!H38</f>
        <v>35.965848452508006</v>
      </c>
      <c r="F14" s="32">
        <f>Hitoricalfs!I38</f>
        <v>29.173333333333332</v>
      </c>
      <c r="G14" s="32">
        <f>Hitoricalfs!J38</f>
        <v>28.746666666666666</v>
      </c>
    </row>
    <row r="15" spans="2:21" x14ac:dyDescent="0.2">
      <c r="B15" s="198" t="s">
        <v>8621</v>
      </c>
      <c r="C15" s="199">
        <f>Hitoricalfs!F39</f>
        <v>-0.81578947368421051</v>
      </c>
      <c r="D15" s="199">
        <f>Hitoricalfs!G39</f>
        <v>50.036369652083174</v>
      </c>
      <c r="E15" s="199">
        <f>Hitoricalfs!H39</f>
        <v>-0.35233780120652081</v>
      </c>
      <c r="F15" s="199">
        <f>Hitoricalfs!I39</f>
        <v>-0.18886013847675576</v>
      </c>
      <c r="G15" s="199">
        <f>Hitoricalfs!J39</f>
        <v>-1.4625228519195566E-2</v>
      </c>
    </row>
    <row r="16" spans="2:21" x14ac:dyDescent="0.2">
      <c r="B16" s="120" t="s">
        <v>8623</v>
      </c>
      <c r="C16" s="32">
        <f>Hitoricalfs!F41</f>
        <v>2.0207253886010363</v>
      </c>
      <c r="D16" s="32">
        <f>Hitoricalfs!G41</f>
        <v>1.3148049171566007</v>
      </c>
      <c r="E16" s="32">
        <f>Hitoricalfs!H41</f>
        <v>8.8847385272145143</v>
      </c>
      <c r="F16" s="32">
        <f>Hitoricalfs!I41</f>
        <v>8.8800000000000008</v>
      </c>
      <c r="G16" s="32">
        <f>Hitoricalfs!J41</f>
        <v>9.1199999999999992</v>
      </c>
    </row>
    <row r="17" spans="2:11" ht="9" customHeight="1" x14ac:dyDescent="0.2"/>
    <row r="18" spans="2:11" ht="19" x14ac:dyDescent="0.25">
      <c r="B18" s="275" t="s">
        <v>8630</v>
      </c>
      <c r="C18" s="276">
        <f>C6</f>
        <v>43921</v>
      </c>
      <c r="D18" s="276">
        <f t="shared" ref="D18:G18" si="0">D6</f>
        <v>44286</v>
      </c>
      <c r="E18" s="276">
        <f t="shared" si="0"/>
        <v>44651</v>
      </c>
      <c r="F18" s="276">
        <f t="shared" si="0"/>
        <v>45016</v>
      </c>
      <c r="G18" s="276">
        <f t="shared" si="0"/>
        <v>45382</v>
      </c>
      <c r="I18" s="333" t="s">
        <v>8637</v>
      </c>
      <c r="J18" s="333"/>
      <c r="K18" s="333"/>
    </row>
    <row r="20" spans="2:11" x14ac:dyDescent="0.2">
      <c r="B20" s="200" t="s">
        <v>8631</v>
      </c>
      <c r="C20" s="201">
        <f>'Data Sheet'!G32</f>
        <v>42.270446428571432</v>
      </c>
      <c r="D20" s="201">
        <f>'Data Sheet'!H32</f>
        <v>25.38871904355252</v>
      </c>
      <c r="E20" s="201">
        <f>'Data Sheet'!I32</f>
        <v>34.347480392156861</v>
      </c>
      <c r="F20" s="201">
        <f>'Data Sheet'!J32</f>
        <v>35.656702898550719</v>
      </c>
      <c r="G20" s="201">
        <f>'Data Sheet'!K32</f>
        <v>44.086334745762713</v>
      </c>
    </row>
    <row r="21" spans="2:11" x14ac:dyDescent="0.2">
      <c r="B21" s="200" t="s">
        <v>304</v>
      </c>
      <c r="C21" s="201">
        <f>'Data Sheet'!G83</f>
        <v>-1760</v>
      </c>
      <c r="D21" s="201">
        <f>'Data Sheet'!H83</f>
        <v>-300</v>
      </c>
      <c r="E21" s="201">
        <f>'Data Sheet'!I83</f>
        <v>-1045</v>
      </c>
      <c r="F21" s="201">
        <f>'Data Sheet'!J83</f>
        <v>-2326</v>
      </c>
      <c r="G21" s="201">
        <f>'Data Sheet'!K83</f>
        <v>-2750</v>
      </c>
    </row>
    <row r="22" spans="2:11" x14ac:dyDescent="0.2">
      <c r="B22" s="200" t="s">
        <v>8633</v>
      </c>
      <c r="C22" s="201">
        <f>'Data Sheet'!G84</f>
        <v>-594</v>
      </c>
      <c r="D22" s="201">
        <f>'Data Sheet'!H84</f>
        <v>-3375</v>
      </c>
      <c r="E22" s="201">
        <f>'Data Sheet'!I84</f>
        <v>-942</v>
      </c>
      <c r="F22" s="201">
        <f>'Data Sheet'!J84</f>
        <v>168</v>
      </c>
      <c r="G22" s="201">
        <f>'Data Sheet'!K84</f>
        <v>222</v>
      </c>
    </row>
    <row r="23" spans="2:11" x14ac:dyDescent="0.2">
      <c r="B23" s="200" t="s">
        <v>8634</v>
      </c>
      <c r="C23" s="201">
        <f>'Data Sheet'!G87</f>
        <v>0.89656093172994977</v>
      </c>
      <c r="D23" s="201">
        <f>'Data Sheet'!H87</f>
        <v>2.3208579234972682</v>
      </c>
      <c r="E23" s="201">
        <f>'Data Sheet'!I87</f>
        <v>1.7450684266234975</v>
      </c>
      <c r="F23" s="201">
        <f>'Data Sheet'!J87</f>
        <v>2.3614466022523675</v>
      </c>
      <c r="G23" s="201">
        <f>'Data Sheet'!K87</f>
        <v>2.2208521375861436</v>
      </c>
    </row>
    <row r="24" spans="2:11" x14ac:dyDescent="0.2">
      <c r="B24" s="200" t="s">
        <v>8635</v>
      </c>
      <c r="C24" s="202">
        <f>'Ratio Analysis'!G23</f>
        <v>1.9884480636303378E-3</v>
      </c>
      <c r="D24" s="202">
        <f>'Ratio Analysis'!H23</f>
        <v>8.1108508977361438E-2</v>
      </c>
      <c r="E24" s="202">
        <f>'Ratio Analysis'!I23</f>
        <v>4.1965008405454203E-2</v>
      </c>
      <c r="F24" s="202">
        <f>'Ratio Analysis'!J23</f>
        <v>3.5001279754287178E-2</v>
      </c>
      <c r="G24" s="202">
        <f>'Ratio Analysis'!K23</f>
        <v>3.2871866804903338E-2</v>
      </c>
      <c r="H24" s="4"/>
    </row>
    <row r="25" spans="2:11" x14ac:dyDescent="0.2">
      <c r="B25" s="200" t="s">
        <v>8636</v>
      </c>
      <c r="C25" s="202">
        <f>'Ratio Analysis'!G21</f>
        <v>3.3413606261288378E-2</v>
      </c>
      <c r="D25" s="202">
        <f>'Ratio Analysis'!H21</f>
        <v>9.1296774581055923E-2</v>
      </c>
      <c r="E25" s="202">
        <f>'Ratio Analysis'!I21</f>
        <v>6.1911940531267869E-2</v>
      </c>
      <c r="F25" s="202">
        <f>'Ratio Analysis'!J21</f>
        <v>5.2507314068675252E-2</v>
      </c>
      <c r="G25" s="202">
        <f>'Ratio Analysis'!K21</f>
        <v>5.3815677766248467E-2</v>
      </c>
    </row>
    <row r="26" spans="2:11" ht="11" customHeight="1" x14ac:dyDescent="0.2"/>
    <row r="27" spans="2:11" ht="15" customHeight="1" x14ac:dyDescent="0.2">
      <c r="B27" s="277" t="s">
        <v>8640</v>
      </c>
      <c r="C27" s="335" t="str">
        <f>'Input sheet '!C7</f>
        <v>Total Shares Held</v>
      </c>
      <c r="D27" s="335"/>
      <c r="E27" s="278" t="str">
        <f>'Input sheet '!D7</f>
        <v>Shareholding (%)</v>
      </c>
      <c r="F27" s="335" t="str">
        <f>'Input sheet '!E7</f>
        <v>Market Value</v>
      </c>
      <c r="G27" s="335"/>
      <c r="I27" s="279" t="s">
        <v>8647</v>
      </c>
      <c r="J27" s="279"/>
      <c r="K27" s="279"/>
    </row>
    <row r="28" spans="2:11" x14ac:dyDescent="0.2">
      <c r="B28" s="200" t="str">
        <f>'Input sheet '!B8</f>
        <v>Mayuka Investment limited</v>
      </c>
      <c r="C28" s="336">
        <f>'Input sheet '!C8</f>
        <v>3.8930653999999998</v>
      </c>
      <c r="D28" s="336"/>
      <c r="E28" s="203">
        <f>'Input sheet '!D8</f>
        <v>0.20760000000000001</v>
      </c>
      <c r="F28" s="336">
        <f>'Input sheet '!E8</f>
        <v>7079.9287364399988</v>
      </c>
      <c r="G28" s="336"/>
    </row>
    <row r="29" spans="2:11" x14ac:dyDescent="0.2">
      <c r="B29" s="200" t="str">
        <f>'Input sheet '!B9</f>
        <v>Shree Nirman Limited</v>
      </c>
      <c r="C29" s="336">
        <f>'Input sheet '!C9</f>
        <v>1.5522020000000001</v>
      </c>
      <c r="D29" s="336"/>
      <c r="E29" s="203">
        <f>'Input sheet '!D9</f>
        <v>8.2799999999999999E-2</v>
      </c>
      <c r="F29" s="336">
        <f>'Input sheet '!E9</f>
        <v>2822.8345571999998</v>
      </c>
      <c r="G29" s="336"/>
    </row>
    <row r="30" spans="2:11" x14ac:dyDescent="0.2">
      <c r="B30" s="200" t="str">
        <f>'Input sheet '!B10</f>
        <v>Sita Investment Company Limited</v>
      </c>
      <c r="C30" s="336">
        <f>'Input sheet '!C10</f>
        <v>1.3888259999999999</v>
      </c>
      <c r="D30" s="336"/>
      <c r="E30" s="203">
        <f>'Input sheet '!D10</f>
        <v>7.4099999999999999E-2</v>
      </c>
      <c r="F30" s="336">
        <f>'Input sheet '!E10</f>
        <v>2525.7189635999998</v>
      </c>
      <c r="G30" s="336"/>
    </row>
    <row r="31" spans="2:11" x14ac:dyDescent="0.2">
      <c r="B31" s="200" t="str">
        <f>'Input sheet '!B11</f>
        <v>Ankita Pratisthan Limited</v>
      </c>
      <c r="C31" s="336">
        <f>'Input sheet '!C11</f>
        <v>1.2882940000000001</v>
      </c>
      <c r="D31" s="336"/>
      <c r="E31" s="203">
        <f>'Input sheet '!D11</f>
        <v>6.8699999999999997E-2</v>
      </c>
      <c r="F31" s="336">
        <f>'Input sheet '!E11</f>
        <v>2342.8914684000001</v>
      </c>
      <c r="G31" s="336"/>
    </row>
    <row r="32" spans="2:11" x14ac:dyDescent="0.2">
      <c r="B32" s="200" t="str">
        <f>'Input sheet '!B12</f>
        <v>Rama Investment Company Private Limited</v>
      </c>
      <c r="C32" s="336">
        <f>'Input sheet '!C12</f>
        <v>0.90637900000000005</v>
      </c>
      <c r="D32" s="336"/>
      <c r="E32" s="203">
        <f>'Input sheet '!D12</f>
        <v>4.8300000000000003E-2</v>
      </c>
      <c r="F32" s="336">
        <f>'Input sheet '!E12</f>
        <v>1648.3408494</v>
      </c>
      <c r="G32" s="336"/>
    </row>
    <row r="33" spans="1:11" x14ac:dyDescent="0.2">
      <c r="B33" s="200" t="str">
        <f>'Input sheet '!B13</f>
        <v>Dalmia Bharat Sugar and Industries Limited</v>
      </c>
      <c r="C33" s="336">
        <f>'Input sheet '!C13</f>
        <v>0.31975779999999998</v>
      </c>
      <c r="D33" s="336"/>
      <c r="E33" s="203">
        <f>'Input sheet '!D13</f>
        <v>1.7000000000000001E-2</v>
      </c>
      <c r="F33" s="336">
        <f>'Input sheet '!E13</f>
        <v>581.51153507999993</v>
      </c>
      <c r="G33" s="336"/>
    </row>
    <row r="34" spans="1:11" x14ac:dyDescent="0.2">
      <c r="B34" s="200" t="str">
        <f>'Input sheet '!B14</f>
        <v>DHARTI COMMERCIAL TRADING PRIVATE LIMITED</v>
      </c>
      <c r="C34" s="336">
        <f>'Input sheet '!C14</f>
        <v>0.3155867</v>
      </c>
      <c r="D34" s="336"/>
      <c r="E34" s="203">
        <f>'Input sheet '!D14</f>
        <v>1.6799999999999999E-2</v>
      </c>
      <c r="F34" s="336">
        <f>'Input sheet '!E14</f>
        <v>573.92597261999992</v>
      </c>
      <c r="G34" s="336"/>
    </row>
    <row r="35" spans="1:11" x14ac:dyDescent="0.2">
      <c r="B35" s="200" t="str">
        <f>'Input sheet '!B15</f>
        <v>INVESTOR EDUCATION AND PROTECTION FUND AUTHORITY M</v>
      </c>
      <c r="C35" s="336">
        <f>'Input sheet '!C15</f>
        <v>0.30924410000000002</v>
      </c>
      <c r="D35" s="336"/>
      <c r="E35" s="203">
        <f>'Input sheet '!D15</f>
        <v>1.6500000000000001E-2</v>
      </c>
      <c r="F35" s="336">
        <f>'Input sheet '!E15</f>
        <v>562.39132026000004</v>
      </c>
      <c r="G35" s="336"/>
    </row>
    <row r="36" spans="1:11" x14ac:dyDescent="0.2">
      <c r="B36" s="200" t="str">
        <f>'Input sheet '!B16</f>
        <v>Keshav Power Limited**</v>
      </c>
      <c r="C36" s="336">
        <f>'Input sheet '!C16</f>
        <v>0.25801059999999998</v>
      </c>
      <c r="D36" s="336"/>
      <c r="E36" s="203">
        <f>'Input sheet '!D16</f>
        <v>1.38E-2</v>
      </c>
      <c r="F36" s="336">
        <f>'Input sheet '!E16</f>
        <v>469.21807715999995</v>
      </c>
      <c r="G36" s="336"/>
    </row>
    <row r="37" spans="1:11" x14ac:dyDescent="0.2">
      <c r="B37" s="200" t="str">
        <f>'Input sheet '!B17</f>
        <v>J.H. Dalmia Trust</v>
      </c>
      <c r="C37" s="336">
        <f>'Input sheet '!C17</f>
        <v>0.25914949999999998</v>
      </c>
      <c r="D37" s="336"/>
      <c r="E37" s="203">
        <f>'Input sheet '!D17</f>
        <v>1.38E-2</v>
      </c>
      <c r="F37" s="336">
        <f>'Input sheet '!E17</f>
        <v>471.28928069999995</v>
      </c>
      <c r="G37" s="336"/>
    </row>
    <row r="39" spans="1:11" ht="15" customHeight="1" x14ac:dyDescent="0.2">
      <c r="B39" s="277" t="s">
        <v>8653</v>
      </c>
      <c r="C39" s="279"/>
      <c r="D39" s="279" t="s">
        <v>8655</v>
      </c>
      <c r="E39" s="278" t="s">
        <v>8654</v>
      </c>
      <c r="F39" s="335" t="s">
        <v>8656</v>
      </c>
      <c r="G39" s="335"/>
      <c r="I39" s="279" t="s">
        <v>182</v>
      </c>
      <c r="J39" s="264"/>
      <c r="K39" s="264"/>
    </row>
    <row r="41" spans="1:11" x14ac:dyDescent="0.2">
      <c r="A41" s="120"/>
      <c r="B41" s="120" t="s">
        <v>9122</v>
      </c>
      <c r="C41" s="120"/>
      <c r="D41" s="120" t="s">
        <v>9123</v>
      </c>
      <c r="E41" s="120">
        <v>0.48</v>
      </c>
      <c r="F41" s="337">
        <v>4.57</v>
      </c>
      <c r="G41" s="338"/>
      <c r="I41" s="120" t="s">
        <v>8648</v>
      </c>
      <c r="J41" s="120"/>
      <c r="K41" s="204">
        <f>'Data Sheet'!B8</f>
        <v>1818.6</v>
      </c>
    </row>
    <row r="42" spans="1:11" x14ac:dyDescent="0.2">
      <c r="A42" s="120"/>
      <c r="B42" s="120" t="s">
        <v>9124</v>
      </c>
      <c r="C42" s="120"/>
      <c r="D42" s="120" t="s">
        <v>9125</v>
      </c>
      <c r="E42" s="120">
        <v>20.64</v>
      </c>
      <c r="F42" s="337">
        <v>84.68</v>
      </c>
      <c r="G42" s="338"/>
      <c r="I42" s="72" t="s">
        <v>8649</v>
      </c>
      <c r="J42" s="72"/>
      <c r="K42" s="207">
        <f>'Data Sheet'!K102</f>
        <v>18.75</v>
      </c>
    </row>
    <row r="43" spans="1:11" x14ac:dyDescent="0.2">
      <c r="A43" s="120"/>
      <c r="B43" s="120" t="s">
        <v>9126</v>
      </c>
      <c r="C43" s="120"/>
      <c r="D43" s="120" t="s">
        <v>9125</v>
      </c>
      <c r="E43" s="120">
        <v>23.37</v>
      </c>
      <c r="F43" s="337">
        <v>95.89</v>
      </c>
      <c r="G43" s="338"/>
      <c r="I43" s="208" t="s">
        <v>8625</v>
      </c>
      <c r="J43" s="208"/>
      <c r="K43" s="209">
        <f>K41*K42</f>
        <v>34098.75</v>
      </c>
    </row>
    <row r="44" spans="1:11" x14ac:dyDescent="0.2">
      <c r="B44" s="120" t="s">
        <v>9127</v>
      </c>
      <c r="C44" s="120"/>
      <c r="D44" s="120" t="s">
        <v>9128</v>
      </c>
      <c r="E44" s="120">
        <v>0.34</v>
      </c>
      <c r="F44" s="337">
        <v>1.4</v>
      </c>
      <c r="G44" s="338"/>
      <c r="I44" s="205" t="s">
        <v>8651</v>
      </c>
      <c r="J44" s="120"/>
      <c r="K44" s="206">
        <f>'Data Sheet'!K71*-1</f>
        <v>-582</v>
      </c>
    </row>
    <row r="45" spans="1:11" x14ac:dyDescent="0.2">
      <c r="B45" s="120" t="s">
        <v>9129</v>
      </c>
      <c r="C45" s="120"/>
      <c r="D45" s="120" t="s">
        <v>9128</v>
      </c>
      <c r="E45" s="120">
        <v>0.28999999999999998</v>
      </c>
      <c r="F45" s="337">
        <v>1.2</v>
      </c>
      <c r="G45" s="338"/>
      <c r="I45" s="205" t="s">
        <v>8650</v>
      </c>
      <c r="J45" s="120"/>
      <c r="K45" s="204">
        <f>'Data Sheet'!K61*1</f>
        <v>4805</v>
      </c>
    </row>
    <row r="46" spans="1:11" x14ac:dyDescent="0.2">
      <c r="F46" s="339"/>
      <c r="G46" s="340"/>
      <c r="I46" s="210" t="s">
        <v>8652</v>
      </c>
      <c r="J46" s="72"/>
      <c r="K46" s="72">
        <f>'raw FS'!J11</f>
        <v>110</v>
      </c>
    </row>
    <row r="47" spans="1:11" ht="16" thickBot="1" x14ac:dyDescent="0.25">
      <c r="F47" s="341"/>
      <c r="G47" s="342"/>
      <c r="I47" s="211" t="s">
        <v>273</v>
      </c>
      <c r="J47" s="110"/>
      <c r="K47" s="212">
        <f>SUM(K43:K46)</f>
        <v>38431.75</v>
      </c>
    </row>
    <row r="48" spans="1:11" ht="16" thickTop="1" x14ac:dyDescent="0.2">
      <c r="I48" s="197"/>
    </row>
    <row r="49" spans="2:11" x14ac:dyDescent="0.2">
      <c r="B49" s="277" t="s">
        <v>8657</v>
      </c>
      <c r="C49" s="335"/>
      <c r="D49" s="335"/>
      <c r="E49" s="278"/>
      <c r="F49" s="278"/>
      <c r="G49" s="278"/>
      <c r="H49" s="264"/>
      <c r="I49" s="280"/>
      <c r="J49" s="264"/>
      <c r="K49" s="264"/>
    </row>
    <row r="50" spans="2:11" ht="19" x14ac:dyDescent="0.25">
      <c r="B50" s="281" t="s">
        <v>9115</v>
      </c>
      <c r="I50" s="197"/>
    </row>
    <row r="51" spans="2:11" ht="19" x14ac:dyDescent="0.25">
      <c r="B51" s="281" t="s">
        <v>9116</v>
      </c>
    </row>
    <row r="52" spans="2:11" ht="19" x14ac:dyDescent="0.25">
      <c r="B52" s="281" t="s">
        <v>9117</v>
      </c>
    </row>
    <row r="53" spans="2:11" ht="19" x14ac:dyDescent="0.25">
      <c r="B53" s="281" t="s">
        <v>9120</v>
      </c>
    </row>
    <row r="54" spans="2:11" ht="19" x14ac:dyDescent="0.25">
      <c r="B54" s="281" t="s">
        <v>9121</v>
      </c>
    </row>
    <row r="55" spans="2:11" ht="15" customHeight="1" x14ac:dyDescent="0.25">
      <c r="B55" s="281" t="s">
        <v>9118</v>
      </c>
    </row>
    <row r="56" spans="2:11" ht="19" x14ac:dyDescent="0.25">
      <c r="B56" s="281" t="s">
        <v>9119</v>
      </c>
    </row>
  </sheetData>
  <mergeCells count="35">
    <mergeCell ref="C33:D33"/>
    <mergeCell ref="C32:D32"/>
    <mergeCell ref="F36:G36"/>
    <mergeCell ref="F34:G34"/>
    <mergeCell ref="C49:D49"/>
    <mergeCell ref="F35:G35"/>
    <mergeCell ref="F33:G33"/>
    <mergeCell ref="F32:G32"/>
    <mergeCell ref="F39:G39"/>
    <mergeCell ref="F44:G44"/>
    <mergeCell ref="F45:G45"/>
    <mergeCell ref="F46:G46"/>
    <mergeCell ref="F47:G47"/>
    <mergeCell ref="F43:G43"/>
    <mergeCell ref="F42:G42"/>
    <mergeCell ref="F41:G41"/>
    <mergeCell ref="F37:G37"/>
    <mergeCell ref="C37:D37"/>
    <mergeCell ref="C36:D36"/>
    <mergeCell ref="C35:D35"/>
    <mergeCell ref="C34:D34"/>
    <mergeCell ref="C28:D28"/>
    <mergeCell ref="F28:G28"/>
    <mergeCell ref="F31:G31"/>
    <mergeCell ref="F30:G30"/>
    <mergeCell ref="F29:G29"/>
    <mergeCell ref="C31:D31"/>
    <mergeCell ref="C30:D30"/>
    <mergeCell ref="C29:D29"/>
    <mergeCell ref="B2:K2"/>
    <mergeCell ref="C4:K4"/>
    <mergeCell ref="I6:K6"/>
    <mergeCell ref="I18:K18"/>
    <mergeCell ref="C27:D27"/>
    <mergeCell ref="F27:G27"/>
  </mergeCells>
  <pageMargins left="0.7" right="0.7" top="0.75" bottom="0.75" header="0.3" footer="0.3"/>
  <pageSetup paperSize="9" scale="66" orientation="portrait" horizontalDpi="0" verticalDpi="0"/>
  <colBreaks count="1" manualBreakCount="1">
    <brk id="12" max="1048575" man="1"/>
  </col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BB2B3-3FA9-6540-88E5-26D5C55BEEA5}">
  <sheetPr>
    <tabColor rgb="FF0275D8"/>
  </sheetPr>
  <dimension ref="A1"/>
  <sheetViews>
    <sheetView workbookViewId="0">
      <selection activeCell="N33" sqref="N33"/>
    </sheetView>
  </sheetViews>
  <sheetFormatPr baseColWidth="10" defaultRowHeight="15" x14ac:dyDescent="0.2"/>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1515-E990-7841-8220-83FBD5B6870A}">
  <dimension ref="A3:H13"/>
  <sheetViews>
    <sheetView showGridLines="0" view="pageBreakPreview" zoomScale="119" zoomScaleNormal="100" workbookViewId="0">
      <pane ySplit="5" topLeftCell="A6" activePane="bottomLeft" state="frozen"/>
      <selection pane="bottomLeft" activeCell="E8" sqref="E8"/>
    </sheetView>
  </sheetViews>
  <sheetFormatPr baseColWidth="10" defaultRowHeight="15" x14ac:dyDescent="0.2"/>
  <cols>
    <col min="1" max="1" width="5" customWidth="1"/>
    <col min="2" max="2" width="12.33203125" style="325" customWidth="1"/>
    <col min="3" max="3" width="8.5" style="315" customWidth="1"/>
    <col min="4" max="4" width="22.1640625" style="319" customWidth="1"/>
    <col min="5" max="5" width="14" style="315" customWidth="1"/>
    <col min="6" max="7" width="10.83203125" style="316"/>
    <col min="8" max="8" width="13.6640625" style="315" customWidth="1"/>
  </cols>
  <sheetData>
    <row r="3" spans="1:8" ht="18" customHeight="1" x14ac:dyDescent="0.2">
      <c r="B3" s="343" t="s">
        <v>9142</v>
      </c>
      <c r="C3" s="343"/>
    </row>
    <row r="5" spans="1:8" s="302" customFormat="1" ht="32" x14ac:dyDescent="0.2">
      <c r="A5" s="313" t="s">
        <v>9143</v>
      </c>
      <c r="B5" s="313" t="s">
        <v>282</v>
      </c>
      <c r="C5" s="314" t="s">
        <v>9144</v>
      </c>
      <c r="D5" s="313" t="s">
        <v>9145</v>
      </c>
      <c r="E5" s="314" t="s">
        <v>488</v>
      </c>
      <c r="F5" s="314" t="s">
        <v>9146</v>
      </c>
      <c r="G5" s="314" t="s">
        <v>9147</v>
      </c>
      <c r="H5" s="314" t="s">
        <v>9252</v>
      </c>
    </row>
    <row r="6" spans="1:8" ht="176" x14ac:dyDescent="0.2">
      <c r="A6" s="310">
        <v>1</v>
      </c>
      <c r="B6" s="326" t="s">
        <v>9248</v>
      </c>
      <c r="C6" s="317" t="s">
        <v>9249</v>
      </c>
      <c r="D6" s="320" t="s">
        <v>9250</v>
      </c>
      <c r="E6" s="317" t="s">
        <v>9251</v>
      </c>
      <c r="F6" s="317" t="s">
        <v>9284</v>
      </c>
      <c r="G6" s="317" t="s">
        <v>9284</v>
      </c>
      <c r="H6" s="318" t="s">
        <v>9253</v>
      </c>
    </row>
    <row r="7" spans="1:8" ht="350" x14ac:dyDescent="0.2">
      <c r="A7" s="310">
        <v>2</v>
      </c>
      <c r="B7" s="326" t="s">
        <v>9254</v>
      </c>
      <c r="C7" s="317" t="s">
        <v>9255</v>
      </c>
      <c r="D7" s="311" t="s">
        <v>9256</v>
      </c>
      <c r="E7" s="317" t="s">
        <v>9257</v>
      </c>
      <c r="F7" s="317" t="s">
        <v>9284</v>
      </c>
      <c r="G7" s="317" t="s">
        <v>9284</v>
      </c>
      <c r="H7" s="318" t="s">
        <v>9258</v>
      </c>
    </row>
    <row r="8" spans="1:8" ht="335" x14ac:dyDescent="0.2">
      <c r="A8" s="310">
        <v>3</v>
      </c>
      <c r="B8" s="326" t="s">
        <v>9259</v>
      </c>
      <c r="C8" s="317" t="s">
        <v>9255</v>
      </c>
      <c r="D8" s="311" t="s">
        <v>9260</v>
      </c>
      <c r="E8" s="317" t="s">
        <v>9261</v>
      </c>
      <c r="F8" s="317" t="s">
        <v>9285</v>
      </c>
      <c r="G8" s="317" t="s">
        <v>9284</v>
      </c>
      <c r="H8" s="318" t="s">
        <v>9295</v>
      </c>
    </row>
    <row r="9" spans="1:8" ht="224" x14ac:dyDescent="0.2">
      <c r="A9" s="310">
        <v>4</v>
      </c>
      <c r="B9" s="326" t="s">
        <v>9262</v>
      </c>
      <c r="C9" s="317" t="s">
        <v>9263</v>
      </c>
      <c r="D9" s="311" t="s">
        <v>9264</v>
      </c>
      <c r="E9" s="317" t="s">
        <v>9266</v>
      </c>
      <c r="F9" s="317" t="s">
        <v>9286</v>
      </c>
      <c r="G9" s="317" t="s">
        <v>9284</v>
      </c>
      <c r="H9" s="318" t="s">
        <v>9265</v>
      </c>
    </row>
    <row r="10" spans="1:8" ht="224" x14ac:dyDescent="0.2">
      <c r="A10" s="310">
        <v>5</v>
      </c>
      <c r="B10" s="326" t="s">
        <v>9267</v>
      </c>
      <c r="C10" s="317" t="s">
        <v>9263</v>
      </c>
      <c r="D10" s="311" t="s">
        <v>9268</v>
      </c>
      <c r="E10" s="317" t="s">
        <v>9269</v>
      </c>
      <c r="F10" s="317" t="s">
        <v>9286</v>
      </c>
      <c r="G10" s="317" t="s">
        <v>9284</v>
      </c>
      <c r="H10" s="318" t="s">
        <v>9270</v>
      </c>
    </row>
    <row r="11" spans="1:8" ht="380" x14ac:dyDescent="0.2">
      <c r="A11" s="310">
        <v>6</v>
      </c>
      <c r="B11" s="326" t="s">
        <v>9271</v>
      </c>
      <c r="C11" s="317" t="s">
        <v>9272</v>
      </c>
      <c r="D11" s="311" t="s">
        <v>9273</v>
      </c>
      <c r="E11" s="317" t="s">
        <v>9274</v>
      </c>
      <c r="F11" s="317" t="s">
        <v>9286</v>
      </c>
      <c r="G11" s="317" t="s">
        <v>9284</v>
      </c>
      <c r="H11" s="318" t="s">
        <v>9322</v>
      </c>
    </row>
    <row r="12" spans="1:8" ht="224" x14ac:dyDescent="0.2">
      <c r="A12" s="310">
        <v>7</v>
      </c>
      <c r="B12" s="326" t="s">
        <v>9275</v>
      </c>
      <c r="C12" s="317" t="s">
        <v>9263</v>
      </c>
      <c r="D12" s="311" t="s">
        <v>9276</v>
      </c>
      <c r="E12" s="317" t="s">
        <v>9277</v>
      </c>
      <c r="F12" s="317" t="s">
        <v>9286</v>
      </c>
      <c r="G12" s="317" t="s">
        <v>9284</v>
      </c>
      <c r="H12" s="318" t="s">
        <v>9278</v>
      </c>
    </row>
    <row r="13" spans="1:8" ht="96" x14ac:dyDescent="0.2">
      <c r="A13" s="310">
        <v>8</v>
      </c>
      <c r="B13" s="326" t="s">
        <v>9279</v>
      </c>
      <c r="C13" s="317" t="s">
        <v>9280</v>
      </c>
      <c r="D13" s="311" t="s">
        <v>9281</v>
      </c>
      <c r="E13" s="317" t="s">
        <v>9283</v>
      </c>
      <c r="F13" s="317" t="s">
        <v>9286</v>
      </c>
      <c r="G13" s="317" t="s">
        <v>9284</v>
      </c>
      <c r="H13" s="318" t="s">
        <v>9282</v>
      </c>
    </row>
  </sheetData>
  <mergeCells count="1">
    <mergeCell ref="B3:C3"/>
  </mergeCells>
  <pageMargins left="0.7" right="0.7" top="0.75" bottom="0.75" header="0.3" footer="0.3"/>
  <pageSetup paperSize="9" scale="84"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630EA-3244-0143-9688-416D1C268E8E}">
  <dimension ref="A2:J31"/>
  <sheetViews>
    <sheetView showGridLines="0" zoomScale="107" workbookViewId="0">
      <selection activeCell="D13" sqref="D13"/>
    </sheetView>
  </sheetViews>
  <sheetFormatPr baseColWidth="10" defaultRowHeight="15" x14ac:dyDescent="0.2"/>
  <cols>
    <col min="1" max="1" width="2.33203125" customWidth="1"/>
    <col min="2" max="2" width="14.6640625" customWidth="1"/>
  </cols>
  <sheetData>
    <row r="2" spans="2:8" x14ac:dyDescent="0.2">
      <c r="B2" t="s">
        <v>9132</v>
      </c>
    </row>
    <row r="3" spans="2:8" x14ac:dyDescent="0.2">
      <c r="B3" s="13"/>
      <c r="C3" s="13">
        <v>2019</v>
      </c>
      <c r="D3" s="285">
        <v>43891</v>
      </c>
      <c r="E3" s="285">
        <v>44256</v>
      </c>
      <c r="F3" s="285">
        <v>44621</v>
      </c>
      <c r="G3" s="285">
        <v>44986</v>
      </c>
      <c r="H3" s="285">
        <v>45352</v>
      </c>
    </row>
    <row r="4" spans="2:8" x14ac:dyDescent="0.2">
      <c r="B4" s="97" t="s">
        <v>9133</v>
      </c>
      <c r="C4" s="97">
        <f>Hitoricalfs!E18</f>
        <v>1942</v>
      </c>
      <c r="D4" s="97">
        <f>Hitoricalfs!F18</f>
        <v>2083</v>
      </c>
      <c r="E4" s="97">
        <f>Hitoricalfs!G18</f>
        <v>2770</v>
      </c>
      <c r="F4" s="97">
        <f>Hitoricalfs!H18</f>
        <v>2426</v>
      </c>
      <c r="G4" s="97">
        <f>Hitoricalfs!I18</f>
        <v>2328</v>
      </c>
      <c r="H4" s="97">
        <f>Hitoricalfs!J18</f>
        <v>2639</v>
      </c>
    </row>
    <row r="5" spans="2:8" x14ac:dyDescent="0.2">
      <c r="B5" s="287" t="s">
        <v>10</v>
      </c>
      <c r="C5" s="288"/>
      <c r="D5" s="288">
        <f t="shared" ref="D5" si="0">(D4-C4)/C4</f>
        <v>7.2605561277033992E-2</v>
      </c>
      <c r="E5" s="288">
        <f t="shared" ref="E5" si="1">(E4-D4)/D4</f>
        <v>0.32981277004320692</v>
      </c>
      <c r="F5" s="288">
        <f t="shared" ref="F5" si="2">(F4-E4)/E4</f>
        <v>-0.12418772563176896</v>
      </c>
      <c r="G5" s="288">
        <f t="shared" ref="G5" si="3">(G4-F4)/F4</f>
        <v>-4.0395713107996702E-2</v>
      </c>
      <c r="H5" s="288">
        <f t="shared" ref="H5" si="4">(H4-G4)/G4</f>
        <v>0.13359106529209622</v>
      </c>
    </row>
    <row r="6" spans="2:8" x14ac:dyDescent="0.2">
      <c r="B6" s="97"/>
      <c r="C6" s="97"/>
      <c r="D6" s="289"/>
      <c r="E6" s="289"/>
      <c r="F6" s="289"/>
      <c r="G6" s="289"/>
      <c r="H6" s="289"/>
    </row>
    <row r="7" spans="2:8" x14ac:dyDescent="0.2">
      <c r="B7" s="97" t="s">
        <v>9134</v>
      </c>
      <c r="C7" s="97">
        <f>Hitoricalfs!E27</f>
        <v>104</v>
      </c>
      <c r="D7" s="97">
        <f>Hitoricalfs!F27</f>
        <v>140</v>
      </c>
      <c r="E7" s="97">
        <f>Hitoricalfs!G27</f>
        <v>1217</v>
      </c>
      <c r="F7" s="97">
        <f>Hitoricalfs!H27</f>
        <v>989</v>
      </c>
      <c r="G7" s="97">
        <f>Hitoricalfs!I27</f>
        <v>789</v>
      </c>
      <c r="H7" s="97">
        <f>Hitoricalfs!J27</f>
        <v>755</v>
      </c>
    </row>
    <row r="8" spans="2:8" x14ac:dyDescent="0.2">
      <c r="B8" s="287" t="s">
        <v>9135</v>
      </c>
      <c r="C8" s="288"/>
      <c r="D8" s="288">
        <f t="shared" ref="D8" si="5">(D7-C7)/C7</f>
        <v>0.34615384615384615</v>
      </c>
      <c r="E8" s="288">
        <f t="shared" ref="E8" si="6">(E7-D7)/D7</f>
        <v>7.6928571428571431</v>
      </c>
      <c r="F8" s="288">
        <f t="shared" ref="F8" si="7">(F7-E7)/E7</f>
        <v>-0.18734593262119967</v>
      </c>
      <c r="G8" s="288">
        <f t="shared" ref="G8" si="8">(G7-F7)/F7</f>
        <v>-0.20222446916076844</v>
      </c>
      <c r="H8" s="288">
        <f t="shared" ref="H8" si="9">(H7-G7)/G7</f>
        <v>-4.3092522179974654E-2</v>
      </c>
    </row>
    <row r="9" spans="2:8" x14ac:dyDescent="0.2">
      <c r="B9" s="97"/>
      <c r="C9" s="97"/>
      <c r="D9" s="289"/>
      <c r="E9" s="289"/>
      <c r="F9" s="289"/>
      <c r="G9" s="289"/>
      <c r="H9" s="289"/>
    </row>
    <row r="10" spans="2:8" x14ac:dyDescent="0.2">
      <c r="B10" s="97" t="s">
        <v>345</v>
      </c>
      <c r="C10" s="97">
        <f>Hitoricalfs!E33</f>
        <v>114</v>
      </c>
      <c r="D10" s="97">
        <f>Hitoricalfs!F33</f>
        <v>21</v>
      </c>
      <c r="E10" s="97">
        <f>Hitoricalfs!G33</f>
        <v>1039</v>
      </c>
      <c r="F10" s="97">
        <f>Hitoricalfs!H33</f>
        <v>674</v>
      </c>
      <c r="G10" s="97">
        <f>Hitoricalfs!I33</f>
        <v>547</v>
      </c>
      <c r="H10" s="97">
        <f>Hitoricalfs!J33</f>
        <v>539</v>
      </c>
    </row>
    <row r="11" spans="2:8" x14ac:dyDescent="0.2">
      <c r="B11" s="287" t="s">
        <v>123</v>
      </c>
      <c r="C11" s="288"/>
      <c r="D11" s="288">
        <f t="shared" ref="D11" si="10">(D10-C10)/C10</f>
        <v>-0.81578947368421051</v>
      </c>
      <c r="E11" s="288">
        <f t="shared" ref="E11:H11" si="11">(E10-D10)/D10</f>
        <v>48.476190476190474</v>
      </c>
      <c r="F11" s="288">
        <f t="shared" si="11"/>
        <v>-0.35129932627526467</v>
      </c>
      <c r="G11" s="288">
        <f t="shared" si="11"/>
        <v>-0.18842729970326411</v>
      </c>
      <c r="H11" s="288">
        <f t="shared" si="11"/>
        <v>-1.4625228519195612E-2</v>
      </c>
    </row>
    <row r="12" spans="2:8" x14ac:dyDescent="0.2">
      <c r="B12" s="97"/>
      <c r="C12" s="97"/>
      <c r="D12" s="286"/>
      <c r="E12" s="286"/>
      <c r="F12" s="286"/>
      <c r="G12" s="286"/>
      <c r="H12" s="286"/>
    </row>
    <row r="13" spans="2:8" x14ac:dyDescent="0.2">
      <c r="B13" s="97"/>
      <c r="C13" s="97"/>
      <c r="D13" s="286"/>
      <c r="E13" s="286"/>
      <c r="F13" s="286"/>
      <c r="G13" s="286"/>
      <c r="H13" s="286"/>
    </row>
    <row r="14" spans="2:8" x14ac:dyDescent="0.2">
      <c r="B14" s="97" t="s">
        <v>9136</v>
      </c>
      <c r="C14" s="304">
        <v>14.680875540000001</v>
      </c>
      <c r="D14" s="304">
        <v>16.190280000000001</v>
      </c>
      <c r="E14" s="97">
        <v>35.17</v>
      </c>
      <c r="F14" s="97">
        <v>43.6</v>
      </c>
      <c r="G14" s="97">
        <f>0.04+20.64+23.33</f>
        <v>44.01</v>
      </c>
      <c r="H14" s="290">
        <v>44.25</v>
      </c>
    </row>
    <row r="15" spans="2:8" x14ac:dyDescent="0.2">
      <c r="B15" s="97"/>
      <c r="C15" s="97"/>
      <c r="D15" s="97"/>
      <c r="E15" s="289">
        <f>(E14-D14)/D14</f>
        <v>1.1722910289383506</v>
      </c>
      <c r="F15" s="289">
        <f>(F14-E14)/E14</f>
        <v>0.23969292010235996</v>
      </c>
      <c r="G15" s="289">
        <f t="shared" ref="G15" si="12">(G14-F14)/F14</f>
        <v>9.4036697247705629E-3</v>
      </c>
      <c r="H15" s="289">
        <f>(H14-G14)/G14</f>
        <v>5.4533060668030446E-3</v>
      </c>
    </row>
    <row r="16" spans="2:8" x14ac:dyDescent="0.2">
      <c r="B16" s="97"/>
      <c r="C16" s="97"/>
      <c r="D16" s="97"/>
      <c r="E16" s="289"/>
      <c r="F16" s="289"/>
      <c r="G16" s="289"/>
      <c r="H16" s="289"/>
    </row>
    <row r="17" spans="1:10" x14ac:dyDescent="0.2">
      <c r="B17" s="287" t="s">
        <v>9137</v>
      </c>
      <c r="C17" s="291">
        <f>C14/C7</f>
        <v>0.14116226480769231</v>
      </c>
      <c r="D17" s="291">
        <f>D14/D7</f>
        <v>0.11564485714285715</v>
      </c>
      <c r="E17" s="291">
        <f t="shared" ref="E17:H17" si="13">E14/E7</f>
        <v>2.8898931799506984E-2</v>
      </c>
      <c r="F17" s="291">
        <f t="shared" si="13"/>
        <v>4.4084934277047523E-2</v>
      </c>
      <c r="G17" s="291">
        <f t="shared" si="13"/>
        <v>5.5779467680608361E-2</v>
      </c>
      <c r="H17" s="291">
        <f t="shared" si="13"/>
        <v>5.860927152317881E-2</v>
      </c>
    </row>
    <row r="18" spans="1:10" x14ac:dyDescent="0.2">
      <c r="B18" s="287" t="s">
        <v>9138</v>
      </c>
      <c r="C18" s="291">
        <f>IF(C10&lt;0,C14/(-C10),C14/C10)</f>
        <v>0.12877961000000002</v>
      </c>
      <c r="D18" s="291">
        <f>IF(D10&lt;0,D14/(-D10),D14/D10)</f>
        <v>0.77096571428571437</v>
      </c>
      <c r="E18" s="291">
        <f t="shared" ref="E18:H18" si="14">IF(E10&lt;0,E14/(-E10),E14/E10)</f>
        <v>3.3849855630413858E-2</v>
      </c>
      <c r="F18" s="291">
        <f t="shared" si="14"/>
        <v>6.4688427299703269E-2</v>
      </c>
      <c r="G18" s="291">
        <f t="shared" si="14"/>
        <v>8.0457038391224853E-2</v>
      </c>
      <c r="H18" s="291">
        <f t="shared" si="14"/>
        <v>8.2096474953617812E-2</v>
      </c>
    </row>
    <row r="19" spans="1:10" x14ac:dyDescent="0.2">
      <c r="B19" s="97"/>
      <c r="C19" s="97"/>
      <c r="D19" s="286"/>
      <c r="E19" s="286"/>
      <c r="F19" s="286"/>
      <c r="G19" s="286"/>
      <c r="H19" s="286"/>
    </row>
    <row r="20" spans="1:10" x14ac:dyDescent="0.2">
      <c r="B20" s="97" t="s">
        <v>9139</v>
      </c>
      <c r="C20" s="292">
        <f>(1044159-1361562)/1361562</f>
        <v>-0.23311681730248054</v>
      </c>
      <c r="D20" s="289">
        <v>4.3900000000000002E-2</v>
      </c>
      <c r="E20" s="289">
        <v>-1.6500000000000001E-2</v>
      </c>
      <c r="F20" s="289">
        <v>-0.25180000000000002</v>
      </c>
      <c r="G20" s="289">
        <v>2.0388999999999999</v>
      </c>
      <c r="H20" s="292">
        <v>0.55600000000000005</v>
      </c>
    </row>
    <row r="21" spans="1:10" x14ac:dyDescent="0.2">
      <c r="B21" s="97"/>
      <c r="C21" s="97"/>
      <c r="D21" s="97"/>
      <c r="E21" s="97"/>
      <c r="F21" s="286"/>
      <c r="G21" s="286"/>
      <c r="H21" s="286"/>
      <c r="I21" s="286"/>
      <c r="J21" s="286"/>
    </row>
    <row r="22" spans="1:10" x14ac:dyDescent="0.2">
      <c r="A22" t="s">
        <v>61</v>
      </c>
      <c r="B22" s="97" t="s">
        <v>9140</v>
      </c>
      <c r="C22" s="97"/>
      <c r="D22" s="97"/>
      <c r="E22" s="97"/>
      <c r="F22" s="293"/>
      <c r="G22" s="293"/>
      <c r="H22" s="293"/>
      <c r="I22" s="293"/>
      <c r="J22" s="293"/>
    </row>
    <row r="23" spans="1:10" x14ac:dyDescent="0.2">
      <c r="A23" s="21"/>
      <c r="B23" s="13" t="s">
        <v>296</v>
      </c>
      <c r="C23" s="13"/>
      <c r="D23" s="13"/>
      <c r="E23" s="13"/>
      <c r="F23" s="13"/>
      <c r="G23" s="13" t="s">
        <v>9141</v>
      </c>
      <c r="H23" s="21"/>
      <c r="I23" s="21"/>
      <c r="J23" s="21"/>
    </row>
    <row r="24" spans="1:10" x14ac:dyDescent="0.2">
      <c r="B24" s="307" t="s">
        <v>9296</v>
      </c>
      <c r="C24" s="307"/>
      <c r="D24" s="307"/>
      <c r="E24" s="307"/>
      <c r="F24" s="308"/>
      <c r="G24" s="309">
        <v>121.92</v>
      </c>
      <c r="H24" s="286"/>
      <c r="I24" s="286"/>
      <c r="J24" s="286"/>
    </row>
    <row r="25" spans="1:10" x14ac:dyDescent="0.2">
      <c r="B25" s="97" t="s">
        <v>9088</v>
      </c>
      <c r="C25" s="97"/>
      <c r="D25" s="97"/>
      <c r="E25" s="97"/>
      <c r="F25" s="97"/>
      <c r="G25" s="294">
        <f>96465827/817235</f>
        <v>118.0392751167045</v>
      </c>
      <c r="H25" s="97"/>
      <c r="I25" s="97"/>
      <c r="J25" s="97"/>
    </row>
    <row r="26" spans="1:10" x14ac:dyDescent="0.2">
      <c r="B26" s="97" t="s">
        <v>9297</v>
      </c>
      <c r="C26" s="97"/>
      <c r="D26" s="97"/>
      <c r="E26" s="97"/>
      <c r="G26" s="295">
        <v>58.82</v>
      </c>
    </row>
    <row r="27" spans="1:10" x14ac:dyDescent="0.2">
      <c r="B27" s="97" t="s">
        <v>9299</v>
      </c>
      <c r="C27" s="97"/>
      <c r="D27" s="97"/>
      <c r="E27" s="97"/>
      <c r="G27" s="295">
        <v>125.64</v>
      </c>
    </row>
    <row r="28" spans="1:10" x14ac:dyDescent="0.2">
      <c r="B28" s="97" t="s">
        <v>9298</v>
      </c>
      <c r="C28" s="97"/>
      <c r="D28" s="97"/>
      <c r="E28" s="97"/>
      <c r="G28" s="295">
        <f>100.5+6*1.66+1.98</f>
        <v>112.44</v>
      </c>
    </row>
    <row r="30" spans="1:10" x14ac:dyDescent="0.2">
      <c r="B30" s="307" t="s">
        <v>172</v>
      </c>
      <c r="C30" s="307"/>
      <c r="D30" s="307"/>
      <c r="E30" s="307"/>
      <c r="F30" s="307"/>
      <c r="G30" s="327">
        <f>MEDIAN(G25:G28)</f>
        <v>115.23963755835226</v>
      </c>
    </row>
    <row r="31" spans="1:10" x14ac:dyDescent="0.2">
      <c r="B31" s="307" t="s">
        <v>171</v>
      </c>
      <c r="C31" s="307"/>
      <c r="D31" s="307"/>
      <c r="E31" s="307"/>
      <c r="F31" s="307"/>
      <c r="G31" s="327">
        <f>AVERAGE(G25:G28)</f>
        <v>103.73481877917612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DE91-0024-0943-8A89-7817EFF33BD5}">
  <dimension ref="B1:Q126"/>
  <sheetViews>
    <sheetView showGridLines="0" topLeftCell="A81" zoomScale="88" workbookViewId="0">
      <selection activeCell="J98" sqref="J98"/>
    </sheetView>
  </sheetViews>
  <sheetFormatPr baseColWidth="10" defaultRowHeight="15" x14ac:dyDescent="0.2"/>
  <cols>
    <col min="1" max="1" width="3.83203125" customWidth="1"/>
    <col min="2" max="2" width="42.83203125" customWidth="1"/>
  </cols>
  <sheetData>
    <row r="1" spans="2:17" x14ac:dyDescent="0.2">
      <c r="B1" t="s">
        <v>9131</v>
      </c>
    </row>
    <row r="3" spans="2:17" x14ac:dyDescent="0.2">
      <c r="B3" s="344" t="s">
        <v>9300</v>
      </c>
      <c r="C3" s="344"/>
      <c r="D3" s="344"/>
      <c r="E3" s="344"/>
      <c r="F3" s="344"/>
      <c r="G3" s="344"/>
      <c r="H3" s="344"/>
      <c r="I3" s="344"/>
      <c r="J3" s="344"/>
      <c r="K3" s="344"/>
      <c r="L3" s="344"/>
      <c r="M3" s="344"/>
      <c r="N3" s="344"/>
    </row>
    <row r="4" spans="2:17" x14ac:dyDescent="0.2">
      <c r="C4" s="296">
        <v>44348</v>
      </c>
      <c r="D4" s="296">
        <v>44440</v>
      </c>
      <c r="E4" s="296">
        <v>44531</v>
      </c>
      <c r="F4" s="296">
        <v>44621</v>
      </c>
      <c r="G4" s="296">
        <v>44713</v>
      </c>
      <c r="H4" s="296">
        <v>44805</v>
      </c>
      <c r="I4" s="296">
        <v>44896</v>
      </c>
      <c r="J4" s="296">
        <v>44986</v>
      </c>
      <c r="K4" s="296">
        <v>45078</v>
      </c>
      <c r="L4" s="296">
        <v>45170</v>
      </c>
      <c r="M4" s="296">
        <v>45261</v>
      </c>
      <c r="N4" s="296">
        <v>45352</v>
      </c>
    </row>
    <row r="5" spans="2:17" x14ac:dyDescent="0.2">
      <c r="B5" s="297" t="s">
        <v>9148</v>
      </c>
      <c r="C5" s="298"/>
      <c r="D5" s="298"/>
      <c r="E5" s="298"/>
      <c r="F5" s="298"/>
      <c r="G5" s="298"/>
      <c r="H5" s="298"/>
      <c r="I5" s="298"/>
      <c r="J5" s="298"/>
      <c r="K5" s="298"/>
      <c r="L5" s="298"/>
      <c r="M5" s="298"/>
      <c r="N5" s="298"/>
    </row>
    <row r="6" spans="2:17" x14ac:dyDescent="0.2">
      <c r="B6" s="299" t="s">
        <v>9108</v>
      </c>
      <c r="C6" s="300">
        <v>0.42670000000000002</v>
      </c>
      <c r="D6" s="300">
        <v>0.42670000000000002</v>
      </c>
      <c r="E6" s="300">
        <v>0.42670000000000002</v>
      </c>
      <c r="F6" s="300">
        <v>0.42609999999999998</v>
      </c>
      <c r="G6" s="300">
        <v>0.42609999999999998</v>
      </c>
      <c r="H6" s="300">
        <v>0.42590000000000006</v>
      </c>
      <c r="I6" s="300">
        <v>0.32469999999999999</v>
      </c>
      <c r="J6" s="300">
        <v>4.8300000000000003E-2</v>
      </c>
      <c r="K6" s="300">
        <v>4.8300000000000003E-2</v>
      </c>
      <c r="L6" s="300">
        <v>4.8300000000000003E-2</v>
      </c>
      <c r="M6" s="300">
        <v>4.8300000000000003E-2</v>
      </c>
      <c r="N6" s="300">
        <v>4.8300000000000003E-2</v>
      </c>
    </row>
    <row r="7" spans="2:17" x14ac:dyDescent="0.2">
      <c r="B7" s="299" t="s">
        <v>9104</v>
      </c>
      <c r="C7" s="300">
        <v>0</v>
      </c>
      <c r="D7" s="300">
        <v>0</v>
      </c>
      <c r="E7" s="300">
        <v>0</v>
      </c>
      <c r="F7" s="300">
        <v>0</v>
      </c>
      <c r="G7" s="300">
        <v>0</v>
      </c>
      <c r="H7" s="300">
        <v>0</v>
      </c>
      <c r="I7" s="300">
        <v>0</v>
      </c>
      <c r="J7" s="300">
        <v>0.2077</v>
      </c>
      <c r="K7" s="300">
        <v>0.2077</v>
      </c>
      <c r="L7" s="300">
        <v>0.20760000000000001</v>
      </c>
      <c r="M7" s="300">
        <v>0.20760000000000001</v>
      </c>
      <c r="N7" s="300">
        <v>0.20760000000000001</v>
      </c>
      <c r="Q7" s="97"/>
    </row>
    <row r="8" spans="2:17" x14ac:dyDescent="0.2">
      <c r="B8" s="299" t="s">
        <v>9106</v>
      </c>
      <c r="C8" s="300">
        <v>7.4200000000000002E-2</v>
      </c>
      <c r="D8" s="300">
        <v>7.4200000000000002E-2</v>
      </c>
      <c r="E8" s="300">
        <v>7.4200000000000002E-2</v>
      </c>
      <c r="F8" s="300">
        <v>7.4099999999999999E-2</v>
      </c>
      <c r="G8" s="300">
        <v>7.4099999999999999E-2</v>
      </c>
      <c r="H8" s="300">
        <v>7.4099999999999999E-2</v>
      </c>
      <c r="I8" s="300">
        <v>7.4099999999999999E-2</v>
      </c>
      <c r="J8" s="300">
        <v>7.4099999999999999E-2</v>
      </c>
      <c r="K8" s="300">
        <v>7.4099999999999999E-2</v>
      </c>
      <c r="L8" s="300">
        <v>7.4099999999999999E-2</v>
      </c>
      <c r="M8" s="300">
        <v>7.4099999999999999E-2</v>
      </c>
      <c r="N8" s="300">
        <v>7.4099999999999999E-2</v>
      </c>
    </row>
    <row r="9" spans="2:17" x14ac:dyDescent="0.2">
      <c r="B9" s="299" t="s">
        <v>9107</v>
      </c>
      <c r="C9" s="300">
        <v>0</v>
      </c>
      <c r="D9" s="300">
        <v>0</v>
      </c>
      <c r="E9" s="300">
        <v>0</v>
      </c>
      <c r="F9" s="300">
        <v>0</v>
      </c>
      <c r="G9" s="300">
        <v>0</v>
      </c>
      <c r="H9" s="300">
        <v>0</v>
      </c>
      <c r="I9" s="300">
        <v>0</v>
      </c>
      <c r="J9" s="300">
        <v>6.8699999999999997E-2</v>
      </c>
      <c r="K9" s="300">
        <v>6.8699999999999997E-2</v>
      </c>
      <c r="L9" s="300">
        <v>6.8699999999999997E-2</v>
      </c>
      <c r="M9" s="300">
        <v>6.8699999999999997E-2</v>
      </c>
      <c r="N9" s="300">
        <v>6.8699999999999997E-2</v>
      </c>
    </row>
    <row r="10" spans="2:17" x14ac:dyDescent="0.2">
      <c r="B10" s="299" t="s">
        <v>9105</v>
      </c>
      <c r="C10" s="300">
        <v>0</v>
      </c>
      <c r="D10" s="300">
        <v>0</v>
      </c>
      <c r="E10" s="300">
        <v>0</v>
      </c>
      <c r="F10" s="300">
        <v>0</v>
      </c>
      <c r="G10" s="300">
        <v>0</v>
      </c>
      <c r="H10" s="300">
        <v>0</v>
      </c>
      <c r="I10" s="300">
        <v>8.2799999999999999E-2</v>
      </c>
      <c r="J10" s="300">
        <v>8.2799999999999999E-2</v>
      </c>
      <c r="K10" s="300">
        <v>8.2799999999999999E-2</v>
      </c>
      <c r="L10" s="300">
        <v>8.2799999999999999E-2</v>
      </c>
      <c r="M10" s="300">
        <v>8.2799999999999999E-2</v>
      </c>
      <c r="N10" s="300">
        <v>8.2799999999999999E-2</v>
      </c>
    </row>
    <row r="11" spans="2:17" x14ac:dyDescent="0.2">
      <c r="B11" s="299" t="s">
        <v>9109</v>
      </c>
      <c r="C11" s="300">
        <v>1.01E-2</v>
      </c>
      <c r="D11" s="300">
        <v>1.01E-2</v>
      </c>
      <c r="E11" s="300">
        <v>1.01E-2</v>
      </c>
      <c r="F11" s="300">
        <v>1.01E-2</v>
      </c>
      <c r="G11" s="300">
        <v>1.01E-2</v>
      </c>
      <c r="H11" s="300">
        <v>1.7100000000000001E-2</v>
      </c>
      <c r="I11" s="300">
        <v>1.7100000000000001E-2</v>
      </c>
      <c r="J11" s="300">
        <v>1.7100000000000001E-2</v>
      </c>
      <c r="K11" s="300">
        <v>1.7100000000000001E-2</v>
      </c>
      <c r="L11" s="300">
        <v>1.7100000000000001E-2</v>
      </c>
      <c r="M11" s="300">
        <v>1.7000000000000001E-2</v>
      </c>
      <c r="N11" s="300">
        <v>1.7000000000000001E-2</v>
      </c>
    </row>
    <row r="12" spans="2:17" x14ac:dyDescent="0.2">
      <c r="B12" s="299" t="s">
        <v>9113</v>
      </c>
      <c r="C12" s="300">
        <v>1.38E-2</v>
      </c>
      <c r="D12" s="300">
        <v>1.38E-2</v>
      </c>
      <c r="E12" s="300">
        <v>1.38E-2</v>
      </c>
      <c r="F12" s="300">
        <v>1.38E-2</v>
      </c>
      <c r="G12" s="300">
        <v>1.38E-2</v>
      </c>
      <c r="H12" s="300">
        <v>1.38E-2</v>
      </c>
      <c r="I12" s="300">
        <v>1.38E-2</v>
      </c>
      <c r="J12" s="300">
        <v>1.38E-2</v>
      </c>
      <c r="K12" s="300">
        <v>1.38E-2</v>
      </c>
      <c r="L12" s="300">
        <v>1.38E-2</v>
      </c>
      <c r="M12" s="300">
        <v>1.38E-2</v>
      </c>
      <c r="N12" s="300">
        <v>1.38E-2</v>
      </c>
    </row>
    <row r="13" spans="2:17" x14ac:dyDescent="0.2">
      <c r="B13" s="299" t="s">
        <v>9149</v>
      </c>
      <c r="C13" s="300">
        <v>1.38E-2</v>
      </c>
      <c r="D13" s="300">
        <v>1.38E-2</v>
      </c>
      <c r="E13" s="300">
        <v>1.38E-2</v>
      </c>
      <c r="F13" s="300">
        <v>1.38E-2</v>
      </c>
      <c r="G13" s="300">
        <v>1.38E-2</v>
      </c>
      <c r="H13" s="300">
        <v>1.38E-2</v>
      </c>
      <c r="I13" s="300">
        <v>1.38E-2</v>
      </c>
      <c r="J13" s="300">
        <v>1.38E-2</v>
      </c>
      <c r="K13" s="300">
        <v>1.38E-2</v>
      </c>
      <c r="L13" s="300">
        <v>1.38E-2</v>
      </c>
      <c r="M13" s="300">
        <v>1.38E-2</v>
      </c>
      <c r="N13" s="300">
        <v>1.38E-2</v>
      </c>
    </row>
    <row r="14" spans="2:17" x14ac:dyDescent="0.2">
      <c r="B14" s="299" t="s">
        <v>9112</v>
      </c>
      <c r="C14" s="300">
        <v>1E-4</v>
      </c>
      <c r="D14" s="300">
        <v>1E-4</v>
      </c>
      <c r="E14" s="300">
        <v>1E-4</v>
      </c>
      <c r="F14" s="300">
        <v>1E-4</v>
      </c>
      <c r="G14" s="300">
        <v>1E-4</v>
      </c>
      <c r="H14" s="300">
        <v>1E-4</v>
      </c>
      <c r="I14" s="300">
        <v>1.8500000000000003E-2</v>
      </c>
      <c r="J14" s="300">
        <v>1.8500000000000003E-2</v>
      </c>
      <c r="K14" s="300">
        <v>1.8500000000000003E-2</v>
      </c>
      <c r="L14" s="300">
        <v>1.8500000000000003E-2</v>
      </c>
      <c r="M14" s="300">
        <v>1.38E-2</v>
      </c>
      <c r="N14" s="300">
        <v>1.38E-2</v>
      </c>
    </row>
    <row r="15" spans="2:17" x14ac:dyDescent="0.2">
      <c r="B15" s="299" t="s">
        <v>9150</v>
      </c>
      <c r="C15" s="300">
        <v>6.9999999999999993E-3</v>
      </c>
      <c r="D15" s="300">
        <v>6.9999999999999993E-3</v>
      </c>
      <c r="E15" s="300">
        <v>6.9999999999999993E-3</v>
      </c>
      <c r="F15" s="300">
        <v>6.9999999999999993E-3</v>
      </c>
      <c r="G15" s="300">
        <v>6.9999999999999993E-3</v>
      </c>
      <c r="H15" s="300">
        <v>0</v>
      </c>
      <c r="I15" s="300">
        <v>0</v>
      </c>
      <c r="J15" s="300">
        <v>0</v>
      </c>
      <c r="K15" s="300">
        <v>0</v>
      </c>
      <c r="L15" s="300">
        <v>0</v>
      </c>
      <c r="M15" s="300">
        <v>0</v>
      </c>
      <c r="N15" s="300">
        <v>0</v>
      </c>
    </row>
    <row r="16" spans="2:17" x14ac:dyDescent="0.2">
      <c r="B16" s="299" t="s">
        <v>9151</v>
      </c>
      <c r="C16" s="300">
        <v>6.8999999999999999E-3</v>
      </c>
      <c r="D16" s="300">
        <v>6.8999999999999999E-3</v>
      </c>
      <c r="E16" s="300">
        <v>6.8999999999999999E-3</v>
      </c>
      <c r="F16" s="300">
        <v>6.8999999999999999E-3</v>
      </c>
      <c r="G16" s="300">
        <v>6.8999999999999999E-3</v>
      </c>
      <c r="H16" s="300">
        <v>6.8999999999999999E-3</v>
      </c>
      <c r="I16" s="300">
        <v>6.8999999999999999E-3</v>
      </c>
      <c r="J16" s="300">
        <v>6.8999999999999999E-3</v>
      </c>
      <c r="K16" s="300">
        <v>6.8999999999999999E-3</v>
      </c>
      <c r="L16" s="300">
        <v>6.8999999999999999E-3</v>
      </c>
      <c r="M16" s="300">
        <v>6.8999999999999999E-3</v>
      </c>
      <c r="N16" s="300">
        <v>6.8999999999999999E-3</v>
      </c>
    </row>
    <row r="17" spans="2:14" x14ac:dyDescent="0.2">
      <c r="B17" s="299" t="s">
        <v>9152</v>
      </c>
      <c r="C17" s="300">
        <v>0</v>
      </c>
      <c r="D17" s="300">
        <v>0</v>
      </c>
      <c r="E17" s="300">
        <v>0</v>
      </c>
      <c r="F17" s="300">
        <v>3.7000000000000002E-3</v>
      </c>
      <c r="G17" s="300">
        <v>3.7000000000000002E-3</v>
      </c>
      <c r="H17" s="300">
        <v>3.7000000000000002E-3</v>
      </c>
      <c r="I17" s="300">
        <v>3.7000000000000002E-3</v>
      </c>
      <c r="J17" s="300">
        <v>3.7000000000000002E-3</v>
      </c>
      <c r="K17" s="300">
        <v>3.7000000000000002E-3</v>
      </c>
      <c r="L17" s="300">
        <v>3.7000000000000002E-3</v>
      </c>
      <c r="M17" s="300">
        <v>8.5000000000000006E-3</v>
      </c>
      <c r="N17" s="300">
        <v>8.5000000000000006E-3</v>
      </c>
    </row>
    <row r="18" spans="2:14" x14ac:dyDescent="0.2">
      <c r="B18" s="299" t="s">
        <v>9153</v>
      </c>
      <c r="C18" s="300">
        <v>3.7000000000000002E-3</v>
      </c>
      <c r="D18" s="300">
        <v>3.7000000000000002E-3</v>
      </c>
      <c r="E18" s="300">
        <v>3.7000000000000002E-3</v>
      </c>
      <c r="F18" s="300">
        <v>0</v>
      </c>
      <c r="G18" s="300">
        <v>0</v>
      </c>
      <c r="H18" s="300">
        <v>0</v>
      </c>
      <c r="I18" s="300">
        <v>0</v>
      </c>
      <c r="J18" s="300">
        <v>0</v>
      </c>
      <c r="K18" s="300">
        <v>0</v>
      </c>
      <c r="L18" s="300">
        <v>0</v>
      </c>
      <c r="M18" s="300">
        <v>0</v>
      </c>
      <c r="N18" s="300">
        <v>0</v>
      </c>
    </row>
    <row r="19" spans="2:14" x14ac:dyDescent="0.2">
      <c r="B19" s="299" t="s">
        <v>9154</v>
      </c>
      <c r="C19" s="300">
        <v>1.9E-3</v>
      </c>
      <c r="D19" s="300">
        <v>1.9E-3</v>
      </c>
      <c r="E19" s="300">
        <v>1.9E-3</v>
      </c>
      <c r="F19" s="300">
        <v>1.9E-3</v>
      </c>
      <c r="G19" s="300">
        <v>1.9E-3</v>
      </c>
      <c r="H19" s="300">
        <v>1.9E-3</v>
      </c>
      <c r="I19" s="300">
        <v>1.9E-3</v>
      </c>
      <c r="J19" s="300">
        <v>1.9E-3</v>
      </c>
      <c r="K19" s="300">
        <v>1.9E-3</v>
      </c>
      <c r="L19" s="300">
        <v>1.9E-3</v>
      </c>
      <c r="M19" s="300">
        <v>1.9E-3</v>
      </c>
      <c r="N19" s="300">
        <v>1.9E-3</v>
      </c>
    </row>
    <row r="20" spans="2:14" x14ac:dyDescent="0.2">
      <c r="B20" s="299" t="s">
        <v>9155</v>
      </c>
      <c r="C20" s="300">
        <v>1.2999999999999999E-3</v>
      </c>
      <c r="D20" s="300">
        <v>1.2999999999999999E-3</v>
      </c>
      <c r="E20" s="300">
        <v>1.2999999999999999E-3</v>
      </c>
      <c r="F20" s="300">
        <v>1.2999999999999999E-3</v>
      </c>
      <c r="G20" s="300">
        <v>1.2999999999999999E-3</v>
      </c>
      <c r="H20" s="300">
        <v>1.2999999999999999E-3</v>
      </c>
      <c r="I20" s="300">
        <v>1.2999999999999999E-3</v>
      </c>
      <c r="J20" s="300">
        <v>1.2999999999999999E-3</v>
      </c>
      <c r="K20" s="300">
        <v>1.2999999999999999E-3</v>
      </c>
      <c r="L20" s="300">
        <v>1.2999999999999999E-3</v>
      </c>
      <c r="M20" s="300">
        <v>1.2999999999999999E-3</v>
      </c>
      <c r="N20" s="300">
        <v>1.2999999999999999E-3</v>
      </c>
    </row>
    <row r="21" spans="2:14" x14ac:dyDescent="0.2">
      <c r="B21" s="299" t="s">
        <v>9156</v>
      </c>
      <c r="C21" s="300">
        <v>0</v>
      </c>
      <c r="D21" s="300">
        <v>0</v>
      </c>
      <c r="E21" s="300">
        <v>0</v>
      </c>
      <c r="F21" s="300">
        <v>0</v>
      </c>
      <c r="G21" s="300">
        <v>0</v>
      </c>
      <c r="H21" s="300">
        <v>0</v>
      </c>
      <c r="I21" s="300">
        <v>0</v>
      </c>
      <c r="J21" s="300">
        <v>0</v>
      </c>
      <c r="K21" s="300">
        <v>0</v>
      </c>
      <c r="L21" s="300">
        <v>0</v>
      </c>
      <c r="M21" s="300">
        <v>0</v>
      </c>
      <c r="N21" s="300">
        <v>0</v>
      </c>
    </row>
    <row r="22" spans="2:14" x14ac:dyDescent="0.2">
      <c r="B22" s="299" t="s">
        <v>9157</v>
      </c>
      <c r="C22" s="300">
        <v>0</v>
      </c>
      <c r="D22" s="300">
        <v>0</v>
      </c>
      <c r="E22" s="300">
        <v>0</v>
      </c>
      <c r="F22" s="300">
        <v>0</v>
      </c>
      <c r="G22" s="300">
        <v>0</v>
      </c>
      <c r="H22" s="300">
        <v>0</v>
      </c>
      <c r="I22" s="300">
        <v>0</v>
      </c>
      <c r="J22" s="300">
        <v>0</v>
      </c>
      <c r="K22" s="300">
        <v>0</v>
      </c>
      <c r="L22" s="300">
        <v>0</v>
      </c>
      <c r="M22" s="300">
        <v>0</v>
      </c>
      <c r="N22" s="300">
        <v>0</v>
      </c>
    </row>
    <row r="23" spans="2:14" x14ac:dyDescent="0.2">
      <c r="B23" s="299" t="s">
        <v>9158</v>
      </c>
      <c r="C23" s="300">
        <v>0</v>
      </c>
      <c r="D23" s="300">
        <v>0</v>
      </c>
      <c r="E23" s="300">
        <v>0</v>
      </c>
      <c r="F23" s="300">
        <v>0</v>
      </c>
      <c r="G23" s="300">
        <v>0</v>
      </c>
      <c r="H23" s="300">
        <v>0</v>
      </c>
      <c r="I23" s="300">
        <v>0</v>
      </c>
      <c r="J23" s="300">
        <v>0</v>
      </c>
      <c r="K23" s="300">
        <v>0</v>
      </c>
      <c r="L23" s="300">
        <v>0</v>
      </c>
      <c r="M23" s="300">
        <v>0</v>
      </c>
      <c r="N23" s="300">
        <v>0</v>
      </c>
    </row>
    <row r="24" spans="2:14" x14ac:dyDescent="0.2">
      <c r="B24" s="299" t="s">
        <v>9159</v>
      </c>
      <c r="C24" s="300">
        <v>0</v>
      </c>
      <c r="D24" s="300">
        <v>0</v>
      </c>
      <c r="E24" s="300">
        <v>0</v>
      </c>
      <c r="F24" s="300">
        <v>0</v>
      </c>
      <c r="G24" s="300">
        <v>0</v>
      </c>
      <c r="H24" s="300">
        <v>0</v>
      </c>
      <c r="I24" s="300">
        <v>0</v>
      </c>
      <c r="J24" s="300">
        <v>0</v>
      </c>
      <c r="K24" s="300">
        <v>0</v>
      </c>
      <c r="L24" s="300">
        <v>0</v>
      </c>
      <c r="M24" s="300">
        <v>0</v>
      </c>
      <c r="N24" s="300">
        <v>0</v>
      </c>
    </row>
    <row r="25" spans="2:14" x14ac:dyDescent="0.2">
      <c r="B25" s="299" t="s">
        <v>9160</v>
      </c>
      <c r="C25" s="300">
        <v>0</v>
      </c>
      <c r="D25" s="300">
        <v>0</v>
      </c>
      <c r="E25" s="300">
        <v>0</v>
      </c>
      <c r="F25" s="300">
        <v>0</v>
      </c>
      <c r="G25" s="300">
        <v>0</v>
      </c>
      <c r="H25" s="300">
        <v>0</v>
      </c>
      <c r="I25" s="300">
        <v>0</v>
      </c>
      <c r="J25" s="300">
        <v>0</v>
      </c>
      <c r="K25" s="300">
        <v>0</v>
      </c>
      <c r="L25" s="300">
        <v>0</v>
      </c>
      <c r="M25" s="300">
        <v>0</v>
      </c>
      <c r="N25" s="300">
        <v>0</v>
      </c>
    </row>
    <row r="26" spans="2:14" x14ac:dyDescent="0.2">
      <c r="B26" s="299" t="s">
        <v>9161</v>
      </c>
      <c r="C26" s="300">
        <v>0</v>
      </c>
      <c r="D26" s="300">
        <v>0</v>
      </c>
      <c r="E26" s="300">
        <v>0</v>
      </c>
      <c r="F26" s="300">
        <v>0</v>
      </c>
      <c r="G26" s="300">
        <v>0</v>
      </c>
      <c r="H26" s="300">
        <v>0</v>
      </c>
      <c r="I26" s="300">
        <v>0</v>
      </c>
      <c r="J26" s="300">
        <v>0</v>
      </c>
      <c r="K26" s="300">
        <v>0</v>
      </c>
      <c r="L26" s="300">
        <v>0</v>
      </c>
      <c r="M26" s="300">
        <v>0</v>
      </c>
      <c r="N26" s="300">
        <v>0</v>
      </c>
    </row>
    <row r="27" spans="2:14" x14ac:dyDescent="0.2">
      <c r="B27" s="299" t="s">
        <v>9162</v>
      </c>
      <c r="C27" s="300">
        <v>0</v>
      </c>
      <c r="D27" s="300">
        <v>0</v>
      </c>
      <c r="E27" s="300">
        <v>0</v>
      </c>
      <c r="F27" s="300">
        <v>0</v>
      </c>
      <c r="G27" s="300">
        <v>0</v>
      </c>
      <c r="H27" s="300">
        <v>0</v>
      </c>
      <c r="I27" s="300">
        <v>0</v>
      </c>
      <c r="J27" s="300">
        <v>0</v>
      </c>
      <c r="K27" s="300">
        <v>0</v>
      </c>
      <c r="L27" s="300">
        <v>0</v>
      </c>
      <c r="M27" s="300">
        <v>0</v>
      </c>
      <c r="N27" s="300">
        <v>0</v>
      </c>
    </row>
    <row r="28" spans="2:14" x14ac:dyDescent="0.2">
      <c r="B28" s="299" t="s">
        <v>9163</v>
      </c>
      <c r="C28" s="300">
        <v>0</v>
      </c>
      <c r="D28" s="300">
        <v>0</v>
      </c>
      <c r="E28" s="300">
        <v>0</v>
      </c>
      <c r="F28" s="300">
        <v>0</v>
      </c>
      <c r="G28" s="300">
        <v>0</v>
      </c>
      <c r="H28" s="300">
        <v>0</v>
      </c>
      <c r="I28" s="300">
        <v>0</v>
      </c>
      <c r="J28" s="300">
        <v>0</v>
      </c>
      <c r="K28" s="300">
        <v>0</v>
      </c>
      <c r="L28" s="300">
        <v>0</v>
      </c>
      <c r="M28" s="300">
        <v>0</v>
      </c>
      <c r="N28" s="300">
        <v>0</v>
      </c>
    </row>
    <row r="29" spans="2:14" x14ac:dyDescent="0.2">
      <c r="B29" s="299" t="s">
        <v>9164</v>
      </c>
      <c r="C29" s="300">
        <v>0</v>
      </c>
      <c r="D29" s="300">
        <v>0</v>
      </c>
      <c r="E29" s="300">
        <v>0</v>
      </c>
      <c r="F29" s="300">
        <v>0</v>
      </c>
      <c r="G29" s="300">
        <v>0</v>
      </c>
      <c r="H29" s="300">
        <v>0</v>
      </c>
      <c r="I29" s="300">
        <v>0</v>
      </c>
      <c r="J29" s="300">
        <v>0</v>
      </c>
      <c r="K29" s="300">
        <v>0</v>
      </c>
      <c r="L29" s="300">
        <v>0</v>
      </c>
      <c r="M29" s="300">
        <v>0</v>
      </c>
      <c r="N29" s="300">
        <v>0</v>
      </c>
    </row>
    <row r="30" spans="2:14" x14ac:dyDescent="0.2">
      <c r="B30" s="299" t="s">
        <v>9165</v>
      </c>
      <c r="C30" s="300">
        <v>0</v>
      </c>
      <c r="D30" s="300">
        <v>0</v>
      </c>
      <c r="E30" s="300">
        <v>0</v>
      </c>
      <c r="F30" s="300">
        <v>0</v>
      </c>
      <c r="G30" s="300">
        <v>0</v>
      </c>
      <c r="H30" s="300">
        <v>0</v>
      </c>
      <c r="I30" s="300">
        <v>0</v>
      </c>
      <c r="J30" s="300">
        <v>0</v>
      </c>
      <c r="K30" s="300">
        <v>0</v>
      </c>
      <c r="L30" s="300">
        <v>0</v>
      </c>
      <c r="M30" s="300">
        <v>0</v>
      </c>
      <c r="N30" s="300">
        <v>0</v>
      </c>
    </row>
    <row r="31" spans="2:14" x14ac:dyDescent="0.2">
      <c r="B31" s="299" t="s">
        <v>9166</v>
      </c>
      <c r="C31" s="300">
        <v>0</v>
      </c>
      <c r="D31" s="300">
        <v>0</v>
      </c>
      <c r="E31" s="300">
        <v>0</v>
      </c>
      <c r="F31" s="300">
        <v>0</v>
      </c>
      <c r="G31" s="300">
        <v>0</v>
      </c>
      <c r="H31" s="300">
        <v>0</v>
      </c>
      <c r="I31" s="300">
        <v>0</v>
      </c>
      <c r="J31" s="300">
        <v>0</v>
      </c>
      <c r="K31" s="300">
        <v>0</v>
      </c>
      <c r="L31" s="300">
        <v>0</v>
      </c>
      <c r="M31" s="300">
        <v>0</v>
      </c>
      <c r="N31" s="300">
        <v>0</v>
      </c>
    </row>
    <row r="32" spans="2:14" x14ac:dyDescent="0.2">
      <c r="B32" s="299" t="s">
        <v>9167</v>
      </c>
      <c r="C32" s="300">
        <v>0</v>
      </c>
      <c r="D32" s="300">
        <v>0</v>
      </c>
      <c r="E32" s="300">
        <v>0</v>
      </c>
      <c r="F32" s="300">
        <v>0</v>
      </c>
      <c r="G32" s="300">
        <v>0</v>
      </c>
      <c r="H32" s="300">
        <v>0</v>
      </c>
      <c r="I32" s="300">
        <v>0</v>
      </c>
      <c r="J32" s="300">
        <v>0</v>
      </c>
      <c r="K32" s="300">
        <v>0</v>
      </c>
      <c r="L32" s="300">
        <v>0</v>
      </c>
      <c r="M32" s="300">
        <v>0</v>
      </c>
      <c r="N32" s="300">
        <v>0</v>
      </c>
    </row>
    <row r="33" spans="2:14" x14ac:dyDescent="0.2">
      <c r="B33" s="299" t="s">
        <v>9168</v>
      </c>
      <c r="C33" s="300">
        <v>0</v>
      </c>
      <c r="D33" s="300">
        <v>0</v>
      </c>
      <c r="E33" s="300">
        <v>0</v>
      </c>
      <c r="F33" s="300">
        <v>0</v>
      </c>
      <c r="G33" s="300">
        <v>0</v>
      </c>
      <c r="H33" s="300">
        <v>0</v>
      </c>
      <c r="I33" s="300">
        <v>0</v>
      </c>
      <c r="J33" s="300">
        <v>0</v>
      </c>
      <c r="K33" s="300">
        <v>0</v>
      </c>
      <c r="L33" s="300">
        <v>0</v>
      </c>
      <c r="M33" s="300">
        <v>0</v>
      </c>
      <c r="N33" s="300">
        <v>0</v>
      </c>
    </row>
    <row r="34" spans="2:14" x14ac:dyDescent="0.2">
      <c r="B34" s="299" t="s">
        <v>9169</v>
      </c>
      <c r="C34" s="300">
        <v>0</v>
      </c>
      <c r="D34" s="300">
        <v>0</v>
      </c>
      <c r="E34" s="300">
        <v>0</v>
      </c>
      <c r="F34" s="300">
        <v>0</v>
      </c>
      <c r="G34" s="300">
        <v>0</v>
      </c>
      <c r="H34" s="300">
        <v>0</v>
      </c>
      <c r="I34" s="300">
        <v>0</v>
      </c>
      <c r="J34" s="300">
        <v>0</v>
      </c>
      <c r="K34" s="300">
        <v>0</v>
      </c>
      <c r="L34" s="300">
        <v>0</v>
      </c>
      <c r="M34" s="300">
        <v>0</v>
      </c>
      <c r="N34" s="300">
        <v>0</v>
      </c>
    </row>
    <row r="35" spans="2:14" x14ac:dyDescent="0.2">
      <c r="B35" s="299" t="s">
        <v>9170</v>
      </c>
      <c r="C35" s="300">
        <v>0</v>
      </c>
      <c r="D35" s="300">
        <v>0</v>
      </c>
      <c r="E35" s="300">
        <v>0</v>
      </c>
      <c r="F35" s="300">
        <v>0</v>
      </c>
      <c r="G35" s="300">
        <v>0</v>
      </c>
      <c r="H35" s="300">
        <v>0</v>
      </c>
      <c r="I35" s="300">
        <v>0</v>
      </c>
      <c r="J35" s="300">
        <v>0</v>
      </c>
      <c r="K35" s="300">
        <v>0</v>
      </c>
      <c r="L35" s="300">
        <v>0</v>
      </c>
      <c r="M35" s="300">
        <v>0</v>
      </c>
      <c r="N35" s="300">
        <v>0</v>
      </c>
    </row>
    <row r="36" spans="2:14" x14ac:dyDescent="0.2">
      <c r="B36" s="299" t="s">
        <v>9171</v>
      </c>
      <c r="C36" s="300">
        <v>0</v>
      </c>
      <c r="D36" s="300">
        <v>0</v>
      </c>
      <c r="E36" s="300">
        <v>0</v>
      </c>
      <c r="F36" s="300">
        <v>0</v>
      </c>
      <c r="G36" s="300">
        <v>0</v>
      </c>
      <c r="H36" s="300">
        <v>0</v>
      </c>
      <c r="I36" s="300">
        <v>0</v>
      </c>
      <c r="J36" s="300">
        <v>0</v>
      </c>
      <c r="K36" s="300">
        <v>0</v>
      </c>
      <c r="L36" s="300">
        <v>0</v>
      </c>
      <c r="M36" s="300">
        <v>0</v>
      </c>
      <c r="N36" s="300">
        <v>0</v>
      </c>
    </row>
    <row r="37" spans="2:14" x14ac:dyDescent="0.2">
      <c r="B37" s="299" t="s">
        <v>9172</v>
      </c>
      <c r="C37" s="300">
        <v>0</v>
      </c>
      <c r="D37" s="300">
        <v>0</v>
      </c>
      <c r="E37" s="300">
        <v>0</v>
      </c>
      <c r="F37" s="300">
        <v>0</v>
      </c>
      <c r="G37" s="300">
        <v>0</v>
      </c>
      <c r="H37" s="300">
        <v>0</v>
      </c>
      <c r="I37" s="300">
        <v>0</v>
      </c>
      <c r="J37" s="300">
        <v>0</v>
      </c>
      <c r="K37" s="300">
        <v>0</v>
      </c>
      <c r="L37" s="300">
        <v>0</v>
      </c>
      <c r="M37" s="300">
        <v>0</v>
      </c>
      <c r="N37" s="300">
        <v>0</v>
      </c>
    </row>
    <row r="38" spans="2:14" x14ac:dyDescent="0.2">
      <c r="B38" s="299" t="s">
        <v>9173</v>
      </c>
      <c r="C38" s="300">
        <v>0</v>
      </c>
      <c r="D38" s="300">
        <v>0</v>
      </c>
      <c r="E38" s="300">
        <v>0</v>
      </c>
      <c r="F38" s="300">
        <v>0</v>
      </c>
      <c r="G38" s="300">
        <v>0</v>
      </c>
      <c r="H38" s="300">
        <v>0</v>
      </c>
      <c r="I38" s="300">
        <v>0</v>
      </c>
      <c r="J38" s="300">
        <v>0</v>
      </c>
      <c r="K38" s="300">
        <v>0</v>
      </c>
      <c r="L38" s="300">
        <v>0</v>
      </c>
      <c r="M38" s="300">
        <v>0</v>
      </c>
      <c r="N38" s="300">
        <v>0</v>
      </c>
    </row>
    <row r="39" spans="2:14" x14ac:dyDescent="0.2">
      <c r="B39" s="299" t="s">
        <v>9174</v>
      </c>
      <c r="C39" s="300">
        <v>0</v>
      </c>
      <c r="D39" s="300">
        <v>0</v>
      </c>
      <c r="E39" s="300">
        <v>0</v>
      </c>
      <c r="F39" s="300">
        <v>0</v>
      </c>
      <c r="G39" s="300">
        <v>0</v>
      </c>
      <c r="H39" s="300">
        <v>0</v>
      </c>
      <c r="I39" s="300">
        <v>0</v>
      </c>
      <c r="J39" s="300">
        <v>0</v>
      </c>
      <c r="K39" s="300">
        <v>0</v>
      </c>
      <c r="L39" s="300">
        <v>0</v>
      </c>
      <c r="M39" s="300">
        <v>0</v>
      </c>
      <c r="N39" s="300">
        <v>0</v>
      </c>
    </row>
    <row r="40" spans="2:14" x14ac:dyDescent="0.2">
      <c r="B40" s="299" t="s">
        <v>9175</v>
      </c>
      <c r="C40" s="300">
        <v>0</v>
      </c>
      <c r="D40" s="300">
        <v>0</v>
      </c>
      <c r="E40" s="300">
        <v>0</v>
      </c>
      <c r="F40" s="300">
        <v>0</v>
      </c>
      <c r="G40" s="300">
        <v>0</v>
      </c>
      <c r="H40" s="300">
        <v>0</v>
      </c>
      <c r="I40" s="300">
        <v>0</v>
      </c>
      <c r="J40" s="300">
        <v>0</v>
      </c>
      <c r="K40" s="300">
        <v>0</v>
      </c>
      <c r="L40" s="300">
        <v>0</v>
      </c>
      <c r="M40" s="300">
        <v>0</v>
      </c>
      <c r="N40" s="300">
        <v>0</v>
      </c>
    </row>
    <row r="41" spans="2:14" x14ac:dyDescent="0.2">
      <c r="B41" s="299" t="s">
        <v>9176</v>
      </c>
      <c r="C41" s="300">
        <v>0</v>
      </c>
      <c r="D41" s="300">
        <v>0</v>
      </c>
      <c r="E41" s="300">
        <v>0</v>
      </c>
      <c r="F41" s="300">
        <v>0</v>
      </c>
      <c r="G41" s="300">
        <v>0</v>
      </c>
      <c r="H41" s="300">
        <v>0</v>
      </c>
      <c r="I41" s="300">
        <v>0</v>
      </c>
      <c r="J41" s="300">
        <v>0</v>
      </c>
      <c r="K41" s="300">
        <v>0</v>
      </c>
      <c r="L41" s="300">
        <v>0</v>
      </c>
      <c r="M41" s="300">
        <v>0</v>
      </c>
      <c r="N41" s="300">
        <v>0</v>
      </c>
    </row>
    <row r="42" spans="2:14" x14ac:dyDescent="0.2">
      <c r="B42" s="299" t="s">
        <v>9177</v>
      </c>
      <c r="C42" s="300">
        <v>0</v>
      </c>
      <c r="D42" s="300">
        <v>0</v>
      </c>
      <c r="E42" s="300">
        <v>0</v>
      </c>
      <c r="F42" s="300">
        <v>0</v>
      </c>
      <c r="G42" s="300">
        <v>0</v>
      </c>
      <c r="H42" s="300">
        <v>0</v>
      </c>
      <c r="I42" s="300">
        <v>0</v>
      </c>
      <c r="J42" s="300">
        <v>0</v>
      </c>
      <c r="K42" s="300">
        <v>0</v>
      </c>
      <c r="L42" s="300">
        <v>0</v>
      </c>
      <c r="M42" s="300">
        <v>0</v>
      </c>
      <c r="N42" s="300">
        <v>0</v>
      </c>
    </row>
    <row r="43" spans="2:14" x14ac:dyDescent="0.2">
      <c r="B43" s="299" t="s">
        <v>9178</v>
      </c>
      <c r="C43" s="300">
        <v>0</v>
      </c>
      <c r="D43" s="300">
        <v>0</v>
      </c>
      <c r="E43" s="300">
        <v>0</v>
      </c>
      <c r="F43" s="300">
        <v>0</v>
      </c>
      <c r="G43" s="300">
        <v>0</v>
      </c>
      <c r="H43" s="300">
        <v>0</v>
      </c>
      <c r="I43" s="300">
        <v>0</v>
      </c>
      <c r="J43" s="300">
        <v>0</v>
      </c>
      <c r="K43" s="300">
        <v>0</v>
      </c>
      <c r="L43" s="300">
        <v>0</v>
      </c>
      <c r="M43" s="300">
        <v>0</v>
      </c>
      <c r="N43" s="300">
        <v>0</v>
      </c>
    </row>
    <row r="44" spans="2:14" x14ac:dyDescent="0.2">
      <c r="B44" s="299" t="s">
        <v>9179</v>
      </c>
      <c r="C44" s="300">
        <v>0</v>
      </c>
      <c r="D44" s="300">
        <v>0</v>
      </c>
      <c r="E44" s="300">
        <v>0</v>
      </c>
      <c r="F44" s="300">
        <v>0</v>
      </c>
      <c r="G44" s="300">
        <v>0</v>
      </c>
      <c r="H44" s="300">
        <v>0</v>
      </c>
      <c r="I44" s="300">
        <v>0</v>
      </c>
      <c r="J44" s="300">
        <v>0</v>
      </c>
      <c r="K44" s="300">
        <v>0</v>
      </c>
      <c r="L44" s="300">
        <v>0</v>
      </c>
      <c r="M44" s="300">
        <v>0</v>
      </c>
      <c r="N44" s="300">
        <v>0</v>
      </c>
    </row>
    <row r="45" spans="2:14" x14ac:dyDescent="0.2">
      <c r="B45" s="299" t="s">
        <v>9180</v>
      </c>
      <c r="C45" s="300">
        <v>0</v>
      </c>
      <c r="D45" s="300">
        <v>0</v>
      </c>
      <c r="E45" s="300">
        <v>0</v>
      </c>
      <c r="F45" s="300">
        <v>0</v>
      </c>
      <c r="G45" s="300">
        <v>0</v>
      </c>
      <c r="H45" s="300">
        <v>0</v>
      </c>
      <c r="I45" s="300">
        <v>0</v>
      </c>
      <c r="J45" s="300">
        <v>0</v>
      </c>
      <c r="K45" s="300">
        <v>0</v>
      </c>
      <c r="L45" s="300">
        <v>0</v>
      </c>
      <c r="M45" s="300">
        <v>0</v>
      </c>
      <c r="N45" s="300">
        <v>0</v>
      </c>
    </row>
    <row r="46" spans="2:14" x14ac:dyDescent="0.2">
      <c r="B46" s="299" t="s">
        <v>9181</v>
      </c>
      <c r="C46" s="300">
        <v>0</v>
      </c>
      <c r="D46" s="300">
        <v>0</v>
      </c>
      <c r="E46" s="300">
        <v>0</v>
      </c>
      <c r="F46" s="300">
        <v>0</v>
      </c>
      <c r="G46" s="300">
        <v>0</v>
      </c>
      <c r="H46" s="300">
        <v>0</v>
      </c>
      <c r="I46" s="300">
        <v>0</v>
      </c>
      <c r="J46" s="300">
        <v>0</v>
      </c>
      <c r="K46" s="300">
        <v>0</v>
      </c>
      <c r="L46" s="300">
        <v>0</v>
      </c>
      <c r="M46" s="300">
        <v>0</v>
      </c>
      <c r="N46" s="300">
        <v>0</v>
      </c>
    </row>
    <row r="47" spans="2:14" x14ac:dyDescent="0.2">
      <c r="B47" s="299" t="s">
        <v>9182</v>
      </c>
      <c r="C47" s="300">
        <v>0</v>
      </c>
      <c r="D47" s="300">
        <v>0</v>
      </c>
      <c r="E47" s="300">
        <v>0</v>
      </c>
      <c r="F47" s="300">
        <v>0</v>
      </c>
      <c r="G47" s="300">
        <v>0</v>
      </c>
      <c r="H47" s="300">
        <v>0</v>
      </c>
      <c r="I47" s="300">
        <v>0</v>
      </c>
      <c r="J47" s="300">
        <v>0</v>
      </c>
      <c r="K47" s="300">
        <v>0</v>
      </c>
      <c r="L47" s="300">
        <v>0</v>
      </c>
      <c r="M47" s="300">
        <v>0</v>
      </c>
      <c r="N47" s="300">
        <v>0</v>
      </c>
    </row>
    <row r="48" spans="2:14" x14ac:dyDescent="0.2">
      <c r="B48" s="299" t="s">
        <v>9183</v>
      </c>
      <c r="C48" s="300">
        <v>0</v>
      </c>
      <c r="D48" s="300">
        <v>0</v>
      </c>
      <c r="E48" s="300">
        <v>0</v>
      </c>
      <c r="F48" s="300">
        <v>0</v>
      </c>
      <c r="G48" s="300">
        <v>0</v>
      </c>
      <c r="H48" s="300">
        <v>0</v>
      </c>
      <c r="I48" s="300">
        <v>0</v>
      </c>
      <c r="J48" s="300">
        <v>0</v>
      </c>
      <c r="K48" s="300">
        <v>0</v>
      </c>
      <c r="L48" s="300">
        <v>0</v>
      </c>
      <c r="M48" s="300">
        <v>0</v>
      </c>
      <c r="N48" s="300">
        <v>0</v>
      </c>
    </row>
    <row r="49" spans="2:14" x14ac:dyDescent="0.2">
      <c r="B49" s="299" t="s">
        <v>9184</v>
      </c>
      <c r="C49" s="300">
        <v>0</v>
      </c>
      <c r="D49" s="300">
        <v>0</v>
      </c>
      <c r="E49" s="300">
        <v>0</v>
      </c>
      <c r="F49" s="300">
        <v>0</v>
      </c>
      <c r="G49" s="300">
        <v>0</v>
      </c>
      <c r="H49" s="300">
        <v>0</v>
      </c>
      <c r="I49" s="300">
        <v>0</v>
      </c>
      <c r="J49" s="300">
        <v>0</v>
      </c>
      <c r="K49" s="300">
        <v>0</v>
      </c>
      <c r="L49" s="300">
        <v>0</v>
      </c>
      <c r="M49" s="300">
        <v>0</v>
      </c>
      <c r="N49" s="300">
        <v>0</v>
      </c>
    </row>
    <row r="50" spans="2:14" x14ac:dyDescent="0.2">
      <c r="B50" s="299" t="s">
        <v>9185</v>
      </c>
      <c r="C50" s="300">
        <v>0</v>
      </c>
      <c r="D50" s="300">
        <v>0</v>
      </c>
      <c r="E50" s="300">
        <v>0</v>
      </c>
      <c r="F50" s="300">
        <v>0</v>
      </c>
      <c r="G50" s="300">
        <v>0</v>
      </c>
      <c r="H50" s="300">
        <v>0</v>
      </c>
      <c r="I50" s="300">
        <v>0</v>
      </c>
      <c r="J50" s="300">
        <v>0</v>
      </c>
      <c r="K50" s="300">
        <v>0</v>
      </c>
      <c r="L50" s="300">
        <v>0</v>
      </c>
      <c r="M50" s="300">
        <v>0</v>
      </c>
      <c r="N50" s="300">
        <v>0</v>
      </c>
    </row>
    <row r="51" spans="2:14" x14ac:dyDescent="0.2">
      <c r="B51" s="299" t="s">
        <v>9186</v>
      </c>
      <c r="C51" s="300">
        <v>0</v>
      </c>
      <c r="D51" s="300">
        <v>0</v>
      </c>
      <c r="E51" s="300">
        <v>0</v>
      </c>
      <c r="F51" s="300">
        <v>0</v>
      </c>
      <c r="G51" s="300">
        <v>0</v>
      </c>
      <c r="H51" s="300">
        <v>0</v>
      </c>
      <c r="I51" s="300">
        <v>0</v>
      </c>
      <c r="J51" s="300">
        <v>0</v>
      </c>
      <c r="K51" s="300">
        <v>0</v>
      </c>
      <c r="L51" s="300">
        <v>0</v>
      </c>
      <c r="M51" s="300">
        <v>0</v>
      </c>
      <c r="N51" s="300">
        <v>0</v>
      </c>
    </row>
    <row r="52" spans="2:14" x14ac:dyDescent="0.2">
      <c r="B52" s="299" t="s">
        <v>9187</v>
      </c>
      <c r="C52" s="300">
        <v>0</v>
      </c>
      <c r="D52" s="300">
        <v>0</v>
      </c>
      <c r="E52" s="300">
        <v>0</v>
      </c>
      <c r="F52" s="300">
        <v>0</v>
      </c>
      <c r="G52" s="300">
        <v>0</v>
      </c>
      <c r="H52" s="300">
        <v>0</v>
      </c>
      <c r="I52" s="300">
        <v>0</v>
      </c>
      <c r="J52" s="300">
        <v>0</v>
      </c>
      <c r="K52" s="300">
        <v>0</v>
      </c>
      <c r="L52" s="300">
        <v>0</v>
      </c>
      <c r="M52" s="300">
        <v>0</v>
      </c>
      <c r="N52" s="300">
        <v>0</v>
      </c>
    </row>
    <row r="53" spans="2:14" x14ac:dyDescent="0.2">
      <c r="B53" s="299" t="s">
        <v>9188</v>
      </c>
      <c r="C53" s="300">
        <v>0</v>
      </c>
      <c r="D53" s="300">
        <v>0</v>
      </c>
      <c r="E53" s="300">
        <v>0</v>
      </c>
      <c r="F53" s="300">
        <v>0</v>
      </c>
      <c r="G53" s="300">
        <v>0</v>
      </c>
      <c r="H53" s="300">
        <v>0</v>
      </c>
      <c r="I53" s="300">
        <v>0</v>
      </c>
      <c r="J53" s="300">
        <v>0</v>
      </c>
      <c r="K53" s="300">
        <v>0</v>
      </c>
      <c r="L53" s="300">
        <v>0</v>
      </c>
      <c r="M53" s="300">
        <v>0</v>
      </c>
      <c r="N53" s="300">
        <v>0</v>
      </c>
    </row>
    <row r="54" spans="2:14" x14ac:dyDescent="0.2">
      <c r="B54" s="299" t="s">
        <v>9189</v>
      </c>
      <c r="C54" s="300">
        <v>0</v>
      </c>
      <c r="D54" s="300">
        <v>0</v>
      </c>
      <c r="E54" s="300">
        <v>0</v>
      </c>
      <c r="F54" s="300">
        <v>0</v>
      </c>
      <c r="G54" s="300">
        <v>0</v>
      </c>
      <c r="H54" s="300">
        <v>0</v>
      </c>
      <c r="I54" s="300">
        <v>0</v>
      </c>
      <c r="J54" s="300">
        <v>0</v>
      </c>
      <c r="K54" s="300">
        <v>0</v>
      </c>
      <c r="L54" s="300">
        <v>0</v>
      </c>
      <c r="M54" s="300">
        <v>0</v>
      </c>
      <c r="N54" s="300">
        <v>0</v>
      </c>
    </row>
    <row r="55" spans="2:14" x14ac:dyDescent="0.2">
      <c r="B55" s="299" t="s">
        <v>9190</v>
      </c>
      <c r="C55" s="300">
        <v>0</v>
      </c>
      <c r="D55" s="300">
        <v>0</v>
      </c>
      <c r="E55" s="300">
        <v>0</v>
      </c>
      <c r="F55" s="300">
        <v>0</v>
      </c>
      <c r="G55" s="300">
        <v>0</v>
      </c>
      <c r="H55" s="300">
        <v>0</v>
      </c>
      <c r="I55" s="300">
        <v>0</v>
      </c>
      <c r="J55" s="300">
        <v>0</v>
      </c>
      <c r="K55" s="300">
        <v>0</v>
      </c>
      <c r="L55" s="300">
        <v>0</v>
      </c>
      <c r="M55" s="300">
        <v>0</v>
      </c>
      <c r="N55" s="300">
        <v>0</v>
      </c>
    </row>
    <row r="56" spans="2:14" x14ac:dyDescent="0.2">
      <c r="B56" s="299" t="s">
        <v>9191</v>
      </c>
      <c r="C56" s="300">
        <v>0</v>
      </c>
      <c r="D56" s="300">
        <v>0</v>
      </c>
      <c r="E56" s="300">
        <v>0</v>
      </c>
      <c r="F56" s="300">
        <v>0</v>
      </c>
      <c r="G56" s="300">
        <v>0</v>
      </c>
      <c r="H56" s="300">
        <v>0</v>
      </c>
      <c r="I56" s="300">
        <v>0</v>
      </c>
      <c r="J56" s="300">
        <v>0</v>
      </c>
      <c r="K56" s="300">
        <v>0</v>
      </c>
      <c r="L56" s="300">
        <v>0</v>
      </c>
      <c r="M56" s="300">
        <v>0</v>
      </c>
      <c r="N56" s="300">
        <v>0</v>
      </c>
    </row>
    <row r="57" spans="2:14" x14ac:dyDescent="0.2">
      <c r="B57" s="299" t="s">
        <v>9192</v>
      </c>
      <c r="C57" s="300">
        <v>0</v>
      </c>
      <c r="D57" s="300">
        <v>0</v>
      </c>
      <c r="E57" s="300">
        <v>0</v>
      </c>
      <c r="F57" s="300">
        <v>0</v>
      </c>
      <c r="G57" s="300">
        <v>0</v>
      </c>
      <c r="H57" s="300">
        <v>0</v>
      </c>
      <c r="I57" s="300">
        <v>0</v>
      </c>
      <c r="J57" s="300">
        <v>0</v>
      </c>
      <c r="K57" s="300">
        <v>0</v>
      </c>
      <c r="L57" s="300">
        <v>0</v>
      </c>
      <c r="M57" s="300">
        <v>0</v>
      </c>
      <c r="N57" s="300">
        <v>0</v>
      </c>
    </row>
    <row r="58" spans="2:14" x14ac:dyDescent="0.2">
      <c r="B58" s="299" t="s">
        <v>9193</v>
      </c>
      <c r="C58" s="305">
        <v>0</v>
      </c>
      <c r="D58" s="300">
        <v>0</v>
      </c>
      <c r="E58" s="300">
        <v>0</v>
      </c>
      <c r="F58" s="300">
        <v>0</v>
      </c>
      <c r="G58" s="300">
        <v>0</v>
      </c>
      <c r="H58" s="300">
        <v>0</v>
      </c>
      <c r="I58" s="300">
        <v>0</v>
      </c>
      <c r="J58" s="300">
        <v>0</v>
      </c>
      <c r="K58" s="300">
        <v>0</v>
      </c>
      <c r="L58" s="300">
        <v>0</v>
      </c>
      <c r="M58" s="300">
        <v>0</v>
      </c>
      <c r="N58" s="300">
        <v>0</v>
      </c>
    </row>
    <row r="59" spans="2:14" x14ac:dyDescent="0.2">
      <c r="B59" s="299" t="s">
        <v>9194</v>
      </c>
      <c r="C59" s="300">
        <v>0</v>
      </c>
      <c r="D59" s="300">
        <v>0</v>
      </c>
      <c r="E59" s="300">
        <v>0</v>
      </c>
      <c r="F59" s="300">
        <v>0</v>
      </c>
      <c r="G59" s="300">
        <v>0</v>
      </c>
      <c r="H59" s="300">
        <v>0</v>
      </c>
      <c r="I59" s="300">
        <v>0</v>
      </c>
      <c r="J59" s="300">
        <v>0</v>
      </c>
      <c r="K59" s="300">
        <v>0</v>
      </c>
      <c r="L59" s="300">
        <v>0</v>
      </c>
      <c r="M59" s="300">
        <v>0</v>
      </c>
      <c r="N59" s="300">
        <v>0</v>
      </c>
    </row>
    <row r="60" spans="2:14" x14ac:dyDescent="0.2">
      <c r="B60" s="299" t="s">
        <v>9195</v>
      </c>
      <c r="C60" s="300">
        <v>0</v>
      </c>
      <c r="D60" s="300">
        <v>0</v>
      </c>
      <c r="E60" s="300">
        <v>0</v>
      </c>
      <c r="F60" s="300">
        <v>0</v>
      </c>
      <c r="G60" s="300">
        <v>0</v>
      </c>
      <c r="H60" s="300">
        <v>0</v>
      </c>
      <c r="I60" s="300">
        <v>0</v>
      </c>
      <c r="J60" s="300">
        <v>0</v>
      </c>
      <c r="K60" s="300">
        <v>0</v>
      </c>
      <c r="L60" s="300">
        <v>0</v>
      </c>
      <c r="M60" s="300">
        <v>0</v>
      </c>
      <c r="N60" s="300">
        <v>0</v>
      </c>
    </row>
    <row r="61" spans="2:14" x14ac:dyDescent="0.2">
      <c r="B61" s="299" t="s">
        <v>9196</v>
      </c>
      <c r="C61" s="300">
        <v>0</v>
      </c>
      <c r="D61" s="300">
        <v>0</v>
      </c>
      <c r="E61" s="300">
        <v>0</v>
      </c>
      <c r="F61" s="300">
        <v>0</v>
      </c>
      <c r="G61" s="300">
        <v>0</v>
      </c>
      <c r="H61" s="300">
        <v>0</v>
      </c>
      <c r="I61" s="300">
        <v>0</v>
      </c>
      <c r="J61" s="300">
        <v>0</v>
      </c>
      <c r="K61" s="300">
        <v>0</v>
      </c>
      <c r="L61" s="300">
        <v>0</v>
      </c>
      <c r="M61" s="300">
        <v>0</v>
      </c>
      <c r="N61" s="300">
        <v>0</v>
      </c>
    </row>
    <row r="62" spans="2:14" x14ac:dyDescent="0.2">
      <c r="B62" s="299" t="s">
        <v>9197</v>
      </c>
      <c r="C62" s="300">
        <v>0</v>
      </c>
      <c r="D62" s="300">
        <v>0</v>
      </c>
      <c r="E62" s="300">
        <v>0</v>
      </c>
      <c r="F62" s="300">
        <v>0</v>
      </c>
      <c r="G62" s="300">
        <v>0</v>
      </c>
      <c r="H62" s="300">
        <v>0</v>
      </c>
      <c r="I62" s="300">
        <v>0</v>
      </c>
      <c r="J62" s="300">
        <v>0</v>
      </c>
      <c r="K62" s="300">
        <v>0</v>
      </c>
      <c r="L62" s="300">
        <v>0</v>
      </c>
      <c r="M62" s="300">
        <v>0</v>
      </c>
      <c r="N62" s="300">
        <v>0</v>
      </c>
    </row>
    <row r="63" spans="2:14" x14ac:dyDescent="0.2">
      <c r="B63" s="299" t="s">
        <v>9198</v>
      </c>
      <c r="C63" s="300">
        <v>0</v>
      </c>
      <c r="D63" s="300">
        <v>0</v>
      </c>
      <c r="E63" s="300">
        <v>0</v>
      </c>
      <c r="F63" s="300">
        <v>0</v>
      </c>
      <c r="G63" s="300">
        <v>0</v>
      </c>
      <c r="H63" s="300">
        <v>0</v>
      </c>
      <c r="I63" s="300">
        <v>0</v>
      </c>
      <c r="J63" s="300">
        <v>0</v>
      </c>
      <c r="K63" s="300">
        <v>0</v>
      </c>
      <c r="L63" s="300">
        <v>0</v>
      </c>
      <c r="M63" s="300">
        <v>0</v>
      </c>
      <c r="N63" s="300">
        <v>0</v>
      </c>
    </row>
    <row r="64" spans="2:14" x14ac:dyDescent="0.2">
      <c r="B64" s="299" t="s">
        <v>9199</v>
      </c>
      <c r="C64" s="300">
        <v>0</v>
      </c>
      <c r="D64" s="300">
        <v>0</v>
      </c>
      <c r="E64" s="300">
        <v>0</v>
      </c>
      <c r="F64" s="300">
        <v>0</v>
      </c>
      <c r="G64" s="300">
        <v>0</v>
      </c>
      <c r="H64" s="300">
        <v>0</v>
      </c>
      <c r="I64" s="300">
        <v>0</v>
      </c>
      <c r="J64" s="300">
        <v>0</v>
      </c>
      <c r="K64" s="300">
        <v>0</v>
      </c>
      <c r="L64" s="300">
        <v>0</v>
      </c>
      <c r="M64" s="300">
        <v>0</v>
      </c>
      <c r="N64" s="300">
        <v>0</v>
      </c>
    </row>
    <row r="65" spans="2:14" x14ac:dyDescent="0.2">
      <c r="B65" s="299" t="s">
        <v>9200</v>
      </c>
      <c r="C65" s="300">
        <v>0</v>
      </c>
      <c r="D65" s="300">
        <v>0</v>
      </c>
      <c r="E65" s="300">
        <v>0</v>
      </c>
      <c r="F65" s="300">
        <v>0</v>
      </c>
      <c r="G65" s="300">
        <v>0</v>
      </c>
      <c r="H65" s="300">
        <v>0</v>
      </c>
      <c r="I65" s="300">
        <v>0</v>
      </c>
      <c r="J65" s="300">
        <v>0</v>
      </c>
      <c r="K65" s="300">
        <v>0</v>
      </c>
      <c r="L65" s="300">
        <v>0</v>
      </c>
      <c r="M65" s="300">
        <v>0</v>
      </c>
      <c r="N65" s="300">
        <v>0</v>
      </c>
    </row>
    <row r="66" spans="2:14" x14ac:dyDescent="0.2">
      <c r="B66" s="299" t="s">
        <v>9201</v>
      </c>
      <c r="C66" s="300">
        <v>0</v>
      </c>
      <c r="D66" s="300">
        <v>0</v>
      </c>
      <c r="E66" s="300">
        <v>0</v>
      </c>
      <c r="F66" s="300">
        <v>0</v>
      </c>
      <c r="G66" s="300">
        <v>0</v>
      </c>
      <c r="H66" s="300">
        <v>0</v>
      </c>
      <c r="I66" s="300">
        <v>0</v>
      </c>
      <c r="J66" s="300">
        <v>0</v>
      </c>
      <c r="K66" s="300">
        <v>0</v>
      </c>
      <c r="L66" s="300">
        <v>0</v>
      </c>
      <c r="M66" s="300">
        <v>0</v>
      </c>
      <c r="N66" s="300">
        <v>0</v>
      </c>
    </row>
    <row r="67" spans="2:14" x14ac:dyDescent="0.2">
      <c r="B67" s="299" t="s">
        <v>9202</v>
      </c>
      <c r="C67" s="300">
        <v>0</v>
      </c>
      <c r="D67" s="300">
        <v>0</v>
      </c>
      <c r="E67" s="300">
        <v>0</v>
      </c>
      <c r="F67" s="300">
        <v>0</v>
      </c>
      <c r="G67" s="300">
        <v>0</v>
      </c>
      <c r="H67" s="300">
        <v>0</v>
      </c>
      <c r="I67" s="300">
        <v>0</v>
      </c>
      <c r="J67" s="300">
        <v>0</v>
      </c>
      <c r="K67" s="300">
        <v>0</v>
      </c>
      <c r="L67" s="300">
        <v>0</v>
      </c>
      <c r="M67" s="300">
        <v>0</v>
      </c>
      <c r="N67" s="300">
        <v>0</v>
      </c>
    </row>
    <row r="68" spans="2:14" x14ac:dyDescent="0.2">
      <c r="B68" s="299" t="s">
        <v>9203</v>
      </c>
      <c r="C68" s="300">
        <v>0</v>
      </c>
      <c r="D68" s="300">
        <v>0</v>
      </c>
      <c r="E68" s="300">
        <v>0</v>
      </c>
      <c r="F68" s="300">
        <v>0</v>
      </c>
      <c r="G68" s="300">
        <v>0</v>
      </c>
      <c r="H68" s="300">
        <v>0</v>
      </c>
      <c r="I68" s="300">
        <v>0</v>
      </c>
      <c r="J68" s="300">
        <v>0</v>
      </c>
      <c r="K68" s="300">
        <v>0</v>
      </c>
      <c r="L68" s="300">
        <v>0</v>
      </c>
      <c r="M68" s="300">
        <v>0</v>
      </c>
      <c r="N68" s="300">
        <v>0</v>
      </c>
    </row>
    <row r="69" spans="2:14" x14ac:dyDescent="0.2">
      <c r="B69" s="299" t="s">
        <v>9204</v>
      </c>
      <c r="C69" s="300">
        <v>0</v>
      </c>
      <c r="D69" s="300">
        <v>0</v>
      </c>
      <c r="E69" s="300">
        <v>0</v>
      </c>
      <c r="F69" s="300">
        <v>0</v>
      </c>
      <c r="G69" s="300">
        <v>0</v>
      </c>
      <c r="H69" s="300">
        <v>0</v>
      </c>
      <c r="I69" s="300">
        <v>0</v>
      </c>
      <c r="J69" s="300">
        <v>0</v>
      </c>
      <c r="K69" s="300">
        <v>0</v>
      </c>
      <c r="L69" s="300">
        <v>0</v>
      </c>
      <c r="M69" s="300">
        <v>0</v>
      </c>
      <c r="N69" s="300">
        <v>0</v>
      </c>
    </row>
    <row r="70" spans="2:14" x14ac:dyDescent="0.2">
      <c r="B70" s="299" t="s">
        <v>9205</v>
      </c>
      <c r="C70" s="300">
        <v>0</v>
      </c>
      <c r="D70" s="300">
        <v>0</v>
      </c>
      <c r="E70" s="300">
        <v>0</v>
      </c>
      <c r="F70" s="300">
        <v>0</v>
      </c>
      <c r="G70" s="300">
        <v>0</v>
      </c>
      <c r="H70" s="300">
        <v>0</v>
      </c>
      <c r="I70" s="300">
        <v>0</v>
      </c>
      <c r="J70" s="300">
        <v>0</v>
      </c>
      <c r="K70" s="300">
        <v>0</v>
      </c>
      <c r="L70" s="300">
        <v>0</v>
      </c>
      <c r="M70" s="300">
        <v>0</v>
      </c>
      <c r="N70" s="300">
        <v>0</v>
      </c>
    </row>
    <row r="71" spans="2:14" x14ac:dyDescent="0.2">
      <c r="B71" s="299" t="s">
        <v>9206</v>
      </c>
      <c r="C71" s="300">
        <v>0</v>
      </c>
      <c r="D71" s="300">
        <v>0</v>
      </c>
      <c r="E71" s="300">
        <v>0</v>
      </c>
      <c r="F71" s="300">
        <v>0</v>
      </c>
      <c r="G71" s="300">
        <v>0</v>
      </c>
      <c r="H71" s="300">
        <v>0</v>
      </c>
      <c r="I71" s="300">
        <v>0</v>
      </c>
      <c r="J71" s="300">
        <v>0</v>
      </c>
      <c r="K71" s="300">
        <v>0</v>
      </c>
      <c r="L71" s="300">
        <v>0</v>
      </c>
      <c r="M71" s="300">
        <v>0</v>
      </c>
      <c r="N71" s="300">
        <v>0</v>
      </c>
    </row>
    <row r="72" spans="2:14" x14ac:dyDescent="0.2">
      <c r="B72" s="299" t="s">
        <v>9207</v>
      </c>
      <c r="C72" s="300">
        <v>0</v>
      </c>
      <c r="D72" s="300">
        <v>0</v>
      </c>
      <c r="E72" s="300">
        <v>0</v>
      </c>
      <c r="F72" s="300">
        <v>0</v>
      </c>
      <c r="G72" s="300">
        <v>0</v>
      </c>
      <c r="H72" s="300">
        <v>0</v>
      </c>
      <c r="I72" s="300">
        <v>0</v>
      </c>
      <c r="J72" s="300">
        <v>0</v>
      </c>
      <c r="K72" s="300">
        <v>0</v>
      </c>
      <c r="L72" s="300">
        <v>0</v>
      </c>
      <c r="M72" s="300">
        <v>0</v>
      </c>
      <c r="N72" s="300">
        <v>0</v>
      </c>
    </row>
    <row r="73" spans="2:14" x14ac:dyDescent="0.2">
      <c r="B73" s="299" t="s">
        <v>9208</v>
      </c>
      <c r="C73" s="300">
        <v>0</v>
      </c>
      <c r="D73" s="300">
        <v>0</v>
      </c>
      <c r="E73" s="300">
        <v>0</v>
      </c>
      <c r="F73" s="300">
        <v>0</v>
      </c>
      <c r="G73" s="300">
        <v>0</v>
      </c>
      <c r="H73" s="300">
        <v>0</v>
      </c>
      <c r="I73" s="300">
        <v>0</v>
      </c>
      <c r="J73" s="300">
        <v>0</v>
      </c>
      <c r="K73" s="300">
        <v>0</v>
      </c>
      <c r="L73" s="300">
        <v>0</v>
      </c>
      <c r="M73" s="300">
        <v>0</v>
      </c>
      <c r="N73" s="300">
        <v>0</v>
      </c>
    </row>
    <row r="74" spans="2:14" x14ac:dyDescent="0.2">
      <c r="B74" s="299" t="s">
        <v>9209</v>
      </c>
      <c r="C74" s="300">
        <v>0</v>
      </c>
      <c r="D74" s="300">
        <v>0</v>
      </c>
      <c r="E74" s="300">
        <v>0</v>
      </c>
      <c r="F74" s="300">
        <v>0</v>
      </c>
      <c r="G74" s="300">
        <v>0</v>
      </c>
      <c r="H74" s="300">
        <v>0</v>
      </c>
      <c r="I74" s="300">
        <v>0</v>
      </c>
      <c r="J74" s="300">
        <v>0</v>
      </c>
      <c r="K74" s="300">
        <v>0</v>
      </c>
      <c r="L74" s="300">
        <v>0</v>
      </c>
      <c r="M74" s="300">
        <v>0</v>
      </c>
      <c r="N74" s="300">
        <v>0</v>
      </c>
    </row>
    <row r="75" spans="2:14" x14ac:dyDescent="0.2">
      <c r="B75" s="299" t="s">
        <v>9210</v>
      </c>
      <c r="C75" s="300">
        <v>0</v>
      </c>
      <c r="D75" s="300">
        <v>0</v>
      </c>
      <c r="E75" s="300">
        <v>0</v>
      </c>
      <c r="F75" s="300">
        <v>0</v>
      </c>
      <c r="G75" s="300">
        <v>0</v>
      </c>
      <c r="H75" s="300">
        <v>0</v>
      </c>
      <c r="I75" s="300">
        <v>0</v>
      </c>
      <c r="J75" s="300">
        <v>0</v>
      </c>
      <c r="K75" s="300">
        <v>0</v>
      </c>
      <c r="L75" s="300">
        <v>0</v>
      </c>
      <c r="M75" s="300">
        <v>0</v>
      </c>
      <c r="N75" s="300">
        <v>0</v>
      </c>
    </row>
    <row r="76" spans="2:14" x14ac:dyDescent="0.2">
      <c r="B76" s="299" t="s">
        <v>9211</v>
      </c>
      <c r="C76" s="300">
        <v>0</v>
      </c>
      <c r="D76" s="300">
        <v>0</v>
      </c>
      <c r="E76" s="300">
        <v>0</v>
      </c>
      <c r="F76" s="300">
        <v>0</v>
      </c>
      <c r="G76" s="300">
        <v>0</v>
      </c>
      <c r="H76" s="300">
        <v>0</v>
      </c>
      <c r="I76" s="300">
        <v>0</v>
      </c>
      <c r="J76" s="300">
        <v>0</v>
      </c>
      <c r="K76" s="300">
        <v>0</v>
      </c>
      <c r="L76" s="300">
        <v>0</v>
      </c>
      <c r="M76" s="300">
        <v>0</v>
      </c>
      <c r="N76" s="300">
        <v>0</v>
      </c>
    </row>
    <row r="77" spans="2:14" x14ac:dyDescent="0.2">
      <c r="B77" s="299" t="s">
        <v>9212</v>
      </c>
      <c r="C77" s="300">
        <v>0</v>
      </c>
      <c r="D77" s="300">
        <v>0</v>
      </c>
      <c r="E77" s="300">
        <v>0</v>
      </c>
      <c r="F77" s="300">
        <v>0</v>
      </c>
      <c r="G77" s="300">
        <v>0</v>
      </c>
      <c r="H77" s="300">
        <v>0</v>
      </c>
      <c r="I77" s="300">
        <v>0</v>
      </c>
      <c r="J77" s="300">
        <v>0</v>
      </c>
      <c r="K77" s="300">
        <v>0</v>
      </c>
      <c r="L77" s="300">
        <v>0</v>
      </c>
      <c r="M77" s="300">
        <v>0</v>
      </c>
      <c r="N77" s="300">
        <v>0</v>
      </c>
    </row>
    <row r="78" spans="2:14" x14ac:dyDescent="0.2">
      <c r="B78" s="299" t="s">
        <v>9213</v>
      </c>
      <c r="C78" s="300">
        <v>0</v>
      </c>
      <c r="D78" s="300">
        <v>0</v>
      </c>
      <c r="E78" s="300">
        <v>0</v>
      </c>
      <c r="F78" s="300">
        <v>0</v>
      </c>
      <c r="G78" s="300">
        <v>0</v>
      </c>
      <c r="H78" s="300">
        <v>0</v>
      </c>
      <c r="I78" s="300">
        <v>0</v>
      </c>
      <c r="J78" s="300">
        <v>0</v>
      </c>
      <c r="K78" s="300">
        <v>0</v>
      </c>
      <c r="L78" s="300">
        <v>0</v>
      </c>
      <c r="M78" s="300">
        <v>0</v>
      </c>
      <c r="N78" s="300">
        <v>0</v>
      </c>
    </row>
    <row r="79" spans="2:14" x14ac:dyDescent="0.2">
      <c r="B79" s="299" t="s">
        <v>9214</v>
      </c>
      <c r="C79" s="300">
        <v>0</v>
      </c>
      <c r="D79" s="300">
        <v>0</v>
      </c>
      <c r="E79" s="300">
        <v>0</v>
      </c>
      <c r="F79" s="300">
        <v>0</v>
      </c>
      <c r="G79" s="300">
        <v>0</v>
      </c>
      <c r="H79" s="300">
        <v>0</v>
      </c>
      <c r="I79" s="300">
        <v>0</v>
      </c>
      <c r="J79" s="300">
        <v>0</v>
      </c>
      <c r="K79" s="300">
        <v>0</v>
      </c>
      <c r="L79" s="300">
        <v>0</v>
      </c>
      <c r="M79" s="300">
        <v>0</v>
      </c>
      <c r="N79" s="300">
        <v>0</v>
      </c>
    </row>
    <row r="80" spans="2:14" x14ac:dyDescent="0.2">
      <c r="B80" s="299" t="s">
        <v>9215</v>
      </c>
      <c r="C80" s="300">
        <v>0</v>
      </c>
      <c r="D80" s="300">
        <v>0</v>
      </c>
      <c r="E80" s="300">
        <v>0</v>
      </c>
      <c r="F80" s="300">
        <v>0</v>
      </c>
      <c r="G80" s="300">
        <v>0</v>
      </c>
      <c r="H80" s="300">
        <v>0</v>
      </c>
      <c r="I80" s="300">
        <v>0</v>
      </c>
      <c r="J80" s="300">
        <v>0</v>
      </c>
      <c r="K80" s="300">
        <v>0</v>
      </c>
      <c r="L80" s="300">
        <v>0</v>
      </c>
      <c r="M80" s="300">
        <v>0</v>
      </c>
      <c r="N80" s="300">
        <v>0</v>
      </c>
    </row>
    <row r="81" spans="2:14" x14ac:dyDescent="0.2">
      <c r="B81" s="299" t="s">
        <v>9216</v>
      </c>
      <c r="C81" s="300">
        <v>0</v>
      </c>
      <c r="D81" s="300">
        <v>0</v>
      </c>
      <c r="E81" s="300">
        <v>0</v>
      </c>
      <c r="F81" s="300">
        <v>0</v>
      </c>
      <c r="G81" s="300">
        <v>0</v>
      </c>
      <c r="H81" s="300">
        <v>0</v>
      </c>
      <c r="I81" s="300">
        <v>0</v>
      </c>
      <c r="J81" s="300">
        <v>0</v>
      </c>
      <c r="K81" s="300">
        <v>0</v>
      </c>
      <c r="L81" s="300">
        <v>0</v>
      </c>
      <c r="M81" s="300">
        <v>0</v>
      </c>
      <c r="N81" s="300">
        <v>0</v>
      </c>
    </row>
    <row r="82" spans="2:14" x14ac:dyDescent="0.2">
      <c r="B82" s="299" t="s">
        <v>9217</v>
      </c>
      <c r="C82" s="300">
        <v>0</v>
      </c>
      <c r="D82" s="300">
        <v>0</v>
      </c>
      <c r="E82" s="300">
        <v>0</v>
      </c>
      <c r="F82" s="300">
        <v>0</v>
      </c>
      <c r="G82" s="300">
        <v>0</v>
      </c>
      <c r="H82" s="300">
        <v>0</v>
      </c>
      <c r="I82" s="300">
        <v>0</v>
      </c>
      <c r="J82" s="300">
        <v>0</v>
      </c>
      <c r="K82" s="300">
        <v>0</v>
      </c>
      <c r="L82" s="300">
        <v>0</v>
      </c>
      <c r="M82" s="300">
        <v>0</v>
      </c>
      <c r="N82" s="300">
        <v>0</v>
      </c>
    </row>
    <row r="83" spans="2:14" x14ac:dyDescent="0.2">
      <c r="B83" s="299" t="s">
        <v>9218</v>
      </c>
      <c r="C83" s="300">
        <v>0</v>
      </c>
      <c r="D83" s="300">
        <v>0</v>
      </c>
      <c r="E83" s="300">
        <v>0</v>
      </c>
      <c r="F83" s="300">
        <v>0</v>
      </c>
      <c r="G83" s="300">
        <v>0</v>
      </c>
      <c r="H83" s="300">
        <v>0</v>
      </c>
      <c r="I83" s="300">
        <v>0</v>
      </c>
      <c r="J83" s="300">
        <v>0</v>
      </c>
      <c r="K83" s="300">
        <v>0</v>
      </c>
      <c r="L83" s="300">
        <v>0</v>
      </c>
      <c r="M83" s="300">
        <v>0</v>
      </c>
      <c r="N83" s="300">
        <v>0</v>
      </c>
    </row>
    <row r="84" spans="2:14" x14ac:dyDescent="0.2">
      <c r="B84" s="299" t="s">
        <v>9219</v>
      </c>
      <c r="C84" s="300">
        <v>0</v>
      </c>
      <c r="D84" s="300">
        <v>0</v>
      </c>
      <c r="E84" s="300">
        <v>0</v>
      </c>
      <c r="F84" s="300">
        <v>0</v>
      </c>
      <c r="G84" s="300">
        <v>0</v>
      </c>
      <c r="H84" s="300">
        <v>0</v>
      </c>
      <c r="I84" s="300">
        <v>0</v>
      </c>
      <c r="J84" s="300">
        <v>0</v>
      </c>
      <c r="K84" s="300">
        <v>0</v>
      </c>
      <c r="L84" s="300">
        <v>0</v>
      </c>
      <c r="M84" s="300">
        <v>0</v>
      </c>
      <c r="N84" s="300">
        <v>0</v>
      </c>
    </row>
    <row r="85" spans="2:14" x14ac:dyDescent="0.2">
      <c r="B85" s="299" t="s">
        <v>9220</v>
      </c>
      <c r="C85" s="300">
        <v>0</v>
      </c>
      <c r="D85" s="300">
        <v>0</v>
      </c>
      <c r="E85" s="300">
        <v>0</v>
      </c>
      <c r="F85" s="300">
        <v>0</v>
      </c>
      <c r="G85" s="300">
        <v>0</v>
      </c>
      <c r="H85" s="300">
        <v>0</v>
      </c>
      <c r="I85" s="300">
        <v>0</v>
      </c>
      <c r="J85" s="300">
        <v>0</v>
      </c>
      <c r="K85" s="300">
        <v>0</v>
      </c>
      <c r="L85" s="300">
        <v>0</v>
      </c>
      <c r="M85" s="300">
        <v>0</v>
      </c>
      <c r="N85" s="300">
        <v>0</v>
      </c>
    </row>
    <row r="86" spans="2:14" x14ac:dyDescent="0.2">
      <c r="B86" s="299" t="s">
        <v>9221</v>
      </c>
      <c r="C86" s="300">
        <v>0</v>
      </c>
      <c r="D86" s="300">
        <v>0</v>
      </c>
      <c r="E86" s="300">
        <v>0</v>
      </c>
      <c r="F86" s="300">
        <v>0</v>
      </c>
      <c r="G86" s="300">
        <v>0</v>
      </c>
      <c r="H86" s="300">
        <v>0</v>
      </c>
      <c r="I86" s="300">
        <v>0</v>
      </c>
      <c r="J86" s="300">
        <v>0</v>
      </c>
      <c r="K86" s="300">
        <v>0</v>
      </c>
      <c r="L86" s="300">
        <v>0</v>
      </c>
      <c r="M86" s="300">
        <v>0</v>
      </c>
      <c r="N86" s="300">
        <v>0</v>
      </c>
    </row>
    <row r="87" spans="2:14" x14ac:dyDescent="0.2">
      <c r="B87" s="299" t="s">
        <v>9222</v>
      </c>
      <c r="C87" s="300">
        <v>0</v>
      </c>
      <c r="D87" s="300">
        <v>0</v>
      </c>
      <c r="E87" s="300">
        <v>0</v>
      </c>
      <c r="F87" s="300">
        <v>0</v>
      </c>
      <c r="G87" s="300">
        <v>0</v>
      </c>
      <c r="H87" s="300">
        <v>0</v>
      </c>
      <c r="I87" s="300">
        <v>0</v>
      </c>
      <c r="J87" s="300">
        <v>0</v>
      </c>
      <c r="K87" s="300">
        <v>0</v>
      </c>
      <c r="L87" s="300">
        <v>0</v>
      </c>
      <c r="M87" s="300">
        <v>0</v>
      </c>
      <c r="N87" s="300">
        <v>0</v>
      </c>
    </row>
    <row r="88" spans="2:14" x14ac:dyDescent="0.2">
      <c r="B88" s="299" t="s">
        <v>9223</v>
      </c>
      <c r="C88" s="300">
        <v>0</v>
      </c>
      <c r="D88" s="300">
        <v>0</v>
      </c>
      <c r="E88" s="300">
        <v>0</v>
      </c>
      <c r="F88" s="300">
        <v>0</v>
      </c>
      <c r="G88" s="300">
        <v>0</v>
      </c>
      <c r="H88" s="300">
        <v>0</v>
      </c>
      <c r="I88" s="300">
        <v>0</v>
      </c>
      <c r="J88" s="300">
        <v>0</v>
      </c>
      <c r="K88" s="300">
        <v>0</v>
      </c>
      <c r="L88" s="300">
        <v>0</v>
      </c>
      <c r="M88" s="300">
        <v>0</v>
      </c>
      <c r="N88" s="300">
        <v>0</v>
      </c>
    </row>
    <row r="89" spans="2:14" x14ac:dyDescent="0.2">
      <c r="B89" s="299" t="s">
        <v>9224</v>
      </c>
      <c r="C89" s="300">
        <v>0</v>
      </c>
      <c r="D89" s="300">
        <v>0</v>
      </c>
      <c r="E89" s="300">
        <v>0</v>
      </c>
      <c r="F89" s="300">
        <v>0</v>
      </c>
      <c r="G89" s="300">
        <v>0</v>
      </c>
      <c r="H89" s="300">
        <v>0</v>
      </c>
      <c r="I89" s="300">
        <v>0</v>
      </c>
      <c r="J89" s="300">
        <v>0</v>
      </c>
      <c r="K89" s="300">
        <v>0</v>
      </c>
      <c r="L89" s="300">
        <v>0</v>
      </c>
      <c r="M89" s="300">
        <v>0</v>
      </c>
      <c r="N89" s="300">
        <v>0</v>
      </c>
    </row>
    <row r="90" spans="2:14" x14ac:dyDescent="0.2">
      <c r="B90" s="299" t="s">
        <v>9225</v>
      </c>
      <c r="C90" s="300">
        <v>0</v>
      </c>
      <c r="D90" s="300">
        <v>0</v>
      </c>
      <c r="E90" s="300">
        <v>0</v>
      </c>
      <c r="F90" s="300">
        <v>0</v>
      </c>
      <c r="G90" s="300">
        <v>0</v>
      </c>
      <c r="H90" s="300">
        <v>0</v>
      </c>
      <c r="I90" s="300">
        <v>0</v>
      </c>
      <c r="J90" s="300">
        <v>0</v>
      </c>
      <c r="K90" s="300">
        <v>0</v>
      </c>
      <c r="L90" s="300">
        <v>0</v>
      </c>
      <c r="M90" s="300">
        <v>0</v>
      </c>
      <c r="N90" s="300">
        <v>0</v>
      </c>
    </row>
    <row r="91" spans="2:14" x14ac:dyDescent="0.2">
      <c r="B91" s="299" t="s">
        <v>9226</v>
      </c>
      <c r="C91" s="300">
        <v>0</v>
      </c>
      <c r="D91" s="300">
        <v>0</v>
      </c>
      <c r="E91" s="300">
        <v>0</v>
      </c>
      <c r="F91" s="300">
        <v>0</v>
      </c>
      <c r="G91" s="300">
        <v>0</v>
      </c>
      <c r="H91" s="300">
        <v>0</v>
      </c>
      <c r="I91" s="300">
        <v>0</v>
      </c>
      <c r="J91" s="300">
        <v>0</v>
      </c>
      <c r="K91" s="300">
        <v>0</v>
      </c>
      <c r="L91" s="300">
        <v>0</v>
      </c>
      <c r="M91" s="300">
        <v>0</v>
      </c>
      <c r="N91" s="300">
        <v>0</v>
      </c>
    </row>
    <row r="92" spans="2:14" x14ac:dyDescent="0.2">
      <c r="B92" s="299" t="s">
        <v>9227</v>
      </c>
      <c r="C92" s="300">
        <v>0</v>
      </c>
      <c r="D92" s="300">
        <v>0</v>
      </c>
      <c r="E92" s="300">
        <v>0</v>
      </c>
      <c r="F92" s="300">
        <v>0</v>
      </c>
      <c r="G92" s="300">
        <v>0</v>
      </c>
      <c r="H92" s="300">
        <v>0</v>
      </c>
      <c r="I92" s="300">
        <v>0</v>
      </c>
      <c r="J92" s="300">
        <v>0</v>
      </c>
      <c r="K92" s="300">
        <v>0</v>
      </c>
      <c r="L92" s="300">
        <v>0</v>
      </c>
      <c r="M92" s="300">
        <v>0</v>
      </c>
      <c r="N92" s="300">
        <v>0</v>
      </c>
    </row>
    <row r="93" spans="2:14" x14ac:dyDescent="0.2">
      <c r="B93" s="299" t="s">
        <v>9228</v>
      </c>
      <c r="C93" s="300">
        <v>0</v>
      </c>
      <c r="D93" s="300">
        <v>0</v>
      </c>
      <c r="E93" s="300">
        <v>0</v>
      </c>
      <c r="F93" s="300">
        <v>0</v>
      </c>
      <c r="G93" s="300">
        <v>0</v>
      </c>
      <c r="H93" s="300">
        <v>0</v>
      </c>
      <c r="I93" s="300">
        <v>0</v>
      </c>
      <c r="J93" s="300">
        <v>0</v>
      </c>
      <c r="K93" s="300">
        <v>0</v>
      </c>
      <c r="L93" s="300">
        <v>0</v>
      </c>
      <c r="M93" s="300">
        <v>0</v>
      </c>
      <c r="N93" s="300">
        <v>0</v>
      </c>
    </row>
    <row r="94" spans="2:14" x14ac:dyDescent="0.2">
      <c r="B94" s="299" t="s">
        <v>9229</v>
      </c>
      <c r="C94" s="300">
        <v>0</v>
      </c>
      <c r="D94" s="300">
        <v>0</v>
      </c>
      <c r="E94" s="300">
        <v>0</v>
      </c>
      <c r="F94" s="300">
        <v>0</v>
      </c>
      <c r="G94" s="300">
        <v>0</v>
      </c>
      <c r="H94" s="300">
        <v>0</v>
      </c>
      <c r="I94" s="300">
        <v>0</v>
      </c>
      <c r="J94" s="300">
        <v>0</v>
      </c>
      <c r="K94" s="300">
        <v>0</v>
      </c>
      <c r="L94" s="300">
        <v>0</v>
      </c>
      <c r="M94" s="300">
        <v>0</v>
      </c>
      <c r="N94" s="300">
        <v>0</v>
      </c>
    </row>
    <row r="95" spans="2:14" x14ac:dyDescent="0.2">
      <c r="B95" s="299" t="s">
        <v>9230</v>
      </c>
      <c r="C95" s="300">
        <v>0</v>
      </c>
      <c r="D95" s="300">
        <v>0</v>
      </c>
      <c r="E95" s="300">
        <v>0</v>
      </c>
      <c r="F95" s="300">
        <v>0</v>
      </c>
      <c r="G95" s="300">
        <v>0</v>
      </c>
      <c r="H95" s="300">
        <v>0</v>
      </c>
      <c r="I95" s="300">
        <v>0</v>
      </c>
      <c r="J95" s="300">
        <v>0</v>
      </c>
      <c r="K95" s="300">
        <v>0</v>
      </c>
      <c r="L95" s="300">
        <v>0</v>
      </c>
      <c r="M95" s="300">
        <v>0</v>
      </c>
      <c r="N95" s="300">
        <v>0</v>
      </c>
    </row>
    <row r="96" spans="2:14" x14ac:dyDescent="0.2">
      <c r="B96" s="299" t="s">
        <v>9231</v>
      </c>
      <c r="C96" s="300">
        <v>0</v>
      </c>
      <c r="D96" s="300">
        <v>0</v>
      </c>
      <c r="E96" s="300">
        <v>0</v>
      </c>
      <c r="F96" s="300">
        <v>0</v>
      </c>
      <c r="G96" s="300">
        <v>0</v>
      </c>
      <c r="H96" s="300">
        <v>0</v>
      </c>
      <c r="I96" s="300">
        <v>0</v>
      </c>
      <c r="J96" s="300">
        <v>0</v>
      </c>
      <c r="K96" s="300">
        <v>0</v>
      </c>
      <c r="L96" s="300">
        <v>0</v>
      </c>
      <c r="M96" s="300">
        <v>0</v>
      </c>
      <c r="N96" s="300">
        <v>0</v>
      </c>
    </row>
    <row r="97" spans="2:14" x14ac:dyDescent="0.2">
      <c r="B97" s="299" t="s">
        <v>13</v>
      </c>
      <c r="C97" s="301">
        <f>SUM(C6:C96)</f>
        <v>0.55950000000000011</v>
      </c>
      <c r="D97" s="301">
        <f t="shared" ref="D97:N97" si="0">SUM(D6:D96)</f>
        <v>0.55950000000000011</v>
      </c>
      <c r="E97" s="301">
        <f t="shared" si="0"/>
        <v>0.55950000000000011</v>
      </c>
      <c r="F97" s="301">
        <f t="shared" si="0"/>
        <v>0.55880000000000007</v>
      </c>
      <c r="G97" s="301">
        <f t="shared" si="0"/>
        <v>0.55880000000000007</v>
      </c>
      <c r="H97" s="301">
        <f t="shared" si="0"/>
        <v>0.5586000000000001</v>
      </c>
      <c r="I97" s="301">
        <f t="shared" si="0"/>
        <v>0.55859999999999999</v>
      </c>
      <c r="J97" s="301">
        <f t="shared" si="0"/>
        <v>0.55859999999999999</v>
      </c>
      <c r="K97" s="301">
        <f t="shared" si="0"/>
        <v>0.55859999999999999</v>
      </c>
      <c r="L97" s="301">
        <f t="shared" si="0"/>
        <v>0.5585</v>
      </c>
      <c r="M97" s="301">
        <f t="shared" si="0"/>
        <v>0.5585</v>
      </c>
      <c r="N97" s="301">
        <f t="shared" si="0"/>
        <v>0.5585</v>
      </c>
    </row>
    <row r="98" spans="2:14" x14ac:dyDescent="0.2">
      <c r="B98" s="299"/>
      <c r="C98" s="300"/>
      <c r="D98" s="300"/>
      <c r="E98" s="300"/>
      <c r="F98" s="300"/>
      <c r="G98" s="300"/>
      <c r="H98" s="300"/>
      <c r="I98" s="300"/>
      <c r="J98" s="300"/>
      <c r="K98" s="300"/>
      <c r="L98" s="300"/>
      <c r="M98" s="300"/>
      <c r="N98" s="300"/>
    </row>
    <row r="99" spans="2:14" x14ac:dyDescent="0.2">
      <c r="B99" s="297" t="s">
        <v>9232</v>
      </c>
      <c r="C99" s="298">
        <v>0.13139999999999999</v>
      </c>
      <c r="D99" s="298">
        <v>0.13769999999999999</v>
      </c>
      <c r="E99" s="298">
        <v>0.1346</v>
      </c>
      <c r="F99" s="298">
        <v>0.1263</v>
      </c>
      <c r="G99" s="298">
        <v>0.12590000000000001</v>
      </c>
      <c r="H99" s="298">
        <v>0.1237</v>
      </c>
      <c r="I99" s="298">
        <v>0.12429999999999999</v>
      </c>
      <c r="J99" s="298">
        <v>0.12870000000000001</v>
      </c>
      <c r="K99" s="298">
        <v>0.1391</v>
      </c>
      <c r="L99" s="298">
        <v>0.14130000000000001</v>
      </c>
      <c r="M99" s="298">
        <v>0.12959999999999999</v>
      </c>
      <c r="N99" s="298">
        <v>0.1137</v>
      </c>
    </row>
    <row r="100" spans="2:14" x14ac:dyDescent="0.2">
      <c r="B100" s="299" t="s">
        <v>9233</v>
      </c>
      <c r="C100" s="300"/>
      <c r="D100" s="300"/>
      <c r="E100" s="300"/>
      <c r="F100" s="300"/>
      <c r="G100" s="300"/>
      <c r="H100" s="300"/>
      <c r="I100" s="300"/>
      <c r="J100" s="300"/>
      <c r="K100" s="300"/>
      <c r="L100" s="300">
        <v>1.1200000000000002E-2</v>
      </c>
      <c r="M100" s="300">
        <v>1.1399999999999999E-2</v>
      </c>
      <c r="N100" s="300"/>
    </row>
    <row r="101" spans="2:14" x14ac:dyDescent="0.2">
      <c r="B101" s="297" t="s">
        <v>9234</v>
      </c>
      <c r="C101" s="298">
        <v>5.7200000000000001E-2</v>
      </c>
      <c r="D101" s="298">
        <v>0.06</v>
      </c>
      <c r="E101" s="298">
        <v>6.4899999999999999E-2</v>
      </c>
      <c r="F101" s="298">
        <v>7.0699999999999999E-2</v>
      </c>
      <c r="G101" s="298">
        <v>7.2599999999999998E-2</v>
      </c>
      <c r="H101" s="298">
        <v>8.14E-2</v>
      </c>
      <c r="I101" s="298">
        <v>8.1299999999999997E-2</v>
      </c>
      <c r="J101" s="298">
        <v>8.5300000000000001E-2</v>
      </c>
      <c r="K101" s="298">
        <v>8.8200000000000001E-2</v>
      </c>
      <c r="L101" s="298">
        <v>9.4200000000000006E-2</v>
      </c>
      <c r="M101" s="298">
        <v>0.1103</v>
      </c>
      <c r="N101" s="298">
        <v>0.12620000000000001</v>
      </c>
    </row>
    <row r="102" spans="2:14" x14ac:dyDescent="0.2">
      <c r="B102" s="299" t="s">
        <v>9235</v>
      </c>
      <c r="C102" s="300">
        <v>0</v>
      </c>
      <c r="D102" s="300">
        <v>0</v>
      </c>
      <c r="E102" s="300">
        <v>1.2E-2</v>
      </c>
      <c r="F102" s="300">
        <v>1.2800000000000001E-2</v>
      </c>
      <c r="G102" s="300">
        <v>0</v>
      </c>
      <c r="H102" s="300">
        <v>0</v>
      </c>
      <c r="I102" s="300">
        <v>0</v>
      </c>
      <c r="J102" s="300">
        <v>0</v>
      </c>
      <c r="K102" s="300">
        <v>0</v>
      </c>
      <c r="L102" s="300">
        <v>0</v>
      </c>
      <c r="M102" s="300">
        <v>0</v>
      </c>
      <c r="N102" s="300">
        <v>0</v>
      </c>
    </row>
    <row r="103" spans="2:14" x14ac:dyDescent="0.2">
      <c r="B103" s="299" t="s">
        <v>9236</v>
      </c>
      <c r="C103" s="300">
        <v>0</v>
      </c>
      <c r="D103" s="300">
        <v>0</v>
      </c>
      <c r="E103" s="300">
        <v>0</v>
      </c>
      <c r="F103" s="300">
        <v>0</v>
      </c>
      <c r="G103" s="300">
        <v>0</v>
      </c>
      <c r="H103" s="300">
        <v>1.0700000000000001E-2</v>
      </c>
      <c r="I103" s="300">
        <v>1.2E-2</v>
      </c>
      <c r="J103" s="300">
        <v>1.15E-2</v>
      </c>
      <c r="K103" s="300">
        <v>1.04E-2</v>
      </c>
      <c r="L103" s="300">
        <v>1.1000000000000001E-2</v>
      </c>
      <c r="M103" s="300">
        <v>1.5100000000000001E-2</v>
      </c>
      <c r="N103" s="300">
        <v>1.3000000000000001E-2</v>
      </c>
    </row>
    <row r="104" spans="2:14" x14ac:dyDescent="0.2">
      <c r="B104" s="299" t="s">
        <v>9237</v>
      </c>
      <c r="C104" s="300">
        <v>0</v>
      </c>
      <c r="D104" s="300">
        <v>0</v>
      </c>
      <c r="E104" s="300">
        <v>0</v>
      </c>
      <c r="F104" s="300">
        <v>0</v>
      </c>
      <c r="G104" s="300">
        <v>0</v>
      </c>
      <c r="H104" s="300">
        <v>0</v>
      </c>
      <c r="I104" s="300">
        <v>0</v>
      </c>
      <c r="J104" s="300">
        <v>0</v>
      </c>
      <c r="K104" s="300">
        <v>0</v>
      </c>
      <c r="L104" s="300">
        <v>0</v>
      </c>
      <c r="M104" s="300">
        <v>0</v>
      </c>
      <c r="N104" s="300">
        <v>1.0200000000000001E-2</v>
      </c>
    </row>
    <row r="105" spans="2:14" x14ac:dyDescent="0.2">
      <c r="B105" s="299" t="s">
        <v>9238</v>
      </c>
      <c r="C105" s="300">
        <v>0</v>
      </c>
      <c r="D105" s="300">
        <v>0.01</v>
      </c>
      <c r="E105" s="300">
        <v>0</v>
      </c>
      <c r="F105" s="300">
        <v>0</v>
      </c>
      <c r="G105" s="300">
        <v>0</v>
      </c>
      <c r="H105" s="300">
        <v>0</v>
      </c>
      <c r="I105" s="300">
        <v>0</v>
      </c>
      <c r="J105" s="300">
        <v>0</v>
      </c>
      <c r="K105" s="300">
        <v>0</v>
      </c>
      <c r="L105" s="300">
        <v>0</v>
      </c>
      <c r="M105" s="300">
        <v>0</v>
      </c>
      <c r="N105" s="300">
        <v>0</v>
      </c>
    </row>
    <row r="106" spans="2:14" x14ac:dyDescent="0.2">
      <c r="B106" s="297" t="s">
        <v>9239</v>
      </c>
      <c r="C106" s="298">
        <v>6.9999999999999999E-4</v>
      </c>
      <c r="D106" s="298">
        <v>6.9999999999999999E-4</v>
      </c>
      <c r="E106" s="298">
        <v>6.9999999999999999E-4</v>
      </c>
      <c r="F106" s="298">
        <v>6.9999999999999999E-4</v>
      </c>
      <c r="G106" s="298">
        <v>6.9999999999999999E-4</v>
      </c>
      <c r="H106" s="298">
        <v>1.2999999999999999E-3</v>
      </c>
      <c r="I106" s="298">
        <v>1.2999999999999999E-3</v>
      </c>
      <c r="J106" s="298">
        <v>1.2999999999999999E-3</v>
      </c>
      <c r="K106" s="298">
        <v>1.2999999999999999E-3</v>
      </c>
      <c r="L106" s="298">
        <v>1.2999999999999999E-3</v>
      </c>
      <c r="M106" s="298">
        <v>1.2999999999999999E-3</v>
      </c>
      <c r="N106" s="298">
        <v>1.2999999999999999E-3</v>
      </c>
    </row>
    <row r="107" spans="2:14" x14ac:dyDescent="0.2">
      <c r="B107" s="297"/>
      <c r="C107" s="298"/>
      <c r="D107" s="298"/>
      <c r="E107" s="298"/>
      <c r="F107" s="298"/>
      <c r="G107" s="298"/>
      <c r="H107" s="298"/>
      <c r="I107" s="298"/>
      <c r="J107" s="298"/>
      <c r="K107" s="298"/>
      <c r="L107" s="298"/>
      <c r="M107" s="298"/>
      <c r="N107" s="298"/>
    </row>
    <row r="108" spans="2:14" x14ac:dyDescent="0.2">
      <c r="B108" s="297" t="s">
        <v>9240</v>
      </c>
      <c r="C108" s="298">
        <v>0.251</v>
      </c>
      <c r="D108" s="298">
        <v>0.24179999999999999</v>
      </c>
      <c r="E108" s="298">
        <v>0.24010000000000001</v>
      </c>
      <c r="F108" s="298">
        <v>0.24329999999999999</v>
      </c>
      <c r="G108" s="298">
        <v>0.24179999999999999</v>
      </c>
      <c r="H108" s="298">
        <v>0.2349</v>
      </c>
      <c r="I108" s="298">
        <v>0.23449999999999999</v>
      </c>
      <c r="J108" s="298">
        <v>0.22589999999999999</v>
      </c>
      <c r="K108" s="298">
        <v>0.21290000000000001</v>
      </c>
      <c r="L108" s="298">
        <v>0.2046</v>
      </c>
      <c r="M108" s="298">
        <v>0.20030000000000001</v>
      </c>
      <c r="N108" s="298">
        <v>0.20030000000000001</v>
      </c>
    </row>
    <row r="109" spans="2:14" x14ac:dyDescent="0.2">
      <c r="B109" s="299" t="s">
        <v>9241</v>
      </c>
      <c r="C109" s="300">
        <v>1.6899999999999998E-2</v>
      </c>
      <c r="D109" s="300">
        <v>1.6899999999999998E-2</v>
      </c>
      <c r="E109" s="300">
        <v>0</v>
      </c>
      <c r="F109" s="300">
        <v>0</v>
      </c>
      <c r="G109" s="300">
        <v>0</v>
      </c>
      <c r="H109" s="300">
        <v>0</v>
      </c>
      <c r="I109" s="300">
        <v>0</v>
      </c>
      <c r="J109" s="300">
        <v>0</v>
      </c>
      <c r="K109" s="300">
        <v>0</v>
      </c>
      <c r="L109" s="300">
        <v>0</v>
      </c>
      <c r="M109" s="300">
        <v>0</v>
      </c>
      <c r="N109" s="300">
        <v>0</v>
      </c>
    </row>
    <row r="110" spans="2:14" x14ac:dyDescent="0.2">
      <c r="B110" s="299" t="s">
        <v>9242</v>
      </c>
      <c r="C110" s="300">
        <v>0</v>
      </c>
      <c r="D110" s="300">
        <v>0</v>
      </c>
      <c r="E110" s="300">
        <v>1.6899999999999998E-2</v>
      </c>
      <c r="F110" s="300">
        <v>1.6799999999999999E-2</v>
      </c>
      <c r="G110" s="300">
        <v>1.6799999999999999E-2</v>
      </c>
      <c r="H110" s="300">
        <v>1.6799999999999999E-2</v>
      </c>
      <c r="I110" s="300">
        <v>0</v>
      </c>
      <c r="J110" s="300">
        <v>0</v>
      </c>
      <c r="K110" s="300">
        <v>0</v>
      </c>
      <c r="L110" s="300">
        <v>0</v>
      </c>
      <c r="M110" s="300">
        <v>0</v>
      </c>
      <c r="N110" s="300">
        <v>0</v>
      </c>
    </row>
    <row r="111" spans="2:14" x14ac:dyDescent="0.2">
      <c r="B111" s="299" t="s">
        <v>9243</v>
      </c>
      <c r="C111" s="300">
        <v>0</v>
      </c>
      <c r="D111" s="300">
        <v>0</v>
      </c>
      <c r="E111" s="300">
        <v>0</v>
      </c>
      <c r="F111" s="300">
        <v>0</v>
      </c>
      <c r="G111" s="300">
        <v>0</v>
      </c>
      <c r="H111" s="300">
        <v>0</v>
      </c>
      <c r="I111" s="300">
        <v>1.6799999999999999E-2</v>
      </c>
      <c r="J111" s="300">
        <v>1.6799999999999999E-2</v>
      </c>
      <c r="K111" s="300">
        <v>1.6799999999999999E-2</v>
      </c>
      <c r="L111" s="300">
        <v>1.6799999999999999E-2</v>
      </c>
      <c r="M111" s="300">
        <v>1.6799999999999999E-2</v>
      </c>
      <c r="N111" s="300">
        <v>1.6799999999999999E-2</v>
      </c>
    </row>
    <row r="112" spans="2:14" x14ac:dyDescent="0.2">
      <c r="B112" s="299" t="s">
        <v>9244</v>
      </c>
      <c r="C112" s="300">
        <v>1.5900000000000001E-2</v>
      </c>
      <c r="D112" s="300">
        <v>1.5900000000000001E-2</v>
      </c>
      <c r="E112" s="300">
        <v>1.6299999999999999E-2</v>
      </c>
      <c r="F112" s="300">
        <v>1.6200000000000003E-2</v>
      </c>
      <c r="G112" s="300">
        <v>1.6200000000000003E-2</v>
      </c>
      <c r="H112" s="300">
        <v>1.6E-2</v>
      </c>
      <c r="I112" s="300">
        <v>1.6399999999999998E-2</v>
      </c>
      <c r="J112" s="300">
        <v>1.6399999999999998E-2</v>
      </c>
      <c r="K112" s="300">
        <v>1.67E-2</v>
      </c>
      <c r="L112" s="300">
        <v>1.66E-2</v>
      </c>
      <c r="M112" s="300">
        <v>1.66E-2</v>
      </c>
      <c r="N112" s="300">
        <v>1.6500000000000001E-2</v>
      </c>
    </row>
    <row r="113" spans="2:14" x14ac:dyDescent="0.2">
      <c r="B113" s="299" t="s">
        <v>9245</v>
      </c>
      <c r="C113" s="300">
        <v>1.54E-2</v>
      </c>
      <c r="D113" s="300">
        <v>1.54E-2</v>
      </c>
      <c r="E113" s="300">
        <v>1.54E-2</v>
      </c>
      <c r="F113" s="300">
        <v>1.54E-2</v>
      </c>
      <c r="G113" s="300">
        <v>1.54E-2</v>
      </c>
      <c r="H113" s="300">
        <v>1.54E-2</v>
      </c>
      <c r="I113" s="300">
        <v>1.54E-2</v>
      </c>
      <c r="J113" s="300">
        <v>1.5100000000000001E-2</v>
      </c>
      <c r="K113" s="300">
        <v>1.2699999999999999E-2</v>
      </c>
      <c r="L113" s="300">
        <v>1.2E-2</v>
      </c>
      <c r="M113" s="300">
        <v>1.03E-2</v>
      </c>
      <c r="N113" s="300">
        <v>0</v>
      </c>
    </row>
    <row r="114" spans="2:14" x14ac:dyDescent="0.2">
      <c r="B114" s="299" t="s">
        <v>9246</v>
      </c>
      <c r="C114" s="300">
        <v>1.2E-2</v>
      </c>
      <c r="D114" s="300">
        <v>1.2E-2</v>
      </c>
      <c r="E114" s="300">
        <v>1.2E-2</v>
      </c>
      <c r="F114" s="300">
        <v>1.1899999999999999E-2</v>
      </c>
      <c r="G114" s="300">
        <v>0</v>
      </c>
      <c r="H114" s="300">
        <v>0</v>
      </c>
      <c r="I114" s="300">
        <v>0</v>
      </c>
      <c r="J114" s="300">
        <v>0</v>
      </c>
      <c r="K114" s="300">
        <v>0</v>
      </c>
      <c r="L114" s="300">
        <v>0</v>
      </c>
      <c r="M114" s="300">
        <v>0</v>
      </c>
      <c r="N114" s="300">
        <v>0</v>
      </c>
    </row>
    <row r="115" spans="2:14" x14ac:dyDescent="0.2">
      <c r="B115" s="299" t="s">
        <v>9247</v>
      </c>
      <c r="C115" s="300">
        <v>0</v>
      </c>
      <c r="D115" s="300">
        <v>0</v>
      </c>
      <c r="E115" s="300">
        <v>0</v>
      </c>
      <c r="F115" s="300">
        <v>0</v>
      </c>
      <c r="G115" s="300">
        <v>1.1899999999999999E-2</v>
      </c>
      <c r="H115" s="300">
        <v>1.18E-2</v>
      </c>
      <c r="I115" s="300">
        <v>1.18E-2</v>
      </c>
      <c r="J115" s="300">
        <v>1.1200000000000002E-2</v>
      </c>
      <c r="K115" s="300">
        <v>0</v>
      </c>
      <c r="L115" s="300">
        <v>0</v>
      </c>
      <c r="M115" s="300">
        <v>0</v>
      </c>
      <c r="N115" s="300">
        <v>0</v>
      </c>
    </row>
    <row r="122" spans="2:14" x14ac:dyDescent="0.2">
      <c r="C122" s="245">
        <f>C4</f>
        <v>44348</v>
      </c>
      <c r="D122" s="245">
        <f t="shared" ref="D122:N122" si="1">D4</f>
        <v>44440</v>
      </c>
      <c r="E122" s="245">
        <f t="shared" si="1"/>
        <v>44531</v>
      </c>
      <c r="F122" s="245">
        <f t="shared" si="1"/>
        <v>44621</v>
      </c>
      <c r="G122" s="245">
        <f t="shared" si="1"/>
        <v>44713</v>
      </c>
      <c r="H122" s="245">
        <f t="shared" si="1"/>
        <v>44805</v>
      </c>
      <c r="I122" s="245">
        <f t="shared" si="1"/>
        <v>44896</v>
      </c>
      <c r="J122" s="245">
        <f t="shared" si="1"/>
        <v>44986</v>
      </c>
      <c r="K122" s="245">
        <f t="shared" si="1"/>
        <v>45078</v>
      </c>
      <c r="L122" s="245">
        <f t="shared" si="1"/>
        <v>45170</v>
      </c>
      <c r="M122" s="245">
        <f t="shared" si="1"/>
        <v>45261</v>
      </c>
      <c r="N122" s="245">
        <f t="shared" si="1"/>
        <v>45352</v>
      </c>
    </row>
    <row r="123" spans="2:14" x14ac:dyDescent="0.2">
      <c r="B123" t="s">
        <v>9301</v>
      </c>
      <c r="C123" s="306">
        <v>0.55950000000000011</v>
      </c>
      <c r="D123" s="306">
        <v>0.55950000000000011</v>
      </c>
      <c r="E123" s="306">
        <v>0.55950000000000011</v>
      </c>
      <c r="F123" s="306">
        <v>0.55880000000000007</v>
      </c>
      <c r="G123" s="306">
        <v>0.55880000000000007</v>
      </c>
      <c r="H123" s="306">
        <v>0.5586000000000001</v>
      </c>
      <c r="I123" s="306">
        <v>0.55859999999999999</v>
      </c>
      <c r="J123" s="306">
        <v>0.55859999999999999</v>
      </c>
      <c r="K123" s="306">
        <v>0.56000000000000005</v>
      </c>
      <c r="L123" s="306">
        <v>0.56000000000000005</v>
      </c>
      <c r="M123" s="306">
        <v>0.56000000000000005</v>
      </c>
      <c r="N123" s="306">
        <v>0.56000000000000005</v>
      </c>
    </row>
    <row r="124" spans="2:14" x14ac:dyDescent="0.2">
      <c r="B124" t="s">
        <v>8643</v>
      </c>
      <c r="C124" s="306">
        <v>0.13139999999999999</v>
      </c>
      <c r="D124" s="306">
        <v>0.13769999999999999</v>
      </c>
      <c r="E124" s="306">
        <v>0.1346</v>
      </c>
      <c r="F124" s="306">
        <v>0.1263</v>
      </c>
      <c r="G124" s="306">
        <v>0.12590000000000001</v>
      </c>
      <c r="H124" s="306">
        <v>0.1237</v>
      </c>
      <c r="I124" s="306">
        <v>0.12429999999999999</v>
      </c>
      <c r="J124" s="306">
        <v>0.12870000000000001</v>
      </c>
      <c r="K124" s="306">
        <v>0.1391</v>
      </c>
      <c r="L124" s="306">
        <v>0.14130000000000001</v>
      </c>
      <c r="M124" s="306">
        <v>0.12959999999999999</v>
      </c>
      <c r="N124" s="306">
        <v>0.1137</v>
      </c>
    </row>
    <row r="125" spans="2:14" x14ac:dyDescent="0.2">
      <c r="B125" t="s">
        <v>8645</v>
      </c>
      <c r="C125" s="306">
        <v>5.7200000000000001E-2</v>
      </c>
      <c r="D125" s="306">
        <v>0.06</v>
      </c>
      <c r="E125" s="306">
        <v>6.4899999999999999E-2</v>
      </c>
      <c r="F125" s="306">
        <v>7.0699999999999999E-2</v>
      </c>
      <c r="G125" s="306">
        <v>7.2599999999999998E-2</v>
      </c>
      <c r="H125" s="306">
        <v>8.14E-2</v>
      </c>
      <c r="I125" s="306">
        <v>8.1299999999999997E-2</v>
      </c>
      <c r="J125" s="306">
        <v>8.5300000000000001E-2</v>
      </c>
      <c r="K125" s="306">
        <v>8.8200000000000001E-2</v>
      </c>
      <c r="L125" s="306">
        <v>9.4200000000000006E-2</v>
      </c>
      <c r="M125" s="306">
        <v>0.1103</v>
      </c>
      <c r="N125" s="306">
        <v>0.12620000000000001</v>
      </c>
    </row>
    <row r="126" spans="2:14" x14ac:dyDescent="0.2">
      <c r="B126" t="s">
        <v>9302</v>
      </c>
      <c r="C126" s="306">
        <v>0.251</v>
      </c>
      <c r="D126" s="306">
        <v>0.24179999999999999</v>
      </c>
      <c r="E126" s="306">
        <v>0.24010000000000001</v>
      </c>
      <c r="F126" s="306">
        <v>0.24329999999999999</v>
      </c>
      <c r="G126" s="306">
        <v>0.24179999999999999</v>
      </c>
      <c r="H126" s="306">
        <v>0.2349</v>
      </c>
      <c r="I126" s="306">
        <v>0.23449999999999999</v>
      </c>
      <c r="J126" s="306">
        <v>0.22589999999999999</v>
      </c>
      <c r="K126" s="328">
        <v>0.21290000000000001</v>
      </c>
      <c r="L126" s="306">
        <v>0.2046</v>
      </c>
      <c r="M126" s="306">
        <v>0.20030000000000001</v>
      </c>
      <c r="N126" s="306">
        <v>0.20030000000000001</v>
      </c>
    </row>
  </sheetData>
  <mergeCells count="1">
    <mergeCell ref="B3:N3"/>
  </mergeCells>
  <hyperlinks>
    <hyperlink ref="B6" r:id="rId1" display="https://www.screener.in/people/33860/rama-investment-company-private-limited/" xr:uid="{D9DF0C2D-9910-5944-9E9C-DD508659D086}"/>
    <hyperlink ref="B7" r:id="rId2" display="https://www.screener.in/people/54556/mayuka-investment-limited/" xr:uid="{A61E27DA-B1C9-3746-9FE5-589C9A3D59E6}"/>
    <hyperlink ref="B8" r:id="rId3" display="https://www.screener.in/people/33858/sita-investment-company-limited/" xr:uid="{84075B04-8C0F-844D-9152-BC5C5EC8DB48}"/>
    <hyperlink ref="B9" r:id="rId4" display="https://www.screener.in/people/54557/ankita-pratisthan-limited/" xr:uid="{5B7B0246-8B06-1440-B651-CF4F341A6B1D}"/>
    <hyperlink ref="B10" r:id="rId5" display="https://www.screener.in/people/33857/shree-nirman-limited/" xr:uid="{DB2B8BA8-7D72-4449-AC16-E75B30E2A851}"/>
    <hyperlink ref="B11" r:id="rId6" display="https://www.screener.in/people/33864/dalmia-bharat-sugar-and-industries-limited/" xr:uid="{1C9C226B-FE83-3B4C-B7A3-780AA9DD1B21}"/>
    <hyperlink ref="B12" r:id="rId7" display="https://www.screener.in/people/33895/jh-dalmia-trust/" xr:uid="{035FA644-8846-2643-874A-87DFA95E7568}"/>
    <hyperlink ref="B13" r:id="rId8" display="https://www.screener.in/people/33896/kavita-dalmia-parivar-trust/" xr:uid="{84C18CA4-D48F-3741-9263-CB28653128A0}"/>
    <hyperlink ref="B14" r:id="rId9" display="https://www.screener.in/people/33859/keshav-power-limited/" xr:uid="{9B8B8B83-34DD-304D-A97E-8CF76B7A8382}"/>
    <hyperlink ref="B15" r:id="rId10" display="https://www.screener.in/people/33870/himshikhar-investment-limited/" xr:uid="{84932153-6271-544D-B9F6-32AD3F9F1BF0}"/>
    <hyperlink ref="B16" r:id="rId11" display="https://www.screener.in/people/33813/maj-textiles-pvt-ltd/" xr:uid="{53F631C8-0928-284C-A2FA-30BD15E117E1}"/>
    <hyperlink ref="B17" r:id="rId12" display="https://www.screener.in/people/33933/dalmia-bharat-refractories-limited/" xr:uid="{41952E0D-B5CA-0145-9C91-9C6509198506}"/>
    <hyperlink ref="B18" r:id="rId13" display="https://www.screener.in/people/33865/dalmia-refractories-limited/" xr:uid="{CCA93BFA-B9C5-8E4C-961B-178818DCA94B}"/>
    <hyperlink ref="B19" r:id="rId14" display="https://www.screener.in/people/33843/shri-brahma-creation-trust/" xr:uid="{70D31F35-A590-CE41-96FB-F6E3EDE93D2C}"/>
    <hyperlink ref="B20" r:id="rId15" display="https://www.screener.in/people/33862/alirox-abrasives-limited/" xr:uid="{22AE26EE-54EF-874B-81C8-3D0AF78F0DFC}"/>
    <hyperlink ref="B21" r:id="rId16" display="https://www.screener.in/people/33816/shri-jai-hari-dalmia/" xr:uid="{96DD8AC9-F435-204E-8F34-B8EF2C60E183}"/>
    <hyperlink ref="B22" r:id="rId17" display="https://www.screener.in/people/33817/smt-kavita-dalmia/" xr:uid="{6D20E208-3B0A-9E4E-A932-7661897ED752}"/>
    <hyperlink ref="B23" r:id="rId18" display="https://www.screener.in/people/33818/shri-gautam-dalmia/" xr:uid="{E03EF796-10BF-5142-BD1F-24A5CC124381}"/>
    <hyperlink ref="B24" r:id="rId19" display="https://www.screener.in/people/33819/smt-anupama-dalmia/" xr:uid="{34D3F143-6164-834F-86A7-A063BD23FEA5}"/>
    <hyperlink ref="B25" r:id="rId20" display="https://www.screener.in/people/33820/ku-vaidehi-dalmia/" xr:uid="{48F2791D-0978-B14F-BC03-84466DB75119}"/>
    <hyperlink ref="B26" r:id="rId21" display="https://www.screener.in/people/33823/shri-yadu-hari-dalmia/" xr:uid="{9FC3C7F7-7911-9E4A-81FC-60D6A8465718}"/>
    <hyperlink ref="B27" r:id="rId22" display="https://www.screener.in/people/33824/smt-bela-dalmia/" xr:uid="{EC206282-8CD5-3644-AF98-A08A2B10018E}"/>
    <hyperlink ref="B28" r:id="rId23" display="https://www.screener.in/people/33825/shri-puneet-yadu-dalmia/" xr:uid="{50D7702E-0CD9-D047-985B-EBB195B79568}"/>
    <hyperlink ref="B29" r:id="rId24" display="https://www.screener.in/people/33826/smt-avantika-dalmia/" xr:uid="{AF46E87A-8FBF-8C4B-B570-4947E58119A8}"/>
    <hyperlink ref="B30" r:id="rId25" display="https://www.screener.in/people/33827/shri-yadu-hari-dalmia-co-y-h-dalmia-huf/" xr:uid="{BD00ABA5-488B-E246-9D44-B6AE4EBDE384}"/>
    <hyperlink ref="B31" r:id="rId26" display="https://www.screener.in/people/33828/ku-sumana-dalmia/" xr:uid="{1F1AB6DA-B7E8-134D-BBF2-0CCDCBD6668B}"/>
    <hyperlink ref="B32" r:id="rId27" display="https://www.screener.in/people/33829/ku-avanee-dalmia/" xr:uid="{F70A079B-4459-DB4D-B84B-FC6B7417660F}"/>
    <hyperlink ref="B33" r:id="rId28" display="https://www.screener.in/people/33830/mst-priyang-dalmia/" xr:uid="{6EEB1D4B-3C26-BA4B-8CD8-4633114061DC}"/>
    <hyperlink ref="B34" r:id="rId29" display="https://www.screener.in/people/33831/ms-shrutipriya-dalmia/" xr:uid="{5BBC3F74-924E-AA40-A53C-EE982F28BE8E}"/>
    <hyperlink ref="B35" r:id="rId30" display="https://www.screener.in/people/33833/ku-shrutipriya-dalmia-co-shrutipriya-dalmia-trust/" xr:uid="{2AF8E1AC-FA6C-5F40-B52B-AB342EB662AD}"/>
    <hyperlink ref="B36" r:id="rId31" display="https://www.screener.in/people/33834/sukeshi-trust/" xr:uid="{EA0299F3-AA76-0B41-8DFD-BFA587DACC87}"/>
    <hyperlink ref="B37" r:id="rId32" display="https://www.screener.in/people/33835/vaidehi-trust/" xr:uid="{4FE553A3-8EAB-DC42-ADA3-67D8D8073639}"/>
    <hyperlink ref="B38" r:id="rId33" display="https://www.screener.in/people/33837/avanee-trust/" xr:uid="{FF76C4A8-C593-084D-8018-417261F354BE}"/>
    <hyperlink ref="B39" r:id="rId34" display="https://www.screener.in/people/33838/priyang-trust/" xr:uid="{45585B04-A067-9E43-A0DF-8A6886146E4D}"/>
    <hyperlink ref="B40" r:id="rId35" display="https://www.screener.in/people/33839/yadu-hari-dalmia-parivar-trust/" xr:uid="{6215017B-E82E-034D-83A7-858BA38A56C8}"/>
    <hyperlink ref="B41" r:id="rId36" display="https://www.screener.in/people/33844/shri-vishnu-preservation-trust/" xr:uid="{A402F919-5716-754E-B046-39679899C127}"/>
    <hyperlink ref="B42" r:id="rId37" display="https://www.screener.in/people/33845/shubh-homes-realtors-llp/" xr:uid="{F541E53C-615D-D24D-AD26-7CE5A4DD512E}"/>
    <hyperlink ref="B43" r:id="rId38" display="https://www.screener.in/people/33846/yh-dalmia-parivar-trust/" xr:uid="{C94B2603-FCF3-4B4D-A63B-6E87B45BBF84}"/>
    <hyperlink ref="B44" r:id="rId39" display="https://www.screener.in/people/33847/bela-dalmia-parivar-trust/" xr:uid="{6116940D-905A-B040-963B-7FA888E30F19}"/>
    <hyperlink ref="B45" r:id="rId40" display="https://www.screener.in/people/33848/puneet-dalmia-parivar-trust/" xr:uid="{BFD041CA-4F5B-E749-B715-BF79888C8ABD}"/>
    <hyperlink ref="B46" r:id="rId41" display="https://www.screener.in/people/33849/avantika-dalmia-parivar-trust/" xr:uid="{6B0167BE-A400-E542-9D31-DC09BDD4A6C9}"/>
    <hyperlink ref="B47" r:id="rId42" display="https://www.screener.in/people/33850/shrutipriya-dalmia-parivar-trust/" xr:uid="{C9B45120-A042-0440-82C0-59A11EE1FF47}"/>
    <hyperlink ref="B48" r:id="rId43" display="https://www.screener.in/people/33851/avanee-dalmia-parivar-trust/" xr:uid="{984AD834-4416-464F-AEB5-3C0231A83F47}"/>
    <hyperlink ref="B49" r:id="rId44" display="https://www.screener.in/people/33852/priyang-dalmia-parivar-trust/" xr:uid="{542A6177-9D10-5241-A4E7-D6B88606520F}"/>
    <hyperlink ref="B50" r:id="rId45" display="https://www.screener.in/people/33856/dalmia-bharat-parivar-trust/" xr:uid="{65D81544-520F-F841-A14D-6E9DEE0895D5}"/>
    <hyperlink ref="B51" r:id="rId46" display="https://www.screener.in/people/33861/himgiri-commercial-limited/" xr:uid="{4E423821-37F2-8542-958B-6DEA6C44D741}"/>
    <hyperlink ref="B52" r:id="rId47" display="https://www.screener.in/people/33863/valley-agro-industries-limited/" xr:uid="{EBB708A7-697B-4749-8C7D-A83A6375ABA9}"/>
    <hyperlink ref="B53" r:id="rId48" display="https://www.screener.in/people/33866/shri-chamundeswari-minerals-limited/" xr:uid="{69175F9F-40E7-F94D-A219-9DE0E9A4D4EA}"/>
    <hyperlink ref="B54" r:id="rId49" display="https://www.screener.in/people/33868/dalmia-sugar-ventures-limited/" xr:uid="{A62E4E2F-3405-2441-A587-91FC8633766D}"/>
    <hyperlink ref="B55" r:id="rId50" display="https://www.screener.in/people/33869/dalmia-solar-power-limited/" xr:uid="{62B83978-040B-0F40-89C8-BDE4D1B25B3C}"/>
    <hyperlink ref="B56" r:id="rId51" display="https://www.screener.in/people/33871/arjuna-brokers-minerals-limited/" xr:uid="{76C49C73-741B-5644-B66D-14D2231A6F90}"/>
    <hyperlink ref="B57" r:id="rId52" display="https://www.screener.in/people/33872/shri-radha-krishna-brokers-and-holdings-limited/" xr:uid="{EFA094A7-6953-5D48-B28C-D7131D2308E4}"/>
    <hyperlink ref="B58" r:id="rId53" display="https://www.screener.in/people/33873/kanika-investment-limited/" xr:uid="{1336B078-32C9-294A-B618-7F59883D8855}"/>
    <hyperlink ref="B59" r:id="rId54" display="https://www.screener.in/people/33874/niveda-management-services-pvt-ltd/" xr:uid="{A5CCB3FD-CABC-9845-9FD1-CEEE8B7C1600}"/>
    <hyperlink ref="B60" r:id="rId55" display="https://www.screener.in/people/33875/shri-yadu-hari-trusteeship-services-pvt-limited/" xr:uid="{65932687-D09A-3544-9819-E7C696BA3352}"/>
    <hyperlink ref="B61" r:id="rId56" display="https://www.screener.in/people/33876/vastalaya-developers-pvt-limited/" xr:uid="{8C26BA90-DB3B-BD41-9EBF-E337BC94F624}"/>
    <hyperlink ref="B62" r:id="rId57" display="https://www.screener.in/people/33880/samagama-holdings-and-commercial-private-ltd/" xr:uid="{BAE95B41-A5ED-1343-BADA-7F4D9097D523}"/>
    <hyperlink ref="B63" r:id="rId58" display="https://www.screener.in/people/33881/tijori-capital-pvt-ltd/" xr:uid="{3BEA8EC6-26C1-DB44-B38B-4220C9DE2778}"/>
    <hyperlink ref="B64" r:id="rId59" display="https://www.screener.in/people/33883/akhyar-estate-holdings-private-limited/" xr:uid="{FA623222-9C5B-9247-805C-4FB29DD3C659}"/>
    <hyperlink ref="B65" r:id="rId60" display="https://www.screener.in/people/33884/adhirath-power-and-holdings-private-limited/" xr:uid="{4A98B407-6B31-7B46-B4F2-0B43F65503B3}"/>
    <hyperlink ref="B66" r:id="rId61" display="https://www.screener.in/people/33885/dalmia-mining-and-services-private-limited/" xr:uid="{587DF8B6-AEBF-6B46-B9F8-6CD1822111B9}"/>
    <hyperlink ref="B67" r:id="rId62" display="https://www.screener.in/people/33887/vanika-commercial-and-holdings-private-limited/" xr:uid="{F1984D16-2719-6C46-9F79-9A3E01EA238E}"/>
    <hyperlink ref="B68" r:id="rId63" display="https://www.screener.in/people/33888/garvita-solution-services-and-holdings-private-limited/" xr:uid="{38373D1C-2D97-9044-A9F6-17F3DDDFC0AF}"/>
    <hyperlink ref="B69" r:id="rId64" display="https://www.screener.in/people/33889/hareon-dalmia-solar-pvt-ltd/" xr:uid="{DE740414-6D89-9045-BF6B-F94380FAFEAB}"/>
    <hyperlink ref="B70" r:id="rId65" display="https://www.screener.in/people/33890/dalmia-renewables-energy-limited/" xr:uid="{F886B77D-3F92-E14E-906B-1F56DD1493A7}"/>
    <hyperlink ref="B71" r:id="rId66" display="https://www.screener.in/people/33892/sarvapriya-healthcare-solutions-private-limited/" xr:uid="{2B256861-29C4-E649-84AA-F6F9A2F6ED68}"/>
    <hyperlink ref="B72" r:id="rId67" display="https://www.screener.in/people/33910/gsb-refractories-india-pvt-ltd/" xr:uid="{C960A9DE-3C41-CF4B-BC10-C85674D3A5EC}"/>
    <hyperlink ref="B73" r:id="rId68" display="https://www.screener.in/people/33911/sumana-trust/" xr:uid="{AE53CD01-DD38-EB4D-81A3-388C044A3B11}"/>
    <hyperlink ref="B74" r:id="rId69" display="https://www.screener.in/people/33912/gautam-dalmia-parivar-trust/" xr:uid="{1AD90F63-1F5C-1E45-9D2C-E2B663501E21}"/>
    <hyperlink ref="B75" r:id="rId70" display="https://www.screener.in/people/33913/vaidehi-dalmia-parivar-trust/" xr:uid="{C1806ADE-0FDD-A446-ACF7-829FF3C39E3F}"/>
    <hyperlink ref="B76" r:id="rId71" display="https://www.screener.in/people/33914/anupama-dalmia-parivar-trust/" xr:uid="{34146EBB-EBC8-A94C-8BAC-8054B5D562D2}"/>
    <hyperlink ref="B77" r:id="rId72" display="https://www.screener.in/people/33915/sumana-dalmia-parivar-trust/" xr:uid="{10268FF1-83AE-254D-807B-36CDC8AFAC8C}"/>
    <hyperlink ref="B78" r:id="rId73" display="https://www.screener.in/people/33919/ascension-mercantile-private-limited/" xr:uid="{4EB18D6D-F594-544C-8897-AD40ED5BD5B9}"/>
    <hyperlink ref="B79" r:id="rId74" display="https://www.screener.in/people/33920/ascension-multiventures-private-limited/" xr:uid="{25602CF9-ED53-7947-8B0D-F02B02FD75E2}"/>
    <hyperlink ref="B80" r:id="rId75" display="https://www.screener.in/people/33922/dalmia-gsb-refractories-gmbh/" xr:uid="{FFB5326C-488B-4742-913C-15287E7B5428}"/>
    <hyperlink ref="B81" r:id="rId76" display="https://www.screener.in/people/33925/smt-sukeshi-dalmia/" xr:uid="{51B34B88-8FCB-EF45-AEA6-E3ECE98379C1}"/>
    <hyperlink ref="B82" r:id="rId77" display="https://www.screener.in/people/33926/jai-hari-investments-formerly-known-as-shri-investments/" xr:uid="{D39A78E3-B25B-E64C-880C-92A769B43A15}"/>
    <hyperlink ref="B83" r:id="rId78" display="https://www.screener.in/people/33928/dalmia-parivar-trust/" xr:uid="{FA0C7121-1239-D54D-A724-A38AF4B1BEB8}"/>
    <hyperlink ref="B84" r:id="rId79" display="https://www.screener.in/people/33930/hippostores-technology-private-limited/" xr:uid="{09059F98-4E3C-684F-B526-F4753BF23167}"/>
    <hyperlink ref="B85" r:id="rId80" display="https://www.screener.in/people/33931/finehome-technologies-llp/" xr:uid="{FEA8DC4E-9F7B-C84C-9487-4EF909DEE05A}"/>
    <hyperlink ref="B86" r:id="rId81" display="https://www.screener.in/people/33934/smt-vaidehi-dalmia/" xr:uid="{B3586FEE-A277-8741-A695-83E0CA6E503F}"/>
    <hyperlink ref="B87" r:id="rId82" display="https://www.screener.in/people/119334/ocl-global-limited/" xr:uid="{FCC41742-D827-FE48-A246-F2CFF870E3CD}"/>
    <hyperlink ref="B88" r:id="rId83" display="https://www.screener.in/people/119335/ocl-china-limited/" xr:uid="{BB061441-E55D-3842-9094-444F69A3CB6B}"/>
    <hyperlink ref="B89" r:id="rId84" display="https://www.screener.in/people/119336/dalmia-ocl-limited/" xr:uid="{FC400FF9-F122-B047-929D-883BAAFEA62D}"/>
    <hyperlink ref="B90" r:id="rId85" display="https://www.screener.in/people/123728/hippostores-platforms-private-limited/" xr:uid="{9815B443-86AF-F340-875C-4679C76FD30D}"/>
    <hyperlink ref="B91" r:id="rId86" display="https://www.screener.in/people/126105/hippo-founders-trust/" xr:uid="{F9ECF857-06CD-6543-A58E-B4F4C09303C9}"/>
    <hyperlink ref="B92" r:id="rId87" display="https://www.screener.in/people/129720/shrutipriya-dalmia-trust-through-trustee-ku-shrutipriya-dalmia/" xr:uid="{F6B77DFD-6F20-5644-89C3-D8C6342CC9F3}"/>
    <hyperlink ref="B93" r:id="rId88" display="https://www.screener.in/people/145233/himadri-birla-tyre-manufacturer-private-limited/" xr:uid="{D4B500E0-970C-F240-A384-980599269B61}"/>
    <hyperlink ref="B94" r:id="rId89" display="https://www.screener.in/people/145234/birla-tyres-limited/" xr:uid="{5D8C64B9-EF23-1544-8257-4001DDCDC435}"/>
    <hyperlink ref="B95" r:id="rId90" display="https://www.screener.in/people/150806/rhi-magnesita-india-refractories-ltd-formerly-known-as-dalmia-ocl-limited/" xr:uid="{CEC7EDE1-B59A-CA43-B9D6-81EDA36A6A6F}"/>
    <hyperlink ref="B96" r:id="rId91" display="https://www.screener.in/people/150807/baghauli-sugar-and-distillery-limited/" xr:uid="{F2CFB0B1-7855-3444-9988-073217C1BB72}"/>
    <hyperlink ref="B100" r:id="rId92" display="https://www.screener.in/people/4978/government-of-singapore/" xr:uid="{0A170954-D786-DF48-9B6F-A46D91D46EDB}"/>
    <hyperlink ref="B102" r:id="rId93" display="https://www.screener.in/people/1670/nippon-life-india-trustee-ltd-ac-nippon-india-etfnifty-midcap-150/" xr:uid="{3BCABB6F-FA2C-984E-BDAA-19F709E4A36F}"/>
    <hyperlink ref="B103" r:id="rId94" display="https://www.screener.in/people/81051/nippon-life-india-trustee-ltd-ac-nippon-india-arb/" xr:uid="{AE898287-19AA-9447-A7E4-B7A3A1496979}"/>
    <hyperlink ref="B104" r:id="rId95" display="https://www.screener.in/people/150805/tata-aia-life-insurance-company-limited-ac-flexi/" xr:uid="{D3740AA4-F2A2-2246-968E-6418CA711416}"/>
    <hyperlink ref="B105" r:id="rId96" display="https://www.screener.in/people/1663/nippon-life-india-trustee-ltd-ac-nippon-india-growth-fund/" xr:uid="{08FCD8BC-C8C6-4944-9A00-1238E9640E22}"/>
    <hyperlink ref="B109" r:id="rId97" display="https://www.screener.in/people/33812/dharti-investments-and-holdings-limited/" xr:uid="{66664921-9E66-2F48-A34C-108364716387}"/>
    <hyperlink ref="B110" r:id="rId98" display="https://www.screener.in/people/33932/dharti-commercial-trading-private-limited-formerly-known-as-dharti-investments-and-holdings-limited/" xr:uid="{E9533E43-0DBF-8B4D-BD86-CDD3F98A856A}"/>
    <hyperlink ref="B111" r:id="rId99" display="https://www.screener.in/people/126104/dharti-commercial-trading-private-limited/" xr:uid="{5F6E43F8-EF51-864F-89A1-FA8389B9CE32}"/>
    <hyperlink ref="B112" r:id="rId100" display="https://www.screener.in/people/33929/investor-education-and-protection-fund-authority-m/" xr:uid="{97673278-A389-3749-B067-D25B7A736898}"/>
    <hyperlink ref="B113" r:id="rId101" display="https://www.screener.in/people/33916/d-s-trust/" xr:uid="{899746FA-E8A7-4B47-869C-513E8F2ED7BD}"/>
    <hyperlink ref="B114" r:id="rId102" display="https://www.screener.in/people/33921/kritagyata-trust/" xr:uid="{6AE4EB56-FD15-3247-8958-1778B04FC5EB}"/>
    <hyperlink ref="B115" r:id="rId103" display="https://www.screener.in/people/119333/kritagyata-trust-mr-rakesh-kumar-agrawal/" xr:uid="{60214E9F-F745-EB41-8C37-773CF12225EB}"/>
  </hyperlinks>
  <pageMargins left="0.7" right="0.7" top="0.75" bottom="0.75" header="0.3" footer="0.3"/>
  <pageSetup paperSize="9" orientation="portrait" horizontalDpi="0" verticalDpi="0"/>
  <drawing r:id="rId10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7CED8-B269-3041-90EB-7F8F32935C3E}">
  <dimension ref="B2:E9"/>
  <sheetViews>
    <sheetView showGridLines="0" workbookViewId="0">
      <selection activeCell="B2" sqref="B2:E9"/>
    </sheetView>
  </sheetViews>
  <sheetFormatPr baseColWidth="10" defaultRowHeight="15" x14ac:dyDescent="0.2"/>
  <cols>
    <col min="2" max="2" width="22.6640625" customWidth="1"/>
    <col min="3" max="3" width="13" customWidth="1"/>
  </cols>
  <sheetData>
    <row r="2" spans="2:5" s="165" customFormat="1" ht="32" x14ac:dyDescent="0.2">
      <c r="C2" s="165" t="s">
        <v>9288</v>
      </c>
      <c r="D2" s="165" t="s">
        <v>9289</v>
      </c>
      <c r="E2" s="165" t="s">
        <v>9290</v>
      </c>
    </row>
    <row r="3" spans="2:5" x14ac:dyDescent="0.2">
      <c r="B3" t="s">
        <v>9287</v>
      </c>
      <c r="C3">
        <v>7</v>
      </c>
      <c r="D3">
        <v>4</v>
      </c>
      <c r="E3" s="303">
        <f>D3/C3</f>
        <v>0.5714285714285714</v>
      </c>
    </row>
    <row r="4" spans="2:5" x14ac:dyDescent="0.2">
      <c r="B4" t="s">
        <v>9291</v>
      </c>
      <c r="C4">
        <v>7</v>
      </c>
      <c r="D4">
        <v>6</v>
      </c>
      <c r="E4" s="303">
        <f t="shared" ref="E4:E9" si="0">D4/C4</f>
        <v>0.8571428571428571</v>
      </c>
    </row>
    <row r="5" spans="2:5" x14ac:dyDescent="0.2">
      <c r="B5" t="s">
        <v>9126</v>
      </c>
      <c r="C5">
        <v>7</v>
      </c>
      <c r="D5">
        <v>6</v>
      </c>
      <c r="E5" s="303">
        <f t="shared" si="0"/>
        <v>0.8571428571428571</v>
      </c>
    </row>
    <row r="6" spans="2:5" x14ac:dyDescent="0.2">
      <c r="B6" t="s">
        <v>9292</v>
      </c>
      <c r="C6">
        <v>7</v>
      </c>
      <c r="D6">
        <v>7</v>
      </c>
      <c r="E6" s="303">
        <f t="shared" si="0"/>
        <v>1</v>
      </c>
    </row>
    <row r="7" spans="2:5" x14ac:dyDescent="0.2">
      <c r="B7" t="s">
        <v>9267</v>
      </c>
      <c r="C7">
        <v>4</v>
      </c>
      <c r="D7">
        <v>4</v>
      </c>
      <c r="E7" s="303">
        <f t="shared" si="0"/>
        <v>1</v>
      </c>
    </row>
    <row r="8" spans="2:5" x14ac:dyDescent="0.2">
      <c r="B8" t="s">
        <v>9293</v>
      </c>
      <c r="C8">
        <v>4</v>
      </c>
      <c r="D8">
        <v>4</v>
      </c>
      <c r="E8" s="303">
        <f t="shared" si="0"/>
        <v>1</v>
      </c>
    </row>
    <row r="9" spans="2:5" x14ac:dyDescent="0.2">
      <c r="B9" t="s">
        <v>9294</v>
      </c>
      <c r="C9">
        <v>2</v>
      </c>
      <c r="D9">
        <v>2</v>
      </c>
      <c r="E9" s="303">
        <f t="shared" si="0"/>
        <v>1</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A8294-2EAA-6046-8C13-AC7AF3262BC6}">
  <sheetPr codeName="Sheet1">
    <tabColor rgb="FF0275D8"/>
  </sheetPr>
  <dimension ref="A1"/>
  <sheetViews>
    <sheetView workbookViewId="0">
      <selection activeCell="J28" sqref="J28"/>
    </sheetView>
  </sheetViews>
  <sheetFormatPr baseColWidth="10" defaultRowHeight="15" x14ac:dyDescent="0.2"/>
  <sheetData/>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3C5D-16E0-514C-9517-B415311E818F}">
  <sheetPr codeName="Sheet14"/>
  <dimension ref="B1:Y88"/>
  <sheetViews>
    <sheetView showGridLines="0" topLeftCell="A5" zoomScale="63" zoomScaleNormal="100" zoomScaleSheetLayoutView="91" workbookViewId="0">
      <selection activeCell="O12" sqref="O12"/>
    </sheetView>
  </sheetViews>
  <sheetFormatPr baseColWidth="10" defaultRowHeight="15" x14ac:dyDescent="0.2"/>
  <cols>
    <col min="1" max="1" width="2" customWidth="1"/>
    <col min="4" max="4" width="11.6640625" customWidth="1"/>
    <col min="7" max="7" width="15.5" customWidth="1"/>
    <col min="8" max="8" width="12.5" customWidth="1"/>
    <col min="9" max="9" width="13.83203125" customWidth="1"/>
    <col min="10" max="10" width="12.6640625" customWidth="1"/>
    <col min="11" max="11" width="11.6640625" customWidth="1"/>
    <col min="13" max="13" width="3.1640625" style="390" customWidth="1"/>
    <col min="15" max="15" width="59.83203125" bestFit="1" customWidth="1"/>
  </cols>
  <sheetData>
    <row r="1" spans="2:25" ht="21" x14ac:dyDescent="0.25">
      <c r="N1" s="358"/>
      <c r="O1" s="358"/>
      <c r="P1" s="389">
        <f>Hitoricalfs!J3</f>
        <v>45382</v>
      </c>
      <c r="Q1" s="389">
        <f>P1+365</f>
        <v>45747</v>
      </c>
      <c r="R1" s="389">
        <f t="shared" ref="R1:U1" si="0">Q1+365</f>
        <v>46112</v>
      </c>
      <c r="S1" s="389">
        <f t="shared" si="0"/>
        <v>46477</v>
      </c>
      <c r="T1" s="389">
        <f t="shared" si="0"/>
        <v>46842</v>
      </c>
      <c r="U1" s="389">
        <f t="shared" si="0"/>
        <v>47207</v>
      </c>
      <c r="V1" s="358"/>
      <c r="W1" s="358"/>
      <c r="X1" s="358"/>
      <c r="Y1" s="358"/>
    </row>
    <row r="2" spans="2:25" ht="21" x14ac:dyDescent="0.25">
      <c r="N2" s="358"/>
      <c r="O2" s="360" t="s">
        <v>9357</v>
      </c>
      <c r="P2" s="358"/>
      <c r="Q2" s="358"/>
      <c r="R2" s="358"/>
      <c r="S2" s="358"/>
      <c r="T2" s="358"/>
      <c r="U2" s="358"/>
      <c r="V2" s="358"/>
      <c r="W2" s="358"/>
      <c r="X2" s="358"/>
      <c r="Y2" s="358"/>
    </row>
    <row r="3" spans="2:25" ht="21" x14ac:dyDescent="0.25">
      <c r="B3" s="101" t="s">
        <v>255</v>
      </c>
      <c r="C3" s="101"/>
      <c r="D3" s="101"/>
      <c r="E3" s="101"/>
      <c r="F3" s="129">
        <f>'Intrinsic Growth'!K2</f>
        <v>45352</v>
      </c>
      <c r="G3" s="130">
        <f>F3+365</f>
        <v>45717</v>
      </c>
      <c r="H3" s="130">
        <f>G3+366</f>
        <v>46083</v>
      </c>
      <c r="I3" s="130">
        <f t="shared" ref="I3:K3" si="1">H3+365</f>
        <v>46448</v>
      </c>
      <c r="J3" s="130">
        <f t="shared" si="1"/>
        <v>46813</v>
      </c>
      <c r="K3" s="130">
        <f t="shared" si="1"/>
        <v>47178</v>
      </c>
      <c r="N3" s="358"/>
      <c r="O3" s="358" t="s">
        <v>9358</v>
      </c>
      <c r="P3" s="361">
        <f>AVERAGE(Hitoricalfs!D7:J7)</f>
        <v>0.10345882508937988</v>
      </c>
      <c r="Q3" s="361"/>
      <c r="R3" s="361"/>
      <c r="S3" s="361"/>
      <c r="T3" s="361"/>
      <c r="U3" s="361"/>
      <c r="V3" s="358"/>
      <c r="W3" s="358"/>
      <c r="X3" s="358"/>
      <c r="Y3" s="358"/>
    </row>
    <row r="4" spans="2:25" ht="21" x14ac:dyDescent="0.25">
      <c r="N4" s="358"/>
      <c r="O4" s="358"/>
      <c r="P4" s="362"/>
      <c r="Q4" s="361">
        <f>P3</f>
        <v>0.10345882508937988</v>
      </c>
      <c r="R4" s="361">
        <f>Q4</f>
        <v>0.10345882508937988</v>
      </c>
      <c r="S4" s="361">
        <f t="shared" ref="S4:U4" si="2">R4</f>
        <v>0.10345882508937988</v>
      </c>
      <c r="T4" s="361">
        <f t="shared" si="2"/>
        <v>0.10345882508937988</v>
      </c>
      <c r="U4" s="361">
        <f t="shared" si="2"/>
        <v>0.10345882508937988</v>
      </c>
      <c r="V4" s="358"/>
      <c r="W4" s="358"/>
      <c r="X4" s="358"/>
      <c r="Y4" s="358"/>
    </row>
    <row r="5" spans="2:25" ht="21" x14ac:dyDescent="0.25">
      <c r="B5" t="s">
        <v>241</v>
      </c>
      <c r="F5" s="113">
        <f>Hitoricalfs!J27+Hitoricalfs!J21</f>
        <v>1141</v>
      </c>
      <c r="G5" s="113">
        <f>F5*(1+$E$21)</f>
        <v>1201.8153</v>
      </c>
      <c r="H5" s="113">
        <f t="shared" ref="H5:K5" si="3">G5*(1+$E$21)</f>
        <v>1265.8720554899999</v>
      </c>
      <c r="I5" s="113">
        <f t="shared" si="3"/>
        <v>1333.3430360476168</v>
      </c>
      <c r="J5" s="113">
        <f t="shared" si="3"/>
        <v>1404.4102198689548</v>
      </c>
      <c r="K5" s="113">
        <f t="shared" si="3"/>
        <v>1479.26528458797</v>
      </c>
      <c r="N5" s="358"/>
      <c r="O5" s="358"/>
      <c r="P5" s="362"/>
      <c r="Q5" s="361"/>
      <c r="R5" s="361"/>
      <c r="S5" s="361"/>
      <c r="T5" s="361"/>
      <c r="U5" s="361"/>
      <c r="V5" s="358"/>
      <c r="W5" s="358"/>
      <c r="X5" s="358"/>
      <c r="Y5" s="358"/>
    </row>
    <row r="6" spans="2:25" ht="21" x14ac:dyDescent="0.25">
      <c r="N6" s="358"/>
      <c r="O6" s="358" t="s">
        <v>9359</v>
      </c>
      <c r="P6" s="362">
        <f>'Data Sheet'!B8</f>
        <v>1818.6</v>
      </c>
      <c r="Q6" s="362"/>
      <c r="R6" s="362"/>
      <c r="S6" s="362"/>
      <c r="T6" s="362"/>
      <c r="U6" s="362"/>
      <c r="V6" s="358"/>
      <c r="W6" s="358"/>
      <c r="X6" s="358"/>
      <c r="Y6" s="358"/>
    </row>
    <row r="7" spans="2:25" ht="21" x14ac:dyDescent="0.25">
      <c r="B7" t="s">
        <v>159</v>
      </c>
      <c r="F7" s="57">
        <v>0.3</v>
      </c>
      <c r="G7" s="57">
        <v>0.3</v>
      </c>
      <c r="H7" s="57">
        <v>0.3</v>
      </c>
      <c r="I7" s="57">
        <v>0.3</v>
      </c>
      <c r="J7" s="57">
        <v>0.3</v>
      </c>
      <c r="K7" s="57">
        <v>0.3</v>
      </c>
      <c r="N7" s="358"/>
      <c r="O7" s="358" t="s">
        <v>9360</v>
      </c>
      <c r="P7" s="362"/>
      <c r="Q7" s="361">
        <f>AVERAGE(Hitoricalfs!D10:J10)</f>
        <v>0.67485588746526814</v>
      </c>
      <c r="R7" s="361">
        <f>Q7</f>
        <v>0.67485588746526814</v>
      </c>
      <c r="S7" s="361">
        <f>R7</f>
        <v>0.67485588746526814</v>
      </c>
      <c r="T7" s="361">
        <f t="shared" ref="T7:U7" si="4">S7</f>
        <v>0.67485588746526814</v>
      </c>
      <c r="U7" s="361">
        <f t="shared" si="4"/>
        <v>0.67485588746526814</v>
      </c>
      <c r="V7" s="358"/>
      <c r="W7" s="358"/>
      <c r="X7" s="358"/>
      <c r="Y7" s="358"/>
    </row>
    <row r="8" spans="2:25" ht="21" x14ac:dyDescent="0.25">
      <c r="N8" s="358"/>
      <c r="O8" s="358" t="s">
        <v>9361</v>
      </c>
      <c r="P8" s="362"/>
      <c r="Q8" s="361">
        <f>AVERAGE(Hitoricalfs!D16:J16)</f>
        <v>0.11117720973462955</v>
      </c>
      <c r="R8" s="361">
        <f>Q8</f>
        <v>0.11117720973462955</v>
      </c>
      <c r="S8" s="361">
        <f t="shared" ref="S8:U8" si="5">R8</f>
        <v>0.11117720973462955</v>
      </c>
      <c r="T8" s="361">
        <f t="shared" si="5"/>
        <v>0.11117720973462955</v>
      </c>
      <c r="U8" s="361">
        <f t="shared" si="5"/>
        <v>0.11117720973462955</v>
      </c>
      <c r="V8" s="358"/>
      <c r="W8" s="358"/>
      <c r="X8" s="358"/>
      <c r="Y8" s="358"/>
    </row>
    <row r="9" spans="2:25" ht="21" x14ac:dyDescent="0.25">
      <c r="B9" t="s">
        <v>256</v>
      </c>
      <c r="F9" s="113">
        <f>F5*(1-F7)</f>
        <v>798.69999999999993</v>
      </c>
      <c r="G9" s="113">
        <f t="shared" ref="G9:K9" si="6">G5*(1-G7)</f>
        <v>841.27070999999989</v>
      </c>
      <c r="H9" s="113">
        <f t="shared" si="6"/>
        <v>886.11043884299988</v>
      </c>
      <c r="I9" s="113">
        <f t="shared" si="6"/>
        <v>933.34012523333172</v>
      </c>
      <c r="J9" s="113">
        <f t="shared" si="6"/>
        <v>983.08715390826831</v>
      </c>
      <c r="K9" s="113">
        <f t="shared" si="6"/>
        <v>1035.485699211579</v>
      </c>
      <c r="N9" s="358"/>
      <c r="O9" s="358" t="s">
        <v>9362</v>
      </c>
      <c r="P9" s="358"/>
      <c r="Q9" s="363"/>
      <c r="R9" s="363"/>
      <c r="S9" s="363"/>
      <c r="T9" s="363"/>
      <c r="U9" s="363"/>
      <c r="V9" s="358"/>
      <c r="W9" s="358"/>
      <c r="X9" s="358"/>
      <c r="Y9" s="358"/>
    </row>
    <row r="10" spans="2:25" ht="21" x14ac:dyDescent="0.25">
      <c r="N10" s="358"/>
      <c r="O10" s="358" t="s">
        <v>9363</v>
      </c>
      <c r="P10" s="362"/>
      <c r="Q10" s="361">
        <f>'Intrinsic Growth'!K41/Hitoricalfs!J6</f>
        <v>0.18535157579470424</v>
      </c>
      <c r="R10" s="361">
        <f>Q10</f>
        <v>0.18535157579470424</v>
      </c>
      <c r="S10" s="361">
        <f t="shared" ref="S10:U10" si="7">R10</f>
        <v>0.18535157579470424</v>
      </c>
      <c r="T10" s="361">
        <f t="shared" si="7"/>
        <v>0.18535157579470424</v>
      </c>
      <c r="U10" s="361">
        <f t="shared" si="7"/>
        <v>0.18535157579470424</v>
      </c>
      <c r="V10" s="358"/>
      <c r="W10" s="358"/>
      <c r="X10" s="358"/>
      <c r="Y10" s="358"/>
    </row>
    <row r="11" spans="2:25" ht="21" x14ac:dyDescent="0.25">
      <c r="B11" t="s">
        <v>257</v>
      </c>
      <c r="F11" s="57">
        <f>'Intrinsic Growth'!K53</f>
        <v>2.4311903989238601</v>
      </c>
      <c r="G11" s="57">
        <f>F11+((K11-F11)/4)</f>
        <v>2.0851927991928951</v>
      </c>
      <c r="H11" s="57">
        <f t="shared" ref="H11:I11" si="8">G11</f>
        <v>2.0851927991928951</v>
      </c>
      <c r="I11" s="57">
        <f t="shared" si="8"/>
        <v>2.0851927991928951</v>
      </c>
      <c r="J11" s="57">
        <f>I11</f>
        <v>2.0851927991928951</v>
      </c>
      <c r="K11" s="57">
        <v>1.0471999999999999</v>
      </c>
      <c r="N11" s="358"/>
      <c r="O11" s="358" t="s">
        <v>9364</v>
      </c>
      <c r="P11" s="361">
        <v>0.3</v>
      </c>
      <c r="Q11" s="362"/>
      <c r="R11" s="362"/>
      <c r="S11" s="362"/>
      <c r="T11" s="362"/>
      <c r="U11" s="362"/>
      <c r="V11" s="358"/>
      <c r="W11" s="358"/>
      <c r="X11" s="358"/>
      <c r="Y11" s="358"/>
    </row>
    <row r="12" spans="2:25" ht="21" x14ac:dyDescent="0.25">
      <c r="N12" s="358"/>
      <c r="O12" s="358" t="s">
        <v>9365</v>
      </c>
      <c r="P12" s="362"/>
      <c r="Q12" s="362"/>
      <c r="R12" s="362"/>
      <c r="S12" s="362"/>
      <c r="T12" s="362"/>
      <c r="U12" s="362"/>
      <c r="V12" s="358"/>
      <c r="W12" s="358"/>
      <c r="X12" s="358"/>
      <c r="Y12" s="358"/>
    </row>
    <row r="13" spans="2:25" ht="22" thickBot="1" x14ac:dyDescent="0.3">
      <c r="B13" s="131" t="s">
        <v>258</v>
      </c>
      <c r="C13" s="131"/>
      <c r="D13" s="131"/>
      <c r="E13" s="131"/>
      <c r="F13" s="132">
        <f>F9*(1-F11)</f>
        <v>-1143.091771620487</v>
      </c>
      <c r="G13" s="132">
        <f t="shared" ref="G13:J13" si="9">G9*(1-G11)</f>
        <v>-912.9409166638942</v>
      </c>
      <c r="H13" s="132">
        <f t="shared" si="9"/>
        <v>-961.60066752207979</v>
      </c>
      <c r="I13" s="132">
        <f t="shared" si="9"/>
        <v>-1012.8539831010065</v>
      </c>
      <c r="J13" s="132">
        <f t="shared" si="9"/>
        <v>-1066.8391004002901</v>
      </c>
      <c r="K13" s="132">
        <f>K9*(1-K11)</f>
        <v>-48.874925002786433</v>
      </c>
      <c r="N13" s="358"/>
      <c r="O13" s="358" t="s">
        <v>9366</v>
      </c>
      <c r="P13" s="361"/>
      <c r="Q13" s="362"/>
      <c r="R13" s="362"/>
      <c r="S13" s="362"/>
      <c r="T13" s="362"/>
      <c r="U13" s="362"/>
      <c r="V13" s="358"/>
      <c r="W13" s="358"/>
      <c r="X13" s="358"/>
      <c r="Y13" s="358"/>
    </row>
    <row r="14" spans="2:25" ht="22" thickTop="1" x14ac:dyDescent="0.25">
      <c r="N14" s="358"/>
      <c r="O14" s="358" t="s">
        <v>9367</v>
      </c>
      <c r="P14" s="362"/>
      <c r="Q14" s="362"/>
      <c r="R14" s="362"/>
      <c r="S14" s="362"/>
      <c r="T14" s="362"/>
      <c r="U14" s="362"/>
      <c r="V14" s="358"/>
      <c r="W14" s="358"/>
      <c r="X14" s="358"/>
      <c r="Y14" s="358"/>
    </row>
    <row r="15" spans="2:25" ht="21" x14ac:dyDescent="0.25">
      <c r="B15" t="s">
        <v>264</v>
      </c>
      <c r="G15" s="55">
        <v>0.5</v>
      </c>
      <c r="H15">
        <f>G15+1</f>
        <v>1.5</v>
      </c>
      <c r="I15">
        <f t="shared" ref="I15:K15" si="10">H15+1</f>
        <v>2.5</v>
      </c>
      <c r="J15">
        <f t="shared" si="10"/>
        <v>3.5</v>
      </c>
      <c r="K15">
        <f t="shared" si="10"/>
        <v>4.5</v>
      </c>
      <c r="N15" s="358"/>
      <c r="O15" s="358" t="s">
        <v>9368</v>
      </c>
      <c r="P15" s="363"/>
      <c r="Q15" s="358"/>
      <c r="R15" s="358"/>
      <c r="S15" s="358"/>
      <c r="T15" s="358"/>
      <c r="U15" s="358"/>
      <c r="V15" s="358"/>
      <c r="W15" s="358"/>
      <c r="X15" s="358"/>
      <c r="Y15" s="358"/>
    </row>
    <row r="16" spans="2:25" ht="21" x14ac:dyDescent="0.25">
      <c r="B16" t="s">
        <v>259</v>
      </c>
      <c r="G16" s="60">
        <f>1/(1+$E$23)^G15</f>
        <v>0.88295134509586815</v>
      </c>
      <c r="H16" s="60">
        <f t="shared" ref="H16:K16" si="11">1/(1+$E$23)^H15</f>
        <v>0.68835158619021886</v>
      </c>
      <c r="I16" s="60">
        <f t="shared" si="11"/>
        <v>0.53664101520695173</v>
      </c>
      <c r="J16" s="60">
        <f t="shared" si="11"/>
        <v>0.4183669871325994</v>
      </c>
      <c r="K16" s="60">
        <f t="shared" si="11"/>
        <v>0.32616019082125003</v>
      </c>
      <c r="N16" s="358"/>
      <c r="O16" s="358" t="s">
        <v>9369</v>
      </c>
      <c r="P16" s="361"/>
      <c r="Q16" s="358"/>
      <c r="R16" s="358"/>
      <c r="S16" s="358"/>
      <c r="T16" s="358"/>
      <c r="U16" s="358"/>
      <c r="V16" s="358"/>
      <c r="W16" s="358"/>
      <c r="X16" s="358"/>
      <c r="Y16" s="358"/>
    </row>
    <row r="17" spans="2:25" ht="21" x14ac:dyDescent="0.25">
      <c r="N17" s="358"/>
      <c r="O17" s="358" t="s">
        <v>9370</v>
      </c>
      <c r="P17" s="363"/>
      <c r="Q17" s="358"/>
      <c r="R17" s="358"/>
      <c r="S17" s="358"/>
      <c r="T17" s="358"/>
      <c r="U17" s="358"/>
      <c r="V17" s="358"/>
      <c r="W17" s="358"/>
      <c r="X17" s="358"/>
      <c r="Y17" s="358"/>
    </row>
    <row r="18" spans="2:25" ht="22" thickBot="1" x14ac:dyDescent="0.3">
      <c r="B18" s="131" t="s">
        <v>260</v>
      </c>
      <c r="C18" s="131"/>
      <c r="D18" s="131"/>
      <c r="E18" s="131"/>
      <c r="F18" s="131"/>
      <c r="G18" s="132">
        <f>G13*G16</f>
        <v>-806.08241036144022</v>
      </c>
      <c r="H18" s="132">
        <f t="shared" ref="H18:K18" si="12">H13*H16</f>
        <v>-661.91934477039695</v>
      </c>
      <c r="I18" s="132">
        <f t="shared" si="12"/>
        <v>-543.53898974772892</v>
      </c>
      <c r="J18" s="132">
        <f t="shared" si="12"/>
        <v>-446.33026018972208</v>
      </c>
      <c r="K18" s="132">
        <f t="shared" si="12"/>
        <v>-15.941054865283107</v>
      </c>
      <c r="N18" s="358"/>
      <c r="O18" s="358" t="s">
        <v>9371</v>
      </c>
      <c r="P18" s="363"/>
      <c r="Q18" s="358"/>
      <c r="R18" s="358"/>
      <c r="S18" s="358"/>
      <c r="T18" s="358"/>
      <c r="U18" s="358"/>
      <c r="V18" s="358"/>
      <c r="W18" s="358"/>
      <c r="X18" s="358"/>
      <c r="Y18" s="358"/>
    </row>
    <row r="19" spans="2:25" ht="22" thickTop="1" x14ac:dyDescent="0.25">
      <c r="N19" s="358"/>
      <c r="O19" s="358"/>
      <c r="P19" s="358"/>
      <c r="Q19" s="358"/>
      <c r="R19" s="358"/>
      <c r="S19" s="358"/>
      <c r="T19" s="358"/>
      <c r="U19" s="358"/>
      <c r="V19" s="358"/>
      <c r="W19" s="358"/>
      <c r="X19" s="358"/>
      <c r="Y19" s="358"/>
    </row>
    <row r="20" spans="2:25" ht="21" x14ac:dyDescent="0.25">
      <c r="N20" s="358"/>
      <c r="O20" s="358"/>
      <c r="P20" s="358"/>
      <c r="Q20" s="358"/>
      <c r="R20" s="358"/>
      <c r="S20" s="358"/>
      <c r="T20" s="358"/>
      <c r="U20" s="358"/>
      <c r="V20" s="358"/>
      <c r="W20" s="358"/>
      <c r="X20" s="358"/>
      <c r="Y20" s="358"/>
    </row>
    <row r="21" spans="2:25" ht="21" x14ac:dyDescent="0.25">
      <c r="B21" t="s">
        <v>261</v>
      </c>
      <c r="E21" s="4">
        <v>5.33E-2</v>
      </c>
      <c r="N21" s="358"/>
      <c r="O21" s="10" t="s">
        <v>9372</v>
      </c>
      <c r="P21" s="358"/>
      <c r="Q21" s="358"/>
      <c r="R21" s="358"/>
      <c r="S21" s="358"/>
      <c r="T21" s="358"/>
      <c r="U21" s="358"/>
      <c r="V21" s="358"/>
      <c r="W21" s="358"/>
      <c r="X21" s="358"/>
      <c r="Y21" s="358"/>
    </row>
    <row r="22" spans="2:25" ht="21" x14ac:dyDescent="0.25">
      <c r="B22" t="s">
        <v>262</v>
      </c>
      <c r="E22" s="4">
        <v>6.5000000000000002E-2</v>
      </c>
      <c r="N22" s="358"/>
      <c r="O22" s="358"/>
      <c r="P22" s="358"/>
      <c r="Q22" s="364" t="s">
        <v>9373</v>
      </c>
      <c r="R22" s="364"/>
      <c r="S22" s="364"/>
      <c r="T22" s="364"/>
      <c r="U22" s="364"/>
      <c r="V22" s="358"/>
      <c r="W22" s="358"/>
      <c r="X22" s="358"/>
      <c r="Y22" s="358"/>
    </row>
    <row r="23" spans="2:25" ht="21" x14ac:dyDescent="0.25">
      <c r="B23" t="s">
        <v>263</v>
      </c>
      <c r="E23" s="16">
        <f>WACC!K40</f>
        <v>0.2827040175540087</v>
      </c>
      <c r="N23" s="358"/>
      <c r="O23" s="358"/>
      <c r="P23" s="359">
        <v>2012</v>
      </c>
      <c r="Q23" s="359">
        <v>2013</v>
      </c>
      <c r="R23" s="359">
        <v>2014</v>
      </c>
      <c r="S23" s="359">
        <v>2015</v>
      </c>
      <c r="T23" s="359">
        <v>2016</v>
      </c>
      <c r="U23" s="359">
        <v>2017</v>
      </c>
      <c r="V23" s="358"/>
      <c r="W23" s="358"/>
      <c r="X23" s="358"/>
      <c r="Y23" s="358"/>
    </row>
    <row r="24" spans="2:25" ht="21" x14ac:dyDescent="0.25">
      <c r="N24" s="358"/>
      <c r="O24" s="358" t="s">
        <v>9374</v>
      </c>
      <c r="P24" s="365">
        <f>Hitoricalfs!J6</f>
        <v>14691</v>
      </c>
      <c r="Q24" s="365">
        <f>P24*(1+Q4)</f>
        <v>16210.913599388081</v>
      </c>
      <c r="R24" s="365">
        <f t="shared" ref="R24:U24" si="13">Q24*(1+R4)</f>
        <v>17888.075674006224</v>
      </c>
      <c r="S24" s="365">
        <f t="shared" si="13"/>
        <v>19738.754966348828</v>
      </c>
      <c r="T24" s="365">
        <f t="shared" si="13"/>
        <v>21780.903363894442</v>
      </c>
      <c r="U24" s="365">
        <f t="shared" si="13"/>
        <v>24034.330035308285</v>
      </c>
      <c r="V24" s="358"/>
      <c r="W24" s="358"/>
      <c r="X24" s="358"/>
      <c r="Y24" s="358"/>
    </row>
    <row r="25" spans="2:25" ht="21" x14ac:dyDescent="0.25">
      <c r="N25" s="366" t="s">
        <v>9375</v>
      </c>
      <c r="O25" s="358" t="s">
        <v>9376</v>
      </c>
      <c r="P25" s="365"/>
      <c r="Q25" s="365">
        <f>Q24*Q7</f>
        <v>10940.030483737828</v>
      </c>
      <c r="R25" s="365">
        <f t="shared" ref="R25:U25" si="14">R24*R7</f>
        <v>12071.873184027345</v>
      </c>
      <c r="S25" s="365">
        <f t="shared" si="14"/>
        <v>13320.815000274808</v>
      </c>
      <c r="T25" s="365">
        <f t="shared" si="14"/>
        <v>14698.970869436227</v>
      </c>
      <c r="U25" s="365">
        <f t="shared" si="14"/>
        <v>16219.709125611122</v>
      </c>
      <c r="V25" s="358"/>
      <c r="W25" s="358"/>
      <c r="X25" s="358"/>
      <c r="Y25" s="358"/>
    </row>
    <row r="26" spans="2:25" ht="21" x14ac:dyDescent="0.25">
      <c r="B26" s="101" t="s">
        <v>265</v>
      </c>
      <c r="C26" s="101"/>
      <c r="D26" s="101"/>
      <c r="E26" s="101"/>
      <c r="G26" s="101" t="s">
        <v>322</v>
      </c>
      <c r="H26" s="101"/>
      <c r="I26" s="101"/>
      <c r="J26" s="101"/>
      <c r="K26" s="101"/>
      <c r="N26" s="366" t="s">
        <v>9375</v>
      </c>
      <c r="O26" s="358" t="s">
        <v>53</v>
      </c>
      <c r="P26" s="358"/>
      <c r="Q26" s="365">
        <f>Q24*Q8</f>
        <v>1802.284141229127</v>
      </c>
      <c r="R26" s="365">
        <f t="shared" ref="R26:U26" si="15">R24*R8</f>
        <v>1988.7463409579148</v>
      </c>
      <c r="S26" s="365">
        <f t="shared" si="15"/>
        <v>2194.4997007942243</v>
      </c>
      <c r="T26" s="365">
        <f t="shared" si="15"/>
        <v>2421.5400614973905</v>
      </c>
      <c r="U26" s="365">
        <f t="shared" si="15"/>
        <v>2672.0697511667759</v>
      </c>
      <c r="V26" s="358"/>
      <c r="W26" s="358"/>
      <c r="X26" s="358"/>
      <c r="Y26" s="358"/>
    </row>
    <row r="27" spans="2:25" ht="21" x14ac:dyDescent="0.25">
      <c r="G27" s="146">
        <f>D46</f>
        <v>-113.16121935430027</v>
      </c>
      <c r="H27" s="147">
        <v>0.08</v>
      </c>
      <c r="I27" s="147">
        <v>0.1014</v>
      </c>
      <c r="J27" s="147">
        <v>0.12</v>
      </c>
      <c r="K27" s="147">
        <v>0.14000000000000001</v>
      </c>
      <c r="N27" s="366" t="s">
        <v>9375</v>
      </c>
      <c r="O27" s="358" t="s">
        <v>9362</v>
      </c>
      <c r="P27" s="365"/>
      <c r="Q27" s="365">
        <f>Q9</f>
        <v>0</v>
      </c>
      <c r="R27" s="365">
        <f t="shared" ref="R27:U27" si="16">R9</f>
        <v>0</v>
      </c>
      <c r="S27" s="365">
        <f t="shared" si="16"/>
        <v>0</v>
      </c>
      <c r="T27" s="365">
        <f t="shared" si="16"/>
        <v>0</v>
      </c>
      <c r="U27" s="365">
        <f t="shared" si="16"/>
        <v>0</v>
      </c>
      <c r="V27" s="358"/>
      <c r="W27" s="358"/>
      <c r="X27" s="358"/>
      <c r="Y27" s="358"/>
    </row>
    <row r="28" spans="2:25" ht="21" x14ac:dyDescent="0.25">
      <c r="B28" t="s">
        <v>266</v>
      </c>
      <c r="D28" s="113">
        <f>K13*(1+E21)</f>
        <v>-51.479958505434944</v>
      </c>
      <c r="G28" s="84">
        <v>0.04</v>
      </c>
      <c r="H28" s="113">
        <f t="dataTable" ref="H28:K32" dt2D="1" dtr="1" r1="D29" r2="D30"/>
        <v>-122.17810071684387</v>
      </c>
      <c r="I28" s="113">
        <v>-118.32801006754786</v>
      </c>
      <c r="J28" s="113">
        <v>-116.65483983210616</v>
      </c>
      <c r="K28" s="113">
        <v>-115.5501876551586</v>
      </c>
      <c r="N28" s="366" t="s">
        <v>9375</v>
      </c>
      <c r="O28" s="358" t="s">
        <v>5</v>
      </c>
      <c r="P28" s="365"/>
      <c r="Q28" s="365">
        <v>1628.9961772673325</v>
      </c>
      <c r="R28" s="365">
        <v>1775.6303665646781</v>
      </c>
      <c r="S28" s="365">
        <v>1939.3391592558614</v>
      </c>
      <c r="T28" s="365">
        <v>2121.7235371437473</v>
      </c>
      <c r="U28" s="365">
        <v>2324.5645097084489</v>
      </c>
      <c r="V28" s="358"/>
      <c r="W28" s="358"/>
      <c r="X28" s="358"/>
      <c r="Y28" s="358"/>
    </row>
    <row r="29" spans="2:25" ht="21" x14ac:dyDescent="0.25">
      <c r="B29" t="s">
        <v>267</v>
      </c>
      <c r="D29" s="4">
        <f>E23</f>
        <v>0.2827040175540087</v>
      </c>
      <c r="G29" s="84">
        <v>5.3800000000000001E-2</v>
      </c>
      <c r="H29" s="113">
        <v>-127.99649767939201</v>
      </c>
      <c r="I29" s="148">
        <v>-120.41437035028898</v>
      </c>
      <c r="J29" s="113">
        <v>-117.80621445762549</v>
      </c>
      <c r="K29" s="113">
        <v>-116.2575751280995</v>
      </c>
      <c r="N29" s="366"/>
      <c r="O29" s="10" t="s">
        <v>241</v>
      </c>
      <c r="P29" s="10"/>
      <c r="Q29" s="367">
        <f>Q24-Q25-Q26-Q27-Q28</f>
        <v>1839.6027971537931</v>
      </c>
      <c r="R29" s="367">
        <f t="shared" ref="R29:U29" si="17">R24-R25-R26-R27-R28</f>
        <v>2051.8257824562861</v>
      </c>
      <c r="S29" s="367">
        <f t="shared" si="17"/>
        <v>2284.1011060239348</v>
      </c>
      <c r="T29" s="367">
        <f t="shared" si="17"/>
        <v>2538.6688958170771</v>
      </c>
      <c r="U29" s="367">
        <f t="shared" si="17"/>
        <v>2817.9866488219386</v>
      </c>
      <c r="V29" s="358"/>
      <c r="W29" s="358"/>
      <c r="X29" s="358"/>
      <c r="Y29" s="358"/>
    </row>
    <row r="30" spans="2:25" ht="21" x14ac:dyDescent="0.25">
      <c r="B30" t="s">
        <v>268</v>
      </c>
      <c r="D30" s="4">
        <f>E22</f>
        <v>6.5000000000000002E-2</v>
      </c>
      <c r="G30" s="84">
        <v>0.06</v>
      </c>
      <c r="H30" s="113">
        <v>-133.22462248631933</v>
      </c>
      <c r="I30" s="113">
        <v>-121.80454684058141</v>
      </c>
      <c r="J30" s="113">
        <v>-118.4959267936854</v>
      </c>
      <c r="K30" s="113">
        <v>-116.65483983210616</v>
      </c>
      <c r="N30" s="366" t="s">
        <v>9375</v>
      </c>
      <c r="O30" s="358" t="s">
        <v>8</v>
      </c>
      <c r="P30" s="365"/>
      <c r="Q30" s="365">
        <f>Q29*$P$11</f>
        <v>551.88083914613787</v>
      </c>
      <c r="R30" s="365">
        <f t="shared" ref="R30:U30" si="18">R29*$P$11</f>
        <v>615.54773473688579</v>
      </c>
      <c r="S30" s="365">
        <f t="shared" si="18"/>
        <v>685.23033180718039</v>
      </c>
      <c r="T30" s="365">
        <f t="shared" si="18"/>
        <v>761.60066874512313</v>
      </c>
      <c r="U30" s="365">
        <f t="shared" si="18"/>
        <v>845.39599464658158</v>
      </c>
      <c r="V30" s="358"/>
      <c r="W30" s="358"/>
      <c r="X30" s="358"/>
      <c r="Y30" s="358"/>
    </row>
    <row r="31" spans="2:25" ht="21" x14ac:dyDescent="0.25">
      <c r="G31" s="84">
        <v>7.0000000000000007E-2</v>
      </c>
      <c r="H31" s="113">
        <v>-155.31766602527028</v>
      </c>
      <c r="I31" s="113">
        <v>-125.20358120147729</v>
      </c>
      <c r="J31" s="113">
        <v>-119.96879636294879</v>
      </c>
      <c r="K31" s="113">
        <v>-117.44387710135439</v>
      </c>
      <c r="N31" s="366" t="s">
        <v>9377</v>
      </c>
      <c r="O31" s="10" t="s">
        <v>9378</v>
      </c>
      <c r="P31" s="368"/>
      <c r="Q31" s="368">
        <f>Q29-Q30</f>
        <v>1287.7219580076553</v>
      </c>
      <c r="R31" s="368">
        <f t="shared" ref="R31:U31" si="19">R29-R30</f>
        <v>1436.2780477194003</v>
      </c>
      <c r="S31" s="368">
        <f t="shared" si="19"/>
        <v>1598.8707742167544</v>
      </c>
      <c r="T31" s="368">
        <f t="shared" si="19"/>
        <v>1777.068227071954</v>
      </c>
      <c r="U31" s="368">
        <f t="shared" si="19"/>
        <v>1972.590654175357</v>
      </c>
      <c r="V31" s="358"/>
      <c r="W31" s="358"/>
      <c r="X31" s="358"/>
      <c r="Y31" s="358"/>
    </row>
    <row r="32" spans="2:25" ht="22" thickBot="1" x14ac:dyDescent="0.3">
      <c r="B32" s="133" t="s">
        <v>269</v>
      </c>
      <c r="C32" s="133"/>
      <c r="D32" s="134">
        <f>D28/(D29-D30)</f>
        <v>-236.46765495571819</v>
      </c>
      <c r="G32" s="84">
        <v>0.08</v>
      </c>
      <c r="H32" s="113" t="e">
        <v>#DIV/0!</v>
      </c>
      <c r="I32" s="113">
        <v>-131.77928318937862</v>
      </c>
      <c r="J32" s="113">
        <v>-122.17810071684387</v>
      </c>
      <c r="K32" s="113">
        <v>-118.4959267936854</v>
      </c>
      <c r="N32" s="366" t="s">
        <v>9379</v>
      </c>
      <c r="O32" s="358" t="s">
        <v>5</v>
      </c>
      <c r="P32" s="365"/>
      <c r="Q32" s="365">
        <v>1628.9961772673325</v>
      </c>
      <c r="R32" s="365">
        <v>1775.6303665646781</v>
      </c>
      <c r="S32" s="365">
        <v>1939.3391592558614</v>
      </c>
      <c r="T32" s="365">
        <v>2121.7235371437473</v>
      </c>
      <c r="U32" s="365">
        <v>2324.5645097084489</v>
      </c>
      <c r="V32" s="358"/>
      <c r="W32" s="358"/>
      <c r="X32" s="358"/>
      <c r="Y32" s="358"/>
    </row>
    <row r="33" spans="2:25" ht="22" thickTop="1" x14ac:dyDescent="0.25">
      <c r="N33" s="366" t="s">
        <v>9375</v>
      </c>
      <c r="O33" s="358" t="s">
        <v>9380</v>
      </c>
      <c r="P33" s="365"/>
      <c r="Q33" s="365">
        <f>Q24*Q10</f>
        <v>3004.7183807183815</v>
      </c>
      <c r="R33" s="365">
        <f t="shared" ref="R33:U33" si="20">R24*R10</f>
        <v>3315.58301411197</v>
      </c>
      <c r="S33" s="365">
        <f t="shared" si="20"/>
        <v>3658.6093372382993</v>
      </c>
      <c r="T33" s="365">
        <f t="shared" si="20"/>
        <v>4037.1247607300093</v>
      </c>
      <c r="U33" s="365">
        <f t="shared" si="20"/>
        <v>4454.8009452143806</v>
      </c>
      <c r="V33" s="358"/>
      <c r="W33" s="358"/>
      <c r="X33" s="358"/>
      <c r="Y33" s="358"/>
    </row>
    <row r="34" spans="2:25" ht="21" x14ac:dyDescent="0.25">
      <c r="N34" s="369" t="s">
        <v>9381</v>
      </c>
      <c r="O34" s="358" t="s">
        <v>9382</v>
      </c>
      <c r="P34" s="365"/>
      <c r="Q34" s="365">
        <f>Q70</f>
        <v>-143.49739039896986</v>
      </c>
      <c r="R34" s="365">
        <f t="shared" ref="R34:U34" si="21">R70</f>
        <v>-158.34346181303954</v>
      </c>
      <c r="S34" s="365">
        <f t="shared" si="21"/>
        <v>-174.72549033280188</v>
      </c>
      <c r="T34" s="365">
        <f t="shared" si="21"/>
        <v>-192.80238427579911</v>
      </c>
      <c r="U34" s="365">
        <f t="shared" si="21"/>
        <v>-212.74949242740468</v>
      </c>
      <c r="V34" s="358"/>
      <c r="W34" s="358"/>
      <c r="X34" s="358"/>
      <c r="Y34" s="358"/>
    </row>
    <row r="35" spans="2:25" ht="21" x14ac:dyDescent="0.25">
      <c r="B35" s="101" t="s">
        <v>270</v>
      </c>
      <c r="C35" s="101"/>
      <c r="D35" s="101"/>
      <c r="E35" s="101"/>
      <c r="N35" s="370"/>
      <c r="O35" s="10" t="s">
        <v>9383</v>
      </c>
      <c r="P35" s="365"/>
      <c r="Q35" s="371">
        <f>Q31+Q32-Q33-Q34</f>
        <v>55.497144955576005</v>
      </c>
      <c r="R35" s="371">
        <f t="shared" ref="R35:U35" si="22">R31+R32-R33-R34</f>
        <v>54.668861985147942</v>
      </c>
      <c r="S35" s="371">
        <f t="shared" si="22"/>
        <v>54.326086567118409</v>
      </c>
      <c r="T35" s="371">
        <f t="shared" si="22"/>
        <v>54.469387761491134</v>
      </c>
      <c r="U35" s="371">
        <f t="shared" si="22"/>
        <v>55.103711096830466</v>
      </c>
      <c r="V35" s="358"/>
      <c r="W35" s="358"/>
      <c r="X35" s="358"/>
      <c r="Y35" s="358"/>
    </row>
    <row r="36" spans="2:25" ht="21" x14ac:dyDescent="0.25">
      <c r="N36" s="370"/>
      <c r="O36" s="358" t="s">
        <v>9384</v>
      </c>
      <c r="P36" s="365"/>
      <c r="Q36" s="365"/>
      <c r="R36" s="365"/>
      <c r="S36" s="365"/>
      <c r="T36" s="365"/>
      <c r="U36" s="365">
        <f>U35*(1+P75)/(P79-P75)</f>
        <v>3710.0210173167484</v>
      </c>
      <c r="V36" s="358"/>
      <c r="W36" s="372" t="s">
        <v>9385</v>
      </c>
      <c r="X36" s="358"/>
      <c r="Y36" s="358"/>
    </row>
    <row r="37" spans="2:25" ht="21" x14ac:dyDescent="0.25">
      <c r="B37" t="s">
        <v>271</v>
      </c>
      <c r="D37" s="113">
        <f>SUM(F13:K13)</f>
        <v>-5146.2013643105438</v>
      </c>
      <c r="N37" s="370"/>
      <c r="O37" s="358" t="s">
        <v>9386</v>
      </c>
      <c r="P37" s="365"/>
      <c r="Q37" s="365">
        <f>Q35+Q36</f>
        <v>55.497144955576005</v>
      </c>
      <c r="R37" s="365">
        <f t="shared" ref="R37:T37" si="23">R35+R36</f>
        <v>54.668861985147942</v>
      </c>
      <c r="S37" s="365">
        <f t="shared" si="23"/>
        <v>54.326086567118409</v>
      </c>
      <c r="T37" s="365">
        <f t="shared" si="23"/>
        <v>54.469387761491134</v>
      </c>
      <c r="U37" s="365">
        <f>U35+U36</f>
        <v>3765.1247284135789</v>
      </c>
      <c r="V37" s="358"/>
      <c r="W37" s="358"/>
      <c r="X37" s="358"/>
      <c r="Y37" s="358"/>
    </row>
    <row r="38" spans="2:25" ht="21" x14ac:dyDescent="0.25">
      <c r="B38" t="s">
        <v>272</v>
      </c>
      <c r="D38" s="113">
        <f>D32*K16</f>
        <v>-77.126335463410555</v>
      </c>
      <c r="N38" s="358"/>
      <c r="O38" s="358"/>
      <c r="P38" s="365"/>
      <c r="Q38" s="365"/>
      <c r="R38" s="365"/>
      <c r="S38" s="365"/>
      <c r="T38" s="365"/>
      <c r="U38" s="365"/>
      <c r="V38" s="358"/>
      <c r="W38" s="358"/>
      <c r="X38" s="358"/>
      <c r="Y38" s="358"/>
    </row>
    <row r="39" spans="2:25" ht="21" x14ac:dyDescent="0.25">
      <c r="B39" t="s">
        <v>273</v>
      </c>
      <c r="D39" s="113">
        <f>SUM(D38)</f>
        <v>-77.126335463410555</v>
      </c>
      <c r="N39" s="358"/>
      <c r="O39" s="358"/>
      <c r="P39" s="358"/>
      <c r="Q39" s="358"/>
      <c r="R39" s="358"/>
      <c r="S39" s="358"/>
      <c r="T39" s="358"/>
      <c r="U39" s="358"/>
      <c r="V39" s="358"/>
      <c r="W39" s="358"/>
      <c r="X39" s="358"/>
      <c r="Y39" s="358"/>
    </row>
    <row r="40" spans="2:25" ht="21" x14ac:dyDescent="0.25">
      <c r="N40" s="358"/>
      <c r="O40" s="10" t="s">
        <v>9387</v>
      </c>
      <c r="P40" s="365">
        <f>NPV(P79,Q37:U37)</f>
        <v>3330.0500790547917</v>
      </c>
      <c r="Q40" s="358"/>
      <c r="R40" s="358"/>
      <c r="S40" s="358"/>
      <c r="T40" s="358"/>
      <c r="U40" s="358"/>
      <c r="V40" s="358"/>
      <c r="W40" s="358"/>
      <c r="X40" s="358"/>
      <c r="Y40" s="358"/>
    </row>
    <row r="41" spans="2:25" ht="21" x14ac:dyDescent="0.25">
      <c r="B41" t="s">
        <v>274</v>
      </c>
      <c r="D41">
        <f>'Data Sheet'!K71</f>
        <v>582</v>
      </c>
      <c r="N41" s="358"/>
      <c r="O41" s="10" t="s">
        <v>9388</v>
      </c>
      <c r="P41" s="373">
        <f>P86</f>
        <v>4805</v>
      </c>
      <c r="Q41" s="358"/>
      <c r="R41" s="358"/>
      <c r="S41" s="358"/>
      <c r="T41" s="358"/>
      <c r="U41" s="358"/>
      <c r="V41" s="358"/>
      <c r="W41" s="358"/>
      <c r="X41" s="358"/>
      <c r="Y41" s="358"/>
    </row>
    <row r="42" spans="2:25" ht="21" x14ac:dyDescent="0.25">
      <c r="B42" t="s">
        <v>275</v>
      </c>
      <c r="D42">
        <f>'Data Sheet'!K61</f>
        <v>4805</v>
      </c>
      <c r="N42" s="358"/>
      <c r="O42" s="10" t="s">
        <v>276</v>
      </c>
      <c r="P42" s="365">
        <f>P40-P41</f>
        <v>-1474.9499209452083</v>
      </c>
      <c r="Q42" s="358"/>
      <c r="R42" s="358"/>
      <c r="S42" s="358"/>
      <c r="T42" s="358"/>
      <c r="U42" s="358"/>
      <c r="V42" s="358"/>
      <c r="W42" s="358"/>
      <c r="X42" s="358"/>
      <c r="Y42" s="358"/>
    </row>
    <row r="43" spans="2:25" ht="21" x14ac:dyDescent="0.25">
      <c r="B43" s="2" t="s">
        <v>276</v>
      </c>
      <c r="C43" s="2"/>
      <c r="D43" s="117">
        <f>D39+D41-D42</f>
        <v>-4300.1263354634102</v>
      </c>
      <c r="N43" s="358"/>
      <c r="O43" s="10" t="s">
        <v>9389</v>
      </c>
      <c r="P43" s="365">
        <f>P42/38</f>
        <v>-38.814471603821268</v>
      </c>
      <c r="Q43" s="358" t="s">
        <v>9390</v>
      </c>
      <c r="R43" s="358"/>
      <c r="S43" s="358"/>
      <c r="T43" s="358"/>
      <c r="U43" s="358"/>
      <c r="V43" s="358"/>
      <c r="W43" s="358"/>
      <c r="X43" s="358"/>
      <c r="Y43" s="358"/>
    </row>
    <row r="44" spans="2:25" ht="21" x14ac:dyDescent="0.25">
      <c r="B44" t="s">
        <v>277</v>
      </c>
      <c r="D44">
        <f>'Data Sheet'!K59</f>
        <v>38</v>
      </c>
      <c r="N44" s="358"/>
      <c r="O44" s="358"/>
      <c r="P44" s="374"/>
      <c r="Q44" s="365"/>
      <c r="R44" s="365"/>
      <c r="S44" s="365"/>
      <c r="T44" s="365"/>
      <c r="U44" s="365"/>
      <c r="V44" s="358"/>
      <c r="W44" s="358"/>
      <c r="X44" s="358"/>
      <c r="Y44" s="358"/>
    </row>
    <row r="45" spans="2:25" ht="21" x14ac:dyDescent="0.25">
      <c r="N45" s="358"/>
      <c r="O45" s="358"/>
      <c r="P45" s="365"/>
      <c r="Q45" s="365"/>
      <c r="R45" s="365"/>
      <c r="S45" s="365"/>
      <c r="T45" s="365"/>
      <c r="U45" s="365"/>
      <c r="V45" s="358"/>
      <c r="W45" s="358"/>
      <c r="X45" s="358"/>
      <c r="Y45" s="358"/>
    </row>
    <row r="46" spans="2:25" ht="21" x14ac:dyDescent="0.25">
      <c r="B46" t="s">
        <v>278</v>
      </c>
      <c r="D46" s="135">
        <f>D43/D44</f>
        <v>-113.16121935430027</v>
      </c>
      <c r="N46" s="358"/>
      <c r="O46" s="358"/>
      <c r="P46" s="358"/>
      <c r="Q46" s="358"/>
      <c r="R46" s="358"/>
      <c r="S46" s="358"/>
      <c r="T46" s="358"/>
      <c r="U46" s="358"/>
      <c r="V46" s="358"/>
      <c r="W46" s="358"/>
      <c r="X46" s="358"/>
      <c r="Y46" s="358"/>
    </row>
    <row r="47" spans="2:25" ht="21" x14ac:dyDescent="0.25">
      <c r="B47" t="s">
        <v>279</v>
      </c>
      <c r="D47">
        <f>'Data Sheet'!B8</f>
        <v>1818.6</v>
      </c>
      <c r="N47" s="358"/>
      <c r="O47" s="358"/>
      <c r="P47" s="358" t="s">
        <v>9391</v>
      </c>
      <c r="Q47" s="358"/>
      <c r="R47" s="358"/>
      <c r="S47" s="358"/>
      <c r="T47" s="358"/>
      <c r="U47" s="358"/>
      <c r="V47" s="358"/>
      <c r="W47" s="358"/>
      <c r="X47" s="358"/>
      <c r="Y47" s="358"/>
    </row>
    <row r="48" spans="2:25" ht="21" x14ac:dyDescent="0.25">
      <c r="N48" s="358"/>
      <c r="O48" s="358"/>
      <c r="P48" s="359">
        <v>2012</v>
      </c>
      <c r="Q48" s="359">
        <v>2013</v>
      </c>
      <c r="R48" s="359">
        <v>2014</v>
      </c>
      <c r="S48" s="359">
        <v>2015</v>
      </c>
      <c r="T48" s="359">
        <v>2016</v>
      </c>
      <c r="U48" s="359">
        <v>2017</v>
      </c>
      <c r="V48" s="358"/>
      <c r="W48" s="358"/>
      <c r="X48" s="358"/>
      <c r="Y48" s="358"/>
    </row>
    <row r="49" spans="2:25" ht="22" thickBot="1" x14ac:dyDescent="0.3">
      <c r="B49" s="136" t="s">
        <v>280</v>
      </c>
      <c r="C49" s="136"/>
      <c r="D49" s="137">
        <f>D47/D46</f>
        <v>-16.070876669383384</v>
      </c>
      <c r="N49" s="358"/>
      <c r="O49" s="358" t="s">
        <v>9392</v>
      </c>
      <c r="P49" s="365">
        <f>X49+X51</f>
        <v>17230</v>
      </c>
      <c r="Q49" s="365">
        <f>P53</f>
        <v>15732</v>
      </c>
      <c r="R49" s="365">
        <f t="shared" ref="R49:U49" si="24">Q53</f>
        <v>17107.722203451049</v>
      </c>
      <c r="S49" s="365">
        <f t="shared" si="24"/>
        <v>18647.674850998341</v>
      </c>
      <c r="T49" s="365">
        <f t="shared" si="24"/>
        <v>20366.945028980779</v>
      </c>
      <c r="U49" s="365">
        <f t="shared" si="24"/>
        <v>22282.34625256704</v>
      </c>
      <c r="V49" s="358"/>
      <c r="W49" s="358" t="s">
        <v>9393</v>
      </c>
      <c r="X49" s="358">
        <f>Hitoricalfs!J54</f>
        <v>15732</v>
      </c>
      <c r="Y49" s="375"/>
    </row>
    <row r="50" spans="2:25" ht="21" x14ac:dyDescent="0.25">
      <c r="N50" s="366" t="s">
        <v>9379</v>
      </c>
      <c r="O50" s="358" t="s">
        <v>9394</v>
      </c>
      <c r="P50" s="365"/>
      <c r="Q50" s="365">
        <f>Q10*Q24</f>
        <v>3004.7183807183815</v>
      </c>
      <c r="R50" s="365">
        <f>R10*R24</f>
        <v>3315.58301411197</v>
      </c>
      <c r="S50" s="365">
        <f>S10*S24</f>
        <v>3658.6093372382993</v>
      </c>
      <c r="T50" s="365">
        <f>T10*T24</f>
        <v>4037.1247607300093</v>
      </c>
      <c r="U50" s="365">
        <f>U10*U24</f>
        <v>4454.8009452143806</v>
      </c>
      <c r="V50" s="358"/>
      <c r="W50" s="10" t="s">
        <v>9395</v>
      </c>
      <c r="X50" s="358"/>
      <c r="Y50" s="376"/>
    </row>
    <row r="51" spans="2:25" ht="21" x14ac:dyDescent="0.25">
      <c r="N51" s="358"/>
      <c r="O51" s="358"/>
      <c r="P51" s="377">
        <f>P49+P50</f>
        <v>17230</v>
      </c>
      <c r="Q51" s="377">
        <f>Q49+Q50</f>
        <v>18736.718380718383</v>
      </c>
      <c r="R51" s="377">
        <f t="shared" ref="R51:U51" si="25">R49+R50</f>
        <v>20423.305217563018</v>
      </c>
      <c r="S51" s="377">
        <f t="shared" si="25"/>
        <v>22306.284188236641</v>
      </c>
      <c r="T51" s="377">
        <f t="shared" si="25"/>
        <v>24404.069789710789</v>
      </c>
      <c r="U51" s="377">
        <f t="shared" si="25"/>
        <v>26737.147197781422</v>
      </c>
      <c r="V51" s="358"/>
      <c r="W51" s="358" t="s">
        <v>9396</v>
      </c>
      <c r="X51" s="358">
        <f>Hitoricalfs!J24</f>
        <v>1498</v>
      </c>
      <c r="Y51" s="358"/>
    </row>
    <row r="52" spans="2:25" ht="21" x14ac:dyDescent="0.25">
      <c r="N52" s="366"/>
      <c r="O52" s="358" t="s">
        <v>9397</v>
      </c>
      <c r="P52" s="365">
        <f>X51</f>
        <v>1498</v>
      </c>
      <c r="Q52" s="365">
        <f>Q51*$X$52</f>
        <v>1628.9961772673325</v>
      </c>
      <c r="R52" s="365">
        <f t="shared" ref="R52:U52" si="26">R51*$X$52</f>
        <v>1775.6303665646781</v>
      </c>
      <c r="S52" s="365">
        <f t="shared" si="26"/>
        <v>1939.3391592558614</v>
      </c>
      <c r="T52" s="365">
        <f t="shared" si="26"/>
        <v>2121.7235371437473</v>
      </c>
      <c r="U52" s="365">
        <f t="shared" si="26"/>
        <v>2324.5645097084489</v>
      </c>
      <c r="V52" s="358"/>
      <c r="W52" s="358" t="s">
        <v>9398</v>
      </c>
      <c r="X52" s="378">
        <f>X51/(X49+X51)</f>
        <v>8.6941381311665705E-2</v>
      </c>
      <c r="Y52" s="358"/>
    </row>
    <row r="53" spans="2:25" ht="21" x14ac:dyDescent="0.25">
      <c r="N53" s="366" t="s">
        <v>9377</v>
      </c>
      <c r="O53" s="358" t="s">
        <v>9399</v>
      </c>
      <c r="P53" s="367">
        <f>P51-P52</f>
        <v>15732</v>
      </c>
      <c r="Q53" s="367">
        <f t="shared" ref="Q53:U53" si="27">Q51-Q52</f>
        <v>17107.722203451049</v>
      </c>
      <c r="R53" s="367">
        <f>R51-R52</f>
        <v>18647.674850998341</v>
      </c>
      <c r="S53" s="367">
        <f t="shared" si="27"/>
        <v>20366.945028980779</v>
      </c>
      <c r="T53" s="367">
        <f t="shared" si="27"/>
        <v>22282.34625256704</v>
      </c>
      <c r="U53" s="367">
        <f t="shared" si="27"/>
        <v>24412.582688072973</v>
      </c>
      <c r="V53" s="358"/>
      <c r="W53" s="358"/>
      <c r="X53" s="376"/>
      <c r="Y53" s="358"/>
    </row>
    <row r="54" spans="2:25" ht="21" x14ac:dyDescent="0.25">
      <c r="N54" s="366"/>
      <c r="O54" s="358"/>
      <c r="P54" s="358"/>
      <c r="Q54" s="365"/>
      <c r="R54" s="365"/>
      <c r="S54" s="365"/>
      <c r="T54" s="365"/>
      <c r="U54" s="365"/>
      <c r="V54" s="358"/>
      <c r="W54" s="358"/>
      <c r="X54" s="358"/>
      <c r="Y54" s="358"/>
    </row>
    <row r="55" spans="2:25" ht="21" x14ac:dyDescent="0.25">
      <c r="N55" s="366"/>
      <c r="O55" s="358"/>
      <c r="P55" s="358"/>
      <c r="Q55" s="365"/>
      <c r="R55" s="365"/>
      <c r="S55" s="365"/>
      <c r="T55" s="365"/>
      <c r="U55" s="365"/>
      <c r="V55" s="358"/>
      <c r="W55" s="358"/>
      <c r="X55" s="358"/>
      <c r="Y55" s="358"/>
    </row>
    <row r="56" spans="2:25" ht="21" x14ac:dyDescent="0.25">
      <c r="N56" s="366"/>
      <c r="O56" s="358"/>
      <c r="P56" s="358"/>
      <c r="Q56" s="365"/>
      <c r="R56" s="365"/>
      <c r="S56" s="365"/>
      <c r="T56" s="365"/>
      <c r="U56" s="365"/>
      <c r="V56" s="358"/>
      <c r="W56" s="358"/>
      <c r="X56" s="358"/>
      <c r="Y56" s="358"/>
    </row>
    <row r="57" spans="2:25" ht="21" x14ac:dyDescent="0.25">
      <c r="N57" s="358"/>
      <c r="O57" s="358"/>
      <c r="P57" s="358" t="s">
        <v>9400</v>
      </c>
      <c r="Q57" s="358"/>
      <c r="R57" s="358"/>
      <c r="S57" s="358"/>
      <c r="T57" s="358"/>
      <c r="U57" s="358"/>
      <c r="V57" s="358"/>
      <c r="W57" s="358"/>
      <c r="X57" s="358"/>
      <c r="Y57" s="358"/>
    </row>
    <row r="58" spans="2:25" ht="21" x14ac:dyDescent="0.25">
      <c r="N58" s="358"/>
      <c r="O58" s="358"/>
      <c r="P58" s="359">
        <v>2012</v>
      </c>
      <c r="Q58" s="359">
        <v>2013</v>
      </c>
      <c r="R58" s="359">
        <v>2014</v>
      </c>
      <c r="S58" s="359">
        <v>2015</v>
      </c>
      <c r="T58" s="359">
        <v>2016</v>
      </c>
      <c r="U58" s="359">
        <v>2017</v>
      </c>
      <c r="V58" s="358"/>
      <c r="W58" s="358"/>
      <c r="X58" s="358"/>
      <c r="Y58" s="358"/>
    </row>
    <row r="59" spans="2:25" ht="21" x14ac:dyDescent="0.25">
      <c r="N59" s="358"/>
      <c r="O59" s="379" t="s">
        <v>9401</v>
      </c>
      <c r="P59" s="358"/>
      <c r="Q59" s="358"/>
      <c r="R59" s="358"/>
      <c r="S59" s="358"/>
      <c r="T59" s="358"/>
      <c r="U59" s="358"/>
      <c r="V59" s="358"/>
      <c r="W59" s="380" t="s">
        <v>9402</v>
      </c>
      <c r="X59" s="381"/>
      <c r="Y59" s="381"/>
    </row>
    <row r="60" spans="2:25" ht="21" x14ac:dyDescent="0.25">
      <c r="N60" s="358"/>
      <c r="O60" s="358" t="s">
        <v>9403</v>
      </c>
      <c r="P60" s="358"/>
      <c r="Q60" s="358"/>
      <c r="R60" s="358"/>
      <c r="S60" s="358"/>
      <c r="T60" s="358"/>
      <c r="U60" s="358"/>
      <c r="V60" s="358"/>
      <c r="W60" s="358"/>
      <c r="X60" s="358"/>
      <c r="Y60" s="358"/>
    </row>
    <row r="61" spans="2:25" ht="21" x14ac:dyDescent="0.25">
      <c r="N61" s="358"/>
      <c r="O61" s="358" t="s">
        <v>9404</v>
      </c>
      <c r="P61" s="358"/>
      <c r="Q61" s="358"/>
      <c r="R61" s="358"/>
      <c r="S61" s="358"/>
      <c r="T61" s="358"/>
      <c r="U61" s="358"/>
      <c r="V61" s="358"/>
      <c r="W61" s="358"/>
      <c r="X61" s="358"/>
      <c r="Y61" s="358"/>
    </row>
    <row r="62" spans="2:25" ht="21" x14ac:dyDescent="0.25">
      <c r="N62" s="358"/>
      <c r="O62" s="358" t="s">
        <v>9405</v>
      </c>
      <c r="P62" s="358"/>
      <c r="Q62" s="358"/>
      <c r="R62" s="358"/>
      <c r="S62" s="358"/>
      <c r="T62" s="358"/>
      <c r="U62" s="358"/>
      <c r="V62" s="358"/>
      <c r="W62" s="382" t="s">
        <v>9406</v>
      </c>
      <c r="X62" s="382"/>
      <c r="Y62" s="358"/>
    </row>
    <row r="63" spans="2:25" ht="21" x14ac:dyDescent="0.25">
      <c r="N63" s="358"/>
      <c r="O63" s="358" t="s">
        <v>9407</v>
      </c>
      <c r="P63" s="358"/>
      <c r="Q63" s="358"/>
      <c r="R63" s="358"/>
      <c r="S63" s="358"/>
      <c r="T63" s="358"/>
      <c r="U63" s="358"/>
      <c r="V63" s="358"/>
      <c r="W63" s="382"/>
      <c r="X63" s="382"/>
      <c r="Y63" s="358"/>
    </row>
    <row r="64" spans="2:25" ht="21" x14ac:dyDescent="0.25">
      <c r="N64" s="358"/>
      <c r="O64" s="379" t="s">
        <v>235</v>
      </c>
      <c r="P64" s="358"/>
      <c r="Q64" s="358"/>
      <c r="R64" s="358"/>
      <c r="S64" s="358"/>
      <c r="T64" s="358"/>
      <c r="U64" s="358"/>
      <c r="V64" s="358"/>
      <c r="W64" s="382"/>
      <c r="X64" s="382"/>
      <c r="Y64" s="358"/>
    </row>
    <row r="65" spans="14:25" ht="21" x14ac:dyDescent="0.25">
      <c r="N65" s="358"/>
      <c r="O65" s="358" t="s">
        <v>9408</v>
      </c>
      <c r="P65" s="358"/>
      <c r="Q65" s="358"/>
      <c r="R65" s="358"/>
      <c r="S65" s="358"/>
      <c r="T65" s="358"/>
      <c r="U65" s="358"/>
      <c r="V65" s="358"/>
      <c r="W65" s="382"/>
      <c r="X65" s="382"/>
      <c r="Y65" s="358"/>
    </row>
    <row r="66" spans="14:25" ht="21" x14ac:dyDescent="0.25">
      <c r="N66" s="358"/>
      <c r="O66" s="358" t="s">
        <v>9409</v>
      </c>
      <c r="P66" s="358"/>
      <c r="Q66" s="358"/>
      <c r="R66" s="358"/>
      <c r="S66" s="358"/>
      <c r="T66" s="358"/>
      <c r="U66" s="358"/>
      <c r="V66" s="358"/>
      <c r="W66" s="382"/>
      <c r="X66" s="382"/>
      <c r="Y66" s="358"/>
    </row>
    <row r="67" spans="14:25" ht="21" x14ac:dyDescent="0.25">
      <c r="N67" s="358"/>
      <c r="O67" s="358"/>
      <c r="P67" s="358"/>
      <c r="Q67" s="358"/>
      <c r="R67" s="358"/>
      <c r="S67" s="358"/>
      <c r="T67" s="358"/>
      <c r="U67" s="358"/>
      <c r="V67" s="358"/>
      <c r="W67" s="358"/>
      <c r="X67" s="358"/>
      <c r="Y67" s="358"/>
    </row>
    <row r="68" spans="14:25" ht="21" x14ac:dyDescent="0.25">
      <c r="N68" s="358"/>
      <c r="O68" s="358" t="s">
        <v>9410</v>
      </c>
      <c r="P68" s="374">
        <f>'Alt Man Z score'!I62/Hitoricalfs!J6</f>
        <v>-9.4411544483016807E-2</v>
      </c>
      <c r="Q68" s="358"/>
      <c r="R68" s="358"/>
      <c r="S68" s="358"/>
      <c r="T68" s="358"/>
      <c r="U68" s="358"/>
      <c r="V68" s="358"/>
      <c r="W68" s="358"/>
      <c r="X68" s="358"/>
      <c r="Y68" s="358"/>
    </row>
    <row r="69" spans="14:25" ht="21" x14ac:dyDescent="0.25">
      <c r="N69" s="358"/>
      <c r="O69" s="358" t="s">
        <v>9411</v>
      </c>
      <c r="P69" s="358"/>
      <c r="Q69" s="365">
        <f>$P$68*Q24</f>
        <v>-1530.4973903989699</v>
      </c>
      <c r="R69" s="365">
        <f t="shared" ref="R69:U69" si="28">$P$68*R24</f>
        <v>-1688.8408522120094</v>
      </c>
      <c r="S69" s="365">
        <f t="shared" si="28"/>
        <v>-1863.5663425448113</v>
      </c>
      <c r="T69" s="365">
        <f t="shared" si="28"/>
        <v>-2056.3687268206104</v>
      </c>
      <c r="U69" s="365">
        <f t="shared" si="28"/>
        <v>-2269.1182192480151</v>
      </c>
      <c r="V69" s="358"/>
      <c r="W69" s="358"/>
      <c r="X69" s="358"/>
      <c r="Y69" s="358"/>
    </row>
    <row r="70" spans="14:25" ht="21" x14ac:dyDescent="0.25">
      <c r="N70" s="358"/>
      <c r="O70" s="358" t="s">
        <v>9412</v>
      </c>
      <c r="P70" s="358"/>
      <c r="Q70" s="365">
        <f>DCF!Q69-'Alt Man Z score'!I62</f>
        <v>-143.49739039896986</v>
      </c>
      <c r="R70" s="365">
        <f>R69-Q69</f>
        <v>-158.34346181303954</v>
      </c>
      <c r="S70" s="365">
        <f t="shared" ref="S70:U70" si="29">S69-R69</f>
        <v>-174.72549033280188</v>
      </c>
      <c r="T70" s="365">
        <f t="shared" si="29"/>
        <v>-192.80238427579911</v>
      </c>
      <c r="U70" s="365">
        <f t="shared" si="29"/>
        <v>-212.74949242740468</v>
      </c>
      <c r="V70" s="358"/>
      <c r="W70" s="358"/>
      <c r="X70" s="358"/>
      <c r="Y70" s="358"/>
    </row>
    <row r="71" spans="14:25" ht="21" x14ac:dyDescent="0.25">
      <c r="N71" s="358"/>
      <c r="O71" s="358"/>
      <c r="P71" s="358"/>
      <c r="Q71" s="358"/>
      <c r="R71" s="358"/>
      <c r="S71" s="358"/>
      <c r="T71" s="358"/>
      <c r="U71" s="358"/>
      <c r="V71" s="358"/>
      <c r="W71" s="358"/>
      <c r="X71" s="358"/>
      <c r="Y71" s="358"/>
    </row>
    <row r="72" spans="14:25" ht="21" x14ac:dyDescent="0.25">
      <c r="N72" s="358"/>
      <c r="O72" s="358"/>
      <c r="P72" s="358"/>
      <c r="Q72" s="358"/>
      <c r="R72" s="358"/>
      <c r="S72" s="358"/>
      <c r="T72" s="358"/>
      <c r="U72" s="358"/>
      <c r="V72" s="358"/>
      <c r="W72" s="358"/>
      <c r="X72" s="358"/>
      <c r="Y72" s="358"/>
    </row>
    <row r="73" spans="14:25" ht="21" x14ac:dyDescent="0.25">
      <c r="N73" s="358"/>
      <c r="O73" s="383" t="s">
        <v>9413</v>
      </c>
      <c r="P73" s="384" t="s">
        <v>9414</v>
      </c>
      <c r="Q73" s="358"/>
      <c r="R73" s="358"/>
      <c r="S73" s="358"/>
      <c r="T73" s="358"/>
      <c r="U73" s="358"/>
      <c r="V73" s="358"/>
      <c r="W73" s="358"/>
      <c r="X73" s="358"/>
      <c r="Y73" s="358"/>
    </row>
    <row r="74" spans="14:25" ht="21" x14ac:dyDescent="0.25">
      <c r="N74" s="358"/>
      <c r="O74" s="358"/>
      <c r="P74" s="372"/>
      <c r="Q74" s="358"/>
      <c r="R74" s="358"/>
      <c r="S74" s="358"/>
      <c r="T74" s="358"/>
      <c r="U74" s="358"/>
      <c r="V74" s="358"/>
      <c r="W74" s="358"/>
      <c r="X74" s="358"/>
    </row>
    <row r="75" spans="14:25" ht="21" x14ac:dyDescent="0.25">
      <c r="N75" s="358"/>
      <c r="O75" s="358"/>
      <c r="P75" s="385">
        <f>(1-(Hitoricalfs!J41/Hitoricalfs!J38))*(Hitoricalfs!J33/SUM(Hitoricalfs!J48:J49))</f>
        <v>2.2443129840824545E-2</v>
      </c>
      <c r="Q75" s="358"/>
      <c r="R75" s="358"/>
      <c r="S75" s="358"/>
      <c r="T75" s="358"/>
      <c r="U75" s="358"/>
      <c r="V75" s="358"/>
      <c r="W75" s="358"/>
      <c r="X75" s="358"/>
    </row>
    <row r="76" spans="14:25" ht="21" x14ac:dyDescent="0.25">
      <c r="N76" s="358"/>
      <c r="O76" s="358"/>
      <c r="P76" s="358"/>
      <c r="Q76" s="358"/>
      <c r="R76" s="358"/>
      <c r="S76" s="358"/>
      <c r="T76" s="358"/>
      <c r="U76" s="358"/>
      <c r="V76" s="358"/>
      <c r="W76" s="358"/>
      <c r="X76" s="358"/>
    </row>
    <row r="77" spans="14:25" ht="21" x14ac:dyDescent="0.25">
      <c r="N77" s="358"/>
      <c r="O77" s="358"/>
      <c r="P77" s="358"/>
      <c r="Q77" s="10"/>
      <c r="R77" s="358"/>
      <c r="S77" s="358"/>
      <c r="T77" s="358"/>
      <c r="U77" s="358"/>
      <c r="V77" s="358"/>
      <c r="W77" s="358"/>
      <c r="X77" s="358"/>
      <c r="Y77" s="358"/>
    </row>
    <row r="78" spans="14:25" ht="21" x14ac:dyDescent="0.25">
      <c r="N78" s="358"/>
      <c r="O78" s="383" t="s">
        <v>263</v>
      </c>
      <c r="P78" s="384" t="s">
        <v>9415</v>
      </c>
      <c r="Q78" s="10"/>
      <c r="R78" s="358"/>
      <c r="S78" s="358"/>
      <c r="T78" s="358"/>
      <c r="U78" s="358"/>
      <c r="V78" s="358"/>
      <c r="W78" s="358"/>
      <c r="X78" s="358"/>
      <c r="Y78" s="358"/>
    </row>
    <row r="79" spans="14:25" ht="21" x14ac:dyDescent="0.25">
      <c r="N79" s="358"/>
      <c r="O79" s="358"/>
      <c r="P79" s="386">
        <f>SUMPRODUCT(Q85:Q86,R85:R86)</f>
        <v>3.7629138377357256E-2</v>
      </c>
      <c r="Q79" s="358"/>
      <c r="R79" s="358"/>
      <c r="S79" s="358"/>
      <c r="T79" s="358"/>
      <c r="U79" s="358"/>
      <c r="V79" s="358"/>
      <c r="W79" s="358"/>
      <c r="X79" s="358"/>
      <c r="Y79" s="358"/>
    </row>
    <row r="80" spans="14:25" ht="21" x14ac:dyDescent="0.25">
      <c r="N80" s="358"/>
      <c r="O80" s="358"/>
      <c r="P80" s="358"/>
      <c r="Q80" s="358"/>
      <c r="R80" s="358"/>
      <c r="S80" s="358"/>
      <c r="T80" s="358"/>
      <c r="U80" s="358"/>
      <c r="V80" s="358"/>
      <c r="W80" s="358"/>
      <c r="X80" s="358"/>
      <c r="Y80" s="358"/>
    </row>
    <row r="81" spans="14:25" ht="21" x14ac:dyDescent="0.25">
      <c r="N81" s="358"/>
      <c r="O81" s="358"/>
      <c r="P81" s="358"/>
      <c r="Q81" s="358"/>
      <c r="R81" s="358"/>
      <c r="S81" s="358"/>
      <c r="T81" s="387"/>
      <c r="U81" s="387"/>
      <c r="V81" s="358"/>
      <c r="W81" s="358"/>
      <c r="X81" s="358"/>
      <c r="Y81" s="358"/>
    </row>
    <row r="82" spans="14:25" ht="21" x14ac:dyDescent="0.25">
      <c r="N82" s="358"/>
      <c r="O82" s="383" t="s">
        <v>9416</v>
      </c>
      <c r="P82" s="384" t="s">
        <v>9417</v>
      </c>
      <c r="Q82" s="10"/>
      <c r="R82" s="358"/>
      <c r="S82" s="358"/>
      <c r="T82" s="358"/>
      <c r="U82" s="358"/>
      <c r="V82" s="358"/>
      <c r="W82" s="358"/>
      <c r="X82" s="358"/>
      <c r="Y82" s="358"/>
    </row>
    <row r="83" spans="14:25" ht="21" x14ac:dyDescent="0.25">
      <c r="N83" s="358"/>
      <c r="O83" s="10"/>
      <c r="P83" s="388">
        <f>Hitoricalfs!J41*(1+Hitoricalfs!J43)/DCF!P6+Hitoricalfs!J43</f>
        <v>3.2177410006509033E-2</v>
      </c>
      <c r="Q83" s="10"/>
      <c r="R83" s="358"/>
      <c r="S83" s="358"/>
      <c r="T83" s="358"/>
      <c r="U83" s="358"/>
      <c r="V83" s="358"/>
      <c r="W83" s="358"/>
      <c r="X83" s="358"/>
      <c r="Y83" s="358"/>
    </row>
    <row r="84" spans="14:25" ht="21" x14ac:dyDescent="0.25">
      <c r="N84" s="358"/>
      <c r="O84" s="358"/>
      <c r="P84" s="358"/>
      <c r="Q84" s="358"/>
      <c r="R84" s="358"/>
      <c r="S84" s="358"/>
      <c r="T84" s="358"/>
      <c r="U84" s="358"/>
      <c r="V84" s="358"/>
      <c r="W84" s="358"/>
      <c r="X84" s="358"/>
      <c r="Y84" s="358"/>
    </row>
    <row r="85" spans="14:25" ht="21" x14ac:dyDescent="0.25">
      <c r="O85" s="358" t="s">
        <v>163</v>
      </c>
      <c r="P85">
        <f>SUM(Hitoricalfs!J48:J49)</f>
        <v>16397</v>
      </c>
      <c r="Q85" s="16">
        <f>P85/$P$87</f>
        <v>0.77337043675124983</v>
      </c>
      <c r="R85" s="4">
        <f>P83</f>
        <v>3.2177410006509033E-2</v>
      </c>
      <c r="S85" s="358"/>
      <c r="T85" s="358"/>
      <c r="U85" s="358"/>
      <c r="V85" s="358"/>
      <c r="W85" s="358"/>
      <c r="X85" s="358"/>
      <c r="Y85" s="358"/>
    </row>
    <row r="86" spans="14:25" ht="21" x14ac:dyDescent="0.25">
      <c r="O86" s="358" t="s">
        <v>161</v>
      </c>
      <c r="P86">
        <f>SUM(Hitoricalfs!J50)</f>
        <v>4805</v>
      </c>
      <c r="Q86" s="16">
        <f>P86/$P$87</f>
        <v>0.22662956324875011</v>
      </c>
      <c r="R86" s="16">
        <f>(Hitoricalfs!J21/DCF!P86)*(1-DCF!P11)</f>
        <v>5.623309053069718E-2</v>
      </c>
      <c r="V86" s="358"/>
      <c r="W86" s="358"/>
      <c r="X86" s="358"/>
      <c r="Y86" s="358"/>
    </row>
    <row r="87" spans="14:25" ht="21" x14ac:dyDescent="0.25">
      <c r="O87" s="358"/>
      <c r="P87">
        <f>SUM(P85:P86)</f>
        <v>21202</v>
      </c>
      <c r="V87" s="358"/>
      <c r="W87" s="358"/>
      <c r="X87" s="358"/>
      <c r="Y87" s="358"/>
    </row>
    <row r="88" spans="14:25" ht="21" x14ac:dyDescent="0.25">
      <c r="N88" s="358"/>
      <c r="V88" s="358"/>
      <c r="W88" s="358"/>
      <c r="X88" s="358"/>
      <c r="Y88" s="358"/>
    </row>
  </sheetData>
  <mergeCells count="3">
    <mergeCell ref="Q22:U22"/>
    <mergeCell ref="W62:X66"/>
    <mergeCell ref="T81:U81"/>
  </mergeCells>
  <pageMargins left="0.7" right="0.7" top="0.75" bottom="0.75" header="0.3" footer="0.3"/>
  <pageSetup paperSize="9" scale="66" orientation="portrait" horizontalDpi="0" verticalDpi="0"/>
  <ignoredErrors>
    <ignoredError sqref="H32" evalErro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K42"/>
  <sheetViews>
    <sheetView showGridLines="0" view="pageBreakPreview" topLeftCell="A21" zoomScale="134" zoomScaleNormal="125" zoomScalePageLayoutView="150" workbookViewId="0">
      <selection activeCell="B8" sqref="B8:K10"/>
    </sheetView>
  </sheetViews>
  <sheetFormatPr baseColWidth="10" defaultColWidth="8.83203125" defaultRowHeight="15" x14ac:dyDescent="0.2"/>
  <cols>
    <col min="1" max="1" width="2" style="2" customWidth="1"/>
    <col min="2" max="2" width="18.33203125" customWidth="1"/>
    <col min="3" max="3" width="9.6640625" style="11" bestFit="1" customWidth="1"/>
    <col min="4" max="4" width="10.83203125" customWidth="1"/>
    <col min="5" max="5" width="10.6640625" bestFit="1" customWidth="1"/>
    <col min="6" max="6" width="9.6640625" bestFit="1" customWidth="1"/>
    <col min="8" max="8" width="10.83203125" customWidth="1"/>
    <col min="11" max="11" width="11.1640625" customWidth="1"/>
  </cols>
  <sheetData>
    <row r="1" spans="1:11" ht="21" x14ac:dyDescent="0.25">
      <c r="A1" s="10"/>
    </row>
    <row r="2" spans="1:11" x14ac:dyDescent="0.2">
      <c r="B2" s="150" t="s">
        <v>153</v>
      </c>
      <c r="C2" s="188"/>
      <c r="D2" s="101"/>
      <c r="E2" s="101"/>
      <c r="F2" s="101"/>
      <c r="G2" s="101"/>
      <c r="H2" s="101"/>
      <c r="I2" s="101"/>
      <c r="J2" s="101"/>
      <c r="K2" s="101"/>
    </row>
    <row r="4" spans="1:11" x14ac:dyDescent="0.2">
      <c r="B4" s="96" t="s">
        <v>170</v>
      </c>
    </row>
    <row r="6" spans="1:11" x14ac:dyDescent="0.2">
      <c r="B6" s="2" t="s">
        <v>154</v>
      </c>
    </row>
    <row r="7" spans="1:11" ht="16" thickBot="1" x14ac:dyDescent="0.25"/>
    <row r="8" spans="1:11" x14ac:dyDescent="0.2">
      <c r="B8" s="52"/>
      <c r="C8" s="52"/>
      <c r="D8" s="53"/>
      <c r="E8" s="52"/>
      <c r="F8" s="52"/>
      <c r="G8" s="52"/>
      <c r="H8" s="52" t="s">
        <v>162</v>
      </c>
      <c r="I8" s="52" t="s">
        <v>162</v>
      </c>
      <c r="J8" s="52" t="s">
        <v>165</v>
      </c>
      <c r="K8" s="52" t="s">
        <v>169</v>
      </c>
    </row>
    <row r="9" spans="1:11" ht="18" thickBot="1" x14ac:dyDescent="0.25">
      <c r="B9" s="46" t="s">
        <v>155</v>
      </c>
      <c r="C9" s="46"/>
      <c r="D9" s="54" t="s">
        <v>156</v>
      </c>
      <c r="E9" s="46" t="s">
        <v>157</v>
      </c>
      <c r="F9" s="46" t="s">
        <v>158</v>
      </c>
      <c r="G9" s="46" t="s">
        <v>160</v>
      </c>
      <c r="H9" s="46" t="s">
        <v>163</v>
      </c>
      <c r="I9" s="46" t="s">
        <v>164</v>
      </c>
      <c r="J9" s="46" t="s">
        <v>166</v>
      </c>
      <c r="K9" s="46" t="s">
        <v>167</v>
      </c>
    </row>
    <row r="10" spans="1:11" x14ac:dyDescent="0.2">
      <c r="B10" s="56" t="s">
        <v>9086</v>
      </c>
      <c r="C10" s="55"/>
      <c r="D10" s="56" t="s">
        <v>168</v>
      </c>
      <c r="E10" s="97">
        <v>4805</v>
      </c>
      <c r="F10" s="97">
        <v>38</v>
      </c>
      <c r="G10" s="57">
        <v>0.3</v>
      </c>
      <c r="H10" s="312">
        <f>E10/F10</f>
        <v>126.44736842105263</v>
      </c>
      <c r="I10" s="59">
        <f>E10/(E10+F10)</f>
        <v>0.99215362378690897</v>
      </c>
      <c r="J10" s="263">
        <f>Beta!J15</f>
        <v>1.2476147107230977</v>
      </c>
      <c r="K10" s="62">
        <f>J10/(1+(1-G10)*H10)</f>
        <v>1.393778009921438E-2</v>
      </c>
    </row>
    <row r="11" spans="1:11" x14ac:dyDescent="0.2">
      <c r="B11" s="56" t="s">
        <v>9083</v>
      </c>
      <c r="C11" s="55"/>
      <c r="D11" s="56" t="s">
        <v>168</v>
      </c>
      <c r="E11" s="97">
        <v>11402.95</v>
      </c>
      <c r="F11" s="97">
        <v>288.69</v>
      </c>
      <c r="G11" s="57">
        <v>0.3</v>
      </c>
      <c r="H11" s="312">
        <f t="shared" ref="H11:H14" si="0">E11/F11</f>
        <v>39.498943503411965</v>
      </c>
      <c r="I11" s="59">
        <f t="shared" ref="I11:I14" si="1">E11/(E11+F11)</f>
        <v>0.97530799785145617</v>
      </c>
      <c r="J11" s="263">
        <v>1.03</v>
      </c>
      <c r="K11" s="62">
        <f t="shared" ref="K11:K14" si="2">J11/(1+(1-G11)*H11)</f>
        <v>3.595206241751811E-2</v>
      </c>
    </row>
    <row r="12" spans="1:11" x14ac:dyDescent="0.2">
      <c r="B12" s="56" t="s">
        <v>9084</v>
      </c>
      <c r="C12" s="55"/>
      <c r="D12" s="56" t="s">
        <v>168</v>
      </c>
      <c r="E12" s="97">
        <v>699.01</v>
      </c>
      <c r="F12" s="97">
        <v>439.54</v>
      </c>
      <c r="G12" s="57">
        <v>0.3</v>
      </c>
      <c r="H12" s="312">
        <f t="shared" si="0"/>
        <v>1.5903216999590479</v>
      </c>
      <c r="I12" s="59">
        <f t="shared" si="1"/>
        <v>0.613947564885161</v>
      </c>
      <c r="J12" s="263">
        <v>0.68700000000000006</v>
      </c>
      <c r="K12" s="62">
        <f t="shared" si="2"/>
        <v>0.32509550012004135</v>
      </c>
    </row>
    <row r="13" spans="1:11" x14ac:dyDescent="0.2">
      <c r="B13" s="56" t="s">
        <v>9085</v>
      </c>
      <c r="C13" s="55"/>
      <c r="D13" s="56" t="s">
        <v>168</v>
      </c>
      <c r="E13" s="97">
        <v>1655.55</v>
      </c>
      <c r="F13" s="97">
        <v>36.08</v>
      </c>
      <c r="G13" s="57">
        <v>0.3</v>
      </c>
      <c r="H13" s="312">
        <f t="shared" si="0"/>
        <v>45.885532150776051</v>
      </c>
      <c r="I13" s="59">
        <f t="shared" si="1"/>
        <v>0.97867145888876417</v>
      </c>
      <c r="J13" s="263">
        <v>0.96399999999999997</v>
      </c>
      <c r="K13" s="62">
        <f t="shared" si="2"/>
        <v>2.910639223742955E-2</v>
      </c>
    </row>
    <row r="14" spans="1:11" x14ac:dyDescent="0.2">
      <c r="B14" s="56" t="s">
        <v>478</v>
      </c>
      <c r="C14" s="55"/>
      <c r="D14" s="56" t="s">
        <v>168</v>
      </c>
      <c r="E14" s="97">
        <v>354.85</v>
      </c>
      <c r="F14" s="97">
        <v>187.99</v>
      </c>
      <c r="G14" s="57">
        <v>0.3</v>
      </c>
      <c r="H14" s="312">
        <f t="shared" si="0"/>
        <v>1.8876004042768233</v>
      </c>
      <c r="I14" s="59">
        <f t="shared" si="1"/>
        <v>0.65369169552722717</v>
      </c>
      <c r="J14" s="263">
        <v>0.89800000000000002</v>
      </c>
      <c r="K14" s="62">
        <f t="shared" si="2"/>
        <v>0.38684881469344734</v>
      </c>
    </row>
    <row r="15" spans="1:11" ht="16" thickBot="1" x14ac:dyDescent="0.25">
      <c r="C15"/>
      <c r="D15" s="11"/>
      <c r="H15" s="61"/>
      <c r="J15" s="61"/>
    </row>
    <row r="16" spans="1:11" x14ac:dyDescent="0.2">
      <c r="F16" s="63" t="s">
        <v>171</v>
      </c>
      <c r="G16" s="65">
        <f>AVERAGE(G10:G14)</f>
        <v>0.3</v>
      </c>
      <c r="H16" s="67">
        <f>AVERAGE(H10:H14)</f>
        <v>43.061953235895302</v>
      </c>
      <c r="I16" s="65">
        <f>AVERAGE(I10:I14)</f>
        <v>0.84275446818790345</v>
      </c>
      <c r="J16" s="67">
        <f>AVERAGE(J10:J14)</f>
        <v>0.96532294214461967</v>
      </c>
      <c r="K16" s="67">
        <f>AVERAGE(K10:K14)</f>
        <v>0.15818810991353013</v>
      </c>
    </row>
    <row r="17" spans="2:11" ht="16" thickBot="1" x14ac:dyDescent="0.25">
      <c r="F17" s="64" t="s">
        <v>172</v>
      </c>
      <c r="G17" s="66">
        <f>MEDIAN(G10:G14)</f>
        <v>0.3</v>
      </c>
      <c r="H17" s="68">
        <f>MEDIAN(H10:H14)</f>
        <v>39.498943503411965</v>
      </c>
      <c r="I17" s="66">
        <f>MEDIAN(I10:I14)</f>
        <v>0.97530799785145617</v>
      </c>
      <c r="J17" s="68">
        <f>MEDIAN(J10:J14)</f>
        <v>0.96399999999999997</v>
      </c>
      <c r="K17" s="68">
        <f>MEDIAN(K10:K14)</f>
        <v>3.595206241751811E-2</v>
      </c>
    </row>
    <row r="19" spans="2:11" ht="16" thickBot="1" x14ac:dyDescent="0.25">
      <c r="F19" s="2"/>
    </row>
    <row r="20" spans="2:11" ht="16" thickBot="1" x14ac:dyDescent="0.25">
      <c r="B20" s="75" t="s">
        <v>173</v>
      </c>
      <c r="C20" s="70"/>
      <c r="D20" s="70"/>
      <c r="E20" s="69"/>
      <c r="G20" s="76" t="s">
        <v>176</v>
      </c>
      <c r="H20" s="77"/>
      <c r="I20" s="78"/>
      <c r="J20" s="78"/>
      <c r="K20" s="78"/>
    </row>
    <row r="21" spans="2:11" x14ac:dyDescent="0.2">
      <c r="D21" s="11"/>
    </row>
    <row r="22" spans="2:11" x14ac:dyDescent="0.2">
      <c r="B22" t="s">
        <v>174</v>
      </c>
      <c r="D22" s="11"/>
      <c r="E22" s="57">
        <v>0.80330000000000001</v>
      </c>
      <c r="G22" t="s">
        <v>177</v>
      </c>
      <c r="K22" s="57">
        <v>6.5000000000000002E-2</v>
      </c>
    </row>
    <row r="23" spans="2:11" x14ac:dyDescent="0.2">
      <c r="B23" t="s">
        <v>159</v>
      </c>
      <c r="D23" s="11"/>
      <c r="E23" s="57">
        <v>0.3</v>
      </c>
      <c r="G23" t="s">
        <v>178</v>
      </c>
      <c r="K23" s="84">
        <f>RM!G7-WACC!K22</f>
        <v>0.20234736842105266</v>
      </c>
    </row>
    <row r="24" spans="2:11" ht="17" x14ac:dyDescent="0.2">
      <c r="B24" s="72" t="s">
        <v>175</v>
      </c>
      <c r="C24" s="73"/>
      <c r="D24" s="73"/>
      <c r="E24" s="74">
        <f>E22*(1-E23)</f>
        <v>0.56230999999999998</v>
      </c>
      <c r="G24" t="s">
        <v>180</v>
      </c>
      <c r="K24" s="61">
        <f>K33</f>
        <v>5.4553346885712256E-2</v>
      </c>
    </row>
    <row r="25" spans="2:11" x14ac:dyDescent="0.2">
      <c r="D25" s="11"/>
      <c r="G25" s="72" t="s">
        <v>181</v>
      </c>
      <c r="H25" s="72"/>
      <c r="I25" s="72"/>
      <c r="J25" s="72"/>
      <c r="K25" s="85">
        <f>K22+K24*K23</f>
        <v>7.6038726180884711E-2</v>
      </c>
    </row>
    <row r="26" spans="2:11" x14ac:dyDescent="0.2">
      <c r="D26" s="11"/>
    </row>
    <row r="27" spans="2:11" ht="16" thickBot="1" x14ac:dyDescent="0.25">
      <c r="D27" s="11"/>
    </row>
    <row r="28" spans="2:11" ht="16" thickBot="1" x14ac:dyDescent="0.25">
      <c r="B28" s="75" t="s">
        <v>182</v>
      </c>
      <c r="C28" s="70"/>
      <c r="D28" s="70"/>
      <c r="E28" s="69"/>
      <c r="G28" s="76" t="s">
        <v>179</v>
      </c>
      <c r="H28" s="77"/>
      <c r="I28" s="78"/>
      <c r="J28" s="78"/>
      <c r="K28" s="78"/>
    </row>
    <row r="29" spans="2:11" x14ac:dyDescent="0.2">
      <c r="D29" s="11"/>
    </row>
    <row r="30" spans="2:11" x14ac:dyDescent="0.2">
      <c r="D30" s="79" t="s">
        <v>183</v>
      </c>
      <c r="E30" s="79" t="s">
        <v>184</v>
      </c>
      <c r="G30" t="s">
        <v>187</v>
      </c>
      <c r="K30" s="61">
        <f>K17</f>
        <v>3.595206241751811E-2</v>
      </c>
    </row>
    <row r="31" spans="2:11" x14ac:dyDescent="0.2">
      <c r="B31" t="s">
        <v>157</v>
      </c>
      <c r="C31" s="87">
        <f>E10</f>
        <v>4805</v>
      </c>
      <c r="D31" s="58">
        <f>C31/$C$33</f>
        <v>0.99215362378690897</v>
      </c>
      <c r="E31" s="57">
        <v>0.42499999999999999</v>
      </c>
      <c r="G31" t="s">
        <v>188</v>
      </c>
      <c r="K31" s="4">
        <f>E35</f>
        <v>0.73913043478260876</v>
      </c>
    </row>
    <row r="32" spans="2:11" x14ac:dyDescent="0.2">
      <c r="B32" t="s">
        <v>185</v>
      </c>
      <c r="C32" s="87">
        <f>F10</f>
        <v>38</v>
      </c>
      <c r="D32" s="58">
        <f>C32/$C$33</f>
        <v>7.8463762130910591E-3</v>
      </c>
      <c r="E32" s="4">
        <f>E33-E31</f>
        <v>0.57499999999999996</v>
      </c>
      <c r="G32" t="s">
        <v>159</v>
      </c>
      <c r="K32" s="71">
        <f>E23</f>
        <v>0.3</v>
      </c>
    </row>
    <row r="33" spans="2:11" x14ac:dyDescent="0.2">
      <c r="B33" s="72" t="s">
        <v>186</v>
      </c>
      <c r="C33" s="88">
        <f>C31+C32</f>
        <v>4843</v>
      </c>
      <c r="D33" s="80">
        <f>SUM(D31:D32)</f>
        <v>1</v>
      </c>
      <c r="E33" s="80">
        <v>1</v>
      </c>
      <c r="G33" s="72" t="s">
        <v>179</v>
      </c>
      <c r="H33" s="72"/>
      <c r="I33" s="72"/>
      <c r="J33" s="72"/>
      <c r="K33" s="83">
        <f>K30*(1+(1-K32)*K31)</f>
        <v>5.4553346885712256E-2</v>
      </c>
    </row>
    <row r="35" spans="2:11" x14ac:dyDescent="0.2">
      <c r="B35" t="s">
        <v>189</v>
      </c>
      <c r="D35" s="81">
        <f>D31/D32</f>
        <v>126.44736842105264</v>
      </c>
      <c r="E35" s="81">
        <f>E31/E32</f>
        <v>0.73913043478260876</v>
      </c>
      <c r="G35" s="76" t="s">
        <v>190</v>
      </c>
      <c r="H35" s="77"/>
      <c r="I35" s="78"/>
      <c r="J35" s="78"/>
      <c r="K35" s="78"/>
    </row>
    <row r="37" spans="2:11" ht="16" thickBot="1" x14ac:dyDescent="0.25">
      <c r="J37" s="64" t="s">
        <v>191</v>
      </c>
      <c r="K37" s="64" t="s">
        <v>192</v>
      </c>
    </row>
    <row r="38" spans="2:11" x14ac:dyDescent="0.2">
      <c r="B38" s="89" t="s">
        <v>194</v>
      </c>
      <c r="G38" t="s">
        <v>161</v>
      </c>
      <c r="J38" s="4">
        <f>E24</f>
        <v>0.56230999999999998</v>
      </c>
      <c r="K38" s="4">
        <f>E31</f>
        <v>0.42499999999999999</v>
      </c>
    </row>
    <row r="39" spans="2:11" x14ac:dyDescent="0.2">
      <c r="B39" s="91" t="s">
        <v>195</v>
      </c>
      <c r="G39" t="s">
        <v>163</v>
      </c>
      <c r="J39" s="4">
        <f>K25</f>
        <v>7.6038726180884711E-2</v>
      </c>
      <c r="K39" s="4">
        <f>E32</f>
        <v>0.57499999999999996</v>
      </c>
    </row>
    <row r="40" spans="2:11" x14ac:dyDescent="0.2">
      <c r="B40" s="91" t="s">
        <v>196</v>
      </c>
      <c r="G40" s="72" t="s">
        <v>193</v>
      </c>
      <c r="H40" s="72"/>
      <c r="I40" s="72"/>
      <c r="J40" s="82"/>
      <c r="K40" s="86">
        <f>SUMPRODUCT(J38:J39,K38:K39)</f>
        <v>0.2827040175540087</v>
      </c>
    </row>
    <row r="41" spans="2:11" x14ac:dyDescent="0.2">
      <c r="B41" s="91" t="s">
        <v>197</v>
      </c>
    </row>
    <row r="42" spans="2:11" x14ac:dyDescent="0.2">
      <c r="B42" s="91" t="s">
        <v>198</v>
      </c>
    </row>
  </sheetData>
  <pageMargins left="0.7" right="0.7" top="0.75" bottom="0.75" header="0.3" footer="0.3"/>
  <pageSetup paperSize="9" scale="75"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19846-A185-5047-BBD7-A77BA5C99452}">
  <dimension ref="A2:G28"/>
  <sheetViews>
    <sheetView showGridLines="0" tabSelected="1" zoomScale="125" workbookViewId="0">
      <selection activeCell="G7" sqref="G7"/>
    </sheetView>
  </sheetViews>
  <sheetFormatPr baseColWidth="10" defaultRowHeight="15" x14ac:dyDescent="0.2"/>
  <cols>
    <col min="1" max="1" width="2" customWidth="1"/>
  </cols>
  <sheetData>
    <row r="2" spans="1:7" x14ac:dyDescent="0.2">
      <c r="A2" s="2"/>
      <c r="B2" s="246" t="s">
        <v>9072</v>
      </c>
      <c r="C2" s="246"/>
      <c r="D2" s="247"/>
      <c r="E2" s="247"/>
      <c r="F2" s="247"/>
      <c r="G2" s="247"/>
    </row>
    <row r="3" spans="1:7" x14ac:dyDescent="0.2">
      <c r="B3" s="25"/>
      <c r="C3" s="25"/>
      <c r="D3" s="25"/>
      <c r="E3" s="25"/>
      <c r="F3" s="25"/>
      <c r="G3" s="25"/>
    </row>
    <row r="4" spans="1:7" x14ac:dyDescent="0.2">
      <c r="B4" s="248" t="s">
        <v>9073</v>
      </c>
      <c r="C4" s="249" t="s">
        <v>9074</v>
      </c>
      <c r="D4" s="25"/>
      <c r="E4" s="25"/>
      <c r="F4" s="25"/>
      <c r="G4" s="25"/>
    </row>
    <row r="5" spans="1:7" x14ac:dyDescent="0.2">
      <c r="B5" s="250">
        <v>2000</v>
      </c>
      <c r="C5" s="255" t="s">
        <v>9082</v>
      </c>
      <c r="D5" s="25"/>
      <c r="E5" s="25" t="s">
        <v>9075</v>
      </c>
      <c r="F5" s="25"/>
      <c r="G5" s="252">
        <f>AVERAGE(C5:C28)</f>
        <v>0.25574736842105267</v>
      </c>
    </row>
    <row r="6" spans="1:7" x14ac:dyDescent="0.2">
      <c r="B6" s="250">
        <v>2001</v>
      </c>
      <c r="C6" s="256" t="s">
        <v>9081</v>
      </c>
      <c r="D6" s="25"/>
      <c r="E6" s="25" t="s">
        <v>9076</v>
      </c>
      <c r="F6" s="25"/>
      <c r="G6" s="251">
        <v>1.1599999999999999E-2</v>
      </c>
    </row>
    <row r="7" spans="1:7" x14ac:dyDescent="0.2">
      <c r="B7" s="250">
        <v>2002</v>
      </c>
      <c r="C7" s="257">
        <v>3.2500000000000001E-2</v>
      </c>
      <c r="D7" s="25"/>
      <c r="E7" s="253" t="s">
        <v>9077</v>
      </c>
      <c r="F7" s="253"/>
      <c r="G7" s="254">
        <f>SUM(G5:G6)</f>
        <v>0.26734736842105267</v>
      </c>
    </row>
    <row r="8" spans="1:7" x14ac:dyDescent="0.2">
      <c r="B8" s="250">
        <v>2003</v>
      </c>
      <c r="C8" s="258">
        <v>0.71899999999999997</v>
      </c>
      <c r="D8" s="25"/>
      <c r="E8" s="25"/>
      <c r="F8" s="25"/>
      <c r="G8" s="25"/>
    </row>
    <row r="9" spans="1:7" x14ac:dyDescent="0.2">
      <c r="B9" s="250">
        <v>2004</v>
      </c>
      <c r="C9" s="257">
        <v>0.10680000000000001</v>
      </c>
      <c r="D9" s="25"/>
      <c r="E9" s="25"/>
      <c r="F9" s="25"/>
      <c r="G9" s="25"/>
    </row>
    <row r="10" spans="1:7" x14ac:dyDescent="0.2">
      <c r="B10" s="250">
        <v>2005</v>
      </c>
      <c r="C10" s="258">
        <v>0.3634</v>
      </c>
      <c r="D10" s="25"/>
      <c r="E10" s="25"/>
      <c r="F10" s="25"/>
      <c r="G10" s="25"/>
    </row>
    <row r="11" spans="1:7" x14ac:dyDescent="0.2">
      <c r="B11" s="250">
        <v>2006</v>
      </c>
      <c r="C11" s="257">
        <v>0.39829999999999999</v>
      </c>
      <c r="D11" s="25"/>
      <c r="E11" s="25"/>
      <c r="F11" s="25"/>
      <c r="G11" s="25"/>
    </row>
    <row r="12" spans="1:7" x14ac:dyDescent="0.2">
      <c r="B12" s="250">
        <v>2007</v>
      </c>
      <c r="C12" s="258">
        <v>0.54769999999999996</v>
      </c>
      <c r="D12" s="25"/>
      <c r="E12" s="25"/>
      <c r="F12" s="25"/>
      <c r="G12" s="25"/>
    </row>
    <row r="13" spans="1:7" x14ac:dyDescent="0.2">
      <c r="B13" s="250">
        <v>2008</v>
      </c>
      <c r="C13" s="255" t="s">
        <v>9080</v>
      </c>
      <c r="D13" s="25"/>
      <c r="E13" s="25"/>
      <c r="F13" s="25"/>
      <c r="G13" s="25"/>
    </row>
    <row r="14" spans="1:7" x14ac:dyDescent="0.2">
      <c r="B14" s="250">
        <v>2009</v>
      </c>
      <c r="C14" s="258">
        <v>0.75760000000000005</v>
      </c>
      <c r="D14" s="25"/>
      <c r="E14" s="25"/>
      <c r="F14" s="25"/>
      <c r="G14" s="25"/>
    </row>
    <row r="15" spans="1:7" x14ac:dyDescent="0.2">
      <c r="B15" s="250">
        <v>2010</v>
      </c>
      <c r="C15" s="257">
        <v>0.17949999999999999</v>
      </c>
      <c r="D15" s="25"/>
      <c r="E15" s="25"/>
      <c r="F15" s="25"/>
      <c r="G15" s="25"/>
    </row>
    <row r="16" spans="1:7" x14ac:dyDescent="0.2">
      <c r="B16" s="250">
        <v>2011</v>
      </c>
      <c r="C16" s="256" t="s">
        <v>9079</v>
      </c>
      <c r="D16" s="25"/>
      <c r="E16" s="25"/>
      <c r="F16" s="25"/>
      <c r="G16" s="25"/>
    </row>
    <row r="17" spans="2:7" x14ac:dyDescent="0.2">
      <c r="B17" s="250">
        <v>2012</v>
      </c>
      <c r="C17" s="257">
        <v>0.27700000000000002</v>
      </c>
      <c r="D17" s="25"/>
      <c r="E17" s="25"/>
      <c r="F17" s="25"/>
      <c r="G17" s="25"/>
    </row>
    <row r="18" spans="2:7" x14ac:dyDescent="0.2">
      <c r="B18" s="250">
        <v>2013</v>
      </c>
      <c r="C18" s="258">
        <v>6.7599999999999993E-2</v>
      </c>
      <c r="D18" s="25"/>
      <c r="E18" s="25"/>
      <c r="F18" s="25"/>
      <c r="G18" s="25"/>
    </row>
    <row r="19" spans="2:7" x14ac:dyDescent="0.2">
      <c r="B19" s="250">
        <v>2014</v>
      </c>
      <c r="C19" s="257">
        <v>0.31390000000000001</v>
      </c>
      <c r="D19" s="25"/>
      <c r="E19" s="25"/>
      <c r="F19" s="25"/>
      <c r="G19" s="25"/>
    </row>
    <row r="20" spans="2:7" x14ac:dyDescent="0.2">
      <c r="B20" s="250">
        <v>2015</v>
      </c>
      <c r="C20" s="256" t="s">
        <v>9078</v>
      </c>
      <c r="D20" s="25"/>
      <c r="E20" s="25"/>
      <c r="F20" s="25"/>
      <c r="G20" s="25"/>
    </row>
    <row r="21" spans="2:7" x14ac:dyDescent="0.2">
      <c r="B21" s="250">
        <v>2016</v>
      </c>
      <c r="C21" s="257">
        <v>3.0099999999999998E-2</v>
      </c>
      <c r="D21" s="25"/>
      <c r="E21" s="25"/>
      <c r="F21" s="25"/>
      <c r="G21" s="25"/>
    </row>
    <row r="22" spans="2:7" x14ac:dyDescent="0.2">
      <c r="B22" s="250">
        <v>2017</v>
      </c>
      <c r="C22" s="258">
        <v>0.28649999999999998</v>
      </c>
      <c r="D22" s="25"/>
      <c r="E22" s="25"/>
      <c r="F22" s="25"/>
      <c r="G22" s="25"/>
    </row>
    <row r="23" spans="2:7" x14ac:dyDescent="0.2">
      <c r="B23" s="250">
        <v>2018</v>
      </c>
      <c r="C23" s="257">
        <v>3.15E-2</v>
      </c>
      <c r="D23" s="25"/>
      <c r="E23" s="25"/>
      <c r="F23" s="25"/>
      <c r="G23" s="25"/>
    </row>
    <row r="24" spans="2:7" x14ac:dyDescent="0.2">
      <c r="B24" s="250">
        <v>2019</v>
      </c>
      <c r="C24" s="258">
        <v>0.1202</v>
      </c>
      <c r="D24" s="25"/>
      <c r="E24" s="25"/>
      <c r="F24" s="25"/>
      <c r="G24" s="25"/>
    </row>
    <row r="25" spans="2:7" x14ac:dyDescent="0.2">
      <c r="B25" s="250">
        <v>2020</v>
      </c>
      <c r="C25" s="257">
        <v>0.14899999999999999</v>
      </c>
      <c r="D25" s="25"/>
      <c r="E25" s="25"/>
      <c r="F25" s="25"/>
      <c r="G25" s="25"/>
    </row>
    <row r="26" spans="2:7" x14ac:dyDescent="0.2">
      <c r="B26" s="250">
        <v>2021</v>
      </c>
      <c r="C26" s="258">
        <v>0.2412</v>
      </c>
      <c r="D26" s="25"/>
      <c r="E26" s="25"/>
      <c r="F26" s="25"/>
      <c r="G26" s="25"/>
    </row>
    <row r="27" spans="2:7" x14ac:dyDescent="0.2">
      <c r="B27" s="250">
        <v>2022</v>
      </c>
      <c r="C27" s="257">
        <v>4.3200000000000002E-2</v>
      </c>
      <c r="D27" s="25"/>
      <c r="E27" s="25"/>
      <c r="F27" s="25"/>
      <c r="G27" s="25"/>
    </row>
    <row r="28" spans="2:7" x14ac:dyDescent="0.2">
      <c r="B28" s="250">
        <v>2023</v>
      </c>
      <c r="C28" s="258">
        <v>0.19420000000000001</v>
      </c>
    </row>
  </sheetData>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E6E7B-9D33-014E-9157-BB6F24D12223}">
  <dimension ref="B2:J164"/>
  <sheetViews>
    <sheetView showGridLines="0" view="pageBreakPreview" topLeftCell="A133" zoomScale="107" zoomScaleNormal="100" workbookViewId="0">
      <selection activeCell="H158" sqref="H158"/>
    </sheetView>
  </sheetViews>
  <sheetFormatPr baseColWidth="10" defaultRowHeight="15" x14ac:dyDescent="0.2"/>
  <cols>
    <col min="1" max="1" width="2" customWidth="1"/>
    <col min="5" max="5" width="3.6640625" customWidth="1"/>
    <col min="9" max="9" width="18" customWidth="1"/>
  </cols>
  <sheetData>
    <row r="2" spans="2:10" x14ac:dyDescent="0.2">
      <c r="B2" s="259" t="s">
        <v>9091</v>
      </c>
      <c r="C2" s="259"/>
      <c r="D2" s="259"/>
      <c r="E2" s="25"/>
      <c r="F2" s="25"/>
      <c r="G2" s="25"/>
      <c r="H2" s="25"/>
      <c r="I2" s="25"/>
      <c r="J2" s="25"/>
    </row>
    <row r="3" spans="2:10" x14ac:dyDescent="0.2">
      <c r="B3" s="25"/>
      <c r="C3" s="25"/>
      <c r="D3" s="25"/>
      <c r="E3" s="25"/>
      <c r="F3" s="25"/>
      <c r="G3" s="25"/>
      <c r="H3" s="25"/>
      <c r="I3" s="25"/>
      <c r="J3" s="25"/>
    </row>
    <row r="4" spans="2:10" x14ac:dyDescent="0.2">
      <c r="B4" s="345" t="str">
        <f>'Data Sheet'!B1&amp;" Weekly Returns"</f>
        <v>DALMIA BHARAT LTD Weekly Returns</v>
      </c>
      <c r="C4" s="345"/>
      <c r="D4" s="345"/>
      <c r="E4" s="25"/>
      <c r="F4" s="345" t="s">
        <v>9092</v>
      </c>
      <c r="G4" s="345"/>
      <c r="H4" s="25"/>
      <c r="I4" s="345" t="s">
        <v>9093</v>
      </c>
      <c r="J4" s="345"/>
    </row>
    <row r="5" spans="2:10" x14ac:dyDescent="0.2">
      <c r="B5" s="259"/>
      <c r="C5" s="25"/>
      <c r="D5" s="25"/>
      <c r="E5" s="25"/>
      <c r="F5" s="25"/>
      <c r="G5" s="25"/>
      <c r="H5" s="25"/>
      <c r="I5" s="25"/>
      <c r="J5" s="25"/>
    </row>
    <row r="6" spans="2:10" x14ac:dyDescent="0.2">
      <c r="B6" s="260" t="s">
        <v>323</v>
      </c>
      <c r="C6" s="261" t="s">
        <v>9094</v>
      </c>
      <c r="D6" s="261" t="s">
        <v>325</v>
      </c>
      <c r="E6" s="25"/>
      <c r="F6" s="261" t="s">
        <v>9094</v>
      </c>
      <c r="G6" s="261" t="s">
        <v>325</v>
      </c>
      <c r="H6" s="25"/>
      <c r="I6" s="250" t="s">
        <v>9095</v>
      </c>
      <c r="J6" s="195">
        <f>J15</f>
        <v>1.2476147107230977</v>
      </c>
    </row>
    <row r="7" spans="2:10" x14ac:dyDescent="0.2">
      <c r="B7" s="149">
        <v>44333</v>
      </c>
      <c r="C7">
        <v>1807.4372559999999</v>
      </c>
      <c r="D7" s="25"/>
      <c r="E7" s="25"/>
      <c r="F7">
        <v>15175.299805000001</v>
      </c>
      <c r="G7" s="25"/>
      <c r="H7" s="25"/>
      <c r="I7" s="25" t="s">
        <v>9096</v>
      </c>
      <c r="J7" s="252">
        <v>0.75</v>
      </c>
    </row>
    <row r="8" spans="2:10" x14ac:dyDescent="0.2">
      <c r="B8" s="149">
        <v>44340</v>
      </c>
      <c r="C8">
        <v>1753.291626</v>
      </c>
      <c r="D8" s="252">
        <f>C8/C7-1</f>
        <v>-2.9957128426039259E-2</v>
      </c>
      <c r="E8" s="25"/>
      <c r="F8">
        <v>15435.650390999999</v>
      </c>
      <c r="G8" s="252">
        <f>F8/F7-1</f>
        <v>1.7156207082921426E-2</v>
      </c>
      <c r="H8" s="25"/>
      <c r="I8" s="25"/>
      <c r="J8" s="195"/>
    </row>
    <row r="9" spans="2:10" x14ac:dyDescent="0.2">
      <c r="B9" s="149">
        <v>44347</v>
      </c>
      <c r="C9">
        <v>1768.049683</v>
      </c>
      <c r="D9" s="252">
        <f t="shared" ref="D9:D72" si="0">C9/C8-1</f>
        <v>8.4173430028120499E-3</v>
      </c>
      <c r="E9" s="25"/>
      <c r="F9">
        <v>15670.25</v>
      </c>
      <c r="G9" s="252">
        <f t="shared" ref="G9:G72" si="1">F9/F8-1</f>
        <v>1.5198556786229611E-2</v>
      </c>
      <c r="H9" s="25"/>
      <c r="I9" s="25" t="s">
        <v>9097</v>
      </c>
      <c r="J9" s="195">
        <v>1</v>
      </c>
    </row>
    <row r="10" spans="2:10" x14ac:dyDescent="0.2">
      <c r="B10" s="149">
        <v>44354</v>
      </c>
      <c r="C10">
        <v>1763.5582280000001</v>
      </c>
      <c r="D10" s="252">
        <f t="shared" si="0"/>
        <v>-2.5403443371448953E-3</v>
      </c>
      <c r="E10" s="25"/>
      <c r="F10">
        <v>15799.349609000001</v>
      </c>
      <c r="G10" s="252">
        <f t="shared" si="1"/>
        <v>8.2385162329892125E-3</v>
      </c>
      <c r="H10" s="25"/>
      <c r="I10" s="25" t="s">
        <v>9098</v>
      </c>
      <c r="J10" s="252">
        <v>0.25</v>
      </c>
    </row>
    <row r="11" spans="2:10" x14ac:dyDescent="0.2">
      <c r="B11" s="149">
        <v>44361</v>
      </c>
      <c r="C11">
        <v>1766.8157960000001</v>
      </c>
      <c r="D11" s="252">
        <f t="shared" si="0"/>
        <v>1.8471564750626168E-3</v>
      </c>
      <c r="E11" s="25"/>
      <c r="F11">
        <v>15683.349609000001</v>
      </c>
      <c r="G11" s="252">
        <f t="shared" si="1"/>
        <v>-7.3420743809555766E-3</v>
      </c>
      <c r="H11" s="25"/>
      <c r="I11" s="25"/>
      <c r="J11" s="25"/>
    </row>
    <row r="12" spans="2:10" x14ac:dyDescent="0.2">
      <c r="B12" s="149">
        <v>44368</v>
      </c>
      <c r="C12">
        <v>1809.0169679999999</v>
      </c>
      <c r="D12" s="252">
        <f t="shared" si="0"/>
        <v>2.3885439611498693E-2</v>
      </c>
      <c r="E12" s="25"/>
      <c r="F12">
        <v>15860.349609000001</v>
      </c>
      <c r="G12" s="252">
        <f t="shared" si="1"/>
        <v>1.1285854387791394E-2</v>
      </c>
      <c r="H12" s="25"/>
      <c r="I12" s="262" t="s">
        <v>9099</v>
      </c>
      <c r="J12" s="62">
        <f>(J6*J7)+(J9*J10)</f>
        <v>1.1857110330423233</v>
      </c>
    </row>
    <row r="13" spans="2:10" x14ac:dyDescent="0.2">
      <c r="B13" s="149">
        <v>44375</v>
      </c>
      <c r="C13">
        <v>1912.7670900000001</v>
      </c>
      <c r="D13" s="252">
        <f t="shared" si="0"/>
        <v>5.7351657742991557E-2</v>
      </c>
      <c r="E13" s="25"/>
      <c r="F13">
        <v>15722.200194999999</v>
      </c>
      <c r="G13" s="252">
        <f t="shared" si="1"/>
        <v>-8.7103637313018512E-3</v>
      </c>
      <c r="H13" s="25"/>
      <c r="I13" s="25"/>
      <c r="J13" s="25"/>
    </row>
    <row r="14" spans="2:10" x14ac:dyDescent="0.2">
      <c r="B14" s="149">
        <v>44382</v>
      </c>
      <c r="C14">
        <v>2092.578125</v>
      </c>
      <c r="D14" s="252">
        <f t="shared" si="0"/>
        <v>9.400571347136677E-2</v>
      </c>
      <c r="E14" s="25"/>
      <c r="F14">
        <v>15689.799805000001</v>
      </c>
      <c r="G14" s="252">
        <f t="shared" si="1"/>
        <v>-2.0608050780515086E-3</v>
      </c>
      <c r="H14" s="25"/>
      <c r="I14" s="25"/>
      <c r="J14" s="25"/>
    </row>
    <row r="15" spans="2:10" x14ac:dyDescent="0.2">
      <c r="B15" s="149">
        <v>44389</v>
      </c>
      <c r="C15">
        <v>2222.9816890000002</v>
      </c>
      <c r="D15" s="252">
        <f t="shared" si="0"/>
        <v>6.231717824155325E-2</v>
      </c>
      <c r="E15" s="25"/>
      <c r="F15">
        <v>15923.400390999999</v>
      </c>
      <c r="G15" s="252">
        <f t="shared" si="1"/>
        <v>1.488869130921322E-2</v>
      </c>
      <c r="H15" s="25"/>
      <c r="I15" s="25" t="s">
        <v>9100</v>
      </c>
      <c r="J15" s="195">
        <f>SLOPE(D8:D111,G8:G111)</f>
        <v>1.2476147107230977</v>
      </c>
    </row>
    <row r="16" spans="2:10" x14ac:dyDescent="0.2">
      <c r="B16" s="149">
        <v>44396</v>
      </c>
      <c r="C16">
        <v>2262.0234380000002</v>
      </c>
      <c r="D16" s="252">
        <f t="shared" si="0"/>
        <v>1.7562784791791408E-2</v>
      </c>
      <c r="E16" s="25"/>
      <c r="F16">
        <v>15856.049805000001</v>
      </c>
      <c r="G16" s="252">
        <f t="shared" si="1"/>
        <v>-4.2296610237889665E-3</v>
      </c>
      <c r="H16" s="25"/>
      <c r="I16" s="25"/>
      <c r="J16" s="25"/>
    </row>
    <row r="17" spans="2:10" x14ac:dyDescent="0.2">
      <c r="B17" s="149">
        <v>44403</v>
      </c>
      <c r="C17">
        <v>2111.6303710000002</v>
      </c>
      <c r="D17" s="252">
        <f t="shared" si="0"/>
        <v>-6.6486078116401837E-2</v>
      </c>
      <c r="E17" s="25"/>
      <c r="F17">
        <v>15763.049805000001</v>
      </c>
      <c r="G17" s="252">
        <f t="shared" si="1"/>
        <v>-5.8652691650018518E-3</v>
      </c>
      <c r="H17" s="25"/>
      <c r="I17" s="25"/>
      <c r="J17" s="25"/>
    </row>
    <row r="18" spans="2:10" x14ac:dyDescent="0.2">
      <c r="B18" s="149">
        <v>44410</v>
      </c>
      <c r="C18">
        <v>1915.3831789999999</v>
      </c>
      <c r="D18" s="252">
        <f t="shared" si="0"/>
        <v>-9.2936337104804867E-2</v>
      </c>
      <c r="E18" s="25"/>
      <c r="F18">
        <v>16238.200194999999</v>
      </c>
      <c r="G18" s="252">
        <f t="shared" si="1"/>
        <v>3.0143303223547635E-2</v>
      </c>
      <c r="H18" s="25"/>
      <c r="I18" s="25"/>
      <c r="J18" s="25"/>
    </row>
    <row r="19" spans="2:10" x14ac:dyDescent="0.2">
      <c r="B19" s="149">
        <v>44417</v>
      </c>
      <c r="C19">
        <v>1893.369629</v>
      </c>
      <c r="D19" s="252">
        <f t="shared" si="0"/>
        <v>-1.1493026691135944E-2</v>
      </c>
      <c r="E19" s="25"/>
      <c r="F19">
        <v>16529.099609000001</v>
      </c>
      <c r="G19" s="252">
        <f t="shared" si="1"/>
        <v>1.79145108760006E-2</v>
      </c>
      <c r="H19" s="25"/>
      <c r="I19" s="25"/>
      <c r="J19" s="25"/>
    </row>
    <row r="20" spans="2:10" x14ac:dyDescent="0.2">
      <c r="B20" s="149">
        <v>44424</v>
      </c>
      <c r="C20">
        <v>1928.36438</v>
      </c>
      <c r="D20" s="252">
        <f t="shared" si="0"/>
        <v>1.8482788814185636E-2</v>
      </c>
      <c r="E20" s="25"/>
      <c r="F20">
        <v>16450.5</v>
      </c>
      <c r="G20" s="252">
        <f t="shared" si="1"/>
        <v>-4.7552262893499897E-3</v>
      </c>
      <c r="H20" s="25"/>
      <c r="I20" s="25"/>
      <c r="J20" s="25"/>
    </row>
    <row r="21" spans="2:10" x14ac:dyDescent="0.2">
      <c r="B21" s="149">
        <v>44431</v>
      </c>
      <c r="C21">
        <v>2005.954956</v>
      </c>
      <c r="D21" s="252">
        <f t="shared" si="0"/>
        <v>4.0236470246354683E-2</v>
      </c>
      <c r="E21" s="25"/>
      <c r="F21">
        <v>16705.199218999998</v>
      </c>
      <c r="G21" s="252">
        <f t="shared" si="1"/>
        <v>1.5482764596820742E-2</v>
      </c>
      <c r="H21" s="25"/>
      <c r="I21" s="25"/>
      <c r="J21" s="25"/>
    </row>
    <row r="22" spans="2:10" x14ac:dyDescent="0.2">
      <c r="B22" s="149">
        <v>44438</v>
      </c>
      <c r="C22">
        <v>2200.7705080000001</v>
      </c>
      <c r="D22" s="252">
        <f t="shared" si="0"/>
        <v>9.7118607482829189E-2</v>
      </c>
      <c r="E22" s="25"/>
      <c r="F22">
        <v>17323.599609000001</v>
      </c>
      <c r="G22" s="252">
        <f t="shared" si="1"/>
        <v>3.7018438504860862E-2</v>
      </c>
      <c r="H22" s="25"/>
      <c r="I22" s="25"/>
      <c r="J22" s="25"/>
    </row>
    <row r="23" spans="2:10" x14ac:dyDescent="0.2">
      <c r="B23" s="149">
        <v>44445</v>
      </c>
      <c r="C23">
        <v>2302.7441410000001</v>
      </c>
      <c r="D23" s="252">
        <f t="shared" si="0"/>
        <v>4.6335423266222753E-2</v>
      </c>
      <c r="E23" s="25"/>
      <c r="F23">
        <v>17369.25</v>
      </c>
      <c r="G23" s="252">
        <f t="shared" si="1"/>
        <v>2.6351562048503308E-3</v>
      </c>
      <c r="H23" s="25"/>
      <c r="I23" s="25"/>
      <c r="J23" s="25"/>
    </row>
    <row r="24" spans="2:10" x14ac:dyDescent="0.2">
      <c r="B24" s="149">
        <v>44452</v>
      </c>
      <c r="C24">
        <v>2268.5886230000001</v>
      </c>
      <c r="D24" s="252">
        <f t="shared" si="0"/>
        <v>-1.4832528456751426E-2</v>
      </c>
      <c r="E24" s="25"/>
      <c r="F24">
        <v>17585.150390999999</v>
      </c>
      <c r="G24" s="252">
        <f t="shared" si="1"/>
        <v>1.2430035321041366E-2</v>
      </c>
      <c r="H24" s="25"/>
      <c r="I24" s="25"/>
      <c r="J24" s="25"/>
    </row>
    <row r="25" spans="2:10" x14ac:dyDescent="0.2">
      <c r="B25" s="149">
        <v>44459</v>
      </c>
      <c r="C25">
        <v>2062.7165530000002</v>
      </c>
      <c r="D25" s="252">
        <f t="shared" si="0"/>
        <v>-9.0748965199231701E-2</v>
      </c>
      <c r="E25" s="25"/>
      <c r="F25">
        <v>17853.199218999998</v>
      </c>
      <c r="G25" s="252">
        <f t="shared" si="1"/>
        <v>1.5242907910368864E-2</v>
      </c>
      <c r="H25" s="25"/>
      <c r="I25" s="25"/>
      <c r="J25" s="25"/>
    </row>
    <row r="26" spans="2:10" x14ac:dyDescent="0.2">
      <c r="B26" s="149">
        <v>44466</v>
      </c>
      <c r="C26">
        <v>2089.5842290000001</v>
      </c>
      <c r="D26" s="252">
        <f t="shared" si="0"/>
        <v>1.3025384394634187E-2</v>
      </c>
      <c r="E26" s="25"/>
      <c r="F26">
        <v>17532.050781000002</v>
      </c>
      <c r="G26" s="252">
        <f t="shared" si="1"/>
        <v>-1.7988285128091697E-2</v>
      </c>
      <c r="H26" s="25"/>
      <c r="I26" s="25"/>
      <c r="J26" s="25"/>
    </row>
    <row r="27" spans="2:10" x14ac:dyDescent="0.2">
      <c r="B27" s="149">
        <v>44473</v>
      </c>
      <c r="C27">
        <v>2074.2246089999999</v>
      </c>
      <c r="D27" s="252">
        <f t="shared" si="0"/>
        <v>-7.3505627515914052E-3</v>
      </c>
      <c r="E27" s="25"/>
      <c r="F27">
        <v>17895.199218999998</v>
      </c>
      <c r="G27" s="252">
        <f t="shared" si="1"/>
        <v>2.0713403271313213E-2</v>
      </c>
      <c r="H27" s="25"/>
      <c r="I27" s="25"/>
      <c r="J27" s="25"/>
    </row>
    <row r="28" spans="2:10" x14ac:dyDescent="0.2">
      <c r="B28" s="149">
        <v>44480</v>
      </c>
      <c r="C28">
        <v>2037.579346</v>
      </c>
      <c r="D28" s="252">
        <f t="shared" si="0"/>
        <v>-1.7666969546594524E-2</v>
      </c>
      <c r="E28" s="25"/>
      <c r="F28">
        <v>18338.550781000002</v>
      </c>
      <c r="G28" s="252">
        <f t="shared" si="1"/>
        <v>2.4774888313580767E-2</v>
      </c>
      <c r="H28" s="25"/>
      <c r="I28" s="25"/>
      <c r="J28" s="25"/>
    </row>
    <row r="29" spans="2:10" x14ac:dyDescent="0.2">
      <c r="B29" s="149">
        <v>44487</v>
      </c>
      <c r="C29">
        <v>1904.4305420000001</v>
      </c>
      <c r="D29" s="252">
        <f t="shared" si="0"/>
        <v>-6.53465614781511E-2</v>
      </c>
      <c r="E29" s="25"/>
      <c r="F29">
        <v>18114.900390999999</v>
      </c>
      <c r="G29" s="252">
        <f t="shared" si="1"/>
        <v>-1.2195641447944716E-2</v>
      </c>
      <c r="H29" s="25"/>
      <c r="I29" s="25"/>
      <c r="J29" s="25"/>
    </row>
    <row r="30" spans="2:10" x14ac:dyDescent="0.2">
      <c r="B30" s="149">
        <v>44494</v>
      </c>
      <c r="C30">
        <v>1987.598999</v>
      </c>
      <c r="D30" s="252">
        <f t="shared" si="0"/>
        <v>4.3671037176634453E-2</v>
      </c>
      <c r="E30" s="25"/>
      <c r="F30">
        <v>17671.650390999999</v>
      </c>
      <c r="G30" s="252">
        <f t="shared" si="1"/>
        <v>-2.4468806917658736E-2</v>
      </c>
      <c r="H30" s="25"/>
      <c r="I30" s="25"/>
      <c r="J30" s="25"/>
    </row>
    <row r="31" spans="2:10" x14ac:dyDescent="0.2">
      <c r="B31" s="149">
        <v>44501</v>
      </c>
      <c r="C31">
        <v>2009.922241</v>
      </c>
      <c r="D31" s="252">
        <f t="shared" si="0"/>
        <v>1.1231260435948798E-2</v>
      </c>
      <c r="E31" s="25"/>
      <c r="F31">
        <v>17916.800781000002</v>
      </c>
      <c r="G31" s="252">
        <f t="shared" si="1"/>
        <v>1.3872523764099309E-2</v>
      </c>
      <c r="H31" s="25"/>
      <c r="I31" s="25"/>
      <c r="J31" s="25"/>
    </row>
    <row r="32" spans="2:10" x14ac:dyDescent="0.2">
      <c r="B32" s="149">
        <v>44508</v>
      </c>
      <c r="C32">
        <v>2115.709961</v>
      </c>
      <c r="D32" s="252">
        <f t="shared" si="0"/>
        <v>5.2632742621608664E-2</v>
      </c>
      <c r="E32" s="25"/>
      <c r="F32">
        <v>18102.75</v>
      </c>
      <c r="G32" s="252">
        <f t="shared" si="1"/>
        <v>1.0378483372834646E-2</v>
      </c>
      <c r="H32" s="25"/>
      <c r="I32" s="25"/>
      <c r="J32" s="25"/>
    </row>
    <row r="33" spans="2:10" x14ac:dyDescent="0.2">
      <c r="B33" s="149">
        <v>44515</v>
      </c>
      <c r="C33">
        <v>1994.619995</v>
      </c>
      <c r="D33" s="252">
        <f t="shared" si="0"/>
        <v>-5.7233726849197364E-2</v>
      </c>
      <c r="E33" s="25"/>
      <c r="F33">
        <v>17764.800781000002</v>
      </c>
      <c r="G33" s="252">
        <f t="shared" si="1"/>
        <v>-1.8668391211279944E-2</v>
      </c>
      <c r="H33" s="25"/>
      <c r="I33" s="25"/>
      <c r="J33" s="25"/>
    </row>
    <row r="34" spans="2:10" x14ac:dyDescent="0.2">
      <c r="B34" s="149">
        <v>44522</v>
      </c>
      <c r="C34">
        <v>1868.787231</v>
      </c>
      <c r="D34" s="252">
        <f t="shared" si="0"/>
        <v>-6.3086083722929898E-2</v>
      </c>
      <c r="E34" s="25"/>
      <c r="F34">
        <v>17026.449218999998</v>
      </c>
      <c r="G34" s="252">
        <f t="shared" si="1"/>
        <v>-4.1562614245001406E-2</v>
      </c>
      <c r="H34" s="25"/>
      <c r="I34" s="25"/>
      <c r="J34" s="25"/>
    </row>
    <row r="35" spans="2:10" x14ac:dyDescent="0.2">
      <c r="B35" s="149">
        <v>44529</v>
      </c>
      <c r="C35">
        <v>1848.400635</v>
      </c>
      <c r="D35" s="252">
        <f t="shared" si="0"/>
        <v>-1.0908997911491025E-2</v>
      </c>
      <c r="E35" s="25"/>
      <c r="F35">
        <v>17196.699218999998</v>
      </c>
      <c r="G35" s="252">
        <f t="shared" si="1"/>
        <v>9.9991488424970854E-3</v>
      </c>
      <c r="H35" s="25"/>
      <c r="I35" s="25"/>
      <c r="J35" s="25"/>
    </row>
    <row r="36" spans="2:10" x14ac:dyDescent="0.2">
      <c r="B36" s="149">
        <v>44536</v>
      </c>
      <c r="C36">
        <v>1866.412231</v>
      </c>
      <c r="D36" s="252">
        <f t="shared" si="0"/>
        <v>9.7444221014346688E-3</v>
      </c>
      <c r="E36" s="25"/>
      <c r="F36">
        <v>17511.300781000002</v>
      </c>
      <c r="G36" s="252">
        <f t="shared" si="1"/>
        <v>1.8294299271828462E-2</v>
      </c>
      <c r="H36" s="25"/>
      <c r="I36" s="25"/>
      <c r="J36" s="25"/>
    </row>
    <row r="37" spans="2:10" x14ac:dyDescent="0.2">
      <c r="B37" s="149">
        <v>44543</v>
      </c>
      <c r="C37">
        <v>1835.0900879999999</v>
      </c>
      <c r="D37" s="252">
        <f t="shared" si="0"/>
        <v>-1.6782006932743898E-2</v>
      </c>
      <c r="E37" s="25"/>
      <c r="F37">
        <v>16985.199218999998</v>
      </c>
      <c r="G37" s="252">
        <f t="shared" si="1"/>
        <v>-3.0043545512668635E-2</v>
      </c>
      <c r="H37" s="25"/>
      <c r="I37" s="25"/>
      <c r="J37" s="25"/>
    </row>
    <row r="38" spans="2:10" x14ac:dyDescent="0.2">
      <c r="B38" s="149">
        <v>44550</v>
      </c>
      <c r="C38">
        <v>1807.28125</v>
      </c>
      <c r="D38" s="252">
        <f t="shared" si="0"/>
        <v>-1.5153936137439317E-2</v>
      </c>
      <c r="E38" s="25"/>
      <c r="F38">
        <v>17003.75</v>
      </c>
      <c r="G38" s="252">
        <f t="shared" si="1"/>
        <v>1.0921732951623131E-3</v>
      </c>
      <c r="H38" s="25"/>
      <c r="I38" s="25"/>
      <c r="J38" s="25"/>
    </row>
    <row r="39" spans="2:10" x14ac:dyDescent="0.2">
      <c r="B39" s="149">
        <v>44557</v>
      </c>
      <c r="C39">
        <v>1828.7563479999999</v>
      </c>
      <c r="D39" s="252">
        <f t="shared" si="0"/>
        <v>1.1882543461345429E-2</v>
      </c>
      <c r="E39" s="25"/>
      <c r="F39">
        <v>17354.050781000002</v>
      </c>
      <c r="G39" s="252">
        <f t="shared" si="1"/>
        <v>2.0601383871204915E-2</v>
      </c>
      <c r="H39" s="25"/>
      <c r="I39" s="25"/>
      <c r="J39" s="25"/>
    </row>
    <row r="40" spans="2:10" x14ac:dyDescent="0.2">
      <c r="B40" s="149">
        <v>44564</v>
      </c>
      <c r="C40">
        <v>1911.341797</v>
      </c>
      <c r="D40" s="252">
        <f t="shared" si="0"/>
        <v>4.5159350555539435E-2</v>
      </c>
      <c r="E40" s="25"/>
      <c r="F40">
        <v>17812.699218999998</v>
      </c>
      <c r="G40" s="252">
        <f t="shared" si="1"/>
        <v>2.6428898001275014E-2</v>
      </c>
      <c r="H40" s="25"/>
      <c r="I40" s="25"/>
      <c r="J40" s="25"/>
    </row>
    <row r="41" spans="2:10" x14ac:dyDescent="0.2">
      <c r="B41" s="149">
        <v>44571</v>
      </c>
      <c r="C41">
        <v>1991.997437</v>
      </c>
      <c r="D41" s="252">
        <f t="shared" si="0"/>
        <v>4.2198438880264755E-2</v>
      </c>
      <c r="E41" s="25"/>
      <c r="F41">
        <v>18255.75</v>
      </c>
      <c r="G41" s="252">
        <f t="shared" si="1"/>
        <v>2.4872748119354027E-2</v>
      </c>
      <c r="H41" s="25"/>
      <c r="I41" s="25"/>
      <c r="J41" s="25"/>
    </row>
    <row r="42" spans="2:10" x14ac:dyDescent="0.2">
      <c r="B42" s="149">
        <v>44578</v>
      </c>
      <c r="C42">
        <v>1931.4810789999999</v>
      </c>
      <c r="D42" s="252">
        <f t="shared" si="0"/>
        <v>-3.037973687914941E-2</v>
      </c>
      <c r="E42" s="25"/>
      <c r="F42">
        <v>17617.150390999999</v>
      </c>
      <c r="G42" s="252">
        <f t="shared" si="1"/>
        <v>-3.4980738068827621E-2</v>
      </c>
      <c r="H42" s="25"/>
      <c r="I42" s="25"/>
      <c r="J42" s="25"/>
    </row>
    <row r="43" spans="2:10" x14ac:dyDescent="0.2">
      <c r="B43" s="149">
        <v>44585</v>
      </c>
      <c r="C43">
        <v>1766.2109379999999</v>
      </c>
      <c r="D43" s="252">
        <f t="shared" si="0"/>
        <v>-8.5566533784305343E-2</v>
      </c>
      <c r="E43" s="25"/>
      <c r="F43">
        <v>17101.949218999998</v>
      </c>
      <c r="G43" s="252">
        <f t="shared" si="1"/>
        <v>-2.9244296640800638E-2</v>
      </c>
      <c r="H43" s="25"/>
      <c r="I43" s="25"/>
      <c r="J43" s="25"/>
    </row>
    <row r="44" spans="2:10" x14ac:dyDescent="0.2">
      <c r="B44" s="149">
        <v>44592</v>
      </c>
      <c r="C44">
        <v>1920.1000979999999</v>
      </c>
      <c r="D44" s="252">
        <f t="shared" si="0"/>
        <v>8.7129547603333801E-2</v>
      </c>
      <c r="E44" s="25"/>
      <c r="F44">
        <v>17516.300781000002</v>
      </c>
      <c r="G44" s="252">
        <f t="shared" si="1"/>
        <v>2.4228323724623468E-2</v>
      </c>
      <c r="H44" s="25"/>
      <c r="I44" s="25"/>
      <c r="J44" s="25"/>
    </row>
    <row r="45" spans="2:10" x14ac:dyDescent="0.2">
      <c r="B45" s="149">
        <v>44599</v>
      </c>
      <c r="C45">
        <v>1879.277466</v>
      </c>
      <c r="D45" s="252">
        <f t="shared" si="0"/>
        <v>-2.1260679087783618E-2</v>
      </c>
      <c r="E45" s="25"/>
      <c r="F45">
        <v>17374.75</v>
      </c>
      <c r="G45" s="252">
        <f t="shared" si="1"/>
        <v>-8.0810887395552644E-3</v>
      </c>
      <c r="H45" s="25"/>
      <c r="I45" s="25"/>
      <c r="J45" s="25"/>
    </row>
    <row r="46" spans="2:10" x14ac:dyDescent="0.2">
      <c r="B46" s="149">
        <v>44606</v>
      </c>
      <c r="C46">
        <v>1770.5161129999999</v>
      </c>
      <c r="D46" s="252">
        <f t="shared" si="0"/>
        <v>-5.7874026038047588E-2</v>
      </c>
      <c r="E46" s="25"/>
      <c r="F46">
        <v>17276.300781000002</v>
      </c>
      <c r="G46" s="252">
        <f t="shared" si="1"/>
        <v>-5.66622362911684E-3</v>
      </c>
      <c r="H46" s="25"/>
      <c r="I46" s="25"/>
      <c r="J46" s="25"/>
    </row>
    <row r="47" spans="2:10" x14ac:dyDescent="0.2">
      <c r="B47" s="149">
        <v>44613</v>
      </c>
      <c r="C47">
        <v>1558.5351559999999</v>
      </c>
      <c r="D47" s="252">
        <f t="shared" si="0"/>
        <v>-0.11972834104334418</v>
      </c>
      <c r="E47" s="25"/>
      <c r="F47">
        <v>16658.400390999999</v>
      </c>
      <c r="G47" s="252">
        <f t="shared" si="1"/>
        <v>-3.5765780987070617E-2</v>
      </c>
      <c r="H47" s="25"/>
      <c r="I47" s="25"/>
      <c r="J47" s="25"/>
    </row>
    <row r="48" spans="2:10" x14ac:dyDescent="0.2">
      <c r="B48" s="149">
        <v>44620</v>
      </c>
      <c r="C48">
        <v>1389.8508300000001</v>
      </c>
      <c r="D48" s="252">
        <f t="shared" si="0"/>
        <v>-0.10823260890240693</v>
      </c>
      <c r="E48" s="25"/>
      <c r="F48">
        <v>16245.349609000001</v>
      </c>
      <c r="G48" s="252">
        <f t="shared" si="1"/>
        <v>-2.479534482933643E-2</v>
      </c>
      <c r="H48" s="25"/>
      <c r="I48" s="25"/>
      <c r="J48" s="25"/>
    </row>
    <row r="49" spans="2:10" x14ac:dyDescent="0.2">
      <c r="B49" s="149">
        <v>44627</v>
      </c>
      <c r="C49">
        <v>1415.0373540000001</v>
      </c>
      <c r="D49" s="252">
        <f t="shared" si="0"/>
        <v>1.8121746202072631E-2</v>
      </c>
      <c r="E49" s="25"/>
      <c r="F49">
        <v>16630.449218999998</v>
      </c>
      <c r="G49" s="252">
        <f t="shared" si="1"/>
        <v>2.3705221449137115E-2</v>
      </c>
      <c r="H49" s="25"/>
      <c r="I49" s="25"/>
      <c r="J49" s="25"/>
    </row>
    <row r="50" spans="2:10" x14ac:dyDescent="0.2">
      <c r="B50" s="149">
        <v>44634</v>
      </c>
      <c r="C50">
        <v>1445.122192</v>
      </c>
      <c r="D50" s="252">
        <f t="shared" si="0"/>
        <v>2.1260808356017513E-2</v>
      </c>
      <c r="E50" s="25"/>
      <c r="F50">
        <v>17287.050781000002</v>
      </c>
      <c r="G50" s="252">
        <f t="shared" si="1"/>
        <v>3.9481889716475482E-2</v>
      </c>
      <c r="H50" s="25"/>
      <c r="I50" s="25"/>
      <c r="J50" s="25"/>
    </row>
    <row r="51" spans="2:10" x14ac:dyDescent="0.2">
      <c r="B51" s="149">
        <v>44641</v>
      </c>
      <c r="C51">
        <v>1346.3066409999999</v>
      </c>
      <c r="D51" s="252">
        <f t="shared" si="0"/>
        <v>-6.8378682126002621E-2</v>
      </c>
      <c r="E51" s="25"/>
      <c r="F51">
        <v>17153</v>
      </c>
      <c r="G51" s="252">
        <f t="shared" si="1"/>
        <v>-7.7544043051771538E-3</v>
      </c>
      <c r="H51" s="25"/>
      <c r="I51" s="25"/>
      <c r="J51" s="25"/>
    </row>
    <row r="52" spans="2:10" x14ac:dyDescent="0.2">
      <c r="B52" s="149">
        <v>44648</v>
      </c>
      <c r="C52">
        <v>1510.389038</v>
      </c>
      <c r="D52" s="252">
        <f t="shared" si="0"/>
        <v>0.12187594713053196</v>
      </c>
      <c r="E52" s="25"/>
      <c r="F52">
        <v>17670.449218999998</v>
      </c>
      <c r="G52" s="252">
        <f t="shared" si="1"/>
        <v>3.0166689150585846E-2</v>
      </c>
      <c r="H52" s="25"/>
      <c r="I52" s="25"/>
      <c r="J52" s="25"/>
    </row>
    <row r="53" spans="2:10" x14ac:dyDescent="0.2">
      <c r="B53" s="149">
        <v>44655</v>
      </c>
      <c r="C53">
        <v>1590.599365</v>
      </c>
      <c r="D53" s="252">
        <f t="shared" si="0"/>
        <v>5.3105739635274096E-2</v>
      </c>
      <c r="E53" s="25"/>
      <c r="F53">
        <v>17784.349609000001</v>
      </c>
      <c r="G53" s="252">
        <f t="shared" si="1"/>
        <v>6.4458117950692007E-3</v>
      </c>
      <c r="H53" s="25"/>
      <c r="I53" s="25"/>
      <c r="J53" s="25"/>
    </row>
    <row r="54" spans="2:10" x14ac:dyDescent="0.2">
      <c r="B54" s="149">
        <v>44662</v>
      </c>
      <c r="C54">
        <v>1613.1137699999999</v>
      </c>
      <c r="D54" s="252">
        <f t="shared" si="0"/>
        <v>1.4154667413688982E-2</v>
      </c>
      <c r="E54" s="25"/>
      <c r="F54">
        <v>17475.650390999999</v>
      </c>
      <c r="G54" s="252">
        <f t="shared" si="1"/>
        <v>-1.7357914390289553E-2</v>
      </c>
      <c r="H54" s="25"/>
      <c r="I54" s="25"/>
      <c r="J54" s="25"/>
    </row>
    <row r="55" spans="2:10" x14ac:dyDescent="0.2">
      <c r="B55" s="149">
        <v>44669</v>
      </c>
      <c r="C55">
        <v>1603.4647219999999</v>
      </c>
      <c r="D55" s="252">
        <f t="shared" si="0"/>
        <v>-5.9816289337112361E-3</v>
      </c>
      <c r="E55" s="25"/>
      <c r="F55">
        <v>17171.949218999998</v>
      </c>
      <c r="G55" s="252">
        <f t="shared" si="1"/>
        <v>-1.7378533285170805E-2</v>
      </c>
      <c r="H55" s="25"/>
      <c r="I55" s="25"/>
      <c r="J55" s="25"/>
    </row>
    <row r="56" spans="2:10" x14ac:dyDescent="0.2">
      <c r="B56" s="149">
        <v>44676</v>
      </c>
      <c r="C56">
        <v>1503.4121090000001</v>
      </c>
      <c r="D56" s="252">
        <f t="shared" si="0"/>
        <v>-6.2397763809361684E-2</v>
      </c>
      <c r="E56" s="25"/>
      <c r="F56">
        <v>17102.550781000002</v>
      </c>
      <c r="G56" s="252">
        <f t="shared" si="1"/>
        <v>-4.041383835634127E-3</v>
      </c>
      <c r="H56" s="25"/>
      <c r="I56" s="25"/>
      <c r="J56" s="25"/>
    </row>
    <row r="57" spans="2:10" x14ac:dyDescent="0.2">
      <c r="B57" s="149">
        <v>44683</v>
      </c>
      <c r="C57">
        <v>1412.661987</v>
      </c>
      <c r="D57" s="252">
        <f t="shared" si="0"/>
        <v>-6.0362771762137113E-2</v>
      </c>
      <c r="E57" s="25"/>
      <c r="F57">
        <v>16411.25</v>
      </c>
      <c r="G57" s="252">
        <f t="shared" si="1"/>
        <v>-4.0420916730619982E-2</v>
      </c>
      <c r="H57" s="25"/>
      <c r="I57" s="25"/>
      <c r="J57" s="25"/>
    </row>
    <row r="58" spans="2:10" x14ac:dyDescent="0.2">
      <c r="B58" s="149">
        <v>44690</v>
      </c>
      <c r="C58">
        <v>1393.4135739999999</v>
      </c>
      <c r="D58" s="252">
        <f t="shared" si="0"/>
        <v>-1.362563244224968E-2</v>
      </c>
      <c r="E58" s="25"/>
      <c r="F58">
        <v>15782.150390999999</v>
      </c>
      <c r="G58" s="252">
        <f t="shared" si="1"/>
        <v>-3.8333436453652281E-2</v>
      </c>
      <c r="H58" s="25"/>
      <c r="I58" s="25"/>
      <c r="J58" s="25"/>
    </row>
    <row r="59" spans="2:10" x14ac:dyDescent="0.2">
      <c r="B59" s="149">
        <v>44697</v>
      </c>
      <c r="C59">
        <v>1385.001587</v>
      </c>
      <c r="D59" s="252">
        <f t="shared" si="0"/>
        <v>-6.0369635813523059E-3</v>
      </c>
      <c r="E59" s="25"/>
      <c r="F59">
        <v>16266.150390999999</v>
      </c>
      <c r="G59" s="252">
        <f t="shared" si="1"/>
        <v>3.0667557209187901E-2</v>
      </c>
      <c r="H59" s="25"/>
      <c r="I59" s="25"/>
      <c r="J59" s="25"/>
    </row>
    <row r="60" spans="2:10" x14ac:dyDescent="0.2">
      <c r="B60" s="149">
        <v>44704</v>
      </c>
      <c r="C60">
        <v>1321.070923</v>
      </c>
      <c r="D60" s="252">
        <f t="shared" si="0"/>
        <v>-4.6159271296199567E-2</v>
      </c>
      <c r="E60" s="25"/>
      <c r="F60">
        <v>16352.450194999999</v>
      </c>
      <c r="G60" s="252">
        <f t="shared" si="1"/>
        <v>5.3054842064996777E-3</v>
      </c>
      <c r="H60" s="25"/>
      <c r="I60" s="25"/>
      <c r="J60" s="25"/>
    </row>
    <row r="61" spans="2:10" x14ac:dyDescent="0.2">
      <c r="B61" s="149">
        <v>44711</v>
      </c>
      <c r="C61">
        <v>1239.8214109999999</v>
      </c>
      <c r="D61" s="252">
        <f t="shared" si="0"/>
        <v>-6.1502763088216228E-2</v>
      </c>
      <c r="E61" s="25"/>
      <c r="F61">
        <v>16584.300781000002</v>
      </c>
      <c r="G61" s="252">
        <f t="shared" si="1"/>
        <v>1.4178339223494207E-2</v>
      </c>
      <c r="H61" s="25"/>
      <c r="I61" s="25"/>
      <c r="J61" s="25"/>
    </row>
    <row r="62" spans="2:10" x14ac:dyDescent="0.2">
      <c r="B62" s="149">
        <v>44718</v>
      </c>
      <c r="C62">
        <v>1274.9537350000001</v>
      </c>
      <c r="D62" s="252">
        <f t="shared" si="0"/>
        <v>2.8336600488019892E-2</v>
      </c>
      <c r="E62" s="25"/>
      <c r="F62">
        <v>16201.799805000001</v>
      </c>
      <c r="G62" s="252">
        <f t="shared" si="1"/>
        <v>-2.3064039964724836E-2</v>
      </c>
      <c r="H62" s="25"/>
      <c r="I62" s="25"/>
      <c r="J62" s="25"/>
    </row>
    <row r="63" spans="2:10" x14ac:dyDescent="0.2">
      <c r="B63" s="149">
        <v>44725</v>
      </c>
      <c r="C63">
        <v>1246.353149</v>
      </c>
      <c r="D63" s="252">
        <f t="shared" si="0"/>
        <v>-2.2432646154019076E-2</v>
      </c>
      <c r="E63" s="25"/>
      <c r="F63">
        <v>15293.5</v>
      </c>
      <c r="G63" s="252">
        <f t="shared" si="1"/>
        <v>-5.606166079892505E-2</v>
      </c>
      <c r="H63" s="25"/>
      <c r="I63" s="25"/>
      <c r="J63" s="25"/>
    </row>
    <row r="64" spans="2:10" x14ac:dyDescent="0.2">
      <c r="B64" s="149">
        <v>44732</v>
      </c>
      <c r="C64">
        <v>1283.068726</v>
      </c>
      <c r="D64" s="252">
        <f t="shared" si="0"/>
        <v>2.9458405933710186E-2</v>
      </c>
      <c r="E64" s="25"/>
      <c r="F64">
        <v>15699.25</v>
      </c>
      <c r="G64" s="252">
        <f t="shared" si="1"/>
        <v>2.6530879131657192E-2</v>
      </c>
      <c r="H64" s="25"/>
      <c r="I64" s="25"/>
      <c r="J64" s="25"/>
    </row>
    <row r="65" spans="2:10" x14ac:dyDescent="0.2">
      <c r="B65" s="149">
        <v>44739</v>
      </c>
      <c r="C65">
        <v>1318.390625</v>
      </c>
      <c r="D65" s="252">
        <f t="shared" si="0"/>
        <v>2.7529233847135348E-2</v>
      </c>
      <c r="E65" s="25"/>
      <c r="F65">
        <v>15752.049805000001</v>
      </c>
      <c r="G65" s="252">
        <f t="shared" si="1"/>
        <v>3.3632055671448668E-3</v>
      </c>
      <c r="H65" s="25"/>
      <c r="I65" s="25"/>
      <c r="J65" s="25"/>
    </row>
    <row r="66" spans="2:10" x14ac:dyDescent="0.2">
      <c r="B66" s="149">
        <v>44746</v>
      </c>
      <c r="C66">
        <v>1424.509888</v>
      </c>
      <c r="D66" s="252">
        <f t="shared" si="0"/>
        <v>8.0491518209938828E-2</v>
      </c>
      <c r="E66" s="25"/>
      <c r="F66">
        <v>16220.599609000001</v>
      </c>
      <c r="G66" s="252">
        <f t="shared" si="1"/>
        <v>2.9745322659611828E-2</v>
      </c>
      <c r="H66" s="25"/>
      <c r="I66" s="25"/>
      <c r="J66" s="25"/>
    </row>
    <row r="67" spans="2:10" x14ac:dyDescent="0.2">
      <c r="B67" s="149">
        <v>44753</v>
      </c>
      <c r="C67">
        <v>1439.1160890000001</v>
      </c>
      <c r="D67" s="252">
        <f t="shared" si="0"/>
        <v>1.0253492182147772E-2</v>
      </c>
      <c r="E67" s="25"/>
      <c r="F67">
        <v>16049.200194999999</v>
      </c>
      <c r="G67" s="252">
        <f t="shared" si="1"/>
        <v>-1.0566774233481513E-2</v>
      </c>
      <c r="H67" s="25"/>
      <c r="I67" s="25"/>
      <c r="J67" s="25"/>
    </row>
    <row r="68" spans="2:10" x14ac:dyDescent="0.2">
      <c r="B68" s="149">
        <v>44760</v>
      </c>
      <c r="C68">
        <v>1585.278198</v>
      </c>
      <c r="D68" s="252">
        <f t="shared" si="0"/>
        <v>0.10156380719887825</v>
      </c>
      <c r="E68" s="25"/>
      <c r="F68">
        <v>16719.449218999998</v>
      </c>
      <c r="G68" s="252">
        <f t="shared" si="1"/>
        <v>4.1762144895470144E-2</v>
      </c>
      <c r="H68" s="25"/>
      <c r="I68" s="25"/>
      <c r="J68" s="25"/>
    </row>
    <row r="69" spans="2:10" x14ac:dyDescent="0.2">
      <c r="B69" s="149">
        <v>44767</v>
      </c>
      <c r="C69">
        <v>1589.451538</v>
      </c>
      <c r="D69" s="252">
        <f t="shared" si="0"/>
        <v>2.6325600170777896E-3</v>
      </c>
      <c r="E69" s="25"/>
      <c r="F69">
        <v>17158.25</v>
      </c>
      <c r="G69" s="252">
        <f t="shared" si="1"/>
        <v>2.6244930395275645E-2</v>
      </c>
      <c r="H69" s="25"/>
      <c r="I69" s="25"/>
      <c r="J69" s="25"/>
    </row>
    <row r="70" spans="2:10" x14ac:dyDescent="0.2">
      <c r="B70" s="149">
        <v>44774</v>
      </c>
      <c r="C70">
        <v>1605.995361</v>
      </c>
      <c r="D70" s="252">
        <f t="shared" si="0"/>
        <v>1.0408510485835354E-2</v>
      </c>
      <c r="E70" s="25"/>
      <c r="F70">
        <v>17397.5</v>
      </c>
      <c r="G70" s="252">
        <f t="shared" si="1"/>
        <v>1.3943729692713402E-2</v>
      </c>
      <c r="H70" s="25"/>
      <c r="I70" s="25"/>
      <c r="J70" s="25"/>
    </row>
    <row r="71" spans="2:10" x14ac:dyDescent="0.2">
      <c r="B71" s="149">
        <v>44781</v>
      </c>
      <c r="C71">
        <v>1549.8557129999999</v>
      </c>
      <c r="D71" s="252">
        <f t="shared" si="0"/>
        <v>-3.4956295244242708E-2</v>
      </c>
      <c r="E71" s="25"/>
      <c r="F71">
        <v>17698.150390999999</v>
      </c>
      <c r="G71" s="252">
        <f t="shared" si="1"/>
        <v>1.7281241040379314E-2</v>
      </c>
      <c r="H71" s="25"/>
      <c r="I71" s="25"/>
      <c r="J71" s="25"/>
    </row>
    <row r="72" spans="2:10" x14ac:dyDescent="0.2">
      <c r="B72" s="149">
        <v>44788</v>
      </c>
      <c r="C72">
        <v>1605.7966309999999</v>
      </c>
      <c r="D72" s="252">
        <f t="shared" si="0"/>
        <v>3.6094274796533821E-2</v>
      </c>
      <c r="E72" s="25"/>
      <c r="F72">
        <v>17758.449218999998</v>
      </c>
      <c r="G72" s="252">
        <f t="shared" si="1"/>
        <v>3.4070694771959342E-3</v>
      </c>
      <c r="H72" s="25"/>
      <c r="I72" s="25"/>
      <c r="J72" s="25"/>
    </row>
    <row r="73" spans="2:10" x14ac:dyDescent="0.2">
      <c r="B73" s="149">
        <v>44795</v>
      </c>
      <c r="C73">
        <v>1521.7857670000001</v>
      </c>
      <c r="D73" s="252">
        <f t="shared" ref="D73:D111" si="2">C73/C72-1</f>
        <v>-5.2317250128792847E-2</v>
      </c>
      <c r="E73" s="25"/>
      <c r="F73">
        <v>17558.900390999999</v>
      </c>
      <c r="G73" s="252">
        <f t="shared" ref="G73:G111" si="3">F73/F72-1</f>
        <v>-1.1236838619134604E-2</v>
      </c>
      <c r="H73" s="25"/>
      <c r="I73" s="25"/>
      <c r="J73" s="25"/>
    </row>
    <row r="74" spans="2:10" x14ac:dyDescent="0.2">
      <c r="B74" s="149">
        <v>44802</v>
      </c>
      <c r="C74">
        <v>1524.865967</v>
      </c>
      <c r="D74" s="252">
        <f t="shared" si="2"/>
        <v>2.0240693971478319E-3</v>
      </c>
      <c r="E74" s="25"/>
      <c r="F74">
        <v>17539.449218999998</v>
      </c>
      <c r="G74" s="252">
        <f t="shared" si="3"/>
        <v>-1.1077670905844661E-3</v>
      </c>
      <c r="H74" s="25"/>
      <c r="I74" s="25"/>
      <c r="J74" s="25"/>
    </row>
    <row r="75" spans="2:10" x14ac:dyDescent="0.2">
      <c r="B75" s="149">
        <v>44809</v>
      </c>
      <c r="C75">
        <v>1649.6651609999999</v>
      </c>
      <c r="D75" s="252">
        <f t="shared" si="2"/>
        <v>8.1842730246992179E-2</v>
      </c>
      <c r="E75" s="25"/>
      <c r="F75">
        <v>17833.349609000001</v>
      </c>
      <c r="G75" s="252">
        <f t="shared" si="3"/>
        <v>1.6756534730955508E-2</v>
      </c>
      <c r="H75" s="25"/>
      <c r="I75" s="25"/>
      <c r="J75" s="25"/>
    </row>
    <row r="76" spans="2:10" x14ac:dyDescent="0.2">
      <c r="B76" s="149">
        <v>44816</v>
      </c>
      <c r="C76">
        <v>1676.393677</v>
      </c>
      <c r="D76" s="252">
        <f t="shared" si="2"/>
        <v>1.6202388600967899E-2</v>
      </c>
      <c r="E76" s="25"/>
      <c r="F76">
        <v>17530.849609000001</v>
      </c>
      <c r="G76" s="252">
        <f t="shared" si="3"/>
        <v>-1.6962601341440453E-2</v>
      </c>
      <c r="H76" s="25"/>
      <c r="I76" s="25"/>
      <c r="J76" s="25"/>
    </row>
    <row r="77" spans="2:10" x14ac:dyDescent="0.2">
      <c r="B77" s="149">
        <v>44823</v>
      </c>
      <c r="C77">
        <v>1570.0261230000001</v>
      </c>
      <c r="D77" s="252">
        <f t="shared" si="2"/>
        <v>-6.3450223810406325E-2</v>
      </c>
      <c r="E77" s="25"/>
      <c r="F77">
        <v>17327.349609000001</v>
      </c>
      <c r="G77" s="252">
        <f t="shared" si="3"/>
        <v>-1.1608108251383698E-2</v>
      </c>
      <c r="H77" s="25"/>
      <c r="I77" s="25"/>
      <c r="J77" s="25"/>
    </row>
    <row r="78" spans="2:10" x14ac:dyDescent="0.2">
      <c r="B78" s="149">
        <v>44830</v>
      </c>
      <c r="C78">
        <v>1587.812134</v>
      </c>
      <c r="D78" s="252">
        <f t="shared" si="2"/>
        <v>1.1328480933816776E-2</v>
      </c>
      <c r="E78" s="25"/>
      <c r="F78">
        <v>17094.349609000001</v>
      </c>
      <c r="G78" s="252">
        <f t="shared" si="3"/>
        <v>-1.3446949779265527E-2</v>
      </c>
      <c r="H78" s="25"/>
      <c r="I78" s="25"/>
      <c r="J78" s="25"/>
    </row>
    <row r="79" spans="2:10" x14ac:dyDescent="0.2">
      <c r="B79" s="149">
        <v>44837</v>
      </c>
      <c r="C79">
        <v>1514.631592</v>
      </c>
      <c r="D79" s="252">
        <f t="shared" si="2"/>
        <v>-4.6088917216953407E-2</v>
      </c>
      <c r="E79" s="25"/>
      <c r="F79">
        <v>17314.650390999999</v>
      </c>
      <c r="G79" s="252">
        <f t="shared" si="3"/>
        <v>1.2887345060733635E-2</v>
      </c>
      <c r="H79" s="25"/>
      <c r="I79" s="25"/>
      <c r="J79" s="25"/>
    </row>
    <row r="80" spans="2:10" x14ac:dyDescent="0.2">
      <c r="B80" s="149">
        <v>44844</v>
      </c>
      <c r="C80">
        <v>1493.8648679999999</v>
      </c>
      <c r="D80" s="252">
        <f t="shared" si="2"/>
        <v>-1.3710742671475984E-2</v>
      </c>
      <c r="E80" s="25"/>
      <c r="F80">
        <v>17185.699218999998</v>
      </c>
      <c r="G80" s="252">
        <f t="shared" si="3"/>
        <v>-7.4475180894804094E-3</v>
      </c>
      <c r="H80" s="25"/>
      <c r="I80" s="25"/>
      <c r="J80" s="25"/>
    </row>
    <row r="81" spans="2:10" x14ac:dyDescent="0.2">
      <c r="B81" s="149">
        <v>44851</v>
      </c>
      <c r="C81">
        <v>1518.85437</v>
      </c>
      <c r="D81" s="252">
        <f t="shared" si="2"/>
        <v>1.6728087349330512E-2</v>
      </c>
      <c r="E81" s="25"/>
      <c r="F81">
        <v>17576.300781000002</v>
      </c>
      <c r="G81" s="252">
        <f t="shared" si="3"/>
        <v>2.2728290366455628E-2</v>
      </c>
      <c r="H81" s="25"/>
      <c r="I81" s="25"/>
      <c r="J81" s="25"/>
    </row>
    <row r="82" spans="2:10" x14ac:dyDescent="0.2">
      <c r="B82" s="149">
        <v>44858</v>
      </c>
      <c r="C82">
        <v>1522.779419</v>
      </c>
      <c r="D82" s="252">
        <f t="shared" si="2"/>
        <v>2.5842168133605181E-3</v>
      </c>
      <c r="E82" s="25"/>
      <c r="F82">
        <v>17786.800781000002</v>
      </c>
      <c r="G82" s="252">
        <f t="shared" si="3"/>
        <v>1.197635399068453E-2</v>
      </c>
      <c r="H82" s="25"/>
      <c r="I82" s="25"/>
      <c r="J82" s="25"/>
    </row>
    <row r="83" spans="2:10" x14ac:dyDescent="0.2">
      <c r="B83" s="149">
        <v>44865</v>
      </c>
      <c r="C83">
        <v>1731.3907469999999</v>
      </c>
      <c r="D83" s="252">
        <f t="shared" si="2"/>
        <v>0.13699379266433342</v>
      </c>
      <c r="E83" s="25"/>
      <c r="F83">
        <v>18117.150390999999</v>
      </c>
      <c r="G83" s="252">
        <f t="shared" si="3"/>
        <v>1.8572739081492262E-2</v>
      </c>
      <c r="H83" s="25"/>
      <c r="I83" s="25"/>
      <c r="J83" s="25"/>
    </row>
    <row r="84" spans="2:10" x14ac:dyDescent="0.2">
      <c r="B84" s="149">
        <v>44872</v>
      </c>
      <c r="C84">
        <v>1657.266357</v>
      </c>
      <c r="D84" s="252">
        <f t="shared" si="2"/>
        <v>-4.2812051599811385E-2</v>
      </c>
      <c r="E84" s="25"/>
      <c r="F84">
        <v>18349.699218999998</v>
      </c>
      <c r="G84" s="252">
        <f t="shared" si="3"/>
        <v>1.2835839134808014E-2</v>
      </c>
      <c r="H84" s="25"/>
      <c r="I84" s="25"/>
      <c r="J84" s="25"/>
    </row>
    <row r="85" spans="2:10" x14ac:dyDescent="0.2">
      <c r="B85" s="149">
        <v>44879</v>
      </c>
      <c r="C85">
        <v>1672.0504149999999</v>
      </c>
      <c r="D85" s="252">
        <f t="shared" si="2"/>
        <v>8.9207494845682245E-3</v>
      </c>
      <c r="E85" s="25"/>
      <c r="F85">
        <v>18307.650390999999</v>
      </c>
      <c r="G85" s="252">
        <f t="shared" si="3"/>
        <v>-2.2915268254892762E-3</v>
      </c>
      <c r="H85" s="25"/>
      <c r="I85" s="25"/>
      <c r="J85" s="25"/>
    </row>
    <row r="86" spans="2:10" x14ac:dyDescent="0.2">
      <c r="B86" s="149">
        <v>44886</v>
      </c>
      <c r="C86">
        <v>1735.0423579999999</v>
      </c>
      <c r="D86" s="252">
        <f t="shared" si="2"/>
        <v>3.7673471107628087E-2</v>
      </c>
      <c r="E86" s="25"/>
      <c r="F86">
        <v>18512.75</v>
      </c>
      <c r="G86" s="252">
        <f t="shared" si="3"/>
        <v>1.1202945469224623E-2</v>
      </c>
      <c r="H86" s="25"/>
      <c r="I86" s="25"/>
      <c r="J86" s="25"/>
    </row>
    <row r="87" spans="2:10" x14ac:dyDescent="0.2">
      <c r="B87" s="149">
        <v>44893</v>
      </c>
      <c r="C87">
        <v>1928.7985839999999</v>
      </c>
      <c r="D87" s="252">
        <f t="shared" si="2"/>
        <v>0.11167233186361214</v>
      </c>
      <c r="E87" s="25"/>
      <c r="F87">
        <v>18696.099609000001</v>
      </c>
      <c r="G87" s="252">
        <f t="shared" si="3"/>
        <v>9.9039639707769744E-3</v>
      </c>
      <c r="H87" s="25"/>
      <c r="I87" s="25"/>
      <c r="J87" s="25"/>
    </row>
    <row r="88" spans="2:10" x14ac:dyDescent="0.2">
      <c r="B88" s="149">
        <v>44900</v>
      </c>
      <c r="C88">
        <v>1839.91272</v>
      </c>
      <c r="D88" s="252">
        <f t="shared" si="2"/>
        <v>-4.6083538601353391E-2</v>
      </c>
      <c r="E88" s="25"/>
      <c r="F88">
        <v>18496.599609000001</v>
      </c>
      <c r="G88" s="252">
        <f t="shared" si="3"/>
        <v>-1.0670674855838058E-2</v>
      </c>
      <c r="H88" s="25"/>
      <c r="I88" s="25"/>
      <c r="J88" s="25"/>
    </row>
    <row r="89" spans="2:10" x14ac:dyDescent="0.2">
      <c r="B89" s="149">
        <v>44907</v>
      </c>
      <c r="C89">
        <v>1842.0042719999999</v>
      </c>
      <c r="D89" s="252">
        <f t="shared" si="2"/>
        <v>1.1367669657720292E-3</v>
      </c>
      <c r="E89" s="25"/>
      <c r="F89">
        <v>18269</v>
      </c>
      <c r="G89" s="252">
        <f t="shared" si="3"/>
        <v>-1.2304943276668867E-2</v>
      </c>
      <c r="H89" s="25"/>
      <c r="I89" s="25"/>
      <c r="J89" s="25"/>
    </row>
    <row r="90" spans="2:10" x14ac:dyDescent="0.2">
      <c r="B90" s="149">
        <v>44914</v>
      </c>
      <c r="C90">
        <v>1763.2767329999999</v>
      </c>
      <c r="D90" s="252">
        <f t="shared" si="2"/>
        <v>-4.2740150061932103E-2</v>
      </c>
      <c r="E90" s="25"/>
      <c r="F90">
        <v>17806.800781000002</v>
      </c>
      <c r="G90" s="252">
        <f t="shared" si="3"/>
        <v>-2.529964524604511E-2</v>
      </c>
      <c r="H90" s="25"/>
      <c r="I90" s="25"/>
      <c r="J90" s="25"/>
    </row>
    <row r="91" spans="2:10" x14ac:dyDescent="0.2">
      <c r="B91" s="149">
        <v>44921</v>
      </c>
      <c r="C91">
        <v>1855.200073</v>
      </c>
      <c r="D91" s="252">
        <f t="shared" si="2"/>
        <v>5.213211192528111E-2</v>
      </c>
      <c r="E91" s="25"/>
      <c r="F91">
        <v>18105.300781000002</v>
      </c>
      <c r="G91" s="252">
        <f t="shared" si="3"/>
        <v>1.6763258244484991E-2</v>
      </c>
      <c r="H91" s="25"/>
      <c r="I91" s="25"/>
      <c r="J91" s="25"/>
    </row>
    <row r="92" spans="2:10" x14ac:dyDescent="0.2">
      <c r="B92" s="149">
        <v>44928</v>
      </c>
      <c r="C92">
        <v>1867.798462</v>
      </c>
      <c r="D92" s="252">
        <f t="shared" si="2"/>
        <v>6.7908519320114547E-3</v>
      </c>
      <c r="E92" s="25"/>
      <c r="F92">
        <v>17859.449218999998</v>
      </c>
      <c r="G92" s="252">
        <f t="shared" si="3"/>
        <v>-1.3578982474458767E-2</v>
      </c>
      <c r="H92" s="25"/>
      <c r="I92" s="25"/>
      <c r="J92" s="25"/>
    </row>
    <row r="93" spans="2:10" x14ac:dyDescent="0.2">
      <c r="B93" s="149">
        <v>44935</v>
      </c>
      <c r="C93">
        <v>1891.2524410000001</v>
      </c>
      <c r="D93" s="252">
        <f t="shared" si="2"/>
        <v>1.2557018049413227E-2</v>
      </c>
      <c r="E93" s="25"/>
      <c r="F93">
        <v>17956.599609000001</v>
      </c>
      <c r="G93" s="252">
        <f t="shared" si="3"/>
        <v>5.4397192661825855E-3</v>
      </c>
      <c r="H93" s="25"/>
      <c r="I93" s="25"/>
      <c r="J93" s="25"/>
    </row>
    <row r="94" spans="2:10" x14ac:dyDescent="0.2">
      <c r="B94" s="149">
        <v>44942</v>
      </c>
      <c r="C94">
        <v>1831.596802</v>
      </c>
      <c r="D94" s="252">
        <f t="shared" si="2"/>
        <v>-3.1542927695288103E-2</v>
      </c>
      <c r="E94" s="25"/>
      <c r="F94">
        <v>18027.650390999999</v>
      </c>
      <c r="G94" s="252">
        <f t="shared" si="3"/>
        <v>3.9568060516528281E-3</v>
      </c>
      <c r="H94" s="25"/>
      <c r="I94" s="25"/>
      <c r="J94" s="25"/>
    </row>
    <row r="95" spans="2:10" x14ac:dyDescent="0.2">
      <c r="B95" s="149">
        <v>44949</v>
      </c>
      <c r="C95">
        <v>1686.7899170000001</v>
      </c>
      <c r="D95" s="252">
        <f t="shared" si="2"/>
        <v>-7.9060459617465551E-2</v>
      </c>
      <c r="E95" s="25"/>
      <c r="F95">
        <v>17604.349609000001</v>
      </c>
      <c r="G95" s="252">
        <f t="shared" si="3"/>
        <v>-2.3480640727941093E-2</v>
      </c>
      <c r="H95" s="25"/>
      <c r="I95" s="25"/>
      <c r="J95" s="25"/>
    </row>
    <row r="96" spans="2:10" x14ac:dyDescent="0.2">
      <c r="B96" s="149">
        <v>44956</v>
      </c>
      <c r="C96">
        <v>1860.2294919999999</v>
      </c>
      <c r="D96" s="252">
        <f t="shared" si="2"/>
        <v>0.10282227398446087</v>
      </c>
      <c r="E96" s="25"/>
      <c r="F96">
        <v>17854.050781000002</v>
      </c>
      <c r="G96" s="252">
        <f t="shared" si="3"/>
        <v>1.4184061186352848E-2</v>
      </c>
      <c r="H96" s="25"/>
      <c r="I96" s="25"/>
      <c r="J96" s="25"/>
    </row>
    <row r="97" spans="2:10" x14ac:dyDescent="0.2">
      <c r="B97" s="149">
        <v>44963</v>
      </c>
      <c r="C97">
        <v>1931.4377440000001</v>
      </c>
      <c r="D97" s="252">
        <f t="shared" si="2"/>
        <v>3.8279283446603918E-2</v>
      </c>
      <c r="E97" s="25"/>
      <c r="F97">
        <v>17856.5</v>
      </c>
      <c r="G97" s="252">
        <f t="shared" si="3"/>
        <v>1.371800175793414E-4</v>
      </c>
      <c r="H97" s="25"/>
      <c r="I97" s="25"/>
      <c r="J97" s="25"/>
    </row>
    <row r="98" spans="2:10" x14ac:dyDescent="0.2">
      <c r="B98" s="149">
        <v>44970</v>
      </c>
      <c r="C98">
        <v>1937.164307</v>
      </c>
      <c r="D98" s="252">
        <f t="shared" si="2"/>
        <v>2.9649223837473482E-3</v>
      </c>
      <c r="E98" s="25"/>
      <c r="F98">
        <v>17944.199218999998</v>
      </c>
      <c r="G98" s="252">
        <f t="shared" si="3"/>
        <v>4.9113330719905424E-3</v>
      </c>
      <c r="H98" s="25"/>
      <c r="I98" s="25"/>
      <c r="J98" s="25"/>
    </row>
    <row r="99" spans="2:10" x14ac:dyDescent="0.2">
      <c r="B99" s="149">
        <v>44977</v>
      </c>
      <c r="C99">
        <v>1873.325928</v>
      </c>
      <c r="D99" s="252">
        <f t="shared" si="2"/>
        <v>-3.2954550509380232E-2</v>
      </c>
      <c r="E99" s="25"/>
      <c r="F99">
        <v>17465.800781000002</v>
      </c>
      <c r="G99" s="252">
        <f t="shared" si="3"/>
        <v>-2.6660339208308015E-2</v>
      </c>
      <c r="H99" s="25"/>
      <c r="I99" s="25"/>
      <c r="J99" s="25"/>
    </row>
    <row r="100" spans="2:10" x14ac:dyDescent="0.2">
      <c r="B100" s="149">
        <v>44984</v>
      </c>
      <c r="C100">
        <v>1855.200073</v>
      </c>
      <c r="D100" s="252">
        <f t="shared" si="2"/>
        <v>-9.6757615581349876E-3</v>
      </c>
      <c r="E100" s="25"/>
      <c r="F100">
        <v>17594.349609000001</v>
      </c>
      <c r="G100" s="252">
        <f t="shared" si="3"/>
        <v>7.3600305884538031E-3</v>
      </c>
      <c r="H100" s="25"/>
      <c r="I100" s="25"/>
      <c r="J100" s="25"/>
    </row>
    <row r="101" spans="2:10" x14ac:dyDescent="0.2">
      <c r="B101" s="149">
        <v>44991</v>
      </c>
      <c r="C101">
        <v>1792.65625</v>
      </c>
      <c r="D101" s="252">
        <f t="shared" si="2"/>
        <v>-3.3712710510442112E-2</v>
      </c>
      <c r="E101" s="25"/>
      <c r="F101">
        <v>17412.900390999999</v>
      </c>
      <c r="G101" s="252">
        <f t="shared" si="3"/>
        <v>-1.0312925571695164E-2</v>
      </c>
      <c r="H101" s="25"/>
      <c r="I101" s="25"/>
      <c r="J101" s="25"/>
    </row>
    <row r="102" spans="2:10" x14ac:dyDescent="0.2">
      <c r="B102" s="149">
        <v>44998</v>
      </c>
      <c r="C102">
        <v>1800.8726810000001</v>
      </c>
      <c r="D102" s="252">
        <f t="shared" si="2"/>
        <v>4.5833834568116405E-3</v>
      </c>
      <c r="E102" s="25"/>
      <c r="F102">
        <v>17100.050781000002</v>
      </c>
      <c r="G102" s="252">
        <f t="shared" si="3"/>
        <v>-1.7966542217268788E-2</v>
      </c>
      <c r="H102" s="25"/>
      <c r="I102" s="25"/>
      <c r="J102" s="25"/>
    </row>
    <row r="103" spans="2:10" x14ac:dyDescent="0.2">
      <c r="B103" s="149">
        <v>45005</v>
      </c>
      <c r="C103">
        <v>1823.6295170000001</v>
      </c>
      <c r="D103" s="252">
        <f t="shared" si="2"/>
        <v>1.2636560174461353E-2</v>
      </c>
      <c r="E103" s="25"/>
      <c r="F103">
        <v>16945.050781000002</v>
      </c>
      <c r="G103" s="252">
        <f t="shared" si="3"/>
        <v>-9.0643005675878907E-3</v>
      </c>
      <c r="H103" s="25"/>
      <c r="I103" s="25"/>
      <c r="J103" s="25"/>
    </row>
    <row r="104" spans="2:10" x14ac:dyDescent="0.2">
      <c r="B104" s="149">
        <v>45012</v>
      </c>
      <c r="C104">
        <v>1960.219971</v>
      </c>
      <c r="D104" s="252">
        <f t="shared" si="2"/>
        <v>7.4900330756161981E-2</v>
      </c>
      <c r="E104" s="25"/>
      <c r="F104">
        <v>17359.75</v>
      </c>
      <c r="G104" s="252">
        <f t="shared" si="3"/>
        <v>2.4473176525678486E-2</v>
      </c>
      <c r="H104" s="25"/>
      <c r="I104" s="25"/>
      <c r="J104" s="25"/>
    </row>
    <row r="105" spans="2:10" x14ac:dyDescent="0.2">
      <c r="B105" s="149">
        <v>45019</v>
      </c>
      <c r="C105">
        <v>1991.1929929999999</v>
      </c>
      <c r="D105" s="252">
        <f t="shared" si="2"/>
        <v>1.580078892074499E-2</v>
      </c>
      <c r="E105" s="25"/>
      <c r="F105">
        <v>17599.150390999999</v>
      </c>
      <c r="G105" s="252">
        <f t="shared" si="3"/>
        <v>1.3790543700226143E-2</v>
      </c>
      <c r="H105" s="25"/>
      <c r="I105" s="25"/>
      <c r="J105" s="25"/>
    </row>
    <row r="106" spans="2:10" x14ac:dyDescent="0.2">
      <c r="B106" s="149">
        <v>45026</v>
      </c>
      <c r="C106">
        <v>1992.5874020000001</v>
      </c>
      <c r="D106" s="252">
        <f t="shared" si="2"/>
        <v>7.0028822163514803E-4</v>
      </c>
      <c r="E106" s="25"/>
      <c r="F106">
        <v>17828</v>
      </c>
      <c r="G106" s="252">
        <f t="shared" si="3"/>
        <v>1.3003446411653519E-2</v>
      </c>
      <c r="H106" s="25"/>
      <c r="I106" s="25"/>
      <c r="J106" s="25"/>
    </row>
    <row r="107" spans="2:10" x14ac:dyDescent="0.2">
      <c r="B107" s="149">
        <v>45033</v>
      </c>
      <c r="C107">
        <v>1914.208496</v>
      </c>
      <c r="D107" s="252">
        <f t="shared" si="2"/>
        <v>-3.933524116499465E-2</v>
      </c>
      <c r="E107" s="25"/>
      <c r="F107">
        <v>17624.050781000002</v>
      </c>
      <c r="G107" s="252">
        <f t="shared" si="3"/>
        <v>-1.1439826060130054E-2</v>
      </c>
      <c r="H107" s="25"/>
      <c r="I107" s="25"/>
      <c r="J107" s="25"/>
    </row>
    <row r="108" spans="2:10" x14ac:dyDescent="0.2">
      <c r="B108" s="149">
        <v>45040</v>
      </c>
      <c r="C108">
        <v>1988.0557859999999</v>
      </c>
      <c r="D108" s="252">
        <f t="shared" si="2"/>
        <v>3.8578498713339737E-2</v>
      </c>
      <c r="E108" s="25"/>
      <c r="F108">
        <v>18065</v>
      </c>
      <c r="G108" s="252">
        <f t="shared" si="3"/>
        <v>2.5019742877464557E-2</v>
      </c>
      <c r="H108" s="25"/>
      <c r="I108" s="25"/>
      <c r="J108" s="25"/>
    </row>
    <row r="109" spans="2:10" x14ac:dyDescent="0.2">
      <c r="B109" s="149">
        <v>45047</v>
      </c>
      <c r="C109">
        <v>2004.637939</v>
      </c>
      <c r="D109" s="252">
        <f t="shared" si="2"/>
        <v>8.3408891826741716E-3</v>
      </c>
      <c r="E109" s="25"/>
      <c r="F109">
        <v>18069</v>
      </c>
      <c r="G109" s="252">
        <f t="shared" si="3"/>
        <v>2.2142264046509652E-4</v>
      </c>
      <c r="H109" s="25"/>
      <c r="I109" s="25"/>
      <c r="J109" s="25"/>
    </row>
    <row r="110" spans="2:10" x14ac:dyDescent="0.2">
      <c r="B110" s="149">
        <v>45054</v>
      </c>
      <c r="C110">
        <v>2073.1076659999999</v>
      </c>
      <c r="D110" s="252">
        <f t="shared" si="2"/>
        <v>3.4155657571838471E-2</v>
      </c>
      <c r="E110" s="25"/>
      <c r="F110">
        <v>18314.800781000002</v>
      </c>
      <c r="G110" s="252">
        <f t="shared" si="3"/>
        <v>1.3603452376999448E-2</v>
      </c>
      <c r="H110" s="25"/>
      <c r="I110" s="25"/>
      <c r="J110" s="25"/>
    </row>
    <row r="111" spans="2:10" x14ac:dyDescent="0.2">
      <c r="B111" s="149">
        <v>45061</v>
      </c>
      <c r="C111">
        <v>2049.2551269999999</v>
      </c>
      <c r="D111" s="252">
        <f t="shared" si="2"/>
        <v>-1.1505692343525387E-2</v>
      </c>
      <c r="E111" s="25"/>
      <c r="F111">
        <v>18203.400390999999</v>
      </c>
      <c r="G111" s="252">
        <f t="shared" si="3"/>
        <v>-6.0825335384249168E-3</v>
      </c>
      <c r="H111" s="25"/>
      <c r="I111" s="25"/>
      <c r="J111" s="25"/>
    </row>
    <row r="112" spans="2:10" x14ac:dyDescent="0.2">
      <c r="B112" s="149">
        <v>45068</v>
      </c>
      <c r="C112">
        <v>2060.26001</v>
      </c>
      <c r="F112">
        <v>18499.349609000001</v>
      </c>
    </row>
    <row r="113" spans="2:6" x14ac:dyDescent="0.2">
      <c r="B113" s="149">
        <v>45075</v>
      </c>
      <c r="C113">
        <v>2130.5722660000001</v>
      </c>
      <c r="F113">
        <v>18534.099609000001</v>
      </c>
    </row>
    <row r="114" spans="2:6" x14ac:dyDescent="0.2">
      <c r="B114" s="149">
        <v>45082</v>
      </c>
      <c r="C114">
        <v>2087.1997070000002</v>
      </c>
      <c r="F114">
        <v>18563.400390999999</v>
      </c>
    </row>
    <row r="115" spans="2:6" x14ac:dyDescent="0.2">
      <c r="B115" s="149">
        <v>45089</v>
      </c>
      <c r="C115">
        <v>2245.650635</v>
      </c>
      <c r="F115">
        <v>18826</v>
      </c>
    </row>
    <row r="116" spans="2:6" x14ac:dyDescent="0.2">
      <c r="B116" s="149">
        <v>45096</v>
      </c>
      <c r="C116">
        <v>2158.5573730000001</v>
      </c>
      <c r="F116">
        <v>18665.5</v>
      </c>
    </row>
    <row r="117" spans="2:6" x14ac:dyDescent="0.2">
      <c r="B117" s="149">
        <v>45103</v>
      </c>
      <c r="C117">
        <v>2162.275635</v>
      </c>
      <c r="F117">
        <v>19189.050781000002</v>
      </c>
    </row>
    <row r="118" spans="2:6" x14ac:dyDescent="0.2">
      <c r="B118" s="149">
        <v>45110</v>
      </c>
      <c r="C118">
        <v>2142.7609859999998</v>
      </c>
      <c r="F118">
        <v>19331.800781000002</v>
      </c>
    </row>
    <row r="119" spans="2:6" x14ac:dyDescent="0.2">
      <c r="B119" s="149">
        <v>45117</v>
      </c>
      <c r="C119">
        <v>2052.4250489999999</v>
      </c>
      <c r="F119">
        <v>19564.5</v>
      </c>
    </row>
    <row r="120" spans="2:6" x14ac:dyDescent="0.2">
      <c r="B120" s="149">
        <v>45124</v>
      </c>
      <c r="C120">
        <v>1917.619629</v>
      </c>
      <c r="F120">
        <v>19745</v>
      </c>
    </row>
    <row r="121" spans="2:6" x14ac:dyDescent="0.2">
      <c r="B121" s="149">
        <v>45131</v>
      </c>
      <c r="C121">
        <v>1953.60437</v>
      </c>
      <c r="F121">
        <v>19646.050781000002</v>
      </c>
    </row>
    <row r="122" spans="2:6" x14ac:dyDescent="0.2">
      <c r="B122" s="149">
        <v>45138</v>
      </c>
      <c r="C122">
        <v>1986.544678</v>
      </c>
      <c r="F122">
        <v>19517</v>
      </c>
    </row>
    <row r="123" spans="2:6" x14ac:dyDescent="0.2">
      <c r="B123" s="149">
        <v>45145</v>
      </c>
      <c r="C123">
        <v>1989.7387699999999</v>
      </c>
      <c r="F123">
        <v>19428.300781000002</v>
      </c>
    </row>
    <row r="124" spans="2:6" x14ac:dyDescent="0.2">
      <c r="B124" s="149">
        <v>45152</v>
      </c>
      <c r="C124">
        <v>1894.5115969999999</v>
      </c>
      <c r="F124">
        <v>19310.150390999999</v>
      </c>
    </row>
    <row r="125" spans="2:6" x14ac:dyDescent="0.2">
      <c r="B125" s="149">
        <v>45159</v>
      </c>
      <c r="C125">
        <v>2000.119995</v>
      </c>
      <c r="F125">
        <v>19265.800781000002</v>
      </c>
    </row>
    <row r="126" spans="2:6" x14ac:dyDescent="0.2">
      <c r="B126" s="149">
        <v>45166</v>
      </c>
      <c r="C126">
        <v>2119.7028810000002</v>
      </c>
      <c r="F126">
        <v>19435.300781000002</v>
      </c>
    </row>
    <row r="127" spans="2:6" x14ac:dyDescent="0.2">
      <c r="B127" s="149">
        <v>45173</v>
      </c>
      <c r="C127">
        <v>2317.8933109999998</v>
      </c>
      <c r="F127">
        <v>19819.949218999998</v>
      </c>
    </row>
    <row r="128" spans="2:6" x14ac:dyDescent="0.2">
      <c r="B128" s="149">
        <v>45180</v>
      </c>
      <c r="C128">
        <v>2383.2746579999998</v>
      </c>
      <c r="F128">
        <v>20192.349609000001</v>
      </c>
    </row>
    <row r="129" spans="2:6" x14ac:dyDescent="0.2">
      <c r="B129" s="149">
        <v>45187</v>
      </c>
      <c r="C129">
        <v>2241.531982</v>
      </c>
      <c r="F129">
        <v>19674.25</v>
      </c>
    </row>
    <row r="130" spans="2:6" x14ac:dyDescent="0.2">
      <c r="B130" s="149">
        <v>45194</v>
      </c>
      <c r="C130">
        <v>2399.994385</v>
      </c>
      <c r="F130">
        <v>19638.300781000002</v>
      </c>
    </row>
    <row r="131" spans="2:6" x14ac:dyDescent="0.2">
      <c r="B131" s="149">
        <v>45201</v>
      </c>
      <c r="C131">
        <v>2219.77124</v>
      </c>
      <c r="F131">
        <v>19653.5</v>
      </c>
    </row>
    <row r="132" spans="2:6" x14ac:dyDescent="0.2">
      <c r="B132" s="149">
        <v>45208</v>
      </c>
      <c r="C132">
        <v>2288.3967290000001</v>
      </c>
      <c r="F132">
        <v>19751.050781000002</v>
      </c>
    </row>
    <row r="133" spans="2:6" x14ac:dyDescent="0.2">
      <c r="B133" s="149">
        <v>45215</v>
      </c>
      <c r="C133">
        <v>2154.1403810000002</v>
      </c>
      <c r="F133">
        <v>19542.650390999999</v>
      </c>
    </row>
    <row r="134" spans="2:6" x14ac:dyDescent="0.2">
      <c r="B134" s="149">
        <v>45222</v>
      </c>
      <c r="C134">
        <v>2038.5</v>
      </c>
      <c r="F134">
        <v>19047.25</v>
      </c>
    </row>
    <row r="135" spans="2:6" x14ac:dyDescent="0.2">
      <c r="B135" s="149">
        <v>45229</v>
      </c>
      <c r="C135">
        <v>2073.6499020000001</v>
      </c>
      <c r="F135">
        <v>19230.599609000001</v>
      </c>
    </row>
    <row r="136" spans="2:6" x14ac:dyDescent="0.2">
      <c r="B136" s="149">
        <v>45236</v>
      </c>
      <c r="C136">
        <v>2089.5</v>
      </c>
      <c r="F136">
        <v>19425.349609000001</v>
      </c>
    </row>
    <row r="137" spans="2:6" x14ac:dyDescent="0.2">
      <c r="B137" s="149">
        <v>45243</v>
      </c>
      <c r="C137">
        <v>2207.6499020000001</v>
      </c>
      <c r="F137">
        <v>19731.800781000002</v>
      </c>
    </row>
    <row r="138" spans="2:6" x14ac:dyDescent="0.2">
      <c r="B138" s="149">
        <v>45250</v>
      </c>
      <c r="C138">
        <v>2231.1000979999999</v>
      </c>
      <c r="F138">
        <v>19794.699218999998</v>
      </c>
    </row>
    <row r="139" spans="2:6" x14ac:dyDescent="0.2">
      <c r="B139" s="149">
        <v>45257</v>
      </c>
      <c r="C139">
        <v>2265.1499020000001</v>
      </c>
      <c r="F139">
        <v>20267.900390999999</v>
      </c>
    </row>
    <row r="140" spans="2:6" x14ac:dyDescent="0.2">
      <c r="B140" s="149">
        <v>45264</v>
      </c>
      <c r="C140">
        <v>2331.1999510000001</v>
      </c>
      <c r="F140">
        <v>20969.400390999999</v>
      </c>
    </row>
    <row r="141" spans="2:6" x14ac:dyDescent="0.2">
      <c r="B141" s="149">
        <v>45271</v>
      </c>
      <c r="C141">
        <v>2362</v>
      </c>
      <c r="F141">
        <v>21456.650390999999</v>
      </c>
    </row>
    <row r="142" spans="2:6" x14ac:dyDescent="0.2">
      <c r="B142" s="149">
        <v>45278</v>
      </c>
      <c r="C142">
        <v>2194.1999510000001</v>
      </c>
      <c r="F142">
        <v>21349.400390999999</v>
      </c>
    </row>
    <row r="143" spans="2:6" x14ac:dyDescent="0.2">
      <c r="B143" s="149">
        <v>45285</v>
      </c>
      <c r="C143">
        <v>2275.1999510000001</v>
      </c>
      <c r="F143">
        <v>21731.400390999999</v>
      </c>
    </row>
    <row r="144" spans="2:6" x14ac:dyDescent="0.2">
      <c r="B144" s="149">
        <v>45292</v>
      </c>
      <c r="C144">
        <v>2390.6999510000001</v>
      </c>
      <c r="F144">
        <v>21710.800781000002</v>
      </c>
    </row>
    <row r="145" spans="2:6" x14ac:dyDescent="0.2">
      <c r="B145" s="149">
        <v>45299</v>
      </c>
      <c r="C145">
        <v>2303.5</v>
      </c>
      <c r="F145">
        <v>21894.550781000002</v>
      </c>
    </row>
    <row r="146" spans="2:6" x14ac:dyDescent="0.2">
      <c r="B146" s="149">
        <v>45306</v>
      </c>
      <c r="C146">
        <v>2214.3999020000001</v>
      </c>
      <c r="F146">
        <v>21622.400390999999</v>
      </c>
    </row>
    <row r="147" spans="2:6" x14ac:dyDescent="0.2">
      <c r="B147" s="149">
        <v>45313</v>
      </c>
      <c r="C147">
        <v>2205.0500489999999</v>
      </c>
      <c r="F147">
        <v>21352.599609000001</v>
      </c>
    </row>
    <row r="148" spans="2:6" x14ac:dyDescent="0.2">
      <c r="B148" s="149">
        <v>45320</v>
      </c>
      <c r="C148">
        <v>2259.1000979999999</v>
      </c>
      <c r="F148">
        <v>21853.800781000002</v>
      </c>
    </row>
    <row r="149" spans="2:6" x14ac:dyDescent="0.2">
      <c r="B149" s="149">
        <v>45327</v>
      </c>
      <c r="C149">
        <v>2127.1999510000001</v>
      </c>
      <c r="F149">
        <v>21782.5</v>
      </c>
    </row>
    <row r="150" spans="2:6" x14ac:dyDescent="0.2">
      <c r="B150" s="149">
        <v>45334</v>
      </c>
      <c r="C150">
        <v>2084.6000979999999</v>
      </c>
      <c r="F150">
        <v>22040.699218999998</v>
      </c>
    </row>
    <row r="151" spans="2:6" x14ac:dyDescent="0.2">
      <c r="B151" s="149">
        <v>45341</v>
      </c>
      <c r="C151">
        <v>2089.6999510000001</v>
      </c>
      <c r="F151">
        <v>22212.699218999998</v>
      </c>
    </row>
    <row r="152" spans="2:6" x14ac:dyDescent="0.2">
      <c r="B152" s="149">
        <v>45348</v>
      </c>
      <c r="C152">
        <v>2055.4499510000001</v>
      </c>
      <c r="F152">
        <v>22338.75</v>
      </c>
    </row>
    <row r="153" spans="2:6" x14ac:dyDescent="0.2">
      <c r="B153" s="149">
        <v>45355</v>
      </c>
      <c r="C153">
        <v>1961.1999510000001</v>
      </c>
      <c r="F153">
        <v>22493.550781000002</v>
      </c>
    </row>
    <row r="154" spans="2:6" x14ac:dyDescent="0.2">
      <c r="B154" s="149">
        <v>45362</v>
      </c>
      <c r="C154">
        <v>1880.400024</v>
      </c>
      <c r="F154">
        <v>22023.349609000001</v>
      </c>
    </row>
    <row r="155" spans="2:6" x14ac:dyDescent="0.2">
      <c r="B155" s="149">
        <v>45369</v>
      </c>
      <c r="C155">
        <v>1959.25</v>
      </c>
      <c r="F155">
        <v>22096.75</v>
      </c>
    </row>
    <row r="156" spans="2:6" x14ac:dyDescent="0.2">
      <c r="B156" s="149">
        <v>45376</v>
      </c>
      <c r="C156">
        <v>1942.150024</v>
      </c>
      <c r="F156">
        <v>22326.900390999999</v>
      </c>
    </row>
    <row r="157" spans="2:6" x14ac:dyDescent="0.2">
      <c r="B157" s="149">
        <v>45383</v>
      </c>
      <c r="C157">
        <v>1989.099976</v>
      </c>
      <c r="F157">
        <v>22513.699218999998</v>
      </c>
    </row>
    <row r="158" spans="2:6" x14ac:dyDescent="0.2">
      <c r="B158" s="149">
        <v>45390</v>
      </c>
      <c r="C158">
        <v>1952.0500489999999</v>
      </c>
      <c r="F158">
        <v>22519.400390999999</v>
      </c>
    </row>
    <row r="159" spans="2:6" x14ac:dyDescent="0.2">
      <c r="B159" s="149">
        <v>45397</v>
      </c>
      <c r="C159">
        <v>1943.4499510000001</v>
      </c>
      <c r="F159">
        <v>22147</v>
      </c>
    </row>
    <row r="160" spans="2:6" x14ac:dyDescent="0.2">
      <c r="B160" s="149">
        <v>45404</v>
      </c>
      <c r="C160">
        <v>1799.75</v>
      </c>
      <c r="F160">
        <v>22419.949218999998</v>
      </c>
    </row>
    <row r="161" spans="2:6" x14ac:dyDescent="0.2">
      <c r="B161" s="149">
        <v>45411</v>
      </c>
      <c r="C161">
        <v>1796.099976</v>
      </c>
      <c r="F161">
        <v>22475.849609000001</v>
      </c>
    </row>
    <row r="162" spans="2:6" x14ac:dyDescent="0.2">
      <c r="B162" s="149">
        <v>45418</v>
      </c>
      <c r="C162">
        <v>1714.849976</v>
      </c>
      <c r="F162">
        <v>22055.199218999998</v>
      </c>
    </row>
    <row r="163" spans="2:6" x14ac:dyDescent="0.2">
      <c r="B163" s="149">
        <v>45425</v>
      </c>
      <c r="C163">
        <v>1789.4499510000001</v>
      </c>
      <c r="F163">
        <v>22403.849609000001</v>
      </c>
    </row>
    <row r="164" spans="2:6" x14ac:dyDescent="0.2">
      <c r="B164" s="149">
        <v>45429</v>
      </c>
      <c r="C164">
        <v>1814.5</v>
      </c>
      <c r="F164">
        <v>22466.099609000001</v>
      </c>
    </row>
  </sheetData>
  <mergeCells count="3">
    <mergeCell ref="B4:D4"/>
    <mergeCell ref="F4:G4"/>
    <mergeCell ref="I4:J4"/>
  </mergeCells>
  <pageMargins left="0.7" right="0.7" top="0.75" bottom="0.75" header="0.3" footer="0.3"/>
  <pageSetup paperSize="9" scale="74" orientation="portrait" horizontalDpi="0" verticalDpi="0"/>
  <rowBreaks count="1" manualBreakCount="1">
    <brk id="29" max="10"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D548-9484-3A4C-ABC8-602D6267018B}">
  <sheetPr codeName="Sheet2">
    <tabColor rgb="FF0275D8"/>
  </sheetPr>
  <dimension ref="A2"/>
  <sheetViews>
    <sheetView showGridLines="0" workbookViewId="0">
      <selection activeCell="F16" sqref="F16"/>
    </sheetView>
  </sheetViews>
  <sheetFormatPr baseColWidth="10" defaultRowHeight="15" x14ac:dyDescent="0.2"/>
  <cols>
    <col min="1" max="1" width="2" customWidth="1"/>
  </cols>
  <sheetData>
    <row r="2" spans="1:1" x14ac:dyDescent="0.2">
      <c r="A2" t="s">
        <v>61</v>
      </c>
    </row>
  </sheetData>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59C6D-8F4E-0940-B79F-8D7795633597}">
  <sheetPr codeName="Sheet3">
    <pageSetUpPr fitToPage="1"/>
  </sheetPr>
  <dimension ref="A1:K7186"/>
  <sheetViews>
    <sheetView showGridLines="0" view="pageBreakPreview" topLeftCell="A88" zoomScale="60" zoomScaleNormal="100" workbookViewId="0">
      <selection activeCell="J26" sqref="J26"/>
    </sheetView>
  </sheetViews>
  <sheetFormatPr baseColWidth="10" defaultRowHeight="15" x14ac:dyDescent="0.2"/>
  <cols>
    <col min="1" max="1" width="2" customWidth="1"/>
    <col min="6" max="6" width="6.33203125" customWidth="1"/>
  </cols>
  <sheetData>
    <row r="1" spans="1:11" x14ac:dyDescent="0.2">
      <c r="D1" t="s">
        <v>326</v>
      </c>
    </row>
    <row r="2" spans="1:11" x14ac:dyDescent="0.2">
      <c r="A2" t="s">
        <v>61</v>
      </c>
      <c r="B2" s="150" t="s">
        <v>323</v>
      </c>
      <c r="C2" s="150" t="s">
        <v>324</v>
      </c>
      <c r="D2" s="150" t="s">
        <v>325</v>
      </c>
      <c r="E2" s="150" t="s">
        <v>327</v>
      </c>
      <c r="F2" s="101"/>
      <c r="G2" s="101" t="s">
        <v>328</v>
      </c>
      <c r="H2" s="101"/>
      <c r="I2" s="101"/>
      <c r="J2" s="101"/>
      <c r="K2" s="101"/>
    </row>
    <row r="3" spans="1:11" x14ac:dyDescent="0.2">
      <c r="B3" s="149">
        <v>45429</v>
      </c>
      <c r="C3">
        <v>383</v>
      </c>
      <c r="D3">
        <f>(C3-C4)/C4</f>
        <v>1.2424034229681274E-2</v>
      </c>
      <c r="E3">
        <f>Table2[[#This Row],[Return]]</f>
        <v>1.2424034229681274E-2</v>
      </c>
    </row>
    <row r="4" spans="1:11" x14ac:dyDescent="0.2">
      <c r="B4" s="149">
        <v>45428</v>
      </c>
      <c r="C4">
        <v>378.29998799999998</v>
      </c>
      <c r="D4">
        <f t="shared" ref="D4:D67" si="0">(C4-C5)/C5</f>
        <v>-1.0721773180780979E-2</v>
      </c>
      <c r="E4">
        <f>Table2[[#This Row],[Return]]</f>
        <v>-1.0721773180780979E-2</v>
      </c>
      <c r="G4" s="120" t="s">
        <v>146</v>
      </c>
      <c r="H4" s="120"/>
      <c r="I4" s="120"/>
      <c r="J4" s="120"/>
      <c r="K4" s="125">
        <f>AVERAGE(Table2[Sorted Returns])</f>
        <v>9.2286785494064688E-4</v>
      </c>
    </row>
    <row r="5" spans="1:11" x14ac:dyDescent="0.2">
      <c r="B5" s="149">
        <v>45427</v>
      </c>
      <c r="C5">
        <v>382.39999399999999</v>
      </c>
      <c r="D5">
        <f t="shared" si="0"/>
        <v>7.6416179183135509E-3</v>
      </c>
      <c r="E5">
        <f>Table2[[#This Row],[Return]]</f>
        <v>7.6416179183135509E-3</v>
      </c>
      <c r="G5" s="120" t="s">
        <v>329</v>
      </c>
      <c r="H5" s="120"/>
      <c r="I5" s="120"/>
      <c r="J5" s="120"/>
      <c r="K5" s="125">
        <f>_xlfn.STDEV.S(Table2[Sorted Returns])</f>
        <v>3.5621084376708863E-2</v>
      </c>
    </row>
    <row r="6" spans="1:11" x14ac:dyDescent="0.2">
      <c r="B6" s="149">
        <v>45426</v>
      </c>
      <c r="C6">
        <v>379.5</v>
      </c>
      <c r="D6">
        <f t="shared" si="0"/>
        <v>7.2992700729927005E-3</v>
      </c>
      <c r="E6">
        <f>Table2[[#This Row],[Return]]</f>
        <v>7.2992700729927005E-3</v>
      </c>
      <c r="G6" s="120" t="s">
        <v>330</v>
      </c>
      <c r="H6" s="120"/>
      <c r="I6" s="120"/>
      <c r="J6" s="120"/>
      <c r="K6" s="125">
        <f>MIN(Table2[Sorted Returns])</f>
        <v>-0.99998081954527906</v>
      </c>
    </row>
    <row r="7" spans="1:11" x14ac:dyDescent="0.2">
      <c r="B7" s="149">
        <v>45425</v>
      </c>
      <c r="C7">
        <v>376.75</v>
      </c>
      <c r="D7">
        <f t="shared" si="0"/>
        <v>-8.4221921277370954E-3</v>
      </c>
      <c r="E7">
        <f>Table2[[#This Row],[Return]]</f>
        <v>-8.4221921277370954E-3</v>
      </c>
      <c r="G7" s="120" t="s">
        <v>331</v>
      </c>
      <c r="H7" s="120"/>
      <c r="I7" s="120"/>
      <c r="J7" s="120"/>
      <c r="K7" s="125">
        <f>MAX(Table2[Sorted Returns])</f>
        <v>0.67241307613038903</v>
      </c>
    </row>
    <row r="8" spans="1:11" x14ac:dyDescent="0.2">
      <c r="B8" s="149">
        <v>45422</v>
      </c>
      <c r="C8">
        <v>379.95001200000002</v>
      </c>
      <c r="D8">
        <f t="shared" si="0"/>
        <v>9.6997717682628E-3</v>
      </c>
      <c r="E8">
        <f>Table2[[#This Row],[Return]]</f>
        <v>9.6997717682628E-3</v>
      </c>
      <c r="G8" s="120" t="s">
        <v>333</v>
      </c>
      <c r="H8" s="120"/>
      <c r="I8" s="120"/>
      <c r="J8" s="120"/>
      <c r="K8" s="152">
        <f>'Data Sheet'!B8</f>
        <v>1818.6</v>
      </c>
    </row>
    <row r="9" spans="1:11" x14ac:dyDescent="0.2">
      <c r="B9" s="149">
        <v>45421</v>
      </c>
      <c r="C9">
        <v>376.29998799999998</v>
      </c>
      <c r="D9">
        <f t="shared" si="0"/>
        <v>-3.2274701829373309E-2</v>
      </c>
      <c r="E9">
        <f>Table2[[#This Row],[Return]]</f>
        <v>-3.2274701829373309E-2</v>
      </c>
    </row>
    <row r="10" spans="1:11" ht="16" thickBot="1" x14ac:dyDescent="0.25">
      <c r="B10" s="149">
        <v>45420</v>
      </c>
      <c r="C10">
        <v>388.85000600000001</v>
      </c>
      <c r="D10">
        <f t="shared" si="0"/>
        <v>1.3421928170281089E-2</v>
      </c>
      <c r="E10">
        <f>Table2[[#This Row],[Return]]</f>
        <v>1.3421928170281089E-2</v>
      </c>
    </row>
    <row r="11" spans="1:11" ht="16" thickTop="1" x14ac:dyDescent="0.2">
      <c r="B11" s="149">
        <v>45419</v>
      </c>
      <c r="C11">
        <v>383.70001200000002</v>
      </c>
      <c r="D11">
        <f t="shared" si="0"/>
        <v>-2.0173630947288575E-2</v>
      </c>
      <c r="E11">
        <f>Table2[[#This Row],[Return]]</f>
        <v>-2.0173630947288575E-2</v>
      </c>
      <c r="G11" s="158" t="s">
        <v>332</v>
      </c>
      <c r="H11" s="158" t="s">
        <v>337</v>
      </c>
      <c r="I11" s="159" t="s">
        <v>334</v>
      </c>
      <c r="J11" s="160" t="s">
        <v>335</v>
      </c>
      <c r="K11" s="160" t="s">
        <v>336</v>
      </c>
    </row>
    <row r="12" spans="1:11" x14ac:dyDescent="0.2">
      <c r="B12" s="149">
        <v>45418</v>
      </c>
      <c r="C12">
        <v>391.60000600000001</v>
      </c>
      <c r="D12">
        <f t="shared" si="0"/>
        <v>-4.754952763054153E-2</v>
      </c>
      <c r="E12">
        <f>Table2[[#This Row],[Return]]</f>
        <v>-4.754952763054153E-2</v>
      </c>
      <c r="G12" s="155">
        <v>0.05</v>
      </c>
      <c r="H12" s="155">
        <f>100%-G12</f>
        <v>0.95</v>
      </c>
      <c r="I12" s="156">
        <f>_xlfn.PERCENTILE.INC(Table2[Sorted Returns],G12)</f>
        <v>-4.2222752980098532E-2</v>
      </c>
      <c r="J12" s="157">
        <f>$K$8*(1+I12)</f>
        <v>1741.8137014303927</v>
      </c>
      <c r="K12" s="157">
        <f>J12-$K$8</f>
        <v>-76.786298569607197</v>
      </c>
    </row>
    <row r="13" spans="1:11" x14ac:dyDescent="0.2">
      <c r="B13" s="149">
        <v>45415</v>
      </c>
      <c r="C13">
        <v>411.14999399999999</v>
      </c>
      <c r="D13">
        <f t="shared" si="0"/>
        <v>-9.7192081560695473E-4</v>
      </c>
      <c r="E13">
        <f>Table2[[#This Row],[Return]]</f>
        <v>-9.7192081560695473E-4</v>
      </c>
      <c r="G13" s="153">
        <v>0.01</v>
      </c>
      <c r="H13" s="153">
        <f t="shared" ref="H13:H16" si="1">100%-G13</f>
        <v>0.99</v>
      </c>
      <c r="I13" s="154">
        <f>_xlfn.PERCENTILE.INC(Table2[Sorted Returns],G13)</f>
        <v>-7.2524246274302817E-2</v>
      </c>
      <c r="J13" s="152">
        <f>$K$8*(1+I13)</f>
        <v>1686.7074057255529</v>
      </c>
      <c r="K13" s="152">
        <f>J13-$K$8</f>
        <v>-131.89259427444699</v>
      </c>
    </row>
    <row r="14" spans="1:11" x14ac:dyDescent="0.2">
      <c r="B14" s="149">
        <v>45414</v>
      </c>
      <c r="C14">
        <v>411.54998799999998</v>
      </c>
      <c r="D14">
        <f t="shared" si="0"/>
        <v>8.9482570573413463E-3</v>
      </c>
      <c r="E14">
        <f>Table2[[#This Row],[Return]]</f>
        <v>8.9482570573413463E-3</v>
      </c>
      <c r="G14" s="126">
        <v>5.0000000000000001E-3</v>
      </c>
      <c r="H14" s="153">
        <f t="shared" si="1"/>
        <v>0.995</v>
      </c>
      <c r="I14" s="154">
        <f>_xlfn.PERCENTILE.INC(Table2[Sorted Returns],G14)</f>
        <v>-9.2852058851279382E-2</v>
      </c>
      <c r="J14" s="152">
        <f>$K$8*(1+I14)</f>
        <v>1649.7392457730632</v>
      </c>
      <c r="K14" s="152">
        <f>J14-$K$8</f>
        <v>-168.86075422693671</v>
      </c>
    </row>
    <row r="15" spans="1:11" x14ac:dyDescent="0.2">
      <c r="B15" s="149">
        <v>45412</v>
      </c>
      <c r="C15">
        <v>407.89999399999999</v>
      </c>
      <c r="D15">
        <f t="shared" si="0"/>
        <v>-1.3184981059368885E-2</v>
      </c>
      <c r="E15">
        <f>Table2[[#This Row],[Return]]</f>
        <v>-1.3184981059368885E-2</v>
      </c>
      <c r="G15" s="153">
        <v>0.1</v>
      </c>
      <c r="H15" s="153">
        <f t="shared" si="1"/>
        <v>0.9</v>
      </c>
      <c r="I15" s="154">
        <f>_xlfn.PERCENTILE.INC(Table2[Sorted Returns],G15)</f>
        <v>-3.0136631110636258E-2</v>
      </c>
      <c r="J15" s="152">
        <f>$K$8*(1+I15)</f>
        <v>1763.7935226621969</v>
      </c>
      <c r="K15" s="152">
        <f>J15-$K$8</f>
        <v>-54.806477337803017</v>
      </c>
    </row>
    <row r="16" spans="1:11" x14ac:dyDescent="0.2">
      <c r="B16" s="149">
        <v>45411</v>
      </c>
      <c r="C16">
        <v>413.35000600000001</v>
      </c>
      <c r="D16">
        <f t="shared" si="0"/>
        <v>4.8978603191836723E-2</v>
      </c>
      <c r="E16">
        <f>Table2[[#This Row],[Return]]</f>
        <v>4.8978603191836723E-2</v>
      </c>
      <c r="G16" s="153">
        <v>1</v>
      </c>
      <c r="H16" s="153">
        <f t="shared" si="1"/>
        <v>0</v>
      </c>
      <c r="I16" s="154">
        <f>_xlfn.PERCENTILE.INC(Table2[Sorted Returns],G16)</f>
        <v>0.67241307613038903</v>
      </c>
      <c r="J16" s="152">
        <f>$K$8*(1+I16)</f>
        <v>3041.4504202507255</v>
      </c>
      <c r="K16" s="152">
        <f>J16-$K$8</f>
        <v>1222.8504202507256</v>
      </c>
    </row>
    <row r="17" spans="2:10" x14ac:dyDescent="0.2">
      <c r="B17" s="149">
        <v>45408</v>
      </c>
      <c r="C17">
        <v>394.04998799999998</v>
      </c>
      <c r="D17">
        <f t="shared" si="0"/>
        <v>-6.3043754271907837E-3</v>
      </c>
      <c r="E17">
        <f>Table2[[#This Row],[Return]]</f>
        <v>-6.3043754271907837E-3</v>
      </c>
      <c r="J17" s="151"/>
    </row>
    <row r="18" spans="2:10" x14ac:dyDescent="0.2">
      <c r="B18" s="149">
        <v>45407</v>
      </c>
      <c r="C18">
        <v>396.54998799999998</v>
      </c>
      <c r="D18">
        <f t="shared" si="0"/>
        <v>2.7198550256139369E-2</v>
      </c>
      <c r="E18">
        <f>Table2[[#This Row],[Return]]</f>
        <v>2.7198550256139369E-2</v>
      </c>
    </row>
    <row r="19" spans="2:10" x14ac:dyDescent="0.2">
      <c r="B19" s="149">
        <v>45406</v>
      </c>
      <c r="C19">
        <v>386.04998799999998</v>
      </c>
      <c r="D19">
        <f t="shared" si="0"/>
        <v>4.0311781534459945E-3</v>
      </c>
      <c r="E19">
        <f>Table2[[#This Row],[Return]]</f>
        <v>4.0311781534459945E-3</v>
      </c>
    </row>
    <row r="20" spans="2:10" x14ac:dyDescent="0.2">
      <c r="B20" s="149">
        <v>45405</v>
      </c>
      <c r="C20">
        <v>384.5</v>
      </c>
      <c r="D20">
        <f t="shared" si="0"/>
        <v>1.8408190228839355E-2</v>
      </c>
      <c r="E20">
        <f>Table2[[#This Row],[Return]]</f>
        <v>1.8408190228839355E-2</v>
      </c>
    </row>
    <row r="21" spans="2:10" x14ac:dyDescent="0.2">
      <c r="B21" s="149">
        <v>45404</v>
      </c>
      <c r="C21">
        <v>377.54998799999998</v>
      </c>
      <c r="D21">
        <f t="shared" si="0"/>
        <v>3.9653020068616589E-2</v>
      </c>
      <c r="E21">
        <f>Table2[[#This Row],[Return]]</f>
        <v>3.9653020068616589E-2</v>
      </c>
    </row>
    <row r="22" spans="2:10" x14ac:dyDescent="0.2">
      <c r="B22" s="149">
        <v>45401</v>
      </c>
      <c r="C22">
        <v>363.14999399999999</v>
      </c>
      <c r="D22">
        <f t="shared" si="0"/>
        <v>1.7930868965517033E-3</v>
      </c>
      <c r="E22">
        <f>Table2[[#This Row],[Return]]</f>
        <v>1.7930868965517033E-3</v>
      </c>
    </row>
    <row r="23" spans="2:10" x14ac:dyDescent="0.2">
      <c r="B23" s="149">
        <v>45400</v>
      </c>
      <c r="C23">
        <v>362.5</v>
      </c>
      <c r="D23">
        <f t="shared" si="0"/>
        <v>1.6579331581862574E-3</v>
      </c>
      <c r="E23">
        <f>Table2[[#This Row],[Return]]</f>
        <v>1.6579331581862574E-3</v>
      </c>
    </row>
    <row r="24" spans="2:10" x14ac:dyDescent="0.2">
      <c r="B24" s="149">
        <v>45398</v>
      </c>
      <c r="C24">
        <v>361.89999399999999</v>
      </c>
      <c r="D24">
        <f t="shared" si="0"/>
        <v>1.3814563816805581E-4</v>
      </c>
      <c r="E24">
        <f>Table2[[#This Row],[Return]]</f>
        <v>1.3814563816805581E-4</v>
      </c>
    </row>
    <row r="25" spans="2:10" x14ac:dyDescent="0.2">
      <c r="B25" s="149">
        <v>45397</v>
      </c>
      <c r="C25">
        <v>361.85000600000001</v>
      </c>
      <c r="D25">
        <f t="shared" si="0"/>
        <v>-3.2615913357548293E-2</v>
      </c>
      <c r="E25">
        <f>Table2[[#This Row],[Return]]</f>
        <v>-3.2615913357548293E-2</v>
      </c>
    </row>
    <row r="26" spans="2:10" x14ac:dyDescent="0.2">
      <c r="B26" s="149">
        <v>45394</v>
      </c>
      <c r="C26">
        <v>374.04998799999998</v>
      </c>
      <c r="D26">
        <f t="shared" si="0"/>
        <v>-1.7467884923523538E-2</v>
      </c>
      <c r="E26">
        <f>Table2[[#This Row],[Return]]</f>
        <v>-1.7467884923523538E-2</v>
      </c>
    </row>
    <row r="27" spans="2:10" x14ac:dyDescent="0.2">
      <c r="B27" s="149">
        <v>45392</v>
      </c>
      <c r="C27">
        <v>380.70001200000002</v>
      </c>
      <c r="D27">
        <f t="shared" si="0"/>
        <v>-5.3559451338993725E-3</v>
      </c>
      <c r="E27">
        <f>Table2[[#This Row],[Return]]</f>
        <v>-5.3559451338993725E-3</v>
      </c>
    </row>
    <row r="28" spans="2:10" x14ac:dyDescent="0.2">
      <c r="B28" s="149">
        <v>45391</v>
      </c>
      <c r="C28">
        <v>382.75</v>
      </c>
      <c r="D28">
        <f t="shared" si="0"/>
        <v>1.2700060451380498E-2</v>
      </c>
      <c r="E28">
        <f>Table2[[#This Row],[Return]]</f>
        <v>1.2700060451380498E-2</v>
      </c>
    </row>
    <row r="29" spans="2:10" x14ac:dyDescent="0.2">
      <c r="B29" s="149">
        <v>45390</v>
      </c>
      <c r="C29">
        <v>377.95001200000002</v>
      </c>
      <c r="D29">
        <f t="shared" si="0"/>
        <v>1.7228306935435959E-3</v>
      </c>
      <c r="E29">
        <f>Table2[[#This Row],[Return]]</f>
        <v>1.7228306935435959E-3</v>
      </c>
    </row>
    <row r="30" spans="2:10" x14ac:dyDescent="0.2">
      <c r="B30" s="149">
        <v>45387</v>
      </c>
      <c r="C30">
        <v>377.29998799999998</v>
      </c>
      <c r="D30">
        <f t="shared" si="0"/>
        <v>-6.3208425708451924E-3</v>
      </c>
      <c r="E30">
        <f>Table2[[#This Row],[Return]]</f>
        <v>-6.3208425708451924E-3</v>
      </c>
    </row>
    <row r="31" spans="2:10" x14ac:dyDescent="0.2">
      <c r="B31" s="149">
        <v>45386</v>
      </c>
      <c r="C31">
        <v>379.70001200000002</v>
      </c>
      <c r="D31">
        <f t="shared" si="0"/>
        <v>-8.3572265608339944E-3</v>
      </c>
      <c r="E31">
        <f>Table2[[#This Row],[Return]]</f>
        <v>-8.3572265608339944E-3</v>
      </c>
    </row>
    <row r="32" spans="2:10" x14ac:dyDescent="0.2">
      <c r="B32" s="149">
        <v>45385</v>
      </c>
      <c r="C32">
        <v>382.89999399999999</v>
      </c>
      <c r="D32">
        <f t="shared" si="0"/>
        <v>3.3886830826728769E-2</v>
      </c>
      <c r="E32">
        <f>Table2[[#This Row],[Return]]</f>
        <v>3.3886830826728769E-2</v>
      </c>
    </row>
    <row r="33" spans="2:5" x14ac:dyDescent="0.2">
      <c r="B33" s="149">
        <v>45384</v>
      </c>
      <c r="C33">
        <v>370.35000600000001</v>
      </c>
      <c r="D33">
        <f t="shared" si="0"/>
        <v>2.4339699328105143E-2</v>
      </c>
      <c r="E33">
        <f>Table2[[#This Row],[Return]]</f>
        <v>2.4339699328105143E-2</v>
      </c>
    </row>
    <row r="34" spans="2:5" x14ac:dyDescent="0.2">
      <c r="B34" s="149">
        <v>45383</v>
      </c>
      <c r="C34">
        <v>361.54998799999998</v>
      </c>
      <c r="D34">
        <f t="shared" si="0"/>
        <v>6.2913404020227603E-2</v>
      </c>
      <c r="E34">
        <f>Table2[[#This Row],[Return]]</f>
        <v>6.2913404020227603E-2</v>
      </c>
    </row>
    <row r="35" spans="2:5" x14ac:dyDescent="0.2">
      <c r="B35" s="149">
        <v>45379</v>
      </c>
      <c r="C35">
        <v>340.14999399999999</v>
      </c>
      <c r="D35">
        <f t="shared" si="0"/>
        <v>-9.7525647743813906E-3</v>
      </c>
      <c r="E35">
        <f>Table2[[#This Row],[Return]]</f>
        <v>-9.7525647743813906E-3</v>
      </c>
    </row>
    <row r="36" spans="2:5" x14ac:dyDescent="0.2">
      <c r="B36" s="149">
        <v>45378</v>
      </c>
      <c r="C36">
        <v>343.5</v>
      </c>
      <c r="D36">
        <f t="shared" si="0"/>
        <v>-3.1302892871355473E-2</v>
      </c>
      <c r="E36">
        <f>Table2[[#This Row],[Return]]</f>
        <v>-3.1302892871355473E-2</v>
      </c>
    </row>
    <row r="37" spans="2:5" x14ac:dyDescent="0.2">
      <c r="B37" s="149">
        <v>45377</v>
      </c>
      <c r="C37">
        <v>354.60000600000001</v>
      </c>
      <c r="D37">
        <f t="shared" si="0"/>
        <v>-1.8136475450142152E-2</v>
      </c>
      <c r="E37">
        <f>Table2[[#This Row],[Return]]</f>
        <v>-1.8136475450142152E-2</v>
      </c>
    </row>
    <row r="38" spans="2:5" x14ac:dyDescent="0.2">
      <c r="B38" s="149">
        <v>45373</v>
      </c>
      <c r="C38">
        <v>361.14999399999999</v>
      </c>
      <c r="D38">
        <f t="shared" si="0"/>
        <v>1.0916708187543716E-2</v>
      </c>
      <c r="E38">
        <f>Table2[[#This Row],[Return]]</f>
        <v>1.0916708187543716E-2</v>
      </c>
    </row>
    <row r="39" spans="2:5" x14ac:dyDescent="0.2">
      <c r="B39" s="149">
        <v>45372</v>
      </c>
      <c r="C39">
        <v>357.25</v>
      </c>
      <c r="D39">
        <f t="shared" si="0"/>
        <v>-2.2342913749796994E-3</v>
      </c>
      <c r="E39">
        <f>Table2[[#This Row],[Return]]</f>
        <v>-2.2342913749796994E-3</v>
      </c>
    </row>
    <row r="40" spans="2:5" x14ac:dyDescent="0.2">
      <c r="B40" s="149">
        <v>45371</v>
      </c>
      <c r="C40">
        <v>358.04998799999998</v>
      </c>
      <c r="D40">
        <f t="shared" si="0"/>
        <v>-3.8949059765229061E-3</v>
      </c>
      <c r="E40">
        <f>Table2[[#This Row],[Return]]</f>
        <v>-3.8949059765229061E-3</v>
      </c>
    </row>
    <row r="41" spans="2:5" x14ac:dyDescent="0.2">
      <c r="B41" s="149">
        <v>45370</v>
      </c>
      <c r="C41">
        <v>359.45001200000002</v>
      </c>
      <c r="D41">
        <f t="shared" si="0"/>
        <v>-4.707135617452003E-3</v>
      </c>
      <c r="E41">
        <f>Table2[[#This Row],[Return]]</f>
        <v>-4.707135617452003E-3</v>
      </c>
    </row>
    <row r="42" spans="2:5" x14ac:dyDescent="0.2">
      <c r="B42" s="149">
        <v>45369</v>
      </c>
      <c r="C42">
        <v>361.14999399999999</v>
      </c>
      <c r="D42">
        <f t="shared" si="0"/>
        <v>-7.0113222872261625E-3</v>
      </c>
      <c r="E42">
        <f>Table2[[#This Row],[Return]]</f>
        <v>-7.0113222872261625E-3</v>
      </c>
    </row>
    <row r="43" spans="2:5" x14ac:dyDescent="0.2">
      <c r="B43" s="149">
        <v>45365</v>
      </c>
      <c r="C43">
        <v>363.70001200000002</v>
      </c>
      <c r="D43">
        <f t="shared" si="0"/>
        <v>3.4267078645250942E-2</v>
      </c>
      <c r="E43">
        <f>Table2[[#This Row],[Return]]</f>
        <v>3.4267078645250942E-2</v>
      </c>
    </row>
    <row r="44" spans="2:5" x14ac:dyDescent="0.2">
      <c r="B44" s="149">
        <v>45364</v>
      </c>
      <c r="C44">
        <v>351.64999399999999</v>
      </c>
      <c r="D44">
        <f t="shared" si="0"/>
        <v>-6.0261938206458483E-2</v>
      </c>
      <c r="E44">
        <f>Table2[[#This Row],[Return]]</f>
        <v>-6.0261938206458483E-2</v>
      </c>
    </row>
    <row r="45" spans="2:5" x14ac:dyDescent="0.2">
      <c r="B45" s="149">
        <v>45363</v>
      </c>
      <c r="C45">
        <v>374.20001200000002</v>
      </c>
      <c r="D45">
        <f t="shared" si="0"/>
        <v>-1.8620446429177359E-2</v>
      </c>
      <c r="E45">
        <f>Table2[[#This Row],[Return]]</f>
        <v>-1.8620446429177359E-2</v>
      </c>
    </row>
    <row r="46" spans="2:5" x14ac:dyDescent="0.2">
      <c r="B46" s="149">
        <v>45362</v>
      </c>
      <c r="C46">
        <v>381.29998799999998</v>
      </c>
      <c r="D46">
        <f t="shared" si="0"/>
        <v>-2.8411322866770686E-2</v>
      </c>
      <c r="E46">
        <f>Table2[[#This Row],[Return]]</f>
        <v>-2.8411322866770686E-2</v>
      </c>
    </row>
    <row r="47" spans="2:5" x14ac:dyDescent="0.2">
      <c r="B47" s="149">
        <v>45358</v>
      </c>
      <c r="C47">
        <v>392.45001200000002</v>
      </c>
      <c r="D47">
        <f t="shared" si="0"/>
        <v>1.9147306025612274E-3</v>
      </c>
      <c r="E47">
        <f>Table2[[#This Row],[Return]]</f>
        <v>1.9147306025612274E-3</v>
      </c>
    </row>
    <row r="48" spans="2:5" x14ac:dyDescent="0.2">
      <c r="B48" s="149">
        <v>45357</v>
      </c>
      <c r="C48">
        <v>391.70001200000002</v>
      </c>
      <c r="D48">
        <f t="shared" si="0"/>
        <v>-2.5621860696517375E-2</v>
      </c>
      <c r="E48">
        <f>Table2[[#This Row],[Return]]</f>
        <v>-2.5621860696517375E-2</v>
      </c>
    </row>
    <row r="49" spans="2:5" x14ac:dyDescent="0.2">
      <c r="B49" s="149">
        <v>45356</v>
      </c>
      <c r="C49">
        <v>402</v>
      </c>
      <c r="D49">
        <f t="shared" si="0"/>
        <v>9.5429128214089172E-3</v>
      </c>
      <c r="E49">
        <f>Table2[[#This Row],[Return]]</f>
        <v>9.5429128214089172E-3</v>
      </c>
    </row>
    <row r="50" spans="2:5" x14ac:dyDescent="0.2">
      <c r="B50" s="149">
        <v>45355</v>
      </c>
      <c r="C50">
        <v>398.20001200000002</v>
      </c>
      <c r="D50">
        <f t="shared" si="0"/>
        <v>3.240860671790697E-2</v>
      </c>
      <c r="E50">
        <f>Table2[[#This Row],[Return]]</f>
        <v>3.240860671790697E-2</v>
      </c>
    </row>
    <row r="51" spans="2:5" x14ac:dyDescent="0.2">
      <c r="B51" s="149">
        <v>45352</v>
      </c>
      <c r="C51">
        <v>385.70001200000002</v>
      </c>
      <c r="D51">
        <f t="shared" si="0"/>
        <v>1.5580524296330642E-3</v>
      </c>
      <c r="E51">
        <f>Table2[[#This Row],[Return]]</f>
        <v>1.5580524296330642E-3</v>
      </c>
    </row>
    <row r="52" spans="2:5" x14ac:dyDescent="0.2">
      <c r="B52" s="149">
        <v>45351</v>
      </c>
      <c r="C52">
        <v>385.10000600000001</v>
      </c>
      <c r="D52">
        <f t="shared" si="0"/>
        <v>4.4340428445599177E-3</v>
      </c>
      <c r="E52">
        <f>Table2[[#This Row],[Return]]</f>
        <v>4.4340428445599177E-3</v>
      </c>
    </row>
    <row r="53" spans="2:5" x14ac:dyDescent="0.2">
      <c r="B53" s="149">
        <v>45350</v>
      </c>
      <c r="C53">
        <v>383.39999399999999</v>
      </c>
      <c r="D53">
        <f t="shared" si="0"/>
        <v>-2.1689206762274153E-2</v>
      </c>
      <c r="E53">
        <f>Table2[[#This Row],[Return]]</f>
        <v>-2.1689206762274153E-2</v>
      </c>
    </row>
    <row r="54" spans="2:5" x14ac:dyDescent="0.2">
      <c r="B54" s="149">
        <v>45349</v>
      </c>
      <c r="C54">
        <v>391.89999399999999</v>
      </c>
      <c r="D54">
        <f t="shared" si="0"/>
        <v>-1.7548257972648654E-2</v>
      </c>
      <c r="E54">
        <f>Table2[[#This Row],[Return]]</f>
        <v>-1.7548257972648654E-2</v>
      </c>
    </row>
    <row r="55" spans="2:5" x14ac:dyDescent="0.2">
      <c r="B55" s="149">
        <v>45348</v>
      </c>
      <c r="C55">
        <v>398.89999399999999</v>
      </c>
      <c r="D55">
        <f t="shared" si="0"/>
        <v>-2.1944371382453812E-2</v>
      </c>
      <c r="E55">
        <f>Table2[[#This Row],[Return]]</f>
        <v>-2.1944371382453812E-2</v>
      </c>
    </row>
    <row r="56" spans="2:5" x14ac:dyDescent="0.2">
      <c r="B56" s="149">
        <v>45345</v>
      </c>
      <c r="C56">
        <v>407.85000600000001</v>
      </c>
      <c r="D56">
        <f t="shared" si="0"/>
        <v>8.1572564525697697E-3</v>
      </c>
      <c r="E56">
        <f>Table2[[#This Row],[Return]]</f>
        <v>8.1572564525697697E-3</v>
      </c>
    </row>
    <row r="57" spans="2:5" x14ac:dyDescent="0.2">
      <c r="B57" s="149">
        <v>45344</v>
      </c>
      <c r="C57">
        <v>404.54998799999998</v>
      </c>
      <c r="D57">
        <f t="shared" si="0"/>
        <v>-8.334413285910211E-3</v>
      </c>
      <c r="E57">
        <f>Table2[[#This Row],[Return]]</f>
        <v>-8.334413285910211E-3</v>
      </c>
    </row>
    <row r="58" spans="2:5" x14ac:dyDescent="0.2">
      <c r="B58" s="149">
        <v>45343</v>
      </c>
      <c r="C58">
        <v>407.95001200000002</v>
      </c>
      <c r="D58">
        <f t="shared" si="0"/>
        <v>-9.5896626791404545E-3</v>
      </c>
      <c r="E58">
        <f>Table2[[#This Row],[Return]]</f>
        <v>-9.5896626791404545E-3</v>
      </c>
    </row>
    <row r="59" spans="2:5" x14ac:dyDescent="0.2">
      <c r="B59" s="149">
        <v>45342</v>
      </c>
      <c r="C59">
        <v>411.89999399999999</v>
      </c>
      <c r="D59">
        <f t="shared" si="0"/>
        <v>4.1598132509349822E-2</v>
      </c>
      <c r="E59">
        <f>Table2[[#This Row],[Return]]</f>
        <v>4.1598132509349822E-2</v>
      </c>
    </row>
    <row r="60" spans="2:5" x14ac:dyDescent="0.2">
      <c r="B60" s="149">
        <v>45341</v>
      </c>
      <c r="C60">
        <v>395.45001200000002</v>
      </c>
      <c r="D60">
        <f t="shared" si="0"/>
        <v>1.5195795640940361E-3</v>
      </c>
      <c r="E60">
        <f>Table2[[#This Row],[Return]]</f>
        <v>1.5195795640940361E-3</v>
      </c>
    </row>
    <row r="61" spans="2:5" x14ac:dyDescent="0.2">
      <c r="B61" s="149">
        <v>45338</v>
      </c>
      <c r="C61">
        <v>394.85000600000001</v>
      </c>
      <c r="D61">
        <f t="shared" si="0"/>
        <v>1.2695593937352088E-2</v>
      </c>
      <c r="E61">
        <f>Table2[[#This Row],[Return]]</f>
        <v>1.2695593937352088E-2</v>
      </c>
    </row>
    <row r="62" spans="2:5" x14ac:dyDescent="0.2">
      <c r="B62" s="149">
        <v>45337</v>
      </c>
      <c r="C62">
        <v>389.89999399999999</v>
      </c>
      <c r="D62">
        <f t="shared" si="0"/>
        <v>-4.1740330822790158E-3</v>
      </c>
      <c r="E62">
        <f>Table2[[#This Row],[Return]]</f>
        <v>-4.1740330822790158E-3</v>
      </c>
    </row>
    <row r="63" spans="2:5" x14ac:dyDescent="0.2">
      <c r="B63" s="149">
        <v>45336</v>
      </c>
      <c r="C63">
        <v>391.53427099999999</v>
      </c>
      <c r="D63">
        <f t="shared" si="0"/>
        <v>1.0738897808857673E-2</v>
      </c>
      <c r="E63">
        <f>Table2[[#This Row],[Return]]</f>
        <v>1.0738897808857673E-2</v>
      </c>
    </row>
    <row r="64" spans="2:5" x14ac:dyDescent="0.2">
      <c r="B64" s="149">
        <v>45335</v>
      </c>
      <c r="C64">
        <v>387.37429800000001</v>
      </c>
      <c r="D64">
        <f t="shared" si="0"/>
        <v>-1.8692682429179687E-2</v>
      </c>
      <c r="E64">
        <f>Table2[[#This Row],[Return]]</f>
        <v>-1.8692682429179687E-2</v>
      </c>
    </row>
    <row r="65" spans="2:5" x14ac:dyDescent="0.2">
      <c r="B65" s="149">
        <v>45334</v>
      </c>
      <c r="C65">
        <v>394.75329599999998</v>
      </c>
      <c r="D65">
        <f t="shared" si="0"/>
        <v>-1.3856261793203312E-2</v>
      </c>
      <c r="E65">
        <f>Table2[[#This Row],[Return]]</f>
        <v>-1.3856261793203312E-2</v>
      </c>
    </row>
    <row r="66" spans="2:5" x14ac:dyDescent="0.2">
      <c r="B66" s="149">
        <v>45331</v>
      </c>
      <c r="C66">
        <v>400.29995700000001</v>
      </c>
      <c r="D66">
        <f t="shared" si="0"/>
        <v>-6.0255936791504721E-3</v>
      </c>
      <c r="E66">
        <f>Table2[[#This Row],[Return]]</f>
        <v>-6.0255936791504721E-3</v>
      </c>
    </row>
    <row r="67" spans="2:5" x14ac:dyDescent="0.2">
      <c r="B67" s="149">
        <v>45330</v>
      </c>
      <c r="C67">
        <v>402.72662400000002</v>
      </c>
      <c r="D67">
        <f t="shared" si="0"/>
        <v>-1.5257944747538678E-2</v>
      </c>
      <c r="E67">
        <f>Table2[[#This Row],[Return]]</f>
        <v>-1.5257944747538678E-2</v>
      </c>
    </row>
    <row r="68" spans="2:5" x14ac:dyDescent="0.2">
      <c r="B68" s="149">
        <v>45329</v>
      </c>
      <c r="C68">
        <v>408.96661399999999</v>
      </c>
      <c r="D68">
        <f t="shared" ref="D68:D131" si="2">(C68-C69)/C69</f>
        <v>8.7955778704663784E-3</v>
      </c>
      <c r="E68">
        <f>Table2[[#This Row],[Return]]</f>
        <v>8.7955778704663784E-3</v>
      </c>
    </row>
    <row r="69" spans="2:5" x14ac:dyDescent="0.2">
      <c r="B69" s="149">
        <v>45328</v>
      </c>
      <c r="C69">
        <v>405.40087899999997</v>
      </c>
      <c r="D69">
        <f t="shared" si="2"/>
        <v>-3.6514301796970222E-3</v>
      </c>
      <c r="E69">
        <f>Table2[[#This Row],[Return]]</f>
        <v>-3.6514301796970222E-3</v>
      </c>
    </row>
    <row r="70" spans="2:5" x14ac:dyDescent="0.2">
      <c r="B70" s="149">
        <v>45327</v>
      </c>
      <c r="C70">
        <v>406.88659699999999</v>
      </c>
      <c r="D70">
        <f t="shared" si="2"/>
        <v>1.6328508496377778E-2</v>
      </c>
      <c r="E70">
        <f>Table2[[#This Row],[Return]]</f>
        <v>1.6328508496377778E-2</v>
      </c>
    </row>
    <row r="71" spans="2:5" x14ac:dyDescent="0.2">
      <c r="B71" s="149">
        <v>45324</v>
      </c>
      <c r="C71">
        <v>400.34948700000001</v>
      </c>
      <c r="D71">
        <f t="shared" si="2"/>
        <v>8.8605817223818481E-3</v>
      </c>
      <c r="E71">
        <f>Table2[[#This Row],[Return]]</f>
        <v>8.8605817223818481E-3</v>
      </c>
    </row>
    <row r="72" spans="2:5" x14ac:dyDescent="0.2">
      <c r="B72" s="149">
        <v>45323</v>
      </c>
      <c r="C72">
        <v>396.83331299999998</v>
      </c>
      <c r="D72">
        <f t="shared" si="2"/>
        <v>-5.8312472218754541E-3</v>
      </c>
      <c r="E72">
        <f>Table2[[#This Row],[Return]]</f>
        <v>-5.8312472218754541E-3</v>
      </c>
    </row>
    <row r="73" spans="2:5" x14ac:dyDescent="0.2">
      <c r="B73" s="149">
        <v>45322</v>
      </c>
      <c r="C73">
        <v>399.16091899999998</v>
      </c>
      <c r="D73">
        <f t="shared" si="2"/>
        <v>1.2944528817664896E-2</v>
      </c>
      <c r="E73">
        <f>Table2[[#This Row],[Return]]</f>
        <v>1.2944528817664896E-2</v>
      </c>
    </row>
    <row r="74" spans="2:5" x14ac:dyDescent="0.2">
      <c r="B74" s="149">
        <v>45321</v>
      </c>
      <c r="C74">
        <v>394.05999800000001</v>
      </c>
      <c r="D74">
        <f t="shared" si="2"/>
        <v>1.8887023379878952E-3</v>
      </c>
      <c r="E74">
        <f>Table2[[#This Row],[Return]]</f>
        <v>1.8887023379878952E-3</v>
      </c>
    </row>
    <row r="75" spans="2:5" x14ac:dyDescent="0.2">
      <c r="B75" s="149">
        <v>45320</v>
      </c>
      <c r="C75">
        <v>393.317139</v>
      </c>
      <c r="D75">
        <f t="shared" si="2"/>
        <v>-8.8057121474432781E-4</v>
      </c>
      <c r="E75">
        <f>Table2[[#This Row],[Return]]</f>
        <v>-8.8057121474432781E-4</v>
      </c>
    </row>
    <row r="76" spans="2:5" x14ac:dyDescent="0.2">
      <c r="B76" s="149">
        <v>45316</v>
      </c>
      <c r="C76">
        <v>393.66378800000001</v>
      </c>
      <c r="D76">
        <f t="shared" si="2"/>
        <v>1.0680185507297373E-2</v>
      </c>
      <c r="E76">
        <f>Table2[[#This Row],[Return]]</f>
        <v>1.0680185507297373E-2</v>
      </c>
    </row>
    <row r="77" spans="2:5" x14ac:dyDescent="0.2">
      <c r="B77" s="149">
        <v>45315</v>
      </c>
      <c r="C77">
        <v>389.50381499999997</v>
      </c>
      <c r="D77">
        <f t="shared" si="2"/>
        <v>9.109553352537339E-3</v>
      </c>
      <c r="E77">
        <f>Table2[[#This Row],[Return]]</f>
        <v>9.109553352537339E-3</v>
      </c>
    </row>
    <row r="78" spans="2:5" x14ac:dyDescent="0.2">
      <c r="B78" s="149">
        <v>45314</v>
      </c>
      <c r="C78">
        <v>385.98764</v>
      </c>
      <c r="D78">
        <f t="shared" si="2"/>
        <v>-4.4705013061881972E-3</v>
      </c>
      <c r="E78">
        <f>Table2[[#This Row],[Return]]</f>
        <v>-4.4705013061881972E-3</v>
      </c>
    </row>
    <row r="79" spans="2:5" x14ac:dyDescent="0.2">
      <c r="B79" s="149">
        <v>45310</v>
      </c>
      <c r="C79">
        <v>387.72094700000002</v>
      </c>
      <c r="D79">
        <f t="shared" si="2"/>
        <v>8.8917803628703225E-3</v>
      </c>
      <c r="E79">
        <f>Table2[[#This Row],[Return]]</f>
        <v>8.8917803628703225E-3</v>
      </c>
    </row>
    <row r="80" spans="2:5" x14ac:dyDescent="0.2">
      <c r="B80" s="149">
        <v>45309</v>
      </c>
      <c r="C80">
        <v>384.30380200000002</v>
      </c>
      <c r="D80">
        <f t="shared" si="2"/>
        <v>-1.5728117218977794E-2</v>
      </c>
      <c r="E80">
        <f>Table2[[#This Row],[Return]]</f>
        <v>-1.5728117218977794E-2</v>
      </c>
    </row>
    <row r="81" spans="2:5" x14ac:dyDescent="0.2">
      <c r="B81" s="149">
        <v>45308</v>
      </c>
      <c r="C81">
        <v>390.44476300000002</v>
      </c>
      <c r="D81">
        <f t="shared" si="2"/>
        <v>-1.2895911125917019E-2</v>
      </c>
      <c r="E81">
        <f>Table2[[#This Row],[Return]]</f>
        <v>-1.2895911125917019E-2</v>
      </c>
    </row>
    <row r="82" spans="2:5" x14ac:dyDescent="0.2">
      <c r="B82" s="149">
        <v>45307</v>
      </c>
      <c r="C82">
        <v>395.54568499999999</v>
      </c>
      <c r="D82">
        <f t="shared" si="2"/>
        <v>-1.3753651331370653E-3</v>
      </c>
      <c r="E82">
        <f>Table2[[#This Row],[Return]]</f>
        <v>-1.3753651331370653E-3</v>
      </c>
    </row>
    <row r="83" spans="2:5" x14ac:dyDescent="0.2">
      <c r="B83" s="149">
        <v>45306</v>
      </c>
      <c r="C83">
        <v>396.09045400000002</v>
      </c>
      <c r="D83">
        <f t="shared" si="2"/>
        <v>-5.594877472578497E-3</v>
      </c>
      <c r="E83">
        <f>Table2[[#This Row],[Return]]</f>
        <v>-5.594877472578497E-3</v>
      </c>
    </row>
    <row r="84" spans="2:5" x14ac:dyDescent="0.2">
      <c r="B84" s="149">
        <v>45303</v>
      </c>
      <c r="C84">
        <v>398.31900000000002</v>
      </c>
      <c r="D84">
        <f t="shared" si="2"/>
        <v>-3.7161092231031726E-3</v>
      </c>
      <c r="E84">
        <f>Table2[[#This Row],[Return]]</f>
        <v>-3.7161092231031726E-3</v>
      </c>
    </row>
    <row r="85" spans="2:5" x14ac:dyDescent="0.2">
      <c r="B85" s="149">
        <v>45302</v>
      </c>
      <c r="C85">
        <v>399.80471799999998</v>
      </c>
      <c r="D85">
        <f t="shared" si="2"/>
        <v>4.9563488380207558E-4</v>
      </c>
      <c r="E85">
        <f>Table2[[#This Row],[Return]]</f>
        <v>4.9563488380207558E-4</v>
      </c>
    </row>
    <row r="86" spans="2:5" x14ac:dyDescent="0.2">
      <c r="B86" s="149">
        <v>45301</v>
      </c>
      <c r="C86">
        <v>399.60665899999998</v>
      </c>
      <c r="D86">
        <f t="shared" si="2"/>
        <v>1.7381195362500743E-3</v>
      </c>
      <c r="E86">
        <f>Table2[[#This Row],[Return]]</f>
        <v>1.7381195362500743E-3</v>
      </c>
    </row>
    <row r="87" spans="2:5" x14ac:dyDescent="0.2">
      <c r="B87" s="149">
        <v>45300</v>
      </c>
      <c r="C87">
        <v>398.91329999999999</v>
      </c>
      <c r="D87">
        <f t="shared" si="2"/>
        <v>0</v>
      </c>
      <c r="E87">
        <f>Table2[[#This Row],[Return]]</f>
        <v>0</v>
      </c>
    </row>
    <row r="88" spans="2:5" x14ac:dyDescent="0.2">
      <c r="B88" s="149">
        <v>45299</v>
      </c>
      <c r="C88">
        <v>398.91329999999999</v>
      </c>
      <c r="D88">
        <f t="shared" si="2"/>
        <v>-1.1292507124491848E-2</v>
      </c>
      <c r="E88">
        <f>Table2[[#This Row],[Return]]</f>
        <v>-1.1292507124491848E-2</v>
      </c>
    </row>
    <row r="89" spans="2:5" x14ac:dyDescent="0.2">
      <c r="B89" s="149">
        <v>45296</v>
      </c>
      <c r="C89">
        <v>403.46948200000003</v>
      </c>
      <c r="D89">
        <f t="shared" si="2"/>
        <v>-3.790617738510161E-3</v>
      </c>
      <c r="E89">
        <f>Table2[[#This Row],[Return]]</f>
        <v>-3.790617738510161E-3</v>
      </c>
    </row>
    <row r="90" spans="2:5" x14ac:dyDescent="0.2">
      <c r="B90" s="149">
        <v>45295</v>
      </c>
      <c r="C90">
        <v>405.00470000000001</v>
      </c>
      <c r="D90">
        <f t="shared" si="2"/>
        <v>2.3286373139971514E-3</v>
      </c>
      <c r="E90">
        <f>Table2[[#This Row],[Return]]</f>
        <v>2.3286373139971514E-3</v>
      </c>
    </row>
    <row r="91" spans="2:5" x14ac:dyDescent="0.2">
      <c r="B91" s="149">
        <v>45294</v>
      </c>
      <c r="C91">
        <v>404.063782</v>
      </c>
      <c r="D91">
        <f t="shared" si="2"/>
        <v>6.1319982532047216E-4</v>
      </c>
      <c r="E91">
        <f>Table2[[#This Row],[Return]]</f>
        <v>6.1319982532047216E-4</v>
      </c>
    </row>
    <row r="92" spans="2:5" x14ac:dyDescent="0.2">
      <c r="B92" s="149">
        <v>45293</v>
      </c>
      <c r="C92">
        <v>403.81616200000002</v>
      </c>
      <c r="D92">
        <f t="shared" si="2"/>
        <v>-1.6286649632785335E-2</v>
      </c>
      <c r="E92">
        <f>Table2[[#This Row],[Return]]</f>
        <v>-1.6286649632785335E-2</v>
      </c>
    </row>
    <row r="93" spans="2:5" x14ac:dyDescent="0.2">
      <c r="B93" s="149">
        <v>45292</v>
      </c>
      <c r="C93">
        <v>410.50186200000002</v>
      </c>
      <c r="D93">
        <f t="shared" si="2"/>
        <v>4.3620874639361817E-3</v>
      </c>
      <c r="E93">
        <f>Table2[[#This Row],[Return]]</f>
        <v>4.3620874639361817E-3</v>
      </c>
    </row>
    <row r="94" spans="2:5" x14ac:dyDescent="0.2">
      <c r="B94" s="149">
        <v>45289</v>
      </c>
      <c r="C94">
        <v>408.71899400000001</v>
      </c>
      <c r="D94">
        <f t="shared" si="2"/>
        <v>2.3183801849044335E-2</v>
      </c>
      <c r="E94">
        <f>Table2[[#This Row],[Return]]</f>
        <v>2.3183801849044335E-2</v>
      </c>
    </row>
    <row r="95" spans="2:5" x14ac:dyDescent="0.2">
      <c r="B95" s="149">
        <v>45288</v>
      </c>
      <c r="C95">
        <v>399.45803799999999</v>
      </c>
      <c r="D95">
        <f t="shared" si="2"/>
        <v>-1.4855556224746584E-3</v>
      </c>
      <c r="E95">
        <f>Table2[[#This Row],[Return]]</f>
        <v>-1.4855556224746584E-3</v>
      </c>
    </row>
    <row r="96" spans="2:5" x14ac:dyDescent="0.2">
      <c r="B96" s="149">
        <v>45287</v>
      </c>
      <c r="C96">
        <v>400.05233800000002</v>
      </c>
      <c r="D96">
        <f t="shared" si="2"/>
        <v>3.1044478251329149E-3</v>
      </c>
      <c r="E96">
        <f>Table2[[#This Row],[Return]]</f>
        <v>3.1044478251329149E-3</v>
      </c>
    </row>
    <row r="97" spans="2:5" x14ac:dyDescent="0.2">
      <c r="B97" s="149">
        <v>45286</v>
      </c>
      <c r="C97">
        <v>398.81423999999998</v>
      </c>
      <c r="D97">
        <f t="shared" si="2"/>
        <v>-2.4774044812547612E-3</v>
      </c>
      <c r="E97">
        <f>Table2[[#This Row],[Return]]</f>
        <v>-2.4774044812547612E-3</v>
      </c>
    </row>
    <row r="98" spans="2:5" x14ac:dyDescent="0.2">
      <c r="B98" s="149">
        <v>45282</v>
      </c>
      <c r="C98">
        <v>399.80471799999998</v>
      </c>
      <c r="D98">
        <f t="shared" si="2"/>
        <v>-4.3167440256690138E-3</v>
      </c>
      <c r="E98">
        <f>Table2[[#This Row],[Return]]</f>
        <v>-4.3167440256690138E-3</v>
      </c>
    </row>
    <row r="99" spans="2:5" x14ac:dyDescent="0.2">
      <c r="B99" s="149">
        <v>45281</v>
      </c>
      <c r="C99">
        <v>401.53805499999999</v>
      </c>
      <c r="D99">
        <f t="shared" si="2"/>
        <v>4.3354590928064186E-3</v>
      </c>
      <c r="E99">
        <f>Table2[[#This Row],[Return]]</f>
        <v>4.3354590928064186E-3</v>
      </c>
    </row>
    <row r="100" spans="2:5" x14ac:dyDescent="0.2">
      <c r="B100" s="149">
        <v>45280</v>
      </c>
      <c r="C100">
        <v>399.80471799999998</v>
      </c>
      <c r="D100">
        <f t="shared" si="2"/>
        <v>-2.4410874716308342E-2</v>
      </c>
      <c r="E100">
        <f>Table2[[#This Row],[Return]]</f>
        <v>-2.4410874716308342E-2</v>
      </c>
    </row>
    <row r="101" spans="2:5" x14ac:dyDescent="0.2">
      <c r="B101" s="149">
        <v>45279</v>
      </c>
      <c r="C101">
        <v>409.80850199999998</v>
      </c>
      <c r="D101">
        <f t="shared" si="2"/>
        <v>-5.5281489900891627E-3</v>
      </c>
      <c r="E101">
        <f>Table2[[#This Row],[Return]]</f>
        <v>-5.5281489900891627E-3</v>
      </c>
    </row>
    <row r="102" spans="2:5" x14ac:dyDescent="0.2">
      <c r="B102" s="149">
        <v>45278</v>
      </c>
      <c r="C102">
        <v>412.08657799999997</v>
      </c>
      <c r="D102">
        <f t="shared" si="2"/>
        <v>3.986497777740447E-2</v>
      </c>
      <c r="E102">
        <f>Table2[[#This Row],[Return]]</f>
        <v>3.986497777740447E-2</v>
      </c>
    </row>
    <row r="103" spans="2:5" x14ac:dyDescent="0.2">
      <c r="B103" s="149">
        <v>45275</v>
      </c>
      <c r="C103">
        <v>396.288544</v>
      </c>
      <c r="D103">
        <f t="shared" si="2"/>
        <v>7.3010338854908102E-3</v>
      </c>
      <c r="E103">
        <f>Table2[[#This Row],[Return]]</f>
        <v>7.3010338854908102E-3</v>
      </c>
    </row>
    <row r="104" spans="2:5" x14ac:dyDescent="0.2">
      <c r="B104" s="149">
        <v>45274</v>
      </c>
      <c r="C104">
        <v>393.41619900000001</v>
      </c>
      <c r="D104">
        <f t="shared" si="2"/>
        <v>2.0182679765811964E-3</v>
      </c>
      <c r="E104">
        <f>Table2[[#This Row],[Return]]</f>
        <v>2.0182679765811964E-3</v>
      </c>
    </row>
    <row r="105" spans="2:5" x14ac:dyDescent="0.2">
      <c r="B105" s="149">
        <v>45273</v>
      </c>
      <c r="C105">
        <v>392.62377900000001</v>
      </c>
      <c r="D105">
        <f t="shared" si="2"/>
        <v>-4.3953511304323772E-3</v>
      </c>
      <c r="E105">
        <f>Table2[[#This Row],[Return]]</f>
        <v>-4.3953511304323772E-3</v>
      </c>
    </row>
    <row r="106" spans="2:5" x14ac:dyDescent="0.2">
      <c r="B106" s="149">
        <v>45272</v>
      </c>
      <c r="C106">
        <v>394.35711700000002</v>
      </c>
      <c r="D106">
        <f t="shared" si="2"/>
        <v>-1.3136773078648729E-2</v>
      </c>
      <c r="E106">
        <f>Table2[[#This Row],[Return]]</f>
        <v>-1.3136773078648729E-2</v>
      </c>
    </row>
    <row r="107" spans="2:5" x14ac:dyDescent="0.2">
      <c r="B107" s="149">
        <v>45271</v>
      </c>
      <c r="C107">
        <v>399.60665899999998</v>
      </c>
      <c r="D107">
        <f t="shared" si="2"/>
        <v>2.7636358624043008E-2</v>
      </c>
      <c r="E107">
        <f>Table2[[#This Row],[Return]]</f>
        <v>2.7636358624043008E-2</v>
      </c>
    </row>
    <row r="108" spans="2:5" x14ac:dyDescent="0.2">
      <c r="B108" s="149">
        <v>45268</v>
      </c>
      <c r="C108">
        <v>388.85998499999999</v>
      </c>
      <c r="D108">
        <f t="shared" si="2"/>
        <v>-3.8805304504629941E-2</v>
      </c>
      <c r="E108">
        <f>Table2[[#This Row],[Return]]</f>
        <v>-3.8805304504629941E-2</v>
      </c>
    </row>
    <row r="109" spans="2:5" x14ac:dyDescent="0.2">
      <c r="B109" s="149">
        <v>45267</v>
      </c>
      <c r="C109">
        <v>404.55902099999997</v>
      </c>
      <c r="D109">
        <f t="shared" si="2"/>
        <v>-5.5169959083244E-2</v>
      </c>
      <c r="E109">
        <f>Table2[[#This Row],[Return]]</f>
        <v>-5.5169959083244E-2</v>
      </c>
    </row>
    <row r="110" spans="2:5" x14ac:dyDescent="0.2">
      <c r="B110" s="149">
        <v>45266</v>
      </c>
      <c r="C110">
        <v>428.18179300000003</v>
      </c>
      <c r="D110">
        <f t="shared" si="2"/>
        <v>-3.9013067006511665E-2</v>
      </c>
      <c r="E110">
        <f>Table2[[#This Row],[Return]]</f>
        <v>-3.9013067006511665E-2</v>
      </c>
    </row>
    <row r="111" spans="2:5" x14ac:dyDescent="0.2">
      <c r="B111" s="149">
        <v>45265</v>
      </c>
      <c r="C111">
        <v>445.56463600000001</v>
      </c>
      <c r="D111">
        <f t="shared" si="2"/>
        <v>-1.8865797145122952E-2</v>
      </c>
      <c r="E111">
        <f>Table2[[#This Row],[Return]]</f>
        <v>-1.8865797145122952E-2</v>
      </c>
    </row>
    <row r="112" spans="2:5" x14ac:dyDescent="0.2">
      <c r="B112" s="149">
        <v>45264</v>
      </c>
      <c r="C112">
        <v>454.13220200000001</v>
      </c>
      <c r="D112">
        <f t="shared" si="2"/>
        <v>-1.1107542988936741E-2</v>
      </c>
      <c r="E112">
        <f>Table2[[#This Row],[Return]]</f>
        <v>-1.1107542988936741E-2</v>
      </c>
    </row>
    <row r="113" spans="2:5" x14ac:dyDescent="0.2">
      <c r="B113" s="149">
        <v>45261</v>
      </c>
      <c r="C113">
        <v>459.23315400000001</v>
      </c>
      <c r="D113">
        <f t="shared" si="2"/>
        <v>9.3610445153208786E-3</v>
      </c>
      <c r="E113">
        <f>Table2[[#This Row],[Return]]</f>
        <v>9.3610445153208786E-3</v>
      </c>
    </row>
    <row r="114" spans="2:5" x14ac:dyDescent="0.2">
      <c r="B114" s="149">
        <v>45260</v>
      </c>
      <c r="C114">
        <v>454.97412100000003</v>
      </c>
      <c r="D114">
        <f t="shared" si="2"/>
        <v>1.3079344003089006E-3</v>
      </c>
      <c r="E114">
        <f>Table2[[#This Row],[Return]]</f>
        <v>1.3079344003089006E-3</v>
      </c>
    </row>
    <row r="115" spans="2:5" x14ac:dyDescent="0.2">
      <c r="B115" s="149">
        <v>45259</v>
      </c>
      <c r="C115">
        <v>454.37982199999999</v>
      </c>
      <c r="D115">
        <f t="shared" si="2"/>
        <v>9.2399397664898325E-3</v>
      </c>
      <c r="E115">
        <f>Table2[[#This Row],[Return]]</f>
        <v>9.2399397664898325E-3</v>
      </c>
    </row>
    <row r="116" spans="2:5" x14ac:dyDescent="0.2">
      <c r="B116" s="149">
        <v>45258</v>
      </c>
      <c r="C116">
        <v>450.21981799999998</v>
      </c>
      <c r="D116">
        <f t="shared" si="2"/>
        <v>-1.2277369616040743E-2</v>
      </c>
      <c r="E116">
        <f>Table2[[#This Row],[Return]]</f>
        <v>-1.2277369616040743E-2</v>
      </c>
    </row>
    <row r="117" spans="2:5" x14ac:dyDescent="0.2">
      <c r="B117" s="149">
        <v>45254</v>
      </c>
      <c r="C117">
        <v>455.81603999999999</v>
      </c>
      <c r="D117">
        <f t="shared" si="2"/>
        <v>-3.8344953615606248E-2</v>
      </c>
      <c r="E117">
        <f>Table2[[#This Row],[Return]]</f>
        <v>-3.8344953615606248E-2</v>
      </c>
    </row>
    <row r="118" spans="2:5" x14ac:dyDescent="0.2">
      <c r="B118" s="149">
        <v>45253</v>
      </c>
      <c r="C118">
        <v>473.99121100000002</v>
      </c>
      <c r="D118">
        <f t="shared" si="2"/>
        <v>9.6585715447198003E-2</v>
      </c>
      <c r="E118">
        <f>Table2[[#This Row],[Return]]</f>
        <v>9.6585715447198003E-2</v>
      </c>
    </row>
    <row r="119" spans="2:5" x14ac:dyDescent="0.2">
      <c r="B119" s="149">
        <v>45252</v>
      </c>
      <c r="C119">
        <v>432.24273699999998</v>
      </c>
      <c r="D119">
        <f t="shared" si="2"/>
        <v>-2.2912427317317319E-4</v>
      </c>
      <c r="E119">
        <f>Table2[[#This Row],[Return]]</f>
        <v>-2.2912427317317319E-4</v>
      </c>
    </row>
    <row r="120" spans="2:5" x14ac:dyDescent="0.2">
      <c r="B120" s="149">
        <v>45251</v>
      </c>
      <c r="C120">
        <v>432.34179699999999</v>
      </c>
      <c r="D120">
        <f t="shared" si="2"/>
        <v>-2.05759385277047E-3</v>
      </c>
      <c r="E120">
        <f>Table2[[#This Row],[Return]]</f>
        <v>-2.05759385277047E-3</v>
      </c>
    </row>
    <row r="121" spans="2:5" x14ac:dyDescent="0.2">
      <c r="B121" s="149">
        <v>45250</v>
      </c>
      <c r="C121">
        <v>433.23321499999997</v>
      </c>
      <c r="D121">
        <f t="shared" si="2"/>
        <v>3.5562291396125231E-3</v>
      </c>
      <c r="E121">
        <f>Table2[[#This Row],[Return]]</f>
        <v>3.5562291396125231E-3</v>
      </c>
    </row>
    <row r="122" spans="2:5" x14ac:dyDescent="0.2">
      <c r="B122" s="149">
        <v>45247</v>
      </c>
      <c r="C122">
        <v>431.69799799999998</v>
      </c>
      <c r="D122">
        <f t="shared" si="2"/>
        <v>-1.3913996153922442E-2</v>
      </c>
      <c r="E122">
        <f>Table2[[#This Row],[Return]]</f>
        <v>-1.3913996153922442E-2</v>
      </c>
    </row>
    <row r="123" spans="2:5" x14ac:dyDescent="0.2">
      <c r="B123" s="149">
        <v>45246</v>
      </c>
      <c r="C123">
        <v>437.78939800000001</v>
      </c>
      <c r="D123">
        <f t="shared" si="2"/>
        <v>-3.831423570337071E-3</v>
      </c>
      <c r="E123">
        <f>Table2[[#This Row],[Return]]</f>
        <v>-3.831423570337071E-3</v>
      </c>
    </row>
    <row r="124" spans="2:5" x14ac:dyDescent="0.2">
      <c r="B124" s="149">
        <v>45245</v>
      </c>
      <c r="C124">
        <v>439.473206</v>
      </c>
      <c r="D124">
        <f t="shared" si="2"/>
        <v>-4.1521501474443799E-3</v>
      </c>
      <c r="E124">
        <f>Table2[[#This Row],[Return]]</f>
        <v>-4.1521501474443799E-3</v>
      </c>
    </row>
    <row r="125" spans="2:5" x14ac:dyDescent="0.2">
      <c r="B125" s="149">
        <v>45243</v>
      </c>
      <c r="C125">
        <v>441.30557299999998</v>
      </c>
      <c r="D125">
        <f t="shared" si="2"/>
        <v>-5.5796910687659646E-3</v>
      </c>
      <c r="E125">
        <f>Table2[[#This Row],[Return]]</f>
        <v>-5.5796910687659646E-3</v>
      </c>
    </row>
    <row r="126" spans="2:5" x14ac:dyDescent="0.2">
      <c r="B126" s="149">
        <v>45240</v>
      </c>
      <c r="C126">
        <v>443.78173800000002</v>
      </c>
      <c r="D126">
        <f t="shared" si="2"/>
        <v>-2.7880262111965811E-2</v>
      </c>
      <c r="E126">
        <f>Table2[[#This Row],[Return]]</f>
        <v>-2.7880262111965811E-2</v>
      </c>
    </row>
    <row r="127" spans="2:5" x14ac:dyDescent="0.2">
      <c r="B127" s="149">
        <v>45239</v>
      </c>
      <c r="C127">
        <v>456.50933800000001</v>
      </c>
      <c r="D127">
        <f t="shared" si="2"/>
        <v>-1.2533496952789401E-2</v>
      </c>
      <c r="E127">
        <f>Table2[[#This Row],[Return]]</f>
        <v>-1.2533496952789401E-2</v>
      </c>
    </row>
    <row r="128" spans="2:5" x14ac:dyDescent="0.2">
      <c r="B128" s="149">
        <v>45238</v>
      </c>
      <c r="C128">
        <v>462.30361900000003</v>
      </c>
      <c r="D128">
        <f t="shared" si="2"/>
        <v>-1.1769275845632205E-3</v>
      </c>
      <c r="E128">
        <f>Table2[[#This Row],[Return]]</f>
        <v>-1.1769275845632205E-3</v>
      </c>
    </row>
    <row r="129" spans="2:5" x14ac:dyDescent="0.2">
      <c r="B129" s="149">
        <v>45237</v>
      </c>
      <c r="C129">
        <v>462.84835800000002</v>
      </c>
      <c r="D129">
        <f t="shared" si="2"/>
        <v>-2.3484587205429394E-3</v>
      </c>
      <c r="E129">
        <f>Table2[[#This Row],[Return]]</f>
        <v>-2.3484587205429394E-3</v>
      </c>
    </row>
    <row r="130" spans="2:5" x14ac:dyDescent="0.2">
      <c r="B130" s="149">
        <v>45236</v>
      </c>
      <c r="C130">
        <v>463.93789700000002</v>
      </c>
      <c r="D130">
        <f t="shared" si="2"/>
        <v>3.628319917946126E-2</v>
      </c>
      <c r="E130">
        <f>Table2[[#This Row],[Return]]</f>
        <v>3.628319917946126E-2</v>
      </c>
    </row>
    <row r="131" spans="2:5" x14ac:dyDescent="0.2">
      <c r="B131" s="149">
        <v>45233</v>
      </c>
      <c r="C131">
        <v>447.69412199999999</v>
      </c>
      <c r="D131">
        <f t="shared" si="2"/>
        <v>-4.8437582075210629E-3</v>
      </c>
      <c r="E131">
        <f>Table2[[#This Row],[Return]]</f>
        <v>-4.8437582075210629E-3</v>
      </c>
    </row>
    <row r="132" spans="2:5" x14ac:dyDescent="0.2">
      <c r="B132" s="149">
        <v>45232</v>
      </c>
      <c r="C132">
        <v>449.873199</v>
      </c>
      <c r="D132">
        <f t="shared" ref="D132:D195" si="3">(C132-C133)/C133</f>
        <v>1.7017504691654237E-2</v>
      </c>
      <c r="E132">
        <f>Table2[[#This Row],[Return]]</f>
        <v>1.7017504691654237E-2</v>
      </c>
    </row>
    <row r="133" spans="2:5" x14ac:dyDescent="0.2">
      <c r="B133" s="149">
        <v>45231</v>
      </c>
      <c r="C133">
        <v>442.34558099999998</v>
      </c>
      <c r="D133">
        <f t="shared" si="3"/>
        <v>-1.3038642804734922E-2</v>
      </c>
      <c r="E133">
        <f>Table2[[#This Row],[Return]]</f>
        <v>-1.3038642804734922E-2</v>
      </c>
    </row>
    <row r="134" spans="2:5" x14ac:dyDescent="0.2">
      <c r="B134" s="149">
        <v>45230</v>
      </c>
      <c r="C134">
        <v>448.18936200000002</v>
      </c>
      <c r="D134">
        <f t="shared" si="3"/>
        <v>-2.0951134094055121E-3</v>
      </c>
      <c r="E134">
        <f>Table2[[#This Row],[Return]]</f>
        <v>-2.0951134094055121E-3</v>
      </c>
    </row>
    <row r="135" spans="2:5" x14ac:dyDescent="0.2">
      <c r="B135" s="149">
        <v>45229</v>
      </c>
      <c r="C135">
        <v>449.13034099999999</v>
      </c>
      <c r="D135">
        <f t="shared" si="3"/>
        <v>3.0802550014409673E-2</v>
      </c>
      <c r="E135">
        <f>Table2[[#This Row],[Return]]</f>
        <v>3.0802550014409673E-2</v>
      </c>
    </row>
    <row r="136" spans="2:5" x14ac:dyDescent="0.2">
      <c r="B136" s="149">
        <v>45226</v>
      </c>
      <c r="C136">
        <v>435.70938100000001</v>
      </c>
      <c r="D136">
        <f t="shared" si="3"/>
        <v>6.0638904067778054E-2</v>
      </c>
      <c r="E136">
        <f>Table2[[#This Row],[Return]]</f>
        <v>6.0638904067778054E-2</v>
      </c>
    </row>
    <row r="137" spans="2:5" x14ac:dyDescent="0.2">
      <c r="B137" s="149">
        <v>45225</v>
      </c>
      <c r="C137">
        <v>410.79898100000003</v>
      </c>
      <c r="D137">
        <f t="shared" si="3"/>
        <v>-5.2764211593271312E-3</v>
      </c>
      <c r="E137">
        <f>Table2[[#This Row],[Return]]</f>
        <v>-5.2764211593271312E-3</v>
      </c>
    </row>
    <row r="138" spans="2:5" x14ac:dyDescent="0.2">
      <c r="B138" s="149">
        <v>45224</v>
      </c>
      <c r="C138">
        <v>412.978027</v>
      </c>
      <c r="D138">
        <f t="shared" si="3"/>
        <v>6.5178201726413089E-3</v>
      </c>
      <c r="E138">
        <f>Table2[[#This Row],[Return]]</f>
        <v>6.5178201726413089E-3</v>
      </c>
    </row>
    <row r="139" spans="2:5" x14ac:dyDescent="0.2">
      <c r="B139" s="149">
        <v>45222</v>
      </c>
      <c r="C139">
        <v>410.303741</v>
      </c>
      <c r="D139">
        <f t="shared" si="3"/>
        <v>-7.4405058747345224E-2</v>
      </c>
      <c r="E139">
        <f>Table2[[#This Row],[Return]]</f>
        <v>-7.4405058747345224E-2</v>
      </c>
    </row>
    <row r="140" spans="2:5" x14ac:dyDescent="0.2">
      <c r="B140" s="149">
        <v>45219</v>
      </c>
      <c r="C140">
        <v>443.28649899999999</v>
      </c>
      <c r="D140">
        <f t="shared" si="3"/>
        <v>-1.3120225965617738E-2</v>
      </c>
      <c r="E140">
        <f>Table2[[#This Row],[Return]]</f>
        <v>-1.3120225965617738E-2</v>
      </c>
    </row>
    <row r="141" spans="2:5" x14ac:dyDescent="0.2">
      <c r="B141" s="149">
        <v>45218</v>
      </c>
      <c r="C141">
        <v>449.17984000000001</v>
      </c>
      <c r="D141">
        <f t="shared" si="3"/>
        <v>-1.1025548040192539E-4</v>
      </c>
      <c r="E141">
        <f>Table2[[#This Row],[Return]]</f>
        <v>-1.1025548040192539E-4</v>
      </c>
    </row>
    <row r="142" spans="2:5" x14ac:dyDescent="0.2">
      <c r="B142" s="149">
        <v>45217</v>
      </c>
      <c r="C142">
        <v>449.22937000000002</v>
      </c>
      <c r="D142">
        <f t="shared" si="3"/>
        <v>-2.1999209284029298E-3</v>
      </c>
      <c r="E142">
        <f>Table2[[#This Row],[Return]]</f>
        <v>-2.1999209284029298E-3</v>
      </c>
    </row>
    <row r="143" spans="2:5" x14ac:dyDescent="0.2">
      <c r="B143" s="149">
        <v>45216</v>
      </c>
      <c r="C143">
        <v>450.21981799999998</v>
      </c>
      <c r="D143">
        <f t="shared" si="3"/>
        <v>-2.4141733006435365E-3</v>
      </c>
      <c r="E143">
        <f>Table2[[#This Row],[Return]]</f>
        <v>-2.4141733006435365E-3</v>
      </c>
    </row>
    <row r="144" spans="2:5" x14ac:dyDescent="0.2">
      <c r="B144" s="149">
        <v>45215</v>
      </c>
      <c r="C144">
        <v>451.30935699999998</v>
      </c>
      <c r="D144">
        <f t="shared" si="3"/>
        <v>4.9625303492168444E-3</v>
      </c>
      <c r="E144">
        <f>Table2[[#This Row],[Return]]</f>
        <v>4.9625303492168444E-3</v>
      </c>
    </row>
    <row r="145" spans="2:5" x14ac:dyDescent="0.2">
      <c r="B145" s="149">
        <v>45212</v>
      </c>
      <c r="C145">
        <v>449.08078</v>
      </c>
      <c r="D145">
        <f t="shared" si="3"/>
        <v>-1.3704669293156261E-2</v>
      </c>
      <c r="E145">
        <f>Table2[[#This Row],[Return]]</f>
        <v>-1.3704669293156261E-2</v>
      </c>
    </row>
    <row r="146" spans="2:5" x14ac:dyDescent="0.2">
      <c r="B146" s="149">
        <v>45211</v>
      </c>
      <c r="C146">
        <v>455.32080100000002</v>
      </c>
      <c r="D146">
        <f t="shared" si="3"/>
        <v>3.4195738220688658E-2</v>
      </c>
      <c r="E146">
        <f>Table2[[#This Row],[Return]]</f>
        <v>3.4195738220688658E-2</v>
      </c>
    </row>
    <row r="147" spans="2:5" x14ac:dyDescent="0.2">
      <c r="B147" s="149">
        <v>45210</v>
      </c>
      <c r="C147">
        <v>440.26559400000002</v>
      </c>
      <c r="D147">
        <f t="shared" si="3"/>
        <v>1.8030405248415002E-3</v>
      </c>
      <c r="E147">
        <f>Table2[[#This Row],[Return]]</f>
        <v>1.8030405248415002E-3</v>
      </c>
    </row>
    <row r="148" spans="2:5" x14ac:dyDescent="0.2">
      <c r="B148" s="149">
        <v>45209</v>
      </c>
      <c r="C148">
        <v>439.473206</v>
      </c>
      <c r="D148">
        <f t="shared" si="3"/>
        <v>3.2786909347465596E-3</v>
      </c>
      <c r="E148">
        <f>Table2[[#This Row],[Return]]</f>
        <v>3.2786909347465596E-3</v>
      </c>
    </row>
    <row r="149" spans="2:5" x14ac:dyDescent="0.2">
      <c r="B149" s="149">
        <v>45208</v>
      </c>
      <c r="C149">
        <v>438.03701799999999</v>
      </c>
      <c r="D149">
        <f t="shared" si="3"/>
        <v>-3.312199092653284E-2</v>
      </c>
      <c r="E149">
        <f>Table2[[#This Row],[Return]]</f>
        <v>-3.312199092653284E-2</v>
      </c>
    </row>
    <row r="150" spans="2:5" x14ac:dyDescent="0.2">
      <c r="B150" s="149">
        <v>45205</v>
      </c>
      <c r="C150">
        <v>453.04269399999998</v>
      </c>
      <c r="D150">
        <f t="shared" si="3"/>
        <v>1.4415614613421697E-2</v>
      </c>
      <c r="E150">
        <f>Table2[[#This Row],[Return]]</f>
        <v>1.4415614613421697E-2</v>
      </c>
    </row>
    <row r="151" spans="2:5" x14ac:dyDescent="0.2">
      <c r="B151" s="149">
        <v>45204</v>
      </c>
      <c r="C151">
        <v>446.60461400000003</v>
      </c>
      <c r="D151">
        <f t="shared" si="3"/>
        <v>5.3511683039111939E-3</v>
      </c>
      <c r="E151">
        <f>Table2[[#This Row],[Return]]</f>
        <v>5.3511683039111939E-3</v>
      </c>
    </row>
    <row r="152" spans="2:5" x14ac:dyDescent="0.2">
      <c r="B152" s="149">
        <v>45203</v>
      </c>
      <c r="C152">
        <v>444.22747800000002</v>
      </c>
      <c r="D152">
        <f t="shared" si="3"/>
        <v>2.3038319046680109E-2</v>
      </c>
      <c r="E152">
        <f>Table2[[#This Row],[Return]]</f>
        <v>2.3038319046680109E-2</v>
      </c>
    </row>
    <row r="153" spans="2:5" x14ac:dyDescent="0.2">
      <c r="B153" s="149">
        <v>45202</v>
      </c>
      <c r="C153">
        <v>434.22369400000002</v>
      </c>
      <c r="D153">
        <f t="shared" si="3"/>
        <v>-2.7290889173270855E-2</v>
      </c>
      <c r="E153">
        <f>Table2[[#This Row],[Return]]</f>
        <v>-2.7290889173270855E-2</v>
      </c>
    </row>
    <row r="154" spans="2:5" x14ac:dyDescent="0.2">
      <c r="B154" s="149">
        <v>45198</v>
      </c>
      <c r="C154">
        <v>446.40652499999999</v>
      </c>
      <c r="D154">
        <f t="shared" si="3"/>
        <v>-3.9778654987353964E-3</v>
      </c>
      <c r="E154">
        <f>Table2[[#This Row],[Return]]</f>
        <v>-3.9778654987353964E-3</v>
      </c>
    </row>
    <row r="155" spans="2:5" x14ac:dyDescent="0.2">
      <c r="B155" s="149">
        <v>45197</v>
      </c>
      <c r="C155">
        <v>448.18936200000002</v>
      </c>
      <c r="D155">
        <f t="shared" si="3"/>
        <v>-1.9849836370195743E-3</v>
      </c>
      <c r="E155">
        <f>Table2[[#This Row],[Return]]</f>
        <v>-1.9849836370195743E-3</v>
      </c>
    </row>
    <row r="156" spans="2:5" x14ac:dyDescent="0.2">
      <c r="B156" s="149">
        <v>45196</v>
      </c>
      <c r="C156">
        <v>449.08078</v>
      </c>
      <c r="D156">
        <f t="shared" si="3"/>
        <v>1.9449055619021677E-2</v>
      </c>
      <c r="E156">
        <f>Table2[[#This Row],[Return]]</f>
        <v>1.9449055619021677E-2</v>
      </c>
    </row>
    <row r="157" spans="2:5" x14ac:dyDescent="0.2">
      <c r="B157" s="149">
        <v>45195</v>
      </c>
      <c r="C157">
        <v>440.513214</v>
      </c>
      <c r="D157">
        <f t="shared" si="3"/>
        <v>-3.0834525600283734E-2</v>
      </c>
      <c r="E157">
        <f>Table2[[#This Row],[Return]]</f>
        <v>-3.0834525600283734E-2</v>
      </c>
    </row>
    <row r="158" spans="2:5" x14ac:dyDescent="0.2">
      <c r="B158" s="149">
        <v>45194</v>
      </c>
      <c r="C158">
        <v>454.52838100000002</v>
      </c>
      <c r="D158">
        <f t="shared" si="3"/>
        <v>7.2321431646808779E-2</v>
      </c>
      <c r="E158">
        <f>Table2[[#This Row],[Return]]</f>
        <v>7.2321431646808779E-2</v>
      </c>
    </row>
    <row r="159" spans="2:5" x14ac:dyDescent="0.2">
      <c r="B159" s="149">
        <v>45191</v>
      </c>
      <c r="C159">
        <v>423.87326000000002</v>
      </c>
      <c r="D159">
        <f t="shared" si="3"/>
        <v>-1.6545944880189518E-2</v>
      </c>
      <c r="E159">
        <f>Table2[[#This Row],[Return]]</f>
        <v>-1.6545944880189518E-2</v>
      </c>
    </row>
    <row r="160" spans="2:5" x14ac:dyDescent="0.2">
      <c r="B160" s="149">
        <v>45190</v>
      </c>
      <c r="C160">
        <v>431.004639</v>
      </c>
      <c r="D160">
        <f t="shared" si="3"/>
        <v>-2.8683063526515583E-2</v>
      </c>
      <c r="E160">
        <f>Table2[[#This Row],[Return]]</f>
        <v>-2.8683063526515583E-2</v>
      </c>
    </row>
    <row r="161" spans="2:5" x14ac:dyDescent="0.2">
      <c r="B161" s="149">
        <v>45189</v>
      </c>
      <c r="C161">
        <v>443.73223899999999</v>
      </c>
      <c r="D161">
        <f t="shared" si="3"/>
        <v>-7.0922185932567085E-3</v>
      </c>
      <c r="E161">
        <f>Table2[[#This Row],[Return]]</f>
        <v>-7.0922185932567085E-3</v>
      </c>
    </row>
    <row r="162" spans="2:5" x14ac:dyDescent="0.2">
      <c r="B162" s="149">
        <v>45187</v>
      </c>
      <c r="C162">
        <v>446.90176400000001</v>
      </c>
      <c r="D162">
        <f t="shared" si="3"/>
        <v>-2.7586219111607042E-2</v>
      </c>
      <c r="E162">
        <f>Table2[[#This Row],[Return]]</f>
        <v>-2.7586219111607042E-2</v>
      </c>
    </row>
    <row r="163" spans="2:5" x14ac:dyDescent="0.2">
      <c r="B163" s="149">
        <v>45184</v>
      </c>
      <c r="C163">
        <v>459.57983400000001</v>
      </c>
      <c r="D163">
        <f t="shared" si="3"/>
        <v>6.2893126654393963E-3</v>
      </c>
      <c r="E163">
        <f>Table2[[#This Row],[Return]]</f>
        <v>6.2893126654393963E-3</v>
      </c>
    </row>
    <row r="164" spans="2:5" x14ac:dyDescent="0.2">
      <c r="B164" s="149">
        <v>45183</v>
      </c>
      <c r="C164">
        <v>456.70745799999997</v>
      </c>
      <c r="D164">
        <f t="shared" si="3"/>
        <v>8.2267388652742732E-2</v>
      </c>
      <c r="E164">
        <f>Table2[[#This Row],[Return]]</f>
        <v>8.2267388652742732E-2</v>
      </c>
    </row>
    <row r="165" spans="2:5" x14ac:dyDescent="0.2">
      <c r="B165" s="149">
        <v>45182</v>
      </c>
      <c r="C165">
        <v>421.991333</v>
      </c>
      <c r="D165">
        <f t="shared" si="3"/>
        <v>3.5610103792448777E-2</v>
      </c>
      <c r="E165">
        <f>Table2[[#This Row],[Return]]</f>
        <v>3.5610103792448777E-2</v>
      </c>
    </row>
    <row r="166" spans="2:5" x14ac:dyDescent="0.2">
      <c r="B166" s="149">
        <v>45181</v>
      </c>
      <c r="C166">
        <v>407.48089599999997</v>
      </c>
      <c r="D166">
        <f t="shared" si="3"/>
        <v>-6.4574810655555787E-2</v>
      </c>
      <c r="E166">
        <f>Table2[[#This Row],[Return]]</f>
        <v>-6.4574810655555787E-2</v>
      </c>
    </row>
    <row r="167" spans="2:5" x14ac:dyDescent="0.2">
      <c r="B167" s="149">
        <v>45180</v>
      </c>
      <c r="C167">
        <v>435.61035199999998</v>
      </c>
      <c r="D167">
        <f t="shared" si="3"/>
        <v>5.0017913998364423E-2</v>
      </c>
      <c r="E167">
        <f>Table2[[#This Row],[Return]]</f>
        <v>5.0017913998364423E-2</v>
      </c>
    </row>
    <row r="168" spans="2:5" x14ac:dyDescent="0.2">
      <c r="B168" s="149">
        <v>45177</v>
      </c>
      <c r="C168">
        <v>414.85992399999998</v>
      </c>
      <c r="D168">
        <f t="shared" si="3"/>
        <v>-1.7821593285008444E-2</v>
      </c>
      <c r="E168">
        <f>Table2[[#This Row],[Return]]</f>
        <v>-1.7821593285008444E-2</v>
      </c>
    </row>
    <row r="169" spans="2:5" x14ac:dyDescent="0.2">
      <c r="B169" s="149">
        <v>45176</v>
      </c>
      <c r="C169">
        <v>422.38754299999999</v>
      </c>
      <c r="D169">
        <f t="shared" si="3"/>
        <v>-3.7378551319945772E-3</v>
      </c>
      <c r="E169">
        <f>Table2[[#This Row],[Return]]</f>
        <v>-3.7378551319945772E-3</v>
      </c>
    </row>
    <row r="170" spans="2:5" x14ac:dyDescent="0.2">
      <c r="B170" s="149">
        <v>45175</v>
      </c>
      <c r="C170">
        <v>423.97228999999999</v>
      </c>
      <c r="D170">
        <f t="shared" si="3"/>
        <v>5.6522289008652048E-2</v>
      </c>
      <c r="E170">
        <f>Table2[[#This Row],[Return]]</f>
        <v>5.6522289008652048E-2</v>
      </c>
    </row>
    <row r="171" spans="2:5" x14ac:dyDescent="0.2">
      <c r="B171" s="149">
        <v>45174</v>
      </c>
      <c r="C171">
        <v>401.290436</v>
      </c>
      <c r="D171">
        <f t="shared" si="3"/>
        <v>1.7307389092053669E-3</v>
      </c>
      <c r="E171">
        <f>Table2[[#This Row],[Return]]</f>
        <v>1.7307389092053669E-3</v>
      </c>
    </row>
    <row r="172" spans="2:5" x14ac:dyDescent="0.2">
      <c r="B172" s="149">
        <v>45173</v>
      </c>
      <c r="C172">
        <v>400.59710699999999</v>
      </c>
      <c r="D172">
        <f t="shared" si="3"/>
        <v>7.4521835470040071E-2</v>
      </c>
      <c r="E172">
        <f>Table2[[#This Row],[Return]]</f>
        <v>7.4521835470040071E-2</v>
      </c>
    </row>
    <row r="173" spans="2:5" x14ac:dyDescent="0.2">
      <c r="B173" s="149">
        <v>45170</v>
      </c>
      <c r="C173">
        <v>372.814301</v>
      </c>
      <c r="D173">
        <f t="shared" si="3"/>
        <v>8.5744340203172866E-3</v>
      </c>
      <c r="E173">
        <f>Table2[[#This Row],[Return]]</f>
        <v>8.5744340203172866E-3</v>
      </c>
    </row>
    <row r="174" spans="2:5" x14ac:dyDescent="0.2">
      <c r="B174" s="149">
        <v>45169</v>
      </c>
      <c r="C174">
        <v>369.64480600000002</v>
      </c>
      <c r="D174">
        <f t="shared" si="3"/>
        <v>1.3579557464042203E-2</v>
      </c>
      <c r="E174">
        <f>Table2[[#This Row],[Return]]</f>
        <v>1.3579557464042203E-2</v>
      </c>
    </row>
    <row r="175" spans="2:5" x14ac:dyDescent="0.2">
      <c r="B175" s="149">
        <v>45168</v>
      </c>
      <c r="C175">
        <v>364.69244400000002</v>
      </c>
      <c r="D175">
        <f t="shared" si="3"/>
        <v>6.1484114773846677E-3</v>
      </c>
      <c r="E175">
        <f>Table2[[#This Row],[Return]]</f>
        <v>6.1484114773846677E-3</v>
      </c>
    </row>
    <row r="176" spans="2:5" x14ac:dyDescent="0.2">
      <c r="B176" s="149">
        <v>45167</v>
      </c>
      <c r="C176">
        <v>362.46386699999999</v>
      </c>
      <c r="D176">
        <f t="shared" si="3"/>
        <v>1.5052231369121444E-3</v>
      </c>
      <c r="E176">
        <f>Table2[[#This Row],[Return]]</f>
        <v>1.5052231369121444E-3</v>
      </c>
    </row>
    <row r="177" spans="2:5" x14ac:dyDescent="0.2">
      <c r="B177" s="149">
        <v>45166</v>
      </c>
      <c r="C177">
        <v>361.91909800000002</v>
      </c>
      <c r="D177">
        <f t="shared" si="3"/>
        <v>2.0567770517152151E-3</v>
      </c>
      <c r="E177">
        <f>Table2[[#This Row],[Return]]</f>
        <v>2.0567770517152151E-3</v>
      </c>
    </row>
    <row r="178" spans="2:5" x14ac:dyDescent="0.2">
      <c r="B178" s="149">
        <v>45163</v>
      </c>
      <c r="C178">
        <v>361.17623900000001</v>
      </c>
      <c r="D178">
        <f t="shared" si="3"/>
        <v>-6.4033347473851461E-3</v>
      </c>
      <c r="E178">
        <f>Table2[[#This Row],[Return]]</f>
        <v>-6.4033347473851461E-3</v>
      </c>
    </row>
    <row r="179" spans="2:5" x14ac:dyDescent="0.2">
      <c r="B179" s="149">
        <v>45162</v>
      </c>
      <c r="C179">
        <v>363.50387599999999</v>
      </c>
      <c r="D179">
        <f t="shared" si="3"/>
        <v>2.2711427007687551E-2</v>
      </c>
      <c r="E179">
        <f>Table2[[#This Row],[Return]]</f>
        <v>2.2711427007687551E-2</v>
      </c>
    </row>
    <row r="180" spans="2:5" x14ac:dyDescent="0.2">
      <c r="B180" s="149">
        <v>45161</v>
      </c>
      <c r="C180">
        <v>355.43151899999998</v>
      </c>
      <c r="D180">
        <f t="shared" si="3"/>
        <v>-6.9618646005614997E-4</v>
      </c>
      <c r="E180">
        <f>Table2[[#This Row],[Return]]</f>
        <v>-6.9618646005614997E-4</v>
      </c>
    </row>
    <row r="181" spans="2:5" x14ac:dyDescent="0.2">
      <c r="B181" s="149">
        <v>45160</v>
      </c>
      <c r="C181">
        <v>355.67913800000002</v>
      </c>
      <c r="D181">
        <f t="shared" si="3"/>
        <v>1.6272807758763393E-2</v>
      </c>
      <c r="E181">
        <f>Table2[[#This Row],[Return]]</f>
        <v>1.6272807758763393E-2</v>
      </c>
    </row>
    <row r="182" spans="2:5" x14ac:dyDescent="0.2">
      <c r="B182" s="149">
        <v>45159</v>
      </c>
      <c r="C182">
        <v>349.98391700000002</v>
      </c>
      <c r="D182">
        <f t="shared" si="3"/>
        <v>6.6952220546823401E-3</v>
      </c>
      <c r="E182">
        <f>Table2[[#This Row],[Return]]</f>
        <v>6.6952220546823401E-3</v>
      </c>
    </row>
    <row r="183" spans="2:5" x14ac:dyDescent="0.2">
      <c r="B183" s="149">
        <v>45156</v>
      </c>
      <c r="C183">
        <v>347.65628099999998</v>
      </c>
      <c r="D183">
        <f t="shared" si="3"/>
        <v>-3.1241607515874034E-3</v>
      </c>
      <c r="E183">
        <f>Table2[[#This Row],[Return]]</f>
        <v>-3.1241607515874034E-3</v>
      </c>
    </row>
    <row r="184" spans="2:5" x14ac:dyDescent="0.2">
      <c r="B184" s="149">
        <v>45155</v>
      </c>
      <c r="C184">
        <v>348.74581899999998</v>
      </c>
      <c r="D184">
        <f t="shared" si="3"/>
        <v>9.461072042738345E-3</v>
      </c>
      <c r="E184">
        <f>Table2[[#This Row],[Return]]</f>
        <v>9.461072042738345E-3</v>
      </c>
    </row>
    <row r="185" spans="2:5" x14ac:dyDescent="0.2">
      <c r="B185" s="149">
        <v>45154</v>
      </c>
      <c r="C185">
        <v>345.47723400000001</v>
      </c>
      <c r="D185">
        <f t="shared" si="3"/>
        <v>1.2775867654990362E-2</v>
      </c>
      <c r="E185">
        <f>Table2[[#This Row],[Return]]</f>
        <v>1.2775867654990362E-2</v>
      </c>
    </row>
    <row r="186" spans="2:5" x14ac:dyDescent="0.2">
      <c r="B186" s="149">
        <v>45152</v>
      </c>
      <c r="C186">
        <v>341.11914100000001</v>
      </c>
      <c r="D186">
        <f t="shared" si="3"/>
        <v>-3.4723082904065251E-3</v>
      </c>
      <c r="E186">
        <f>Table2[[#This Row],[Return]]</f>
        <v>-3.4723082904065251E-3</v>
      </c>
    </row>
    <row r="187" spans="2:5" x14ac:dyDescent="0.2">
      <c r="B187" s="149">
        <v>45149</v>
      </c>
      <c r="C187">
        <v>342.30773900000003</v>
      </c>
      <c r="D187">
        <f t="shared" si="3"/>
        <v>-2.7027017885277789E-2</v>
      </c>
      <c r="E187">
        <f>Table2[[#This Row],[Return]]</f>
        <v>-2.7027017885277789E-2</v>
      </c>
    </row>
    <row r="188" spans="2:5" x14ac:dyDescent="0.2">
      <c r="B188" s="149">
        <v>45148</v>
      </c>
      <c r="C188">
        <v>351.816284</v>
      </c>
      <c r="D188">
        <f t="shared" si="3"/>
        <v>-3.2547976751482577E-2</v>
      </c>
      <c r="E188">
        <f>Table2[[#This Row],[Return]]</f>
        <v>-3.2547976751482577E-2</v>
      </c>
    </row>
    <row r="189" spans="2:5" x14ac:dyDescent="0.2">
      <c r="B189" s="149">
        <v>45147</v>
      </c>
      <c r="C189">
        <v>363.65243500000003</v>
      </c>
      <c r="D189">
        <f t="shared" si="3"/>
        <v>5.8904038667601704E-3</v>
      </c>
      <c r="E189">
        <f>Table2[[#This Row],[Return]]</f>
        <v>5.8904038667601704E-3</v>
      </c>
    </row>
    <row r="190" spans="2:5" x14ac:dyDescent="0.2">
      <c r="B190" s="149">
        <v>45146</v>
      </c>
      <c r="C190">
        <v>361.522919</v>
      </c>
      <c r="D190">
        <f t="shared" si="3"/>
        <v>-3.5489517067912252E-3</v>
      </c>
      <c r="E190">
        <f>Table2[[#This Row],[Return]]</f>
        <v>-3.5489517067912252E-3</v>
      </c>
    </row>
    <row r="191" spans="2:5" x14ac:dyDescent="0.2">
      <c r="B191" s="149">
        <v>45145</v>
      </c>
      <c r="C191">
        <v>362.81051600000001</v>
      </c>
      <c r="D191">
        <f t="shared" si="3"/>
        <v>6.318643614982326E-3</v>
      </c>
      <c r="E191">
        <f>Table2[[#This Row],[Return]]</f>
        <v>6.318643614982326E-3</v>
      </c>
    </row>
    <row r="192" spans="2:5" x14ac:dyDescent="0.2">
      <c r="B192" s="149">
        <v>45142</v>
      </c>
      <c r="C192">
        <v>360.53244000000001</v>
      </c>
      <c r="D192">
        <f t="shared" si="3"/>
        <v>-2.7468482370510779E-4</v>
      </c>
      <c r="E192">
        <f>Table2[[#This Row],[Return]]</f>
        <v>-2.7468482370510779E-4</v>
      </c>
    </row>
    <row r="193" spans="2:5" x14ac:dyDescent="0.2">
      <c r="B193" s="149">
        <v>45141</v>
      </c>
      <c r="C193">
        <v>360.63150000000002</v>
      </c>
      <c r="D193">
        <f t="shared" si="3"/>
        <v>-3.4120649081547001E-3</v>
      </c>
      <c r="E193">
        <f>Table2[[#This Row],[Return]]</f>
        <v>-3.4120649081547001E-3</v>
      </c>
    </row>
    <row r="194" spans="2:5" x14ac:dyDescent="0.2">
      <c r="B194" s="149">
        <v>45140</v>
      </c>
      <c r="C194">
        <v>361.86621100000002</v>
      </c>
      <c r="D194">
        <f t="shared" si="3"/>
        <v>-3.0178670312070274E-2</v>
      </c>
      <c r="E194">
        <f>Table2[[#This Row],[Return]]</f>
        <v>-3.0178670312070274E-2</v>
      </c>
    </row>
    <row r="195" spans="2:5" x14ac:dyDescent="0.2">
      <c r="B195" s="149">
        <v>45139</v>
      </c>
      <c r="C195">
        <v>373.12667800000003</v>
      </c>
      <c r="D195">
        <f t="shared" si="3"/>
        <v>-6.9663185142386543E-3</v>
      </c>
      <c r="E195">
        <f>Table2[[#This Row],[Return]]</f>
        <v>-6.9663185142386543E-3</v>
      </c>
    </row>
    <row r="196" spans="2:5" x14ac:dyDescent="0.2">
      <c r="B196" s="149">
        <v>45138</v>
      </c>
      <c r="C196">
        <v>375.74423200000001</v>
      </c>
      <c r="D196">
        <f t="shared" ref="D196:D259" si="4">(C196-C197)/C197</f>
        <v>1.7520352764001768E-2</v>
      </c>
      <c r="E196">
        <f>Table2[[#This Row],[Return]]</f>
        <v>1.7520352764001768E-2</v>
      </c>
    </row>
    <row r="197" spans="2:5" x14ac:dyDescent="0.2">
      <c r="B197" s="149">
        <v>45135</v>
      </c>
      <c r="C197">
        <v>369.27441399999998</v>
      </c>
      <c r="D197">
        <f t="shared" si="4"/>
        <v>-1.1893807160538903E-2</v>
      </c>
      <c r="E197">
        <f>Table2[[#This Row],[Return]]</f>
        <v>-1.1893807160538903E-2</v>
      </c>
    </row>
    <row r="198" spans="2:5" x14ac:dyDescent="0.2">
      <c r="B198" s="149">
        <v>45134</v>
      </c>
      <c r="C198">
        <v>373.71935999999999</v>
      </c>
      <c r="D198">
        <f t="shared" si="4"/>
        <v>-8.776504449130914E-3</v>
      </c>
      <c r="E198">
        <f>Table2[[#This Row],[Return]]</f>
        <v>-8.776504449130914E-3</v>
      </c>
    </row>
    <row r="199" spans="2:5" x14ac:dyDescent="0.2">
      <c r="B199" s="149">
        <v>45133</v>
      </c>
      <c r="C199">
        <v>377.02835099999999</v>
      </c>
      <c r="D199">
        <f t="shared" si="4"/>
        <v>-1.4387814354488175E-3</v>
      </c>
      <c r="E199">
        <f>Table2[[#This Row],[Return]]</f>
        <v>-1.4387814354488175E-3</v>
      </c>
    </row>
    <row r="200" spans="2:5" x14ac:dyDescent="0.2">
      <c r="B200" s="149">
        <v>45132</v>
      </c>
      <c r="C200">
        <v>377.571594</v>
      </c>
      <c r="D200">
        <f t="shared" si="4"/>
        <v>-1.9494693632442227E-2</v>
      </c>
      <c r="E200">
        <f>Table2[[#This Row],[Return]]</f>
        <v>-1.9494693632442227E-2</v>
      </c>
    </row>
    <row r="201" spans="2:5" x14ac:dyDescent="0.2">
      <c r="B201" s="149">
        <v>45131</v>
      </c>
      <c r="C201">
        <v>385.07858299999998</v>
      </c>
      <c r="D201">
        <f t="shared" si="4"/>
        <v>1.4970064914991444E-2</v>
      </c>
      <c r="E201">
        <f>Table2[[#This Row],[Return]]</f>
        <v>1.4970064914991444E-2</v>
      </c>
    </row>
    <row r="202" spans="2:5" x14ac:dyDescent="0.2">
      <c r="B202" s="149">
        <v>45128</v>
      </c>
      <c r="C202">
        <v>379.398956</v>
      </c>
      <c r="D202">
        <f t="shared" si="4"/>
        <v>1.9779653824495681E-2</v>
      </c>
      <c r="E202">
        <f>Table2[[#This Row],[Return]]</f>
        <v>1.9779653824495681E-2</v>
      </c>
    </row>
    <row r="203" spans="2:5" x14ac:dyDescent="0.2">
      <c r="B203" s="149">
        <v>45127</v>
      </c>
      <c r="C203">
        <v>372.04013099999997</v>
      </c>
      <c r="D203">
        <f t="shared" si="4"/>
        <v>1.0327274228676332E-2</v>
      </c>
      <c r="E203">
        <f>Table2[[#This Row],[Return]]</f>
        <v>1.0327274228676332E-2</v>
      </c>
    </row>
    <row r="204" spans="2:5" x14ac:dyDescent="0.2">
      <c r="B204" s="149">
        <v>45126</v>
      </c>
      <c r="C204">
        <v>368.23724399999998</v>
      </c>
      <c r="D204">
        <f t="shared" si="4"/>
        <v>2.2852623409854028E-3</v>
      </c>
      <c r="E204">
        <f>Table2[[#This Row],[Return]]</f>
        <v>2.2852623409854028E-3</v>
      </c>
    </row>
    <row r="205" spans="2:5" x14ac:dyDescent="0.2">
      <c r="B205" s="149">
        <v>45125</v>
      </c>
      <c r="C205">
        <v>367.39764400000001</v>
      </c>
      <c r="D205">
        <f t="shared" si="4"/>
        <v>-1.5744958819766713E-2</v>
      </c>
      <c r="E205">
        <f>Table2[[#This Row],[Return]]</f>
        <v>-1.5744958819766713E-2</v>
      </c>
    </row>
    <row r="206" spans="2:5" x14ac:dyDescent="0.2">
      <c r="B206" s="149">
        <v>45124</v>
      </c>
      <c r="C206">
        <v>373.27484099999998</v>
      </c>
      <c r="D206">
        <f t="shared" si="4"/>
        <v>-6.0494501706329145E-3</v>
      </c>
      <c r="E206">
        <f>Table2[[#This Row],[Return]]</f>
        <v>-6.0494501706329145E-3</v>
      </c>
    </row>
    <row r="207" spans="2:5" x14ac:dyDescent="0.2">
      <c r="B207" s="149">
        <v>45121</v>
      </c>
      <c r="C207">
        <v>375.54669200000001</v>
      </c>
      <c r="D207">
        <f t="shared" si="4"/>
        <v>2.1493856218616752E-2</v>
      </c>
      <c r="E207">
        <f>Table2[[#This Row],[Return]]</f>
        <v>2.1493856218616752E-2</v>
      </c>
    </row>
    <row r="208" spans="2:5" x14ac:dyDescent="0.2">
      <c r="B208" s="149">
        <v>45120</v>
      </c>
      <c r="C208">
        <v>367.64459199999999</v>
      </c>
      <c r="D208">
        <f t="shared" si="4"/>
        <v>-8.1278996784893021E-3</v>
      </c>
      <c r="E208">
        <f>Table2[[#This Row],[Return]]</f>
        <v>-8.1278996784893021E-3</v>
      </c>
    </row>
    <row r="209" spans="2:5" x14ac:dyDescent="0.2">
      <c r="B209" s="149">
        <v>45119</v>
      </c>
      <c r="C209">
        <v>370.65725700000002</v>
      </c>
      <c r="D209">
        <f t="shared" si="4"/>
        <v>4.2820730424423265E-3</v>
      </c>
      <c r="E209">
        <f>Table2[[#This Row],[Return]]</f>
        <v>4.2820730424423265E-3</v>
      </c>
    </row>
    <row r="210" spans="2:5" x14ac:dyDescent="0.2">
      <c r="B210" s="149">
        <v>45118</v>
      </c>
      <c r="C210">
        <v>369.076843</v>
      </c>
      <c r="D210">
        <f t="shared" si="4"/>
        <v>3.2218789178411109E-3</v>
      </c>
      <c r="E210">
        <f>Table2[[#This Row],[Return]]</f>
        <v>3.2218789178411109E-3</v>
      </c>
    </row>
    <row r="211" spans="2:5" x14ac:dyDescent="0.2">
      <c r="B211" s="149">
        <v>45117</v>
      </c>
      <c r="C211">
        <v>367.89154100000002</v>
      </c>
      <c r="D211">
        <f t="shared" si="4"/>
        <v>-1.5594105159550677E-2</v>
      </c>
      <c r="E211">
        <f>Table2[[#This Row],[Return]]</f>
        <v>-1.5594105159550677E-2</v>
      </c>
    </row>
    <row r="212" spans="2:5" x14ac:dyDescent="0.2">
      <c r="B212" s="149">
        <v>45114</v>
      </c>
      <c r="C212">
        <v>373.71935999999999</v>
      </c>
      <c r="D212">
        <f t="shared" si="4"/>
        <v>1.9124632398535884E-2</v>
      </c>
      <c r="E212">
        <f>Table2[[#This Row],[Return]]</f>
        <v>1.9124632398535884E-2</v>
      </c>
    </row>
    <row r="213" spans="2:5" x14ac:dyDescent="0.2">
      <c r="B213" s="149">
        <v>45113</v>
      </c>
      <c r="C213">
        <v>366.70623799999998</v>
      </c>
      <c r="D213">
        <f t="shared" si="4"/>
        <v>1.1856158697228695E-2</v>
      </c>
      <c r="E213">
        <f>Table2[[#This Row],[Return]]</f>
        <v>1.1856158697228695E-2</v>
      </c>
    </row>
    <row r="214" spans="2:5" x14ac:dyDescent="0.2">
      <c r="B214" s="149">
        <v>45112</v>
      </c>
      <c r="C214">
        <v>362.40945399999998</v>
      </c>
      <c r="D214">
        <f t="shared" si="4"/>
        <v>-4.7471225350784905E-3</v>
      </c>
      <c r="E214">
        <f>Table2[[#This Row],[Return]]</f>
        <v>-4.7471225350784905E-3</v>
      </c>
    </row>
    <row r="215" spans="2:5" x14ac:dyDescent="0.2">
      <c r="B215" s="149">
        <v>45111</v>
      </c>
      <c r="C215">
        <v>364.13806199999999</v>
      </c>
      <c r="D215">
        <f t="shared" si="4"/>
        <v>-8.8720819341999452E-3</v>
      </c>
      <c r="E215">
        <f>Table2[[#This Row],[Return]]</f>
        <v>-8.8720819341999452E-3</v>
      </c>
    </row>
    <row r="216" spans="2:5" x14ac:dyDescent="0.2">
      <c r="B216" s="149">
        <v>45110</v>
      </c>
      <c r="C216">
        <v>367.39764400000001</v>
      </c>
      <c r="D216">
        <f t="shared" si="4"/>
        <v>0</v>
      </c>
      <c r="E216">
        <f>Table2[[#This Row],[Return]]</f>
        <v>0</v>
      </c>
    </row>
    <row r="217" spans="2:5" x14ac:dyDescent="0.2">
      <c r="B217" s="149">
        <v>45107</v>
      </c>
      <c r="C217">
        <v>367.39764400000001</v>
      </c>
      <c r="D217">
        <f t="shared" si="4"/>
        <v>4.7270770471285334E-3</v>
      </c>
      <c r="E217">
        <f>Table2[[#This Row],[Return]]</f>
        <v>4.7270770471285334E-3</v>
      </c>
    </row>
    <row r="218" spans="2:5" x14ac:dyDescent="0.2">
      <c r="B218" s="149">
        <v>45105</v>
      </c>
      <c r="C218">
        <v>365.66909800000002</v>
      </c>
      <c r="D218">
        <f t="shared" si="4"/>
        <v>-1.108581298536474E-2</v>
      </c>
      <c r="E218">
        <f>Table2[[#This Row],[Return]]</f>
        <v>-1.108581298536474E-2</v>
      </c>
    </row>
    <row r="219" spans="2:5" x14ac:dyDescent="0.2">
      <c r="B219" s="149">
        <v>45104</v>
      </c>
      <c r="C219">
        <v>369.76828</v>
      </c>
      <c r="D219">
        <f t="shared" si="4"/>
        <v>8.4859178688215728E-3</v>
      </c>
      <c r="E219">
        <f>Table2[[#This Row],[Return]]</f>
        <v>8.4859178688215728E-3</v>
      </c>
    </row>
    <row r="220" spans="2:5" x14ac:dyDescent="0.2">
      <c r="B220" s="149">
        <v>45103</v>
      </c>
      <c r="C220">
        <v>366.65685999999999</v>
      </c>
      <c r="D220">
        <f t="shared" si="4"/>
        <v>-1.2503191293505479E-2</v>
      </c>
      <c r="E220">
        <f>Table2[[#This Row],[Return]]</f>
        <v>-1.2503191293505479E-2</v>
      </c>
    </row>
    <row r="221" spans="2:5" x14ac:dyDescent="0.2">
      <c r="B221" s="149">
        <v>45100</v>
      </c>
      <c r="C221">
        <v>371.299286</v>
      </c>
      <c r="D221">
        <f t="shared" si="4"/>
        <v>-3.9233330425583253E-2</v>
      </c>
      <c r="E221">
        <f>Table2[[#This Row],[Return]]</f>
        <v>-3.9233330425583253E-2</v>
      </c>
    </row>
    <row r="222" spans="2:5" x14ac:dyDescent="0.2">
      <c r="B222" s="149">
        <v>45099</v>
      </c>
      <c r="C222">
        <v>386.461456</v>
      </c>
      <c r="D222">
        <f t="shared" si="4"/>
        <v>5.7861319814190612E-2</v>
      </c>
      <c r="E222">
        <f>Table2[[#This Row],[Return]]</f>
        <v>5.7861319814190612E-2</v>
      </c>
    </row>
    <row r="223" spans="2:5" x14ac:dyDescent="0.2">
      <c r="B223" s="149">
        <v>45098</v>
      </c>
      <c r="C223">
        <v>365.32336400000003</v>
      </c>
      <c r="D223">
        <f t="shared" si="4"/>
        <v>1.0105172513713227E-2</v>
      </c>
      <c r="E223">
        <f>Table2[[#This Row],[Return]]</f>
        <v>1.0105172513713227E-2</v>
      </c>
    </row>
    <row r="224" spans="2:5" x14ac:dyDescent="0.2">
      <c r="B224" s="149">
        <v>45097</v>
      </c>
      <c r="C224">
        <v>361.66863999999998</v>
      </c>
      <c r="D224">
        <f t="shared" si="4"/>
        <v>6.7362339506254632E-3</v>
      </c>
      <c r="E224">
        <f>Table2[[#This Row],[Return]]</f>
        <v>6.7362339506254632E-3</v>
      </c>
    </row>
    <row r="225" spans="2:5" x14ac:dyDescent="0.2">
      <c r="B225" s="149">
        <v>45096</v>
      </c>
      <c r="C225">
        <v>359.24865699999998</v>
      </c>
      <c r="D225">
        <f t="shared" si="4"/>
        <v>2.8954124522533901E-3</v>
      </c>
      <c r="E225">
        <f>Table2[[#This Row],[Return]]</f>
        <v>2.8954124522533901E-3</v>
      </c>
    </row>
    <row r="226" spans="2:5" x14ac:dyDescent="0.2">
      <c r="B226" s="149">
        <v>45093</v>
      </c>
      <c r="C226">
        <v>358.21148699999998</v>
      </c>
      <c r="D226">
        <f t="shared" si="4"/>
        <v>1.1858299557619354E-2</v>
      </c>
      <c r="E226">
        <f>Table2[[#This Row],[Return]]</f>
        <v>1.1858299557619354E-2</v>
      </c>
    </row>
    <row r="227" spans="2:5" x14ac:dyDescent="0.2">
      <c r="B227" s="149">
        <v>45092</v>
      </c>
      <c r="C227">
        <v>354.01348899999999</v>
      </c>
      <c r="D227">
        <f t="shared" si="4"/>
        <v>-1.7274574847262851E-2</v>
      </c>
      <c r="E227">
        <f>Table2[[#This Row],[Return]]</f>
        <v>-1.7274574847262851E-2</v>
      </c>
    </row>
    <row r="228" spans="2:5" x14ac:dyDescent="0.2">
      <c r="B228" s="149">
        <v>45091</v>
      </c>
      <c r="C228">
        <v>360.23642000000001</v>
      </c>
      <c r="D228">
        <f t="shared" si="4"/>
        <v>-7.0785906456276677E-3</v>
      </c>
      <c r="E228">
        <f>Table2[[#This Row],[Return]]</f>
        <v>-7.0785906456276677E-3</v>
      </c>
    </row>
    <row r="229" spans="2:5" x14ac:dyDescent="0.2">
      <c r="B229" s="149">
        <v>45090</v>
      </c>
      <c r="C229">
        <v>362.80456500000003</v>
      </c>
      <c r="D229">
        <f t="shared" si="4"/>
        <v>-3.2564175659965796E-3</v>
      </c>
      <c r="E229">
        <f>Table2[[#This Row],[Return]]</f>
        <v>-3.2564175659965796E-3</v>
      </c>
    </row>
    <row r="230" spans="2:5" x14ac:dyDescent="0.2">
      <c r="B230" s="149">
        <v>45089</v>
      </c>
      <c r="C230">
        <v>363.989868</v>
      </c>
      <c r="D230">
        <f t="shared" si="4"/>
        <v>-7.6747994805949106E-3</v>
      </c>
      <c r="E230">
        <f>Table2[[#This Row],[Return]]</f>
        <v>-7.6747994805949106E-3</v>
      </c>
    </row>
    <row r="231" spans="2:5" x14ac:dyDescent="0.2">
      <c r="B231" s="149">
        <v>45086</v>
      </c>
      <c r="C231">
        <v>366.80502300000001</v>
      </c>
      <c r="D231">
        <f t="shared" si="4"/>
        <v>1.9772154938245145E-2</v>
      </c>
      <c r="E231">
        <f>Table2[[#This Row],[Return]]</f>
        <v>1.9772154938245145E-2</v>
      </c>
    </row>
    <row r="232" spans="2:5" x14ac:dyDescent="0.2">
      <c r="B232" s="149">
        <v>45085</v>
      </c>
      <c r="C232">
        <v>359.69311499999998</v>
      </c>
      <c r="D232">
        <f t="shared" si="4"/>
        <v>-1.0730827637716349E-2</v>
      </c>
      <c r="E232">
        <f>Table2[[#This Row],[Return]]</f>
        <v>-1.0730827637716349E-2</v>
      </c>
    </row>
    <row r="233" spans="2:5" x14ac:dyDescent="0.2">
      <c r="B233" s="149">
        <v>45084</v>
      </c>
      <c r="C233">
        <v>363.59478799999999</v>
      </c>
      <c r="D233">
        <f t="shared" si="4"/>
        <v>1.4329090707190883E-2</v>
      </c>
      <c r="E233">
        <f>Table2[[#This Row],[Return]]</f>
        <v>1.4329090707190883E-2</v>
      </c>
    </row>
    <row r="234" spans="2:5" x14ac:dyDescent="0.2">
      <c r="B234" s="149">
        <v>45083</v>
      </c>
      <c r="C234">
        <v>358.45840500000003</v>
      </c>
      <c r="D234">
        <f t="shared" si="4"/>
        <v>-4.662742355884872E-3</v>
      </c>
      <c r="E234">
        <f>Table2[[#This Row],[Return]]</f>
        <v>-4.662742355884872E-3</v>
      </c>
    </row>
    <row r="235" spans="2:5" x14ac:dyDescent="0.2">
      <c r="B235" s="149">
        <v>45082</v>
      </c>
      <c r="C235">
        <v>360.13763399999999</v>
      </c>
      <c r="D235">
        <f t="shared" si="4"/>
        <v>-8.2959177186303981E-3</v>
      </c>
      <c r="E235">
        <f>Table2[[#This Row],[Return]]</f>
        <v>-8.2959177186303981E-3</v>
      </c>
    </row>
    <row r="236" spans="2:5" x14ac:dyDescent="0.2">
      <c r="B236" s="149">
        <v>45079</v>
      </c>
      <c r="C236">
        <v>363.15029900000002</v>
      </c>
      <c r="D236">
        <f t="shared" si="4"/>
        <v>3.1276343725204346E-2</v>
      </c>
      <c r="E236">
        <f>Table2[[#This Row],[Return]]</f>
        <v>3.1276343725204346E-2</v>
      </c>
    </row>
    <row r="237" spans="2:5" x14ac:dyDescent="0.2">
      <c r="B237" s="149">
        <v>45078</v>
      </c>
      <c r="C237">
        <v>352.13674900000001</v>
      </c>
      <c r="D237">
        <f t="shared" si="4"/>
        <v>6.493506512066617E-3</v>
      </c>
      <c r="E237">
        <f>Table2[[#This Row],[Return]]</f>
        <v>6.493506512066617E-3</v>
      </c>
    </row>
    <row r="238" spans="2:5" x14ac:dyDescent="0.2">
      <c r="B238" s="149">
        <v>45077</v>
      </c>
      <c r="C238">
        <v>349.86489899999998</v>
      </c>
      <c r="D238">
        <f t="shared" si="4"/>
        <v>8.3985342034692406E-3</v>
      </c>
      <c r="E238">
        <f>Table2[[#This Row],[Return]]</f>
        <v>8.3985342034692406E-3</v>
      </c>
    </row>
    <row r="239" spans="2:5" x14ac:dyDescent="0.2">
      <c r="B239" s="149">
        <v>45076</v>
      </c>
      <c r="C239">
        <v>346.95101899999997</v>
      </c>
      <c r="D239">
        <f t="shared" si="4"/>
        <v>-5.8023263274654593E-3</v>
      </c>
      <c r="E239">
        <f>Table2[[#This Row],[Return]]</f>
        <v>-5.8023263274654593E-3</v>
      </c>
    </row>
    <row r="240" spans="2:5" x14ac:dyDescent="0.2">
      <c r="B240" s="149">
        <v>45075</v>
      </c>
      <c r="C240">
        <v>348.97589099999999</v>
      </c>
      <c r="D240">
        <f t="shared" si="4"/>
        <v>5.6930597690352759E-3</v>
      </c>
      <c r="E240">
        <f>Table2[[#This Row],[Return]]</f>
        <v>5.6930597690352759E-3</v>
      </c>
    </row>
    <row r="241" spans="2:5" x14ac:dyDescent="0.2">
      <c r="B241" s="149">
        <v>45072</v>
      </c>
      <c r="C241">
        <v>347.00039700000002</v>
      </c>
      <c r="D241">
        <f t="shared" si="4"/>
        <v>4.1446268024947176E-3</v>
      </c>
      <c r="E241">
        <f>Table2[[#This Row],[Return]]</f>
        <v>4.1446268024947176E-3</v>
      </c>
    </row>
    <row r="242" spans="2:5" x14ac:dyDescent="0.2">
      <c r="B242" s="149">
        <v>45071</v>
      </c>
      <c r="C242">
        <v>345.56814600000001</v>
      </c>
      <c r="D242">
        <f t="shared" si="4"/>
        <v>-4.6941263939595688E-3</v>
      </c>
      <c r="E242">
        <f>Table2[[#This Row],[Return]]</f>
        <v>-4.6941263939595688E-3</v>
      </c>
    </row>
    <row r="243" spans="2:5" x14ac:dyDescent="0.2">
      <c r="B243" s="149">
        <v>45070</v>
      </c>
      <c r="C243">
        <v>347.19793700000002</v>
      </c>
      <c r="D243">
        <f t="shared" si="4"/>
        <v>-4.249342424957895E-3</v>
      </c>
      <c r="E243">
        <f>Table2[[#This Row],[Return]]</f>
        <v>-4.249342424957895E-3</v>
      </c>
    </row>
    <row r="244" spans="2:5" x14ac:dyDescent="0.2">
      <c r="B244" s="149">
        <v>45069</v>
      </c>
      <c r="C244">
        <v>348.679596</v>
      </c>
      <c r="D244">
        <f t="shared" si="4"/>
        <v>-9.8176433156086339E-3</v>
      </c>
      <c r="E244">
        <f>Table2[[#This Row],[Return]]</f>
        <v>-9.8176433156086339E-3</v>
      </c>
    </row>
    <row r="245" spans="2:5" x14ac:dyDescent="0.2">
      <c r="B245" s="149">
        <v>45068</v>
      </c>
      <c r="C245">
        <v>352.13674900000001</v>
      </c>
      <c r="D245">
        <f t="shared" si="4"/>
        <v>-1.7500334889723555E-2</v>
      </c>
      <c r="E245">
        <f>Table2[[#This Row],[Return]]</f>
        <v>-1.7500334889723555E-2</v>
      </c>
    </row>
    <row r="246" spans="2:5" x14ac:dyDescent="0.2">
      <c r="B246" s="149">
        <v>45065</v>
      </c>
      <c r="C246">
        <v>358.40902699999998</v>
      </c>
      <c r="D246">
        <f t="shared" si="4"/>
        <v>-1.3726631231193704E-2</v>
      </c>
      <c r="E246">
        <f>Table2[[#This Row],[Return]]</f>
        <v>-1.3726631231193704E-2</v>
      </c>
    </row>
    <row r="247" spans="2:5" x14ac:dyDescent="0.2">
      <c r="B247" s="149">
        <v>45064</v>
      </c>
      <c r="C247">
        <v>363.39724699999999</v>
      </c>
      <c r="D247">
        <f t="shared" si="4"/>
        <v>1.5737194966205331E-2</v>
      </c>
      <c r="E247">
        <f>Table2[[#This Row],[Return]]</f>
        <v>1.5737194966205331E-2</v>
      </c>
    </row>
    <row r="248" spans="2:5" x14ac:dyDescent="0.2">
      <c r="B248" s="149">
        <v>45063</v>
      </c>
      <c r="C248">
        <v>357.766998</v>
      </c>
      <c r="D248">
        <f t="shared" si="4"/>
        <v>-3.0277479571915698E-3</v>
      </c>
      <c r="E248">
        <f>Table2[[#This Row],[Return]]</f>
        <v>-3.0277479571915698E-3</v>
      </c>
    </row>
    <row r="249" spans="2:5" x14ac:dyDescent="0.2">
      <c r="B249" s="149">
        <v>45062</v>
      </c>
      <c r="C249">
        <v>358.85351600000001</v>
      </c>
      <c r="D249">
        <f t="shared" si="4"/>
        <v>-5.5025595995547192E-4</v>
      </c>
      <c r="E249">
        <f>Table2[[#This Row],[Return]]</f>
        <v>-5.5025595995547192E-4</v>
      </c>
    </row>
    <row r="250" spans="2:5" x14ac:dyDescent="0.2">
      <c r="B250" s="149">
        <v>45061</v>
      </c>
      <c r="C250">
        <v>359.051086</v>
      </c>
      <c r="D250">
        <f t="shared" si="4"/>
        <v>1.2394863967337779E-3</v>
      </c>
      <c r="E250">
        <f>Table2[[#This Row],[Return]]</f>
        <v>1.2394863967337779E-3</v>
      </c>
    </row>
    <row r="251" spans="2:5" x14ac:dyDescent="0.2">
      <c r="B251" s="149">
        <v>45058</v>
      </c>
      <c r="C251">
        <v>358.60659800000002</v>
      </c>
      <c r="D251">
        <f t="shared" si="4"/>
        <v>-3.4311794546260169E-3</v>
      </c>
      <c r="E251">
        <f>Table2[[#This Row],[Return]]</f>
        <v>-3.4311794546260169E-3</v>
      </c>
    </row>
    <row r="252" spans="2:5" x14ac:dyDescent="0.2">
      <c r="B252" s="149">
        <v>45057</v>
      </c>
      <c r="C252">
        <v>359.84127799999999</v>
      </c>
      <c r="D252">
        <f t="shared" si="4"/>
        <v>-4.644824033024385E-3</v>
      </c>
      <c r="E252">
        <f>Table2[[#This Row],[Return]]</f>
        <v>-4.644824033024385E-3</v>
      </c>
    </row>
    <row r="253" spans="2:5" x14ac:dyDescent="0.2">
      <c r="B253" s="149">
        <v>45056</v>
      </c>
      <c r="C253">
        <v>361.52047700000003</v>
      </c>
      <c r="D253">
        <f t="shared" si="4"/>
        <v>-1.5467389410107526E-2</v>
      </c>
      <c r="E253">
        <f>Table2[[#This Row],[Return]]</f>
        <v>-1.5467389410107526E-2</v>
      </c>
    </row>
    <row r="254" spans="2:5" x14ac:dyDescent="0.2">
      <c r="B254" s="149">
        <v>45055</v>
      </c>
      <c r="C254">
        <v>367.20010400000001</v>
      </c>
      <c r="D254">
        <f t="shared" si="4"/>
        <v>5.409069141537718E-3</v>
      </c>
      <c r="E254">
        <f>Table2[[#This Row],[Return]]</f>
        <v>5.409069141537718E-3</v>
      </c>
    </row>
    <row r="255" spans="2:5" x14ac:dyDescent="0.2">
      <c r="B255" s="149">
        <v>45054</v>
      </c>
      <c r="C255">
        <v>365.22457900000001</v>
      </c>
      <c r="D255">
        <f t="shared" si="4"/>
        <v>-1.1099238903081609E-2</v>
      </c>
      <c r="E255">
        <f>Table2[[#This Row],[Return]]</f>
        <v>-1.1099238903081609E-2</v>
      </c>
    </row>
    <row r="256" spans="2:5" x14ac:dyDescent="0.2">
      <c r="B256" s="149">
        <v>45051</v>
      </c>
      <c r="C256">
        <v>369.32379200000003</v>
      </c>
      <c r="D256">
        <f t="shared" si="4"/>
        <v>-1.7353711215808585E-3</v>
      </c>
      <c r="E256">
        <f>Table2[[#This Row],[Return]]</f>
        <v>-1.7353711215808585E-3</v>
      </c>
    </row>
    <row r="257" spans="2:5" x14ac:dyDescent="0.2">
      <c r="B257" s="149">
        <v>45050</v>
      </c>
      <c r="C257">
        <v>369.96582000000001</v>
      </c>
      <c r="D257">
        <f t="shared" si="4"/>
        <v>2.3080978149028073E-2</v>
      </c>
      <c r="E257">
        <f>Table2[[#This Row],[Return]]</f>
        <v>2.3080978149028073E-2</v>
      </c>
    </row>
    <row r="258" spans="2:5" x14ac:dyDescent="0.2">
      <c r="B258" s="149">
        <v>45049</v>
      </c>
      <c r="C258">
        <v>361.61929300000003</v>
      </c>
      <c r="D258">
        <f t="shared" si="4"/>
        <v>8.2028289676170816E-4</v>
      </c>
      <c r="E258">
        <f>Table2[[#This Row],[Return]]</f>
        <v>8.2028289676170816E-4</v>
      </c>
    </row>
    <row r="259" spans="2:5" x14ac:dyDescent="0.2">
      <c r="B259" s="149">
        <v>45048</v>
      </c>
      <c r="C259">
        <v>361.32290599999999</v>
      </c>
      <c r="D259">
        <f t="shared" si="4"/>
        <v>-1.1752058539298041E-2</v>
      </c>
      <c r="E259">
        <f>Table2[[#This Row],[Return]]</f>
        <v>-1.1752058539298041E-2</v>
      </c>
    </row>
    <row r="260" spans="2:5" x14ac:dyDescent="0.2">
      <c r="B260" s="149">
        <v>45044</v>
      </c>
      <c r="C260">
        <v>365.61968999999999</v>
      </c>
      <c r="D260">
        <f t="shared" ref="D260:D323" si="5">(C260-C261)/C261</f>
        <v>-1.3489421298566323E-3</v>
      </c>
      <c r="E260">
        <f>Table2[[#This Row],[Return]]</f>
        <v>-1.3489421298566323E-3</v>
      </c>
    </row>
    <row r="261" spans="2:5" x14ac:dyDescent="0.2">
      <c r="B261" s="149">
        <v>45043</v>
      </c>
      <c r="C261">
        <v>366.11355600000002</v>
      </c>
      <c r="D261">
        <f t="shared" si="5"/>
        <v>-2.8250003036218219E-3</v>
      </c>
      <c r="E261">
        <f>Table2[[#This Row],[Return]]</f>
        <v>-2.8250003036218219E-3</v>
      </c>
    </row>
    <row r="262" spans="2:5" x14ac:dyDescent="0.2">
      <c r="B262" s="149">
        <v>45042</v>
      </c>
      <c r="C262">
        <v>367.150757</v>
      </c>
      <c r="D262">
        <f t="shared" si="5"/>
        <v>1.3470278450538305E-3</v>
      </c>
      <c r="E262">
        <f>Table2[[#This Row],[Return]]</f>
        <v>1.3470278450538305E-3</v>
      </c>
    </row>
    <row r="263" spans="2:5" x14ac:dyDescent="0.2">
      <c r="B263" s="149">
        <v>45041</v>
      </c>
      <c r="C263">
        <v>366.65685999999999</v>
      </c>
      <c r="D263">
        <f t="shared" si="5"/>
        <v>4.3290772307789938E-3</v>
      </c>
      <c r="E263">
        <f>Table2[[#This Row],[Return]]</f>
        <v>4.3290772307789938E-3</v>
      </c>
    </row>
    <row r="264" spans="2:5" x14ac:dyDescent="0.2">
      <c r="B264" s="149">
        <v>45040</v>
      </c>
      <c r="C264">
        <v>365.07641599999999</v>
      </c>
      <c r="D264">
        <f t="shared" si="5"/>
        <v>-7.9183582817041638E-3</v>
      </c>
      <c r="E264">
        <f>Table2[[#This Row],[Return]]</f>
        <v>-7.9183582817041638E-3</v>
      </c>
    </row>
    <row r="265" spans="2:5" x14ac:dyDescent="0.2">
      <c r="B265" s="149">
        <v>45037</v>
      </c>
      <c r="C265">
        <v>367.990295</v>
      </c>
      <c r="D265">
        <f t="shared" si="5"/>
        <v>-2.8105523180759688E-3</v>
      </c>
      <c r="E265">
        <f>Table2[[#This Row],[Return]]</f>
        <v>-2.8105523180759688E-3</v>
      </c>
    </row>
    <row r="266" spans="2:5" x14ac:dyDescent="0.2">
      <c r="B266" s="149">
        <v>45036</v>
      </c>
      <c r="C266">
        <v>369.027466</v>
      </c>
      <c r="D266">
        <f t="shared" si="5"/>
        <v>1.3152569398695897E-2</v>
      </c>
      <c r="E266">
        <f>Table2[[#This Row],[Return]]</f>
        <v>1.3152569398695897E-2</v>
      </c>
    </row>
    <row r="267" spans="2:5" x14ac:dyDescent="0.2">
      <c r="B267" s="149">
        <v>45035</v>
      </c>
      <c r="C267">
        <v>364.23681599999998</v>
      </c>
      <c r="D267">
        <f t="shared" si="5"/>
        <v>1.8787102989049006E-2</v>
      </c>
      <c r="E267">
        <f>Table2[[#This Row],[Return]]</f>
        <v>1.8787102989049006E-2</v>
      </c>
    </row>
    <row r="268" spans="2:5" x14ac:dyDescent="0.2">
      <c r="B268" s="149">
        <v>45034</v>
      </c>
      <c r="C268">
        <v>357.52005000000003</v>
      </c>
      <c r="D268">
        <f t="shared" si="5"/>
        <v>-3.5787993058207066E-3</v>
      </c>
      <c r="E268">
        <f>Table2[[#This Row],[Return]]</f>
        <v>-3.5787993058207066E-3</v>
      </c>
    </row>
    <row r="269" spans="2:5" x14ac:dyDescent="0.2">
      <c r="B269" s="149">
        <v>45033</v>
      </c>
      <c r="C269">
        <v>358.80413800000002</v>
      </c>
      <c r="D269">
        <f t="shared" si="5"/>
        <v>1.5373844848703995E-2</v>
      </c>
      <c r="E269">
        <f>Table2[[#This Row],[Return]]</f>
        <v>1.5373844848703995E-2</v>
      </c>
    </row>
    <row r="270" spans="2:5" x14ac:dyDescent="0.2">
      <c r="B270" s="149">
        <v>45029</v>
      </c>
      <c r="C270">
        <v>353.37146000000001</v>
      </c>
      <c r="D270">
        <f t="shared" si="5"/>
        <v>-1.4462769523600903E-2</v>
      </c>
      <c r="E270">
        <f>Table2[[#This Row],[Return]]</f>
        <v>-1.4462769523600903E-2</v>
      </c>
    </row>
    <row r="271" spans="2:5" x14ac:dyDescent="0.2">
      <c r="B271" s="149">
        <v>45028</v>
      </c>
      <c r="C271">
        <v>358.55718999999999</v>
      </c>
      <c r="D271">
        <f t="shared" si="5"/>
        <v>2.1240641712021974E-2</v>
      </c>
      <c r="E271">
        <f>Table2[[#This Row],[Return]]</f>
        <v>2.1240641712021974E-2</v>
      </c>
    </row>
    <row r="272" spans="2:5" x14ac:dyDescent="0.2">
      <c r="B272" s="149">
        <v>45027</v>
      </c>
      <c r="C272">
        <v>351.09960899999999</v>
      </c>
      <c r="D272">
        <f t="shared" si="5"/>
        <v>1.9942583937213883E-2</v>
      </c>
      <c r="E272">
        <f>Table2[[#This Row],[Return]]</f>
        <v>1.9942583937213883E-2</v>
      </c>
    </row>
    <row r="273" spans="2:5" x14ac:dyDescent="0.2">
      <c r="B273" s="149">
        <v>45026</v>
      </c>
      <c r="C273">
        <v>344.23468000000003</v>
      </c>
      <c r="D273">
        <f t="shared" si="5"/>
        <v>-2.3946190453775659E-2</v>
      </c>
      <c r="E273">
        <f>Table2[[#This Row],[Return]]</f>
        <v>-2.3946190453775659E-2</v>
      </c>
    </row>
    <row r="274" spans="2:5" x14ac:dyDescent="0.2">
      <c r="B274" s="149">
        <v>45022</v>
      </c>
      <c r="C274">
        <v>352.68002300000001</v>
      </c>
      <c r="D274">
        <f t="shared" si="5"/>
        <v>-2.2356110908287956E-3</v>
      </c>
      <c r="E274">
        <f>Table2[[#This Row],[Return]]</f>
        <v>-2.2356110908287956E-3</v>
      </c>
    </row>
    <row r="275" spans="2:5" x14ac:dyDescent="0.2">
      <c r="B275" s="149">
        <v>45021</v>
      </c>
      <c r="C275">
        <v>353.47024499999998</v>
      </c>
      <c r="D275">
        <f t="shared" si="5"/>
        <v>2.2136543872200067E-2</v>
      </c>
      <c r="E275">
        <f>Table2[[#This Row],[Return]]</f>
        <v>2.2136543872200067E-2</v>
      </c>
    </row>
    <row r="276" spans="2:5" x14ac:dyDescent="0.2">
      <c r="B276" s="149">
        <v>45019</v>
      </c>
      <c r="C276">
        <v>345.81509399999999</v>
      </c>
      <c r="D276">
        <f t="shared" si="5"/>
        <v>3.5952023459113198E-2</v>
      </c>
      <c r="E276">
        <f>Table2[[#This Row],[Return]]</f>
        <v>3.5952023459113198E-2</v>
      </c>
    </row>
    <row r="277" spans="2:5" x14ac:dyDescent="0.2">
      <c r="B277" s="149">
        <v>45016</v>
      </c>
      <c r="C277">
        <v>333.81381199999998</v>
      </c>
      <c r="D277">
        <f t="shared" si="5"/>
        <v>1.6543818866281187E-2</v>
      </c>
      <c r="E277">
        <f>Table2[[#This Row],[Return]]</f>
        <v>1.6543818866281187E-2</v>
      </c>
    </row>
    <row r="278" spans="2:5" x14ac:dyDescent="0.2">
      <c r="B278" s="149">
        <v>45014</v>
      </c>
      <c r="C278">
        <v>328.38113399999997</v>
      </c>
      <c r="D278">
        <f t="shared" si="5"/>
        <v>6.0954226845556035E-2</v>
      </c>
      <c r="E278">
        <f>Table2[[#This Row],[Return]]</f>
        <v>6.0954226845556035E-2</v>
      </c>
    </row>
    <row r="279" spans="2:5" x14ac:dyDescent="0.2">
      <c r="B279" s="149">
        <v>45013</v>
      </c>
      <c r="C279">
        <v>309.51489299999997</v>
      </c>
      <c r="D279">
        <f t="shared" si="5"/>
        <v>-7.6008824238439328E-3</v>
      </c>
      <c r="E279">
        <f>Table2[[#This Row],[Return]]</f>
        <v>-7.6008824238439328E-3</v>
      </c>
    </row>
    <row r="280" spans="2:5" x14ac:dyDescent="0.2">
      <c r="B280" s="149">
        <v>45012</v>
      </c>
      <c r="C280">
        <v>311.88549799999998</v>
      </c>
      <c r="D280">
        <f t="shared" si="5"/>
        <v>-3.6289049775358119E-3</v>
      </c>
      <c r="E280">
        <f>Table2[[#This Row],[Return]]</f>
        <v>-3.6289049775358119E-3</v>
      </c>
    </row>
    <row r="281" spans="2:5" x14ac:dyDescent="0.2">
      <c r="B281" s="149">
        <v>45009</v>
      </c>
      <c r="C281">
        <v>313.02142300000003</v>
      </c>
      <c r="D281">
        <f t="shared" si="5"/>
        <v>-6.4274128598395082E-3</v>
      </c>
      <c r="E281">
        <f>Table2[[#This Row],[Return]]</f>
        <v>-6.4274128598395082E-3</v>
      </c>
    </row>
    <row r="282" spans="2:5" x14ac:dyDescent="0.2">
      <c r="B282" s="149">
        <v>45008</v>
      </c>
      <c r="C282">
        <v>315.046356</v>
      </c>
      <c r="D282">
        <f t="shared" si="5"/>
        <v>-9.62568831260667E-3</v>
      </c>
      <c r="E282">
        <f>Table2[[#This Row],[Return]]</f>
        <v>-9.62568831260667E-3</v>
      </c>
    </row>
    <row r="283" spans="2:5" x14ac:dyDescent="0.2">
      <c r="B283" s="149">
        <v>45007</v>
      </c>
      <c r="C283">
        <v>318.10836799999998</v>
      </c>
      <c r="D283">
        <f t="shared" si="5"/>
        <v>-1.9933096742595056E-2</v>
      </c>
      <c r="E283">
        <f>Table2[[#This Row],[Return]]</f>
        <v>-1.9933096742595056E-2</v>
      </c>
    </row>
    <row r="284" spans="2:5" x14ac:dyDescent="0.2">
      <c r="B284" s="149">
        <v>45006</v>
      </c>
      <c r="C284">
        <v>324.578217</v>
      </c>
      <c r="D284">
        <f t="shared" si="5"/>
        <v>8.2847740132603077E-3</v>
      </c>
      <c r="E284">
        <f>Table2[[#This Row],[Return]]</f>
        <v>8.2847740132603077E-3</v>
      </c>
    </row>
    <row r="285" spans="2:5" x14ac:dyDescent="0.2">
      <c r="B285" s="149">
        <v>45005</v>
      </c>
      <c r="C285">
        <v>321.91125499999998</v>
      </c>
      <c r="D285">
        <f t="shared" si="5"/>
        <v>-4.3018665703824739E-2</v>
      </c>
      <c r="E285">
        <f>Table2[[#This Row],[Return]]</f>
        <v>-4.3018665703824739E-2</v>
      </c>
    </row>
    <row r="286" spans="2:5" x14ac:dyDescent="0.2">
      <c r="B286" s="149">
        <v>45002</v>
      </c>
      <c r="C286">
        <v>336.381958</v>
      </c>
      <c r="D286">
        <f t="shared" si="5"/>
        <v>-1.3184619280727798E-2</v>
      </c>
      <c r="E286">
        <f>Table2[[#This Row],[Return]]</f>
        <v>-1.3184619280727798E-2</v>
      </c>
    </row>
    <row r="287" spans="2:5" x14ac:dyDescent="0.2">
      <c r="B287" s="149">
        <v>45001</v>
      </c>
      <c r="C287">
        <v>340.876282</v>
      </c>
      <c r="D287">
        <f t="shared" si="5"/>
        <v>-6.7635339195789004E-3</v>
      </c>
      <c r="E287">
        <f>Table2[[#This Row],[Return]]</f>
        <v>-6.7635339195789004E-3</v>
      </c>
    </row>
    <row r="288" spans="2:5" x14ac:dyDescent="0.2">
      <c r="B288" s="149">
        <v>45000</v>
      </c>
      <c r="C288">
        <v>343.19751000000002</v>
      </c>
      <c r="D288">
        <f t="shared" si="5"/>
        <v>8.7094611253029797E-3</v>
      </c>
      <c r="E288">
        <f>Table2[[#This Row],[Return]]</f>
        <v>8.7094611253029797E-3</v>
      </c>
    </row>
    <row r="289" spans="2:5" x14ac:dyDescent="0.2">
      <c r="B289" s="149">
        <v>44999</v>
      </c>
      <c r="C289">
        <v>340.23425300000002</v>
      </c>
      <c r="D289">
        <f t="shared" si="5"/>
        <v>-2.1170719732001044E-2</v>
      </c>
      <c r="E289">
        <f>Table2[[#This Row],[Return]]</f>
        <v>-2.1170719732001044E-2</v>
      </c>
    </row>
    <row r="290" spans="2:5" x14ac:dyDescent="0.2">
      <c r="B290" s="149">
        <v>44998</v>
      </c>
      <c r="C290">
        <v>347.59304800000001</v>
      </c>
      <c r="D290">
        <f t="shared" si="5"/>
        <v>-9.8481176904619844E-3</v>
      </c>
      <c r="E290">
        <f>Table2[[#This Row],[Return]]</f>
        <v>-9.8481176904619844E-3</v>
      </c>
    </row>
    <row r="291" spans="2:5" x14ac:dyDescent="0.2">
      <c r="B291" s="149">
        <v>44995</v>
      </c>
      <c r="C291">
        <v>351.05023199999999</v>
      </c>
      <c r="D291">
        <f t="shared" si="5"/>
        <v>1.4124659997635588E-2</v>
      </c>
      <c r="E291">
        <f>Table2[[#This Row],[Return]]</f>
        <v>1.4124659997635588E-2</v>
      </c>
    </row>
    <row r="292" spans="2:5" x14ac:dyDescent="0.2">
      <c r="B292" s="149">
        <v>44994</v>
      </c>
      <c r="C292">
        <v>346.16082799999998</v>
      </c>
      <c r="D292">
        <f t="shared" si="5"/>
        <v>-6.5201123173738622E-3</v>
      </c>
      <c r="E292">
        <f>Table2[[#This Row],[Return]]</f>
        <v>-6.5201123173738622E-3</v>
      </c>
    </row>
    <row r="293" spans="2:5" x14ac:dyDescent="0.2">
      <c r="B293" s="149">
        <v>44993</v>
      </c>
      <c r="C293">
        <v>348.43264799999997</v>
      </c>
      <c r="D293">
        <f t="shared" si="5"/>
        <v>8.0398122395634389E-2</v>
      </c>
      <c r="E293">
        <f>Table2[[#This Row],[Return]]</f>
        <v>8.0398122395634389E-2</v>
      </c>
    </row>
    <row r="294" spans="2:5" x14ac:dyDescent="0.2">
      <c r="B294" s="149">
        <v>44991</v>
      </c>
      <c r="C294">
        <v>322.50393700000001</v>
      </c>
      <c r="D294">
        <f t="shared" si="5"/>
        <v>1.8244225816659403E-2</v>
      </c>
      <c r="E294">
        <f>Table2[[#This Row],[Return]]</f>
        <v>1.8244225816659403E-2</v>
      </c>
    </row>
    <row r="295" spans="2:5" x14ac:dyDescent="0.2">
      <c r="B295" s="149">
        <v>44988</v>
      </c>
      <c r="C295">
        <v>316.725525</v>
      </c>
      <c r="D295">
        <f t="shared" si="5"/>
        <v>7.8579889732229707E-3</v>
      </c>
      <c r="E295">
        <f>Table2[[#This Row],[Return]]</f>
        <v>7.8579889732229707E-3</v>
      </c>
    </row>
    <row r="296" spans="2:5" x14ac:dyDescent="0.2">
      <c r="B296" s="149">
        <v>44987</v>
      </c>
      <c r="C296">
        <v>314.25610399999999</v>
      </c>
      <c r="D296">
        <f t="shared" si="5"/>
        <v>1.2587768822763465E-3</v>
      </c>
      <c r="E296">
        <f>Table2[[#This Row],[Return]]</f>
        <v>1.2587768822763465E-3</v>
      </c>
    </row>
    <row r="297" spans="2:5" x14ac:dyDescent="0.2">
      <c r="B297" s="149">
        <v>44986</v>
      </c>
      <c r="C297">
        <v>313.86102299999999</v>
      </c>
      <c r="D297">
        <f t="shared" si="5"/>
        <v>2.8404357876741851E-3</v>
      </c>
      <c r="E297">
        <f>Table2[[#This Row],[Return]]</f>
        <v>2.8404357876741851E-3</v>
      </c>
    </row>
    <row r="298" spans="2:5" x14ac:dyDescent="0.2">
      <c r="B298" s="149">
        <v>44985</v>
      </c>
      <c r="C298">
        <v>312.97204599999998</v>
      </c>
      <c r="D298">
        <f t="shared" si="5"/>
        <v>6.0326850447559753E-3</v>
      </c>
      <c r="E298">
        <f>Table2[[#This Row],[Return]]</f>
        <v>6.0326850447559753E-3</v>
      </c>
    </row>
    <row r="299" spans="2:5" x14ac:dyDescent="0.2">
      <c r="B299" s="149">
        <v>44984</v>
      </c>
      <c r="C299">
        <v>311.09530599999999</v>
      </c>
      <c r="D299">
        <f t="shared" si="5"/>
        <v>-1.5011695226608163E-2</v>
      </c>
      <c r="E299">
        <f>Table2[[#This Row],[Return]]</f>
        <v>-1.5011695226608163E-2</v>
      </c>
    </row>
    <row r="300" spans="2:5" x14ac:dyDescent="0.2">
      <c r="B300" s="149">
        <v>44981</v>
      </c>
      <c r="C300">
        <v>315.83654799999999</v>
      </c>
      <c r="D300">
        <f t="shared" si="5"/>
        <v>7.4038742349178321E-3</v>
      </c>
      <c r="E300">
        <f>Table2[[#This Row],[Return]]</f>
        <v>7.4038742349178321E-3</v>
      </c>
    </row>
    <row r="301" spans="2:5" x14ac:dyDescent="0.2">
      <c r="B301" s="149">
        <v>44980</v>
      </c>
      <c r="C301">
        <v>313.51531999999997</v>
      </c>
      <c r="D301">
        <f t="shared" si="5"/>
        <v>-2.2030437673272559E-2</v>
      </c>
      <c r="E301">
        <f>Table2[[#This Row],[Return]]</f>
        <v>-2.2030437673272559E-2</v>
      </c>
    </row>
    <row r="302" spans="2:5" x14ac:dyDescent="0.2">
      <c r="B302" s="149">
        <v>44979</v>
      </c>
      <c r="C302">
        <v>320.577789</v>
      </c>
      <c r="D302">
        <f t="shared" si="5"/>
        <v>-5.6677853194438639E-2</v>
      </c>
      <c r="E302">
        <f>Table2[[#This Row],[Return]]</f>
        <v>-5.6677853194438639E-2</v>
      </c>
    </row>
    <row r="303" spans="2:5" x14ac:dyDescent="0.2">
      <c r="B303" s="149">
        <v>44978</v>
      </c>
      <c r="C303">
        <v>339.83914199999998</v>
      </c>
      <c r="D303">
        <f t="shared" si="5"/>
        <v>-6.6406811038682706E-3</v>
      </c>
      <c r="E303">
        <f>Table2[[#This Row],[Return]]</f>
        <v>-6.6406811038682706E-3</v>
      </c>
    </row>
    <row r="304" spans="2:5" x14ac:dyDescent="0.2">
      <c r="B304" s="149">
        <v>44977</v>
      </c>
      <c r="C304">
        <v>342.11099200000001</v>
      </c>
      <c r="D304">
        <f t="shared" si="5"/>
        <v>7.2235733571335075E-4</v>
      </c>
      <c r="E304">
        <f>Table2[[#This Row],[Return]]</f>
        <v>7.2235733571335075E-4</v>
      </c>
    </row>
    <row r="305" spans="2:5" x14ac:dyDescent="0.2">
      <c r="B305" s="149">
        <v>44974</v>
      </c>
      <c r="C305">
        <v>341.86404399999998</v>
      </c>
      <c r="D305">
        <f t="shared" si="5"/>
        <v>-1.8851861436359987E-2</v>
      </c>
      <c r="E305">
        <f>Table2[[#This Row],[Return]]</f>
        <v>-1.8851861436359987E-2</v>
      </c>
    </row>
    <row r="306" spans="2:5" x14ac:dyDescent="0.2">
      <c r="B306" s="149">
        <v>44973</v>
      </c>
      <c r="C306">
        <v>348.43264799999997</v>
      </c>
      <c r="D306">
        <f t="shared" si="5"/>
        <v>1.9803450249565386E-2</v>
      </c>
      <c r="E306">
        <f>Table2[[#This Row],[Return]]</f>
        <v>1.9803450249565386E-2</v>
      </c>
    </row>
    <row r="307" spans="2:5" x14ac:dyDescent="0.2">
      <c r="B307" s="149">
        <v>44972</v>
      </c>
      <c r="C307">
        <v>341.666473</v>
      </c>
      <c r="D307">
        <f t="shared" si="5"/>
        <v>2.0805575061999263E-2</v>
      </c>
      <c r="E307">
        <f>Table2[[#This Row],[Return]]</f>
        <v>2.0805575061999263E-2</v>
      </c>
    </row>
    <row r="308" spans="2:5" x14ac:dyDescent="0.2">
      <c r="B308" s="149">
        <v>44971</v>
      </c>
      <c r="C308">
        <v>334.702789</v>
      </c>
      <c r="D308">
        <f t="shared" si="5"/>
        <v>-5.6718447351848042E-3</v>
      </c>
      <c r="E308">
        <f>Table2[[#This Row],[Return]]</f>
        <v>-5.6718447351848042E-3</v>
      </c>
    </row>
    <row r="309" spans="2:5" x14ac:dyDescent="0.2">
      <c r="B309" s="149">
        <v>44970</v>
      </c>
      <c r="C309">
        <v>336.61200000000002</v>
      </c>
      <c r="D309">
        <f t="shared" si="5"/>
        <v>-9.7927243528189746E-3</v>
      </c>
      <c r="E309">
        <f>Table2[[#This Row],[Return]]</f>
        <v>-9.7927243528189746E-3</v>
      </c>
    </row>
    <row r="310" spans="2:5" x14ac:dyDescent="0.2">
      <c r="B310" s="149">
        <v>44967</v>
      </c>
      <c r="C310">
        <v>339.94094799999999</v>
      </c>
      <c r="D310">
        <f t="shared" si="5"/>
        <v>3.2258106440532799E-2</v>
      </c>
      <c r="E310">
        <f>Table2[[#This Row],[Return]]</f>
        <v>3.2258106440532799E-2</v>
      </c>
    </row>
    <row r="311" spans="2:5" x14ac:dyDescent="0.2">
      <c r="B311" s="149">
        <v>44966</v>
      </c>
      <c r="C311">
        <v>329.31778000000003</v>
      </c>
      <c r="D311">
        <f t="shared" si="5"/>
        <v>-1.1462127670712922E-2</v>
      </c>
      <c r="E311">
        <f>Table2[[#This Row],[Return]]</f>
        <v>-1.1462127670712922E-2</v>
      </c>
    </row>
    <row r="312" spans="2:5" x14ac:dyDescent="0.2">
      <c r="B312" s="149">
        <v>44965</v>
      </c>
      <c r="C312">
        <v>333.13623000000001</v>
      </c>
      <c r="D312">
        <f t="shared" si="5"/>
        <v>-9.4614774721535223E-3</v>
      </c>
      <c r="E312">
        <f>Table2[[#This Row],[Return]]</f>
        <v>-9.4614774721535223E-3</v>
      </c>
    </row>
    <row r="313" spans="2:5" x14ac:dyDescent="0.2">
      <c r="B313" s="149">
        <v>44964</v>
      </c>
      <c r="C313">
        <v>336.31829800000003</v>
      </c>
      <c r="D313">
        <f t="shared" si="5"/>
        <v>7.1838699405675317E-3</v>
      </c>
      <c r="E313">
        <f>Table2[[#This Row],[Return]]</f>
        <v>7.1838699405675317E-3</v>
      </c>
    </row>
    <row r="314" spans="2:5" x14ac:dyDescent="0.2">
      <c r="B314" s="149">
        <v>44963</v>
      </c>
      <c r="C314">
        <v>333.919464</v>
      </c>
      <c r="D314">
        <f t="shared" si="5"/>
        <v>2.6485934149057155E-2</v>
      </c>
      <c r="E314">
        <f>Table2[[#This Row],[Return]]</f>
        <v>2.6485934149057155E-2</v>
      </c>
    </row>
    <row r="315" spans="2:5" x14ac:dyDescent="0.2">
      <c r="B315" s="149">
        <v>44960</v>
      </c>
      <c r="C315">
        <v>325.30349699999999</v>
      </c>
      <c r="D315">
        <f t="shared" si="5"/>
        <v>-3.4491867312214843E-3</v>
      </c>
      <c r="E315">
        <f>Table2[[#This Row],[Return]]</f>
        <v>-3.4491867312214843E-3</v>
      </c>
    </row>
    <row r="316" spans="2:5" x14ac:dyDescent="0.2">
      <c r="B316" s="149">
        <v>44959</v>
      </c>
      <c r="C316">
        <v>326.42941300000001</v>
      </c>
      <c r="D316">
        <f t="shared" si="5"/>
        <v>-3.1799150784622948E-2</v>
      </c>
      <c r="E316">
        <f>Table2[[#This Row],[Return]]</f>
        <v>-3.1799150784622948E-2</v>
      </c>
    </row>
    <row r="317" spans="2:5" x14ac:dyDescent="0.2">
      <c r="B317" s="149">
        <v>44958</v>
      </c>
      <c r="C317">
        <v>337.15051299999999</v>
      </c>
      <c r="D317">
        <f t="shared" si="5"/>
        <v>-2.9042723575741034E-2</v>
      </c>
      <c r="E317">
        <f>Table2[[#This Row],[Return]]</f>
        <v>-2.9042723575741034E-2</v>
      </c>
    </row>
    <row r="318" spans="2:5" x14ac:dyDescent="0.2">
      <c r="B318" s="149">
        <v>44957</v>
      </c>
      <c r="C318">
        <v>347.23516799999999</v>
      </c>
      <c r="D318">
        <f t="shared" si="5"/>
        <v>2.7226711655191964E-2</v>
      </c>
      <c r="E318">
        <f>Table2[[#This Row],[Return]]</f>
        <v>2.7226711655191964E-2</v>
      </c>
    </row>
    <row r="319" spans="2:5" x14ac:dyDescent="0.2">
      <c r="B319" s="149">
        <v>44956</v>
      </c>
      <c r="C319">
        <v>338.031677</v>
      </c>
      <c r="D319">
        <f t="shared" si="5"/>
        <v>-2.5130608360558773E-2</v>
      </c>
      <c r="E319">
        <f>Table2[[#This Row],[Return]]</f>
        <v>-2.5130608360558773E-2</v>
      </c>
    </row>
    <row r="320" spans="2:5" x14ac:dyDescent="0.2">
      <c r="B320" s="149">
        <v>44953</v>
      </c>
      <c r="C320">
        <v>346.74560500000001</v>
      </c>
      <c r="D320">
        <f t="shared" si="5"/>
        <v>1.1134872069259094E-2</v>
      </c>
      <c r="E320">
        <f>Table2[[#This Row],[Return]]</f>
        <v>1.1134872069259094E-2</v>
      </c>
    </row>
    <row r="321" spans="2:5" x14ac:dyDescent="0.2">
      <c r="B321" s="149">
        <v>44951</v>
      </c>
      <c r="C321">
        <v>342.92715500000003</v>
      </c>
      <c r="D321">
        <f t="shared" si="5"/>
        <v>-2.4237420265041408E-2</v>
      </c>
      <c r="E321">
        <f>Table2[[#This Row],[Return]]</f>
        <v>-2.4237420265041408E-2</v>
      </c>
    </row>
    <row r="322" spans="2:5" x14ac:dyDescent="0.2">
      <c r="B322" s="149">
        <v>44950</v>
      </c>
      <c r="C322">
        <v>351.44528200000002</v>
      </c>
      <c r="D322">
        <f t="shared" si="5"/>
        <v>-8.6992414020231092E-3</v>
      </c>
      <c r="E322">
        <f>Table2[[#This Row],[Return]]</f>
        <v>-8.6992414020231092E-3</v>
      </c>
    </row>
    <row r="323" spans="2:5" x14ac:dyDescent="0.2">
      <c r="B323" s="149">
        <v>44949</v>
      </c>
      <c r="C323">
        <v>354.52941900000002</v>
      </c>
      <c r="D323">
        <f t="shared" si="5"/>
        <v>-1.038534632783179E-2</v>
      </c>
      <c r="E323">
        <f>Table2[[#This Row],[Return]]</f>
        <v>-1.038534632783179E-2</v>
      </c>
    </row>
    <row r="324" spans="2:5" x14ac:dyDescent="0.2">
      <c r="B324" s="149">
        <v>44946</v>
      </c>
      <c r="C324">
        <v>358.24996900000002</v>
      </c>
      <c r="D324">
        <f t="shared" ref="D324:D387" si="6">(C324-C325)/C325</f>
        <v>-1.2015669286677242E-2</v>
      </c>
      <c r="E324">
        <f>Table2[[#This Row],[Return]]</f>
        <v>-1.2015669286677242E-2</v>
      </c>
    </row>
    <row r="325" spans="2:5" x14ac:dyDescent="0.2">
      <c r="B325" s="149">
        <v>44945</v>
      </c>
      <c r="C325">
        <v>362.60693400000002</v>
      </c>
      <c r="D325">
        <f t="shared" si="6"/>
        <v>-2.4753100366527007E-2</v>
      </c>
      <c r="E325">
        <f>Table2[[#This Row],[Return]]</f>
        <v>-2.4753100366527007E-2</v>
      </c>
    </row>
    <row r="326" spans="2:5" x14ac:dyDescent="0.2">
      <c r="B326" s="149">
        <v>44944</v>
      </c>
      <c r="C326">
        <v>371.81039399999997</v>
      </c>
      <c r="D326">
        <f t="shared" si="6"/>
        <v>9.7048992081163257E-3</v>
      </c>
      <c r="E326">
        <f>Table2[[#This Row],[Return]]</f>
        <v>9.7048992081163257E-3</v>
      </c>
    </row>
    <row r="327" spans="2:5" x14ac:dyDescent="0.2">
      <c r="B327" s="149">
        <v>44943</v>
      </c>
      <c r="C327">
        <v>368.236694</v>
      </c>
      <c r="D327">
        <f t="shared" si="6"/>
        <v>1.7586503228677584E-2</v>
      </c>
      <c r="E327">
        <f>Table2[[#This Row],[Return]]</f>
        <v>1.7586503228677584E-2</v>
      </c>
    </row>
    <row r="328" spans="2:5" x14ac:dyDescent="0.2">
      <c r="B328" s="149">
        <v>44942</v>
      </c>
      <c r="C328">
        <v>361.87261999999998</v>
      </c>
      <c r="D328">
        <f t="shared" si="6"/>
        <v>-6.7186009429069859E-3</v>
      </c>
      <c r="E328">
        <f>Table2[[#This Row],[Return]]</f>
        <v>-6.7186009429069859E-3</v>
      </c>
    </row>
    <row r="329" spans="2:5" x14ac:dyDescent="0.2">
      <c r="B329" s="149">
        <v>44939</v>
      </c>
      <c r="C329">
        <v>364.32034299999998</v>
      </c>
      <c r="D329">
        <f t="shared" si="6"/>
        <v>5.2682468818170923E-3</v>
      </c>
      <c r="E329">
        <f>Table2[[#This Row],[Return]]</f>
        <v>5.2682468818170923E-3</v>
      </c>
    </row>
    <row r="330" spans="2:5" x14ac:dyDescent="0.2">
      <c r="B330" s="149">
        <v>44938</v>
      </c>
      <c r="C330">
        <v>362.41107199999999</v>
      </c>
      <c r="D330">
        <f t="shared" si="6"/>
        <v>-8.4383233238232037E-3</v>
      </c>
      <c r="E330">
        <f>Table2[[#This Row],[Return]]</f>
        <v>-8.4383233238232037E-3</v>
      </c>
    </row>
    <row r="331" spans="2:5" x14ac:dyDescent="0.2">
      <c r="B331" s="149">
        <v>44937</v>
      </c>
      <c r="C331">
        <v>365.49523900000003</v>
      </c>
      <c r="D331">
        <f t="shared" si="6"/>
        <v>2.0503024415281981E-2</v>
      </c>
      <c r="E331">
        <f>Table2[[#This Row],[Return]]</f>
        <v>2.0503024415281981E-2</v>
      </c>
    </row>
    <row r="332" spans="2:5" x14ac:dyDescent="0.2">
      <c r="B332" s="149">
        <v>44936</v>
      </c>
      <c r="C332">
        <v>358.152039</v>
      </c>
      <c r="D332">
        <f t="shared" si="6"/>
        <v>-1.8250152904989141E-2</v>
      </c>
      <c r="E332">
        <f>Table2[[#This Row],[Return]]</f>
        <v>-1.8250152904989141E-2</v>
      </c>
    </row>
    <row r="333" spans="2:5" x14ac:dyDescent="0.2">
      <c r="B333" s="149">
        <v>44935</v>
      </c>
      <c r="C333">
        <v>364.80987499999998</v>
      </c>
      <c r="D333">
        <f t="shared" si="6"/>
        <v>4.3126959993044726E-3</v>
      </c>
      <c r="E333">
        <f>Table2[[#This Row],[Return]]</f>
        <v>4.3126959993044726E-3</v>
      </c>
    </row>
    <row r="334" spans="2:5" x14ac:dyDescent="0.2">
      <c r="B334" s="149">
        <v>44932</v>
      </c>
      <c r="C334">
        <v>363.24331699999999</v>
      </c>
      <c r="D334">
        <f t="shared" si="6"/>
        <v>-1.7868991846994579E-2</v>
      </c>
      <c r="E334">
        <f>Table2[[#This Row],[Return]]</f>
        <v>-1.7868991846994579E-2</v>
      </c>
    </row>
    <row r="335" spans="2:5" x14ac:dyDescent="0.2">
      <c r="B335" s="149">
        <v>44931</v>
      </c>
      <c r="C335">
        <v>369.85220299999997</v>
      </c>
      <c r="D335">
        <f t="shared" si="6"/>
        <v>4.253649365019335E-3</v>
      </c>
      <c r="E335">
        <f>Table2[[#This Row],[Return]]</f>
        <v>4.253649365019335E-3</v>
      </c>
    </row>
    <row r="336" spans="2:5" x14ac:dyDescent="0.2">
      <c r="B336" s="149">
        <v>44930</v>
      </c>
      <c r="C336">
        <v>368.28564499999999</v>
      </c>
      <c r="D336">
        <f t="shared" si="6"/>
        <v>-3.1415005217189415E-2</v>
      </c>
      <c r="E336">
        <f>Table2[[#This Row],[Return]]</f>
        <v>-3.1415005217189415E-2</v>
      </c>
    </row>
    <row r="337" spans="2:5" x14ac:dyDescent="0.2">
      <c r="B337" s="149">
        <v>44929</v>
      </c>
      <c r="C337">
        <v>380.230591</v>
      </c>
      <c r="D337">
        <f t="shared" si="6"/>
        <v>-6.7774384685500566E-3</v>
      </c>
      <c r="E337">
        <f>Table2[[#This Row],[Return]]</f>
        <v>-6.7774384685500566E-3</v>
      </c>
    </row>
    <row r="338" spans="2:5" x14ac:dyDescent="0.2">
      <c r="B338" s="149">
        <v>44928</v>
      </c>
      <c r="C338">
        <v>382.82516500000003</v>
      </c>
      <c r="D338">
        <f t="shared" si="6"/>
        <v>2.5304836528421578E-2</v>
      </c>
      <c r="E338">
        <f>Table2[[#This Row],[Return]]</f>
        <v>2.5304836528421578E-2</v>
      </c>
    </row>
    <row r="339" spans="2:5" x14ac:dyDescent="0.2">
      <c r="B339" s="149">
        <v>44925</v>
      </c>
      <c r="C339">
        <v>373.37692299999998</v>
      </c>
      <c r="D339">
        <f t="shared" si="6"/>
        <v>-6.1246707704276518E-3</v>
      </c>
      <c r="E339">
        <f>Table2[[#This Row],[Return]]</f>
        <v>-6.1246707704276518E-3</v>
      </c>
    </row>
    <row r="340" spans="2:5" x14ac:dyDescent="0.2">
      <c r="B340" s="149">
        <v>44924</v>
      </c>
      <c r="C340">
        <v>375.67782599999998</v>
      </c>
      <c r="D340">
        <f t="shared" si="6"/>
        <v>2.0750312717313622E-2</v>
      </c>
      <c r="E340">
        <f>Table2[[#This Row],[Return]]</f>
        <v>2.0750312717313622E-2</v>
      </c>
    </row>
    <row r="341" spans="2:5" x14ac:dyDescent="0.2">
      <c r="B341" s="149">
        <v>44923</v>
      </c>
      <c r="C341">
        <v>368.040863</v>
      </c>
      <c r="D341">
        <f t="shared" si="6"/>
        <v>-3.3142782675177891E-3</v>
      </c>
      <c r="E341">
        <f>Table2[[#This Row],[Return]]</f>
        <v>-3.3142782675177891E-3</v>
      </c>
    </row>
    <row r="342" spans="2:5" x14ac:dyDescent="0.2">
      <c r="B342" s="149">
        <v>44922</v>
      </c>
      <c r="C342">
        <v>369.26470899999998</v>
      </c>
      <c r="D342">
        <f t="shared" si="6"/>
        <v>2.3751323899626503E-2</v>
      </c>
      <c r="E342">
        <f>Table2[[#This Row],[Return]]</f>
        <v>2.3751323899626503E-2</v>
      </c>
    </row>
    <row r="343" spans="2:5" x14ac:dyDescent="0.2">
      <c r="B343" s="149">
        <v>44921</v>
      </c>
      <c r="C343">
        <v>360.69766199999998</v>
      </c>
      <c r="D343">
        <f t="shared" si="6"/>
        <v>2.1630560133615424E-2</v>
      </c>
      <c r="E343">
        <f>Table2[[#This Row],[Return]]</f>
        <v>2.1630560133615424E-2</v>
      </c>
    </row>
    <row r="344" spans="2:5" x14ac:dyDescent="0.2">
      <c r="B344" s="149">
        <v>44918</v>
      </c>
      <c r="C344">
        <v>353.06076000000002</v>
      </c>
      <c r="D344">
        <f t="shared" si="6"/>
        <v>-3.6730340338404346E-2</v>
      </c>
      <c r="E344">
        <f>Table2[[#This Row],[Return]]</f>
        <v>-3.6730340338404346E-2</v>
      </c>
    </row>
    <row r="345" spans="2:5" x14ac:dyDescent="0.2">
      <c r="B345" s="149">
        <v>44917</v>
      </c>
      <c r="C345">
        <v>366.52328499999999</v>
      </c>
      <c r="D345">
        <f t="shared" si="6"/>
        <v>-2.4113670940772894E-2</v>
      </c>
      <c r="E345">
        <f>Table2[[#This Row],[Return]]</f>
        <v>-2.4113670940772894E-2</v>
      </c>
    </row>
    <row r="346" spans="2:5" x14ac:dyDescent="0.2">
      <c r="B346" s="149">
        <v>44916</v>
      </c>
      <c r="C346">
        <v>375.57989500000002</v>
      </c>
      <c r="D346">
        <f t="shared" si="6"/>
        <v>-4.6245648732626217E-2</v>
      </c>
      <c r="E346">
        <f>Table2[[#This Row],[Return]]</f>
        <v>-4.6245648732626217E-2</v>
      </c>
    </row>
    <row r="347" spans="2:5" x14ac:dyDescent="0.2">
      <c r="B347" s="149">
        <v>44915</v>
      </c>
      <c r="C347">
        <v>393.79101600000001</v>
      </c>
      <c r="D347">
        <f t="shared" si="6"/>
        <v>-3.9636971566813797E-2</v>
      </c>
      <c r="E347">
        <f>Table2[[#This Row],[Return]]</f>
        <v>-3.9636971566813797E-2</v>
      </c>
    </row>
    <row r="348" spans="2:5" x14ac:dyDescent="0.2">
      <c r="B348" s="149">
        <v>44914</v>
      </c>
      <c r="C348">
        <v>410.04391500000003</v>
      </c>
      <c r="D348">
        <f t="shared" si="6"/>
        <v>0.13974680951490392</v>
      </c>
      <c r="E348">
        <f>Table2[[#This Row],[Return]]</f>
        <v>0.13974680951490392</v>
      </c>
    </row>
    <row r="349" spans="2:5" x14ac:dyDescent="0.2">
      <c r="B349" s="149">
        <v>44911</v>
      </c>
      <c r="C349">
        <v>359.76754799999998</v>
      </c>
      <c r="D349">
        <f t="shared" si="6"/>
        <v>5.6801904764982009E-2</v>
      </c>
      <c r="E349">
        <f>Table2[[#This Row],[Return]]</f>
        <v>5.6801904764982009E-2</v>
      </c>
    </row>
    <row r="350" spans="2:5" x14ac:dyDescent="0.2">
      <c r="B350" s="149">
        <v>44910</v>
      </c>
      <c r="C350">
        <v>340.43045000000001</v>
      </c>
      <c r="D350">
        <f t="shared" si="6"/>
        <v>1.3998256770028257E-2</v>
      </c>
      <c r="E350">
        <f>Table2[[#This Row],[Return]]</f>
        <v>1.3998256770028257E-2</v>
      </c>
    </row>
    <row r="351" spans="2:5" x14ac:dyDescent="0.2">
      <c r="B351" s="149">
        <v>44909</v>
      </c>
      <c r="C351">
        <v>335.73080399999998</v>
      </c>
      <c r="D351">
        <f t="shared" si="6"/>
        <v>-4.0663086453859628E-3</v>
      </c>
      <c r="E351">
        <f>Table2[[#This Row],[Return]]</f>
        <v>-4.0663086453859628E-3</v>
      </c>
    </row>
    <row r="352" spans="2:5" x14ac:dyDescent="0.2">
      <c r="B352" s="149">
        <v>44908</v>
      </c>
      <c r="C352">
        <v>337.101563</v>
      </c>
      <c r="D352">
        <f t="shared" si="6"/>
        <v>-1.6145126624147216E-2</v>
      </c>
      <c r="E352">
        <f>Table2[[#This Row],[Return]]</f>
        <v>-1.6145126624147216E-2</v>
      </c>
    </row>
    <row r="353" spans="2:5" x14ac:dyDescent="0.2">
      <c r="B353" s="149">
        <v>44907</v>
      </c>
      <c r="C353">
        <v>342.63342299999999</v>
      </c>
      <c r="D353">
        <f t="shared" si="6"/>
        <v>-2.4229905712518825E-3</v>
      </c>
      <c r="E353">
        <f>Table2[[#This Row],[Return]]</f>
        <v>-2.4229905712518825E-3</v>
      </c>
    </row>
    <row r="354" spans="2:5" x14ac:dyDescent="0.2">
      <c r="B354" s="149">
        <v>44904</v>
      </c>
      <c r="C354">
        <v>343.46563700000002</v>
      </c>
      <c r="D354">
        <f t="shared" si="6"/>
        <v>1.9993359945208932E-3</v>
      </c>
      <c r="E354">
        <f>Table2[[#This Row],[Return]]</f>
        <v>1.9993359945208932E-3</v>
      </c>
    </row>
    <row r="355" spans="2:5" x14ac:dyDescent="0.2">
      <c r="B355" s="149">
        <v>44903</v>
      </c>
      <c r="C355">
        <v>342.780304</v>
      </c>
      <c r="D355">
        <f t="shared" si="6"/>
        <v>-2.7500021221463829E-2</v>
      </c>
      <c r="E355">
        <f>Table2[[#This Row],[Return]]</f>
        <v>-2.7500021221463829E-2</v>
      </c>
    </row>
    <row r="356" spans="2:5" x14ac:dyDescent="0.2">
      <c r="B356" s="149">
        <v>44902</v>
      </c>
      <c r="C356">
        <v>352.47332799999998</v>
      </c>
      <c r="D356">
        <f t="shared" si="6"/>
        <v>-3.8846592333081444E-2</v>
      </c>
      <c r="E356">
        <f>Table2[[#This Row],[Return]]</f>
        <v>-3.8846592333081444E-2</v>
      </c>
    </row>
    <row r="357" spans="2:5" x14ac:dyDescent="0.2">
      <c r="B357" s="149">
        <v>44901</v>
      </c>
      <c r="C357">
        <v>366.71911599999999</v>
      </c>
      <c r="D357">
        <f t="shared" si="6"/>
        <v>1.8490756477001082E-2</v>
      </c>
      <c r="E357">
        <f>Table2[[#This Row],[Return]]</f>
        <v>1.8490756477001082E-2</v>
      </c>
    </row>
    <row r="358" spans="2:5" x14ac:dyDescent="0.2">
      <c r="B358" s="149">
        <v>44900</v>
      </c>
      <c r="C358">
        <v>360.06130999999999</v>
      </c>
      <c r="D358">
        <f t="shared" si="6"/>
        <v>2.3167529609554294E-3</v>
      </c>
      <c r="E358">
        <f>Table2[[#This Row],[Return]]</f>
        <v>2.3167529609554294E-3</v>
      </c>
    </row>
    <row r="359" spans="2:5" x14ac:dyDescent="0.2">
      <c r="B359" s="149">
        <v>44897</v>
      </c>
      <c r="C359">
        <v>359.22906499999999</v>
      </c>
      <c r="D359">
        <f t="shared" si="6"/>
        <v>3.5270942534785535E-2</v>
      </c>
      <c r="E359">
        <f>Table2[[#This Row],[Return]]</f>
        <v>3.5270942534785535E-2</v>
      </c>
    </row>
    <row r="360" spans="2:5" x14ac:dyDescent="0.2">
      <c r="B360" s="149">
        <v>44896</v>
      </c>
      <c r="C360">
        <v>346.990387</v>
      </c>
      <c r="D360">
        <f t="shared" si="6"/>
        <v>3.1135715512301053E-3</v>
      </c>
      <c r="E360">
        <f>Table2[[#This Row],[Return]]</f>
        <v>3.1135715512301053E-3</v>
      </c>
    </row>
    <row r="361" spans="2:5" x14ac:dyDescent="0.2">
      <c r="B361" s="149">
        <v>44895</v>
      </c>
      <c r="C361">
        <v>345.91336100000001</v>
      </c>
      <c r="D361">
        <f t="shared" si="6"/>
        <v>4.6921843706420555E-3</v>
      </c>
      <c r="E361">
        <f>Table2[[#This Row],[Return]]</f>
        <v>4.6921843706420555E-3</v>
      </c>
    </row>
    <row r="362" spans="2:5" x14ac:dyDescent="0.2">
      <c r="B362" s="149">
        <v>44894</v>
      </c>
      <c r="C362">
        <v>344.29785199999998</v>
      </c>
      <c r="D362">
        <f t="shared" si="6"/>
        <v>-7.1994607205315593E-3</v>
      </c>
      <c r="E362">
        <f>Table2[[#This Row],[Return]]</f>
        <v>-7.1994607205315593E-3</v>
      </c>
    </row>
    <row r="363" spans="2:5" x14ac:dyDescent="0.2">
      <c r="B363" s="149">
        <v>44893</v>
      </c>
      <c r="C363">
        <v>346.79458599999998</v>
      </c>
      <c r="D363">
        <f t="shared" si="6"/>
        <v>4.5376613044586468E-3</v>
      </c>
      <c r="E363">
        <f>Table2[[#This Row],[Return]]</f>
        <v>4.5376613044586468E-3</v>
      </c>
    </row>
    <row r="364" spans="2:5" x14ac:dyDescent="0.2">
      <c r="B364" s="149">
        <v>44890</v>
      </c>
      <c r="C364">
        <v>345.22805799999998</v>
      </c>
      <c r="D364">
        <f t="shared" si="6"/>
        <v>-7.1799414675462071E-3</v>
      </c>
      <c r="E364">
        <f>Table2[[#This Row],[Return]]</f>
        <v>-7.1799414675462071E-3</v>
      </c>
    </row>
    <row r="365" spans="2:5" x14ac:dyDescent="0.2">
      <c r="B365" s="149">
        <v>44889</v>
      </c>
      <c r="C365">
        <v>347.72470099999998</v>
      </c>
      <c r="D365">
        <f t="shared" si="6"/>
        <v>1.4569365753593544E-2</v>
      </c>
      <c r="E365">
        <f>Table2[[#This Row],[Return]]</f>
        <v>1.4569365753593544E-2</v>
      </c>
    </row>
    <row r="366" spans="2:5" x14ac:dyDescent="0.2">
      <c r="B366" s="149">
        <v>44888</v>
      </c>
      <c r="C366">
        <v>342.73132299999997</v>
      </c>
      <c r="D366">
        <f t="shared" si="6"/>
        <v>2.2043804056389678E-2</v>
      </c>
      <c r="E366">
        <f>Table2[[#This Row],[Return]]</f>
        <v>2.2043804056389678E-2</v>
      </c>
    </row>
    <row r="367" spans="2:5" x14ac:dyDescent="0.2">
      <c r="B367" s="149">
        <v>44887</v>
      </c>
      <c r="C367">
        <v>335.33917200000002</v>
      </c>
      <c r="D367">
        <f t="shared" si="6"/>
        <v>3.3689450698159949E-3</v>
      </c>
      <c r="E367">
        <f>Table2[[#This Row],[Return]]</f>
        <v>3.3689450698159949E-3</v>
      </c>
    </row>
    <row r="368" spans="2:5" x14ac:dyDescent="0.2">
      <c r="B368" s="149">
        <v>44886</v>
      </c>
      <c r="C368">
        <v>334.21322600000002</v>
      </c>
      <c r="D368">
        <f t="shared" si="6"/>
        <v>2.0548897889229581E-3</v>
      </c>
      <c r="E368">
        <f>Table2[[#This Row],[Return]]</f>
        <v>2.0548897889229581E-3</v>
      </c>
    </row>
    <row r="369" spans="2:5" x14ac:dyDescent="0.2">
      <c r="B369" s="149">
        <v>44883</v>
      </c>
      <c r="C369">
        <v>333.52786300000002</v>
      </c>
      <c r="D369">
        <f t="shared" si="6"/>
        <v>-3.1005489596946437E-2</v>
      </c>
      <c r="E369">
        <f>Table2[[#This Row],[Return]]</f>
        <v>-3.1005489596946437E-2</v>
      </c>
    </row>
    <row r="370" spans="2:5" x14ac:dyDescent="0.2">
      <c r="B370" s="149">
        <v>44882</v>
      </c>
      <c r="C370">
        <v>344.199951</v>
      </c>
      <c r="D370">
        <f t="shared" si="6"/>
        <v>-2.1161156530734443E-2</v>
      </c>
      <c r="E370">
        <f>Table2[[#This Row],[Return]]</f>
        <v>-2.1161156530734443E-2</v>
      </c>
    </row>
    <row r="371" spans="2:5" x14ac:dyDescent="0.2">
      <c r="B371" s="149">
        <v>44881</v>
      </c>
      <c r="C371">
        <v>351.64108299999998</v>
      </c>
      <c r="D371">
        <f t="shared" si="6"/>
        <v>5.9595746243016327E-2</v>
      </c>
      <c r="E371">
        <f>Table2[[#This Row],[Return]]</f>
        <v>5.9595746243016327E-2</v>
      </c>
    </row>
    <row r="372" spans="2:5" x14ac:dyDescent="0.2">
      <c r="B372" s="149">
        <v>44880</v>
      </c>
      <c r="C372">
        <v>331.86343399999998</v>
      </c>
      <c r="D372">
        <f t="shared" si="6"/>
        <v>5.2476414335144973E-2</v>
      </c>
      <c r="E372">
        <f>Table2[[#This Row],[Return]]</f>
        <v>5.2476414335144973E-2</v>
      </c>
    </row>
    <row r="373" spans="2:5" x14ac:dyDescent="0.2">
      <c r="B373" s="149">
        <v>44879</v>
      </c>
      <c r="C373">
        <v>315.31674199999998</v>
      </c>
      <c r="D373">
        <f t="shared" si="6"/>
        <v>1.8017964470515315E-2</v>
      </c>
      <c r="E373">
        <f>Table2[[#This Row],[Return]]</f>
        <v>1.8017964470515315E-2</v>
      </c>
    </row>
    <row r="374" spans="2:5" x14ac:dyDescent="0.2">
      <c r="B374" s="149">
        <v>44876</v>
      </c>
      <c r="C374">
        <v>309.73593099999999</v>
      </c>
      <c r="D374">
        <f t="shared" si="6"/>
        <v>6.2023211625921396E-3</v>
      </c>
      <c r="E374">
        <f>Table2[[#This Row],[Return]]</f>
        <v>6.2023211625921396E-3</v>
      </c>
    </row>
    <row r="375" spans="2:5" x14ac:dyDescent="0.2">
      <c r="B375" s="149">
        <v>44875</v>
      </c>
      <c r="C375">
        <v>307.82669099999998</v>
      </c>
      <c r="D375">
        <f t="shared" si="6"/>
        <v>-8.201836585205324E-3</v>
      </c>
      <c r="E375">
        <f>Table2[[#This Row],[Return]]</f>
        <v>-8.201836585205324E-3</v>
      </c>
    </row>
    <row r="376" spans="2:5" x14ac:dyDescent="0.2">
      <c r="B376" s="149">
        <v>44874</v>
      </c>
      <c r="C376">
        <v>310.37231400000002</v>
      </c>
      <c r="D376">
        <f t="shared" si="6"/>
        <v>-3.38313130985015E-2</v>
      </c>
      <c r="E376">
        <f>Table2[[#This Row],[Return]]</f>
        <v>-3.38313130985015E-2</v>
      </c>
    </row>
    <row r="377" spans="2:5" x14ac:dyDescent="0.2">
      <c r="B377" s="149">
        <v>44872</v>
      </c>
      <c r="C377">
        <v>321.240295</v>
      </c>
      <c r="D377">
        <f t="shared" si="6"/>
        <v>7.5235949317144241E-3</v>
      </c>
      <c r="E377">
        <f>Table2[[#This Row],[Return]]</f>
        <v>7.5235949317144241E-3</v>
      </c>
    </row>
    <row r="378" spans="2:5" x14ac:dyDescent="0.2">
      <c r="B378" s="149">
        <v>44869</v>
      </c>
      <c r="C378">
        <v>318.84146099999998</v>
      </c>
      <c r="D378">
        <f t="shared" si="6"/>
        <v>-5.6489167994235312E-3</v>
      </c>
      <c r="E378">
        <f>Table2[[#This Row],[Return]]</f>
        <v>-5.6489167994235312E-3</v>
      </c>
    </row>
    <row r="379" spans="2:5" x14ac:dyDescent="0.2">
      <c r="B379" s="149">
        <v>44868</v>
      </c>
      <c r="C379">
        <v>320.65280200000001</v>
      </c>
      <c r="D379">
        <f t="shared" si="6"/>
        <v>-6.9739518583196054E-3</v>
      </c>
      <c r="E379">
        <f>Table2[[#This Row],[Return]]</f>
        <v>-6.9739518583196054E-3</v>
      </c>
    </row>
    <row r="380" spans="2:5" x14ac:dyDescent="0.2">
      <c r="B380" s="149">
        <v>44867</v>
      </c>
      <c r="C380">
        <v>322.90472399999999</v>
      </c>
      <c r="D380">
        <f t="shared" si="6"/>
        <v>2.7364304798982286E-3</v>
      </c>
      <c r="E380">
        <f>Table2[[#This Row],[Return]]</f>
        <v>2.7364304798982286E-3</v>
      </c>
    </row>
    <row r="381" spans="2:5" x14ac:dyDescent="0.2">
      <c r="B381" s="149">
        <v>44866</v>
      </c>
      <c r="C381">
        <v>322.023529</v>
      </c>
      <c r="D381">
        <f t="shared" si="6"/>
        <v>3.9999924944620201E-2</v>
      </c>
      <c r="E381">
        <f>Table2[[#This Row],[Return]]</f>
        <v>3.9999924944620201E-2</v>
      </c>
    </row>
    <row r="382" spans="2:5" x14ac:dyDescent="0.2">
      <c r="B382" s="149">
        <v>44865</v>
      </c>
      <c r="C382">
        <v>309.63803100000001</v>
      </c>
      <c r="D382">
        <f t="shared" si="6"/>
        <v>4.7657493854848607E-3</v>
      </c>
      <c r="E382">
        <f>Table2[[#This Row],[Return]]</f>
        <v>4.7657493854848607E-3</v>
      </c>
    </row>
    <row r="383" spans="2:5" x14ac:dyDescent="0.2">
      <c r="B383" s="149">
        <v>44862</v>
      </c>
      <c r="C383">
        <v>308.16937300000001</v>
      </c>
      <c r="D383">
        <f t="shared" si="6"/>
        <v>-2.1603960021342714E-2</v>
      </c>
      <c r="E383">
        <f>Table2[[#This Row],[Return]]</f>
        <v>-2.1603960021342714E-2</v>
      </c>
    </row>
    <row r="384" spans="2:5" x14ac:dyDescent="0.2">
      <c r="B384" s="149">
        <v>44861</v>
      </c>
      <c r="C384">
        <v>314.97406000000001</v>
      </c>
      <c r="D384">
        <f t="shared" si="6"/>
        <v>1.2431210562315657E-2</v>
      </c>
      <c r="E384">
        <f>Table2[[#This Row],[Return]]</f>
        <v>1.2431210562315657E-2</v>
      </c>
    </row>
    <row r="385" spans="2:5" x14ac:dyDescent="0.2">
      <c r="B385" s="149">
        <v>44859</v>
      </c>
      <c r="C385">
        <v>311.106628</v>
      </c>
      <c r="D385">
        <f t="shared" si="6"/>
        <v>-2.425918190106393E-2</v>
      </c>
      <c r="E385">
        <f>Table2[[#This Row],[Return]]</f>
        <v>-2.425918190106393E-2</v>
      </c>
    </row>
    <row r="386" spans="2:5" x14ac:dyDescent="0.2">
      <c r="B386" s="149">
        <v>44858</v>
      </c>
      <c r="C386">
        <v>318.84146099999998</v>
      </c>
      <c r="D386">
        <f t="shared" si="6"/>
        <v>1.5276672372397198E-2</v>
      </c>
      <c r="E386">
        <f>Table2[[#This Row],[Return]]</f>
        <v>1.5276672372397198E-2</v>
      </c>
    </row>
    <row r="387" spans="2:5" x14ac:dyDescent="0.2">
      <c r="B387" s="149">
        <v>44855</v>
      </c>
      <c r="C387">
        <v>314.04391500000003</v>
      </c>
      <c r="D387">
        <f t="shared" si="6"/>
        <v>-1.941316962529319E-2</v>
      </c>
      <c r="E387">
        <f>Table2[[#This Row],[Return]]</f>
        <v>-1.941316962529319E-2</v>
      </c>
    </row>
    <row r="388" spans="2:5" x14ac:dyDescent="0.2">
      <c r="B388" s="149">
        <v>44854</v>
      </c>
      <c r="C388">
        <v>320.26119999999997</v>
      </c>
      <c r="D388">
        <f t="shared" ref="D388:D451" si="7">(C388-C389)/C389</f>
        <v>9.412336056761202E-3</v>
      </c>
      <c r="E388">
        <f>Table2[[#This Row],[Return]]</f>
        <v>9.412336056761202E-3</v>
      </c>
    </row>
    <row r="389" spans="2:5" x14ac:dyDescent="0.2">
      <c r="B389" s="149">
        <v>44853</v>
      </c>
      <c r="C389">
        <v>317.274902</v>
      </c>
      <c r="D389">
        <f t="shared" si="7"/>
        <v>-2.188357938848199E-2</v>
      </c>
      <c r="E389">
        <f>Table2[[#This Row],[Return]]</f>
        <v>-2.188357938848199E-2</v>
      </c>
    </row>
    <row r="390" spans="2:5" x14ac:dyDescent="0.2">
      <c r="B390" s="149">
        <v>44852</v>
      </c>
      <c r="C390">
        <v>324.37335200000001</v>
      </c>
      <c r="D390">
        <f t="shared" si="7"/>
        <v>-1.9581380825338091E-3</v>
      </c>
      <c r="E390">
        <f>Table2[[#This Row],[Return]]</f>
        <v>-1.9581380825338091E-3</v>
      </c>
    </row>
    <row r="391" spans="2:5" x14ac:dyDescent="0.2">
      <c r="B391" s="149">
        <v>44851</v>
      </c>
      <c r="C391">
        <v>325.00976600000001</v>
      </c>
      <c r="D391">
        <f t="shared" si="7"/>
        <v>-1.6298803438211443E-2</v>
      </c>
      <c r="E391">
        <f>Table2[[#This Row],[Return]]</f>
        <v>-1.6298803438211443E-2</v>
      </c>
    </row>
    <row r="392" spans="2:5" x14ac:dyDescent="0.2">
      <c r="B392" s="149">
        <v>44848</v>
      </c>
      <c r="C392">
        <v>330.39480600000002</v>
      </c>
      <c r="D392">
        <f t="shared" si="7"/>
        <v>6.2621984560308963E-3</v>
      </c>
      <c r="E392">
        <f>Table2[[#This Row],[Return]]</f>
        <v>6.2621984560308963E-3</v>
      </c>
    </row>
    <row r="393" spans="2:5" x14ac:dyDescent="0.2">
      <c r="B393" s="149">
        <v>44847</v>
      </c>
      <c r="C393">
        <v>328.338684</v>
      </c>
      <c r="D393">
        <f t="shared" si="7"/>
        <v>1.6428087830375876E-3</v>
      </c>
      <c r="E393">
        <f>Table2[[#This Row],[Return]]</f>
        <v>1.6428087830375876E-3</v>
      </c>
    </row>
    <row r="394" spans="2:5" x14ac:dyDescent="0.2">
      <c r="B394" s="149">
        <v>44846</v>
      </c>
      <c r="C394">
        <v>327.80017099999998</v>
      </c>
      <c r="D394">
        <f t="shared" si="7"/>
        <v>-1.7889315527636887E-3</v>
      </c>
      <c r="E394">
        <f>Table2[[#This Row],[Return]]</f>
        <v>-1.7889315527636887E-3</v>
      </c>
    </row>
    <row r="395" spans="2:5" x14ac:dyDescent="0.2">
      <c r="B395" s="149">
        <v>44845</v>
      </c>
      <c r="C395">
        <v>328.38763399999999</v>
      </c>
      <c r="D395">
        <f t="shared" si="7"/>
        <v>-3.7130893769059415E-3</v>
      </c>
      <c r="E395">
        <f>Table2[[#This Row],[Return]]</f>
        <v>-3.7130893769059415E-3</v>
      </c>
    </row>
    <row r="396" spans="2:5" x14ac:dyDescent="0.2">
      <c r="B396" s="149">
        <v>44844</v>
      </c>
      <c r="C396">
        <v>329.61151100000001</v>
      </c>
      <c r="D396">
        <f t="shared" si="7"/>
        <v>-8.1024456926014777E-3</v>
      </c>
      <c r="E396">
        <f>Table2[[#This Row],[Return]]</f>
        <v>-8.1024456926014777E-3</v>
      </c>
    </row>
    <row r="397" spans="2:5" x14ac:dyDescent="0.2">
      <c r="B397" s="149">
        <v>44841</v>
      </c>
      <c r="C397">
        <v>332.30398600000001</v>
      </c>
      <c r="D397">
        <f t="shared" si="7"/>
        <v>8.318375096010959E-3</v>
      </c>
      <c r="E397">
        <f>Table2[[#This Row],[Return]]</f>
        <v>8.318375096010959E-3</v>
      </c>
    </row>
    <row r="398" spans="2:5" x14ac:dyDescent="0.2">
      <c r="B398" s="149">
        <v>44840</v>
      </c>
      <c r="C398">
        <v>329.56256100000002</v>
      </c>
      <c r="D398">
        <f t="shared" si="7"/>
        <v>3.8728745710872585E-2</v>
      </c>
      <c r="E398">
        <f>Table2[[#This Row],[Return]]</f>
        <v>3.8728745710872585E-2</v>
      </c>
    </row>
    <row r="399" spans="2:5" x14ac:dyDescent="0.2">
      <c r="B399" s="149">
        <v>44838</v>
      </c>
      <c r="C399">
        <v>317.274902</v>
      </c>
      <c r="D399">
        <f t="shared" si="7"/>
        <v>1.424098030446498E-2</v>
      </c>
      <c r="E399">
        <f>Table2[[#This Row],[Return]]</f>
        <v>1.424098030446498E-2</v>
      </c>
    </row>
    <row r="400" spans="2:5" x14ac:dyDescent="0.2">
      <c r="B400" s="149">
        <v>44837</v>
      </c>
      <c r="C400">
        <v>312.82003800000001</v>
      </c>
      <c r="D400">
        <f t="shared" si="7"/>
        <v>-1.5863243149709636E-2</v>
      </c>
      <c r="E400">
        <f>Table2[[#This Row],[Return]]</f>
        <v>-1.5863243149709636E-2</v>
      </c>
    </row>
    <row r="401" spans="2:5" x14ac:dyDescent="0.2">
      <c r="B401" s="149">
        <v>44834</v>
      </c>
      <c r="C401">
        <v>317.86236600000001</v>
      </c>
      <c r="D401">
        <f t="shared" si="7"/>
        <v>1.4214189338627654E-2</v>
      </c>
      <c r="E401">
        <f>Table2[[#This Row],[Return]]</f>
        <v>1.4214189338627654E-2</v>
      </c>
    </row>
    <row r="402" spans="2:5" x14ac:dyDescent="0.2">
      <c r="B402" s="149">
        <v>44833</v>
      </c>
      <c r="C402">
        <v>313.407532</v>
      </c>
      <c r="D402">
        <f t="shared" si="7"/>
        <v>1.3616363408606847E-2</v>
      </c>
      <c r="E402">
        <f>Table2[[#This Row],[Return]]</f>
        <v>1.3616363408606847E-2</v>
      </c>
    </row>
    <row r="403" spans="2:5" x14ac:dyDescent="0.2">
      <c r="B403" s="149">
        <v>44832</v>
      </c>
      <c r="C403">
        <v>309.19738799999999</v>
      </c>
      <c r="D403">
        <f t="shared" si="7"/>
        <v>-1.2816514786949148E-2</v>
      </c>
      <c r="E403">
        <f>Table2[[#This Row],[Return]]</f>
        <v>-1.2816514786949148E-2</v>
      </c>
    </row>
    <row r="404" spans="2:5" x14ac:dyDescent="0.2">
      <c r="B404" s="149">
        <v>44831</v>
      </c>
      <c r="C404">
        <v>313.21167000000003</v>
      </c>
      <c r="D404">
        <f t="shared" si="7"/>
        <v>-7.2925873543554431E-3</v>
      </c>
      <c r="E404">
        <f>Table2[[#This Row],[Return]]</f>
        <v>-7.2925873543554431E-3</v>
      </c>
    </row>
    <row r="405" spans="2:5" x14ac:dyDescent="0.2">
      <c r="B405" s="149">
        <v>44830</v>
      </c>
      <c r="C405">
        <v>315.51257299999997</v>
      </c>
      <c r="D405">
        <f t="shared" si="7"/>
        <v>-4.1920624510465396E-2</v>
      </c>
      <c r="E405">
        <f>Table2[[#This Row],[Return]]</f>
        <v>-4.1920624510465396E-2</v>
      </c>
    </row>
    <row r="406" spans="2:5" x14ac:dyDescent="0.2">
      <c r="B406" s="149">
        <v>44827</v>
      </c>
      <c r="C406">
        <v>329.31778000000003</v>
      </c>
      <c r="D406">
        <f t="shared" si="7"/>
        <v>-1.0444219878793255E-2</v>
      </c>
      <c r="E406">
        <f>Table2[[#This Row],[Return]]</f>
        <v>-1.0444219878793255E-2</v>
      </c>
    </row>
    <row r="407" spans="2:5" x14ac:dyDescent="0.2">
      <c r="B407" s="149">
        <v>44826</v>
      </c>
      <c r="C407">
        <v>332.79354899999998</v>
      </c>
      <c r="D407">
        <f t="shared" si="7"/>
        <v>-4.9765858798035481E-3</v>
      </c>
      <c r="E407">
        <f>Table2[[#This Row],[Return]]</f>
        <v>-4.9765858798035481E-3</v>
      </c>
    </row>
    <row r="408" spans="2:5" x14ac:dyDescent="0.2">
      <c r="B408" s="149">
        <v>44825</v>
      </c>
      <c r="C408">
        <v>334.45800800000001</v>
      </c>
      <c r="D408">
        <f t="shared" si="7"/>
        <v>-9.280715772434665E-3</v>
      </c>
      <c r="E408">
        <f>Table2[[#This Row],[Return]]</f>
        <v>-9.280715772434665E-3</v>
      </c>
    </row>
    <row r="409" spans="2:5" x14ac:dyDescent="0.2">
      <c r="B409" s="149">
        <v>44824</v>
      </c>
      <c r="C409">
        <v>337.591095</v>
      </c>
      <c r="D409">
        <f t="shared" si="7"/>
        <v>2.2386961358665074E-2</v>
      </c>
      <c r="E409">
        <f>Table2[[#This Row],[Return]]</f>
        <v>2.2386961358665074E-2</v>
      </c>
    </row>
    <row r="410" spans="2:5" x14ac:dyDescent="0.2">
      <c r="B410" s="149">
        <v>44823</v>
      </c>
      <c r="C410">
        <v>330.19894399999998</v>
      </c>
      <c r="D410">
        <f t="shared" si="7"/>
        <v>2.6757255560266304E-3</v>
      </c>
      <c r="E410">
        <f>Table2[[#This Row],[Return]]</f>
        <v>2.6757255560266304E-3</v>
      </c>
    </row>
    <row r="411" spans="2:5" x14ac:dyDescent="0.2">
      <c r="B411" s="149">
        <v>44820</v>
      </c>
      <c r="C411">
        <v>329.31778000000003</v>
      </c>
      <c r="D411">
        <f t="shared" si="7"/>
        <v>-5.1065065332875997E-2</v>
      </c>
      <c r="E411">
        <f>Table2[[#This Row],[Return]]</f>
        <v>-5.1065065332875997E-2</v>
      </c>
    </row>
    <row r="412" spans="2:5" x14ac:dyDescent="0.2">
      <c r="B412" s="149">
        <v>44819</v>
      </c>
      <c r="C412">
        <v>347.03936800000002</v>
      </c>
      <c r="D412">
        <f t="shared" si="7"/>
        <v>3.5391040362619725E-3</v>
      </c>
      <c r="E412">
        <f>Table2[[#This Row],[Return]]</f>
        <v>3.5391040362619725E-3</v>
      </c>
    </row>
    <row r="413" spans="2:5" x14ac:dyDescent="0.2">
      <c r="B413" s="149">
        <v>44818</v>
      </c>
      <c r="C413">
        <v>345.81549100000001</v>
      </c>
      <c r="D413">
        <f t="shared" si="7"/>
        <v>-8.839611029909147E-3</v>
      </c>
      <c r="E413">
        <f>Table2[[#This Row],[Return]]</f>
        <v>-8.839611029909147E-3</v>
      </c>
    </row>
    <row r="414" spans="2:5" x14ac:dyDescent="0.2">
      <c r="B414" s="149">
        <v>44817</v>
      </c>
      <c r="C414">
        <v>348.89962800000001</v>
      </c>
      <c r="D414">
        <f t="shared" si="7"/>
        <v>5.3603716797916206E-3</v>
      </c>
      <c r="E414">
        <f>Table2[[#This Row],[Return]]</f>
        <v>5.3603716797916206E-3</v>
      </c>
    </row>
    <row r="415" spans="2:5" x14ac:dyDescent="0.2">
      <c r="B415" s="149">
        <v>44816</v>
      </c>
      <c r="C415">
        <v>347.03936800000002</v>
      </c>
      <c r="D415">
        <f t="shared" si="7"/>
        <v>4.6769790299469724E-3</v>
      </c>
      <c r="E415">
        <f>Table2[[#This Row],[Return]]</f>
        <v>4.6769790299469724E-3</v>
      </c>
    </row>
    <row r="416" spans="2:5" x14ac:dyDescent="0.2">
      <c r="B416" s="149">
        <v>44813</v>
      </c>
      <c r="C416">
        <v>345.42382800000001</v>
      </c>
      <c r="D416">
        <f t="shared" si="7"/>
        <v>-2.2714782747436407E-2</v>
      </c>
      <c r="E416">
        <f>Table2[[#This Row],[Return]]</f>
        <v>-2.2714782747436407E-2</v>
      </c>
    </row>
    <row r="417" spans="2:5" x14ac:dyDescent="0.2">
      <c r="B417" s="149">
        <v>44812</v>
      </c>
      <c r="C417">
        <v>353.45242300000001</v>
      </c>
      <c r="D417">
        <f t="shared" si="7"/>
        <v>5.4311141865166805E-3</v>
      </c>
      <c r="E417">
        <f>Table2[[#This Row],[Return]]</f>
        <v>5.4311141865166805E-3</v>
      </c>
    </row>
    <row r="418" spans="2:5" x14ac:dyDescent="0.2">
      <c r="B418" s="149">
        <v>44811</v>
      </c>
      <c r="C418">
        <v>351.54315200000002</v>
      </c>
      <c r="D418">
        <f t="shared" si="7"/>
        <v>-7.738086029397755E-3</v>
      </c>
      <c r="E418">
        <f>Table2[[#This Row],[Return]]</f>
        <v>-7.738086029397755E-3</v>
      </c>
    </row>
    <row r="419" spans="2:5" x14ac:dyDescent="0.2">
      <c r="B419" s="149">
        <v>44810</v>
      </c>
      <c r="C419">
        <v>354.28463699999998</v>
      </c>
      <c r="D419">
        <f t="shared" si="7"/>
        <v>1.7719088176193037E-2</v>
      </c>
      <c r="E419">
        <f>Table2[[#This Row],[Return]]</f>
        <v>1.7719088176193037E-2</v>
      </c>
    </row>
    <row r="420" spans="2:5" x14ac:dyDescent="0.2">
      <c r="B420" s="149">
        <v>44809</v>
      </c>
      <c r="C420">
        <v>348.116333</v>
      </c>
      <c r="D420">
        <f t="shared" si="7"/>
        <v>5.7991554295385196E-3</v>
      </c>
      <c r="E420">
        <f>Table2[[#This Row],[Return]]</f>
        <v>5.7991554295385196E-3</v>
      </c>
    </row>
    <row r="421" spans="2:5" x14ac:dyDescent="0.2">
      <c r="B421" s="149">
        <v>44806</v>
      </c>
      <c r="C421">
        <v>346.10919200000001</v>
      </c>
      <c r="D421">
        <f t="shared" si="7"/>
        <v>1.2168903698909449E-2</v>
      </c>
      <c r="E421">
        <f>Table2[[#This Row],[Return]]</f>
        <v>1.2168903698909449E-2</v>
      </c>
    </row>
    <row r="422" spans="2:5" x14ac:dyDescent="0.2">
      <c r="B422" s="149">
        <v>44805</v>
      </c>
      <c r="C422">
        <v>341.948059</v>
      </c>
      <c r="D422">
        <f t="shared" si="7"/>
        <v>8.5973446488789003E-4</v>
      </c>
      <c r="E422">
        <f>Table2[[#This Row],[Return]]</f>
        <v>8.5973446488789003E-4</v>
      </c>
    </row>
    <row r="423" spans="2:5" x14ac:dyDescent="0.2">
      <c r="B423" s="149">
        <v>44803</v>
      </c>
      <c r="C423">
        <v>341.65432700000002</v>
      </c>
      <c r="D423">
        <f t="shared" si="7"/>
        <v>2.40644883232995E-2</v>
      </c>
      <c r="E423">
        <f>Table2[[#This Row],[Return]]</f>
        <v>2.40644883232995E-2</v>
      </c>
    </row>
    <row r="424" spans="2:5" x14ac:dyDescent="0.2">
      <c r="B424" s="149">
        <v>44802</v>
      </c>
      <c r="C424">
        <v>333.62579299999999</v>
      </c>
      <c r="D424">
        <f t="shared" si="7"/>
        <v>-9.5915777334463839E-3</v>
      </c>
      <c r="E424">
        <f>Table2[[#This Row],[Return]]</f>
        <v>-9.5915777334463839E-3</v>
      </c>
    </row>
    <row r="425" spans="2:5" x14ac:dyDescent="0.2">
      <c r="B425" s="149">
        <v>44799</v>
      </c>
      <c r="C425">
        <v>336.85678100000001</v>
      </c>
      <c r="D425">
        <f t="shared" si="7"/>
        <v>9.0922428463390773E-3</v>
      </c>
      <c r="E425">
        <f>Table2[[#This Row],[Return]]</f>
        <v>9.0922428463390773E-3</v>
      </c>
    </row>
    <row r="426" spans="2:5" x14ac:dyDescent="0.2">
      <c r="B426" s="149">
        <v>44798</v>
      </c>
      <c r="C426">
        <v>333.821594</v>
      </c>
      <c r="D426">
        <f t="shared" si="7"/>
        <v>9.9230104228990416E-3</v>
      </c>
      <c r="E426">
        <f>Table2[[#This Row],[Return]]</f>
        <v>9.9230104228990416E-3</v>
      </c>
    </row>
    <row r="427" spans="2:5" x14ac:dyDescent="0.2">
      <c r="B427" s="149">
        <v>44797</v>
      </c>
      <c r="C427">
        <v>330.54162600000001</v>
      </c>
      <c r="D427">
        <f t="shared" si="7"/>
        <v>8.8152205033557914E-3</v>
      </c>
      <c r="E427">
        <f>Table2[[#This Row],[Return]]</f>
        <v>8.8152205033557914E-3</v>
      </c>
    </row>
    <row r="428" spans="2:5" x14ac:dyDescent="0.2">
      <c r="B428" s="149">
        <v>44796</v>
      </c>
      <c r="C428">
        <v>327.65329000000003</v>
      </c>
      <c r="D428">
        <f t="shared" si="7"/>
        <v>1.1179867634134881E-2</v>
      </c>
      <c r="E428">
        <f>Table2[[#This Row],[Return]]</f>
        <v>1.1179867634134881E-2</v>
      </c>
    </row>
    <row r="429" spans="2:5" x14ac:dyDescent="0.2">
      <c r="B429" s="149">
        <v>44795</v>
      </c>
      <c r="C429">
        <v>324.03066999999999</v>
      </c>
      <c r="D429">
        <f t="shared" si="7"/>
        <v>-2.8047014267267304E-2</v>
      </c>
      <c r="E429">
        <f>Table2[[#This Row],[Return]]</f>
        <v>-2.8047014267267304E-2</v>
      </c>
    </row>
    <row r="430" spans="2:5" x14ac:dyDescent="0.2">
      <c r="B430" s="149">
        <v>44792</v>
      </c>
      <c r="C430">
        <v>333.381012</v>
      </c>
      <c r="D430">
        <f t="shared" si="7"/>
        <v>-7.4332833173085056E-3</v>
      </c>
      <c r="E430">
        <f>Table2[[#This Row],[Return]]</f>
        <v>-7.4332833173085056E-3</v>
      </c>
    </row>
    <row r="431" spans="2:5" x14ac:dyDescent="0.2">
      <c r="B431" s="149">
        <v>44791</v>
      </c>
      <c r="C431">
        <v>335.87768599999998</v>
      </c>
      <c r="D431">
        <f t="shared" si="7"/>
        <v>-3.4857943915706001E-3</v>
      </c>
      <c r="E431">
        <f>Table2[[#This Row],[Return]]</f>
        <v>-3.4857943915706001E-3</v>
      </c>
    </row>
    <row r="432" spans="2:5" x14ac:dyDescent="0.2">
      <c r="B432" s="149">
        <v>44790</v>
      </c>
      <c r="C432">
        <v>337.05258199999997</v>
      </c>
      <c r="D432">
        <f t="shared" si="7"/>
        <v>1.9697839811558149E-2</v>
      </c>
      <c r="E432">
        <f>Table2[[#This Row],[Return]]</f>
        <v>1.9697839811558149E-2</v>
      </c>
    </row>
    <row r="433" spans="2:5" x14ac:dyDescent="0.2">
      <c r="B433" s="149">
        <v>44789</v>
      </c>
      <c r="C433">
        <v>330.54162600000001</v>
      </c>
      <c r="D433">
        <f t="shared" si="7"/>
        <v>-1.9216672699675437E-3</v>
      </c>
      <c r="E433">
        <f>Table2[[#This Row],[Return]]</f>
        <v>-1.9216672699675437E-3</v>
      </c>
    </row>
    <row r="434" spans="2:5" x14ac:dyDescent="0.2">
      <c r="B434" s="149">
        <v>44785</v>
      </c>
      <c r="C434">
        <v>331.17804000000001</v>
      </c>
      <c r="D434">
        <f t="shared" si="7"/>
        <v>-2.0652893021048347E-3</v>
      </c>
      <c r="E434">
        <f>Table2[[#This Row],[Return]]</f>
        <v>-2.0652893021048347E-3</v>
      </c>
    </row>
    <row r="435" spans="2:5" x14ac:dyDescent="0.2">
      <c r="B435" s="149">
        <v>44784</v>
      </c>
      <c r="C435">
        <v>331.86343399999998</v>
      </c>
      <c r="D435">
        <f t="shared" si="7"/>
        <v>2.3554409288191587E-2</v>
      </c>
      <c r="E435">
        <f>Table2[[#This Row],[Return]]</f>
        <v>2.3554409288191587E-2</v>
      </c>
    </row>
    <row r="436" spans="2:5" x14ac:dyDescent="0.2">
      <c r="B436" s="149">
        <v>44783</v>
      </c>
      <c r="C436">
        <v>324.226471</v>
      </c>
      <c r="D436">
        <f t="shared" si="7"/>
        <v>-1.9541067951998746E-2</v>
      </c>
      <c r="E436">
        <f>Table2[[#This Row],[Return]]</f>
        <v>-1.9541067951998746E-2</v>
      </c>
    </row>
    <row r="437" spans="2:5" x14ac:dyDescent="0.2">
      <c r="B437" s="149">
        <v>44781</v>
      </c>
      <c r="C437">
        <v>330.68847699999998</v>
      </c>
      <c r="D437">
        <f t="shared" si="7"/>
        <v>-1.9878217388532994E-2</v>
      </c>
      <c r="E437">
        <f>Table2[[#This Row],[Return]]</f>
        <v>-1.9878217388532994E-2</v>
      </c>
    </row>
    <row r="438" spans="2:5" x14ac:dyDescent="0.2">
      <c r="B438" s="149">
        <v>44778</v>
      </c>
      <c r="C438">
        <v>337.39529399999998</v>
      </c>
      <c r="D438">
        <f t="shared" si="7"/>
        <v>-1.6271719570668166E-2</v>
      </c>
      <c r="E438">
        <f>Table2[[#This Row],[Return]]</f>
        <v>-1.6271719570668166E-2</v>
      </c>
    </row>
    <row r="439" spans="2:5" x14ac:dyDescent="0.2">
      <c r="B439" s="149">
        <v>44777</v>
      </c>
      <c r="C439">
        <v>342.97610500000002</v>
      </c>
      <c r="D439">
        <f t="shared" si="7"/>
        <v>-1.6011187154327394E-2</v>
      </c>
      <c r="E439">
        <f>Table2[[#This Row],[Return]]</f>
        <v>-1.6011187154327394E-2</v>
      </c>
    </row>
    <row r="440" spans="2:5" x14ac:dyDescent="0.2">
      <c r="B440" s="149">
        <v>44776</v>
      </c>
      <c r="C440">
        <v>348.556915</v>
      </c>
      <c r="D440">
        <f t="shared" si="7"/>
        <v>-1.671043692402566E-2</v>
      </c>
      <c r="E440">
        <f>Table2[[#This Row],[Return]]</f>
        <v>-1.671043692402566E-2</v>
      </c>
    </row>
    <row r="441" spans="2:5" x14ac:dyDescent="0.2">
      <c r="B441" s="149">
        <v>44775</v>
      </c>
      <c r="C441">
        <v>354.48043799999999</v>
      </c>
      <c r="D441">
        <f t="shared" si="7"/>
        <v>2.7617046897182693E-4</v>
      </c>
      <c r="E441">
        <f>Table2[[#This Row],[Return]]</f>
        <v>2.7617046897182693E-4</v>
      </c>
    </row>
    <row r="442" spans="2:5" x14ac:dyDescent="0.2">
      <c r="B442" s="149">
        <v>44774</v>
      </c>
      <c r="C442">
        <v>354.38256799999999</v>
      </c>
      <c r="D442">
        <f t="shared" si="7"/>
        <v>-3.6213431798293248E-2</v>
      </c>
      <c r="E442">
        <f>Table2[[#This Row],[Return]]</f>
        <v>-3.6213431798293248E-2</v>
      </c>
    </row>
    <row r="443" spans="2:5" x14ac:dyDescent="0.2">
      <c r="B443" s="149">
        <v>44771</v>
      </c>
      <c r="C443">
        <v>367.69818099999998</v>
      </c>
      <c r="D443">
        <f t="shared" si="7"/>
        <v>2.0516312202712664E-2</v>
      </c>
      <c r="E443">
        <f>Table2[[#This Row],[Return]]</f>
        <v>2.0516312202712664E-2</v>
      </c>
    </row>
    <row r="444" spans="2:5" x14ac:dyDescent="0.2">
      <c r="B444" s="149">
        <v>44770</v>
      </c>
      <c r="C444">
        <v>360.30603000000002</v>
      </c>
      <c r="D444">
        <f t="shared" si="7"/>
        <v>3.269250261281452E-2</v>
      </c>
      <c r="E444">
        <f>Table2[[#This Row],[Return]]</f>
        <v>3.269250261281452E-2</v>
      </c>
    </row>
    <row r="445" spans="2:5" x14ac:dyDescent="0.2">
      <c r="B445" s="149">
        <v>44769</v>
      </c>
      <c r="C445">
        <v>348.89962800000001</v>
      </c>
      <c r="D445">
        <f t="shared" si="7"/>
        <v>-1.6809290389498644E-3</v>
      </c>
      <c r="E445">
        <f>Table2[[#This Row],[Return]]</f>
        <v>-1.6809290389498644E-3</v>
      </c>
    </row>
    <row r="446" spans="2:5" x14ac:dyDescent="0.2">
      <c r="B446" s="149">
        <v>44768</v>
      </c>
      <c r="C446">
        <v>349.48709100000002</v>
      </c>
      <c r="D446">
        <f t="shared" si="7"/>
        <v>-3.0996126943929954E-2</v>
      </c>
      <c r="E446">
        <f>Table2[[#This Row],[Return]]</f>
        <v>-3.0996126943929954E-2</v>
      </c>
    </row>
    <row r="447" spans="2:5" x14ac:dyDescent="0.2">
      <c r="B447" s="149">
        <v>44767</v>
      </c>
      <c r="C447">
        <v>360.66635100000002</v>
      </c>
      <c r="D447">
        <f t="shared" si="7"/>
        <v>-5.1171375877557632E-3</v>
      </c>
      <c r="E447">
        <f>Table2[[#This Row],[Return]]</f>
        <v>-5.1171375877557632E-3</v>
      </c>
    </row>
    <row r="448" spans="2:5" x14ac:dyDescent="0.2">
      <c r="B448" s="149">
        <v>44764</v>
      </c>
      <c r="C448">
        <v>362.52142300000003</v>
      </c>
      <c r="D448">
        <f t="shared" si="7"/>
        <v>6.3693250994887761E-3</v>
      </c>
      <c r="E448">
        <f>Table2[[#This Row],[Return]]</f>
        <v>6.3693250994887761E-3</v>
      </c>
    </row>
    <row r="449" spans="2:5" x14ac:dyDescent="0.2">
      <c r="B449" s="149">
        <v>44763</v>
      </c>
      <c r="C449">
        <v>360.22701999999998</v>
      </c>
      <c r="D449">
        <f t="shared" si="7"/>
        <v>2.9867496585739253E-2</v>
      </c>
      <c r="E449">
        <f>Table2[[#This Row],[Return]]</f>
        <v>2.9867496585739253E-2</v>
      </c>
    </row>
    <row r="450" spans="2:5" x14ac:dyDescent="0.2">
      <c r="B450" s="149">
        <v>44762</v>
      </c>
      <c r="C450">
        <v>349.779968</v>
      </c>
      <c r="D450">
        <f t="shared" si="7"/>
        <v>9.7786944413694719E-4</v>
      </c>
      <c r="E450">
        <f>Table2[[#This Row],[Return]]</f>
        <v>9.7786944413694719E-4</v>
      </c>
    </row>
    <row r="451" spans="2:5" x14ac:dyDescent="0.2">
      <c r="B451" s="149">
        <v>44761</v>
      </c>
      <c r="C451">
        <v>349.43826300000001</v>
      </c>
      <c r="D451">
        <f t="shared" si="7"/>
        <v>-2.9253773847337148E-3</v>
      </c>
      <c r="E451">
        <f>Table2[[#This Row],[Return]]</f>
        <v>-2.9253773847337148E-3</v>
      </c>
    </row>
    <row r="452" spans="2:5" x14ac:dyDescent="0.2">
      <c r="B452" s="149">
        <v>44760</v>
      </c>
      <c r="C452">
        <v>350.46350100000001</v>
      </c>
      <c r="D452">
        <f t="shared" ref="D452:D515" si="8">(C452-C453)/C453</f>
        <v>-6.5041014506171087E-3</v>
      </c>
      <c r="E452">
        <f>Table2[[#This Row],[Return]]</f>
        <v>-6.5041014506171087E-3</v>
      </c>
    </row>
    <row r="453" spans="2:5" x14ac:dyDescent="0.2">
      <c r="B453" s="149">
        <v>44757</v>
      </c>
      <c r="C453">
        <v>352.75787400000002</v>
      </c>
      <c r="D453">
        <f t="shared" si="8"/>
        <v>4.0011560837713046E-2</v>
      </c>
      <c r="E453">
        <f>Table2[[#This Row],[Return]]</f>
        <v>4.0011560837713046E-2</v>
      </c>
    </row>
    <row r="454" spans="2:5" x14ac:dyDescent="0.2">
      <c r="B454" s="149">
        <v>44756</v>
      </c>
      <c r="C454">
        <v>339.18649299999998</v>
      </c>
      <c r="D454">
        <f t="shared" si="8"/>
        <v>-2.1684101861646717E-2</v>
      </c>
      <c r="E454">
        <f>Table2[[#This Row],[Return]]</f>
        <v>-2.1684101861646717E-2</v>
      </c>
    </row>
    <row r="455" spans="2:5" x14ac:dyDescent="0.2">
      <c r="B455" s="149">
        <v>44755</v>
      </c>
      <c r="C455">
        <v>346.70446800000002</v>
      </c>
      <c r="D455">
        <f t="shared" si="8"/>
        <v>-7.8233991221504737E-3</v>
      </c>
      <c r="E455">
        <f>Table2[[#This Row],[Return]]</f>
        <v>-7.8233991221504737E-3</v>
      </c>
    </row>
    <row r="456" spans="2:5" x14ac:dyDescent="0.2">
      <c r="B456" s="149">
        <v>44754</v>
      </c>
      <c r="C456">
        <v>349.43826300000001</v>
      </c>
      <c r="D456">
        <f t="shared" si="8"/>
        <v>4.252832311492976E-2</v>
      </c>
      <c r="E456">
        <f>Table2[[#This Row],[Return]]</f>
        <v>4.252832311492976E-2</v>
      </c>
    </row>
    <row r="457" spans="2:5" x14ac:dyDescent="0.2">
      <c r="B457" s="149">
        <v>44753</v>
      </c>
      <c r="C457">
        <v>335.18347199999999</v>
      </c>
      <c r="D457">
        <f t="shared" si="8"/>
        <v>1.7788353028443334E-2</v>
      </c>
      <c r="E457">
        <f>Table2[[#This Row],[Return]]</f>
        <v>1.7788353028443334E-2</v>
      </c>
    </row>
    <row r="458" spans="2:5" x14ac:dyDescent="0.2">
      <c r="B458" s="149">
        <v>44750</v>
      </c>
      <c r="C458">
        <v>329.32531699999998</v>
      </c>
      <c r="D458">
        <f t="shared" si="8"/>
        <v>3.3236324722146882E-2</v>
      </c>
      <c r="E458">
        <f>Table2[[#This Row],[Return]]</f>
        <v>3.3236324722146882E-2</v>
      </c>
    </row>
    <row r="459" spans="2:5" x14ac:dyDescent="0.2">
      <c r="B459" s="149">
        <v>44749</v>
      </c>
      <c r="C459">
        <v>318.73184199999997</v>
      </c>
      <c r="D459">
        <f t="shared" si="8"/>
        <v>2.770356556101124E-2</v>
      </c>
      <c r="E459">
        <f>Table2[[#This Row],[Return]]</f>
        <v>2.770356556101124E-2</v>
      </c>
    </row>
    <row r="460" spans="2:5" x14ac:dyDescent="0.2">
      <c r="B460" s="149">
        <v>44748</v>
      </c>
      <c r="C460">
        <v>310.13986199999999</v>
      </c>
      <c r="D460">
        <f t="shared" si="8"/>
        <v>1.2607064023011164E-3</v>
      </c>
      <c r="E460">
        <f>Table2[[#This Row],[Return]]</f>
        <v>1.2607064023011164E-3</v>
      </c>
    </row>
    <row r="461" spans="2:5" x14ac:dyDescent="0.2">
      <c r="B461" s="149">
        <v>44747</v>
      </c>
      <c r="C461">
        <v>309.74935900000003</v>
      </c>
      <c r="D461">
        <f t="shared" si="8"/>
        <v>2.8450554561513385E-3</v>
      </c>
      <c r="E461">
        <f>Table2[[#This Row],[Return]]</f>
        <v>2.8450554561513385E-3</v>
      </c>
    </row>
    <row r="462" spans="2:5" x14ac:dyDescent="0.2">
      <c r="B462" s="149">
        <v>44746</v>
      </c>
      <c r="C462">
        <v>308.87060500000001</v>
      </c>
      <c r="D462">
        <f t="shared" si="8"/>
        <v>9.8962312810924342E-3</v>
      </c>
      <c r="E462">
        <f>Table2[[#This Row],[Return]]</f>
        <v>9.8962312810924342E-3</v>
      </c>
    </row>
    <row r="463" spans="2:5" x14ac:dyDescent="0.2">
      <c r="B463" s="149">
        <v>44743</v>
      </c>
      <c r="C463">
        <v>305.84390300000001</v>
      </c>
      <c r="D463">
        <f t="shared" si="8"/>
        <v>6.7490695713486063E-3</v>
      </c>
      <c r="E463">
        <f>Table2[[#This Row],[Return]]</f>
        <v>6.7490695713486063E-3</v>
      </c>
    </row>
    <row r="464" spans="2:5" x14ac:dyDescent="0.2">
      <c r="B464" s="149">
        <v>44742</v>
      </c>
      <c r="C464">
        <v>303.79357900000002</v>
      </c>
      <c r="D464">
        <f t="shared" si="8"/>
        <v>-5.4686314127263901E-2</v>
      </c>
      <c r="E464">
        <f>Table2[[#This Row],[Return]]</f>
        <v>-5.4686314127263901E-2</v>
      </c>
    </row>
    <row r="465" spans="2:5" x14ac:dyDescent="0.2">
      <c r="B465" s="149">
        <v>44741</v>
      </c>
      <c r="C465">
        <v>321.36801100000002</v>
      </c>
      <c r="D465">
        <f t="shared" si="8"/>
        <v>3.8328144799896532E-2</v>
      </c>
      <c r="E465">
        <f>Table2[[#This Row],[Return]]</f>
        <v>3.8328144799896532E-2</v>
      </c>
    </row>
    <row r="466" spans="2:5" x14ac:dyDescent="0.2">
      <c r="B466" s="149">
        <v>44740</v>
      </c>
      <c r="C466">
        <v>309.50524899999999</v>
      </c>
      <c r="D466">
        <f t="shared" si="8"/>
        <v>-1.5763967705462891E-4</v>
      </c>
      <c r="E466">
        <f>Table2[[#This Row],[Return]]</f>
        <v>-1.5763967705462891E-4</v>
      </c>
    </row>
    <row r="467" spans="2:5" x14ac:dyDescent="0.2">
      <c r="B467" s="149">
        <v>44739</v>
      </c>
      <c r="C467">
        <v>309.55404700000003</v>
      </c>
      <c r="D467">
        <f t="shared" si="8"/>
        <v>1.9945282421990181E-2</v>
      </c>
      <c r="E467">
        <f>Table2[[#This Row],[Return]]</f>
        <v>1.9945282421990181E-2</v>
      </c>
    </row>
    <row r="468" spans="2:5" x14ac:dyDescent="0.2">
      <c r="B468" s="149">
        <v>44736</v>
      </c>
      <c r="C468">
        <v>303.50064099999997</v>
      </c>
      <c r="D468">
        <f t="shared" si="8"/>
        <v>5.0523776895748815E-2</v>
      </c>
      <c r="E468">
        <f>Table2[[#This Row],[Return]]</f>
        <v>5.0523776895748815E-2</v>
      </c>
    </row>
    <row r="469" spans="2:5" x14ac:dyDescent="0.2">
      <c r="B469" s="149">
        <v>44735</v>
      </c>
      <c r="C469">
        <v>288.90411399999999</v>
      </c>
      <c r="D469">
        <f t="shared" si="8"/>
        <v>-1.3995461071750563E-2</v>
      </c>
      <c r="E469">
        <f>Table2[[#This Row],[Return]]</f>
        <v>-1.3995461071750563E-2</v>
      </c>
    </row>
    <row r="470" spans="2:5" x14ac:dyDescent="0.2">
      <c r="B470" s="149">
        <v>44734</v>
      </c>
      <c r="C470">
        <v>293.00485200000003</v>
      </c>
      <c r="D470">
        <f t="shared" si="8"/>
        <v>-1.282876839672613E-2</v>
      </c>
      <c r="E470">
        <f>Table2[[#This Row],[Return]]</f>
        <v>-1.282876839672613E-2</v>
      </c>
    </row>
    <row r="471" spans="2:5" x14ac:dyDescent="0.2">
      <c r="B471" s="149">
        <v>44733</v>
      </c>
      <c r="C471">
        <v>296.812592</v>
      </c>
      <c r="D471">
        <f t="shared" si="8"/>
        <v>5.1539172460955053E-2</v>
      </c>
      <c r="E471">
        <f>Table2[[#This Row],[Return]]</f>
        <v>5.1539172460955053E-2</v>
      </c>
    </row>
    <row r="472" spans="2:5" x14ac:dyDescent="0.2">
      <c r="B472" s="149">
        <v>44732</v>
      </c>
      <c r="C472">
        <v>282.26489299999997</v>
      </c>
      <c r="D472">
        <f t="shared" si="8"/>
        <v>-9.8534408620766775E-2</v>
      </c>
      <c r="E472">
        <f>Table2[[#This Row],[Return]]</f>
        <v>-9.8534408620766775E-2</v>
      </c>
    </row>
    <row r="473" spans="2:5" x14ac:dyDescent="0.2">
      <c r="B473" s="149">
        <v>44729</v>
      </c>
      <c r="C473">
        <v>313.11776700000001</v>
      </c>
      <c r="D473">
        <f t="shared" si="8"/>
        <v>-3.6937004896523684E-2</v>
      </c>
      <c r="E473">
        <f>Table2[[#This Row],[Return]]</f>
        <v>-3.6937004896523684E-2</v>
      </c>
    </row>
    <row r="474" spans="2:5" x14ac:dyDescent="0.2">
      <c r="B474" s="149">
        <v>44728</v>
      </c>
      <c r="C474">
        <v>325.12698399999999</v>
      </c>
      <c r="D474">
        <f t="shared" si="8"/>
        <v>-4.4339204089688902E-2</v>
      </c>
      <c r="E474">
        <f>Table2[[#This Row],[Return]]</f>
        <v>-4.4339204089688902E-2</v>
      </c>
    </row>
    <row r="475" spans="2:5" x14ac:dyDescent="0.2">
      <c r="B475" s="149">
        <v>44727</v>
      </c>
      <c r="C475">
        <v>340.21170000000001</v>
      </c>
      <c r="D475">
        <f t="shared" si="8"/>
        <v>-1.1489384532528761E-2</v>
      </c>
      <c r="E475">
        <f>Table2[[#This Row],[Return]]</f>
        <v>-1.1489384532528761E-2</v>
      </c>
    </row>
    <row r="476" spans="2:5" x14ac:dyDescent="0.2">
      <c r="B476" s="149">
        <v>44726</v>
      </c>
      <c r="C476">
        <v>344.165955</v>
      </c>
      <c r="D476">
        <f t="shared" si="8"/>
        <v>-2.5466037732792329E-3</v>
      </c>
      <c r="E476">
        <f>Table2[[#This Row],[Return]]</f>
        <v>-2.5466037732792329E-3</v>
      </c>
    </row>
    <row r="477" spans="2:5" x14ac:dyDescent="0.2">
      <c r="B477" s="149">
        <v>44725</v>
      </c>
      <c r="C477">
        <v>345.044647</v>
      </c>
      <c r="D477">
        <f t="shared" si="8"/>
        <v>-3.2046072752080185E-2</v>
      </c>
      <c r="E477">
        <f>Table2[[#This Row],[Return]]</f>
        <v>-3.2046072752080185E-2</v>
      </c>
    </row>
    <row r="478" spans="2:5" x14ac:dyDescent="0.2">
      <c r="B478" s="149">
        <v>44722</v>
      </c>
      <c r="C478">
        <v>356.46804800000001</v>
      </c>
      <c r="D478">
        <f t="shared" si="8"/>
        <v>-2.1048299089087327E-2</v>
      </c>
      <c r="E478">
        <f>Table2[[#This Row],[Return]]</f>
        <v>-2.1048299089087327E-2</v>
      </c>
    </row>
    <row r="479" spans="2:5" x14ac:dyDescent="0.2">
      <c r="B479" s="149">
        <v>44721</v>
      </c>
      <c r="C479">
        <v>364.13241599999998</v>
      </c>
      <c r="D479">
        <f t="shared" si="8"/>
        <v>3.3102438896012075E-2</v>
      </c>
      <c r="E479">
        <f>Table2[[#This Row],[Return]]</f>
        <v>3.3102438896012075E-2</v>
      </c>
    </row>
    <row r="480" spans="2:5" x14ac:dyDescent="0.2">
      <c r="B480" s="149">
        <v>44720</v>
      </c>
      <c r="C480">
        <v>352.464966</v>
      </c>
      <c r="D480">
        <f t="shared" si="8"/>
        <v>-1.8354892314399959E-2</v>
      </c>
      <c r="E480">
        <f>Table2[[#This Row],[Return]]</f>
        <v>-1.8354892314399959E-2</v>
      </c>
    </row>
    <row r="481" spans="2:5" x14ac:dyDescent="0.2">
      <c r="B481" s="149">
        <v>44719</v>
      </c>
      <c r="C481">
        <v>359.05538899999999</v>
      </c>
      <c r="D481">
        <f t="shared" si="8"/>
        <v>-2.1160539464420976E-2</v>
      </c>
      <c r="E481">
        <f>Table2[[#This Row],[Return]]</f>
        <v>-2.1160539464420976E-2</v>
      </c>
    </row>
    <row r="482" spans="2:5" x14ac:dyDescent="0.2">
      <c r="B482" s="149">
        <v>44718</v>
      </c>
      <c r="C482">
        <v>366.81744400000002</v>
      </c>
      <c r="D482">
        <f t="shared" si="8"/>
        <v>-1.1185646082988316E-2</v>
      </c>
      <c r="E482">
        <f>Table2[[#This Row],[Return]]</f>
        <v>-1.1185646082988316E-2</v>
      </c>
    </row>
    <row r="483" spans="2:5" x14ac:dyDescent="0.2">
      <c r="B483" s="149">
        <v>44715</v>
      </c>
      <c r="C483">
        <v>370.966949</v>
      </c>
      <c r="D483">
        <f t="shared" si="8"/>
        <v>-2.0495010728040188E-2</v>
      </c>
      <c r="E483">
        <f>Table2[[#This Row],[Return]]</f>
        <v>-2.0495010728040188E-2</v>
      </c>
    </row>
    <row r="484" spans="2:5" x14ac:dyDescent="0.2">
      <c r="B484" s="149">
        <v>44714</v>
      </c>
      <c r="C484">
        <v>378.72900399999997</v>
      </c>
      <c r="D484">
        <f t="shared" si="8"/>
        <v>-2.8277161038276601E-3</v>
      </c>
      <c r="E484">
        <f>Table2[[#This Row],[Return]]</f>
        <v>-2.8277161038276601E-3</v>
      </c>
    </row>
    <row r="485" spans="2:5" x14ac:dyDescent="0.2">
      <c r="B485" s="149">
        <v>44713</v>
      </c>
      <c r="C485">
        <v>379.80297899999999</v>
      </c>
      <c r="D485">
        <f t="shared" si="8"/>
        <v>1.1703533350605347E-2</v>
      </c>
      <c r="E485">
        <f>Table2[[#This Row],[Return]]</f>
        <v>1.1703533350605347E-2</v>
      </c>
    </row>
    <row r="486" spans="2:5" x14ac:dyDescent="0.2">
      <c r="B486" s="149">
        <v>44712</v>
      </c>
      <c r="C486">
        <v>375.40936299999998</v>
      </c>
      <c r="D486">
        <f t="shared" si="8"/>
        <v>3.2630479860190527E-2</v>
      </c>
      <c r="E486">
        <f>Table2[[#This Row],[Return]]</f>
        <v>3.2630479860190527E-2</v>
      </c>
    </row>
    <row r="487" spans="2:5" x14ac:dyDescent="0.2">
      <c r="B487" s="149">
        <v>44711</v>
      </c>
      <c r="C487">
        <v>363.54666099999997</v>
      </c>
      <c r="D487">
        <f t="shared" si="8"/>
        <v>2.3642769489132909E-2</v>
      </c>
      <c r="E487">
        <f>Table2[[#This Row],[Return]]</f>
        <v>2.3642769489132909E-2</v>
      </c>
    </row>
    <row r="488" spans="2:5" x14ac:dyDescent="0.2">
      <c r="B488" s="149">
        <v>44708</v>
      </c>
      <c r="C488">
        <v>355.14993299999998</v>
      </c>
      <c r="D488">
        <f t="shared" si="8"/>
        <v>6.5621765843706506E-2</v>
      </c>
      <c r="E488">
        <f>Table2[[#This Row],[Return]]</f>
        <v>6.5621765843706506E-2</v>
      </c>
    </row>
    <row r="489" spans="2:5" x14ac:dyDescent="0.2">
      <c r="B489" s="149">
        <v>44707</v>
      </c>
      <c r="C489">
        <v>333.27954099999999</v>
      </c>
      <c r="D489">
        <f t="shared" si="8"/>
        <v>-1.3439332271328718E-2</v>
      </c>
      <c r="E489">
        <f>Table2[[#This Row],[Return]]</f>
        <v>-1.3439332271328718E-2</v>
      </c>
    </row>
    <row r="490" spans="2:5" x14ac:dyDescent="0.2">
      <c r="B490" s="149">
        <v>44706</v>
      </c>
      <c r="C490">
        <v>337.81961100000001</v>
      </c>
      <c r="D490">
        <f t="shared" si="8"/>
        <v>-0.15310241327808982</v>
      </c>
      <c r="E490">
        <f>Table2[[#This Row],[Return]]</f>
        <v>-0.15310241327808982</v>
      </c>
    </row>
    <row r="491" spans="2:5" x14ac:dyDescent="0.2">
      <c r="B491" s="149">
        <v>44705</v>
      </c>
      <c r="C491">
        <v>398.89074699999998</v>
      </c>
      <c r="D491">
        <f t="shared" si="8"/>
        <v>-7.6618828795043864E-2</v>
      </c>
      <c r="E491">
        <f>Table2[[#This Row],[Return]]</f>
        <v>-7.6618828795043864E-2</v>
      </c>
    </row>
    <row r="492" spans="2:5" x14ac:dyDescent="0.2">
      <c r="B492" s="149">
        <v>44704</v>
      </c>
      <c r="C492">
        <v>431.98925800000001</v>
      </c>
      <c r="D492">
        <f t="shared" si="8"/>
        <v>-9.8467459527763288E-3</v>
      </c>
      <c r="E492">
        <f>Table2[[#This Row],[Return]]</f>
        <v>-9.8467459527763288E-3</v>
      </c>
    </row>
    <row r="493" spans="2:5" x14ac:dyDescent="0.2">
      <c r="B493" s="149">
        <v>44701</v>
      </c>
      <c r="C493">
        <v>436.28524800000002</v>
      </c>
      <c r="D493">
        <f t="shared" si="8"/>
        <v>1.108722321006189E-2</v>
      </c>
      <c r="E493">
        <f>Table2[[#This Row],[Return]]</f>
        <v>1.108722321006189E-2</v>
      </c>
    </row>
    <row r="494" spans="2:5" x14ac:dyDescent="0.2">
      <c r="B494" s="149">
        <v>44700</v>
      </c>
      <c r="C494">
        <v>431.50109900000001</v>
      </c>
      <c r="D494">
        <f t="shared" si="8"/>
        <v>-3.0811434517318655E-2</v>
      </c>
      <c r="E494">
        <f>Table2[[#This Row],[Return]]</f>
        <v>-3.0811434517318655E-2</v>
      </c>
    </row>
    <row r="495" spans="2:5" x14ac:dyDescent="0.2">
      <c r="B495" s="149">
        <v>44699</v>
      </c>
      <c r="C495">
        <v>445.21893299999999</v>
      </c>
      <c r="D495">
        <f t="shared" si="8"/>
        <v>4.4793251365670035E-2</v>
      </c>
      <c r="E495">
        <f>Table2[[#This Row],[Return]]</f>
        <v>4.4793251365670035E-2</v>
      </c>
    </row>
    <row r="496" spans="2:5" x14ac:dyDescent="0.2">
      <c r="B496" s="149">
        <v>44698</v>
      </c>
      <c r="C496">
        <v>426.13113399999997</v>
      </c>
      <c r="D496">
        <f t="shared" si="8"/>
        <v>7.4074025157225359E-2</v>
      </c>
      <c r="E496">
        <f>Table2[[#This Row],[Return]]</f>
        <v>7.4074025157225359E-2</v>
      </c>
    </row>
    <row r="497" spans="2:5" x14ac:dyDescent="0.2">
      <c r="B497" s="149">
        <v>44697</v>
      </c>
      <c r="C497">
        <v>396.74279799999999</v>
      </c>
      <c r="D497">
        <f t="shared" si="8"/>
        <v>3.7666000607697522E-2</v>
      </c>
      <c r="E497">
        <f>Table2[[#This Row],[Return]]</f>
        <v>3.7666000607697522E-2</v>
      </c>
    </row>
    <row r="498" spans="2:5" x14ac:dyDescent="0.2">
      <c r="B498" s="149">
        <v>44694</v>
      </c>
      <c r="C498">
        <v>382.341522</v>
      </c>
      <c r="D498">
        <f t="shared" si="8"/>
        <v>6.1102886645172827E-2</v>
      </c>
      <c r="E498">
        <f>Table2[[#This Row],[Return]]</f>
        <v>6.1102886645172827E-2</v>
      </c>
    </row>
    <row r="499" spans="2:5" x14ac:dyDescent="0.2">
      <c r="B499" s="149">
        <v>44693</v>
      </c>
      <c r="C499">
        <v>360.32464599999997</v>
      </c>
      <c r="D499">
        <f t="shared" si="8"/>
        <v>-6.010439838211399E-2</v>
      </c>
      <c r="E499">
        <f>Table2[[#This Row],[Return]]</f>
        <v>-6.010439838211399E-2</v>
      </c>
    </row>
    <row r="500" spans="2:5" x14ac:dyDescent="0.2">
      <c r="B500" s="149">
        <v>44692</v>
      </c>
      <c r="C500">
        <v>383.366669</v>
      </c>
      <c r="D500">
        <f t="shared" si="8"/>
        <v>-6.8224920116551485E-2</v>
      </c>
      <c r="E500">
        <f>Table2[[#This Row],[Return]]</f>
        <v>-6.8224920116551485E-2</v>
      </c>
    </row>
    <row r="501" spans="2:5" x14ac:dyDescent="0.2">
      <c r="B501" s="149">
        <v>44691</v>
      </c>
      <c r="C501">
        <v>411.43691999999999</v>
      </c>
      <c r="D501">
        <f t="shared" si="8"/>
        <v>-2.600266146812456E-2</v>
      </c>
      <c r="E501">
        <f>Table2[[#This Row],[Return]]</f>
        <v>-2.600266146812456E-2</v>
      </c>
    </row>
    <row r="502" spans="2:5" x14ac:dyDescent="0.2">
      <c r="B502" s="149">
        <v>44690</v>
      </c>
      <c r="C502">
        <v>422.42099000000002</v>
      </c>
      <c r="D502">
        <f t="shared" si="8"/>
        <v>-3.1452840675301179E-2</v>
      </c>
      <c r="E502">
        <f>Table2[[#This Row],[Return]]</f>
        <v>-3.1452840675301179E-2</v>
      </c>
    </row>
    <row r="503" spans="2:5" x14ac:dyDescent="0.2">
      <c r="B503" s="149">
        <v>44687</v>
      </c>
      <c r="C503">
        <v>436.13879400000002</v>
      </c>
      <c r="D503">
        <f t="shared" si="8"/>
        <v>-2.3499856406123218E-2</v>
      </c>
      <c r="E503">
        <f>Table2[[#This Row],[Return]]</f>
        <v>-2.3499856406123218E-2</v>
      </c>
    </row>
    <row r="504" spans="2:5" x14ac:dyDescent="0.2">
      <c r="B504" s="149">
        <v>44686</v>
      </c>
      <c r="C504">
        <v>446.63464399999998</v>
      </c>
      <c r="D504">
        <f t="shared" si="8"/>
        <v>3.2036133805884152E-2</v>
      </c>
      <c r="E504">
        <f>Table2[[#This Row],[Return]]</f>
        <v>3.2036133805884152E-2</v>
      </c>
    </row>
    <row r="505" spans="2:5" x14ac:dyDescent="0.2">
      <c r="B505" s="149">
        <v>44685</v>
      </c>
      <c r="C505">
        <v>432.770355</v>
      </c>
      <c r="D505">
        <f t="shared" si="8"/>
        <v>-3.4524041791776219E-2</v>
      </c>
      <c r="E505">
        <f>Table2[[#This Row],[Return]]</f>
        <v>-3.4524041791776219E-2</v>
      </c>
    </row>
    <row r="506" spans="2:5" x14ac:dyDescent="0.2">
      <c r="B506" s="149">
        <v>44683</v>
      </c>
      <c r="C506">
        <v>448.24560500000001</v>
      </c>
      <c r="D506">
        <f t="shared" si="8"/>
        <v>-2.1525999486774666E-2</v>
      </c>
      <c r="E506">
        <f>Table2[[#This Row],[Return]]</f>
        <v>-2.1525999486774666E-2</v>
      </c>
    </row>
    <row r="507" spans="2:5" x14ac:dyDescent="0.2">
      <c r="B507" s="149">
        <v>44680</v>
      </c>
      <c r="C507">
        <v>458.10681199999999</v>
      </c>
      <c r="D507">
        <f t="shared" si="8"/>
        <v>5.1413984290757378E-3</v>
      </c>
      <c r="E507">
        <f>Table2[[#This Row],[Return]]</f>
        <v>5.1413984290757378E-3</v>
      </c>
    </row>
    <row r="508" spans="2:5" x14ac:dyDescent="0.2">
      <c r="B508" s="149">
        <v>44679</v>
      </c>
      <c r="C508">
        <v>455.76355000000001</v>
      </c>
      <c r="D508">
        <f t="shared" si="8"/>
        <v>-1.8812413906040142E-2</v>
      </c>
      <c r="E508">
        <f>Table2[[#This Row],[Return]]</f>
        <v>-1.8812413906040142E-2</v>
      </c>
    </row>
    <row r="509" spans="2:5" x14ac:dyDescent="0.2">
      <c r="B509" s="149">
        <v>44678</v>
      </c>
      <c r="C509">
        <v>464.50195300000001</v>
      </c>
      <c r="D509">
        <f t="shared" si="8"/>
        <v>-5.1535081056267522E-2</v>
      </c>
      <c r="E509">
        <f>Table2[[#This Row],[Return]]</f>
        <v>-5.1535081056267522E-2</v>
      </c>
    </row>
    <row r="510" spans="2:5" x14ac:dyDescent="0.2">
      <c r="B510" s="149">
        <v>44677</v>
      </c>
      <c r="C510">
        <v>489.74078400000002</v>
      </c>
      <c r="D510">
        <f t="shared" si="8"/>
        <v>-1.2889958735423727E-2</v>
      </c>
      <c r="E510">
        <f>Table2[[#This Row],[Return]]</f>
        <v>-1.2889958735423727E-2</v>
      </c>
    </row>
    <row r="511" spans="2:5" x14ac:dyDescent="0.2">
      <c r="B511" s="149">
        <v>44676</v>
      </c>
      <c r="C511">
        <v>496.13595600000002</v>
      </c>
      <c r="D511">
        <f t="shared" si="8"/>
        <v>-7.2634291523964084E-2</v>
      </c>
      <c r="E511">
        <f>Table2[[#This Row],[Return]]</f>
        <v>-7.2634291523964084E-2</v>
      </c>
    </row>
    <row r="512" spans="2:5" x14ac:dyDescent="0.2">
      <c r="B512" s="149">
        <v>44673</v>
      </c>
      <c r="C512">
        <v>534.99493399999994</v>
      </c>
      <c r="D512">
        <f t="shared" si="8"/>
        <v>7.4461786554931991E-3</v>
      </c>
      <c r="E512">
        <f>Table2[[#This Row],[Return]]</f>
        <v>7.4461786554931991E-3</v>
      </c>
    </row>
    <row r="513" spans="2:5" x14ac:dyDescent="0.2">
      <c r="B513" s="149">
        <v>44672</v>
      </c>
      <c r="C513">
        <v>531.04070999999999</v>
      </c>
      <c r="D513">
        <f t="shared" si="8"/>
        <v>2.9625956278806206E-2</v>
      </c>
      <c r="E513">
        <f>Table2[[#This Row],[Return]]</f>
        <v>2.9625956278806206E-2</v>
      </c>
    </row>
    <row r="514" spans="2:5" x14ac:dyDescent="0.2">
      <c r="B514" s="149">
        <v>44671</v>
      </c>
      <c r="C514">
        <v>515.76080300000001</v>
      </c>
      <c r="D514">
        <f t="shared" si="8"/>
        <v>-1.409089131163827E-2</v>
      </c>
      <c r="E514">
        <f>Table2[[#This Row],[Return]]</f>
        <v>-1.409089131163827E-2</v>
      </c>
    </row>
    <row r="515" spans="2:5" x14ac:dyDescent="0.2">
      <c r="B515" s="149">
        <v>44670</v>
      </c>
      <c r="C515">
        <v>523.13220200000001</v>
      </c>
      <c r="D515">
        <f t="shared" si="8"/>
        <v>-6.7662980319970444E-3</v>
      </c>
      <c r="E515">
        <f>Table2[[#This Row],[Return]]</f>
        <v>-6.7662980319970444E-3</v>
      </c>
    </row>
    <row r="516" spans="2:5" x14ac:dyDescent="0.2">
      <c r="B516" s="149">
        <v>44669</v>
      </c>
      <c r="C516">
        <v>526.69598399999995</v>
      </c>
      <c r="D516">
        <f t="shared" ref="D516:D579" si="9">(C516-C517)/C517</f>
        <v>1.5530960991858755E-2</v>
      </c>
      <c r="E516">
        <f>Table2[[#This Row],[Return]]</f>
        <v>1.5530960991858755E-2</v>
      </c>
    </row>
    <row r="517" spans="2:5" x14ac:dyDescent="0.2">
      <c r="B517" s="149">
        <v>44664</v>
      </c>
      <c r="C517">
        <v>518.64099099999999</v>
      </c>
      <c r="D517">
        <f t="shared" si="9"/>
        <v>1.8861227469803396E-3</v>
      </c>
      <c r="E517">
        <f>Table2[[#This Row],[Return]]</f>
        <v>1.8861227469803396E-3</v>
      </c>
    </row>
    <row r="518" spans="2:5" x14ac:dyDescent="0.2">
      <c r="B518" s="149">
        <v>44663</v>
      </c>
      <c r="C518">
        <v>517.66461200000003</v>
      </c>
      <c r="D518">
        <f t="shared" si="9"/>
        <v>-2.3842462769480356E-2</v>
      </c>
      <c r="E518">
        <f>Table2[[#This Row],[Return]]</f>
        <v>-2.3842462769480356E-2</v>
      </c>
    </row>
    <row r="519" spans="2:5" x14ac:dyDescent="0.2">
      <c r="B519" s="149">
        <v>44662</v>
      </c>
      <c r="C519">
        <v>530.30847200000005</v>
      </c>
      <c r="D519">
        <f t="shared" si="9"/>
        <v>3.015640582007996E-2</v>
      </c>
      <c r="E519">
        <f>Table2[[#This Row],[Return]]</f>
        <v>3.015640582007996E-2</v>
      </c>
    </row>
    <row r="520" spans="2:5" x14ac:dyDescent="0.2">
      <c r="B520" s="149">
        <v>44659</v>
      </c>
      <c r="C520">
        <v>514.78442399999994</v>
      </c>
      <c r="D520">
        <f t="shared" si="9"/>
        <v>-1.2732757404390938E-2</v>
      </c>
      <c r="E520">
        <f>Table2[[#This Row],[Return]]</f>
        <v>-1.2732757404390938E-2</v>
      </c>
    </row>
    <row r="521" spans="2:5" x14ac:dyDescent="0.2">
      <c r="B521" s="149">
        <v>44658</v>
      </c>
      <c r="C521">
        <v>521.42358400000001</v>
      </c>
      <c r="D521">
        <f t="shared" si="9"/>
        <v>-2.893976027331862E-3</v>
      </c>
      <c r="E521">
        <f>Table2[[#This Row],[Return]]</f>
        <v>-2.893976027331862E-3</v>
      </c>
    </row>
    <row r="522" spans="2:5" x14ac:dyDescent="0.2">
      <c r="B522" s="149">
        <v>44657</v>
      </c>
      <c r="C522">
        <v>522.93695100000002</v>
      </c>
      <c r="D522">
        <f t="shared" si="9"/>
        <v>6.1645204180052995E-2</v>
      </c>
      <c r="E522">
        <f>Table2[[#This Row],[Return]]</f>
        <v>6.1645204180052995E-2</v>
      </c>
    </row>
    <row r="523" spans="2:5" x14ac:dyDescent="0.2">
      <c r="B523" s="149">
        <v>44656</v>
      </c>
      <c r="C523">
        <v>492.57223499999998</v>
      </c>
      <c r="D523">
        <f t="shared" si="9"/>
        <v>1.1833112396794953E-2</v>
      </c>
      <c r="E523">
        <f>Table2[[#This Row],[Return]]</f>
        <v>1.1833112396794953E-2</v>
      </c>
    </row>
    <row r="524" spans="2:5" x14ac:dyDescent="0.2">
      <c r="B524" s="149">
        <v>44655</v>
      </c>
      <c r="C524">
        <v>486.81173699999999</v>
      </c>
      <c r="D524">
        <f t="shared" si="9"/>
        <v>2.592590720874793E-2</v>
      </c>
      <c r="E524">
        <f>Table2[[#This Row],[Return]]</f>
        <v>2.592590720874793E-2</v>
      </c>
    </row>
    <row r="525" spans="2:5" x14ac:dyDescent="0.2">
      <c r="B525" s="149">
        <v>44652</v>
      </c>
      <c r="C525">
        <v>474.50964399999998</v>
      </c>
      <c r="D525">
        <f t="shared" si="9"/>
        <v>1.0395052432986274E-2</v>
      </c>
      <c r="E525">
        <f>Table2[[#This Row],[Return]]</f>
        <v>1.0395052432986274E-2</v>
      </c>
    </row>
    <row r="526" spans="2:5" x14ac:dyDescent="0.2">
      <c r="B526" s="149">
        <v>44651</v>
      </c>
      <c r="C526">
        <v>469.627838</v>
      </c>
      <c r="D526">
        <f t="shared" si="9"/>
        <v>-2.6217233698698668E-2</v>
      </c>
      <c r="E526">
        <f>Table2[[#This Row],[Return]]</f>
        <v>-2.6217233698698668E-2</v>
      </c>
    </row>
    <row r="527" spans="2:5" x14ac:dyDescent="0.2">
      <c r="B527" s="149">
        <v>44650</v>
      </c>
      <c r="C527">
        <v>482.27166699999998</v>
      </c>
      <c r="D527">
        <f t="shared" si="9"/>
        <v>6.2131102803711516E-3</v>
      </c>
      <c r="E527">
        <f>Table2[[#This Row],[Return]]</f>
        <v>6.2131102803711516E-3</v>
      </c>
    </row>
    <row r="528" spans="2:5" x14ac:dyDescent="0.2">
      <c r="B528" s="149">
        <v>44649</v>
      </c>
      <c r="C528">
        <v>479.29376200000002</v>
      </c>
      <c r="D528">
        <f t="shared" si="9"/>
        <v>-2.4055690986248091E-2</v>
      </c>
      <c r="E528">
        <f>Table2[[#This Row],[Return]]</f>
        <v>-2.4055690986248091E-2</v>
      </c>
    </row>
    <row r="529" spans="2:5" x14ac:dyDescent="0.2">
      <c r="B529" s="149">
        <v>44648</v>
      </c>
      <c r="C529">
        <v>491.10769699999997</v>
      </c>
      <c r="D529">
        <f t="shared" si="9"/>
        <v>1.0852048101526828E-2</v>
      </c>
      <c r="E529">
        <f>Table2[[#This Row],[Return]]</f>
        <v>1.0852048101526828E-2</v>
      </c>
    </row>
    <row r="530" spans="2:5" x14ac:dyDescent="0.2">
      <c r="B530" s="149">
        <v>44645</v>
      </c>
      <c r="C530">
        <v>485.83538800000002</v>
      </c>
      <c r="D530">
        <f t="shared" si="9"/>
        <v>-2.7269991056821468E-2</v>
      </c>
      <c r="E530">
        <f>Table2[[#This Row],[Return]]</f>
        <v>-2.7269991056821468E-2</v>
      </c>
    </row>
    <row r="531" spans="2:5" x14ac:dyDescent="0.2">
      <c r="B531" s="149">
        <v>44644</v>
      </c>
      <c r="C531">
        <v>499.455536</v>
      </c>
      <c r="D531">
        <f t="shared" si="9"/>
        <v>2.9586387625716332E-2</v>
      </c>
      <c r="E531">
        <f>Table2[[#This Row],[Return]]</f>
        <v>2.9586387625716332E-2</v>
      </c>
    </row>
    <row r="532" spans="2:5" x14ac:dyDescent="0.2">
      <c r="B532" s="149">
        <v>44643</v>
      </c>
      <c r="C532">
        <v>485.10308800000001</v>
      </c>
      <c r="D532">
        <f t="shared" si="9"/>
        <v>-8.2834909349458804E-3</v>
      </c>
      <c r="E532">
        <f>Table2[[#This Row],[Return]]</f>
        <v>-8.2834909349458804E-3</v>
      </c>
    </row>
    <row r="533" spans="2:5" x14ac:dyDescent="0.2">
      <c r="B533" s="149">
        <v>44642</v>
      </c>
      <c r="C533">
        <v>489.15499899999998</v>
      </c>
      <c r="D533">
        <f t="shared" si="9"/>
        <v>-3.0842340784025487E-3</v>
      </c>
      <c r="E533">
        <f>Table2[[#This Row],[Return]]</f>
        <v>-3.0842340784025487E-3</v>
      </c>
    </row>
    <row r="534" spans="2:5" x14ac:dyDescent="0.2">
      <c r="B534" s="149">
        <v>44641</v>
      </c>
      <c r="C534">
        <v>490.66833500000001</v>
      </c>
      <c r="D534">
        <f t="shared" si="9"/>
        <v>2.3523401914549973E-2</v>
      </c>
      <c r="E534">
        <f>Table2[[#This Row],[Return]]</f>
        <v>2.3523401914549973E-2</v>
      </c>
    </row>
    <row r="535" spans="2:5" x14ac:dyDescent="0.2">
      <c r="B535" s="149">
        <v>44637</v>
      </c>
      <c r="C535">
        <v>479.39141799999999</v>
      </c>
      <c r="D535">
        <f t="shared" si="9"/>
        <v>-2.1912350727666608E-2</v>
      </c>
      <c r="E535">
        <f>Table2[[#This Row],[Return]]</f>
        <v>-2.1912350727666608E-2</v>
      </c>
    </row>
    <row r="536" spans="2:5" x14ac:dyDescent="0.2">
      <c r="B536" s="149">
        <v>44636</v>
      </c>
      <c r="C536">
        <v>490.131348</v>
      </c>
      <c r="D536">
        <f t="shared" si="9"/>
        <v>5.7097184479342113E-3</v>
      </c>
      <c r="E536">
        <f>Table2[[#This Row],[Return]]</f>
        <v>5.7097184479342113E-3</v>
      </c>
    </row>
    <row r="537" spans="2:5" x14ac:dyDescent="0.2">
      <c r="B537" s="149">
        <v>44635</v>
      </c>
      <c r="C537">
        <v>487.348724</v>
      </c>
      <c r="D537">
        <f t="shared" si="9"/>
        <v>6.2493606913652964E-3</v>
      </c>
      <c r="E537">
        <f>Table2[[#This Row],[Return]]</f>
        <v>6.2493606913652964E-3</v>
      </c>
    </row>
    <row r="538" spans="2:5" x14ac:dyDescent="0.2">
      <c r="B538" s="149">
        <v>44634</v>
      </c>
      <c r="C538">
        <v>484.32202100000001</v>
      </c>
      <c r="D538">
        <f t="shared" si="9"/>
        <v>7.5680415607134607E-2</v>
      </c>
      <c r="E538">
        <f>Table2[[#This Row],[Return]]</f>
        <v>7.5680415607134607E-2</v>
      </c>
    </row>
    <row r="539" spans="2:5" x14ac:dyDescent="0.2">
      <c r="B539" s="149">
        <v>44631</v>
      </c>
      <c r="C539">
        <v>450.24713100000002</v>
      </c>
      <c r="D539">
        <f t="shared" si="9"/>
        <v>4.3916203430198655E-2</v>
      </c>
      <c r="E539">
        <f>Table2[[#This Row],[Return]]</f>
        <v>4.3916203430198655E-2</v>
      </c>
    </row>
    <row r="540" spans="2:5" x14ac:dyDescent="0.2">
      <c r="B540" s="149">
        <v>44630</v>
      </c>
      <c r="C540">
        <v>431.30581699999999</v>
      </c>
      <c r="D540">
        <f t="shared" si="9"/>
        <v>-5.6558697444338924E-4</v>
      </c>
      <c r="E540">
        <f>Table2[[#This Row],[Return]]</f>
        <v>-5.6558697444338924E-4</v>
      </c>
    </row>
    <row r="541" spans="2:5" x14ac:dyDescent="0.2">
      <c r="B541" s="149">
        <v>44629</v>
      </c>
      <c r="C541">
        <v>431.54989599999999</v>
      </c>
      <c r="D541">
        <f t="shared" si="9"/>
        <v>5.995197128161435E-2</v>
      </c>
      <c r="E541">
        <f>Table2[[#This Row],[Return]]</f>
        <v>5.995197128161435E-2</v>
      </c>
    </row>
    <row r="542" spans="2:5" x14ac:dyDescent="0.2">
      <c r="B542" s="149">
        <v>44628</v>
      </c>
      <c r="C542">
        <v>407.14099099999999</v>
      </c>
      <c r="D542">
        <f t="shared" si="9"/>
        <v>-1.2667217897431991E-2</v>
      </c>
      <c r="E542">
        <f>Table2[[#This Row],[Return]]</f>
        <v>-1.2667217897431991E-2</v>
      </c>
    </row>
    <row r="543" spans="2:5" x14ac:dyDescent="0.2">
      <c r="B543" s="149">
        <v>44627</v>
      </c>
      <c r="C543">
        <v>412.36450200000002</v>
      </c>
      <c r="D543">
        <f t="shared" si="9"/>
        <v>2.053885526369921E-2</v>
      </c>
      <c r="E543">
        <f>Table2[[#This Row],[Return]]</f>
        <v>2.053885526369921E-2</v>
      </c>
    </row>
    <row r="544" spans="2:5" x14ac:dyDescent="0.2">
      <c r="B544" s="149">
        <v>44624</v>
      </c>
      <c r="C544">
        <v>404.06545999999997</v>
      </c>
      <c r="D544">
        <f t="shared" si="9"/>
        <v>8.283657227625349E-3</v>
      </c>
      <c r="E544">
        <f>Table2[[#This Row],[Return]]</f>
        <v>8.283657227625349E-3</v>
      </c>
    </row>
    <row r="545" spans="2:5" x14ac:dyDescent="0.2">
      <c r="B545" s="149">
        <v>44623</v>
      </c>
      <c r="C545">
        <v>400.74581899999998</v>
      </c>
      <c r="D545">
        <f t="shared" si="9"/>
        <v>3.2997803770766125E-3</v>
      </c>
      <c r="E545">
        <f>Table2[[#This Row],[Return]]</f>
        <v>3.2997803770766125E-3</v>
      </c>
    </row>
    <row r="546" spans="2:5" x14ac:dyDescent="0.2">
      <c r="B546" s="149">
        <v>44622</v>
      </c>
      <c r="C546">
        <v>399.427795</v>
      </c>
      <c r="D546">
        <f t="shared" si="9"/>
        <v>3.4386967100796861E-2</v>
      </c>
      <c r="E546">
        <f>Table2[[#This Row],[Return]]</f>
        <v>3.4386967100796861E-2</v>
      </c>
    </row>
    <row r="547" spans="2:5" x14ac:dyDescent="0.2">
      <c r="B547" s="149">
        <v>44620</v>
      </c>
      <c r="C547">
        <v>386.149292</v>
      </c>
      <c r="D547">
        <f t="shared" si="9"/>
        <v>6.3600829565547246E-2</v>
      </c>
      <c r="E547">
        <f>Table2[[#This Row],[Return]]</f>
        <v>6.3600829565547246E-2</v>
      </c>
    </row>
    <row r="548" spans="2:5" x14ac:dyDescent="0.2">
      <c r="B548" s="149">
        <v>44617</v>
      </c>
      <c r="C548">
        <v>363.05847199999999</v>
      </c>
      <c r="D548">
        <f t="shared" si="9"/>
        <v>2.7493863064298317E-2</v>
      </c>
      <c r="E548">
        <f>Table2[[#This Row],[Return]]</f>
        <v>2.7493863064298317E-2</v>
      </c>
    </row>
    <row r="549" spans="2:5" x14ac:dyDescent="0.2">
      <c r="B549" s="149">
        <v>44616</v>
      </c>
      <c r="C549">
        <v>353.34368899999998</v>
      </c>
      <c r="D549">
        <f t="shared" si="9"/>
        <v>-9.941525250841482E-2</v>
      </c>
      <c r="E549">
        <f>Table2[[#This Row],[Return]]</f>
        <v>-9.941525250841482E-2</v>
      </c>
    </row>
    <row r="550" spans="2:5" x14ac:dyDescent="0.2">
      <c r="B550" s="149">
        <v>44615</v>
      </c>
      <c r="C550">
        <v>392.34918199999998</v>
      </c>
      <c r="D550">
        <f t="shared" si="9"/>
        <v>3.7835786404691603E-2</v>
      </c>
      <c r="E550">
        <f>Table2[[#This Row],[Return]]</f>
        <v>3.7835786404691603E-2</v>
      </c>
    </row>
    <row r="551" spans="2:5" x14ac:dyDescent="0.2">
      <c r="B551" s="149">
        <v>44614</v>
      </c>
      <c r="C551">
        <v>378.04553199999998</v>
      </c>
      <c r="D551">
        <f t="shared" si="9"/>
        <v>-2.5176408023808133E-2</v>
      </c>
      <c r="E551">
        <f>Table2[[#This Row],[Return]]</f>
        <v>-2.5176408023808133E-2</v>
      </c>
    </row>
    <row r="552" spans="2:5" x14ac:dyDescent="0.2">
      <c r="B552" s="149">
        <v>44613</v>
      </c>
      <c r="C552">
        <v>387.80917399999998</v>
      </c>
      <c r="D552">
        <f t="shared" si="9"/>
        <v>-2.6947418932699384E-2</v>
      </c>
      <c r="E552">
        <f>Table2[[#This Row],[Return]]</f>
        <v>-2.6947418932699384E-2</v>
      </c>
    </row>
    <row r="553" spans="2:5" x14ac:dyDescent="0.2">
      <c r="B553" s="149">
        <v>44610</v>
      </c>
      <c r="C553">
        <v>398.54904199999999</v>
      </c>
      <c r="D553">
        <f t="shared" si="9"/>
        <v>-1.0544195694555262E-2</v>
      </c>
      <c r="E553">
        <f>Table2[[#This Row],[Return]]</f>
        <v>-1.0544195694555262E-2</v>
      </c>
    </row>
    <row r="554" spans="2:5" x14ac:dyDescent="0.2">
      <c r="B554" s="149">
        <v>44609</v>
      </c>
      <c r="C554">
        <v>402.79620399999999</v>
      </c>
      <c r="D554">
        <f t="shared" si="9"/>
        <v>9.6671223964661015E-3</v>
      </c>
      <c r="E554">
        <f>Table2[[#This Row],[Return]]</f>
        <v>9.6671223964661015E-3</v>
      </c>
    </row>
    <row r="555" spans="2:5" x14ac:dyDescent="0.2">
      <c r="B555" s="149">
        <v>44608</v>
      </c>
      <c r="C555">
        <v>398.93960600000003</v>
      </c>
      <c r="D555">
        <f t="shared" si="9"/>
        <v>-2.7258585075674132E-2</v>
      </c>
      <c r="E555">
        <f>Table2[[#This Row],[Return]]</f>
        <v>-2.7258585075674132E-2</v>
      </c>
    </row>
    <row r="556" spans="2:5" x14ac:dyDescent="0.2">
      <c r="B556" s="149">
        <v>44607</v>
      </c>
      <c r="C556">
        <v>410.11886600000003</v>
      </c>
      <c r="D556">
        <f t="shared" si="9"/>
        <v>5.5004335788609859E-2</v>
      </c>
      <c r="E556">
        <f>Table2[[#This Row],[Return]]</f>
        <v>5.5004335788609859E-2</v>
      </c>
    </row>
    <row r="557" spans="2:5" x14ac:dyDescent="0.2">
      <c r="B557" s="149">
        <v>44606</v>
      </c>
      <c r="C557">
        <v>388.73666400000002</v>
      </c>
      <c r="D557">
        <f t="shared" si="9"/>
        <v>-4.9407639231565596E-2</v>
      </c>
      <c r="E557">
        <f>Table2[[#This Row],[Return]]</f>
        <v>-4.9407639231565596E-2</v>
      </c>
    </row>
    <row r="558" spans="2:5" x14ac:dyDescent="0.2">
      <c r="B558" s="149">
        <v>44603</v>
      </c>
      <c r="C558">
        <v>408.94149800000002</v>
      </c>
      <c r="D558">
        <f t="shared" si="9"/>
        <v>0</v>
      </c>
      <c r="E558">
        <f>Table2[[#This Row],[Return]]</f>
        <v>0</v>
      </c>
    </row>
    <row r="559" spans="2:5" x14ac:dyDescent="0.2">
      <c r="B559" s="149">
        <v>44602</v>
      </c>
      <c r="C559">
        <v>408.94149800000002</v>
      </c>
      <c r="D559">
        <f t="shared" si="9"/>
        <v>8.3015441702303139E-4</v>
      </c>
      <c r="E559">
        <f>Table2[[#This Row],[Return]]</f>
        <v>8.3015441702303139E-4</v>
      </c>
    </row>
    <row r="560" spans="2:5" x14ac:dyDescent="0.2">
      <c r="B560" s="149">
        <v>44601</v>
      </c>
      <c r="C560">
        <v>408.60229500000003</v>
      </c>
      <c r="D560">
        <f t="shared" si="9"/>
        <v>-3.3092556870949067E-3</v>
      </c>
      <c r="E560">
        <f>Table2[[#This Row],[Return]]</f>
        <v>-3.3092556870949067E-3</v>
      </c>
    </row>
    <row r="561" spans="2:5" x14ac:dyDescent="0.2">
      <c r="B561" s="149">
        <v>44600</v>
      </c>
      <c r="C561">
        <v>409.95895400000001</v>
      </c>
      <c r="D561">
        <f t="shared" si="9"/>
        <v>-7.1036431861499494E-2</v>
      </c>
      <c r="E561">
        <f>Table2[[#This Row],[Return]]</f>
        <v>-7.1036431861499494E-2</v>
      </c>
    </row>
    <row r="562" spans="2:5" x14ac:dyDescent="0.2">
      <c r="B562" s="149">
        <v>44599</v>
      </c>
      <c r="C562">
        <v>441.30789199999998</v>
      </c>
      <c r="D562">
        <f t="shared" si="9"/>
        <v>5.297969066981132E-3</v>
      </c>
      <c r="E562">
        <f>Table2[[#This Row],[Return]]</f>
        <v>5.297969066981132E-3</v>
      </c>
    </row>
    <row r="563" spans="2:5" x14ac:dyDescent="0.2">
      <c r="B563" s="149">
        <v>44596</v>
      </c>
      <c r="C563">
        <v>438.98217799999998</v>
      </c>
      <c r="D563">
        <f t="shared" si="9"/>
        <v>1.6264753059215372E-2</v>
      </c>
      <c r="E563">
        <f>Table2[[#This Row],[Return]]</f>
        <v>1.6264753059215372E-2</v>
      </c>
    </row>
    <row r="564" spans="2:5" x14ac:dyDescent="0.2">
      <c r="B564" s="149">
        <v>44595</v>
      </c>
      <c r="C564">
        <v>431.95651199999998</v>
      </c>
      <c r="D564">
        <f t="shared" si="9"/>
        <v>1.5838547945512621E-2</v>
      </c>
      <c r="E564">
        <f>Table2[[#This Row],[Return]]</f>
        <v>1.5838547945512621E-2</v>
      </c>
    </row>
    <row r="565" spans="2:5" x14ac:dyDescent="0.2">
      <c r="B565" s="149">
        <v>44594</v>
      </c>
      <c r="C565">
        <v>425.22161899999998</v>
      </c>
      <c r="D565">
        <f t="shared" si="9"/>
        <v>-3.632958037290896E-3</v>
      </c>
      <c r="E565">
        <f>Table2[[#This Row],[Return]]</f>
        <v>-3.632958037290896E-3</v>
      </c>
    </row>
    <row r="566" spans="2:5" x14ac:dyDescent="0.2">
      <c r="B566" s="149">
        <v>44593</v>
      </c>
      <c r="C566">
        <v>426.772064</v>
      </c>
      <c r="D566">
        <f t="shared" si="9"/>
        <v>-1.1114899382151782E-2</v>
      </c>
      <c r="E566">
        <f>Table2[[#This Row],[Return]]</f>
        <v>-1.1114899382151782E-2</v>
      </c>
    </row>
    <row r="567" spans="2:5" x14ac:dyDescent="0.2">
      <c r="B567" s="149">
        <v>44592</v>
      </c>
      <c r="C567">
        <v>431.56890900000002</v>
      </c>
      <c r="D567">
        <f t="shared" si="9"/>
        <v>-3.6912665865524771E-3</v>
      </c>
      <c r="E567">
        <f>Table2[[#This Row],[Return]]</f>
        <v>-3.6912665865524771E-3</v>
      </c>
    </row>
    <row r="568" spans="2:5" x14ac:dyDescent="0.2">
      <c r="B568" s="149">
        <v>44589</v>
      </c>
      <c r="C568">
        <v>433.16784699999999</v>
      </c>
      <c r="D568">
        <f t="shared" si="9"/>
        <v>2.5464517233871872E-2</v>
      </c>
      <c r="E568">
        <f>Table2[[#This Row],[Return]]</f>
        <v>2.5464517233871872E-2</v>
      </c>
    </row>
    <row r="569" spans="2:5" x14ac:dyDescent="0.2">
      <c r="B569" s="149">
        <v>44588</v>
      </c>
      <c r="C569">
        <v>422.41134599999998</v>
      </c>
      <c r="D569">
        <f t="shared" si="9"/>
        <v>3.5884137352545982E-2</v>
      </c>
      <c r="E569">
        <f>Table2[[#This Row],[Return]]</f>
        <v>3.5884137352545982E-2</v>
      </c>
    </row>
    <row r="570" spans="2:5" x14ac:dyDescent="0.2">
      <c r="B570" s="149">
        <v>44586</v>
      </c>
      <c r="C570">
        <v>407.77856400000002</v>
      </c>
      <c r="D570">
        <f t="shared" si="9"/>
        <v>1.9256280481579725E-2</v>
      </c>
      <c r="E570">
        <f>Table2[[#This Row],[Return]]</f>
        <v>1.9256280481579725E-2</v>
      </c>
    </row>
    <row r="571" spans="2:5" x14ac:dyDescent="0.2">
      <c r="B571" s="149">
        <v>44585</v>
      </c>
      <c r="C571">
        <v>400.07461499999999</v>
      </c>
      <c r="D571">
        <f t="shared" si="9"/>
        <v>-8.993706336926223E-2</v>
      </c>
      <c r="E571">
        <f>Table2[[#This Row],[Return]]</f>
        <v>-8.993706336926223E-2</v>
      </c>
    </row>
    <row r="572" spans="2:5" x14ac:dyDescent="0.2">
      <c r="B572" s="149">
        <v>44582</v>
      </c>
      <c r="C572">
        <v>439.61203</v>
      </c>
      <c r="D572">
        <f t="shared" si="9"/>
        <v>-4.6352809746934294E-2</v>
      </c>
      <c r="E572">
        <f>Table2[[#This Row],[Return]]</f>
        <v>-4.6352809746934294E-2</v>
      </c>
    </row>
    <row r="573" spans="2:5" x14ac:dyDescent="0.2">
      <c r="B573" s="149">
        <v>44581</v>
      </c>
      <c r="C573">
        <v>460.979736</v>
      </c>
      <c r="D573">
        <f t="shared" si="9"/>
        <v>-5.2529799558678129E-4</v>
      </c>
      <c r="E573">
        <f>Table2[[#This Row],[Return]]</f>
        <v>-5.2529799558678129E-4</v>
      </c>
    </row>
    <row r="574" spans="2:5" x14ac:dyDescent="0.2">
      <c r="B574" s="149">
        <v>44580</v>
      </c>
      <c r="C574">
        <v>461.222015</v>
      </c>
      <c r="D574">
        <f t="shared" si="9"/>
        <v>7.9415116050423843E-3</v>
      </c>
      <c r="E574">
        <f>Table2[[#This Row],[Return]]</f>
        <v>7.9415116050423843E-3</v>
      </c>
    </row>
    <row r="575" spans="2:5" x14ac:dyDescent="0.2">
      <c r="B575" s="149">
        <v>44579</v>
      </c>
      <c r="C575">
        <v>457.58807400000001</v>
      </c>
      <c r="D575">
        <f t="shared" si="9"/>
        <v>-1.686436107415511E-2</v>
      </c>
      <c r="E575">
        <f>Table2[[#This Row],[Return]]</f>
        <v>-1.686436107415511E-2</v>
      </c>
    </row>
    <row r="576" spans="2:5" x14ac:dyDescent="0.2">
      <c r="B576" s="149">
        <v>44578</v>
      </c>
      <c r="C576">
        <v>465.43737800000002</v>
      </c>
      <c r="D576">
        <f t="shared" si="9"/>
        <v>8.7143467126246807E-2</v>
      </c>
      <c r="E576">
        <f>Table2[[#This Row],[Return]]</f>
        <v>8.7143467126246807E-2</v>
      </c>
    </row>
    <row r="577" spans="2:5" x14ac:dyDescent="0.2">
      <c r="B577" s="149">
        <v>44575</v>
      </c>
      <c r="C577">
        <v>428.12875400000001</v>
      </c>
      <c r="D577">
        <f t="shared" si="9"/>
        <v>-1.9202594420871968E-3</v>
      </c>
      <c r="E577">
        <f>Table2[[#This Row],[Return]]</f>
        <v>-1.9202594420871968E-3</v>
      </c>
    </row>
    <row r="578" spans="2:5" x14ac:dyDescent="0.2">
      <c r="B578" s="149">
        <v>44574</v>
      </c>
      <c r="C578">
        <v>428.95245399999999</v>
      </c>
      <c r="D578">
        <f t="shared" si="9"/>
        <v>3.3504623547245253E-2</v>
      </c>
      <c r="E578">
        <f>Table2[[#This Row],[Return]]</f>
        <v>3.3504623547245253E-2</v>
      </c>
    </row>
    <row r="579" spans="2:5" x14ac:dyDescent="0.2">
      <c r="B579" s="149">
        <v>44573</v>
      </c>
      <c r="C579">
        <v>415.04647799999998</v>
      </c>
      <c r="D579">
        <f t="shared" si="9"/>
        <v>2.0004709534783852E-2</v>
      </c>
      <c r="E579">
        <f>Table2[[#This Row],[Return]]</f>
        <v>2.0004709534783852E-2</v>
      </c>
    </row>
    <row r="580" spans="2:5" x14ac:dyDescent="0.2">
      <c r="B580" s="149">
        <v>44572</v>
      </c>
      <c r="C580">
        <v>406.90643299999999</v>
      </c>
      <c r="D580">
        <f t="shared" ref="D580:D643" si="10">(C580-C581)/C581</f>
        <v>-1.3856220716670128E-2</v>
      </c>
      <c r="E580">
        <f>Table2[[#This Row],[Return]]</f>
        <v>-1.3856220716670128E-2</v>
      </c>
    </row>
    <row r="581" spans="2:5" x14ac:dyDescent="0.2">
      <c r="B581" s="149">
        <v>44571</v>
      </c>
      <c r="C581">
        <v>412.62383999999997</v>
      </c>
      <c r="D581">
        <f t="shared" si="10"/>
        <v>8.2878673338341365E-3</v>
      </c>
      <c r="E581">
        <f>Table2[[#This Row],[Return]]</f>
        <v>8.2878673338341365E-3</v>
      </c>
    </row>
    <row r="582" spans="2:5" x14ac:dyDescent="0.2">
      <c r="B582" s="149">
        <v>44568</v>
      </c>
      <c r="C582">
        <v>409.23217799999998</v>
      </c>
      <c r="D582">
        <f t="shared" si="10"/>
        <v>-3.5954818689280112E-2</v>
      </c>
      <c r="E582">
        <f>Table2[[#This Row],[Return]]</f>
        <v>-3.5954818689280112E-2</v>
      </c>
    </row>
    <row r="583" spans="2:5" x14ac:dyDescent="0.2">
      <c r="B583" s="149">
        <v>44567</v>
      </c>
      <c r="C583">
        <v>424.49481200000002</v>
      </c>
      <c r="D583">
        <f t="shared" si="10"/>
        <v>3.7050163122777542E-2</v>
      </c>
      <c r="E583">
        <f>Table2[[#This Row],[Return]]</f>
        <v>3.7050163122777542E-2</v>
      </c>
    </row>
    <row r="584" spans="2:5" x14ac:dyDescent="0.2">
      <c r="B584" s="149">
        <v>44566</v>
      </c>
      <c r="C584">
        <v>409.32910199999998</v>
      </c>
      <c r="D584">
        <f t="shared" si="10"/>
        <v>-2.2222112128177568E-2</v>
      </c>
      <c r="E584">
        <f>Table2[[#This Row],[Return]]</f>
        <v>-2.2222112128177568E-2</v>
      </c>
    </row>
    <row r="585" spans="2:5" x14ac:dyDescent="0.2">
      <c r="B585" s="149">
        <v>44565</v>
      </c>
      <c r="C585">
        <v>418.63198899999998</v>
      </c>
      <c r="D585">
        <f t="shared" si="10"/>
        <v>0.1154143801086923</v>
      </c>
      <c r="E585">
        <f>Table2[[#This Row],[Return]]</f>
        <v>0.1154143801086923</v>
      </c>
    </row>
    <row r="586" spans="2:5" x14ac:dyDescent="0.2">
      <c r="B586" s="149">
        <v>44564</v>
      </c>
      <c r="C586">
        <v>375.31521600000002</v>
      </c>
      <c r="D586">
        <f t="shared" si="10"/>
        <v>1.2152167297779485E-2</v>
      </c>
      <c r="E586">
        <f>Table2[[#This Row],[Return]]</f>
        <v>1.2152167297779485E-2</v>
      </c>
    </row>
    <row r="587" spans="2:5" x14ac:dyDescent="0.2">
      <c r="B587" s="149">
        <v>44561</v>
      </c>
      <c r="C587">
        <v>370.80908199999999</v>
      </c>
      <c r="D587">
        <f t="shared" si="10"/>
        <v>3.8036676116915726E-3</v>
      </c>
      <c r="E587">
        <f>Table2[[#This Row],[Return]]</f>
        <v>3.8036676116915726E-3</v>
      </c>
    </row>
    <row r="588" spans="2:5" x14ac:dyDescent="0.2">
      <c r="B588" s="149">
        <v>44560</v>
      </c>
      <c r="C588">
        <v>369.40399200000002</v>
      </c>
      <c r="D588">
        <f t="shared" si="10"/>
        <v>-3.1134934501324697E-2</v>
      </c>
      <c r="E588">
        <f>Table2[[#This Row],[Return]]</f>
        <v>-3.1134934501324697E-2</v>
      </c>
    </row>
    <row r="589" spans="2:5" x14ac:dyDescent="0.2">
      <c r="B589" s="149">
        <v>44559</v>
      </c>
      <c r="C589">
        <v>381.27496300000001</v>
      </c>
      <c r="D589">
        <f t="shared" si="10"/>
        <v>3.716895629063699E-2</v>
      </c>
      <c r="E589">
        <f>Table2[[#This Row],[Return]]</f>
        <v>3.716895629063699E-2</v>
      </c>
    </row>
    <row r="590" spans="2:5" x14ac:dyDescent="0.2">
      <c r="B590" s="149">
        <v>44558</v>
      </c>
      <c r="C590">
        <v>367.61123700000002</v>
      </c>
      <c r="D590">
        <f t="shared" si="10"/>
        <v>2.9304088842064278E-2</v>
      </c>
      <c r="E590">
        <f>Table2[[#This Row],[Return]]</f>
        <v>2.9304088842064278E-2</v>
      </c>
    </row>
    <row r="591" spans="2:5" x14ac:dyDescent="0.2">
      <c r="B591" s="149">
        <v>44557</v>
      </c>
      <c r="C591">
        <v>357.14541600000001</v>
      </c>
      <c r="D591">
        <f t="shared" si="10"/>
        <v>-5.9339338692061139E-3</v>
      </c>
      <c r="E591">
        <f>Table2[[#This Row],[Return]]</f>
        <v>-5.9339338692061139E-3</v>
      </c>
    </row>
    <row r="592" spans="2:5" x14ac:dyDescent="0.2">
      <c r="B592" s="149">
        <v>44554</v>
      </c>
      <c r="C592">
        <v>359.27734400000003</v>
      </c>
      <c r="D592">
        <f t="shared" si="10"/>
        <v>-1.8920332795671447E-2</v>
      </c>
      <c r="E592">
        <f>Table2[[#This Row],[Return]]</f>
        <v>-1.8920332795671447E-2</v>
      </c>
    </row>
    <row r="593" spans="2:5" x14ac:dyDescent="0.2">
      <c r="B593" s="149">
        <v>44553</v>
      </c>
      <c r="C593">
        <v>366.20608499999997</v>
      </c>
      <c r="D593">
        <f t="shared" si="10"/>
        <v>-1.2929399236820094E-2</v>
      </c>
      <c r="E593">
        <f>Table2[[#This Row],[Return]]</f>
        <v>-1.2929399236820094E-2</v>
      </c>
    </row>
    <row r="594" spans="2:5" x14ac:dyDescent="0.2">
      <c r="B594" s="149">
        <v>44552</v>
      </c>
      <c r="C594">
        <v>371.00292999999999</v>
      </c>
      <c r="D594">
        <f t="shared" si="10"/>
        <v>4.7039515622461135E-2</v>
      </c>
      <c r="E594">
        <f>Table2[[#This Row],[Return]]</f>
        <v>4.7039515622461135E-2</v>
      </c>
    </row>
    <row r="595" spans="2:5" x14ac:dyDescent="0.2">
      <c r="B595" s="149">
        <v>44551</v>
      </c>
      <c r="C595">
        <v>354.33517499999999</v>
      </c>
      <c r="D595">
        <f t="shared" si="10"/>
        <v>2.7250934467826848E-2</v>
      </c>
      <c r="E595">
        <f>Table2[[#This Row],[Return]]</f>
        <v>2.7250934467826848E-2</v>
      </c>
    </row>
    <row r="596" spans="2:5" x14ac:dyDescent="0.2">
      <c r="B596" s="149">
        <v>44550</v>
      </c>
      <c r="C596">
        <v>344.93536399999999</v>
      </c>
      <c r="D596">
        <f t="shared" si="10"/>
        <v>-4.0307234463230243E-2</v>
      </c>
      <c r="E596">
        <f>Table2[[#This Row],[Return]]</f>
        <v>-4.0307234463230243E-2</v>
      </c>
    </row>
    <row r="597" spans="2:5" x14ac:dyDescent="0.2">
      <c r="B597" s="149">
        <v>44547</v>
      </c>
      <c r="C597">
        <v>359.42269900000002</v>
      </c>
      <c r="D597">
        <f t="shared" si="10"/>
        <v>-3.3988892095254311E-2</v>
      </c>
      <c r="E597">
        <f>Table2[[#This Row],[Return]]</f>
        <v>-3.3988892095254311E-2</v>
      </c>
    </row>
    <row r="598" spans="2:5" x14ac:dyDescent="0.2">
      <c r="B598" s="149">
        <v>44546</v>
      </c>
      <c r="C598">
        <v>372.06890900000002</v>
      </c>
      <c r="D598">
        <f t="shared" si="10"/>
        <v>-1.4881311622009489E-2</v>
      </c>
      <c r="E598">
        <f>Table2[[#This Row],[Return]]</f>
        <v>-1.4881311622009489E-2</v>
      </c>
    </row>
    <row r="599" spans="2:5" x14ac:dyDescent="0.2">
      <c r="B599" s="149">
        <v>44545</v>
      </c>
      <c r="C599">
        <v>377.68942299999998</v>
      </c>
      <c r="D599">
        <f t="shared" si="10"/>
        <v>-3.8338621069905795E-3</v>
      </c>
      <c r="E599">
        <f>Table2[[#This Row],[Return]]</f>
        <v>-3.8338621069905795E-3</v>
      </c>
    </row>
    <row r="600" spans="2:5" x14ac:dyDescent="0.2">
      <c r="B600" s="149">
        <v>44544</v>
      </c>
      <c r="C600">
        <v>379.14300500000002</v>
      </c>
      <c r="D600">
        <f t="shared" si="10"/>
        <v>-2.294992791300219E-3</v>
      </c>
      <c r="E600">
        <f>Table2[[#This Row],[Return]]</f>
        <v>-2.294992791300219E-3</v>
      </c>
    </row>
    <row r="601" spans="2:5" x14ac:dyDescent="0.2">
      <c r="B601" s="149">
        <v>44543</v>
      </c>
      <c r="C601">
        <v>380.01513699999998</v>
      </c>
      <c r="D601">
        <f t="shared" si="10"/>
        <v>-1.7660336683249674E-2</v>
      </c>
      <c r="E601">
        <f>Table2[[#This Row],[Return]]</f>
        <v>-1.7660336683249674E-2</v>
      </c>
    </row>
    <row r="602" spans="2:5" x14ac:dyDescent="0.2">
      <c r="B602" s="149">
        <v>44540</v>
      </c>
      <c r="C602">
        <v>386.84698500000002</v>
      </c>
      <c r="D602">
        <f t="shared" si="10"/>
        <v>-5.0084637968935612E-4</v>
      </c>
      <c r="E602">
        <f>Table2[[#This Row],[Return]]</f>
        <v>-5.0084637968935612E-4</v>
      </c>
    </row>
    <row r="603" spans="2:5" x14ac:dyDescent="0.2">
      <c r="B603" s="149">
        <v>44539</v>
      </c>
      <c r="C603">
        <v>387.04083300000002</v>
      </c>
      <c r="D603">
        <f t="shared" si="10"/>
        <v>4.1188787221477535E-2</v>
      </c>
      <c r="E603">
        <f>Table2[[#This Row],[Return]]</f>
        <v>4.1188787221477535E-2</v>
      </c>
    </row>
    <row r="604" spans="2:5" x14ac:dyDescent="0.2">
      <c r="B604" s="149">
        <v>44538</v>
      </c>
      <c r="C604">
        <v>371.729736</v>
      </c>
      <c r="D604">
        <f t="shared" si="10"/>
        <v>2.7454074403769926E-2</v>
      </c>
      <c r="E604">
        <f>Table2[[#This Row],[Return]]</f>
        <v>2.7454074403769926E-2</v>
      </c>
    </row>
    <row r="605" spans="2:5" x14ac:dyDescent="0.2">
      <c r="B605" s="149">
        <v>44537</v>
      </c>
      <c r="C605">
        <v>361.79693600000002</v>
      </c>
      <c r="D605">
        <f t="shared" si="10"/>
        <v>2.9647021774270661E-2</v>
      </c>
      <c r="E605">
        <f>Table2[[#This Row],[Return]]</f>
        <v>2.9647021774270661E-2</v>
      </c>
    </row>
    <row r="606" spans="2:5" x14ac:dyDescent="0.2">
      <c r="B606" s="149">
        <v>44536</v>
      </c>
      <c r="C606">
        <v>351.37957799999998</v>
      </c>
      <c r="D606">
        <f t="shared" si="10"/>
        <v>-2.0661612132167204E-2</v>
      </c>
      <c r="E606">
        <f>Table2[[#This Row],[Return]]</f>
        <v>-2.0661612132167204E-2</v>
      </c>
    </row>
    <row r="607" spans="2:5" x14ac:dyDescent="0.2">
      <c r="B607" s="149">
        <v>44533</v>
      </c>
      <c r="C607">
        <v>358.79281600000002</v>
      </c>
      <c r="D607">
        <f t="shared" si="10"/>
        <v>1.3273041212916068E-2</v>
      </c>
      <c r="E607">
        <f>Table2[[#This Row],[Return]]</f>
        <v>1.3273041212916068E-2</v>
      </c>
    </row>
    <row r="608" spans="2:5" x14ac:dyDescent="0.2">
      <c r="B608" s="149">
        <v>44532</v>
      </c>
      <c r="C608">
        <v>354.09292599999998</v>
      </c>
      <c r="D608">
        <f t="shared" si="10"/>
        <v>-4.102464925506137E-4</v>
      </c>
      <c r="E608">
        <f>Table2[[#This Row],[Return]]</f>
        <v>-4.102464925506137E-4</v>
      </c>
    </row>
    <row r="609" spans="2:5" x14ac:dyDescent="0.2">
      <c r="B609" s="149">
        <v>44531</v>
      </c>
      <c r="C609">
        <v>354.23825099999999</v>
      </c>
      <c r="D609">
        <f t="shared" si="10"/>
        <v>9.1097099585767255E-3</v>
      </c>
      <c r="E609">
        <f>Table2[[#This Row],[Return]]</f>
        <v>9.1097099585767255E-3</v>
      </c>
    </row>
    <row r="610" spans="2:5" x14ac:dyDescent="0.2">
      <c r="B610" s="149">
        <v>44530</v>
      </c>
      <c r="C610">
        <v>351.04037499999998</v>
      </c>
      <c r="D610">
        <f t="shared" si="10"/>
        <v>5.830777943087481E-3</v>
      </c>
      <c r="E610">
        <f>Table2[[#This Row],[Return]]</f>
        <v>5.830777943087481E-3</v>
      </c>
    </row>
    <row r="611" spans="2:5" x14ac:dyDescent="0.2">
      <c r="B611" s="149">
        <v>44529</v>
      </c>
      <c r="C611">
        <v>349.005402</v>
      </c>
      <c r="D611">
        <f t="shared" si="10"/>
        <v>-3.5355561994035271E-2</v>
      </c>
      <c r="E611">
        <f>Table2[[#This Row],[Return]]</f>
        <v>-3.5355561994035271E-2</v>
      </c>
    </row>
    <row r="612" spans="2:5" x14ac:dyDescent="0.2">
      <c r="B612" s="149">
        <v>44526</v>
      </c>
      <c r="C612">
        <v>361.79693600000002</v>
      </c>
      <c r="D612">
        <f t="shared" si="10"/>
        <v>-1.969262096146485E-2</v>
      </c>
      <c r="E612">
        <f>Table2[[#This Row],[Return]]</f>
        <v>-1.969262096146485E-2</v>
      </c>
    </row>
    <row r="613" spans="2:5" x14ac:dyDescent="0.2">
      <c r="B613" s="149">
        <v>44525</v>
      </c>
      <c r="C613">
        <v>369.06478900000002</v>
      </c>
      <c r="D613">
        <f t="shared" si="10"/>
        <v>1.0513370931808819E-3</v>
      </c>
      <c r="E613">
        <f>Table2[[#This Row],[Return]]</f>
        <v>1.0513370931808819E-3</v>
      </c>
    </row>
    <row r="614" spans="2:5" x14ac:dyDescent="0.2">
      <c r="B614" s="149">
        <v>44524</v>
      </c>
      <c r="C614">
        <v>368.67718500000001</v>
      </c>
      <c r="D614">
        <f t="shared" si="10"/>
        <v>9.9548260916583805E-3</v>
      </c>
      <c r="E614">
        <f>Table2[[#This Row],[Return]]</f>
        <v>9.9548260916583805E-3</v>
      </c>
    </row>
    <row r="615" spans="2:5" x14ac:dyDescent="0.2">
      <c r="B615" s="149">
        <v>44523</v>
      </c>
      <c r="C615">
        <v>365.04324300000002</v>
      </c>
      <c r="D615">
        <f t="shared" si="10"/>
        <v>1.4680188273759654E-2</v>
      </c>
      <c r="E615">
        <f>Table2[[#This Row],[Return]]</f>
        <v>1.4680188273759654E-2</v>
      </c>
    </row>
    <row r="616" spans="2:5" x14ac:dyDescent="0.2">
      <c r="B616" s="149">
        <v>44522</v>
      </c>
      <c r="C616">
        <v>359.76187099999999</v>
      </c>
      <c r="D616">
        <f t="shared" si="10"/>
        <v>-3.3832207782982029E-2</v>
      </c>
      <c r="E616">
        <f>Table2[[#This Row],[Return]]</f>
        <v>-3.3832207782982029E-2</v>
      </c>
    </row>
    <row r="617" spans="2:5" x14ac:dyDescent="0.2">
      <c r="B617" s="149">
        <v>44518</v>
      </c>
      <c r="C617">
        <v>372.35961900000001</v>
      </c>
      <c r="D617">
        <f t="shared" si="10"/>
        <v>-2.8322167520796044E-2</v>
      </c>
      <c r="E617">
        <f>Table2[[#This Row],[Return]]</f>
        <v>-2.8322167520796044E-2</v>
      </c>
    </row>
    <row r="618" spans="2:5" x14ac:dyDescent="0.2">
      <c r="B618" s="149">
        <v>44517</v>
      </c>
      <c r="C618">
        <v>383.21304300000003</v>
      </c>
      <c r="D618">
        <f t="shared" si="10"/>
        <v>-6.1572995239761235E-3</v>
      </c>
      <c r="E618">
        <f>Table2[[#This Row],[Return]]</f>
        <v>-6.1572995239761235E-3</v>
      </c>
    </row>
    <row r="619" spans="2:5" x14ac:dyDescent="0.2">
      <c r="B619" s="149">
        <v>44516</v>
      </c>
      <c r="C619">
        <v>385.587219</v>
      </c>
      <c r="D619">
        <f t="shared" si="10"/>
        <v>-9.3364450963137387E-3</v>
      </c>
      <c r="E619">
        <f>Table2[[#This Row],[Return]]</f>
        <v>-9.3364450963137387E-3</v>
      </c>
    </row>
    <row r="620" spans="2:5" x14ac:dyDescent="0.2">
      <c r="B620" s="149">
        <v>44515</v>
      </c>
      <c r="C620">
        <v>389.221161</v>
      </c>
      <c r="D620">
        <f t="shared" si="10"/>
        <v>-1.2659770969002388E-2</v>
      </c>
      <c r="E620">
        <f>Table2[[#This Row],[Return]]</f>
        <v>-1.2659770969002388E-2</v>
      </c>
    </row>
    <row r="621" spans="2:5" x14ac:dyDescent="0.2">
      <c r="B621" s="149">
        <v>44512</v>
      </c>
      <c r="C621">
        <v>394.211792</v>
      </c>
      <c r="D621">
        <f t="shared" si="10"/>
        <v>-1.4534954631991429E-2</v>
      </c>
      <c r="E621">
        <f>Table2[[#This Row],[Return]]</f>
        <v>-1.4534954631991429E-2</v>
      </c>
    </row>
    <row r="622" spans="2:5" x14ac:dyDescent="0.2">
      <c r="B622" s="149">
        <v>44511</v>
      </c>
      <c r="C622">
        <v>400.02615400000002</v>
      </c>
      <c r="D622">
        <f t="shared" si="10"/>
        <v>-3.7537843041491395E-2</v>
      </c>
      <c r="E622">
        <f>Table2[[#This Row],[Return]]</f>
        <v>-3.7537843041491395E-2</v>
      </c>
    </row>
    <row r="623" spans="2:5" x14ac:dyDescent="0.2">
      <c r="B623" s="149">
        <v>44510</v>
      </c>
      <c r="C623">
        <v>415.62792999999999</v>
      </c>
      <c r="D623">
        <f t="shared" si="10"/>
        <v>7.1714044568307656E-2</v>
      </c>
      <c r="E623">
        <f>Table2[[#This Row],[Return]]</f>
        <v>7.1714044568307656E-2</v>
      </c>
    </row>
    <row r="624" spans="2:5" x14ac:dyDescent="0.2">
      <c r="B624" s="149">
        <v>44509</v>
      </c>
      <c r="C624">
        <v>387.81607100000002</v>
      </c>
      <c r="D624">
        <f t="shared" si="10"/>
        <v>7.5017284030145636E-4</v>
      </c>
      <c r="E624">
        <f>Table2[[#This Row],[Return]]</f>
        <v>7.5017284030145636E-4</v>
      </c>
    </row>
    <row r="625" spans="2:5" x14ac:dyDescent="0.2">
      <c r="B625" s="149">
        <v>44508</v>
      </c>
      <c r="C625">
        <v>387.52535999999998</v>
      </c>
      <c r="D625">
        <f t="shared" si="10"/>
        <v>-1.4903176072752081E-2</v>
      </c>
      <c r="E625">
        <f>Table2[[#This Row],[Return]]</f>
        <v>-1.4903176072752081E-2</v>
      </c>
    </row>
    <row r="626" spans="2:5" x14ac:dyDescent="0.2">
      <c r="B626" s="149">
        <v>44504</v>
      </c>
      <c r="C626">
        <v>393.38809199999997</v>
      </c>
      <c r="D626">
        <f t="shared" si="10"/>
        <v>1.5001788356215649E-2</v>
      </c>
      <c r="E626">
        <f>Table2[[#This Row],[Return]]</f>
        <v>1.5001788356215649E-2</v>
      </c>
    </row>
    <row r="627" spans="2:5" x14ac:dyDescent="0.2">
      <c r="B627" s="149">
        <v>44503</v>
      </c>
      <c r="C627">
        <v>387.57379200000003</v>
      </c>
      <c r="D627">
        <f t="shared" si="10"/>
        <v>-1.8407156356494724E-2</v>
      </c>
      <c r="E627">
        <f>Table2[[#This Row],[Return]]</f>
        <v>-1.8407156356494724E-2</v>
      </c>
    </row>
    <row r="628" spans="2:5" x14ac:dyDescent="0.2">
      <c r="B628" s="149">
        <v>44502</v>
      </c>
      <c r="C628">
        <v>394.84170499999999</v>
      </c>
      <c r="D628">
        <f t="shared" si="10"/>
        <v>4.2471566693637629E-2</v>
      </c>
      <c r="E628">
        <f>Table2[[#This Row],[Return]]</f>
        <v>4.2471566693637629E-2</v>
      </c>
    </row>
    <row r="629" spans="2:5" x14ac:dyDescent="0.2">
      <c r="B629" s="149">
        <v>44501</v>
      </c>
      <c r="C629">
        <v>378.75537100000003</v>
      </c>
      <c r="D629">
        <f t="shared" si="10"/>
        <v>-8.7495773211106499E-3</v>
      </c>
      <c r="E629">
        <f>Table2[[#This Row],[Return]]</f>
        <v>-8.7495773211106499E-3</v>
      </c>
    </row>
    <row r="630" spans="2:5" x14ac:dyDescent="0.2">
      <c r="B630" s="149">
        <v>44498</v>
      </c>
      <c r="C630">
        <v>382.09857199999999</v>
      </c>
      <c r="D630">
        <f t="shared" si="10"/>
        <v>-1.9032358092102741E-2</v>
      </c>
      <c r="E630">
        <f>Table2[[#This Row],[Return]]</f>
        <v>-1.9032358092102741E-2</v>
      </c>
    </row>
    <row r="631" spans="2:5" x14ac:dyDescent="0.2">
      <c r="B631" s="149">
        <v>44497</v>
      </c>
      <c r="C631">
        <v>389.51190200000002</v>
      </c>
      <c r="D631">
        <f t="shared" si="10"/>
        <v>-2.8402247088516706E-2</v>
      </c>
      <c r="E631">
        <f>Table2[[#This Row],[Return]]</f>
        <v>-2.8402247088516706E-2</v>
      </c>
    </row>
    <row r="632" spans="2:5" x14ac:dyDescent="0.2">
      <c r="B632" s="149">
        <v>44496</v>
      </c>
      <c r="C632">
        <v>400.89831500000003</v>
      </c>
      <c r="D632">
        <f t="shared" si="10"/>
        <v>-3.0466427923401939E-2</v>
      </c>
      <c r="E632">
        <f>Table2[[#This Row],[Return]]</f>
        <v>-3.0466427923401939E-2</v>
      </c>
    </row>
    <row r="633" spans="2:5" x14ac:dyDescent="0.2">
      <c r="B633" s="149">
        <v>44495</v>
      </c>
      <c r="C633">
        <v>413.49606299999999</v>
      </c>
      <c r="D633">
        <f t="shared" si="10"/>
        <v>4.9047435436293592E-2</v>
      </c>
      <c r="E633">
        <f>Table2[[#This Row],[Return]]</f>
        <v>4.9047435436293592E-2</v>
      </c>
    </row>
    <row r="634" spans="2:5" x14ac:dyDescent="0.2">
      <c r="B634" s="149">
        <v>44494</v>
      </c>
      <c r="C634">
        <v>394.16336100000001</v>
      </c>
      <c r="D634">
        <f t="shared" si="10"/>
        <v>-1.6324091774981751E-2</v>
      </c>
      <c r="E634">
        <f>Table2[[#This Row],[Return]]</f>
        <v>-1.6324091774981751E-2</v>
      </c>
    </row>
    <row r="635" spans="2:5" x14ac:dyDescent="0.2">
      <c r="B635" s="149">
        <v>44491</v>
      </c>
      <c r="C635">
        <v>400.704498</v>
      </c>
      <c r="D635">
        <f t="shared" si="10"/>
        <v>-3.3200912217659813E-2</v>
      </c>
      <c r="E635">
        <f>Table2[[#This Row],[Return]]</f>
        <v>-3.3200912217659813E-2</v>
      </c>
    </row>
    <row r="636" spans="2:5" x14ac:dyDescent="0.2">
      <c r="B636" s="149">
        <v>44490</v>
      </c>
      <c r="C636">
        <v>414.46511800000002</v>
      </c>
      <c r="D636">
        <f t="shared" si="10"/>
        <v>1.123059622474706E-2</v>
      </c>
      <c r="E636">
        <f>Table2[[#This Row],[Return]]</f>
        <v>1.123059622474706E-2</v>
      </c>
    </row>
    <row r="637" spans="2:5" x14ac:dyDescent="0.2">
      <c r="B637" s="149">
        <v>44489</v>
      </c>
      <c r="C637">
        <v>409.862122</v>
      </c>
      <c r="D637">
        <f t="shared" si="10"/>
        <v>-2.8036235710498035E-2</v>
      </c>
      <c r="E637">
        <f>Table2[[#This Row],[Return]]</f>
        <v>-2.8036235710498035E-2</v>
      </c>
    </row>
    <row r="638" spans="2:5" x14ac:dyDescent="0.2">
      <c r="B638" s="149">
        <v>44488</v>
      </c>
      <c r="C638">
        <v>421.68457000000001</v>
      </c>
      <c r="D638">
        <f t="shared" si="10"/>
        <v>-3.7065671297603311E-2</v>
      </c>
      <c r="E638">
        <f>Table2[[#This Row],[Return]]</f>
        <v>-3.7065671297603311E-2</v>
      </c>
    </row>
    <row r="639" spans="2:5" x14ac:dyDescent="0.2">
      <c r="B639" s="149">
        <v>44487</v>
      </c>
      <c r="C639">
        <v>437.91622899999999</v>
      </c>
      <c r="D639">
        <f t="shared" si="10"/>
        <v>-4.954273810457285E-3</v>
      </c>
      <c r="E639">
        <f>Table2[[#This Row],[Return]]</f>
        <v>-4.954273810457285E-3</v>
      </c>
    </row>
    <row r="640" spans="2:5" x14ac:dyDescent="0.2">
      <c r="B640" s="149">
        <v>44483</v>
      </c>
      <c r="C640">
        <v>440.096588</v>
      </c>
      <c r="D640">
        <f t="shared" si="10"/>
        <v>-1.1212772327223453E-2</v>
      </c>
      <c r="E640">
        <f>Table2[[#This Row],[Return]]</f>
        <v>-1.1212772327223453E-2</v>
      </c>
    </row>
    <row r="641" spans="2:5" x14ac:dyDescent="0.2">
      <c r="B641" s="149">
        <v>44482</v>
      </c>
      <c r="C641">
        <v>445.08724999999998</v>
      </c>
      <c r="D641">
        <f t="shared" si="10"/>
        <v>-6.9189277597990224E-3</v>
      </c>
      <c r="E641">
        <f>Table2[[#This Row],[Return]]</f>
        <v>-6.9189277597990224E-3</v>
      </c>
    </row>
    <row r="642" spans="2:5" x14ac:dyDescent="0.2">
      <c r="B642" s="149">
        <v>44481</v>
      </c>
      <c r="C642">
        <v>448.18823200000003</v>
      </c>
      <c r="D642">
        <f t="shared" si="10"/>
        <v>2.0295612623458869E-2</v>
      </c>
      <c r="E642">
        <f>Table2[[#This Row],[Return]]</f>
        <v>2.0295612623458869E-2</v>
      </c>
    </row>
    <row r="643" spans="2:5" x14ac:dyDescent="0.2">
      <c r="B643" s="149">
        <v>44480</v>
      </c>
      <c r="C643">
        <v>439.272919</v>
      </c>
      <c r="D643">
        <f t="shared" si="10"/>
        <v>-1.606260019594391E-2</v>
      </c>
      <c r="E643">
        <f>Table2[[#This Row],[Return]]</f>
        <v>-1.606260019594391E-2</v>
      </c>
    </row>
    <row r="644" spans="2:5" x14ac:dyDescent="0.2">
      <c r="B644" s="149">
        <v>44477</v>
      </c>
      <c r="C644">
        <v>446.44396999999998</v>
      </c>
      <c r="D644">
        <f t="shared" ref="D644:D707" si="11">(C644-C645)/C645</f>
        <v>1.5652662199674369E-2</v>
      </c>
      <c r="E644">
        <f>Table2[[#This Row],[Return]]</f>
        <v>1.5652662199674369E-2</v>
      </c>
    </row>
    <row r="645" spans="2:5" x14ac:dyDescent="0.2">
      <c r="B645" s="149">
        <v>44476</v>
      </c>
      <c r="C645">
        <v>439.56362899999999</v>
      </c>
      <c r="D645">
        <f t="shared" si="11"/>
        <v>2.7633800799422418E-3</v>
      </c>
      <c r="E645">
        <f>Table2[[#This Row],[Return]]</f>
        <v>2.7633800799422418E-3</v>
      </c>
    </row>
    <row r="646" spans="2:5" x14ac:dyDescent="0.2">
      <c r="B646" s="149">
        <v>44475</v>
      </c>
      <c r="C646">
        <v>438.35229500000003</v>
      </c>
      <c r="D646">
        <f t="shared" si="11"/>
        <v>-2.3950899333857661E-2</v>
      </c>
      <c r="E646">
        <f>Table2[[#This Row],[Return]]</f>
        <v>-2.3950899333857661E-2</v>
      </c>
    </row>
    <row r="647" spans="2:5" x14ac:dyDescent="0.2">
      <c r="B647" s="149">
        <v>44474</v>
      </c>
      <c r="C647">
        <v>449.108856</v>
      </c>
      <c r="D647">
        <f t="shared" si="11"/>
        <v>-3.938230099036967E-2</v>
      </c>
      <c r="E647">
        <f>Table2[[#This Row],[Return]]</f>
        <v>-3.938230099036967E-2</v>
      </c>
    </row>
    <row r="648" spans="2:5" x14ac:dyDescent="0.2">
      <c r="B648" s="149">
        <v>44473</v>
      </c>
      <c r="C648">
        <v>467.52090500000003</v>
      </c>
      <c r="D648">
        <f t="shared" si="11"/>
        <v>8.5865505690897875E-2</v>
      </c>
      <c r="E648">
        <f>Table2[[#This Row],[Return]]</f>
        <v>8.5865505690897875E-2</v>
      </c>
    </row>
    <row r="649" spans="2:5" x14ac:dyDescent="0.2">
      <c r="B649" s="149">
        <v>44470</v>
      </c>
      <c r="C649">
        <v>430.55139200000002</v>
      </c>
      <c r="D649">
        <f t="shared" si="11"/>
        <v>7.72213734080507E-2</v>
      </c>
      <c r="E649">
        <f>Table2[[#This Row],[Return]]</f>
        <v>7.72213734080507E-2</v>
      </c>
    </row>
    <row r="650" spans="2:5" x14ac:dyDescent="0.2">
      <c r="B650" s="149">
        <v>44469</v>
      </c>
      <c r="C650">
        <v>399.68701199999998</v>
      </c>
      <c r="D650">
        <f t="shared" si="11"/>
        <v>1.8395186909477074E-2</v>
      </c>
      <c r="E650">
        <f>Table2[[#This Row],[Return]]</f>
        <v>1.8395186909477074E-2</v>
      </c>
    </row>
    <row r="651" spans="2:5" x14ac:dyDescent="0.2">
      <c r="B651" s="149">
        <v>44468</v>
      </c>
      <c r="C651">
        <v>392.46749899999998</v>
      </c>
      <c r="D651">
        <f t="shared" si="11"/>
        <v>-3.6899576610847388E-3</v>
      </c>
      <c r="E651">
        <f>Table2[[#This Row],[Return]]</f>
        <v>-3.6899576610847388E-3</v>
      </c>
    </row>
    <row r="652" spans="2:5" x14ac:dyDescent="0.2">
      <c r="B652" s="149">
        <v>44467</v>
      </c>
      <c r="C652">
        <v>393.92105099999998</v>
      </c>
      <c r="D652">
        <f t="shared" si="11"/>
        <v>3.5797015653077427E-3</v>
      </c>
      <c r="E652">
        <f>Table2[[#This Row],[Return]]</f>
        <v>3.5797015653077427E-3</v>
      </c>
    </row>
    <row r="653" spans="2:5" x14ac:dyDescent="0.2">
      <c r="B653" s="149">
        <v>44466</v>
      </c>
      <c r="C653">
        <v>392.515961</v>
      </c>
      <c r="D653">
        <f t="shared" si="11"/>
        <v>-1.6033001267125029E-2</v>
      </c>
      <c r="E653">
        <f>Table2[[#This Row],[Return]]</f>
        <v>-1.6033001267125029E-2</v>
      </c>
    </row>
    <row r="654" spans="2:5" x14ac:dyDescent="0.2">
      <c r="B654" s="149">
        <v>44463</v>
      </c>
      <c r="C654">
        <v>398.91171300000002</v>
      </c>
      <c r="D654">
        <f t="shared" si="11"/>
        <v>-2.4298720308243941E-4</v>
      </c>
      <c r="E654">
        <f>Table2[[#This Row],[Return]]</f>
        <v>-2.4298720308243941E-4</v>
      </c>
    </row>
    <row r="655" spans="2:5" x14ac:dyDescent="0.2">
      <c r="B655" s="149">
        <v>44462</v>
      </c>
      <c r="C655">
        <v>399.008667</v>
      </c>
      <c r="D655">
        <f t="shared" si="11"/>
        <v>2.1905324458844052E-3</v>
      </c>
      <c r="E655">
        <f>Table2[[#This Row],[Return]]</f>
        <v>2.1905324458844052E-3</v>
      </c>
    </row>
    <row r="656" spans="2:5" x14ac:dyDescent="0.2">
      <c r="B656" s="149">
        <v>44461</v>
      </c>
      <c r="C656">
        <v>398.13653599999998</v>
      </c>
      <c r="D656">
        <f t="shared" si="11"/>
        <v>5.0147755546887914E-3</v>
      </c>
      <c r="E656">
        <f>Table2[[#This Row],[Return]]</f>
        <v>5.0147755546887914E-3</v>
      </c>
    </row>
    <row r="657" spans="2:5" x14ac:dyDescent="0.2">
      <c r="B657" s="149">
        <v>44460</v>
      </c>
      <c r="C657">
        <v>396.14993299999998</v>
      </c>
      <c r="D657">
        <f t="shared" si="11"/>
        <v>2.8427725331012395E-2</v>
      </c>
      <c r="E657">
        <f>Table2[[#This Row],[Return]]</f>
        <v>2.8427725331012395E-2</v>
      </c>
    </row>
    <row r="658" spans="2:5" x14ac:dyDescent="0.2">
      <c r="B658" s="149">
        <v>44459</v>
      </c>
      <c r="C658">
        <v>385.19958500000001</v>
      </c>
      <c r="D658">
        <f t="shared" si="11"/>
        <v>-4.0666167609976829E-2</v>
      </c>
      <c r="E658">
        <f>Table2[[#This Row],[Return]]</f>
        <v>-4.0666167609976829E-2</v>
      </c>
    </row>
    <row r="659" spans="2:5" x14ac:dyDescent="0.2">
      <c r="B659" s="149">
        <v>44456</v>
      </c>
      <c r="C659">
        <v>401.52819799999997</v>
      </c>
      <c r="D659">
        <f t="shared" si="11"/>
        <v>-1.602940216245868E-2</v>
      </c>
      <c r="E659">
        <f>Table2[[#This Row],[Return]]</f>
        <v>-1.602940216245868E-2</v>
      </c>
    </row>
    <row r="660" spans="2:5" x14ac:dyDescent="0.2">
      <c r="B660" s="149">
        <v>44455</v>
      </c>
      <c r="C660">
        <v>408.06930499999999</v>
      </c>
      <c r="D660">
        <f t="shared" si="11"/>
        <v>1.7272525153612262E-2</v>
      </c>
      <c r="E660">
        <f>Table2[[#This Row],[Return]]</f>
        <v>1.7272525153612262E-2</v>
      </c>
    </row>
    <row r="661" spans="2:5" x14ac:dyDescent="0.2">
      <c r="B661" s="149">
        <v>44454</v>
      </c>
      <c r="C661">
        <v>401.14059400000002</v>
      </c>
      <c r="D661">
        <f t="shared" si="11"/>
        <v>-7.6710398102647374E-3</v>
      </c>
      <c r="E661">
        <f>Table2[[#This Row],[Return]]</f>
        <v>-7.6710398102647374E-3</v>
      </c>
    </row>
    <row r="662" spans="2:5" x14ac:dyDescent="0.2">
      <c r="B662" s="149">
        <v>44453</v>
      </c>
      <c r="C662">
        <v>404.24154700000003</v>
      </c>
      <c r="D662">
        <f t="shared" si="11"/>
        <v>3.7041657894278081E-2</v>
      </c>
      <c r="E662">
        <f>Table2[[#This Row],[Return]]</f>
        <v>3.7041657894278081E-2</v>
      </c>
    </row>
    <row r="663" spans="2:5" x14ac:dyDescent="0.2">
      <c r="B663" s="149">
        <v>44452</v>
      </c>
      <c r="C663">
        <v>389.80261200000001</v>
      </c>
      <c r="D663">
        <f t="shared" si="11"/>
        <v>-1.7584573908870336E-2</v>
      </c>
      <c r="E663">
        <f>Table2[[#This Row],[Return]]</f>
        <v>-1.7584573908870336E-2</v>
      </c>
    </row>
    <row r="664" spans="2:5" x14ac:dyDescent="0.2">
      <c r="B664" s="149">
        <v>44448</v>
      </c>
      <c r="C664">
        <v>396.77981599999998</v>
      </c>
      <c r="D664">
        <f t="shared" si="11"/>
        <v>-1.2450553219717195E-2</v>
      </c>
      <c r="E664">
        <f>Table2[[#This Row],[Return]]</f>
        <v>-1.2450553219717195E-2</v>
      </c>
    </row>
    <row r="665" spans="2:5" x14ac:dyDescent="0.2">
      <c r="B665" s="149">
        <v>44447</v>
      </c>
      <c r="C665">
        <v>401.78222699999998</v>
      </c>
      <c r="D665">
        <f t="shared" si="11"/>
        <v>5.5374226992385232E-3</v>
      </c>
      <c r="E665">
        <f>Table2[[#This Row],[Return]]</f>
        <v>5.5374226992385232E-3</v>
      </c>
    </row>
    <row r="666" spans="2:5" x14ac:dyDescent="0.2">
      <c r="B666" s="149">
        <v>44446</v>
      </c>
      <c r="C666">
        <v>399.56964099999999</v>
      </c>
      <c r="D666">
        <f t="shared" si="11"/>
        <v>-9.0659228309735735E-3</v>
      </c>
      <c r="E666">
        <f>Table2[[#This Row],[Return]]</f>
        <v>-9.0659228309735735E-3</v>
      </c>
    </row>
    <row r="667" spans="2:5" x14ac:dyDescent="0.2">
      <c r="B667" s="149">
        <v>44445</v>
      </c>
      <c r="C667">
        <v>403.22525000000002</v>
      </c>
      <c r="D667">
        <f t="shared" si="11"/>
        <v>-2.0334266818729099E-2</v>
      </c>
      <c r="E667">
        <f>Table2[[#This Row],[Return]]</f>
        <v>-2.0334266818729099E-2</v>
      </c>
    </row>
    <row r="668" spans="2:5" x14ac:dyDescent="0.2">
      <c r="B668" s="149">
        <v>44442</v>
      </c>
      <c r="C668">
        <v>411.59472699999998</v>
      </c>
      <c r="D668">
        <f t="shared" si="11"/>
        <v>1.6632980717142323E-2</v>
      </c>
      <c r="E668">
        <f>Table2[[#This Row],[Return]]</f>
        <v>1.6632980717142323E-2</v>
      </c>
    </row>
    <row r="669" spans="2:5" x14ac:dyDescent="0.2">
      <c r="B669" s="149">
        <v>44441</v>
      </c>
      <c r="C669">
        <v>404.86068699999998</v>
      </c>
      <c r="D669">
        <f t="shared" si="11"/>
        <v>-1.370987958213702E-2</v>
      </c>
      <c r="E669">
        <f>Table2[[#This Row],[Return]]</f>
        <v>-1.370987958213702E-2</v>
      </c>
    </row>
    <row r="670" spans="2:5" x14ac:dyDescent="0.2">
      <c r="B670" s="149">
        <v>44440</v>
      </c>
      <c r="C670">
        <v>410.48843399999998</v>
      </c>
      <c r="D670">
        <f t="shared" si="11"/>
        <v>-1.1238500367709181E-2</v>
      </c>
      <c r="E670">
        <f>Table2[[#This Row],[Return]]</f>
        <v>-1.1238500367709181E-2</v>
      </c>
    </row>
    <row r="671" spans="2:5" x14ac:dyDescent="0.2">
      <c r="B671" s="149">
        <v>44439</v>
      </c>
      <c r="C671">
        <v>415.15414399999997</v>
      </c>
      <c r="D671">
        <f t="shared" si="11"/>
        <v>1.1599183402169688E-3</v>
      </c>
      <c r="E671">
        <f>Table2[[#This Row],[Return]]</f>
        <v>1.1599183402169688E-3</v>
      </c>
    </row>
    <row r="672" spans="2:5" x14ac:dyDescent="0.2">
      <c r="B672" s="149">
        <v>44438</v>
      </c>
      <c r="C672">
        <v>414.673157</v>
      </c>
      <c r="D672">
        <f t="shared" si="11"/>
        <v>-1.0104531659543663E-2</v>
      </c>
      <c r="E672">
        <f>Table2[[#This Row],[Return]]</f>
        <v>-1.0104531659543663E-2</v>
      </c>
    </row>
    <row r="673" spans="2:5" x14ac:dyDescent="0.2">
      <c r="B673" s="149">
        <v>44435</v>
      </c>
      <c r="C673">
        <v>418.90600599999999</v>
      </c>
      <c r="D673">
        <f t="shared" si="11"/>
        <v>-1.5709608638029286E-2</v>
      </c>
      <c r="E673">
        <f>Table2[[#This Row],[Return]]</f>
        <v>-1.5709608638029286E-2</v>
      </c>
    </row>
    <row r="674" spans="2:5" x14ac:dyDescent="0.2">
      <c r="B674" s="149">
        <v>44434</v>
      </c>
      <c r="C674">
        <v>425.59188799999998</v>
      </c>
      <c r="D674">
        <f t="shared" si="11"/>
        <v>3.1836691468960225E-2</v>
      </c>
      <c r="E674">
        <f>Table2[[#This Row],[Return]]</f>
        <v>3.1836691468960225E-2</v>
      </c>
    </row>
    <row r="675" spans="2:5" x14ac:dyDescent="0.2">
      <c r="B675" s="149">
        <v>44433</v>
      </c>
      <c r="C675">
        <v>412.46051</v>
      </c>
      <c r="D675">
        <f t="shared" si="11"/>
        <v>5.8511277560658784E-2</v>
      </c>
      <c r="E675">
        <f>Table2[[#This Row],[Return]]</f>
        <v>5.8511277560658784E-2</v>
      </c>
    </row>
    <row r="676" spans="2:5" x14ac:dyDescent="0.2">
      <c r="B676" s="149">
        <v>44432</v>
      </c>
      <c r="C676">
        <v>389.66095000000001</v>
      </c>
      <c r="D676">
        <f t="shared" si="11"/>
        <v>7.1277340798653249E-2</v>
      </c>
      <c r="E676">
        <f>Table2[[#This Row],[Return]]</f>
        <v>7.1277340798653249E-2</v>
      </c>
    </row>
    <row r="677" spans="2:5" x14ac:dyDescent="0.2">
      <c r="B677" s="149">
        <v>44431</v>
      </c>
      <c r="C677">
        <v>363.734894</v>
      </c>
      <c r="D677">
        <f t="shared" si="11"/>
        <v>-0.11586564044419756</v>
      </c>
      <c r="E677">
        <f>Table2[[#This Row],[Return]]</f>
        <v>-0.11586564044419756</v>
      </c>
    </row>
    <row r="678" spans="2:5" x14ac:dyDescent="0.2">
      <c r="B678" s="149">
        <v>44428</v>
      </c>
      <c r="C678">
        <v>411.40228300000001</v>
      </c>
      <c r="D678">
        <f t="shared" si="11"/>
        <v>-3.1469173571387829E-3</v>
      </c>
      <c r="E678">
        <f>Table2[[#This Row],[Return]]</f>
        <v>-3.1469173571387829E-3</v>
      </c>
    </row>
    <row r="679" spans="2:5" x14ac:dyDescent="0.2">
      <c r="B679" s="149">
        <v>44426</v>
      </c>
      <c r="C679">
        <v>412.70101899999997</v>
      </c>
      <c r="D679">
        <f t="shared" si="11"/>
        <v>-2.211095503100069E-2</v>
      </c>
      <c r="E679">
        <f>Table2[[#This Row],[Return]]</f>
        <v>-2.211095503100069E-2</v>
      </c>
    </row>
    <row r="680" spans="2:5" x14ac:dyDescent="0.2">
      <c r="B680" s="149">
        <v>44425</v>
      </c>
      <c r="C680">
        <v>422.03256199999998</v>
      </c>
      <c r="D680">
        <f t="shared" si="11"/>
        <v>4.3282077708303383E-2</v>
      </c>
      <c r="E680">
        <f>Table2[[#This Row],[Return]]</f>
        <v>4.3282077708303383E-2</v>
      </c>
    </row>
    <row r="681" spans="2:5" x14ac:dyDescent="0.2">
      <c r="B681" s="149">
        <v>44424</v>
      </c>
      <c r="C681">
        <v>404.52392600000002</v>
      </c>
      <c r="D681">
        <f t="shared" si="11"/>
        <v>1.07127345963345E-3</v>
      </c>
      <c r="E681">
        <f>Table2[[#This Row],[Return]]</f>
        <v>1.07127345963345E-3</v>
      </c>
    </row>
    <row r="682" spans="2:5" x14ac:dyDescent="0.2">
      <c r="B682" s="149">
        <v>44421</v>
      </c>
      <c r="C682">
        <v>404.09103399999998</v>
      </c>
      <c r="D682">
        <f t="shared" si="11"/>
        <v>-2.5519189803742286E-2</v>
      </c>
      <c r="E682">
        <f>Table2[[#This Row],[Return]]</f>
        <v>-2.5519189803742286E-2</v>
      </c>
    </row>
    <row r="683" spans="2:5" x14ac:dyDescent="0.2">
      <c r="B683" s="149">
        <v>44420</v>
      </c>
      <c r="C683">
        <v>414.673157</v>
      </c>
      <c r="D683">
        <f t="shared" si="11"/>
        <v>4.370460045714207E-2</v>
      </c>
      <c r="E683">
        <f>Table2[[#This Row],[Return]]</f>
        <v>4.370460045714207E-2</v>
      </c>
    </row>
    <row r="684" spans="2:5" x14ac:dyDescent="0.2">
      <c r="B684" s="149">
        <v>44419</v>
      </c>
      <c r="C684">
        <v>397.30892899999998</v>
      </c>
      <c r="D684">
        <f t="shared" si="11"/>
        <v>3.9516832236766261E-2</v>
      </c>
      <c r="E684">
        <f>Table2[[#This Row],[Return]]</f>
        <v>3.9516832236766261E-2</v>
      </c>
    </row>
    <row r="685" spans="2:5" x14ac:dyDescent="0.2">
      <c r="B685" s="149">
        <v>44418</v>
      </c>
      <c r="C685">
        <v>382.20538299999998</v>
      </c>
      <c r="D685">
        <f t="shared" si="11"/>
        <v>-6.4295798127917789E-2</v>
      </c>
      <c r="E685">
        <f>Table2[[#This Row],[Return]]</f>
        <v>-6.4295798127917789E-2</v>
      </c>
    </row>
    <row r="686" spans="2:5" x14ac:dyDescent="0.2">
      <c r="B686" s="149">
        <v>44417</v>
      </c>
      <c r="C686">
        <v>408.46816999999999</v>
      </c>
      <c r="D686">
        <f t="shared" si="11"/>
        <v>-6.0515657612752773E-2</v>
      </c>
      <c r="E686">
        <f>Table2[[#This Row],[Return]]</f>
        <v>-6.0515657612752773E-2</v>
      </c>
    </row>
    <row r="687" spans="2:5" x14ac:dyDescent="0.2">
      <c r="B687" s="149">
        <v>44414</v>
      </c>
      <c r="C687">
        <v>434.77911399999999</v>
      </c>
      <c r="D687">
        <f t="shared" si="11"/>
        <v>-2.2078153509256858E-3</v>
      </c>
      <c r="E687">
        <f>Table2[[#This Row],[Return]]</f>
        <v>-2.2078153509256858E-3</v>
      </c>
    </row>
    <row r="688" spans="2:5" x14ac:dyDescent="0.2">
      <c r="B688" s="149">
        <v>44413</v>
      </c>
      <c r="C688">
        <v>435.74115</v>
      </c>
      <c r="D688">
        <f t="shared" si="11"/>
        <v>-2.1177547573130031E-2</v>
      </c>
      <c r="E688">
        <f>Table2[[#This Row],[Return]]</f>
        <v>-2.1177547573130031E-2</v>
      </c>
    </row>
    <row r="689" spans="2:5" x14ac:dyDescent="0.2">
      <c r="B689" s="149">
        <v>44412</v>
      </c>
      <c r="C689">
        <v>445.16873199999998</v>
      </c>
      <c r="D689">
        <f t="shared" si="11"/>
        <v>-3.1903737245612906E-2</v>
      </c>
      <c r="E689">
        <f>Table2[[#This Row],[Return]]</f>
        <v>-3.1903737245612906E-2</v>
      </c>
    </row>
    <row r="690" spans="2:5" x14ac:dyDescent="0.2">
      <c r="B690" s="149">
        <v>44411</v>
      </c>
      <c r="C690">
        <v>459.83932499999997</v>
      </c>
      <c r="D690">
        <f t="shared" si="11"/>
        <v>1.1319070718074252E-2</v>
      </c>
      <c r="E690">
        <f>Table2[[#This Row],[Return]]</f>
        <v>1.1319070718074252E-2</v>
      </c>
    </row>
    <row r="691" spans="2:5" x14ac:dyDescent="0.2">
      <c r="B691" s="149">
        <v>44410</v>
      </c>
      <c r="C691">
        <v>454.69262700000002</v>
      </c>
      <c r="D691">
        <f t="shared" si="11"/>
        <v>-1.5004824074225287E-2</v>
      </c>
      <c r="E691">
        <f>Table2[[#This Row],[Return]]</f>
        <v>-1.5004824074225287E-2</v>
      </c>
    </row>
    <row r="692" spans="2:5" x14ac:dyDescent="0.2">
      <c r="B692" s="149">
        <v>44407</v>
      </c>
      <c r="C692">
        <v>461.61914100000001</v>
      </c>
      <c r="D692">
        <f t="shared" si="11"/>
        <v>-9.0861231573862843E-3</v>
      </c>
      <c r="E692">
        <f>Table2[[#This Row],[Return]]</f>
        <v>-9.0861231573862843E-3</v>
      </c>
    </row>
    <row r="693" spans="2:5" x14ac:dyDescent="0.2">
      <c r="B693" s="149">
        <v>44406</v>
      </c>
      <c r="C693">
        <v>465.85192899999998</v>
      </c>
      <c r="D693">
        <f t="shared" si="11"/>
        <v>4.8273554497847829E-2</v>
      </c>
      <c r="E693">
        <f>Table2[[#This Row],[Return]]</f>
        <v>4.8273554497847829E-2</v>
      </c>
    </row>
    <row r="694" spans="2:5" x14ac:dyDescent="0.2">
      <c r="B694" s="149">
        <v>44405</v>
      </c>
      <c r="C694">
        <v>444.39920000000001</v>
      </c>
      <c r="D694">
        <f t="shared" si="11"/>
        <v>-1.7286299433985622E-3</v>
      </c>
      <c r="E694">
        <f>Table2[[#This Row],[Return]]</f>
        <v>-1.7286299433985622E-3</v>
      </c>
    </row>
    <row r="695" spans="2:5" x14ac:dyDescent="0.2">
      <c r="B695" s="149">
        <v>44404</v>
      </c>
      <c r="C695">
        <v>445.16873199999998</v>
      </c>
      <c r="D695">
        <f t="shared" si="11"/>
        <v>2.8171409399811087E-3</v>
      </c>
      <c r="E695">
        <f>Table2[[#This Row],[Return]]</f>
        <v>2.8171409399811087E-3</v>
      </c>
    </row>
    <row r="696" spans="2:5" x14ac:dyDescent="0.2">
      <c r="B696" s="149">
        <v>44403</v>
      </c>
      <c r="C696">
        <v>443.91815200000002</v>
      </c>
      <c r="D696">
        <f t="shared" si="11"/>
        <v>6.1049055302045373E-3</v>
      </c>
      <c r="E696">
        <f>Table2[[#This Row],[Return]]</f>
        <v>6.1049055302045373E-3</v>
      </c>
    </row>
    <row r="697" spans="2:5" x14ac:dyDescent="0.2">
      <c r="B697" s="149">
        <v>44400</v>
      </c>
      <c r="C697">
        <v>441.22451799999999</v>
      </c>
      <c r="D697">
        <f t="shared" si="11"/>
        <v>-1.7412515882196369E-3</v>
      </c>
      <c r="E697">
        <f>Table2[[#This Row],[Return]]</f>
        <v>-1.7412515882196369E-3</v>
      </c>
    </row>
    <row r="698" spans="2:5" x14ac:dyDescent="0.2">
      <c r="B698" s="149">
        <v>44399</v>
      </c>
      <c r="C698">
        <v>441.99414100000001</v>
      </c>
      <c r="D698">
        <f t="shared" si="11"/>
        <v>1.9527363315765406E-2</v>
      </c>
      <c r="E698">
        <f>Table2[[#This Row],[Return]]</f>
        <v>1.9527363315765406E-2</v>
      </c>
    </row>
    <row r="699" spans="2:5" x14ac:dyDescent="0.2">
      <c r="B699" s="149">
        <v>44397</v>
      </c>
      <c r="C699">
        <v>433.52847300000002</v>
      </c>
      <c r="D699">
        <f t="shared" si="11"/>
        <v>-2.0432654229849433E-2</v>
      </c>
      <c r="E699">
        <f>Table2[[#This Row],[Return]]</f>
        <v>-2.0432654229849433E-2</v>
      </c>
    </row>
    <row r="700" spans="2:5" x14ac:dyDescent="0.2">
      <c r="B700" s="149">
        <v>44396</v>
      </c>
      <c r="C700">
        <v>442.57138099999997</v>
      </c>
      <c r="D700">
        <f t="shared" si="11"/>
        <v>1.0543684483019603E-2</v>
      </c>
      <c r="E700">
        <f>Table2[[#This Row],[Return]]</f>
        <v>1.0543684483019603E-2</v>
      </c>
    </row>
    <row r="701" spans="2:5" x14ac:dyDescent="0.2">
      <c r="B701" s="149">
        <v>44393</v>
      </c>
      <c r="C701">
        <v>437.95373499999999</v>
      </c>
      <c r="D701">
        <f t="shared" si="11"/>
        <v>-2.149378978829938E-2</v>
      </c>
      <c r="E701">
        <f>Table2[[#This Row],[Return]]</f>
        <v>-2.149378978829938E-2</v>
      </c>
    </row>
    <row r="702" spans="2:5" x14ac:dyDescent="0.2">
      <c r="B702" s="149">
        <v>44392</v>
      </c>
      <c r="C702">
        <v>447.57379200000003</v>
      </c>
      <c r="D702">
        <f t="shared" si="11"/>
        <v>-2.2275841847893919E-2</v>
      </c>
      <c r="E702">
        <f>Table2[[#This Row],[Return]]</f>
        <v>-2.2275841847893919E-2</v>
      </c>
    </row>
    <row r="703" spans="2:5" x14ac:dyDescent="0.2">
      <c r="B703" s="149">
        <v>44391</v>
      </c>
      <c r="C703">
        <v>457.771027</v>
      </c>
      <c r="D703">
        <f t="shared" si="11"/>
        <v>-1.3577946175243022E-2</v>
      </c>
      <c r="E703">
        <f>Table2[[#This Row],[Return]]</f>
        <v>-1.3577946175243022E-2</v>
      </c>
    </row>
    <row r="704" spans="2:5" x14ac:dyDescent="0.2">
      <c r="B704" s="149">
        <v>44390</v>
      </c>
      <c r="C704">
        <v>464.07217400000002</v>
      </c>
      <c r="D704">
        <f t="shared" si="11"/>
        <v>4.0888862125059461E-2</v>
      </c>
      <c r="E704">
        <f>Table2[[#This Row],[Return]]</f>
        <v>4.0888862125059461E-2</v>
      </c>
    </row>
    <row r="705" spans="2:5" x14ac:dyDescent="0.2">
      <c r="B705" s="149">
        <v>44389</v>
      </c>
      <c r="C705">
        <v>445.84219400000001</v>
      </c>
      <c r="D705">
        <f t="shared" si="11"/>
        <v>-1.0673413102300904E-2</v>
      </c>
      <c r="E705">
        <f>Table2[[#This Row],[Return]]</f>
        <v>-1.0673413102300904E-2</v>
      </c>
    </row>
    <row r="706" spans="2:5" x14ac:dyDescent="0.2">
      <c r="B706" s="149">
        <v>44386</v>
      </c>
      <c r="C706">
        <v>450.65219100000002</v>
      </c>
      <c r="D706">
        <f t="shared" si="11"/>
        <v>3.6393725306182567E-2</v>
      </c>
      <c r="E706">
        <f>Table2[[#This Row],[Return]]</f>
        <v>3.6393725306182567E-2</v>
      </c>
    </row>
    <row r="707" spans="2:5" x14ac:dyDescent="0.2">
      <c r="B707" s="149">
        <v>44385</v>
      </c>
      <c r="C707">
        <v>434.82720899999998</v>
      </c>
      <c r="D707">
        <f t="shared" si="11"/>
        <v>2.4943416728359119E-2</v>
      </c>
      <c r="E707">
        <f>Table2[[#This Row],[Return]]</f>
        <v>2.4943416728359119E-2</v>
      </c>
    </row>
    <row r="708" spans="2:5" x14ac:dyDescent="0.2">
      <c r="B708" s="149">
        <v>44384</v>
      </c>
      <c r="C708">
        <v>424.24508700000001</v>
      </c>
      <c r="D708">
        <f t="shared" ref="D708:D771" si="12">(C708-C709)/C709</f>
        <v>-2.1847758843505288E-2</v>
      </c>
      <c r="E708">
        <f>Table2[[#This Row],[Return]]</f>
        <v>-2.1847758843505288E-2</v>
      </c>
    </row>
    <row r="709" spans="2:5" x14ac:dyDescent="0.2">
      <c r="B709" s="149">
        <v>44383</v>
      </c>
      <c r="C709">
        <v>433.72091699999999</v>
      </c>
      <c r="D709">
        <f t="shared" si="12"/>
        <v>-3.6645212758860415E-2</v>
      </c>
      <c r="E709">
        <f>Table2[[#This Row],[Return]]</f>
        <v>-3.6645212758860415E-2</v>
      </c>
    </row>
    <row r="710" spans="2:5" x14ac:dyDescent="0.2">
      <c r="B710" s="149">
        <v>44382</v>
      </c>
      <c r="C710">
        <v>450.21929899999998</v>
      </c>
      <c r="D710">
        <f t="shared" si="12"/>
        <v>-2.1432291978263397E-2</v>
      </c>
      <c r="E710">
        <f>Table2[[#This Row],[Return]]</f>
        <v>-2.1432291978263397E-2</v>
      </c>
    </row>
    <row r="711" spans="2:5" x14ac:dyDescent="0.2">
      <c r="B711" s="149">
        <v>44379</v>
      </c>
      <c r="C711">
        <v>460.07986499999998</v>
      </c>
      <c r="D711">
        <f t="shared" si="12"/>
        <v>1.5716221803266848E-2</v>
      </c>
      <c r="E711">
        <f>Table2[[#This Row],[Return]]</f>
        <v>1.5716221803266848E-2</v>
      </c>
    </row>
    <row r="712" spans="2:5" x14ac:dyDescent="0.2">
      <c r="B712" s="149">
        <v>44378</v>
      </c>
      <c r="C712">
        <v>452.961029</v>
      </c>
      <c r="D712">
        <f t="shared" si="12"/>
        <v>1.8084707345053558E-3</v>
      </c>
      <c r="E712">
        <f>Table2[[#This Row],[Return]]</f>
        <v>1.8084707345053558E-3</v>
      </c>
    </row>
    <row r="713" spans="2:5" x14ac:dyDescent="0.2">
      <c r="B713" s="149">
        <v>44377</v>
      </c>
      <c r="C713">
        <v>452.14334100000002</v>
      </c>
      <c r="D713">
        <f t="shared" si="12"/>
        <v>-3.0827884522368756E-2</v>
      </c>
      <c r="E713">
        <f>Table2[[#This Row],[Return]]</f>
        <v>-3.0827884522368756E-2</v>
      </c>
    </row>
    <row r="714" spans="2:5" x14ac:dyDescent="0.2">
      <c r="B714" s="149">
        <v>44376</v>
      </c>
      <c r="C714">
        <v>466.52533</v>
      </c>
      <c r="D714">
        <f t="shared" si="12"/>
        <v>2.7762997678912809E-2</v>
      </c>
      <c r="E714">
        <f>Table2[[#This Row],[Return]]</f>
        <v>2.7762997678912809E-2</v>
      </c>
    </row>
    <row r="715" spans="2:5" x14ac:dyDescent="0.2">
      <c r="B715" s="149">
        <v>44375</v>
      </c>
      <c r="C715">
        <v>453.92306500000001</v>
      </c>
      <c r="D715">
        <f t="shared" si="12"/>
        <v>8.746264890964979E-2</v>
      </c>
      <c r="E715">
        <f>Table2[[#This Row],[Return]]</f>
        <v>8.746264890964979E-2</v>
      </c>
    </row>
    <row r="716" spans="2:5" x14ac:dyDescent="0.2">
      <c r="B716" s="149">
        <v>44372</v>
      </c>
      <c r="C716">
        <v>417.41485599999999</v>
      </c>
      <c r="D716">
        <f t="shared" si="12"/>
        <v>-1.777023829923733E-2</v>
      </c>
      <c r="E716">
        <f>Table2[[#This Row],[Return]]</f>
        <v>-1.777023829923733E-2</v>
      </c>
    </row>
    <row r="717" spans="2:5" x14ac:dyDescent="0.2">
      <c r="B717" s="149">
        <v>44371</v>
      </c>
      <c r="C717">
        <v>424.96661399999999</v>
      </c>
      <c r="D717">
        <f t="shared" si="12"/>
        <v>0.14621185104245382</v>
      </c>
      <c r="E717">
        <f>Table2[[#This Row],[Return]]</f>
        <v>0.14621185104245382</v>
      </c>
    </row>
    <row r="718" spans="2:5" x14ac:dyDescent="0.2">
      <c r="B718" s="149">
        <v>44370</v>
      </c>
      <c r="C718">
        <v>370.75747699999999</v>
      </c>
      <c r="D718">
        <f t="shared" si="12"/>
        <v>-9.6364344894284831E-3</v>
      </c>
      <c r="E718">
        <f>Table2[[#This Row],[Return]]</f>
        <v>-9.6364344894284831E-3</v>
      </c>
    </row>
    <row r="719" spans="2:5" x14ac:dyDescent="0.2">
      <c r="B719" s="149">
        <v>44369</v>
      </c>
      <c r="C719">
        <v>374.36502100000001</v>
      </c>
      <c r="D719">
        <f t="shared" si="12"/>
        <v>7.7143055200168658E-4</v>
      </c>
      <c r="E719">
        <f>Table2[[#This Row],[Return]]</f>
        <v>7.7143055200168658E-4</v>
      </c>
    </row>
    <row r="720" spans="2:5" x14ac:dyDescent="0.2">
      <c r="B720" s="149">
        <v>44368</v>
      </c>
      <c r="C720">
        <v>374.07644699999997</v>
      </c>
      <c r="D720">
        <f t="shared" si="12"/>
        <v>1.1576519932900575E-2</v>
      </c>
      <c r="E720">
        <f>Table2[[#This Row],[Return]]</f>
        <v>1.1576519932900575E-2</v>
      </c>
    </row>
    <row r="721" spans="2:5" x14ac:dyDescent="0.2">
      <c r="B721" s="149">
        <v>44365</v>
      </c>
      <c r="C721">
        <v>369.795502</v>
      </c>
      <c r="D721">
        <f t="shared" si="12"/>
        <v>-3.0394853346696289E-2</v>
      </c>
      <c r="E721">
        <f>Table2[[#This Row],[Return]]</f>
        <v>-3.0394853346696289E-2</v>
      </c>
    </row>
    <row r="722" spans="2:5" x14ac:dyDescent="0.2">
      <c r="B722" s="149">
        <v>44364</v>
      </c>
      <c r="C722">
        <v>381.38772599999999</v>
      </c>
      <c r="D722">
        <f t="shared" si="12"/>
        <v>-3.809286203824587E-2</v>
      </c>
      <c r="E722">
        <f>Table2[[#This Row],[Return]]</f>
        <v>-3.809286203824587E-2</v>
      </c>
    </row>
    <row r="723" spans="2:5" x14ac:dyDescent="0.2">
      <c r="B723" s="149">
        <v>44363</v>
      </c>
      <c r="C723">
        <v>396.49121100000002</v>
      </c>
      <c r="D723">
        <f t="shared" si="12"/>
        <v>2.8318397505290416E-2</v>
      </c>
      <c r="E723">
        <f>Table2[[#This Row],[Return]]</f>
        <v>2.8318397505290416E-2</v>
      </c>
    </row>
    <row r="724" spans="2:5" x14ac:dyDescent="0.2">
      <c r="B724" s="149">
        <v>44362</v>
      </c>
      <c r="C724">
        <v>385.57241800000003</v>
      </c>
      <c r="D724">
        <f t="shared" si="12"/>
        <v>-1.1956137277697563E-2</v>
      </c>
      <c r="E724">
        <f>Table2[[#This Row],[Return]]</f>
        <v>-1.1956137277697563E-2</v>
      </c>
    </row>
    <row r="725" spans="2:5" x14ac:dyDescent="0.2">
      <c r="B725" s="149">
        <v>44361</v>
      </c>
      <c r="C725">
        <v>390.238159</v>
      </c>
      <c r="D725">
        <f t="shared" si="12"/>
        <v>9.3307251418773933E-3</v>
      </c>
      <c r="E725">
        <f>Table2[[#This Row],[Return]]</f>
        <v>9.3307251418773933E-3</v>
      </c>
    </row>
    <row r="726" spans="2:5" x14ac:dyDescent="0.2">
      <c r="B726" s="149">
        <v>44358</v>
      </c>
      <c r="C726">
        <v>386.63061499999998</v>
      </c>
      <c r="D726">
        <f t="shared" si="12"/>
        <v>-1.8199683981320002E-2</v>
      </c>
      <c r="E726">
        <f>Table2[[#This Row],[Return]]</f>
        <v>-1.8199683981320002E-2</v>
      </c>
    </row>
    <row r="727" spans="2:5" x14ac:dyDescent="0.2">
      <c r="B727" s="149">
        <v>44357</v>
      </c>
      <c r="C727">
        <v>393.79760700000003</v>
      </c>
      <c r="D727">
        <f t="shared" si="12"/>
        <v>1.6387405604381924E-2</v>
      </c>
      <c r="E727">
        <f>Table2[[#This Row],[Return]]</f>
        <v>1.6387405604381924E-2</v>
      </c>
    </row>
    <row r="728" spans="2:5" x14ac:dyDescent="0.2">
      <c r="B728" s="149">
        <v>44356</v>
      </c>
      <c r="C728">
        <v>387.44833399999999</v>
      </c>
      <c r="D728">
        <f t="shared" si="12"/>
        <v>-1.487633905284855E-3</v>
      </c>
      <c r="E728">
        <f>Table2[[#This Row],[Return]]</f>
        <v>-1.487633905284855E-3</v>
      </c>
    </row>
    <row r="729" spans="2:5" x14ac:dyDescent="0.2">
      <c r="B729" s="149">
        <v>44355</v>
      </c>
      <c r="C729">
        <v>388.02557400000001</v>
      </c>
      <c r="D729">
        <f t="shared" si="12"/>
        <v>1.5867165837872298E-2</v>
      </c>
      <c r="E729">
        <f>Table2[[#This Row],[Return]]</f>
        <v>1.5867165837872298E-2</v>
      </c>
    </row>
    <row r="730" spans="2:5" x14ac:dyDescent="0.2">
      <c r="B730" s="149">
        <v>44354</v>
      </c>
      <c r="C730">
        <v>381.96487400000001</v>
      </c>
      <c r="D730">
        <f t="shared" si="12"/>
        <v>0.18433979955822491</v>
      </c>
      <c r="E730">
        <f>Table2[[#This Row],[Return]]</f>
        <v>0.18433979955822491</v>
      </c>
    </row>
    <row r="731" spans="2:5" x14ac:dyDescent="0.2">
      <c r="B731" s="149">
        <v>44351</v>
      </c>
      <c r="C731">
        <v>322.51290899999998</v>
      </c>
      <c r="D731">
        <f t="shared" si="12"/>
        <v>2.5543129512393965E-2</v>
      </c>
      <c r="E731">
        <f>Table2[[#This Row],[Return]]</f>
        <v>2.5543129512393965E-2</v>
      </c>
    </row>
    <row r="732" spans="2:5" x14ac:dyDescent="0.2">
      <c r="B732" s="149">
        <v>44350</v>
      </c>
      <c r="C732">
        <v>314.48010299999999</v>
      </c>
      <c r="D732">
        <f t="shared" si="12"/>
        <v>3.3675845060705936E-2</v>
      </c>
      <c r="E732">
        <f>Table2[[#This Row],[Return]]</f>
        <v>3.3675845060705936E-2</v>
      </c>
    </row>
    <row r="733" spans="2:5" x14ac:dyDescent="0.2">
      <c r="B733" s="149">
        <v>44349</v>
      </c>
      <c r="C733">
        <v>304.23474099999999</v>
      </c>
      <c r="D733">
        <f t="shared" si="12"/>
        <v>-2.9908003020742292E-2</v>
      </c>
      <c r="E733">
        <f>Table2[[#This Row],[Return]]</f>
        <v>-2.9908003020742292E-2</v>
      </c>
    </row>
    <row r="734" spans="2:5" x14ac:dyDescent="0.2">
      <c r="B734" s="149">
        <v>44348</v>
      </c>
      <c r="C734">
        <v>313.61431900000002</v>
      </c>
      <c r="D734">
        <f t="shared" si="12"/>
        <v>3.2312455873516719E-3</v>
      </c>
      <c r="E734">
        <f>Table2[[#This Row],[Return]]</f>
        <v>3.2312455873516719E-3</v>
      </c>
    </row>
    <row r="735" spans="2:5" x14ac:dyDescent="0.2">
      <c r="B735" s="149">
        <v>44347</v>
      </c>
      <c r="C735">
        <v>312.604218</v>
      </c>
      <c r="D735">
        <f t="shared" si="12"/>
        <v>6.1929017775918587E-3</v>
      </c>
      <c r="E735">
        <f>Table2[[#This Row],[Return]]</f>
        <v>6.1929017775918587E-3</v>
      </c>
    </row>
    <row r="736" spans="2:5" x14ac:dyDescent="0.2">
      <c r="B736" s="149">
        <v>44344</v>
      </c>
      <c r="C736">
        <v>310.680206</v>
      </c>
      <c r="D736">
        <f t="shared" si="12"/>
        <v>-2.1363589075278643E-2</v>
      </c>
      <c r="E736">
        <f>Table2[[#This Row],[Return]]</f>
        <v>-2.1363589075278643E-2</v>
      </c>
    </row>
    <row r="737" spans="2:5" x14ac:dyDescent="0.2">
      <c r="B737" s="149">
        <v>44343</v>
      </c>
      <c r="C737">
        <v>317.46234099999998</v>
      </c>
      <c r="D737">
        <f t="shared" si="12"/>
        <v>4.8721187951272548E-3</v>
      </c>
      <c r="E737">
        <f>Table2[[#This Row],[Return]]</f>
        <v>4.8721187951272548E-3</v>
      </c>
    </row>
    <row r="738" spans="2:5" x14ac:dyDescent="0.2">
      <c r="B738" s="149">
        <v>44342</v>
      </c>
      <c r="C738">
        <v>315.92312600000002</v>
      </c>
      <c r="D738">
        <f t="shared" si="12"/>
        <v>8.444708786509313E-3</v>
      </c>
      <c r="E738">
        <f>Table2[[#This Row],[Return]]</f>
        <v>8.444708786509313E-3</v>
      </c>
    </row>
    <row r="739" spans="2:5" x14ac:dyDescent="0.2">
      <c r="B739" s="149">
        <v>44341</v>
      </c>
      <c r="C739">
        <v>313.27758799999998</v>
      </c>
      <c r="D739">
        <f t="shared" si="12"/>
        <v>-1.4376561774725048E-2</v>
      </c>
      <c r="E739">
        <f>Table2[[#This Row],[Return]]</f>
        <v>-1.4376561774725048E-2</v>
      </c>
    </row>
    <row r="740" spans="2:5" x14ac:dyDescent="0.2">
      <c r="B740" s="149">
        <v>44340</v>
      </c>
      <c r="C740">
        <v>317.84713699999998</v>
      </c>
      <c r="D740">
        <f t="shared" si="12"/>
        <v>-5.4184732661493483E-3</v>
      </c>
      <c r="E740">
        <f>Table2[[#This Row],[Return]]</f>
        <v>-5.4184732661493483E-3</v>
      </c>
    </row>
    <row r="741" spans="2:5" x14ac:dyDescent="0.2">
      <c r="B741" s="149">
        <v>44337</v>
      </c>
      <c r="C741">
        <v>319.57876599999997</v>
      </c>
      <c r="D741">
        <f t="shared" si="12"/>
        <v>-4.4303801234854244E-2</v>
      </c>
      <c r="E741">
        <f>Table2[[#This Row],[Return]]</f>
        <v>-4.4303801234854244E-2</v>
      </c>
    </row>
    <row r="742" spans="2:5" x14ac:dyDescent="0.2">
      <c r="B742" s="149">
        <v>44336</v>
      </c>
      <c r="C742">
        <v>334.39367700000003</v>
      </c>
      <c r="D742">
        <f t="shared" si="12"/>
        <v>-6.4312508571512409E-3</v>
      </c>
      <c r="E742">
        <f>Table2[[#This Row],[Return]]</f>
        <v>-6.4312508571512409E-3</v>
      </c>
    </row>
    <row r="743" spans="2:5" x14ac:dyDescent="0.2">
      <c r="B743" s="149">
        <v>44335</v>
      </c>
      <c r="C743">
        <v>336.55816700000003</v>
      </c>
      <c r="D743">
        <f t="shared" si="12"/>
        <v>6.8897172103684887E-2</v>
      </c>
      <c r="E743">
        <f>Table2[[#This Row],[Return]]</f>
        <v>6.8897172103684887E-2</v>
      </c>
    </row>
    <row r="744" spans="2:5" x14ac:dyDescent="0.2">
      <c r="B744" s="149">
        <v>44334</v>
      </c>
      <c r="C744">
        <v>314.864868</v>
      </c>
      <c r="D744">
        <f t="shared" si="12"/>
        <v>-1.6231080128454933E-2</v>
      </c>
      <c r="E744">
        <f>Table2[[#This Row],[Return]]</f>
        <v>-1.6231080128454933E-2</v>
      </c>
    </row>
    <row r="745" spans="2:5" x14ac:dyDescent="0.2">
      <c r="B745" s="149">
        <v>44333</v>
      </c>
      <c r="C745">
        <v>320.05978399999998</v>
      </c>
      <c r="D745">
        <f t="shared" si="12"/>
        <v>0.13298166983026311</v>
      </c>
      <c r="E745">
        <f>Table2[[#This Row],[Return]]</f>
        <v>0.13298166983026311</v>
      </c>
    </row>
    <row r="746" spans="2:5" x14ac:dyDescent="0.2">
      <c r="B746" s="149">
        <v>44330</v>
      </c>
      <c r="C746">
        <v>282.49334700000003</v>
      </c>
      <c r="D746">
        <f t="shared" si="12"/>
        <v>-6.1821095962568948E-2</v>
      </c>
      <c r="E746">
        <f>Table2[[#This Row],[Return]]</f>
        <v>-6.1821095962568948E-2</v>
      </c>
    </row>
    <row r="747" spans="2:5" x14ac:dyDescent="0.2">
      <c r="B747" s="149">
        <v>44328</v>
      </c>
      <c r="C747">
        <v>301.10818499999999</v>
      </c>
      <c r="D747">
        <f t="shared" si="12"/>
        <v>-2.9607901348708544E-2</v>
      </c>
      <c r="E747">
        <f>Table2[[#This Row],[Return]]</f>
        <v>-2.9607901348708544E-2</v>
      </c>
    </row>
    <row r="748" spans="2:5" x14ac:dyDescent="0.2">
      <c r="B748" s="149">
        <v>44327</v>
      </c>
      <c r="C748">
        <v>310.29538000000002</v>
      </c>
      <c r="D748">
        <f t="shared" si="12"/>
        <v>2.024350415295928E-2</v>
      </c>
      <c r="E748">
        <f>Table2[[#This Row],[Return]]</f>
        <v>2.024350415295928E-2</v>
      </c>
    </row>
    <row r="749" spans="2:5" x14ac:dyDescent="0.2">
      <c r="B749" s="149">
        <v>44326</v>
      </c>
      <c r="C749">
        <v>304.13855000000001</v>
      </c>
      <c r="D749">
        <f t="shared" si="12"/>
        <v>9.9843390363731299E-2</v>
      </c>
      <c r="E749">
        <f>Table2[[#This Row],[Return]]</f>
        <v>9.9843390363731299E-2</v>
      </c>
    </row>
    <row r="750" spans="2:5" x14ac:dyDescent="0.2">
      <c r="B750" s="149">
        <v>44323</v>
      </c>
      <c r="C750">
        <v>276.52896099999998</v>
      </c>
      <c r="D750">
        <f t="shared" si="12"/>
        <v>3.2321725295509987E-2</v>
      </c>
      <c r="E750">
        <f>Table2[[#This Row],[Return]]</f>
        <v>3.2321725295509987E-2</v>
      </c>
    </row>
    <row r="751" spans="2:5" x14ac:dyDescent="0.2">
      <c r="B751" s="149">
        <v>44322</v>
      </c>
      <c r="C751">
        <v>267.87091099999998</v>
      </c>
      <c r="D751">
        <f t="shared" si="12"/>
        <v>-1.8851157692176605E-2</v>
      </c>
      <c r="E751">
        <f>Table2[[#This Row],[Return]]</f>
        <v>-1.8851157692176605E-2</v>
      </c>
    </row>
    <row r="752" spans="2:5" x14ac:dyDescent="0.2">
      <c r="B752" s="149">
        <v>44321</v>
      </c>
      <c r="C752">
        <v>273.01760899999999</v>
      </c>
      <c r="D752">
        <f t="shared" si="12"/>
        <v>5.1695448103053418E-2</v>
      </c>
      <c r="E752">
        <f>Table2[[#This Row],[Return]]</f>
        <v>5.1695448103053418E-2</v>
      </c>
    </row>
    <row r="753" spans="2:5" x14ac:dyDescent="0.2">
      <c r="B753" s="149">
        <v>44320</v>
      </c>
      <c r="C753">
        <v>259.59759500000001</v>
      </c>
      <c r="D753">
        <f t="shared" si="12"/>
        <v>-9.1261198633592819E-2</v>
      </c>
      <c r="E753">
        <f>Table2[[#This Row],[Return]]</f>
        <v>-9.1261198633592819E-2</v>
      </c>
    </row>
    <row r="754" spans="2:5" x14ac:dyDescent="0.2">
      <c r="B754" s="149">
        <v>44319</v>
      </c>
      <c r="C754">
        <v>285.66799900000001</v>
      </c>
      <c r="D754">
        <f t="shared" si="12"/>
        <v>0.17371534913651923</v>
      </c>
      <c r="E754">
        <f>Table2[[#This Row],[Return]]</f>
        <v>0.17371534913651923</v>
      </c>
    </row>
    <row r="755" spans="2:5" x14ac:dyDescent="0.2">
      <c r="B755" s="149">
        <v>44316</v>
      </c>
      <c r="C755">
        <v>243.38780199999999</v>
      </c>
      <c r="D755">
        <f t="shared" si="12"/>
        <v>4.675217893632945E-2</v>
      </c>
      <c r="E755">
        <f>Table2[[#This Row],[Return]]</f>
        <v>4.675217893632945E-2</v>
      </c>
    </row>
    <row r="756" spans="2:5" x14ac:dyDescent="0.2">
      <c r="B756" s="149">
        <v>44315</v>
      </c>
      <c r="C756">
        <v>232.51712000000001</v>
      </c>
      <c r="D756">
        <f t="shared" si="12"/>
        <v>3.3347683142646772E-2</v>
      </c>
      <c r="E756">
        <f>Table2[[#This Row],[Return]]</f>
        <v>3.3347683142646772E-2</v>
      </c>
    </row>
    <row r="757" spans="2:5" x14ac:dyDescent="0.2">
      <c r="B757" s="149">
        <v>44314</v>
      </c>
      <c r="C757">
        <v>225.013443</v>
      </c>
      <c r="D757">
        <f t="shared" si="12"/>
        <v>1.4750492496639027E-2</v>
      </c>
      <c r="E757">
        <f>Table2[[#This Row],[Return]]</f>
        <v>1.4750492496639027E-2</v>
      </c>
    </row>
    <row r="758" spans="2:5" x14ac:dyDescent="0.2">
      <c r="B758" s="149">
        <v>44313</v>
      </c>
      <c r="C758">
        <v>221.74262999999999</v>
      </c>
      <c r="D758">
        <f t="shared" si="12"/>
        <v>1.4301444142468041E-2</v>
      </c>
      <c r="E758">
        <f>Table2[[#This Row],[Return]]</f>
        <v>1.4301444142468041E-2</v>
      </c>
    </row>
    <row r="759" spans="2:5" x14ac:dyDescent="0.2">
      <c r="B759" s="149">
        <v>44312</v>
      </c>
      <c r="C759">
        <v>218.61610400000001</v>
      </c>
      <c r="D759">
        <f t="shared" si="12"/>
        <v>-2.5932286009645422E-2</v>
      </c>
      <c r="E759">
        <f>Table2[[#This Row],[Return]]</f>
        <v>-2.5932286009645422E-2</v>
      </c>
    </row>
    <row r="760" spans="2:5" x14ac:dyDescent="0.2">
      <c r="B760" s="149">
        <v>44309</v>
      </c>
      <c r="C760">
        <v>224.436249</v>
      </c>
      <c r="D760">
        <f t="shared" si="12"/>
        <v>1.7666327960335099E-2</v>
      </c>
      <c r="E760">
        <f>Table2[[#This Row],[Return]]</f>
        <v>1.7666327960335099E-2</v>
      </c>
    </row>
    <row r="761" spans="2:5" x14ac:dyDescent="0.2">
      <c r="B761" s="149">
        <v>44308</v>
      </c>
      <c r="C761">
        <v>220.54011499999999</v>
      </c>
      <c r="D761">
        <f t="shared" si="12"/>
        <v>1.7306353710047975E-2</v>
      </c>
      <c r="E761">
        <f>Table2[[#This Row],[Return]]</f>
        <v>1.7306353710047975E-2</v>
      </c>
    </row>
    <row r="762" spans="2:5" x14ac:dyDescent="0.2">
      <c r="B762" s="149">
        <v>44306</v>
      </c>
      <c r="C762">
        <v>216.78829999999999</v>
      </c>
      <c r="D762">
        <f t="shared" si="12"/>
        <v>4.2336011591630768E-3</v>
      </c>
      <c r="E762">
        <f>Table2[[#This Row],[Return]]</f>
        <v>4.2336011591630768E-3</v>
      </c>
    </row>
    <row r="763" spans="2:5" x14ac:dyDescent="0.2">
      <c r="B763" s="149">
        <v>44305</v>
      </c>
      <c r="C763">
        <v>215.87437399999999</v>
      </c>
      <c r="D763">
        <f t="shared" si="12"/>
        <v>-3.5525468389129293E-3</v>
      </c>
      <c r="E763">
        <f>Table2[[#This Row],[Return]]</f>
        <v>-3.5525468389129293E-3</v>
      </c>
    </row>
    <row r="764" spans="2:5" x14ac:dyDescent="0.2">
      <c r="B764" s="149">
        <v>44302</v>
      </c>
      <c r="C764">
        <v>216.644012</v>
      </c>
      <c r="D764">
        <f t="shared" si="12"/>
        <v>4.4527008849704938E-2</v>
      </c>
      <c r="E764">
        <f>Table2[[#This Row],[Return]]</f>
        <v>4.4527008849704938E-2</v>
      </c>
    </row>
    <row r="765" spans="2:5" x14ac:dyDescent="0.2">
      <c r="B765" s="149">
        <v>44301</v>
      </c>
      <c r="C765">
        <v>207.40872200000001</v>
      </c>
      <c r="D765">
        <f t="shared" si="12"/>
        <v>6.2330616227158395E-2</v>
      </c>
      <c r="E765">
        <f>Table2[[#This Row],[Return]]</f>
        <v>6.2330616227158395E-2</v>
      </c>
    </row>
    <row r="766" spans="2:5" x14ac:dyDescent="0.2">
      <c r="B766" s="149">
        <v>44299</v>
      </c>
      <c r="C766">
        <v>195.23933400000001</v>
      </c>
      <c r="D766">
        <f t="shared" si="12"/>
        <v>7.5231738728678554E-2</v>
      </c>
      <c r="E766">
        <f>Table2[[#This Row],[Return]]</f>
        <v>7.5231738728678554E-2</v>
      </c>
    </row>
    <row r="767" spans="2:5" x14ac:dyDescent="0.2">
      <c r="B767" s="149">
        <v>44298</v>
      </c>
      <c r="C767">
        <v>181.57884200000001</v>
      </c>
      <c r="D767">
        <f t="shared" si="12"/>
        <v>-7.1797318664113666E-2</v>
      </c>
      <c r="E767">
        <f>Table2[[#This Row],[Return]]</f>
        <v>-7.1797318664113666E-2</v>
      </c>
    </row>
    <row r="768" spans="2:5" x14ac:dyDescent="0.2">
      <c r="B768" s="149">
        <v>44295</v>
      </c>
      <c r="C768">
        <v>195.62413000000001</v>
      </c>
      <c r="D768">
        <f t="shared" si="12"/>
        <v>8.7433094773307712E-2</v>
      </c>
      <c r="E768">
        <f>Table2[[#This Row],[Return]]</f>
        <v>8.7433094773307712E-2</v>
      </c>
    </row>
    <row r="769" spans="2:5" x14ac:dyDescent="0.2">
      <c r="B769" s="149">
        <v>44294</v>
      </c>
      <c r="C769">
        <v>179.89532500000001</v>
      </c>
      <c r="D769">
        <f t="shared" si="12"/>
        <v>5.679567886576601E-2</v>
      </c>
      <c r="E769">
        <f>Table2[[#This Row],[Return]]</f>
        <v>5.679567886576601E-2</v>
      </c>
    </row>
    <row r="770" spans="2:5" x14ac:dyDescent="0.2">
      <c r="B770" s="149">
        <v>44293</v>
      </c>
      <c r="C770">
        <v>170.227158</v>
      </c>
      <c r="D770">
        <f t="shared" si="12"/>
        <v>8.4842766779760282E-4</v>
      </c>
      <c r="E770">
        <f>Table2[[#This Row],[Return]]</f>
        <v>8.4842766779760282E-4</v>
      </c>
    </row>
    <row r="771" spans="2:5" x14ac:dyDescent="0.2">
      <c r="B771" s="149">
        <v>44292</v>
      </c>
      <c r="C771">
        <v>170.082855</v>
      </c>
      <c r="D771">
        <f t="shared" si="12"/>
        <v>-2.3474098966586181E-2</v>
      </c>
      <c r="E771">
        <f>Table2[[#This Row],[Return]]</f>
        <v>-2.3474098966586181E-2</v>
      </c>
    </row>
    <row r="772" spans="2:5" x14ac:dyDescent="0.2">
      <c r="B772" s="149">
        <v>44291</v>
      </c>
      <c r="C772">
        <v>174.17137099999999</v>
      </c>
      <c r="D772">
        <f t="shared" ref="D772:D835" si="13">(C772-C773)/C773</f>
        <v>-1.7634309559802688E-2</v>
      </c>
      <c r="E772">
        <f>Table2[[#This Row],[Return]]</f>
        <v>-1.7634309559802688E-2</v>
      </c>
    </row>
    <row r="773" spans="2:5" x14ac:dyDescent="0.2">
      <c r="B773" s="149">
        <v>44287</v>
      </c>
      <c r="C773">
        <v>177.29789700000001</v>
      </c>
      <c r="D773">
        <f t="shared" si="13"/>
        <v>-1.2854798488731247E-2</v>
      </c>
      <c r="E773">
        <f>Table2[[#This Row],[Return]]</f>
        <v>-1.2854798488731247E-2</v>
      </c>
    </row>
    <row r="774" spans="2:5" x14ac:dyDescent="0.2">
      <c r="B774" s="149">
        <v>44286</v>
      </c>
      <c r="C774">
        <v>179.60670500000001</v>
      </c>
      <c r="D774">
        <f t="shared" si="13"/>
        <v>2.7235203806951682E-2</v>
      </c>
      <c r="E774">
        <f>Table2[[#This Row],[Return]]</f>
        <v>2.7235203806951682E-2</v>
      </c>
    </row>
    <row r="775" spans="2:5" x14ac:dyDescent="0.2">
      <c r="B775" s="149">
        <v>44285</v>
      </c>
      <c r="C775">
        <v>174.84477200000001</v>
      </c>
      <c r="D775">
        <f t="shared" si="13"/>
        <v>3.3121135131631888E-3</v>
      </c>
      <c r="E775">
        <f>Table2[[#This Row],[Return]]</f>
        <v>3.3121135131631888E-3</v>
      </c>
    </row>
    <row r="776" spans="2:5" x14ac:dyDescent="0.2">
      <c r="B776" s="149">
        <v>44281</v>
      </c>
      <c r="C776">
        <v>174.26757799999999</v>
      </c>
      <c r="D776">
        <f t="shared" si="13"/>
        <v>2.9846594751050535E-2</v>
      </c>
      <c r="E776">
        <f>Table2[[#This Row],[Return]]</f>
        <v>2.9846594751050535E-2</v>
      </c>
    </row>
    <row r="777" spans="2:5" x14ac:dyDescent="0.2">
      <c r="B777" s="149">
        <v>44280</v>
      </c>
      <c r="C777">
        <v>169.217026</v>
      </c>
      <c r="D777">
        <f t="shared" si="13"/>
        <v>2.8955631689530036E-2</v>
      </c>
      <c r="E777">
        <f>Table2[[#This Row],[Return]]</f>
        <v>2.8955631689530036E-2</v>
      </c>
    </row>
    <row r="778" spans="2:5" x14ac:dyDescent="0.2">
      <c r="B778" s="149">
        <v>44279</v>
      </c>
      <c r="C778">
        <v>164.45512400000001</v>
      </c>
      <c r="D778">
        <f t="shared" si="13"/>
        <v>-1.7516542575120708E-3</v>
      </c>
      <c r="E778">
        <f>Table2[[#This Row],[Return]]</f>
        <v>-1.7516542575120708E-3</v>
      </c>
    </row>
    <row r="779" spans="2:5" x14ac:dyDescent="0.2">
      <c r="B779" s="149">
        <v>44278</v>
      </c>
      <c r="C779">
        <v>164.74369799999999</v>
      </c>
      <c r="D779">
        <f t="shared" si="13"/>
        <v>6.3004255922111854E-2</v>
      </c>
      <c r="E779">
        <f>Table2[[#This Row],[Return]]</f>
        <v>6.3004255922111854E-2</v>
      </c>
    </row>
    <row r="780" spans="2:5" x14ac:dyDescent="0.2">
      <c r="B780" s="149">
        <v>44277</v>
      </c>
      <c r="C780">
        <v>154.97934000000001</v>
      </c>
      <c r="D780">
        <f t="shared" si="13"/>
        <v>-5.5556042506140439E-3</v>
      </c>
      <c r="E780">
        <f>Table2[[#This Row],[Return]]</f>
        <v>-5.5556042506140439E-3</v>
      </c>
    </row>
    <row r="781" spans="2:5" x14ac:dyDescent="0.2">
      <c r="B781" s="149">
        <v>44274</v>
      </c>
      <c r="C781">
        <v>155.84515400000001</v>
      </c>
      <c r="D781">
        <f t="shared" si="13"/>
        <v>-3.6899714611111165E-3</v>
      </c>
      <c r="E781">
        <f>Table2[[#This Row],[Return]]</f>
        <v>-3.6899714611111165E-3</v>
      </c>
    </row>
    <row r="782" spans="2:5" x14ac:dyDescent="0.2">
      <c r="B782" s="149">
        <v>44273</v>
      </c>
      <c r="C782">
        <v>156.422348</v>
      </c>
      <c r="D782">
        <f t="shared" si="13"/>
        <v>-1.514231533984676E-2</v>
      </c>
      <c r="E782">
        <f>Table2[[#This Row],[Return]]</f>
        <v>-1.514231533984676E-2</v>
      </c>
    </row>
    <row r="783" spans="2:5" x14ac:dyDescent="0.2">
      <c r="B783" s="149">
        <v>44272</v>
      </c>
      <c r="C783">
        <v>158.82736199999999</v>
      </c>
      <c r="D783">
        <f t="shared" si="13"/>
        <v>-7.2159404201158281E-3</v>
      </c>
      <c r="E783">
        <f>Table2[[#This Row],[Return]]</f>
        <v>-7.2159404201158281E-3</v>
      </c>
    </row>
    <row r="784" spans="2:5" x14ac:dyDescent="0.2">
      <c r="B784" s="149">
        <v>44271</v>
      </c>
      <c r="C784">
        <v>159.98178100000001</v>
      </c>
      <c r="D784">
        <f t="shared" si="13"/>
        <v>-1.5685006022417212E-2</v>
      </c>
      <c r="E784">
        <f>Table2[[#This Row],[Return]]</f>
        <v>-1.5685006022417212E-2</v>
      </c>
    </row>
    <row r="785" spans="2:5" x14ac:dyDescent="0.2">
      <c r="B785" s="149">
        <v>44270</v>
      </c>
      <c r="C785">
        <v>162.531082</v>
      </c>
      <c r="D785">
        <f t="shared" si="13"/>
        <v>-2.2280145907820542E-2</v>
      </c>
      <c r="E785">
        <f>Table2[[#This Row],[Return]]</f>
        <v>-2.2280145907820542E-2</v>
      </c>
    </row>
    <row r="786" spans="2:5" x14ac:dyDescent="0.2">
      <c r="B786" s="149">
        <v>44267</v>
      </c>
      <c r="C786">
        <v>166.23481799999999</v>
      </c>
      <c r="D786">
        <f t="shared" si="13"/>
        <v>7.2865431684606425E-3</v>
      </c>
      <c r="E786">
        <f>Table2[[#This Row],[Return]]</f>
        <v>7.2865431684606425E-3</v>
      </c>
    </row>
    <row r="787" spans="2:5" x14ac:dyDescent="0.2">
      <c r="B787" s="149">
        <v>44265</v>
      </c>
      <c r="C787">
        <v>165.03230300000001</v>
      </c>
      <c r="D787">
        <f t="shared" si="13"/>
        <v>-1.6905533803403861E-2</v>
      </c>
      <c r="E787">
        <f>Table2[[#This Row],[Return]]</f>
        <v>-1.6905533803403861E-2</v>
      </c>
    </row>
    <row r="788" spans="2:5" x14ac:dyDescent="0.2">
      <c r="B788" s="149">
        <v>44264</v>
      </c>
      <c r="C788">
        <v>167.870239</v>
      </c>
      <c r="D788">
        <f t="shared" si="13"/>
        <v>-2.2408841748826132E-2</v>
      </c>
      <c r="E788">
        <f>Table2[[#This Row],[Return]]</f>
        <v>-2.2408841748826132E-2</v>
      </c>
    </row>
    <row r="789" spans="2:5" x14ac:dyDescent="0.2">
      <c r="B789" s="149">
        <v>44263</v>
      </c>
      <c r="C789">
        <v>171.71824599999999</v>
      </c>
      <c r="D789">
        <f t="shared" si="13"/>
        <v>6.2183808505132214E-2</v>
      </c>
      <c r="E789">
        <f>Table2[[#This Row],[Return]]</f>
        <v>6.2183808505132214E-2</v>
      </c>
    </row>
    <row r="790" spans="2:5" x14ac:dyDescent="0.2">
      <c r="B790" s="149">
        <v>44260</v>
      </c>
      <c r="C790">
        <v>161.66528299999999</v>
      </c>
      <c r="D790">
        <f t="shared" si="13"/>
        <v>-3.6686729416278194E-2</v>
      </c>
      <c r="E790">
        <f>Table2[[#This Row],[Return]]</f>
        <v>-3.6686729416278194E-2</v>
      </c>
    </row>
    <row r="791" spans="2:5" x14ac:dyDescent="0.2">
      <c r="B791" s="149">
        <v>44259</v>
      </c>
      <c r="C791">
        <v>167.82212799999999</v>
      </c>
      <c r="D791">
        <f t="shared" si="13"/>
        <v>4.8963856702944853E-3</v>
      </c>
      <c r="E791">
        <f>Table2[[#This Row],[Return]]</f>
        <v>4.8963856702944853E-3</v>
      </c>
    </row>
    <row r="792" spans="2:5" x14ac:dyDescent="0.2">
      <c r="B792" s="149">
        <v>44258</v>
      </c>
      <c r="C792">
        <v>167.00441000000001</v>
      </c>
      <c r="D792">
        <f t="shared" si="13"/>
        <v>1.3130952726525896E-2</v>
      </c>
      <c r="E792">
        <f>Table2[[#This Row],[Return]]</f>
        <v>1.3130952726525896E-2</v>
      </c>
    </row>
    <row r="793" spans="2:5" x14ac:dyDescent="0.2">
      <c r="B793" s="149">
        <v>44257</v>
      </c>
      <c r="C793">
        <v>164.83990499999999</v>
      </c>
      <c r="D793">
        <f t="shared" si="13"/>
        <v>3.9114586365714375E-2</v>
      </c>
      <c r="E793">
        <f>Table2[[#This Row],[Return]]</f>
        <v>3.9114586365714375E-2</v>
      </c>
    </row>
    <row r="794" spans="2:5" x14ac:dyDescent="0.2">
      <c r="B794" s="149">
        <v>44256</v>
      </c>
      <c r="C794">
        <v>158.634964</v>
      </c>
      <c r="D794">
        <f t="shared" si="13"/>
        <v>2.741424997690289E-2</v>
      </c>
      <c r="E794">
        <f>Table2[[#This Row],[Return]]</f>
        <v>2.741424997690289E-2</v>
      </c>
    </row>
    <row r="795" spans="2:5" x14ac:dyDescent="0.2">
      <c r="B795" s="149">
        <v>44253</v>
      </c>
      <c r="C795">
        <v>154.40214499999999</v>
      </c>
      <c r="D795">
        <f t="shared" si="13"/>
        <v>-1.0785764236312117E-2</v>
      </c>
      <c r="E795">
        <f>Table2[[#This Row],[Return]]</f>
        <v>-1.0785764236312117E-2</v>
      </c>
    </row>
    <row r="796" spans="2:5" x14ac:dyDescent="0.2">
      <c r="B796" s="149">
        <v>44252</v>
      </c>
      <c r="C796">
        <v>156.08564799999999</v>
      </c>
      <c r="D796">
        <f t="shared" si="13"/>
        <v>1.2796560198074647E-2</v>
      </c>
      <c r="E796">
        <f>Table2[[#This Row],[Return]]</f>
        <v>1.2796560198074647E-2</v>
      </c>
    </row>
    <row r="797" spans="2:5" x14ac:dyDescent="0.2">
      <c r="B797" s="149">
        <v>44251</v>
      </c>
      <c r="C797">
        <v>154.11352500000001</v>
      </c>
      <c r="D797">
        <f t="shared" si="13"/>
        <v>-1.8683136383788761E-2</v>
      </c>
      <c r="E797">
        <f>Table2[[#This Row],[Return]]</f>
        <v>-1.8683136383788761E-2</v>
      </c>
    </row>
    <row r="798" spans="2:5" x14ac:dyDescent="0.2">
      <c r="B798" s="149">
        <v>44250</v>
      </c>
      <c r="C798">
        <v>157.04766799999999</v>
      </c>
      <c r="D798">
        <f t="shared" si="13"/>
        <v>0.11662105919432997</v>
      </c>
      <c r="E798">
        <f>Table2[[#This Row],[Return]]</f>
        <v>0.11662105919432997</v>
      </c>
    </row>
    <row r="799" spans="2:5" x14ac:dyDescent="0.2">
      <c r="B799" s="149">
        <v>44249</v>
      </c>
      <c r="C799">
        <v>140.64544699999999</v>
      </c>
      <c r="D799">
        <f t="shared" si="13"/>
        <v>1.1065148950640718E-2</v>
      </c>
      <c r="E799">
        <f>Table2[[#This Row],[Return]]</f>
        <v>1.1065148950640718E-2</v>
      </c>
    </row>
    <row r="800" spans="2:5" x14ac:dyDescent="0.2">
      <c r="B800" s="149">
        <v>44246</v>
      </c>
      <c r="C800">
        <v>139.10621599999999</v>
      </c>
      <c r="D800">
        <f t="shared" si="13"/>
        <v>-2.626286208330492E-2</v>
      </c>
      <c r="E800">
        <f>Table2[[#This Row],[Return]]</f>
        <v>-2.626286208330492E-2</v>
      </c>
    </row>
    <row r="801" spans="2:5" x14ac:dyDescent="0.2">
      <c r="B801" s="149">
        <v>44245</v>
      </c>
      <c r="C801">
        <v>142.85807800000001</v>
      </c>
      <c r="D801">
        <f t="shared" si="13"/>
        <v>4.2471164805641719E-2</v>
      </c>
      <c r="E801">
        <f>Table2[[#This Row],[Return]]</f>
        <v>4.2471164805641719E-2</v>
      </c>
    </row>
    <row r="802" spans="2:5" x14ac:dyDescent="0.2">
      <c r="B802" s="149">
        <v>44244</v>
      </c>
      <c r="C802">
        <v>137.03791799999999</v>
      </c>
      <c r="D802">
        <f t="shared" si="13"/>
        <v>2.1147066919874734E-2</v>
      </c>
      <c r="E802">
        <f>Table2[[#This Row],[Return]]</f>
        <v>2.1147066919874734E-2</v>
      </c>
    </row>
    <row r="803" spans="2:5" x14ac:dyDescent="0.2">
      <c r="B803" s="149">
        <v>44243</v>
      </c>
      <c r="C803">
        <v>134.19998200000001</v>
      </c>
      <c r="D803">
        <f t="shared" si="13"/>
        <v>-1.9332187783588486E-2</v>
      </c>
      <c r="E803">
        <f>Table2[[#This Row],[Return]]</f>
        <v>-1.9332187783588486E-2</v>
      </c>
    </row>
    <row r="804" spans="2:5" x14ac:dyDescent="0.2">
      <c r="B804" s="149">
        <v>44242</v>
      </c>
      <c r="C804">
        <v>136.845505</v>
      </c>
      <c r="D804">
        <f t="shared" si="13"/>
        <v>7.0363805856306816E-4</v>
      </c>
      <c r="E804">
        <f>Table2[[#This Row],[Return]]</f>
        <v>7.0363805856306816E-4</v>
      </c>
    </row>
    <row r="805" spans="2:5" x14ac:dyDescent="0.2">
      <c r="B805" s="149">
        <v>44239</v>
      </c>
      <c r="C805">
        <v>136.74928299999999</v>
      </c>
      <c r="D805">
        <f t="shared" si="13"/>
        <v>8.5135137905707602E-3</v>
      </c>
      <c r="E805">
        <f>Table2[[#This Row],[Return]]</f>
        <v>8.5135137905707602E-3</v>
      </c>
    </row>
    <row r="806" spans="2:5" x14ac:dyDescent="0.2">
      <c r="B806" s="149">
        <v>44238</v>
      </c>
      <c r="C806">
        <v>135.59489400000001</v>
      </c>
      <c r="D806">
        <f t="shared" si="13"/>
        <v>-5.6437561734356415E-3</v>
      </c>
      <c r="E806">
        <f>Table2[[#This Row],[Return]]</f>
        <v>-5.6437561734356415E-3</v>
      </c>
    </row>
    <row r="807" spans="2:5" x14ac:dyDescent="0.2">
      <c r="B807" s="149">
        <v>44237</v>
      </c>
      <c r="C807">
        <v>136.36450199999999</v>
      </c>
      <c r="D807">
        <f t="shared" si="13"/>
        <v>0</v>
      </c>
      <c r="E807">
        <f>Table2[[#This Row],[Return]]</f>
        <v>0</v>
      </c>
    </row>
    <row r="808" spans="2:5" x14ac:dyDescent="0.2">
      <c r="B808" s="149">
        <v>44236</v>
      </c>
      <c r="C808">
        <v>136.36450199999999</v>
      </c>
      <c r="D808">
        <f t="shared" si="13"/>
        <v>2.0885882434138164E-2</v>
      </c>
      <c r="E808">
        <f>Table2[[#This Row],[Return]]</f>
        <v>2.0885882434138164E-2</v>
      </c>
    </row>
    <row r="809" spans="2:5" x14ac:dyDescent="0.2">
      <c r="B809" s="149">
        <v>44235</v>
      </c>
      <c r="C809">
        <v>133.57467700000001</v>
      </c>
      <c r="D809">
        <f t="shared" si="13"/>
        <v>-2.1149179285005766E-2</v>
      </c>
      <c r="E809">
        <f>Table2[[#This Row],[Return]]</f>
        <v>-2.1149179285005766E-2</v>
      </c>
    </row>
    <row r="810" spans="2:5" x14ac:dyDescent="0.2">
      <c r="B810" s="149">
        <v>44232</v>
      </c>
      <c r="C810">
        <v>136.46070900000001</v>
      </c>
      <c r="D810">
        <f t="shared" si="13"/>
        <v>3.8925019602692166E-3</v>
      </c>
      <c r="E810">
        <f>Table2[[#This Row],[Return]]</f>
        <v>3.8925019602692166E-3</v>
      </c>
    </row>
    <row r="811" spans="2:5" x14ac:dyDescent="0.2">
      <c r="B811" s="149">
        <v>44231</v>
      </c>
      <c r="C811">
        <v>135.93159499999999</v>
      </c>
      <c r="D811">
        <f t="shared" si="13"/>
        <v>1.5816031919250954E-2</v>
      </c>
      <c r="E811">
        <f>Table2[[#This Row],[Return]]</f>
        <v>1.5816031919250954E-2</v>
      </c>
    </row>
    <row r="812" spans="2:5" x14ac:dyDescent="0.2">
      <c r="B812" s="149">
        <v>44230</v>
      </c>
      <c r="C812">
        <v>133.81516999999999</v>
      </c>
      <c r="D812">
        <f t="shared" si="13"/>
        <v>1.4587630909994825E-2</v>
      </c>
      <c r="E812">
        <f>Table2[[#This Row],[Return]]</f>
        <v>1.4587630909994825E-2</v>
      </c>
    </row>
    <row r="813" spans="2:5" x14ac:dyDescent="0.2">
      <c r="B813" s="149">
        <v>44229</v>
      </c>
      <c r="C813">
        <v>131.89118999999999</v>
      </c>
      <c r="D813">
        <f t="shared" si="13"/>
        <v>-2.3504144602235277E-2</v>
      </c>
      <c r="E813">
        <f>Table2[[#This Row],[Return]]</f>
        <v>-2.3504144602235277E-2</v>
      </c>
    </row>
    <row r="814" spans="2:5" x14ac:dyDescent="0.2">
      <c r="B814" s="149">
        <v>44228</v>
      </c>
      <c r="C814">
        <v>135.06579600000001</v>
      </c>
      <c r="D814">
        <f t="shared" si="13"/>
        <v>1.3352662984921755E-2</v>
      </c>
      <c r="E814">
        <f>Table2[[#This Row],[Return]]</f>
        <v>1.3352662984921755E-2</v>
      </c>
    </row>
    <row r="815" spans="2:5" x14ac:dyDescent="0.2">
      <c r="B815" s="149">
        <v>44225</v>
      </c>
      <c r="C815">
        <v>133.28607199999999</v>
      </c>
      <c r="D815">
        <f t="shared" si="13"/>
        <v>3.0111441263824867E-2</v>
      </c>
      <c r="E815">
        <f>Table2[[#This Row],[Return]]</f>
        <v>3.0111441263824867E-2</v>
      </c>
    </row>
    <row r="816" spans="2:5" x14ac:dyDescent="0.2">
      <c r="B816" s="149">
        <v>44224</v>
      </c>
      <c r="C816">
        <v>129.38995399999999</v>
      </c>
      <c r="D816">
        <f t="shared" si="13"/>
        <v>-6.6467936072560213E-3</v>
      </c>
      <c r="E816">
        <f>Table2[[#This Row],[Return]]</f>
        <v>-6.6467936072560213E-3</v>
      </c>
    </row>
    <row r="817" spans="2:5" x14ac:dyDescent="0.2">
      <c r="B817" s="149">
        <v>44223</v>
      </c>
      <c r="C817">
        <v>130.25573700000001</v>
      </c>
      <c r="D817">
        <f t="shared" si="13"/>
        <v>-7.3314848132064025E-3</v>
      </c>
      <c r="E817">
        <f>Table2[[#This Row],[Return]]</f>
        <v>-7.3314848132064025E-3</v>
      </c>
    </row>
    <row r="818" spans="2:5" x14ac:dyDescent="0.2">
      <c r="B818" s="149">
        <v>44221</v>
      </c>
      <c r="C818">
        <v>131.217758</v>
      </c>
      <c r="D818">
        <f t="shared" si="13"/>
        <v>-3.2884220325452643E-3</v>
      </c>
      <c r="E818">
        <f>Table2[[#This Row],[Return]]</f>
        <v>-3.2884220325452643E-3</v>
      </c>
    </row>
    <row r="819" spans="2:5" x14ac:dyDescent="0.2">
      <c r="B819" s="149">
        <v>44218</v>
      </c>
      <c r="C819">
        <v>131.65068099999999</v>
      </c>
      <c r="D819">
        <f t="shared" si="13"/>
        <v>-1.2982211924735773E-2</v>
      </c>
      <c r="E819">
        <f>Table2[[#This Row],[Return]]</f>
        <v>-1.2982211924735773E-2</v>
      </c>
    </row>
    <row r="820" spans="2:5" x14ac:dyDescent="0.2">
      <c r="B820" s="149">
        <v>44217</v>
      </c>
      <c r="C820">
        <v>133.38227800000001</v>
      </c>
      <c r="D820">
        <f t="shared" si="13"/>
        <v>-3.2349994398989381E-3</v>
      </c>
      <c r="E820">
        <f>Table2[[#This Row],[Return]]</f>
        <v>-3.2349994398989381E-3</v>
      </c>
    </row>
    <row r="821" spans="2:5" x14ac:dyDescent="0.2">
      <c r="B821" s="149">
        <v>44216</v>
      </c>
      <c r="C821">
        <v>133.81516999999999</v>
      </c>
      <c r="D821">
        <f t="shared" si="13"/>
        <v>2.8838711041909719E-3</v>
      </c>
      <c r="E821">
        <f>Table2[[#This Row],[Return]]</f>
        <v>2.8838711041909719E-3</v>
      </c>
    </row>
    <row r="822" spans="2:5" x14ac:dyDescent="0.2">
      <c r="B822" s="149">
        <v>44215</v>
      </c>
      <c r="C822">
        <v>133.430374</v>
      </c>
      <c r="D822">
        <f t="shared" si="13"/>
        <v>7.6282295270235093E-3</v>
      </c>
      <c r="E822">
        <f>Table2[[#This Row],[Return]]</f>
        <v>7.6282295270235093E-3</v>
      </c>
    </row>
    <row r="823" spans="2:5" x14ac:dyDescent="0.2">
      <c r="B823" s="149">
        <v>44214</v>
      </c>
      <c r="C823">
        <v>132.420242</v>
      </c>
      <c r="D823">
        <f t="shared" si="13"/>
        <v>-2.0633488483973929E-2</v>
      </c>
      <c r="E823">
        <f>Table2[[#This Row],[Return]]</f>
        <v>-2.0633488483973929E-2</v>
      </c>
    </row>
    <row r="824" spans="2:5" x14ac:dyDescent="0.2">
      <c r="B824" s="149">
        <v>44211</v>
      </c>
      <c r="C824">
        <v>135.21009799999999</v>
      </c>
      <c r="D824">
        <f t="shared" si="13"/>
        <v>-2.8378354718874795E-3</v>
      </c>
      <c r="E824">
        <f>Table2[[#This Row],[Return]]</f>
        <v>-2.8378354718874795E-3</v>
      </c>
    </row>
    <row r="825" spans="2:5" x14ac:dyDescent="0.2">
      <c r="B825" s="149">
        <v>44210</v>
      </c>
      <c r="C825">
        <v>135.59489400000001</v>
      </c>
      <c r="D825">
        <f t="shared" si="13"/>
        <v>7.0990347413144299E-4</v>
      </c>
      <c r="E825">
        <f>Table2[[#This Row],[Return]]</f>
        <v>7.0990347413144299E-4</v>
      </c>
    </row>
    <row r="826" spans="2:5" x14ac:dyDescent="0.2">
      <c r="B826" s="149">
        <v>44209</v>
      </c>
      <c r="C826">
        <v>135.49870300000001</v>
      </c>
      <c r="D826">
        <f t="shared" si="13"/>
        <v>-9.1450570896228038E-3</v>
      </c>
      <c r="E826">
        <f>Table2[[#This Row],[Return]]</f>
        <v>-9.1450570896228038E-3</v>
      </c>
    </row>
    <row r="827" spans="2:5" x14ac:dyDescent="0.2">
      <c r="B827" s="149">
        <v>44208</v>
      </c>
      <c r="C827">
        <v>136.74928299999999</v>
      </c>
      <c r="D827">
        <f t="shared" si="13"/>
        <v>2.1147039474929208E-3</v>
      </c>
      <c r="E827">
        <f>Table2[[#This Row],[Return]]</f>
        <v>2.1147039474929208E-3</v>
      </c>
    </row>
    <row r="828" spans="2:5" x14ac:dyDescent="0.2">
      <c r="B828" s="149">
        <v>44207</v>
      </c>
      <c r="C828">
        <v>136.46070900000001</v>
      </c>
      <c r="D828">
        <f t="shared" si="13"/>
        <v>-4.2120385979593049E-3</v>
      </c>
      <c r="E828">
        <f>Table2[[#This Row],[Return]]</f>
        <v>-4.2120385979593049E-3</v>
      </c>
    </row>
    <row r="829" spans="2:5" x14ac:dyDescent="0.2">
      <c r="B829" s="149">
        <v>44204</v>
      </c>
      <c r="C829">
        <v>137.03791799999999</v>
      </c>
      <c r="D829">
        <f t="shared" si="13"/>
        <v>-2.4508533065607258E-3</v>
      </c>
      <c r="E829">
        <f>Table2[[#This Row],[Return]]</f>
        <v>-2.4508533065607258E-3</v>
      </c>
    </row>
    <row r="830" spans="2:5" x14ac:dyDescent="0.2">
      <c r="B830" s="149">
        <v>44203</v>
      </c>
      <c r="C830">
        <v>137.37460300000001</v>
      </c>
      <c r="D830">
        <f t="shared" si="13"/>
        <v>-2.7579303888748182E-2</v>
      </c>
      <c r="E830">
        <f>Table2[[#This Row],[Return]]</f>
        <v>-2.7579303888748182E-2</v>
      </c>
    </row>
    <row r="831" spans="2:5" x14ac:dyDescent="0.2">
      <c r="B831" s="149">
        <v>44202</v>
      </c>
      <c r="C831">
        <v>141.27075199999999</v>
      </c>
      <c r="D831">
        <f t="shared" si="13"/>
        <v>3.8176158412536423E-2</v>
      </c>
      <c r="E831">
        <f>Table2[[#This Row],[Return]]</f>
        <v>3.8176158412536423E-2</v>
      </c>
    </row>
    <row r="832" spans="2:5" x14ac:dyDescent="0.2">
      <c r="B832" s="149">
        <v>44201</v>
      </c>
      <c r="C832">
        <v>136.075897</v>
      </c>
      <c r="D832">
        <f t="shared" si="13"/>
        <v>-7.3683819454092407E-3</v>
      </c>
      <c r="E832">
        <f>Table2[[#This Row],[Return]]</f>
        <v>-7.3683819454092407E-3</v>
      </c>
    </row>
    <row r="833" spans="2:5" x14ac:dyDescent="0.2">
      <c r="B833" s="149">
        <v>44200</v>
      </c>
      <c r="C833">
        <v>137.08599899999999</v>
      </c>
      <c r="D833">
        <f t="shared" si="13"/>
        <v>3.5085909580147203E-4</v>
      </c>
      <c r="E833">
        <f>Table2[[#This Row],[Return]]</f>
        <v>3.5085909580147203E-4</v>
      </c>
    </row>
    <row r="834" spans="2:5" x14ac:dyDescent="0.2">
      <c r="B834" s="149">
        <v>44197</v>
      </c>
      <c r="C834">
        <v>137.03791799999999</v>
      </c>
      <c r="D834">
        <f t="shared" si="13"/>
        <v>-1.0076239157193929E-2</v>
      </c>
      <c r="E834">
        <f>Table2[[#This Row],[Return]]</f>
        <v>-1.0076239157193929E-2</v>
      </c>
    </row>
    <row r="835" spans="2:5" x14ac:dyDescent="0.2">
      <c r="B835" s="149">
        <v>44196</v>
      </c>
      <c r="C835">
        <v>138.43279999999999</v>
      </c>
      <c r="D835">
        <f t="shared" si="13"/>
        <v>1.9121529709419782E-2</v>
      </c>
      <c r="E835">
        <f>Table2[[#This Row],[Return]]</f>
        <v>1.9121529709419782E-2</v>
      </c>
    </row>
    <row r="836" spans="2:5" x14ac:dyDescent="0.2">
      <c r="B836" s="149">
        <v>44195</v>
      </c>
      <c r="C836">
        <v>135.835419</v>
      </c>
      <c r="D836">
        <f t="shared" ref="D836:D899" si="14">(C836-C837)/C837</f>
        <v>1.4368024906502264E-2</v>
      </c>
      <c r="E836">
        <f>Table2[[#This Row],[Return]]</f>
        <v>1.4368024906502264E-2</v>
      </c>
    </row>
    <row r="837" spans="2:5" x14ac:dyDescent="0.2">
      <c r="B837" s="149">
        <v>44194</v>
      </c>
      <c r="C837">
        <v>133.91137699999999</v>
      </c>
      <c r="D837">
        <f t="shared" si="14"/>
        <v>-1.7929227853433246E-3</v>
      </c>
      <c r="E837">
        <f>Table2[[#This Row],[Return]]</f>
        <v>-1.7929227853433246E-3</v>
      </c>
    </row>
    <row r="838" spans="2:5" x14ac:dyDescent="0.2">
      <c r="B838" s="149">
        <v>44193</v>
      </c>
      <c r="C838">
        <v>134.15190100000001</v>
      </c>
      <c r="D838">
        <f t="shared" si="14"/>
        <v>-1.4139138836615483E-2</v>
      </c>
      <c r="E838">
        <f>Table2[[#This Row],[Return]]</f>
        <v>-1.4139138836615483E-2</v>
      </c>
    </row>
    <row r="839" spans="2:5" x14ac:dyDescent="0.2">
      <c r="B839" s="149">
        <v>44189</v>
      </c>
      <c r="C839">
        <v>136.075897</v>
      </c>
      <c r="D839">
        <f t="shared" si="14"/>
        <v>6.7617021746324193E-3</v>
      </c>
      <c r="E839">
        <f>Table2[[#This Row],[Return]]</f>
        <v>6.7617021746324193E-3</v>
      </c>
    </row>
    <row r="840" spans="2:5" x14ac:dyDescent="0.2">
      <c r="B840" s="149">
        <v>44188</v>
      </c>
      <c r="C840">
        <v>135.16197199999999</v>
      </c>
      <c r="D840">
        <f t="shared" si="14"/>
        <v>2.5547287966259682E-2</v>
      </c>
      <c r="E840">
        <f>Table2[[#This Row],[Return]]</f>
        <v>2.5547287966259682E-2</v>
      </c>
    </row>
    <row r="841" spans="2:5" x14ac:dyDescent="0.2">
      <c r="B841" s="149">
        <v>44187</v>
      </c>
      <c r="C841">
        <v>131.79496800000001</v>
      </c>
      <c r="D841">
        <f t="shared" si="14"/>
        <v>1.3688579471496556E-2</v>
      </c>
      <c r="E841">
        <f>Table2[[#This Row],[Return]]</f>
        <v>1.3688579471496556E-2</v>
      </c>
    </row>
    <row r="842" spans="2:5" x14ac:dyDescent="0.2">
      <c r="B842" s="149">
        <v>44186</v>
      </c>
      <c r="C842">
        <v>130.015244</v>
      </c>
      <c r="D842">
        <f t="shared" si="14"/>
        <v>-5.7859922631252836E-2</v>
      </c>
      <c r="E842">
        <f>Table2[[#This Row],[Return]]</f>
        <v>-5.7859922631252836E-2</v>
      </c>
    </row>
    <row r="843" spans="2:5" x14ac:dyDescent="0.2">
      <c r="B843" s="149">
        <v>44183</v>
      </c>
      <c r="C843">
        <v>137.999908</v>
      </c>
      <c r="D843">
        <f t="shared" si="14"/>
        <v>-2.8774557592440221E-2</v>
      </c>
      <c r="E843">
        <f>Table2[[#This Row],[Return]]</f>
        <v>-2.8774557592440221E-2</v>
      </c>
    </row>
    <row r="844" spans="2:5" x14ac:dyDescent="0.2">
      <c r="B844" s="149">
        <v>44182</v>
      </c>
      <c r="C844">
        <v>142.08843999999999</v>
      </c>
      <c r="D844">
        <f t="shared" si="14"/>
        <v>-2.0232216547151582E-2</v>
      </c>
      <c r="E844">
        <f>Table2[[#This Row],[Return]]</f>
        <v>-2.0232216547151582E-2</v>
      </c>
    </row>
    <row r="845" spans="2:5" x14ac:dyDescent="0.2">
      <c r="B845" s="149">
        <v>44181</v>
      </c>
      <c r="C845">
        <v>145.02256800000001</v>
      </c>
      <c r="D845">
        <f t="shared" si="14"/>
        <v>-1.4061570377125415E-2</v>
      </c>
      <c r="E845">
        <f>Table2[[#This Row],[Return]]</f>
        <v>-1.4061570377125415E-2</v>
      </c>
    </row>
    <row r="846" spans="2:5" x14ac:dyDescent="0.2">
      <c r="B846" s="149">
        <v>44180</v>
      </c>
      <c r="C846">
        <v>147.09089700000001</v>
      </c>
      <c r="D846">
        <f t="shared" si="14"/>
        <v>1.4262118155292944E-2</v>
      </c>
      <c r="E846">
        <f>Table2[[#This Row],[Return]]</f>
        <v>1.4262118155292944E-2</v>
      </c>
    </row>
    <row r="847" spans="2:5" x14ac:dyDescent="0.2">
      <c r="B847" s="149">
        <v>44179</v>
      </c>
      <c r="C847">
        <v>145.02256800000001</v>
      </c>
      <c r="D847">
        <f t="shared" si="14"/>
        <v>1.378619959003842E-2</v>
      </c>
      <c r="E847">
        <f>Table2[[#This Row],[Return]]</f>
        <v>1.378619959003842E-2</v>
      </c>
    </row>
    <row r="848" spans="2:5" x14ac:dyDescent="0.2">
      <c r="B848" s="149">
        <v>44176</v>
      </c>
      <c r="C848">
        <v>143.05044599999999</v>
      </c>
      <c r="D848">
        <f t="shared" si="14"/>
        <v>-2.5876281647958705E-2</v>
      </c>
      <c r="E848">
        <f>Table2[[#This Row],[Return]]</f>
        <v>-2.5876281647958705E-2</v>
      </c>
    </row>
    <row r="849" spans="2:5" x14ac:dyDescent="0.2">
      <c r="B849" s="149">
        <v>44175</v>
      </c>
      <c r="C849">
        <v>146.85038800000001</v>
      </c>
      <c r="D849">
        <f t="shared" si="14"/>
        <v>-6.5459843063107013E-4</v>
      </c>
      <c r="E849">
        <f>Table2[[#This Row],[Return]]</f>
        <v>-6.5459843063107013E-4</v>
      </c>
    </row>
    <row r="850" spans="2:5" x14ac:dyDescent="0.2">
      <c r="B850" s="149">
        <v>44174</v>
      </c>
      <c r="C850">
        <v>146.94657900000001</v>
      </c>
      <c r="D850">
        <f t="shared" si="14"/>
        <v>0.13148146072013212</v>
      </c>
      <c r="E850">
        <f>Table2[[#This Row],[Return]]</f>
        <v>0.13148146072013212</v>
      </c>
    </row>
    <row r="851" spans="2:5" x14ac:dyDescent="0.2">
      <c r="B851" s="149">
        <v>44173</v>
      </c>
      <c r="C851">
        <v>129.87095600000001</v>
      </c>
      <c r="D851">
        <f t="shared" si="14"/>
        <v>-4.4247081739011316E-3</v>
      </c>
      <c r="E851">
        <f>Table2[[#This Row],[Return]]</f>
        <v>-4.4247081739011316E-3</v>
      </c>
    </row>
    <row r="852" spans="2:5" x14ac:dyDescent="0.2">
      <c r="B852" s="149">
        <v>44172</v>
      </c>
      <c r="C852">
        <v>130.448151</v>
      </c>
      <c r="D852">
        <f t="shared" si="14"/>
        <v>-2.410945396388238E-2</v>
      </c>
      <c r="E852">
        <f>Table2[[#This Row],[Return]]</f>
        <v>-2.410945396388238E-2</v>
      </c>
    </row>
    <row r="853" spans="2:5" x14ac:dyDescent="0.2">
      <c r="B853" s="149">
        <v>44169</v>
      </c>
      <c r="C853">
        <v>133.670883</v>
      </c>
      <c r="D853">
        <f t="shared" si="14"/>
        <v>-8.2085319382567048E-3</v>
      </c>
      <c r="E853">
        <f>Table2[[#This Row],[Return]]</f>
        <v>-8.2085319382567048E-3</v>
      </c>
    </row>
    <row r="854" spans="2:5" x14ac:dyDescent="0.2">
      <c r="B854" s="149">
        <v>44168</v>
      </c>
      <c r="C854">
        <v>134.77720600000001</v>
      </c>
      <c r="D854">
        <f t="shared" si="14"/>
        <v>1.4115099905237344E-2</v>
      </c>
      <c r="E854">
        <f>Table2[[#This Row],[Return]]</f>
        <v>1.4115099905237344E-2</v>
      </c>
    </row>
    <row r="855" spans="2:5" x14ac:dyDescent="0.2">
      <c r="B855" s="149">
        <v>44167</v>
      </c>
      <c r="C855">
        <v>132.90129099999999</v>
      </c>
      <c r="D855">
        <f t="shared" si="14"/>
        <v>-1.8123491159891283E-2</v>
      </c>
      <c r="E855">
        <f>Table2[[#This Row],[Return]]</f>
        <v>-1.8123491159891283E-2</v>
      </c>
    </row>
    <row r="856" spans="2:5" x14ac:dyDescent="0.2">
      <c r="B856" s="149">
        <v>44166</v>
      </c>
      <c r="C856">
        <v>135.35438500000001</v>
      </c>
      <c r="D856">
        <f t="shared" si="14"/>
        <v>2.3272670009526347E-2</v>
      </c>
      <c r="E856">
        <f>Table2[[#This Row],[Return]]</f>
        <v>2.3272670009526347E-2</v>
      </c>
    </row>
    <row r="857" spans="2:5" x14ac:dyDescent="0.2">
      <c r="B857" s="149">
        <v>44162</v>
      </c>
      <c r="C857">
        <v>132.27597</v>
      </c>
      <c r="D857">
        <f t="shared" si="14"/>
        <v>-1.8207834024269221E-2</v>
      </c>
      <c r="E857">
        <f>Table2[[#This Row],[Return]]</f>
        <v>-1.8207834024269221E-2</v>
      </c>
    </row>
    <row r="858" spans="2:5" x14ac:dyDescent="0.2">
      <c r="B858" s="149">
        <v>44161</v>
      </c>
      <c r="C858">
        <v>134.729095</v>
      </c>
      <c r="D858">
        <f t="shared" si="14"/>
        <v>2.9401148869215091E-2</v>
      </c>
      <c r="E858">
        <f>Table2[[#This Row],[Return]]</f>
        <v>2.9401148869215091E-2</v>
      </c>
    </row>
    <row r="859" spans="2:5" x14ac:dyDescent="0.2">
      <c r="B859" s="149">
        <v>44160</v>
      </c>
      <c r="C859">
        <v>130.88104200000001</v>
      </c>
      <c r="D859">
        <f t="shared" si="14"/>
        <v>2.1779867024778223E-2</v>
      </c>
      <c r="E859">
        <f>Table2[[#This Row],[Return]]</f>
        <v>2.1779867024778223E-2</v>
      </c>
    </row>
    <row r="860" spans="2:5" x14ac:dyDescent="0.2">
      <c r="B860" s="149">
        <v>44159</v>
      </c>
      <c r="C860">
        <v>128.09123199999999</v>
      </c>
      <c r="D860">
        <f t="shared" si="14"/>
        <v>4.9055456711722461E-3</v>
      </c>
      <c r="E860">
        <f>Table2[[#This Row],[Return]]</f>
        <v>4.9055456711722461E-3</v>
      </c>
    </row>
    <row r="861" spans="2:5" x14ac:dyDescent="0.2">
      <c r="B861" s="149">
        <v>44158</v>
      </c>
      <c r="C861">
        <v>127.465942</v>
      </c>
      <c r="D861">
        <f t="shared" si="14"/>
        <v>1.4548283246797673E-2</v>
      </c>
      <c r="E861">
        <f>Table2[[#This Row],[Return]]</f>
        <v>1.4548283246797673E-2</v>
      </c>
    </row>
    <row r="862" spans="2:5" x14ac:dyDescent="0.2">
      <c r="B862" s="149">
        <v>44155</v>
      </c>
      <c r="C862">
        <v>125.63812299999999</v>
      </c>
      <c r="D862">
        <f t="shared" si="14"/>
        <v>6.163282639292506E-3</v>
      </c>
      <c r="E862">
        <f>Table2[[#This Row],[Return]]</f>
        <v>6.163282639292506E-3</v>
      </c>
    </row>
    <row r="863" spans="2:5" x14ac:dyDescent="0.2">
      <c r="B863" s="149">
        <v>44154</v>
      </c>
      <c r="C863">
        <v>124.868523</v>
      </c>
      <c r="D863">
        <f t="shared" si="14"/>
        <v>-1.1047514790903021E-2</v>
      </c>
      <c r="E863">
        <f>Table2[[#This Row],[Return]]</f>
        <v>-1.1047514790903021E-2</v>
      </c>
    </row>
    <row r="864" spans="2:5" x14ac:dyDescent="0.2">
      <c r="B864" s="149">
        <v>44153</v>
      </c>
      <c r="C864">
        <v>126.26342</v>
      </c>
      <c r="D864">
        <f t="shared" si="14"/>
        <v>1.0003733616930821E-2</v>
      </c>
      <c r="E864">
        <f>Table2[[#This Row],[Return]]</f>
        <v>1.0003733616930821E-2</v>
      </c>
    </row>
    <row r="865" spans="2:5" x14ac:dyDescent="0.2">
      <c r="B865" s="149">
        <v>44152</v>
      </c>
      <c r="C865">
        <v>125.01282500000001</v>
      </c>
      <c r="D865">
        <f t="shared" si="14"/>
        <v>1.404610714217233E-2</v>
      </c>
      <c r="E865">
        <f>Table2[[#This Row],[Return]]</f>
        <v>1.404610714217233E-2</v>
      </c>
    </row>
    <row r="866" spans="2:5" x14ac:dyDescent="0.2">
      <c r="B866" s="149">
        <v>44149</v>
      </c>
      <c r="C866">
        <v>123.281204</v>
      </c>
      <c r="D866">
        <f t="shared" si="14"/>
        <v>0</v>
      </c>
      <c r="E866">
        <f>Table2[[#This Row],[Return]]</f>
        <v>0</v>
      </c>
    </row>
    <row r="867" spans="2:5" x14ac:dyDescent="0.2">
      <c r="B867" s="149">
        <v>44148</v>
      </c>
      <c r="C867">
        <v>123.281204</v>
      </c>
      <c r="D867">
        <f t="shared" si="14"/>
        <v>-1.042474598514348E-2</v>
      </c>
      <c r="E867">
        <f>Table2[[#This Row],[Return]]</f>
        <v>-1.042474598514348E-2</v>
      </c>
    </row>
    <row r="868" spans="2:5" x14ac:dyDescent="0.2">
      <c r="B868" s="149">
        <v>44147</v>
      </c>
      <c r="C868">
        <v>124.57991800000001</v>
      </c>
      <c r="D868">
        <f t="shared" si="14"/>
        <v>-1.5209163016009431E-2</v>
      </c>
      <c r="E868">
        <f>Table2[[#This Row],[Return]]</f>
        <v>-1.5209163016009431E-2</v>
      </c>
    </row>
    <row r="869" spans="2:5" x14ac:dyDescent="0.2">
      <c r="B869" s="149">
        <v>44146</v>
      </c>
      <c r="C869">
        <v>126.50393699999999</v>
      </c>
      <c r="D869">
        <f t="shared" si="14"/>
        <v>-6.04663905170413E-3</v>
      </c>
      <c r="E869">
        <f>Table2[[#This Row],[Return]]</f>
        <v>-6.04663905170413E-3</v>
      </c>
    </row>
    <row r="870" spans="2:5" x14ac:dyDescent="0.2">
      <c r="B870" s="149">
        <v>44145</v>
      </c>
      <c r="C870">
        <v>127.27351400000001</v>
      </c>
      <c r="D870">
        <f t="shared" si="14"/>
        <v>-7.0927123796882249E-2</v>
      </c>
      <c r="E870">
        <f>Table2[[#This Row],[Return]]</f>
        <v>-7.0927123796882249E-2</v>
      </c>
    </row>
    <row r="871" spans="2:5" x14ac:dyDescent="0.2">
      <c r="B871" s="149">
        <v>44144</v>
      </c>
      <c r="C871">
        <v>136.98980700000001</v>
      </c>
      <c r="D871">
        <f t="shared" si="14"/>
        <v>4.6289440666961015E-2</v>
      </c>
      <c r="E871">
        <f>Table2[[#This Row],[Return]]</f>
        <v>4.6289440666961015E-2</v>
      </c>
    </row>
    <row r="872" spans="2:5" x14ac:dyDescent="0.2">
      <c r="B872" s="149">
        <v>44141</v>
      </c>
      <c r="C872">
        <v>130.929169</v>
      </c>
      <c r="D872">
        <f t="shared" si="14"/>
        <v>3.8931410563502342E-2</v>
      </c>
      <c r="E872">
        <f>Table2[[#This Row],[Return]]</f>
        <v>3.8931410563502342E-2</v>
      </c>
    </row>
    <row r="873" spans="2:5" x14ac:dyDescent="0.2">
      <c r="B873" s="149">
        <v>44140</v>
      </c>
      <c r="C873">
        <v>126.022919</v>
      </c>
      <c r="D873">
        <f t="shared" si="14"/>
        <v>2.1840868309477134E-2</v>
      </c>
      <c r="E873">
        <f>Table2[[#This Row],[Return]]</f>
        <v>2.1840868309477134E-2</v>
      </c>
    </row>
    <row r="874" spans="2:5" x14ac:dyDescent="0.2">
      <c r="B874" s="149">
        <v>44139</v>
      </c>
      <c r="C874">
        <v>123.3293</v>
      </c>
      <c r="D874">
        <f t="shared" si="14"/>
        <v>7.8056133437325341E-4</v>
      </c>
      <c r="E874">
        <f>Table2[[#This Row],[Return]]</f>
        <v>7.8056133437325341E-4</v>
      </c>
    </row>
    <row r="875" spans="2:5" x14ac:dyDescent="0.2">
      <c r="B875" s="149">
        <v>44138</v>
      </c>
      <c r="C875">
        <v>123.233109</v>
      </c>
      <c r="D875">
        <f t="shared" si="14"/>
        <v>0</v>
      </c>
      <c r="E875">
        <f>Table2[[#This Row],[Return]]</f>
        <v>0</v>
      </c>
    </row>
    <row r="876" spans="2:5" x14ac:dyDescent="0.2">
      <c r="B876" s="149">
        <v>44137</v>
      </c>
      <c r="C876">
        <v>123.233109</v>
      </c>
      <c r="D876">
        <f t="shared" si="14"/>
        <v>-1.8014465780874823E-2</v>
      </c>
      <c r="E876">
        <f>Table2[[#This Row],[Return]]</f>
        <v>-1.8014465780874823E-2</v>
      </c>
    </row>
    <row r="877" spans="2:5" x14ac:dyDescent="0.2">
      <c r="B877" s="149">
        <v>44134</v>
      </c>
      <c r="C877">
        <v>125.493813</v>
      </c>
      <c r="D877">
        <f t="shared" si="14"/>
        <v>-1.4728107137042737E-2</v>
      </c>
      <c r="E877">
        <f>Table2[[#This Row],[Return]]</f>
        <v>-1.4728107137042737E-2</v>
      </c>
    </row>
    <row r="878" spans="2:5" x14ac:dyDescent="0.2">
      <c r="B878" s="149">
        <v>44133</v>
      </c>
      <c r="C878">
        <v>127.36972799999999</v>
      </c>
      <c r="D878">
        <f t="shared" si="14"/>
        <v>1.6506765961534633E-2</v>
      </c>
      <c r="E878">
        <f>Table2[[#This Row],[Return]]</f>
        <v>1.6506765961534633E-2</v>
      </c>
    </row>
    <row r="879" spans="2:5" x14ac:dyDescent="0.2">
      <c r="B879" s="149">
        <v>44132</v>
      </c>
      <c r="C879">
        <v>125.301407</v>
      </c>
      <c r="D879">
        <f t="shared" si="14"/>
        <v>1.2436818450518984E-2</v>
      </c>
      <c r="E879">
        <f>Table2[[#This Row],[Return]]</f>
        <v>1.2436818450518984E-2</v>
      </c>
    </row>
    <row r="880" spans="2:5" x14ac:dyDescent="0.2">
      <c r="B880" s="149">
        <v>44131</v>
      </c>
      <c r="C880">
        <v>123.762199</v>
      </c>
      <c r="D880">
        <f t="shared" si="14"/>
        <v>-6.5638107098449925E-3</v>
      </c>
      <c r="E880">
        <f>Table2[[#This Row],[Return]]</f>
        <v>-6.5638107098449925E-3</v>
      </c>
    </row>
    <row r="881" spans="2:5" x14ac:dyDescent="0.2">
      <c r="B881" s="149">
        <v>44130</v>
      </c>
      <c r="C881">
        <v>124.57991800000001</v>
      </c>
      <c r="D881">
        <f t="shared" si="14"/>
        <v>-9.5602777853723911E-3</v>
      </c>
      <c r="E881">
        <f>Table2[[#This Row],[Return]]</f>
        <v>-9.5602777853723911E-3</v>
      </c>
    </row>
    <row r="882" spans="2:5" x14ac:dyDescent="0.2">
      <c r="B882" s="149">
        <v>44127</v>
      </c>
      <c r="C882">
        <v>125.782433</v>
      </c>
      <c r="D882">
        <f t="shared" si="14"/>
        <v>3.83895130563059E-3</v>
      </c>
      <c r="E882">
        <f>Table2[[#This Row],[Return]]</f>
        <v>3.83895130563059E-3</v>
      </c>
    </row>
    <row r="883" spans="2:5" x14ac:dyDescent="0.2">
      <c r="B883" s="149">
        <v>44126</v>
      </c>
      <c r="C883">
        <v>125.301407</v>
      </c>
      <c r="D883">
        <f t="shared" si="14"/>
        <v>3.8387004589400097E-4</v>
      </c>
      <c r="E883">
        <f>Table2[[#This Row],[Return]]</f>
        <v>3.8387004589400097E-4</v>
      </c>
    </row>
    <row r="884" spans="2:5" x14ac:dyDescent="0.2">
      <c r="B884" s="149">
        <v>44125</v>
      </c>
      <c r="C884">
        <v>125.253326</v>
      </c>
      <c r="D884">
        <f t="shared" si="14"/>
        <v>-8.377856447105838E-3</v>
      </c>
      <c r="E884">
        <f>Table2[[#This Row],[Return]]</f>
        <v>-8.377856447105838E-3</v>
      </c>
    </row>
    <row r="885" spans="2:5" x14ac:dyDescent="0.2">
      <c r="B885" s="149">
        <v>44124</v>
      </c>
      <c r="C885">
        <v>126.31154600000001</v>
      </c>
      <c r="D885">
        <f t="shared" si="14"/>
        <v>2.8996977045754387E-2</v>
      </c>
      <c r="E885">
        <f>Table2[[#This Row],[Return]]</f>
        <v>2.8996977045754387E-2</v>
      </c>
    </row>
    <row r="886" spans="2:5" x14ac:dyDescent="0.2">
      <c r="B886" s="149">
        <v>44123</v>
      </c>
      <c r="C886">
        <v>122.752106</v>
      </c>
      <c r="D886">
        <f t="shared" si="14"/>
        <v>-8.1615631280113066E-3</v>
      </c>
      <c r="E886">
        <f>Table2[[#This Row],[Return]]</f>
        <v>-8.1615631280113066E-3</v>
      </c>
    </row>
    <row r="887" spans="2:5" x14ac:dyDescent="0.2">
      <c r="B887" s="149">
        <v>44120</v>
      </c>
      <c r="C887">
        <v>123.762199</v>
      </c>
      <c r="D887">
        <f t="shared" si="14"/>
        <v>2.1842629255429093E-2</v>
      </c>
      <c r="E887">
        <f>Table2[[#This Row],[Return]]</f>
        <v>2.1842629255429093E-2</v>
      </c>
    </row>
    <row r="888" spans="2:5" x14ac:dyDescent="0.2">
      <c r="B888" s="149">
        <v>44119</v>
      </c>
      <c r="C888">
        <v>121.116692</v>
      </c>
      <c r="D888">
        <f t="shared" si="14"/>
        <v>-1.6021823399219242E-2</v>
      </c>
      <c r="E888">
        <f>Table2[[#This Row],[Return]]</f>
        <v>-1.6021823399219242E-2</v>
      </c>
    </row>
    <row r="889" spans="2:5" x14ac:dyDescent="0.2">
      <c r="B889" s="149">
        <v>44118</v>
      </c>
      <c r="C889">
        <v>123.08879899999999</v>
      </c>
      <c r="D889">
        <f t="shared" si="14"/>
        <v>-1.1710326970652374E-3</v>
      </c>
      <c r="E889">
        <f>Table2[[#This Row],[Return]]</f>
        <v>-1.1710326970652374E-3</v>
      </c>
    </row>
    <row r="890" spans="2:5" x14ac:dyDescent="0.2">
      <c r="B890" s="149">
        <v>44117</v>
      </c>
      <c r="C890">
        <v>123.233109</v>
      </c>
      <c r="D890">
        <f t="shared" si="14"/>
        <v>-1.1695982176185896E-3</v>
      </c>
      <c r="E890">
        <f>Table2[[#This Row],[Return]]</f>
        <v>-1.1695982176185896E-3</v>
      </c>
    </row>
    <row r="891" spans="2:5" x14ac:dyDescent="0.2">
      <c r="B891" s="149">
        <v>44116</v>
      </c>
      <c r="C891">
        <v>123.377411</v>
      </c>
      <c r="D891">
        <f t="shared" si="14"/>
        <v>-3.2440561563896235E-2</v>
      </c>
      <c r="E891">
        <f>Table2[[#This Row],[Return]]</f>
        <v>-3.2440561563896235E-2</v>
      </c>
    </row>
    <row r="892" spans="2:5" x14ac:dyDescent="0.2">
      <c r="B892" s="149">
        <v>44113</v>
      </c>
      <c r="C892">
        <v>127.514038</v>
      </c>
      <c r="D892">
        <f t="shared" si="14"/>
        <v>-1.5595899465686522E-2</v>
      </c>
      <c r="E892">
        <f>Table2[[#This Row],[Return]]</f>
        <v>-1.5595899465686522E-2</v>
      </c>
    </row>
    <row r="893" spans="2:5" x14ac:dyDescent="0.2">
      <c r="B893" s="149">
        <v>44112</v>
      </c>
      <c r="C893">
        <v>129.53424100000001</v>
      </c>
      <c r="D893">
        <f t="shared" si="14"/>
        <v>2.7470258692327599E-2</v>
      </c>
      <c r="E893">
        <f>Table2[[#This Row],[Return]]</f>
        <v>2.7470258692327599E-2</v>
      </c>
    </row>
    <row r="894" spans="2:5" x14ac:dyDescent="0.2">
      <c r="B894" s="149">
        <v>44111</v>
      </c>
      <c r="C894">
        <v>126.071037</v>
      </c>
      <c r="D894">
        <f t="shared" si="14"/>
        <v>-3.8135371577602761E-4</v>
      </c>
      <c r="E894">
        <f>Table2[[#This Row],[Return]]</f>
        <v>-3.8135371577602761E-4</v>
      </c>
    </row>
    <row r="895" spans="2:5" x14ac:dyDescent="0.2">
      <c r="B895" s="149">
        <v>44110</v>
      </c>
      <c r="C895">
        <v>126.11913300000001</v>
      </c>
      <c r="D895">
        <f t="shared" si="14"/>
        <v>2.2621007335645312E-2</v>
      </c>
      <c r="E895">
        <f>Table2[[#This Row],[Return]]</f>
        <v>2.2621007335645312E-2</v>
      </c>
    </row>
    <row r="896" spans="2:5" x14ac:dyDescent="0.2">
      <c r="B896" s="149">
        <v>44109</v>
      </c>
      <c r="C896">
        <v>123.3293</v>
      </c>
      <c r="D896">
        <f t="shared" si="14"/>
        <v>1.5625373821756899E-3</v>
      </c>
      <c r="E896">
        <f>Table2[[#This Row],[Return]]</f>
        <v>1.5625373821756899E-3</v>
      </c>
    </row>
    <row r="897" spans="2:5" x14ac:dyDescent="0.2">
      <c r="B897" s="149">
        <v>44105</v>
      </c>
      <c r="C897">
        <v>123.136894</v>
      </c>
      <c r="D897">
        <f t="shared" si="14"/>
        <v>-5.0524716355435581E-3</v>
      </c>
      <c r="E897">
        <f>Table2[[#This Row],[Return]]</f>
        <v>-5.0524716355435581E-3</v>
      </c>
    </row>
    <row r="898" spans="2:5" x14ac:dyDescent="0.2">
      <c r="B898" s="149">
        <v>44104</v>
      </c>
      <c r="C898">
        <v>123.762199</v>
      </c>
      <c r="D898">
        <f t="shared" si="14"/>
        <v>1.7800476196499153E-2</v>
      </c>
      <c r="E898">
        <f>Table2[[#This Row],[Return]]</f>
        <v>1.7800476196499153E-2</v>
      </c>
    </row>
    <row r="899" spans="2:5" x14ac:dyDescent="0.2">
      <c r="B899" s="149">
        <v>44103</v>
      </c>
      <c r="C899">
        <v>121.597702</v>
      </c>
      <c r="D899">
        <f t="shared" si="14"/>
        <v>-1.5959392861691183E-2</v>
      </c>
      <c r="E899">
        <f>Table2[[#This Row],[Return]]</f>
        <v>-1.5959392861691183E-2</v>
      </c>
    </row>
    <row r="900" spans="2:5" x14ac:dyDescent="0.2">
      <c r="B900" s="149">
        <v>44102</v>
      </c>
      <c r="C900">
        <v>123.569801</v>
      </c>
      <c r="D900">
        <f t="shared" ref="D900:D963" si="15">(C900-C901)/C901</f>
        <v>3.4635424852031457E-2</v>
      </c>
      <c r="E900">
        <f>Table2[[#This Row],[Return]]</f>
        <v>3.4635424852031457E-2</v>
      </c>
    </row>
    <row r="901" spans="2:5" x14ac:dyDescent="0.2">
      <c r="B901" s="149">
        <v>44099</v>
      </c>
      <c r="C901">
        <v>119.433182</v>
      </c>
      <c r="D901">
        <f t="shared" si="15"/>
        <v>2.4762723298346983E-2</v>
      </c>
      <c r="E901">
        <f>Table2[[#This Row],[Return]]</f>
        <v>2.4762723298346983E-2</v>
      </c>
    </row>
    <row r="902" spans="2:5" x14ac:dyDescent="0.2">
      <c r="B902" s="149">
        <v>44098</v>
      </c>
      <c r="C902">
        <v>116.547157</v>
      </c>
      <c r="D902">
        <f t="shared" si="15"/>
        <v>-2.6516662436163761E-2</v>
      </c>
      <c r="E902">
        <f>Table2[[#This Row],[Return]]</f>
        <v>-2.6516662436163761E-2</v>
      </c>
    </row>
    <row r="903" spans="2:5" x14ac:dyDescent="0.2">
      <c r="B903" s="149">
        <v>44097</v>
      </c>
      <c r="C903">
        <v>119.721779</v>
      </c>
      <c r="D903">
        <f t="shared" si="15"/>
        <v>-9.944362379324747E-3</v>
      </c>
      <c r="E903">
        <f>Table2[[#This Row],[Return]]</f>
        <v>-9.944362379324747E-3</v>
      </c>
    </row>
    <row r="904" spans="2:5" x14ac:dyDescent="0.2">
      <c r="B904" s="149">
        <v>44096</v>
      </c>
      <c r="C904">
        <v>120.924294</v>
      </c>
      <c r="D904">
        <f t="shared" si="15"/>
        <v>-2.4825377200633353E-2</v>
      </c>
      <c r="E904">
        <f>Table2[[#This Row],[Return]]</f>
        <v>-2.4825377200633353E-2</v>
      </c>
    </row>
    <row r="905" spans="2:5" x14ac:dyDescent="0.2">
      <c r="B905" s="149">
        <v>44095</v>
      </c>
      <c r="C905">
        <v>124.002708</v>
      </c>
      <c r="D905">
        <f t="shared" si="15"/>
        <v>-4.0208562459184548E-2</v>
      </c>
      <c r="E905">
        <f>Table2[[#This Row],[Return]]</f>
        <v>-4.0208562459184548E-2</v>
      </c>
    </row>
    <row r="906" spans="2:5" x14ac:dyDescent="0.2">
      <c r="B906" s="149">
        <v>44092</v>
      </c>
      <c r="C906">
        <v>129.19755599999999</v>
      </c>
      <c r="D906">
        <f t="shared" si="15"/>
        <v>-9.2216142086751201E-3</v>
      </c>
      <c r="E906">
        <f>Table2[[#This Row],[Return]]</f>
        <v>-9.2216142086751201E-3</v>
      </c>
    </row>
    <row r="907" spans="2:5" x14ac:dyDescent="0.2">
      <c r="B907" s="149">
        <v>44091</v>
      </c>
      <c r="C907">
        <v>130.40005500000001</v>
      </c>
      <c r="D907">
        <f t="shared" si="15"/>
        <v>3.394347787024514E-2</v>
      </c>
      <c r="E907">
        <f>Table2[[#This Row],[Return]]</f>
        <v>3.394347787024514E-2</v>
      </c>
    </row>
    <row r="908" spans="2:5" x14ac:dyDescent="0.2">
      <c r="B908" s="149">
        <v>44090</v>
      </c>
      <c r="C908">
        <v>126.11913300000001</v>
      </c>
      <c r="D908">
        <f t="shared" si="15"/>
        <v>-1.2429372788737268E-2</v>
      </c>
      <c r="E908">
        <f>Table2[[#This Row],[Return]]</f>
        <v>-1.2429372788737268E-2</v>
      </c>
    </row>
    <row r="909" spans="2:5" x14ac:dyDescent="0.2">
      <c r="B909" s="149">
        <v>44089</v>
      </c>
      <c r="C909">
        <v>127.706444</v>
      </c>
      <c r="D909">
        <f t="shared" si="15"/>
        <v>9.122090302387531E-3</v>
      </c>
      <c r="E909">
        <f>Table2[[#This Row],[Return]]</f>
        <v>9.122090302387531E-3</v>
      </c>
    </row>
    <row r="910" spans="2:5" x14ac:dyDescent="0.2">
      <c r="B910" s="149">
        <v>44088</v>
      </c>
      <c r="C910">
        <v>126.552025</v>
      </c>
      <c r="D910">
        <f t="shared" si="15"/>
        <v>2.2857372309415033E-3</v>
      </c>
      <c r="E910">
        <f>Table2[[#This Row],[Return]]</f>
        <v>2.2857372309415033E-3</v>
      </c>
    </row>
    <row r="911" spans="2:5" x14ac:dyDescent="0.2">
      <c r="B911" s="149">
        <v>44085</v>
      </c>
      <c r="C911">
        <v>126.26342</v>
      </c>
      <c r="D911">
        <f t="shared" si="15"/>
        <v>4.2081273056454481E-3</v>
      </c>
      <c r="E911">
        <f>Table2[[#This Row],[Return]]</f>
        <v>4.2081273056454481E-3</v>
      </c>
    </row>
    <row r="912" spans="2:5" x14ac:dyDescent="0.2">
      <c r="B912" s="149">
        <v>44084</v>
      </c>
      <c r="C912">
        <v>125.734314</v>
      </c>
      <c r="D912">
        <f t="shared" si="15"/>
        <v>1.2393402207433006E-2</v>
      </c>
      <c r="E912">
        <f>Table2[[#This Row],[Return]]</f>
        <v>1.2393402207433006E-2</v>
      </c>
    </row>
    <row r="913" spans="2:5" x14ac:dyDescent="0.2">
      <c r="B913" s="149">
        <v>44083</v>
      </c>
      <c r="C913">
        <v>124.195114</v>
      </c>
      <c r="D913">
        <f t="shared" si="15"/>
        <v>-1.4879888709093431E-2</v>
      </c>
      <c r="E913">
        <f>Table2[[#This Row],[Return]]</f>
        <v>-1.4879888709093431E-2</v>
      </c>
    </row>
    <row r="914" spans="2:5" x14ac:dyDescent="0.2">
      <c r="B914" s="149">
        <v>44082</v>
      </c>
      <c r="C914">
        <v>126.071037</v>
      </c>
      <c r="D914">
        <f t="shared" si="15"/>
        <v>-2.1284439061402226E-2</v>
      </c>
      <c r="E914">
        <f>Table2[[#This Row],[Return]]</f>
        <v>-2.1284439061402226E-2</v>
      </c>
    </row>
    <row r="915" spans="2:5" x14ac:dyDescent="0.2">
      <c r="B915" s="149">
        <v>44081</v>
      </c>
      <c r="C915">
        <v>128.81274400000001</v>
      </c>
      <c r="D915">
        <f t="shared" si="15"/>
        <v>0</v>
      </c>
      <c r="E915">
        <f>Table2[[#This Row],[Return]]</f>
        <v>0</v>
      </c>
    </row>
    <row r="916" spans="2:5" x14ac:dyDescent="0.2">
      <c r="B916" s="149">
        <v>44078</v>
      </c>
      <c r="C916">
        <v>128.81274400000001</v>
      </c>
      <c r="D916">
        <f t="shared" si="15"/>
        <v>2.9962014187131826E-3</v>
      </c>
      <c r="E916">
        <f>Table2[[#This Row],[Return]]</f>
        <v>2.9962014187131826E-3</v>
      </c>
    </row>
    <row r="917" spans="2:5" x14ac:dyDescent="0.2">
      <c r="B917" s="149">
        <v>44077</v>
      </c>
      <c r="C917">
        <v>128.42794799999999</v>
      </c>
      <c r="D917">
        <f t="shared" si="15"/>
        <v>2.4952161949785518E-2</v>
      </c>
      <c r="E917">
        <f>Table2[[#This Row],[Return]]</f>
        <v>2.4952161949785518E-2</v>
      </c>
    </row>
    <row r="918" spans="2:5" x14ac:dyDescent="0.2">
      <c r="B918" s="149">
        <v>44076</v>
      </c>
      <c r="C918">
        <v>125.301407</v>
      </c>
      <c r="D918">
        <f t="shared" si="15"/>
        <v>-6.1047328420087994E-3</v>
      </c>
      <c r="E918">
        <f>Table2[[#This Row],[Return]]</f>
        <v>-6.1047328420087994E-3</v>
      </c>
    </row>
    <row r="919" spans="2:5" x14ac:dyDescent="0.2">
      <c r="B919" s="149">
        <v>44075</v>
      </c>
      <c r="C919">
        <v>126.071037</v>
      </c>
      <c r="D919">
        <f t="shared" si="15"/>
        <v>-3.8135371577602761E-4</v>
      </c>
      <c r="E919">
        <f>Table2[[#This Row],[Return]]</f>
        <v>-3.8135371577602761E-4</v>
      </c>
    </row>
    <row r="920" spans="2:5" x14ac:dyDescent="0.2">
      <c r="B920" s="149">
        <v>44074</v>
      </c>
      <c r="C920">
        <v>126.11913300000001</v>
      </c>
      <c r="D920">
        <f t="shared" si="15"/>
        <v>-6.9882874793205749E-2</v>
      </c>
      <c r="E920">
        <f>Table2[[#This Row],[Return]]</f>
        <v>-6.9882874793205749E-2</v>
      </c>
    </row>
    <row r="921" spans="2:5" x14ac:dyDescent="0.2">
      <c r="B921" s="149">
        <v>44071</v>
      </c>
      <c r="C921">
        <v>135.59489400000001</v>
      </c>
      <c r="D921">
        <f t="shared" si="15"/>
        <v>-2.4229909761831151E-2</v>
      </c>
      <c r="E921">
        <f>Table2[[#This Row],[Return]]</f>
        <v>-2.4229909761831151E-2</v>
      </c>
    </row>
    <row r="922" spans="2:5" x14ac:dyDescent="0.2">
      <c r="B922" s="149">
        <v>44070</v>
      </c>
      <c r="C922">
        <v>138.961929</v>
      </c>
      <c r="D922">
        <f t="shared" si="15"/>
        <v>5.2192550894865275E-3</v>
      </c>
      <c r="E922">
        <f>Table2[[#This Row],[Return]]</f>
        <v>5.2192550894865275E-3</v>
      </c>
    </row>
    <row r="923" spans="2:5" x14ac:dyDescent="0.2">
      <c r="B923" s="149">
        <v>44069</v>
      </c>
      <c r="C923">
        <v>138.24041700000001</v>
      </c>
      <c r="D923">
        <f t="shared" si="15"/>
        <v>-1.5078782024617881E-2</v>
      </c>
      <c r="E923">
        <f>Table2[[#This Row],[Return]]</f>
        <v>-1.5078782024617881E-2</v>
      </c>
    </row>
    <row r="924" spans="2:5" x14ac:dyDescent="0.2">
      <c r="B924" s="149">
        <v>44068</v>
      </c>
      <c r="C924">
        <v>140.35682700000001</v>
      </c>
      <c r="D924">
        <f t="shared" si="15"/>
        <v>-1.783919626472636E-2</v>
      </c>
      <c r="E924">
        <f>Table2[[#This Row],[Return]]</f>
        <v>-1.783919626472636E-2</v>
      </c>
    </row>
    <row r="925" spans="2:5" x14ac:dyDescent="0.2">
      <c r="B925" s="149">
        <v>44067</v>
      </c>
      <c r="C925">
        <v>142.906158</v>
      </c>
      <c r="D925">
        <f t="shared" si="15"/>
        <v>6.4365499241655381E-3</v>
      </c>
      <c r="E925">
        <f>Table2[[#This Row],[Return]]</f>
        <v>6.4365499241655381E-3</v>
      </c>
    </row>
    <row r="926" spans="2:5" x14ac:dyDescent="0.2">
      <c r="B926" s="149">
        <v>44064</v>
      </c>
      <c r="C926">
        <v>141.99221800000001</v>
      </c>
      <c r="D926">
        <f t="shared" si="15"/>
        <v>8.409833833049897E-2</v>
      </c>
      <c r="E926">
        <f>Table2[[#This Row],[Return]]</f>
        <v>8.409833833049897E-2</v>
      </c>
    </row>
    <row r="927" spans="2:5" x14ac:dyDescent="0.2">
      <c r="B927" s="149">
        <v>44063</v>
      </c>
      <c r="C927">
        <v>130.977249</v>
      </c>
      <c r="D927">
        <f t="shared" si="15"/>
        <v>-3.6718845878390096E-4</v>
      </c>
      <c r="E927">
        <f>Table2[[#This Row],[Return]]</f>
        <v>-3.6718845878390096E-4</v>
      </c>
    </row>
    <row r="928" spans="2:5" x14ac:dyDescent="0.2">
      <c r="B928" s="149">
        <v>44062</v>
      </c>
      <c r="C928">
        <v>131.02536000000001</v>
      </c>
      <c r="D928">
        <f t="shared" si="15"/>
        <v>-1.4471757072096317E-2</v>
      </c>
      <c r="E928">
        <f>Table2[[#This Row],[Return]]</f>
        <v>-1.4471757072096317E-2</v>
      </c>
    </row>
    <row r="929" spans="2:5" x14ac:dyDescent="0.2">
      <c r="B929" s="149">
        <v>44061</v>
      </c>
      <c r="C929">
        <v>132.94937100000001</v>
      </c>
      <c r="D929">
        <f t="shared" si="15"/>
        <v>8.7590825167164349E-3</v>
      </c>
      <c r="E929">
        <f>Table2[[#This Row],[Return]]</f>
        <v>8.7590825167164349E-3</v>
      </c>
    </row>
    <row r="930" spans="2:5" x14ac:dyDescent="0.2">
      <c r="B930" s="149">
        <v>44060</v>
      </c>
      <c r="C930">
        <v>131.79496800000001</v>
      </c>
      <c r="D930">
        <f t="shared" si="15"/>
        <v>1.4439113979988231E-2</v>
      </c>
      <c r="E930">
        <f>Table2[[#This Row],[Return]]</f>
        <v>1.4439113979988231E-2</v>
      </c>
    </row>
    <row r="931" spans="2:5" x14ac:dyDescent="0.2">
      <c r="B931" s="149">
        <v>44057</v>
      </c>
      <c r="C931">
        <v>129.91905199999999</v>
      </c>
      <c r="D931">
        <f t="shared" si="15"/>
        <v>-8.8073057293919198E-3</v>
      </c>
      <c r="E931">
        <f>Table2[[#This Row],[Return]]</f>
        <v>-8.8073057293919198E-3</v>
      </c>
    </row>
    <row r="932" spans="2:5" x14ac:dyDescent="0.2">
      <c r="B932" s="149">
        <v>44056</v>
      </c>
      <c r="C932">
        <v>131.07345599999999</v>
      </c>
      <c r="D932">
        <f t="shared" si="15"/>
        <v>-4.9197594924330429E-2</v>
      </c>
      <c r="E932">
        <f>Table2[[#This Row],[Return]]</f>
        <v>-4.9197594924330429E-2</v>
      </c>
    </row>
    <row r="933" spans="2:5" x14ac:dyDescent="0.2">
      <c r="B933" s="149">
        <v>44055</v>
      </c>
      <c r="C933">
        <v>137.85562100000001</v>
      </c>
      <c r="D933">
        <f t="shared" si="15"/>
        <v>3.49117402963059E-4</v>
      </c>
      <c r="E933">
        <f>Table2[[#This Row],[Return]]</f>
        <v>3.49117402963059E-4</v>
      </c>
    </row>
    <row r="934" spans="2:5" x14ac:dyDescent="0.2">
      <c r="B934" s="149">
        <v>44054</v>
      </c>
      <c r="C934">
        <v>137.80751000000001</v>
      </c>
      <c r="D934">
        <f t="shared" si="15"/>
        <v>4.3335603511921679E-2</v>
      </c>
      <c r="E934">
        <f>Table2[[#This Row],[Return]]</f>
        <v>4.3335603511921679E-2</v>
      </c>
    </row>
    <row r="935" spans="2:5" x14ac:dyDescent="0.2">
      <c r="B935" s="149">
        <v>44053</v>
      </c>
      <c r="C935">
        <v>132.08358799999999</v>
      </c>
      <c r="D935">
        <f t="shared" si="15"/>
        <v>8.2807699183205644E-2</v>
      </c>
      <c r="E935">
        <f>Table2[[#This Row],[Return]]</f>
        <v>8.2807699183205644E-2</v>
      </c>
    </row>
    <row r="936" spans="2:5" x14ac:dyDescent="0.2">
      <c r="B936" s="149">
        <v>44050</v>
      </c>
      <c r="C936">
        <v>121.98249800000001</v>
      </c>
      <c r="D936">
        <f t="shared" si="15"/>
        <v>1.9292647114809162E-2</v>
      </c>
      <c r="E936">
        <f>Table2[[#This Row],[Return]]</f>
        <v>1.9292647114809162E-2</v>
      </c>
    </row>
    <row r="937" spans="2:5" x14ac:dyDescent="0.2">
      <c r="B937" s="149">
        <v>44049</v>
      </c>
      <c r="C937">
        <v>119.673676</v>
      </c>
      <c r="D937">
        <f t="shared" si="15"/>
        <v>-4.4017783215699515E-3</v>
      </c>
      <c r="E937">
        <f>Table2[[#This Row],[Return]]</f>
        <v>-4.4017783215699515E-3</v>
      </c>
    </row>
    <row r="938" spans="2:5" x14ac:dyDescent="0.2">
      <c r="B938" s="149">
        <v>44048</v>
      </c>
      <c r="C938">
        <v>120.202782</v>
      </c>
      <c r="D938">
        <f t="shared" si="15"/>
        <v>2.3760802002123216E-2</v>
      </c>
      <c r="E938">
        <f>Table2[[#This Row],[Return]]</f>
        <v>2.3760802002123216E-2</v>
      </c>
    </row>
    <row r="939" spans="2:5" x14ac:dyDescent="0.2">
      <c r="B939" s="149">
        <v>44047</v>
      </c>
      <c r="C939">
        <v>117.41295599999999</v>
      </c>
      <c r="D939">
        <f t="shared" si="15"/>
        <v>-2.2818336023948362E-2</v>
      </c>
      <c r="E939">
        <f>Table2[[#This Row],[Return]]</f>
        <v>-2.2818336023948362E-2</v>
      </c>
    </row>
    <row r="940" spans="2:5" x14ac:dyDescent="0.2">
      <c r="B940" s="149">
        <v>44046</v>
      </c>
      <c r="C940">
        <v>120.154686</v>
      </c>
      <c r="D940">
        <f t="shared" si="15"/>
        <v>8.4780107113058105E-3</v>
      </c>
      <c r="E940">
        <f>Table2[[#This Row],[Return]]</f>
        <v>8.4780107113058105E-3</v>
      </c>
    </row>
    <row r="941" spans="2:5" x14ac:dyDescent="0.2">
      <c r="B941" s="149">
        <v>44043</v>
      </c>
      <c r="C941">
        <v>119.144577</v>
      </c>
      <c r="D941">
        <f t="shared" si="15"/>
        <v>5.2761046249218567E-3</v>
      </c>
      <c r="E941">
        <f>Table2[[#This Row],[Return]]</f>
        <v>5.2761046249218567E-3</v>
      </c>
    </row>
    <row r="942" spans="2:5" x14ac:dyDescent="0.2">
      <c r="B942" s="149">
        <v>44042</v>
      </c>
      <c r="C942">
        <v>118.519257</v>
      </c>
      <c r="D942">
        <f t="shared" si="15"/>
        <v>1.5245124985407661E-2</v>
      </c>
      <c r="E942">
        <f>Table2[[#This Row],[Return]]</f>
        <v>1.5245124985407661E-2</v>
      </c>
    </row>
    <row r="943" spans="2:5" x14ac:dyDescent="0.2">
      <c r="B943" s="149">
        <v>44041</v>
      </c>
      <c r="C943">
        <v>116.739548</v>
      </c>
      <c r="D943">
        <f t="shared" si="15"/>
        <v>-2.0560426433003107E-3</v>
      </c>
      <c r="E943">
        <f>Table2[[#This Row],[Return]]</f>
        <v>-2.0560426433003107E-3</v>
      </c>
    </row>
    <row r="944" spans="2:5" x14ac:dyDescent="0.2">
      <c r="B944" s="149">
        <v>44040</v>
      </c>
      <c r="C944">
        <v>116.980064</v>
      </c>
      <c r="D944">
        <f t="shared" si="15"/>
        <v>2.4431513506795451E-2</v>
      </c>
      <c r="E944">
        <f>Table2[[#This Row],[Return]]</f>
        <v>2.4431513506795451E-2</v>
      </c>
    </row>
    <row r="945" spans="2:5" x14ac:dyDescent="0.2">
      <c r="B945" s="149">
        <v>44039</v>
      </c>
      <c r="C945">
        <v>114.190224</v>
      </c>
      <c r="D945">
        <f t="shared" si="15"/>
        <v>1.8010259123354147E-2</v>
      </c>
      <c r="E945">
        <f>Table2[[#This Row],[Return]]</f>
        <v>1.8010259123354147E-2</v>
      </c>
    </row>
    <row r="946" spans="2:5" x14ac:dyDescent="0.2">
      <c r="B946" s="149">
        <v>44036</v>
      </c>
      <c r="C946">
        <v>112.170013</v>
      </c>
      <c r="D946">
        <f t="shared" si="15"/>
        <v>1.1713561799100171E-2</v>
      </c>
      <c r="E946">
        <f>Table2[[#This Row],[Return]]</f>
        <v>1.1713561799100171E-2</v>
      </c>
    </row>
    <row r="947" spans="2:5" x14ac:dyDescent="0.2">
      <c r="B947" s="149">
        <v>44035</v>
      </c>
      <c r="C947">
        <v>110.871315</v>
      </c>
      <c r="D947">
        <f t="shared" si="15"/>
        <v>-1.2847942822038877E-2</v>
      </c>
      <c r="E947">
        <f>Table2[[#This Row],[Return]]</f>
        <v>-1.2847942822038877E-2</v>
      </c>
    </row>
    <row r="948" spans="2:5" x14ac:dyDescent="0.2">
      <c r="B948" s="149">
        <v>44034</v>
      </c>
      <c r="C948">
        <v>112.314323</v>
      </c>
      <c r="D948">
        <f t="shared" si="15"/>
        <v>1.521743410239635E-2</v>
      </c>
      <c r="E948">
        <f>Table2[[#This Row],[Return]]</f>
        <v>1.521743410239635E-2</v>
      </c>
    </row>
    <row r="949" spans="2:5" x14ac:dyDescent="0.2">
      <c r="B949" s="149">
        <v>44033</v>
      </c>
      <c r="C949">
        <v>110.63080600000001</v>
      </c>
      <c r="D949">
        <f t="shared" si="15"/>
        <v>0</v>
      </c>
      <c r="E949">
        <f>Table2[[#This Row],[Return]]</f>
        <v>0</v>
      </c>
    </row>
    <row r="950" spans="2:5" x14ac:dyDescent="0.2">
      <c r="B950" s="149">
        <v>44032</v>
      </c>
      <c r="C950">
        <v>110.63080600000001</v>
      </c>
      <c r="D950">
        <f t="shared" si="15"/>
        <v>-8.6879438308657027E-4</v>
      </c>
      <c r="E950">
        <f>Table2[[#This Row],[Return]]</f>
        <v>-8.6879438308657027E-4</v>
      </c>
    </row>
    <row r="951" spans="2:5" x14ac:dyDescent="0.2">
      <c r="B951" s="149">
        <v>44029</v>
      </c>
      <c r="C951">
        <v>110.72700500000001</v>
      </c>
      <c r="D951">
        <f t="shared" si="15"/>
        <v>-6.0449416283138088E-3</v>
      </c>
      <c r="E951">
        <f>Table2[[#This Row],[Return]]</f>
        <v>-6.0449416283138088E-3</v>
      </c>
    </row>
    <row r="952" spans="2:5" x14ac:dyDescent="0.2">
      <c r="B952" s="149">
        <v>44028</v>
      </c>
      <c r="C952">
        <v>111.400414</v>
      </c>
      <c r="D952">
        <f t="shared" si="15"/>
        <v>1.5789412063273264E-2</v>
      </c>
      <c r="E952">
        <f>Table2[[#This Row],[Return]]</f>
        <v>1.5789412063273264E-2</v>
      </c>
    </row>
    <row r="953" spans="2:5" x14ac:dyDescent="0.2">
      <c r="B953" s="149">
        <v>44027</v>
      </c>
      <c r="C953">
        <v>109.668808</v>
      </c>
      <c r="D953">
        <f t="shared" si="15"/>
        <v>-1.639342968423612E-2</v>
      </c>
      <c r="E953">
        <f>Table2[[#This Row],[Return]]</f>
        <v>-1.639342968423612E-2</v>
      </c>
    </row>
    <row r="954" spans="2:5" x14ac:dyDescent="0.2">
      <c r="B954" s="149">
        <v>44026</v>
      </c>
      <c r="C954">
        <v>111.49661999999999</v>
      </c>
      <c r="D954">
        <f t="shared" si="15"/>
        <v>8.1661244550008283E-2</v>
      </c>
      <c r="E954">
        <f>Table2[[#This Row],[Return]]</f>
        <v>8.1661244550008283E-2</v>
      </c>
    </row>
    <row r="955" spans="2:5" x14ac:dyDescent="0.2">
      <c r="B955" s="149">
        <v>44025</v>
      </c>
      <c r="C955">
        <v>103.07905599999999</v>
      </c>
      <c r="D955">
        <f t="shared" si="15"/>
        <v>-1.7873456657085889E-2</v>
      </c>
      <c r="E955">
        <f>Table2[[#This Row],[Return]]</f>
        <v>-1.7873456657085889E-2</v>
      </c>
    </row>
    <row r="956" spans="2:5" x14ac:dyDescent="0.2">
      <c r="B956" s="149">
        <v>44022</v>
      </c>
      <c r="C956">
        <v>104.954964</v>
      </c>
      <c r="D956">
        <f t="shared" si="15"/>
        <v>-1.7117178739224505E-2</v>
      </c>
      <c r="E956">
        <f>Table2[[#This Row],[Return]]</f>
        <v>-1.7117178739224505E-2</v>
      </c>
    </row>
    <row r="957" spans="2:5" x14ac:dyDescent="0.2">
      <c r="B957" s="149">
        <v>44021</v>
      </c>
      <c r="C957">
        <v>106.78278400000001</v>
      </c>
      <c r="D957">
        <f t="shared" si="15"/>
        <v>-6.2667403115672406E-3</v>
      </c>
      <c r="E957">
        <f>Table2[[#This Row],[Return]]</f>
        <v>-6.2667403115672406E-3</v>
      </c>
    </row>
    <row r="958" spans="2:5" x14ac:dyDescent="0.2">
      <c r="B958" s="149">
        <v>44020</v>
      </c>
      <c r="C958">
        <v>107.45618399999999</v>
      </c>
      <c r="D958">
        <f t="shared" si="15"/>
        <v>-4.8998062152743604E-3</v>
      </c>
      <c r="E958">
        <f>Table2[[#This Row],[Return]]</f>
        <v>-4.8998062152743604E-3</v>
      </c>
    </row>
    <row r="959" spans="2:5" x14ac:dyDescent="0.2">
      <c r="B959" s="149">
        <v>44019</v>
      </c>
      <c r="C959">
        <v>107.985291</v>
      </c>
      <c r="D959">
        <f t="shared" si="15"/>
        <v>-6.6372203645544874E-3</v>
      </c>
      <c r="E959">
        <f>Table2[[#This Row],[Return]]</f>
        <v>-6.6372203645544874E-3</v>
      </c>
    </row>
    <row r="960" spans="2:5" x14ac:dyDescent="0.2">
      <c r="B960" s="149">
        <v>44018</v>
      </c>
      <c r="C960">
        <v>108.706802</v>
      </c>
      <c r="D960">
        <f t="shared" si="15"/>
        <v>2.77399337777927E-2</v>
      </c>
      <c r="E960">
        <f>Table2[[#This Row],[Return]]</f>
        <v>2.77399337777927E-2</v>
      </c>
    </row>
    <row r="961" spans="2:5" x14ac:dyDescent="0.2">
      <c r="B961" s="149">
        <v>44015</v>
      </c>
      <c r="C961">
        <v>105.77267500000001</v>
      </c>
      <c r="D961">
        <f t="shared" si="15"/>
        <v>1.7584447800796599E-2</v>
      </c>
      <c r="E961">
        <f>Table2[[#This Row],[Return]]</f>
        <v>1.7584447800796599E-2</v>
      </c>
    </row>
    <row r="962" spans="2:5" x14ac:dyDescent="0.2">
      <c r="B962" s="149">
        <v>44014</v>
      </c>
      <c r="C962">
        <v>103.944862</v>
      </c>
      <c r="D962">
        <f t="shared" si="15"/>
        <v>1.8543945134642506E-3</v>
      </c>
      <c r="E962">
        <f>Table2[[#This Row],[Return]]</f>
        <v>1.8543945134642506E-3</v>
      </c>
    </row>
    <row r="963" spans="2:5" x14ac:dyDescent="0.2">
      <c r="B963" s="149">
        <v>44013</v>
      </c>
      <c r="C963">
        <v>103.752464</v>
      </c>
      <c r="D963">
        <f t="shared" si="15"/>
        <v>-1.1910232152724977E-2</v>
      </c>
      <c r="E963">
        <f>Table2[[#This Row],[Return]]</f>
        <v>-1.1910232152724977E-2</v>
      </c>
    </row>
    <row r="964" spans="2:5" x14ac:dyDescent="0.2">
      <c r="B964" s="149">
        <v>44012</v>
      </c>
      <c r="C964">
        <v>105.003075</v>
      </c>
      <c r="D964">
        <f t="shared" ref="D964:D1027" si="16">(C964-C965)/C965</f>
        <v>-8.628475112162682E-3</v>
      </c>
      <c r="E964">
        <f>Table2[[#This Row],[Return]]</f>
        <v>-8.628475112162682E-3</v>
      </c>
    </row>
    <row r="965" spans="2:5" x14ac:dyDescent="0.2">
      <c r="B965" s="149">
        <v>44011</v>
      </c>
      <c r="C965">
        <v>105.916977</v>
      </c>
      <c r="D965">
        <f t="shared" si="16"/>
        <v>-6.3177180568396944E-3</v>
      </c>
      <c r="E965">
        <f>Table2[[#This Row],[Return]]</f>
        <v>-6.3177180568396944E-3</v>
      </c>
    </row>
    <row r="966" spans="2:5" x14ac:dyDescent="0.2">
      <c r="B966" s="149">
        <v>44008</v>
      </c>
      <c r="C966">
        <v>106.590385</v>
      </c>
      <c r="D966">
        <f t="shared" si="16"/>
        <v>1.8850569610350424E-2</v>
      </c>
      <c r="E966">
        <f>Table2[[#This Row],[Return]]</f>
        <v>1.8850569610350424E-2</v>
      </c>
    </row>
    <row r="967" spans="2:5" x14ac:dyDescent="0.2">
      <c r="B967" s="149">
        <v>44007</v>
      </c>
      <c r="C967">
        <v>104.61827099999999</v>
      </c>
      <c r="D967">
        <f t="shared" si="16"/>
        <v>4.9204113577911365E-2</v>
      </c>
      <c r="E967">
        <f>Table2[[#This Row],[Return]]</f>
        <v>4.9204113577911365E-2</v>
      </c>
    </row>
    <row r="968" spans="2:5" x14ac:dyDescent="0.2">
      <c r="B968" s="149">
        <v>44006</v>
      </c>
      <c r="C968">
        <v>99.712029000000001</v>
      </c>
      <c r="D968">
        <f t="shared" si="16"/>
        <v>-7.5791369861481106E-2</v>
      </c>
      <c r="E968">
        <f>Table2[[#This Row],[Return]]</f>
        <v>-7.5791369861481106E-2</v>
      </c>
    </row>
    <row r="969" spans="2:5" x14ac:dyDescent="0.2">
      <c r="B969" s="149">
        <v>44005</v>
      </c>
      <c r="C969">
        <v>107.88909099999999</v>
      </c>
      <c r="D969">
        <f t="shared" si="16"/>
        <v>-2.2657975638296964E-2</v>
      </c>
      <c r="E969">
        <f>Table2[[#This Row],[Return]]</f>
        <v>-2.2657975638296964E-2</v>
      </c>
    </row>
    <row r="970" spans="2:5" x14ac:dyDescent="0.2">
      <c r="B970" s="149">
        <v>44004</v>
      </c>
      <c r="C970">
        <v>110.39031199999999</v>
      </c>
      <c r="D970">
        <f t="shared" si="16"/>
        <v>1.8641906230083549E-2</v>
      </c>
      <c r="E970">
        <f>Table2[[#This Row],[Return]]</f>
        <v>1.8641906230083549E-2</v>
      </c>
    </row>
    <row r="971" spans="2:5" x14ac:dyDescent="0.2">
      <c r="B971" s="149">
        <v>44001</v>
      </c>
      <c r="C971">
        <v>108.370087</v>
      </c>
      <c r="D971">
        <f t="shared" si="16"/>
        <v>8.0057468937733578E-2</v>
      </c>
      <c r="E971">
        <f>Table2[[#This Row],[Return]]</f>
        <v>8.0057468937733578E-2</v>
      </c>
    </row>
    <row r="972" spans="2:5" x14ac:dyDescent="0.2">
      <c r="B972" s="149">
        <v>44000</v>
      </c>
      <c r="C972">
        <v>100.337334</v>
      </c>
      <c r="D972">
        <f t="shared" si="16"/>
        <v>5.5134093029735022E-2</v>
      </c>
      <c r="E972">
        <f>Table2[[#This Row],[Return]]</f>
        <v>5.5134093029735022E-2</v>
      </c>
    </row>
    <row r="973" spans="2:5" x14ac:dyDescent="0.2">
      <c r="B973" s="149">
        <v>43999</v>
      </c>
      <c r="C973">
        <v>95.094391000000002</v>
      </c>
      <c r="D973">
        <f t="shared" si="16"/>
        <v>1.2288652985344588E-2</v>
      </c>
      <c r="E973">
        <f>Table2[[#This Row],[Return]]</f>
        <v>1.2288652985344588E-2</v>
      </c>
    </row>
    <row r="974" spans="2:5" x14ac:dyDescent="0.2">
      <c r="B974" s="149">
        <v>43998</v>
      </c>
      <c r="C974">
        <v>93.939994999999996</v>
      </c>
      <c r="D974">
        <f t="shared" si="16"/>
        <v>-2.8841345945742673E-2</v>
      </c>
      <c r="E974">
        <f>Table2[[#This Row],[Return]]</f>
        <v>-2.8841345945742673E-2</v>
      </c>
    </row>
    <row r="975" spans="2:5" x14ac:dyDescent="0.2">
      <c r="B975" s="149">
        <v>43997</v>
      </c>
      <c r="C975">
        <v>96.729812999999993</v>
      </c>
      <c r="D975">
        <f t="shared" si="16"/>
        <v>-1.7106595214286612E-2</v>
      </c>
      <c r="E975">
        <f>Table2[[#This Row],[Return]]</f>
        <v>-1.7106595214286612E-2</v>
      </c>
    </row>
    <row r="976" spans="2:5" x14ac:dyDescent="0.2">
      <c r="B976" s="149">
        <v>43994</v>
      </c>
      <c r="C976">
        <v>98.413330000000002</v>
      </c>
      <c r="D976">
        <f t="shared" si="16"/>
        <v>5.4639290310178591E-2</v>
      </c>
      <c r="E976">
        <f>Table2[[#This Row],[Return]]</f>
        <v>5.4639290310178591E-2</v>
      </c>
    </row>
    <row r="977" spans="2:5" x14ac:dyDescent="0.2">
      <c r="B977" s="149">
        <v>43993</v>
      </c>
      <c r="C977">
        <v>93.314682000000005</v>
      </c>
      <c r="D977">
        <f t="shared" si="16"/>
        <v>-2.5615340654088485E-2</v>
      </c>
      <c r="E977">
        <f>Table2[[#This Row],[Return]]</f>
        <v>-2.5615340654088485E-2</v>
      </c>
    </row>
    <row r="978" spans="2:5" x14ac:dyDescent="0.2">
      <c r="B978" s="149">
        <v>43992</v>
      </c>
      <c r="C978">
        <v>95.767807000000005</v>
      </c>
      <c r="D978">
        <f t="shared" si="16"/>
        <v>6.4136806169303576E-2</v>
      </c>
      <c r="E978">
        <f>Table2[[#This Row],[Return]]</f>
        <v>6.4136806169303576E-2</v>
      </c>
    </row>
    <row r="979" spans="2:5" x14ac:dyDescent="0.2">
      <c r="B979" s="149">
        <v>43991</v>
      </c>
      <c r="C979">
        <v>89.995766000000003</v>
      </c>
      <c r="D979">
        <f t="shared" si="16"/>
        <v>1.9618530752796213E-2</v>
      </c>
      <c r="E979">
        <f>Table2[[#This Row],[Return]]</f>
        <v>1.9618530752796213E-2</v>
      </c>
    </row>
    <row r="980" spans="2:5" x14ac:dyDescent="0.2">
      <c r="B980" s="149">
        <v>43990</v>
      </c>
      <c r="C980">
        <v>88.264152999999993</v>
      </c>
      <c r="D980">
        <f t="shared" si="16"/>
        <v>2.7435533316271483E-2</v>
      </c>
      <c r="E980">
        <f>Table2[[#This Row],[Return]]</f>
        <v>2.7435533316271483E-2</v>
      </c>
    </row>
    <row r="981" spans="2:5" x14ac:dyDescent="0.2">
      <c r="B981" s="149">
        <v>43987</v>
      </c>
      <c r="C981">
        <v>85.907241999999997</v>
      </c>
      <c r="D981">
        <f t="shared" si="16"/>
        <v>0.19946308236807492</v>
      </c>
      <c r="E981">
        <f>Table2[[#This Row],[Return]]</f>
        <v>0.19946308236807492</v>
      </c>
    </row>
    <row r="982" spans="2:5" x14ac:dyDescent="0.2">
      <c r="B982" s="149">
        <v>43986</v>
      </c>
      <c r="C982">
        <v>71.621414000000001</v>
      </c>
      <c r="D982">
        <f t="shared" si="16"/>
        <v>4.5645877538568358E-2</v>
      </c>
      <c r="E982">
        <f>Table2[[#This Row],[Return]]</f>
        <v>4.5645877538568358E-2</v>
      </c>
    </row>
    <row r="983" spans="2:5" x14ac:dyDescent="0.2">
      <c r="B983" s="149">
        <v>43985</v>
      </c>
      <c r="C983">
        <v>68.494904000000005</v>
      </c>
      <c r="D983">
        <f t="shared" si="16"/>
        <v>1.9327196973518944E-2</v>
      </c>
      <c r="E983">
        <f>Table2[[#This Row],[Return]]</f>
        <v>1.9327196973518944E-2</v>
      </c>
    </row>
    <row r="984" spans="2:5" x14ac:dyDescent="0.2">
      <c r="B984" s="149">
        <v>43984</v>
      </c>
      <c r="C984">
        <v>67.196190000000001</v>
      </c>
      <c r="D984">
        <f t="shared" si="16"/>
        <v>-2.8552750974820168E-3</v>
      </c>
      <c r="E984">
        <f>Table2[[#This Row],[Return]]</f>
        <v>-2.8552750974820168E-3</v>
      </c>
    </row>
    <row r="985" spans="2:5" x14ac:dyDescent="0.2">
      <c r="B985" s="149">
        <v>43983</v>
      </c>
      <c r="C985">
        <v>67.388603000000003</v>
      </c>
      <c r="D985">
        <f t="shared" si="16"/>
        <v>4.3186962453066954E-2</v>
      </c>
      <c r="E985">
        <f>Table2[[#This Row],[Return]]</f>
        <v>4.3186962453066954E-2</v>
      </c>
    </row>
    <row r="986" spans="2:5" x14ac:dyDescent="0.2">
      <c r="B986" s="149">
        <v>43980</v>
      </c>
      <c r="C986">
        <v>64.598777999999996</v>
      </c>
      <c r="D986">
        <f t="shared" si="16"/>
        <v>1.4913977315542469E-3</v>
      </c>
      <c r="E986">
        <f>Table2[[#This Row],[Return]]</f>
        <v>1.4913977315542469E-3</v>
      </c>
    </row>
    <row r="987" spans="2:5" x14ac:dyDescent="0.2">
      <c r="B987" s="149">
        <v>43979</v>
      </c>
      <c r="C987">
        <v>64.502578999999997</v>
      </c>
      <c r="D987">
        <f t="shared" si="16"/>
        <v>-1.1061805016015971E-2</v>
      </c>
      <c r="E987">
        <f>Table2[[#This Row],[Return]]</f>
        <v>-1.1061805016015971E-2</v>
      </c>
    </row>
    <row r="988" spans="2:5" x14ac:dyDescent="0.2">
      <c r="B988" s="149">
        <v>43978</v>
      </c>
      <c r="C988">
        <v>65.224074999999999</v>
      </c>
      <c r="D988">
        <f t="shared" si="16"/>
        <v>2.2624394163866825E-2</v>
      </c>
      <c r="E988">
        <f>Table2[[#This Row],[Return]]</f>
        <v>2.2624394163866825E-2</v>
      </c>
    </row>
    <row r="989" spans="2:5" x14ac:dyDescent="0.2">
      <c r="B989" s="149">
        <v>43977</v>
      </c>
      <c r="C989">
        <v>63.781067</v>
      </c>
      <c r="D989">
        <f t="shared" si="16"/>
        <v>4.9881180063824047E-2</v>
      </c>
      <c r="E989">
        <f>Table2[[#This Row],[Return]]</f>
        <v>4.9881180063824047E-2</v>
      </c>
    </row>
    <row r="990" spans="2:5" x14ac:dyDescent="0.2">
      <c r="B990" s="149">
        <v>43973</v>
      </c>
      <c r="C990">
        <v>60.750748000000002</v>
      </c>
      <c r="D990">
        <f t="shared" si="16"/>
        <v>4.9875379166681638E-2</v>
      </c>
      <c r="E990">
        <f>Table2[[#This Row],[Return]]</f>
        <v>4.9875379166681638E-2</v>
      </c>
    </row>
    <row r="991" spans="2:5" x14ac:dyDescent="0.2">
      <c r="B991" s="149">
        <v>43972</v>
      </c>
      <c r="C991">
        <v>57.864722999999998</v>
      </c>
      <c r="D991">
        <f t="shared" si="16"/>
        <v>4.9738181000836199E-2</v>
      </c>
      <c r="E991">
        <f>Table2[[#This Row],[Return]]</f>
        <v>4.9738181000836199E-2</v>
      </c>
    </row>
    <row r="992" spans="2:5" x14ac:dyDescent="0.2">
      <c r="B992" s="149">
        <v>43971</v>
      </c>
      <c r="C992">
        <v>55.123004999999999</v>
      </c>
      <c r="D992">
        <f t="shared" si="16"/>
        <v>4.0871956163098848E-2</v>
      </c>
      <c r="E992">
        <f>Table2[[#This Row],[Return]]</f>
        <v>4.0871956163098848E-2</v>
      </c>
    </row>
    <row r="993" spans="2:5" x14ac:dyDescent="0.2">
      <c r="B993" s="149">
        <v>43970</v>
      </c>
      <c r="C993">
        <v>52.958488000000003</v>
      </c>
      <c r="D993">
        <f t="shared" si="16"/>
        <v>-1.9590405537013824E-2</v>
      </c>
      <c r="E993">
        <f>Table2[[#This Row],[Return]]</f>
        <v>-1.9590405537013824E-2</v>
      </c>
    </row>
    <row r="994" spans="2:5" x14ac:dyDescent="0.2">
      <c r="B994" s="149">
        <v>43969</v>
      </c>
      <c r="C994">
        <v>54.016697000000001</v>
      </c>
      <c r="D994">
        <f t="shared" si="16"/>
        <v>-3.6878126804905216E-2</v>
      </c>
      <c r="E994">
        <f>Table2[[#This Row],[Return]]</f>
        <v>-3.6878126804905216E-2</v>
      </c>
    </row>
    <row r="995" spans="2:5" x14ac:dyDescent="0.2">
      <c r="B995" s="149">
        <v>43966</v>
      </c>
      <c r="C995">
        <v>56.085006999999997</v>
      </c>
      <c r="D995">
        <f t="shared" si="16"/>
        <v>0</v>
      </c>
      <c r="E995">
        <f>Table2[[#This Row],[Return]]</f>
        <v>0</v>
      </c>
    </row>
    <row r="996" spans="2:5" x14ac:dyDescent="0.2">
      <c r="B996" s="149">
        <v>43965</v>
      </c>
      <c r="C996">
        <v>56.085006999999997</v>
      </c>
      <c r="D996">
        <f t="shared" si="16"/>
        <v>-9.3458321955870935E-3</v>
      </c>
      <c r="E996">
        <f>Table2[[#This Row],[Return]]</f>
        <v>-9.3458321955870935E-3</v>
      </c>
    </row>
    <row r="997" spans="2:5" x14ac:dyDescent="0.2">
      <c r="B997" s="149">
        <v>43964</v>
      </c>
      <c r="C997">
        <v>56.614113000000003</v>
      </c>
      <c r="D997">
        <f t="shared" si="16"/>
        <v>1.3781193778604107E-2</v>
      </c>
      <c r="E997">
        <f>Table2[[#This Row],[Return]]</f>
        <v>1.3781193778604107E-2</v>
      </c>
    </row>
    <row r="998" spans="2:5" x14ac:dyDescent="0.2">
      <c r="B998" s="149">
        <v>43963</v>
      </c>
      <c r="C998">
        <v>55.844509000000002</v>
      </c>
      <c r="D998">
        <f t="shared" si="16"/>
        <v>-1.5267256471132603E-2</v>
      </c>
      <c r="E998">
        <f>Table2[[#This Row],[Return]]</f>
        <v>-1.5267256471132603E-2</v>
      </c>
    </row>
    <row r="999" spans="2:5" x14ac:dyDescent="0.2">
      <c r="B999" s="149">
        <v>43962</v>
      </c>
      <c r="C999">
        <v>56.710320000000003</v>
      </c>
      <c r="D999">
        <f t="shared" si="16"/>
        <v>-1.995003069486732E-2</v>
      </c>
      <c r="E999">
        <f>Table2[[#This Row],[Return]]</f>
        <v>-1.995003069486732E-2</v>
      </c>
    </row>
    <row r="1000" spans="2:5" x14ac:dyDescent="0.2">
      <c r="B1000" s="149">
        <v>43959</v>
      </c>
      <c r="C1000">
        <v>57.864722999999998</v>
      </c>
      <c r="D1000">
        <f t="shared" si="16"/>
        <v>-1.8760260863659634E-2</v>
      </c>
      <c r="E1000">
        <f>Table2[[#This Row],[Return]]</f>
        <v>-1.8760260863659634E-2</v>
      </c>
    </row>
    <row r="1001" spans="2:5" x14ac:dyDescent="0.2">
      <c r="B1001" s="149">
        <v>43958</v>
      </c>
      <c r="C1001">
        <v>58.971035000000001</v>
      </c>
      <c r="D1001">
        <f t="shared" si="16"/>
        <v>-3.3123014090103362E-2</v>
      </c>
      <c r="E1001">
        <f>Table2[[#This Row],[Return]]</f>
        <v>-3.3123014090103362E-2</v>
      </c>
    </row>
    <row r="1002" spans="2:5" x14ac:dyDescent="0.2">
      <c r="B1002" s="149">
        <v>43957</v>
      </c>
      <c r="C1002">
        <v>60.991249000000003</v>
      </c>
      <c r="D1002">
        <f t="shared" si="16"/>
        <v>4.9668869727178537E-2</v>
      </c>
      <c r="E1002">
        <f>Table2[[#This Row],[Return]]</f>
        <v>4.9668869727178537E-2</v>
      </c>
    </row>
    <row r="1003" spans="2:5" x14ac:dyDescent="0.2">
      <c r="B1003" s="149">
        <v>43956</v>
      </c>
      <c r="C1003">
        <v>58.105227999999997</v>
      </c>
      <c r="D1003">
        <f t="shared" si="16"/>
        <v>8.3472184077578171E-3</v>
      </c>
      <c r="E1003">
        <f>Table2[[#This Row],[Return]]</f>
        <v>8.3472184077578171E-3</v>
      </c>
    </row>
    <row r="1004" spans="2:5" x14ac:dyDescent="0.2">
      <c r="B1004" s="149">
        <v>43955</v>
      </c>
      <c r="C1004">
        <v>57.624226</v>
      </c>
      <c r="D1004">
        <f t="shared" si="16"/>
        <v>-2.1241842609973499E-2</v>
      </c>
      <c r="E1004">
        <f>Table2[[#This Row],[Return]]</f>
        <v>-2.1241842609973499E-2</v>
      </c>
    </row>
    <row r="1005" spans="2:5" x14ac:dyDescent="0.2">
      <c r="B1005" s="149">
        <v>43951</v>
      </c>
      <c r="C1005">
        <v>58.874836000000002</v>
      </c>
      <c r="D1005">
        <f t="shared" si="16"/>
        <v>4.1017093482854684E-3</v>
      </c>
      <c r="E1005">
        <f>Table2[[#This Row],[Return]]</f>
        <v>4.1017093482854684E-3</v>
      </c>
    </row>
    <row r="1006" spans="2:5" x14ac:dyDescent="0.2">
      <c r="B1006" s="149">
        <v>43950</v>
      </c>
      <c r="C1006">
        <v>58.634335</v>
      </c>
      <c r="D1006">
        <f t="shared" si="16"/>
        <v>1.6435613823223428E-3</v>
      </c>
      <c r="E1006">
        <f>Table2[[#This Row],[Return]]</f>
        <v>1.6435613823223428E-3</v>
      </c>
    </row>
    <row r="1007" spans="2:5" x14ac:dyDescent="0.2">
      <c r="B1007" s="149">
        <v>43949</v>
      </c>
      <c r="C1007">
        <v>58.538124000000003</v>
      </c>
      <c r="D1007">
        <f t="shared" si="16"/>
        <v>-1.2976636995047048E-2</v>
      </c>
      <c r="E1007">
        <f>Table2[[#This Row],[Return]]</f>
        <v>-1.2976636995047048E-2</v>
      </c>
    </row>
    <row r="1008" spans="2:5" x14ac:dyDescent="0.2">
      <c r="B1008" s="149">
        <v>43948</v>
      </c>
      <c r="C1008">
        <v>59.307738999999998</v>
      </c>
      <c r="D1008">
        <f t="shared" si="16"/>
        <v>2.7500040063807556E-2</v>
      </c>
      <c r="E1008">
        <f>Table2[[#This Row],[Return]]</f>
        <v>2.7500040063807556E-2</v>
      </c>
    </row>
    <row r="1009" spans="2:5" x14ac:dyDescent="0.2">
      <c r="B1009" s="149">
        <v>43945</v>
      </c>
      <c r="C1009">
        <v>57.720424999999999</v>
      </c>
      <c r="D1009">
        <f t="shared" si="16"/>
        <v>-2.5973889002475693E-2</v>
      </c>
      <c r="E1009">
        <f>Table2[[#This Row],[Return]]</f>
        <v>-2.5973889002475693E-2</v>
      </c>
    </row>
    <row r="1010" spans="2:5" x14ac:dyDescent="0.2">
      <c r="B1010" s="149">
        <v>43944</v>
      </c>
      <c r="C1010">
        <v>59.259627999999999</v>
      </c>
      <c r="D1010">
        <f t="shared" si="16"/>
        <v>-4.8467090740765629E-3</v>
      </c>
      <c r="E1010">
        <f>Table2[[#This Row],[Return]]</f>
        <v>-4.8467090740765629E-3</v>
      </c>
    </row>
    <row r="1011" spans="2:5" x14ac:dyDescent="0.2">
      <c r="B1011" s="149">
        <v>43943</v>
      </c>
      <c r="C1011">
        <v>59.548240999999997</v>
      </c>
      <c r="D1011">
        <f t="shared" si="16"/>
        <v>-1.4331203469947961E-2</v>
      </c>
      <c r="E1011">
        <f>Table2[[#This Row],[Return]]</f>
        <v>-1.4331203469947961E-2</v>
      </c>
    </row>
    <row r="1012" spans="2:5" x14ac:dyDescent="0.2">
      <c r="B1012" s="149">
        <v>43942</v>
      </c>
      <c r="C1012">
        <v>60.414046999999997</v>
      </c>
      <c r="D1012">
        <f t="shared" si="16"/>
        <v>-3.3846112758486049E-2</v>
      </c>
      <c r="E1012">
        <f>Table2[[#This Row],[Return]]</f>
        <v>-3.3846112758486049E-2</v>
      </c>
    </row>
    <row r="1013" spans="2:5" x14ac:dyDescent="0.2">
      <c r="B1013" s="149">
        <v>43941</v>
      </c>
      <c r="C1013">
        <v>62.530459999999998</v>
      </c>
      <c r="D1013">
        <f t="shared" si="16"/>
        <v>-1.3656941492399459E-2</v>
      </c>
      <c r="E1013">
        <f>Table2[[#This Row],[Return]]</f>
        <v>-1.3656941492399459E-2</v>
      </c>
    </row>
    <row r="1014" spans="2:5" x14ac:dyDescent="0.2">
      <c r="B1014" s="149">
        <v>43938</v>
      </c>
      <c r="C1014">
        <v>63.396259000000001</v>
      </c>
      <c r="D1014">
        <f t="shared" si="16"/>
        <v>-7.5302994301228209E-3</v>
      </c>
      <c r="E1014">
        <f>Table2[[#This Row],[Return]]</f>
        <v>-7.5302994301228209E-3</v>
      </c>
    </row>
    <row r="1015" spans="2:5" x14ac:dyDescent="0.2">
      <c r="B1015" s="149">
        <v>43937</v>
      </c>
      <c r="C1015">
        <v>63.877274</v>
      </c>
      <c r="D1015">
        <f t="shared" si="16"/>
        <v>3.0256113439071034E-2</v>
      </c>
      <c r="E1015">
        <f>Table2[[#This Row],[Return]]</f>
        <v>3.0256113439071034E-2</v>
      </c>
    </row>
    <row r="1016" spans="2:5" x14ac:dyDescent="0.2">
      <c r="B1016" s="149">
        <v>43936</v>
      </c>
      <c r="C1016">
        <v>62.001353999999999</v>
      </c>
      <c r="D1016">
        <f t="shared" si="16"/>
        <v>4.9674240713557027E-2</v>
      </c>
      <c r="E1016">
        <f>Table2[[#This Row],[Return]]</f>
        <v>4.9674240713557027E-2</v>
      </c>
    </row>
    <row r="1017" spans="2:5" x14ac:dyDescent="0.2">
      <c r="B1017" s="149">
        <v>43934</v>
      </c>
      <c r="C1017">
        <v>59.067233999999999</v>
      </c>
      <c r="D1017">
        <f t="shared" si="16"/>
        <v>-1.6259874574891318E-3</v>
      </c>
      <c r="E1017">
        <f>Table2[[#This Row],[Return]]</f>
        <v>-1.6259874574891318E-3</v>
      </c>
    </row>
    <row r="1018" spans="2:5" x14ac:dyDescent="0.2">
      <c r="B1018" s="149">
        <v>43930</v>
      </c>
      <c r="C1018">
        <v>59.163432999999998</v>
      </c>
      <c r="D1018">
        <f t="shared" si="16"/>
        <v>4.948800959455938E-2</v>
      </c>
      <c r="E1018">
        <f>Table2[[#This Row],[Return]]</f>
        <v>4.948800959455938E-2</v>
      </c>
    </row>
    <row r="1019" spans="2:5" x14ac:dyDescent="0.2">
      <c r="B1019" s="149">
        <v>43929</v>
      </c>
      <c r="C1019">
        <v>56.373615000000001</v>
      </c>
      <c r="D1019">
        <f t="shared" si="16"/>
        <v>4.9239101958059563E-2</v>
      </c>
      <c r="E1019">
        <f>Table2[[#This Row],[Return]]</f>
        <v>4.9239101958059563E-2</v>
      </c>
    </row>
    <row r="1020" spans="2:5" x14ac:dyDescent="0.2">
      <c r="B1020" s="149">
        <v>43928</v>
      </c>
      <c r="C1020">
        <v>53.728091999999997</v>
      </c>
      <c r="D1020">
        <f t="shared" si="16"/>
        <v>4.9811976745985434E-2</v>
      </c>
      <c r="E1020">
        <f>Table2[[#This Row],[Return]]</f>
        <v>4.9811976745985434E-2</v>
      </c>
    </row>
    <row r="1021" spans="2:5" x14ac:dyDescent="0.2">
      <c r="B1021" s="149">
        <v>43924</v>
      </c>
      <c r="C1021">
        <v>51.178775999999999</v>
      </c>
      <c r="D1021">
        <f t="shared" si="16"/>
        <v>4.9309671811632767E-2</v>
      </c>
      <c r="E1021">
        <f>Table2[[#This Row],[Return]]</f>
        <v>4.9309671811632767E-2</v>
      </c>
    </row>
    <row r="1022" spans="2:5" x14ac:dyDescent="0.2">
      <c r="B1022" s="149">
        <v>43922</v>
      </c>
      <c r="C1022">
        <v>48.773758000000001</v>
      </c>
      <c r="D1022">
        <f t="shared" si="16"/>
        <v>4.9689397014863503E-2</v>
      </c>
      <c r="E1022">
        <f>Table2[[#This Row],[Return]]</f>
        <v>4.9689397014863503E-2</v>
      </c>
    </row>
    <row r="1023" spans="2:5" x14ac:dyDescent="0.2">
      <c r="B1023" s="149">
        <v>43921</v>
      </c>
      <c r="C1023">
        <v>46.464942999999998</v>
      </c>
      <c r="D1023">
        <f t="shared" si="16"/>
        <v>5.0000181911370525E-2</v>
      </c>
      <c r="E1023">
        <f>Table2[[#This Row],[Return]]</f>
        <v>5.0000181911370525E-2</v>
      </c>
    </row>
    <row r="1024" spans="2:5" x14ac:dyDescent="0.2">
      <c r="B1024" s="149">
        <v>43920</v>
      </c>
      <c r="C1024">
        <v>44.252319</v>
      </c>
      <c r="D1024">
        <f t="shared" si="16"/>
        <v>4.9030565204879861E-2</v>
      </c>
      <c r="E1024">
        <f>Table2[[#This Row],[Return]]</f>
        <v>4.9030565204879861E-2</v>
      </c>
    </row>
    <row r="1025" spans="2:5" x14ac:dyDescent="0.2">
      <c r="B1025" s="149">
        <v>43917</v>
      </c>
      <c r="C1025">
        <v>42.184013</v>
      </c>
      <c r="D1025">
        <f t="shared" si="16"/>
        <v>4.9043150043040794E-2</v>
      </c>
      <c r="E1025">
        <f>Table2[[#This Row],[Return]]</f>
        <v>4.9043150043040794E-2</v>
      </c>
    </row>
    <row r="1026" spans="2:5" x14ac:dyDescent="0.2">
      <c r="B1026" s="149">
        <v>43916</v>
      </c>
      <c r="C1026">
        <v>40.211894999999998</v>
      </c>
      <c r="D1026">
        <f t="shared" si="16"/>
        <v>4.8933561863647633E-2</v>
      </c>
      <c r="E1026">
        <f>Table2[[#This Row],[Return]]</f>
        <v>4.8933561863647633E-2</v>
      </c>
    </row>
    <row r="1027" spans="2:5" x14ac:dyDescent="0.2">
      <c r="B1027" s="149">
        <v>43915</v>
      </c>
      <c r="C1027">
        <v>38.335979000000002</v>
      </c>
      <c r="D1027">
        <f t="shared" si="16"/>
        <v>-4.6650773359474769E-2</v>
      </c>
      <c r="E1027">
        <f>Table2[[#This Row],[Return]]</f>
        <v>-4.6650773359474769E-2</v>
      </c>
    </row>
    <row r="1028" spans="2:5" x14ac:dyDescent="0.2">
      <c r="B1028" s="149">
        <v>43914</v>
      </c>
      <c r="C1028">
        <v>40.211894999999998</v>
      </c>
      <c r="D1028">
        <f t="shared" ref="D1028:D1091" si="17">(C1028-C1029)/C1029</f>
        <v>-9.9138002395360011E-2</v>
      </c>
      <c r="E1028">
        <f>Table2[[#This Row],[Return]]</f>
        <v>-9.9138002395360011E-2</v>
      </c>
    </row>
    <row r="1029" spans="2:5" x14ac:dyDescent="0.2">
      <c r="B1029" s="149">
        <v>43913</v>
      </c>
      <c r="C1029">
        <v>44.637130999999997</v>
      </c>
      <c r="D1029">
        <f t="shared" si="17"/>
        <v>-9.9902884490537705E-2</v>
      </c>
      <c r="E1029">
        <f>Table2[[#This Row],[Return]]</f>
        <v>-9.9902884490537705E-2</v>
      </c>
    </row>
    <row r="1030" spans="2:5" x14ac:dyDescent="0.2">
      <c r="B1030" s="149">
        <v>43910</v>
      </c>
      <c r="C1030">
        <v>49.591461000000002</v>
      </c>
      <c r="D1030">
        <f t="shared" si="17"/>
        <v>5.853636077095728E-3</v>
      </c>
      <c r="E1030">
        <f>Table2[[#This Row],[Return]]</f>
        <v>5.853636077095728E-3</v>
      </c>
    </row>
    <row r="1031" spans="2:5" x14ac:dyDescent="0.2">
      <c r="B1031" s="149">
        <v>43909</v>
      </c>
      <c r="C1031">
        <v>49.302860000000003</v>
      </c>
      <c r="D1031">
        <f t="shared" si="17"/>
        <v>-7.9892327146524847E-2</v>
      </c>
      <c r="E1031">
        <f>Table2[[#This Row],[Return]]</f>
        <v>-7.9892327146524847E-2</v>
      </c>
    </row>
    <row r="1032" spans="2:5" x14ac:dyDescent="0.2">
      <c r="B1032" s="149">
        <v>43908</v>
      </c>
      <c r="C1032">
        <v>53.583793999999997</v>
      </c>
      <c r="D1032">
        <f t="shared" si="17"/>
        <v>-5.1107304869111171E-2</v>
      </c>
      <c r="E1032">
        <f>Table2[[#This Row],[Return]]</f>
        <v>-5.1107304869111171E-2</v>
      </c>
    </row>
    <row r="1033" spans="2:5" x14ac:dyDescent="0.2">
      <c r="B1033" s="149">
        <v>43907</v>
      </c>
      <c r="C1033">
        <v>56.469814</v>
      </c>
      <c r="D1033">
        <f t="shared" si="17"/>
        <v>2.7121611071836242E-2</v>
      </c>
      <c r="E1033">
        <f>Table2[[#This Row],[Return]]</f>
        <v>2.7121611071836242E-2</v>
      </c>
    </row>
    <row r="1034" spans="2:5" x14ac:dyDescent="0.2">
      <c r="B1034" s="149">
        <v>43906</v>
      </c>
      <c r="C1034">
        <v>54.978703000000003</v>
      </c>
      <c r="D1034">
        <f t="shared" si="17"/>
        <v>1.2400355486494199E-2</v>
      </c>
      <c r="E1034">
        <f>Table2[[#This Row],[Return]]</f>
        <v>1.2400355486494199E-2</v>
      </c>
    </row>
    <row r="1035" spans="2:5" x14ac:dyDescent="0.2">
      <c r="B1035" s="149">
        <v>43903</v>
      </c>
      <c r="C1035">
        <v>54.305298000000001</v>
      </c>
      <c r="D1035">
        <f t="shared" si="17"/>
        <v>-3.3390570133746293E-2</v>
      </c>
      <c r="E1035">
        <f>Table2[[#This Row],[Return]]</f>
        <v>-3.3390570133746293E-2</v>
      </c>
    </row>
    <row r="1036" spans="2:5" x14ac:dyDescent="0.2">
      <c r="B1036" s="149">
        <v>43902</v>
      </c>
      <c r="C1036">
        <v>56.181221000000001</v>
      </c>
      <c r="D1036">
        <f t="shared" si="17"/>
        <v>-0.17045440451083446</v>
      </c>
      <c r="E1036">
        <f>Table2[[#This Row],[Return]]</f>
        <v>-0.17045440451083446</v>
      </c>
    </row>
    <row r="1037" spans="2:5" x14ac:dyDescent="0.2">
      <c r="B1037" s="149">
        <v>43901</v>
      </c>
      <c r="C1037">
        <v>67.725296</v>
      </c>
      <c r="D1037">
        <f t="shared" si="17"/>
        <v>-7.7519688766740456E-3</v>
      </c>
      <c r="E1037">
        <f>Table2[[#This Row],[Return]]</f>
        <v>-7.7519688766740456E-3</v>
      </c>
    </row>
    <row r="1038" spans="2:5" x14ac:dyDescent="0.2">
      <c r="B1038" s="149">
        <v>43899</v>
      </c>
      <c r="C1038">
        <v>68.254401999999999</v>
      </c>
      <c r="D1038">
        <f t="shared" si="17"/>
        <v>-8.863207195595571E-2</v>
      </c>
      <c r="E1038">
        <f>Table2[[#This Row],[Return]]</f>
        <v>-8.863207195595571E-2</v>
      </c>
    </row>
    <row r="1039" spans="2:5" x14ac:dyDescent="0.2">
      <c r="B1039" s="149">
        <v>43896</v>
      </c>
      <c r="C1039">
        <v>74.892257999999998</v>
      </c>
      <c r="D1039">
        <f t="shared" si="17"/>
        <v>-5.2919514256065385E-2</v>
      </c>
      <c r="E1039">
        <f>Table2[[#This Row],[Return]]</f>
        <v>-5.2919514256065385E-2</v>
      </c>
    </row>
    <row r="1040" spans="2:5" x14ac:dyDescent="0.2">
      <c r="B1040" s="149">
        <v>43895</v>
      </c>
      <c r="C1040">
        <v>79.076972999999995</v>
      </c>
      <c r="D1040">
        <f t="shared" si="17"/>
        <v>3.0074963487798399E-2</v>
      </c>
      <c r="E1040">
        <f>Table2[[#This Row],[Return]]</f>
        <v>3.0074963487798399E-2</v>
      </c>
    </row>
    <row r="1041" spans="2:5" x14ac:dyDescent="0.2">
      <c r="B1041" s="149">
        <v>43894</v>
      </c>
      <c r="C1041">
        <v>76.768173000000004</v>
      </c>
      <c r="D1041">
        <f t="shared" si="17"/>
        <v>-7.5853914993028959E-2</v>
      </c>
      <c r="E1041">
        <f>Table2[[#This Row],[Return]]</f>
        <v>-7.5853914993028959E-2</v>
      </c>
    </row>
    <row r="1042" spans="2:5" x14ac:dyDescent="0.2">
      <c r="B1042" s="149">
        <v>43893</v>
      </c>
      <c r="C1042">
        <v>83.069305</v>
      </c>
      <c r="D1042">
        <f t="shared" si="17"/>
        <v>-2.4293864803161532E-2</v>
      </c>
      <c r="E1042">
        <f>Table2[[#This Row],[Return]]</f>
        <v>-2.4293864803161532E-2</v>
      </c>
    </row>
    <row r="1043" spans="2:5" x14ac:dyDescent="0.2">
      <c r="B1043" s="149">
        <v>43892</v>
      </c>
      <c r="C1043">
        <v>85.137626999999995</v>
      </c>
      <c r="D1043">
        <f t="shared" si="17"/>
        <v>-3.6996691051478382E-2</v>
      </c>
      <c r="E1043">
        <f>Table2[[#This Row],[Return]]</f>
        <v>-3.6996691051478382E-2</v>
      </c>
    </row>
    <row r="1044" spans="2:5" x14ac:dyDescent="0.2">
      <c r="B1044" s="149">
        <v>43889</v>
      </c>
      <c r="C1044">
        <v>88.408446999999995</v>
      </c>
      <c r="D1044">
        <f t="shared" si="17"/>
        <v>-8.0080048280777763E-2</v>
      </c>
      <c r="E1044">
        <f>Table2[[#This Row],[Return]]</f>
        <v>-8.0080048280777763E-2</v>
      </c>
    </row>
    <row r="1045" spans="2:5" x14ac:dyDescent="0.2">
      <c r="B1045" s="149">
        <v>43888</v>
      </c>
      <c r="C1045">
        <v>96.104500000000002</v>
      </c>
      <c r="D1045">
        <f t="shared" si="17"/>
        <v>-4.8118185579519114E-2</v>
      </c>
      <c r="E1045">
        <f>Table2[[#This Row],[Return]]</f>
        <v>-4.8118185579519114E-2</v>
      </c>
    </row>
    <row r="1046" spans="2:5" x14ac:dyDescent="0.2">
      <c r="B1046" s="149">
        <v>43887</v>
      </c>
      <c r="C1046">
        <v>100.962639</v>
      </c>
      <c r="D1046">
        <f t="shared" si="17"/>
        <v>-7.5650251543646022E-3</v>
      </c>
      <c r="E1046">
        <f>Table2[[#This Row],[Return]]</f>
        <v>-7.5650251543646022E-3</v>
      </c>
    </row>
    <row r="1047" spans="2:5" x14ac:dyDescent="0.2">
      <c r="B1047" s="149">
        <v>43886</v>
      </c>
      <c r="C1047">
        <v>101.732246</v>
      </c>
      <c r="D1047">
        <f t="shared" si="17"/>
        <v>-5.6416592091437893E-3</v>
      </c>
      <c r="E1047">
        <f>Table2[[#This Row],[Return]]</f>
        <v>-5.6416592091437893E-3</v>
      </c>
    </row>
    <row r="1048" spans="2:5" x14ac:dyDescent="0.2">
      <c r="B1048" s="149">
        <v>43885</v>
      </c>
      <c r="C1048">
        <v>102.30944100000001</v>
      </c>
      <c r="D1048">
        <f t="shared" si="17"/>
        <v>-2.2112021326428227E-2</v>
      </c>
      <c r="E1048">
        <f>Table2[[#This Row],[Return]]</f>
        <v>-2.2112021326428227E-2</v>
      </c>
    </row>
    <row r="1049" spans="2:5" x14ac:dyDescent="0.2">
      <c r="B1049" s="149">
        <v>43881</v>
      </c>
      <c r="C1049">
        <v>104.62286400000001</v>
      </c>
      <c r="D1049">
        <f t="shared" si="17"/>
        <v>-2.1633520196028485E-2</v>
      </c>
      <c r="E1049">
        <f>Table2[[#This Row],[Return]]</f>
        <v>-2.1633520196028485E-2</v>
      </c>
    </row>
    <row r="1050" spans="2:5" x14ac:dyDescent="0.2">
      <c r="B1050" s="149">
        <v>43880</v>
      </c>
      <c r="C1050">
        <v>106.936272</v>
      </c>
      <c r="D1050">
        <f t="shared" si="17"/>
        <v>4.3778864995859465E-2</v>
      </c>
      <c r="E1050">
        <f>Table2[[#This Row],[Return]]</f>
        <v>4.3778864995859465E-2</v>
      </c>
    </row>
    <row r="1051" spans="2:5" x14ac:dyDescent="0.2">
      <c r="B1051" s="149">
        <v>43879</v>
      </c>
      <c r="C1051">
        <v>102.45108</v>
      </c>
      <c r="D1051">
        <f t="shared" si="17"/>
        <v>-4.48943761270151E-2</v>
      </c>
      <c r="E1051">
        <f>Table2[[#This Row],[Return]]</f>
        <v>-4.48943761270151E-2</v>
      </c>
    </row>
    <row r="1052" spans="2:5" x14ac:dyDescent="0.2">
      <c r="B1052" s="149">
        <v>43878</v>
      </c>
      <c r="C1052">
        <v>107.26675400000001</v>
      </c>
      <c r="D1052">
        <f t="shared" si="17"/>
        <v>1.7009855225162209E-2</v>
      </c>
      <c r="E1052">
        <f>Table2[[#This Row],[Return]]</f>
        <v>1.7009855225162209E-2</v>
      </c>
    </row>
    <row r="1053" spans="2:5" x14ac:dyDescent="0.2">
      <c r="B1053" s="149">
        <v>43875</v>
      </c>
      <c r="C1053">
        <v>105.472679</v>
      </c>
      <c r="D1053">
        <f t="shared" si="17"/>
        <v>-1.9745469858115476E-2</v>
      </c>
      <c r="E1053">
        <f>Table2[[#This Row],[Return]]</f>
        <v>-1.9745469858115476E-2</v>
      </c>
    </row>
    <row r="1054" spans="2:5" x14ac:dyDescent="0.2">
      <c r="B1054" s="149">
        <v>43874</v>
      </c>
      <c r="C1054">
        <v>107.59723700000001</v>
      </c>
      <c r="D1054">
        <f t="shared" si="17"/>
        <v>1.3179860722398078E-3</v>
      </c>
      <c r="E1054">
        <f>Table2[[#This Row],[Return]]</f>
        <v>1.3179860722398078E-3</v>
      </c>
    </row>
    <row r="1055" spans="2:5" x14ac:dyDescent="0.2">
      <c r="B1055" s="149">
        <v>43873</v>
      </c>
      <c r="C1055">
        <v>107.455612</v>
      </c>
      <c r="D1055">
        <f t="shared" si="17"/>
        <v>5.66388430675418E-2</v>
      </c>
      <c r="E1055">
        <f>Table2[[#This Row],[Return]]</f>
        <v>5.66388430675418E-2</v>
      </c>
    </row>
    <row r="1056" spans="2:5" x14ac:dyDescent="0.2">
      <c r="B1056" s="149">
        <v>43872</v>
      </c>
      <c r="C1056">
        <v>101.69568599999999</v>
      </c>
      <c r="D1056">
        <f t="shared" si="17"/>
        <v>1.1742611749547984E-2</v>
      </c>
      <c r="E1056">
        <f>Table2[[#This Row],[Return]]</f>
        <v>1.1742611749547984E-2</v>
      </c>
    </row>
    <row r="1057" spans="2:5" x14ac:dyDescent="0.2">
      <c r="B1057" s="149">
        <v>43871</v>
      </c>
      <c r="C1057">
        <v>100.515373</v>
      </c>
      <c r="D1057">
        <f t="shared" si="17"/>
        <v>-4.9129093838099408E-2</v>
      </c>
      <c r="E1057">
        <f>Table2[[#This Row],[Return]]</f>
        <v>-4.9129093838099408E-2</v>
      </c>
    </row>
    <row r="1058" spans="2:5" x14ac:dyDescent="0.2">
      <c r="B1058" s="149">
        <v>43868</v>
      </c>
      <c r="C1058">
        <v>105.708748</v>
      </c>
      <c r="D1058">
        <f t="shared" si="17"/>
        <v>-1.7833265679926204E-3</v>
      </c>
      <c r="E1058">
        <f>Table2[[#This Row],[Return]]</f>
        <v>-1.7833265679926204E-3</v>
      </c>
    </row>
    <row r="1059" spans="2:5" x14ac:dyDescent="0.2">
      <c r="B1059" s="149">
        <v>43867</v>
      </c>
      <c r="C1059">
        <v>105.897598</v>
      </c>
      <c r="D1059">
        <f t="shared" si="17"/>
        <v>0.16398565598602993</v>
      </c>
      <c r="E1059">
        <f>Table2[[#This Row],[Return]]</f>
        <v>0.16398565598602993</v>
      </c>
    </row>
    <row r="1060" spans="2:5" x14ac:dyDescent="0.2">
      <c r="B1060" s="149">
        <v>43866</v>
      </c>
      <c r="C1060">
        <v>90.978438999999995</v>
      </c>
      <c r="D1060">
        <f t="shared" si="17"/>
        <v>-4.5567235743765831E-2</v>
      </c>
      <c r="E1060">
        <f>Table2[[#This Row],[Return]]</f>
        <v>-4.5567235743765831E-2</v>
      </c>
    </row>
    <row r="1061" spans="2:5" x14ac:dyDescent="0.2">
      <c r="B1061" s="149">
        <v>43865</v>
      </c>
      <c r="C1061">
        <v>95.321999000000005</v>
      </c>
      <c r="D1061">
        <f t="shared" si="17"/>
        <v>3.0627872969020798E-2</v>
      </c>
      <c r="E1061">
        <f>Table2[[#This Row],[Return]]</f>
        <v>3.0627872969020798E-2</v>
      </c>
    </row>
    <row r="1062" spans="2:5" x14ac:dyDescent="0.2">
      <c r="B1062" s="149">
        <v>43864</v>
      </c>
      <c r="C1062">
        <v>92.489249999999998</v>
      </c>
      <c r="D1062">
        <f t="shared" si="17"/>
        <v>-0.1460331055614314</v>
      </c>
      <c r="E1062">
        <f>Table2[[#This Row],[Return]]</f>
        <v>-0.1460331055614314</v>
      </c>
    </row>
    <row r="1063" spans="2:5" x14ac:dyDescent="0.2">
      <c r="B1063" s="149">
        <v>43861</v>
      </c>
      <c r="C1063">
        <v>108.30542800000001</v>
      </c>
      <c r="D1063">
        <f t="shared" si="17"/>
        <v>-3.2883751291455175E-2</v>
      </c>
      <c r="E1063">
        <f>Table2[[#This Row],[Return]]</f>
        <v>-3.2883751291455175E-2</v>
      </c>
    </row>
    <row r="1064" spans="2:5" x14ac:dyDescent="0.2">
      <c r="B1064" s="149">
        <v>43860</v>
      </c>
      <c r="C1064">
        <v>111.98801400000001</v>
      </c>
      <c r="D1064">
        <f t="shared" si="17"/>
        <v>-2.9062590688323994E-2</v>
      </c>
      <c r="E1064">
        <f>Table2[[#This Row],[Return]]</f>
        <v>-2.9062590688323994E-2</v>
      </c>
    </row>
    <row r="1065" spans="2:5" x14ac:dyDescent="0.2">
      <c r="B1065" s="149">
        <v>43859</v>
      </c>
      <c r="C1065">
        <v>115.340096</v>
      </c>
      <c r="D1065">
        <f t="shared" si="17"/>
        <v>2.2603698813192921E-2</v>
      </c>
      <c r="E1065">
        <f>Table2[[#This Row],[Return]]</f>
        <v>2.2603698813192921E-2</v>
      </c>
    </row>
    <row r="1066" spans="2:5" x14ac:dyDescent="0.2">
      <c r="B1066" s="149">
        <v>43858</v>
      </c>
      <c r="C1066">
        <v>112.790611</v>
      </c>
      <c r="D1066">
        <f t="shared" si="17"/>
        <v>-4.5834276579343556E-3</v>
      </c>
      <c r="E1066">
        <f>Table2[[#This Row],[Return]]</f>
        <v>-4.5834276579343556E-3</v>
      </c>
    </row>
    <row r="1067" spans="2:5" x14ac:dyDescent="0.2">
      <c r="B1067" s="149">
        <v>43857</v>
      </c>
      <c r="C1067">
        <v>113.30995900000001</v>
      </c>
      <c r="D1067">
        <f t="shared" si="17"/>
        <v>-1.3157933813764965E-2</v>
      </c>
      <c r="E1067">
        <f>Table2[[#This Row],[Return]]</f>
        <v>-1.3157933813764965E-2</v>
      </c>
    </row>
    <row r="1068" spans="2:5" x14ac:dyDescent="0.2">
      <c r="B1068" s="149">
        <v>43854</v>
      </c>
      <c r="C1068">
        <v>114.820763</v>
      </c>
      <c r="D1068">
        <f t="shared" si="17"/>
        <v>-2.093390057623393E-2</v>
      </c>
      <c r="E1068">
        <f>Table2[[#This Row],[Return]]</f>
        <v>-2.093390057623393E-2</v>
      </c>
    </row>
    <row r="1069" spans="2:5" x14ac:dyDescent="0.2">
      <c r="B1069" s="149">
        <v>43853</v>
      </c>
      <c r="C1069">
        <v>117.275803</v>
      </c>
      <c r="D1069">
        <f t="shared" si="17"/>
        <v>-9.1744118380453644E-3</v>
      </c>
      <c r="E1069">
        <f>Table2[[#This Row],[Return]]</f>
        <v>-9.1744118380453644E-3</v>
      </c>
    </row>
    <row r="1070" spans="2:5" x14ac:dyDescent="0.2">
      <c r="B1070" s="149">
        <v>43852</v>
      </c>
      <c r="C1070">
        <v>118.36170199999999</v>
      </c>
      <c r="D1070">
        <f t="shared" si="17"/>
        <v>5.2476959480112918E-2</v>
      </c>
      <c r="E1070">
        <f>Table2[[#This Row],[Return]]</f>
        <v>5.2476959480112918E-2</v>
      </c>
    </row>
    <row r="1071" spans="2:5" x14ac:dyDescent="0.2">
      <c r="B1071" s="149">
        <v>43851</v>
      </c>
      <c r="C1071">
        <v>112.46013600000001</v>
      </c>
      <c r="D1071">
        <f t="shared" si="17"/>
        <v>-3.4063280047606559E-2</v>
      </c>
      <c r="E1071">
        <f>Table2[[#This Row],[Return]]</f>
        <v>-3.4063280047606559E-2</v>
      </c>
    </row>
    <row r="1072" spans="2:5" x14ac:dyDescent="0.2">
      <c r="B1072" s="149">
        <v>43850</v>
      </c>
      <c r="C1072">
        <v>116.42598700000001</v>
      </c>
      <c r="D1072">
        <f t="shared" si="17"/>
        <v>-3.4077530498375162E-2</v>
      </c>
      <c r="E1072">
        <f>Table2[[#This Row],[Return]]</f>
        <v>-3.4077530498375162E-2</v>
      </c>
    </row>
    <row r="1073" spans="2:5" x14ac:dyDescent="0.2">
      <c r="B1073" s="149">
        <v>43847</v>
      </c>
      <c r="C1073">
        <v>120.53346999999999</v>
      </c>
      <c r="D1073">
        <f t="shared" si="17"/>
        <v>-2.1839060208921561E-2</v>
      </c>
      <c r="E1073">
        <f>Table2[[#This Row],[Return]]</f>
        <v>-2.1839060208921561E-2</v>
      </c>
    </row>
    <row r="1074" spans="2:5" x14ac:dyDescent="0.2">
      <c r="B1074" s="149">
        <v>43846</v>
      </c>
      <c r="C1074">
        <v>123.22457900000001</v>
      </c>
      <c r="D1074">
        <f t="shared" si="17"/>
        <v>4.9035397908169083E-2</v>
      </c>
      <c r="E1074">
        <f>Table2[[#This Row],[Return]]</f>
        <v>4.9035397908169083E-2</v>
      </c>
    </row>
    <row r="1075" spans="2:5" x14ac:dyDescent="0.2">
      <c r="B1075" s="149">
        <v>43845</v>
      </c>
      <c r="C1075">
        <v>117.464653</v>
      </c>
      <c r="D1075">
        <f t="shared" si="17"/>
        <v>-1.1128738614098532E-2</v>
      </c>
      <c r="E1075">
        <f>Table2[[#This Row],[Return]]</f>
        <v>-1.1128738614098532E-2</v>
      </c>
    </row>
    <row r="1076" spans="2:5" x14ac:dyDescent="0.2">
      <c r="B1076" s="149">
        <v>43844</v>
      </c>
      <c r="C1076">
        <v>118.786598</v>
      </c>
      <c r="D1076">
        <f t="shared" si="17"/>
        <v>1.6155000420066613E-2</v>
      </c>
      <c r="E1076">
        <f>Table2[[#This Row],[Return]]</f>
        <v>1.6155000420066613E-2</v>
      </c>
    </row>
    <row r="1077" spans="2:5" x14ac:dyDescent="0.2">
      <c r="B1077" s="149">
        <v>43843</v>
      </c>
      <c r="C1077">
        <v>116.89810900000001</v>
      </c>
      <c r="D1077">
        <f t="shared" si="17"/>
        <v>1.8930047917333531E-2</v>
      </c>
      <c r="E1077">
        <f>Table2[[#This Row],[Return]]</f>
        <v>1.8930047917333531E-2</v>
      </c>
    </row>
    <row r="1078" spans="2:5" x14ac:dyDescent="0.2">
      <c r="B1078" s="149">
        <v>43840</v>
      </c>
      <c r="C1078">
        <v>114.72633399999999</v>
      </c>
      <c r="D1078">
        <f t="shared" si="17"/>
        <v>-1.139139616417954E-2</v>
      </c>
      <c r="E1078">
        <f>Table2[[#This Row],[Return]]</f>
        <v>-1.139139616417954E-2</v>
      </c>
    </row>
    <row r="1079" spans="2:5" x14ac:dyDescent="0.2">
      <c r="B1079" s="149">
        <v>43839</v>
      </c>
      <c r="C1079">
        <v>116.048286</v>
      </c>
      <c r="D1079">
        <f t="shared" si="17"/>
        <v>3.6750878023264436E-3</v>
      </c>
      <c r="E1079">
        <f>Table2[[#This Row],[Return]]</f>
        <v>3.6750878023264436E-3</v>
      </c>
    </row>
    <row r="1080" spans="2:5" x14ac:dyDescent="0.2">
      <c r="B1080" s="149">
        <v>43838</v>
      </c>
      <c r="C1080">
        <v>115.62336000000001</v>
      </c>
      <c r="D1080">
        <f t="shared" si="17"/>
        <v>-3.0866686360014231E-2</v>
      </c>
      <c r="E1080">
        <f>Table2[[#This Row],[Return]]</f>
        <v>-3.0866686360014231E-2</v>
      </c>
    </row>
    <row r="1081" spans="2:5" x14ac:dyDescent="0.2">
      <c r="B1081" s="149">
        <v>43837</v>
      </c>
      <c r="C1081">
        <v>119.305939</v>
      </c>
      <c r="D1081">
        <f t="shared" si="17"/>
        <v>9.2520447132348416E-2</v>
      </c>
      <c r="E1081">
        <f>Table2[[#This Row],[Return]]</f>
        <v>9.2520447132348416E-2</v>
      </c>
    </row>
    <row r="1082" spans="2:5" x14ac:dyDescent="0.2">
      <c r="B1082" s="149">
        <v>43836</v>
      </c>
      <c r="C1082">
        <v>109.202477</v>
      </c>
      <c r="D1082">
        <f t="shared" si="17"/>
        <v>-7.4799940192086842E-2</v>
      </c>
      <c r="E1082">
        <f>Table2[[#This Row],[Return]]</f>
        <v>-7.4799940192086842E-2</v>
      </c>
    </row>
    <row r="1083" spans="2:5" x14ac:dyDescent="0.2">
      <c r="B1083" s="149">
        <v>43833</v>
      </c>
      <c r="C1083">
        <v>118.031204</v>
      </c>
      <c r="D1083">
        <f t="shared" si="17"/>
        <v>-1.5748070367216017E-2</v>
      </c>
      <c r="E1083">
        <f>Table2[[#This Row],[Return]]</f>
        <v>-1.5748070367216017E-2</v>
      </c>
    </row>
    <row r="1084" spans="2:5" x14ac:dyDescent="0.2">
      <c r="B1084" s="149">
        <v>43832</v>
      </c>
      <c r="C1084">
        <v>119.919708</v>
      </c>
      <c r="D1084">
        <f t="shared" si="17"/>
        <v>3.3781068291543627E-2</v>
      </c>
      <c r="E1084">
        <f>Table2[[#This Row],[Return]]</f>
        <v>3.3781068291543627E-2</v>
      </c>
    </row>
    <row r="1085" spans="2:5" x14ac:dyDescent="0.2">
      <c r="B1085" s="149">
        <v>43831</v>
      </c>
      <c r="C1085">
        <v>116.001068</v>
      </c>
      <c r="D1085">
        <f t="shared" si="17"/>
        <v>0.17447422437044191</v>
      </c>
      <c r="E1085">
        <f>Table2[[#This Row],[Return]]</f>
        <v>0.17447422437044191</v>
      </c>
    </row>
    <row r="1086" spans="2:5" x14ac:dyDescent="0.2">
      <c r="B1086" s="149">
        <v>43830</v>
      </c>
      <c r="C1086">
        <v>98.768508999999995</v>
      </c>
      <c r="D1086">
        <f t="shared" si="17"/>
        <v>7.6131627452097519E-2</v>
      </c>
      <c r="E1086">
        <f>Table2[[#This Row],[Return]]</f>
        <v>7.6131627452097519E-2</v>
      </c>
    </row>
    <row r="1087" spans="2:5" x14ac:dyDescent="0.2">
      <c r="B1087" s="149">
        <v>43829</v>
      </c>
      <c r="C1087">
        <v>91.781066999999993</v>
      </c>
      <c r="D1087">
        <f t="shared" si="17"/>
        <v>3.0752869742439407E-2</v>
      </c>
      <c r="E1087">
        <f>Table2[[#This Row],[Return]]</f>
        <v>3.0752869742439407E-2</v>
      </c>
    </row>
    <row r="1088" spans="2:5" x14ac:dyDescent="0.2">
      <c r="B1088" s="149">
        <v>43826</v>
      </c>
      <c r="C1088">
        <v>89.042747000000006</v>
      </c>
      <c r="D1088">
        <f t="shared" si="17"/>
        <v>6.0742465369149373E-2</v>
      </c>
      <c r="E1088">
        <f>Table2[[#This Row],[Return]]</f>
        <v>6.0742465369149373E-2</v>
      </c>
    </row>
    <row r="1089" spans="2:5" x14ac:dyDescent="0.2">
      <c r="B1089" s="149">
        <v>43825</v>
      </c>
      <c r="C1089">
        <v>83.943793999999997</v>
      </c>
      <c r="D1089">
        <f t="shared" si="17"/>
        <v>2.715183876525129E-2</v>
      </c>
      <c r="E1089">
        <f>Table2[[#This Row],[Return]]</f>
        <v>2.715183876525129E-2</v>
      </c>
    </row>
    <row r="1090" spans="2:5" x14ac:dyDescent="0.2">
      <c r="B1090" s="149">
        <v>43823</v>
      </c>
      <c r="C1090">
        <v>81.724815000000007</v>
      </c>
      <c r="D1090">
        <f t="shared" si="17"/>
        <v>-1.1986131433427924E-2</v>
      </c>
      <c r="E1090">
        <f>Table2[[#This Row],[Return]]</f>
        <v>-1.1986131433427924E-2</v>
      </c>
    </row>
    <row r="1091" spans="2:5" x14ac:dyDescent="0.2">
      <c r="B1091" s="149">
        <v>43822</v>
      </c>
      <c r="C1091">
        <v>82.716262999999998</v>
      </c>
      <c r="D1091">
        <f t="shared" si="17"/>
        <v>-3.4130188332847349E-3</v>
      </c>
      <c r="E1091">
        <f>Table2[[#This Row],[Return]]</f>
        <v>-3.4130188332847349E-3</v>
      </c>
    </row>
    <row r="1092" spans="2:5" x14ac:dyDescent="0.2">
      <c r="B1092" s="149">
        <v>43819</v>
      </c>
      <c r="C1092">
        <v>82.999542000000005</v>
      </c>
      <c r="D1092">
        <f t="shared" ref="D1092:D1155" si="18">(C1092-C1093)/C1093</f>
        <v>-7.3404825624399936E-3</v>
      </c>
      <c r="E1092">
        <f>Table2[[#This Row],[Return]]</f>
        <v>-7.3404825624399936E-3</v>
      </c>
    </row>
    <row r="1093" spans="2:5" x14ac:dyDescent="0.2">
      <c r="B1093" s="149">
        <v>43818</v>
      </c>
      <c r="C1093">
        <v>83.613303999999999</v>
      </c>
      <c r="D1093">
        <f t="shared" si="18"/>
        <v>1.0267908450846444E-2</v>
      </c>
      <c r="E1093">
        <f>Table2[[#This Row],[Return]]</f>
        <v>1.0267908450846444E-2</v>
      </c>
    </row>
    <row r="1094" spans="2:5" x14ac:dyDescent="0.2">
      <c r="B1094" s="149">
        <v>43817</v>
      </c>
      <c r="C1094">
        <v>82.763496000000004</v>
      </c>
      <c r="D1094">
        <f t="shared" si="18"/>
        <v>4.7192595370498372E-2</v>
      </c>
      <c r="E1094">
        <f>Table2[[#This Row],[Return]]</f>
        <v>4.7192595370498372E-2</v>
      </c>
    </row>
    <row r="1095" spans="2:5" x14ac:dyDescent="0.2">
      <c r="B1095" s="149">
        <v>43816</v>
      </c>
      <c r="C1095">
        <v>79.033691000000005</v>
      </c>
      <c r="D1095">
        <f t="shared" si="18"/>
        <v>-5.9709732728162009E-4</v>
      </c>
      <c r="E1095">
        <f>Table2[[#This Row],[Return]]</f>
        <v>-5.9709732728162009E-4</v>
      </c>
    </row>
    <row r="1096" spans="2:5" x14ac:dyDescent="0.2">
      <c r="B1096" s="149">
        <v>43815</v>
      </c>
      <c r="C1096">
        <v>79.080910000000003</v>
      </c>
      <c r="D1096">
        <f t="shared" si="18"/>
        <v>-7.1131339253245902E-3</v>
      </c>
      <c r="E1096">
        <f>Table2[[#This Row],[Return]]</f>
        <v>-7.1131339253245902E-3</v>
      </c>
    </row>
    <row r="1097" spans="2:5" x14ac:dyDescent="0.2">
      <c r="B1097" s="149">
        <v>43812</v>
      </c>
      <c r="C1097">
        <v>79.647452999999999</v>
      </c>
      <c r="D1097">
        <f t="shared" si="18"/>
        <v>2.6780146281594929E-2</v>
      </c>
      <c r="E1097">
        <f>Table2[[#This Row],[Return]]</f>
        <v>2.6780146281594929E-2</v>
      </c>
    </row>
    <row r="1098" spans="2:5" x14ac:dyDescent="0.2">
      <c r="B1098" s="149">
        <v>43811</v>
      </c>
      <c r="C1098">
        <v>77.570114000000004</v>
      </c>
      <c r="D1098">
        <f t="shared" si="18"/>
        <v>-3.6385315341325893E-3</v>
      </c>
      <c r="E1098">
        <f>Table2[[#This Row],[Return]]</f>
        <v>-3.6385315341325893E-3</v>
      </c>
    </row>
    <row r="1099" spans="2:5" x14ac:dyDescent="0.2">
      <c r="B1099" s="149">
        <v>43810</v>
      </c>
      <c r="C1099">
        <v>77.853386</v>
      </c>
      <c r="D1099">
        <f t="shared" si="18"/>
        <v>-1.0797718379967881E-2</v>
      </c>
      <c r="E1099">
        <f>Table2[[#This Row],[Return]]</f>
        <v>-1.0797718379967881E-2</v>
      </c>
    </row>
    <row r="1100" spans="2:5" x14ac:dyDescent="0.2">
      <c r="B1100" s="149">
        <v>43809</v>
      </c>
      <c r="C1100">
        <v>78.703201000000007</v>
      </c>
      <c r="D1100">
        <f t="shared" si="18"/>
        <v>-1.4193014084228959E-2</v>
      </c>
      <c r="E1100">
        <f>Table2[[#This Row],[Return]]</f>
        <v>-1.4193014084228959E-2</v>
      </c>
    </row>
    <row r="1101" spans="2:5" x14ac:dyDescent="0.2">
      <c r="B1101" s="149">
        <v>43808</v>
      </c>
      <c r="C1101">
        <v>79.836319000000003</v>
      </c>
      <c r="D1101">
        <f t="shared" si="18"/>
        <v>7.1472273916307807E-3</v>
      </c>
      <c r="E1101">
        <f>Table2[[#This Row],[Return]]</f>
        <v>7.1472273916307807E-3</v>
      </c>
    </row>
    <row r="1102" spans="2:5" x14ac:dyDescent="0.2">
      <c r="B1102" s="149">
        <v>43805</v>
      </c>
      <c r="C1102">
        <v>79.269760000000005</v>
      </c>
      <c r="D1102">
        <f t="shared" si="18"/>
        <v>-7.6831121875785297E-3</v>
      </c>
      <c r="E1102">
        <f>Table2[[#This Row],[Return]]</f>
        <v>-7.6831121875785297E-3</v>
      </c>
    </row>
    <row r="1103" spans="2:5" x14ac:dyDescent="0.2">
      <c r="B1103" s="149">
        <v>43804</v>
      </c>
      <c r="C1103">
        <v>79.883514000000005</v>
      </c>
      <c r="D1103">
        <f t="shared" si="18"/>
        <v>4.7505959752830703E-3</v>
      </c>
      <c r="E1103">
        <f>Table2[[#This Row],[Return]]</f>
        <v>4.7505959752830703E-3</v>
      </c>
    </row>
    <row r="1104" spans="2:5" x14ac:dyDescent="0.2">
      <c r="B1104" s="149">
        <v>43803</v>
      </c>
      <c r="C1104">
        <v>79.505814000000001</v>
      </c>
      <c r="D1104">
        <f t="shared" si="18"/>
        <v>1.3237056938738946E-2</v>
      </c>
      <c r="E1104">
        <f>Table2[[#This Row],[Return]]</f>
        <v>1.3237056938738946E-2</v>
      </c>
    </row>
    <row r="1105" spans="2:5" x14ac:dyDescent="0.2">
      <c r="B1105" s="149">
        <v>43802</v>
      </c>
      <c r="C1105">
        <v>78.467140000000001</v>
      </c>
      <c r="D1105">
        <f t="shared" si="18"/>
        <v>-2.1777556176131582E-2</v>
      </c>
      <c r="E1105">
        <f>Table2[[#This Row],[Return]]</f>
        <v>-2.1777556176131582E-2</v>
      </c>
    </row>
    <row r="1106" spans="2:5" x14ac:dyDescent="0.2">
      <c r="B1106" s="149">
        <v>43801</v>
      </c>
      <c r="C1106">
        <v>80.214005</v>
      </c>
      <c r="D1106">
        <f t="shared" si="18"/>
        <v>4.1371615174564677E-3</v>
      </c>
      <c r="E1106">
        <f>Table2[[#This Row],[Return]]</f>
        <v>4.1371615174564677E-3</v>
      </c>
    </row>
    <row r="1107" spans="2:5" x14ac:dyDescent="0.2">
      <c r="B1107" s="149">
        <v>43798</v>
      </c>
      <c r="C1107">
        <v>79.883514000000005</v>
      </c>
      <c r="D1107">
        <f t="shared" si="18"/>
        <v>1.4997013907985751E-2</v>
      </c>
      <c r="E1107">
        <f>Table2[[#This Row],[Return]]</f>
        <v>1.4997013907985751E-2</v>
      </c>
    </row>
    <row r="1108" spans="2:5" x14ac:dyDescent="0.2">
      <c r="B1108" s="149">
        <v>43797</v>
      </c>
      <c r="C1108">
        <v>78.703201000000007</v>
      </c>
      <c r="D1108">
        <f t="shared" si="18"/>
        <v>1.8028153180087493E-3</v>
      </c>
      <c r="E1108">
        <f>Table2[[#This Row],[Return]]</f>
        <v>1.8028153180087493E-3</v>
      </c>
    </row>
    <row r="1109" spans="2:5" x14ac:dyDescent="0.2">
      <c r="B1109" s="149">
        <v>43796</v>
      </c>
      <c r="C1109">
        <v>78.561569000000006</v>
      </c>
      <c r="D1109">
        <f t="shared" si="18"/>
        <v>-1.5384609021686566E-2</v>
      </c>
      <c r="E1109">
        <f>Table2[[#This Row],[Return]]</f>
        <v>-1.5384609021686566E-2</v>
      </c>
    </row>
    <row r="1110" spans="2:5" x14ac:dyDescent="0.2">
      <c r="B1110" s="149">
        <v>43795</v>
      </c>
      <c r="C1110">
        <v>79.789092999999994</v>
      </c>
      <c r="D1110">
        <f t="shared" si="18"/>
        <v>-1.3426796926144732E-2</v>
      </c>
      <c r="E1110">
        <f>Table2[[#This Row],[Return]]</f>
        <v>-1.3426796926144732E-2</v>
      </c>
    </row>
    <row r="1111" spans="2:5" x14ac:dyDescent="0.2">
      <c r="B1111" s="149">
        <v>43794</v>
      </c>
      <c r="C1111">
        <v>80.874984999999995</v>
      </c>
      <c r="D1111">
        <f t="shared" si="18"/>
        <v>-2.9103434321387806E-3</v>
      </c>
      <c r="E1111">
        <f>Table2[[#This Row],[Return]]</f>
        <v>-2.9103434321387806E-3</v>
      </c>
    </row>
    <row r="1112" spans="2:5" x14ac:dyDescent="0.2">
      <c r="B1112" s="149">
        <v>43791</v>
      </c>
      <c r="C1112">
        <v>81.111046000000002</v>
      </c>
      <c r="D1112">
        <f t="shared" si="18"/>
        <v>-9.2271509546524248E-3</v>
      </c>
      <c r="E1112">
        <f>Table2[[#This Row],[Return]]</f>
        <v>-9.2271509546524248E-3</v>
      </c>
    </row>
    <row r="1113" spans="2:5" x14ac:dyDescent="0.2">
      <c r="B1113" s="149">
        <v>43790</v>
      </c>
      <c r="C1113">
        <v>81.866439999999997</v>
      </c>
      <c r="D1113">
        <f t="shared" si="18"/>
        <v>-6.8728671994930284E-3</v>
      </c>
      <c r="E1113">
        <f>Table2[[#This Row],[Return]]</f>
        <v>-6.8728671994930284E-3</v>
      </c>
    </row>
    <row r="1114" spans="2:5" x14ac:dyDescent="0.2">
      <c r="B1114" s="149">
        <v>43789</v>
      </c>
      <c r="C1114">
        <v>82.432991000000001</v>
      </c>
      <c r="D1114">
        <f t="shared" si="18"/>
        <v>-1.2443514968766851E-2</v>
      </c>
      <c r="E1114">
        <f>Table2[[#This Row],[Return]]</f>
        <v>-1.2443514968766851E-2</v>
      </c>
    </row>
    <row r="1115" spans="2:5" x14ac:dyDescent="0.2">
      <c r="B1115" s="149">
        <v>43788</v>
      </c>
      <c r="C1115">
        <v>83.471671999999998</v>
      </c>
      <c r="D1115">
        <f t="shared" si="18"/>
        <v>1.9020198072463083E-2</v>
      </c>
      <c r="E1115">
        <f>Table2[[#This Row],[Return]]</f>
        <v>1.9020198072463083E-2</v>
      </c>
    </row>
    <row r="1116" spans="2:5" x14ac:dyDescent="0.2">
      <c r="B1116" s="149">
        <v>43787</v>
      </c>
      <c r="C1116">
        <v>81.913657999999998</v>
      </c>
      <c r="D1116">
        <f t="shared" si="18"/>
        <v>-3.6646354309717195E-2</v>
      </c>
      <c r="E1116">
        <f>Table2[[#This Row],[Return]]</f>
        <v>-3.6646354309717195E-2</v>
      </c>
    </row>
    <row r="1117" spans="2:5" x14ac:dyDescent="0.2">
      <c r="B1117" s="149">
        <v>43784</v>
      </c>
      <c r="C1117">
        <v>85.029685999999998</v>
      </c>
      <c r="D1117">
        <f t="shared" si="18"/>
        <v>3.3426667870414041E-3</v>
      </c>
      <c r="E1117">
        <f>Table2[[#This Row],[Return]]</f>
        <v>3.3426667870414041E-3</v>
      </c>
    </row>
    <row r="1118" spans="2:5" x14ac:dyDescent="0.2">
      <c r="B1118" s="149">
        <v>43783</v>
      </c>
      <c r="C1118">
        <v>84.746407000000005</v>
      </c>
      <c r="D1118">
        <f t="shared" si="18"/>
        <v>-3.8845096933432686E-3</v>
      </c>
      <c r="E1118">
        <f>Table2[[#This Row],[Return]]</f>
        <v>-3.8845096933432686E-3</v>
      </c>
    </row>
    <row r="1119" spans="2:5" x14ac:dyDescent="0.2">
      <c r="B1119" s="149">
        <v>43782</v>
      </c>
      <c r="C1119">
        <v>85.076888999999994</v>
      </c>
      <c r="D1119">
        <f t="shared" si="18"/>
        <v>-1.5838272300369598E-2</v>
      </c>
      <c r="E1119">
        <f>Table2[[#This Row],[Return]]</f>
        <v>-1.5838272300369598E-2</v>
      </c>
    </row>
    <row r="1120" spans="2:5" x14ac:dyDescent="0.2">
      <c r="B1120" s="149">
        <v>43780</v>
      </c>
      <c r="C1120">
        <v>86.446044999999998</v>
      </c>
      <c r="D1120">
        <f t="shared" si="18"/>
        <v>1.2161314539344334E-2</v>
      </c>
      <c r="E1120">
        <f>Table2[[#This Row],[Return]]</f>
        <v>1.2161314539344334E-2</v>
      </c>
    </row>
    <row r="1121" spans="2:5" x14ac:dyDescent="0.2">
      <c r="B1121" s="149">
        <v>43777</v>
      </c>
      <c r="C1121">
        <v>85.407379000000006</v>
      </c>
      <c r="D1121">
        <f t="shared" si="18"/>
        <v>-7.1351058098513449E-3</v>
      </c>
      <c r="E1121">
        <f>Table2[[#This Row],[Return]]</f>
        <v>-7.1351058098513449E-3</v>
      </c>
    </row>
    <row r="1122" spans="2:5" x14ac:dyDescent="0.2">
      <c r="B1122" s="149">
        <v>43776</v>
      </c>
      <c r="C1122">
        <v>86.021148999999994</v>
      </c>
      <c r="D1122">
        <f t="shared" si="18"/>
        <v>-4.9151583510848177E-3</v>
      </c>
      <c r="E1122">
        <f>Table2[[#This Row],[Return]]</f>
        <v>-4.9151583510848177E-3</v>
      </c>
    </row>
    <row r="1123" spans="2:5" x14ac:dyDescent="0.2">
      <c r="B1123" s="149">
        <v>43775</v>
      </c>
      <c r="C1123">
        <v>86.446044999999998</v>
      </c>
      <c r="D1123">
        <f t="shared" si="18"/>
        <v>7.7048946040500811E-3</v>
      </c>
      <c r="E1123">
        <f>Table2[[#This Row],[Return]]</f>
        <v>7.7048946040500811E-3</v>
      </c>
    </row>
    <row r="1124" spans="2:5" x14ac:dyDescent="0.2">
      <c r="B1124" s="149">
        <v>43774</v>
      </c>
      <c r="C1124">
        <v>85.785079999999994</v>
      </c>
      <c r="D1124">
        <f t="shared" si="18"/>
        <v>-2.2592800189545251E-2</v>
      </c>
      <c r="E1124">
        <f>Table2[[#This Row],[Return]]</f>
        <v>-2.2592800189545251E-2</v>
      </c>
    </row>
    <row r="1125" spans="2:5" x14ac:dyDescent="0.2">
      <c r="B1125" s="149">
        <v>43773</v>
      </c>
      <c r="C1125">
        <v>87.768005000000002</v>
      </c>
      <c r="D1125">
        <f t="shared" si="18"/>
        <v>-2.414692525244724E-2</v>
      </c>
      <c r="E1125">
        <f>Table2[[#This Row],[Return]]</f>
        <v>-2.414692525244724E-2</v>
      </c>
    </row>
    <row r="1126" spans="2:5" x14ac:dyDescent="0.2">
      <c r="B1126" s="149">
        <v>43770</v>
      </c>
      <c r="C1126">
        <v>89.939774</v>
      </c>
      <c r="D1126">
        <f t="shared" si="18"/>
        <v>4.2171195666738121E-3</v>
      </c>
      <c r="E1126">
        <f>Table2[[#This Row],[Return]]</f>
        <v>4.2171195666738121E-3</v>
      </c>
    </row>
    <row r="1127" spans="2:5" x14ac:dyDescent="0.2">
      <c r="B1127" s="149">
        <v>43769</v>
      </c>
      <c r="C1127">
        <v>89.562079999999995</v>
      </c>
      <c r="D1127">
        <f t="shared" si="18"/>
        <v>4.1163493410207773E-2</v>
      </c>
      <c r="E1127">
        <f>Table2[[#This Row],[Return]]</f>
        <v>4.1163493410207773E-2</v>
      </c>
    </row>
    <row r="1128" spans="2:5" x14ac:dyDescent="0.2">
      <c r="B1128" s="149">
        <v>43768</v>
      </c>
      <c r="C1128">
        <v>86.021148999999994</v>
      </c>
      <c r="D1128">
        <f t="shared" si="18"/>
        <v>3.8569672070263234E-3</v>
      </c>
      <c r="E1128">
        <f>Table2[[#This Row],[Return]]</f>
        <v>3.8569672070263234E-3</v>
      </c>
    </row>
    <row r="1129" spans="2:5" x14ac:dyDescent="0.2">
      <c r="B1129" s="149">
        <v>43767</v>
      </c>
      <c r="C1129">
        <v>85.690642999999994</v>
      </c>
      <c r="D1129">
        <f t="shared" si="18"/>
        <v>-7.1116873247258211E-3</v>
      </c>
      <c r="E1129">
        <f>Table2[[#This Row],[Return]]</f>
        <v>-7.1116873247258211E-3</v>
      </c>
    </row>
    <row r="1130" spans="2:5" x14ac:dyDescent="0.2">
      <c r="B1130" s="149">
        <v>43765</v>
      </c>
      <c r="C1130">
        <v>86.304412999999997</v>
      </c>
      <c r="D1130">
        <f t="shared" si="18"/>
        <v>1.2181515280690522E-2</v>
      </c>
      <c r="E1130">
        <f>Table2[[#This Row],[Return]]</f>
        <v>1.2181515280690522E-2</v>
      </c>
    </row>
    <row r="1131" spans="2:5" x14ac:dyDescent="0.2">
      <c r="B1131" s="149">
        <v>43763</v>
      </c>
      <c r="C1131">
        <v>85.265747000000005</v>
      </c>
      <c r="D1131">
        <f t="shared" si="18"/>
        <v>-1.5803836862024339E-2</v>
      </c>
      <c r="E1131">
        <f>Table2[[#This Row],[Return]]</f>
        <v>-1.5803836862024339E-2</v>
      </c>
    </row>
    <row r="1132" spans="2:5" x14ac:dyDescent="0.2">
      <c r="B1132" s="149">
        <v>43762</v>
      </c>
      <c r="C1132">
        <v>86.634911000000002</v>
      </c>
      <c r="D1132">
        <f t="shared" si="18"/>
        <v>1.7748250798096565E-2</v>
      </c>
      <c r="E1132">
        <f>Table2[[#This Row],[Return]]</f>
        <v>1.7748250798096565E-2</v>
      </c>
    </row>
    <row r="1133" spans="2:5" x14ac:dyDescent="0.2">
      <c r="B1133" s="149">
        <v>43761</v>
      </c>
      <c r="C1133">
        <v>85.124106999999995</v>
      </c>
      <c r="D1133">
        <f t="shared" si="18"/>
        <v>9.5183787224474414E-3</v>
      </c>
      <c r="E1133">
        <f>Table2[[#This Row],[Return]]</f>
        <v>9.5183787224474414E-3</v>
      </c>
    </row>
    <row r="1134" spans="2:5" x14ac:dyDescent="0.2">
      <c r="B1134" s="149">
        <v>43760</v>
      </c>
      <c r="C1134">
        <v>84.321503000000007</v>
      </c>
      <c r="D1134">
        <f t="shared" si="18"/>
        <v>2.2324070493080404E-2</v>
      </c>
      <c r="E1134">
        <f>Table2[[#This Row],[Return]]</f>
        <v>2.2324070493080404E-2</v>
      </c>
    </row>
    <row r="1135" spans="2:5" x14ac:dyDescent="0.2">
      <c r="B1135" s="149">
        <v>43756</v>
      </c>
      <c r="C1135">
        <v>82.480209000000002</v>
      </c>
      <c r="D1135">
        <f t="shared" si="18"/>
        <v>1.1580891618973009E-2</v>
      </c>
      <c r="E1135">
        <f>Table2[[#This Row],[Return]]</f>
        <v>1.1580891618973009E-2</v>
      </c>
    </row>
    <row r="1136" spans="2:5" x14ac:dyDescent="0.2">
      <c r="B1136" s="149">
        <v>43755</v>
      </c>
      <c r="C1136">
        <v>81.53595</v>
      </c>
      <c r="D1136">
        <f t="shared" si="18"/>
        <v>-6.3292439691096328E-3</v>
      </c>
      <c r="E1136">
        <f>Table2[[#This Row],[Return]]</f>
        <v>-6.3292439691096328E-3</v>
      </c>
    </row>
    <row r="1137" spans="2:5" x14ac:dyDescent="0.2">
      <c r="B1137" s="149">
        <v>43754</v>
      </c>
      <c r="C1137">
        <v>82.055297999999993</v>
      </c>
      <c r="D1137">
        <f t="shared" si="18"/>
        <v>-6.8570609555893332E-3</v>
      </c>
      <c r="E1137">
        <f>Table2[[#This Row],[Return]]</f>
        <v>-6.8570609555893332E-3</v>
      </c>
    </row>
    <row r="1138" spans="2:5" x14ac:dyDescent="0.2">
      <c r="B1138" s="149">
        <v>43753</v>
      </c>
      <c r="C1138">
        <v>82.621841000000003</v>
      </c>
      <c r="D1138">
        <f t="shared" si="18"/>
        <v>-6.2464952687345384E-3</v>
      </c>
      <c r="E1138">
        <f>Table2[[#This Row],[Return]]</f>
        <v>-6.2464952687345384E-3</v>
      </c>
    </row>
    <row r="1139" spans="2:5" x14ac:dyDescent="0.2">
      <c r="B1139" s="149">
        <v>43752</v>
      </c>
      <c r="C1139">
        <v>83.141182000000001</v>
      </c>
      <c r="D1139">
        <f t="shared" si="18"/>
        <v>9.7478020080069474E-3</v>
      </c>
      <c r="E1139">
        <f>Table2[[#This Row],[Return]]</f>
        <v>9.7478020080069474E-3</v>
      </c>
    </row>
    <row r="1140" spans="2:5" x14ac:dyDescent="0.2">
      <c r="B1140" s="149">
        <v>43749</v>
      </c>
      <c r="C1140">
        <v>82.338561999999996</v>
      </c>
      <c r="D1140">
        <f t="shared" si="18"/>
        <v>-7.3989729329344443E-3</v>
      </c>
      <c r="E1140">
        <f>Table2[[#This Row],[Return]]</f>
        <v>-7.3989729329344443E-3</v>
      </c>
    </row>
    <row r="1141" spans="2:5" x14ac:dyDescent="0.2">
      <c r="B1141" s="149">
        <v>43748</v>
      </c>
      <c r="C1141">
        <v>82.952324000000004</v>
      </c>
      <c r="D1141">
        <f t="shared" si="18"/>
        <v>1.7102258731085554E-3</v>
      </c>
      <c r="E1141">
        <f>Table2[[#This Row],[Return]]</f>
        <v>1.7102258731085554E-3</v>
      </c>
    </row>
    <row r="1142" spans="2:5" x14ac:dyDescent="0.2">
      <c r="B1142" s="149">
        <v>43747</v>
      </c>
      <c r="C1142">
        <v>82.810699</v>
      </c>
      <c r="D1142">
        <f t="shared" si="18"/>
        <v>-2.5013760776753588E-2</v>
      </c>
      <c r="E1142">
        <f>Table2[[#This Row],[Return]]</f>
        <v>-2.5013760776753588E-2</v>
      </c>
    </row>
    <row r="1143" spans="2:5" x14ac:dyDescent="0.2">
      <c r="B1143" s="149">
        <v>43745</v>
      </c>
      <c r="C1143">
        <v>84.935248999999999</v>
      </c>
      <c r="D1143">
        <f t="shared" si="18"/>
        <v>-6.6263738772519903E-3</v>
      </c>
      <c r="E1143">
        <f>Table2[[#This Row],[Return]]</f>
        <v>-6.6263738772519903E-3</v>
      </c>
    </row>
    <row r="1144" spans="2:5" x14ac:dyDescent="0.2">
      <c r="B1144" s="149">
        <v>43742</v>
      </c>
      <c r="C1144">
        <v>85.501816000000005</v>
      </c>
      <c r="D1144">
        <f t="shared" si="18"/>
        <v>-5.4914548639146757E-3</v>
      </c>
      <c r="E1144">
        <f>Table2[[#This Row],[Return]]</f>
        <v>-5.4914548639146757E-3</v>
      </c>
    </row>
    <row r="1145" spans="2:5" x14ac:dyDescent="0.2">
      <c r="B1145" s="149">
        <v>43741</v>
      </c>
      <c r="C1145">
        <v>85.973938000000004</v>
      </c>
      <c r="D1145">
        <f t="shared" si="18"/>
        <v>1.3920011189522453E-2</v>
      </c>
      <c r="E1145">
        <f>Table2[[#This Row],[Return]]</f>
        <v>1.3920011189522453E-2</v>
      </c>
    </row>
    <row r="1146" spans="2:5" x14ac:dyDescent="0.2">
      <c r="B1146" s="149">
        <v>43739</v>
      </c>
      <c r="C1146">
        <v>84.793610000000001</v>
      </c>
      <c r="D1146">
        <f t="shared" si="18"/>
        <v>6.726388878368475E-3</v>
      </c>
      <c r="E1146">
        <f>Table2[[#This Row],[Return]]</f>
        <v>6.726388878368475E-3</v>
      </c>
    </row>
    <row r="1147" spans="2:5" x14ac:dyDescent="0.2">
      <c r="B1147" s="149">
        <v>43738</v>
      </c>
      <c r="C1147">
        <v>84.227065999999994</v>
      </c>
      <c r="D1147">
        <f t="shared" si="18"/>
        <v>-3.5675722685069987E-2</v>
      </c>
      <c r="E1147">
        <f>Table2[[#This Row],[Return]]</f>
        <v>-3.5675722685069987E-2</v>
      </c>
    </row>
    <row r="1148" spans="2:5" x14ac:dyDescent="0.2">
      <c r="B1148" s="149">
        <v>43735</v>
      </c>
      <c r="C1148">
        <v>87.343093999999994</v>
      </c>
      <c r="D1148">
        <f t="shared" si="18"/>
        <v>-5.376312004972043E-3</v>
      </c>
      <c r="E1148">
        <f>Table2[[#This Row],[Return]]</f>
        <v>-5.376312004972043E-3</v>
      </c>
    </row>
    <row r="1149" spans="2:5" x14ac:dyDescent="0.2">
      <c r="B1149" s="149">
        <v>43734</v>
      </c>
      <c r="C1149">
        <v>87.815216000000007</v>
      </c>
      <c r="D1149">
        <f t="shared" si="18"/>
        <v>2.6490136747460633E-2</v>
      </c>
      <c r="E1149">
        <f>Table2[[#This Row],[Return]]</f>
        <v>2.6490136747460633E-2</v>
      </c>
    </row>
    <row r="1150" spans="2:5" x14ac:dyDescent="0.2">
      <c r="B1150" s="149">
        <v>43733</v>
      </c>
      <c r="C1150">
        <v>85.549010999999993</v>
      </c>
      <c r="D1150">
        <f t="shared" si="18"/>
        <v>1.5126015260860621E-2</v>
      </c>
      <c r="E1150">
        <f>Table2[[#This Row],[Return]]</f>
        <v>1.5126015260860621E-2</v>
      </c>
    </row>
    <row r="1151" spans="2:5" x14ac:dyDescent="0.2">
      <c r="B1151" s="149">
        <v>43732</v>
      </c>
      <c r="C1151">
        <v>84.274276999999998</v>
      </c>
      <c r="D1151">
        <f t="shared" si="18"/>
        <v>2.8091629758847112E-3</v>
      </c>
      <c r="E1151">
        <f>Table2[[#This Row],[Return]]</f>
        <v>2.8091629758847112E-3</v>
      </c>
    </row>
    <row r="1152" spans="2:5" x14ac:dyDescent="0.2">
      <c r="B1152" s="149">
        <v>43731</v>
      </c>
      <c r="C1152">
        <v>84.038200000000003</v>
      </c>
      <c r="D1152">
        <f t="shared" si="18"/>
        <v>-5.6173819594013282E-4</v>
      </c>
      <c r="E1152">
        <f>Table2[[#This Row],[Return]]</f>
        <v>-5.6173819594013282E-4</v>
      </c>
    </row>
    <row r="1153" spans="2:5" x14ac:dyDescent="0.2">
      <c r="B1153" s="149">
        <v>43728</v>
      </c>
      <c r="C1153">
        <v>84.085434000000006</v>
      </c>
      <c r="D1153">
        <f t="shared" si="18"/>
        <v>1.0209848762929134E-2</v>
      </c>
      <c r="E1153">
        <f>Table2[[#This Row],[Return]]</f>
        <v>1.0209848762929134E-2</v>
      </c>
    </row>
    <row r="1154" spans="2:5" x14ac:dyDescent="0.2">
      <c r="B1154" s="149">
        <v>43727</v>
      </c>
      <c r="C1154">
        <v>83.235611000000006</v>
      </c>
      <c r="D1154">
        <f t="shared" si="18"/>
        <v>-1.0106661279764586E-2</v>
      </c>
      <c r="E1154">
        <f>Table2[[#This Row],[Return]]</f>
        <v>-1.0106661279764586E-2</v>
      </c>
    </row>
    <row r="1155" spans="2:5" x14ac:dyDescent="0.2">
      <c r="B1155" s="149">
        <v>43726</v>
      </c>
      <c r="C1155">
        <v>84.085434000000006</v>
      </c>
      <c r="D1155">
        <f t="shared" si="18"/>
        <v>2.0630330075862128E-2</v>
      </c>
      <c r="E1155">
        <f>Table2[[#This Row],[Return]]</f>
        <v>2.0630330075862128E-2</v>
      </c>
    </row>
    <row r="1156" spans="2:5" x14ac:dyDescent="0.2">
      <c r="B1156" s="149">
        <v>43725</v>
      </c>
      <c r="C1156">
        <v>82.385788000000005</v>
      </c>
      <c r="D1156">
        <f t="shared" ref="D1156:D1219" si="19">(C1156-C1157)/C1157</f>
        <v>-1.7455012786021691E-2</v>
      </c>
      <c r="E1156">
        <f>Table2[[#This Row],[Return]]</f>
        <v>-1.7455012786021691E-2</v>
      </c>
    </row>
    <row r="1157" spans="2:5" x14ac:dyDescent="0.2">
      <c r="B1157" s="149">
        <v>43724</v>
      </c>
      <c r="C1157">
        <v>83.849379999999996</v>
      </c>
      <c r="D1157">
        <f t="shared" si="19"/>
        <v>4.1642349076026007E-2</v>
      </c>
      <c r="E1157">
        <f>Table2[[#This Row],[Return]]</f>
        <v>4.1642349076026007E-2</v>
      </c>
    </row>
    <row r="1158" spans="2:5" x14ac:dyDescent="0.2">
      <c r="B1158" s="149">
        <v>43721</v>
      </c>
      <c r="C1158">
        <v>80.497283999999993</v>
      </c>
      <c r="D1158">
        <f t="shared" si="19"/>
        <v>-1.9551377612723519E-2</v>
      </c>
      <c r="E1158">
        <f>Table2[[#This Row],[Return]]</f>
        <v>-1.9551377612723519E-2</v>
      </c>
    </row>
    <row r="1159" spans="2:5" x14ac:dyDescent="0.2">
      <c r="B1159" s="149">
        <v>43720</v>
      </c>
      <c r="C1159">
        <v>82.102501000000004</v>
      </c>
      <c r="D1159">
        <f t="shared" si="19"/>
        <v>-6.2533761601148083E-2</v>
      </c>
      <c r="E1159">
        <f>Table2[[#This Row],[Return]]</f>
        <v>-6.2533761601148083E-2</v>
      </c>
    </row>
    <row r="1160" spans="2:5" x14ac:dyDescent="0.2">
      <c r="B1160" s="149">
        <v>43719</v>
      </c>
      <c r="C1160">
        <v>87.579155</v>
      </c>
      <c r="D1160">
        <f t="shared" si="19"/>
        <v>0.19677425640765514</v>
      </c>
      <c r="E1160">
        <f>Table2[[#This Row],[Return]]</f>
        <v>0.19677425640765514</v>
      </c>
    </row>
    <row r="1161" spans="2:5" x14ac:dyDescent="0.2">
      <c r="B1161" s="149">
        <v>43717</v>
      </c>
      <c r="C1161">
        <v>73.179344</v>
      </c>
      <c r="D1161">
        <f t="shared" si="19"/>
        <v>1.5727215363873844E-2</v>
      </c>
      <c r="E1161">
        <f>Table2[[#This Row],[Return]]</f>
        <v>1.5727215363873844E-2</v>
      </c>
    </row>
    <row r="1162" spans="2:5" x14ac:dyDescent="0.2">
      <c r="B1162" s="149">
        <v>43714</v>
      </c>
      <c r="C1162">
        <v>72.046256999999997</v>
      </c>
      <c r="D1162">
        <f t="shared" si="19"/>
        <v>1.1936427820126739E-2</v>
      </c>
      <c r="E1162">
        <f>Table2[[#This Row],[Return]]</f>
        <v>1.1936427820126739E-2</v>
      </c>
    </row>
    <row r="1163" spans="2:5" x14ac:dyDescent="0.2">
      <c r="B1163" s="149">
        <v>43713</v>
      </c>
      <c r="C1163">
        <v>71.196426000000002</v>
      </c>
      <c r="D1163">
        <f t="shared" si="19"/>
        <v>-1.6307810084600138E-2</v>
      </c>
      <c r="E1163">
        <f>Table2[[#This Row],[Return]]</f>
        <v>-1.6307810084600138E-2</v>
      </c>
    </row>
    <row r="1164" spans="2:5" x14ac:dyDescent="0.2">
      <c r="B1164" s="149">
        <v>43712</v>
      </c>
      <c r="C1164">
        <v>72.376732000000004</v>
      </c>
      <c r="D1164">
        <f t="shared" si="19"/>
        <v>1.9960074045849721E-2</v>
      </c>
      <c r="E1164">
        <f>Table2[[#This Row],[Return]]</f>
        <v>1.9960074045849721E-2</v>
      </c>
    </row>
    <row r="1165" spans="2:5" x14ac:dyDescent="0.2">
      <c r="B1165" s="149">
        <v>43711</v>
      </c>
      <c r="C1165">
        <v>70.960357999999999</v>
      </c>
      <c r="D1165">
        <f t="shared" si="19"/>
        <v>-2.3391768599407198E-2</v>
      </c>
      <c r="E1165">
        <f>Table2[[#This Row],[Return]]</f>
        <v>-2.3391768599407198E-2</v>
      </c>
    </row>
    <row r="1166" spans="2:5" x14ac:dyDescent="0.2">
      <c r="B1166" s="149">
        <v>43707</v>
      </c>
      <c r="C1166">
        <v>72.660004000000001</v>
      </c>
      <c r="D1166">
        <f t="shared" si="19"/>
        <v>2.463386933132377E-2</v>
      </c>
      <c r="E1166">
        <f>Table2[[#This Row],[Return]]</f>
        <v>2.463386933132377E-2</v>
      </c>
    </row>
    <row r="1167" spans="2:5" x14ac:dyDescent="0.2">
      <c r="B1167" s="149">
        <v>43706</v>
      </c>
      <c r="C1167">
        <v>70.913139000000001</v>
      </c>
      <c r="D1167">
        <f t="shared" si="19"/>
        <v>-1.3140748386954556E-2</v>
      </c>
      <c r="E1167">
        <f>Table2[[#This Row],[Return]]</f>
        <v>-1.3140748386954556E-2</v>
      </c>
    </row>
    <row r="1168" spans="2:5" x14ac:dyDescent="0.2">
      <c r="B1168" s="149">
        <v>43705</v>
      </c>
      <c r="C1168">
        <v>71.857399000000001</v>
      </c>
      <c r="D1168">
        <f t="shared" si="19"/>
        <v>1.0624088589344216E-2</v>
      </c>
      <c r="E1168">
        <f>Table2[[#This Row],[Return]]</f>
        <v>1.0624088589344216E-2</v>
      </c>
    </row>
    <row r="1169" spans="2:5" x14ac:dyDescent="0.2">
      <c r="B1169" s="149">
        <v>43704</v>
      </c>
      <c r="C1169">
        <v>71.102005000000005</v>
      </c>
      <c r="D1169">
        <f t="shared" si="19"/>
        <v>3.8620670594937824E-2</v>
      </c>
      <c r="E1169">
        <f>Table2[[#This Row],[Return]]</f>
        <v>3.8620670594937824E-2</v>
      </c>
    </row>
    <row r="1170" spans="2:5" x14ac:dyDescent="0.2">
      <c r="B1170" s="149">
        <v>43703</v>
      </c>
      <c r="C1170">
        <v>68.458106999999998</v>
      </c>
      <c r="D1170">
        <f t="shared" si="19"/>
        <v>-5.4867676181197924E-3</v>
      </c>
      <c r="E1170">
        <f>Table2[[#This Row],[Return]]</f>
        <v>-5.4867676181197924E-3</v>
      </c>
    </row>
    <row r="1171" spans="2:5" x14ac:dyDescent="0.2">
      <c r="B1171" s="149">
        <v>43700</v>
      </c>
      <c r="C1171">
        <v>68.835792999999995</v>
      </c>
      <c r="D1171">
        <f t="shared" si="19"/>
        <v>2.7510475266327183E-3</v>
      </c>
      <c r="E1171">
        <f>Table2[[#This Row],[Return]]</f>
        <v>2.7510475266327183E-3</v>
      </c>
    </row>
    <row r="1172" spans="2:5" x14ac:dyDescent="0.2">
      <c r="B1172" s="149">
        <v>43699</v>
      </c>
      <c r="C1172">
        <v>68.646941999999996</v>
      </c>
      <c r="D1172">
        <f t="shared" si="19"/>
        <v>-6.6752415978383481E-2</v>
      </c>
      <c r="E1172">
        <f>Table2[[#This Row],[Return]]</f>
        <v>-6.6752415978383481E-2</v>
      </c>
    </row>
    <row r="1173" spans="2:5" x14ac:dyDescent="0.2">
      <c r="B1173" s="149">
        <v>43698</v>
      </c>
      <c r="C1173">
        <v>73.557052999999996</v>
      </c>
      <c r="D1173">
        <f t="shared" si="19"/>
        <v>-5.9746408457436694E-2</v>
      </c>
      <c r="E1173">
        <f>Table2[[#This Row],[Return]]</f>
        <v>-5.9746408457436694E-2</v>
      </c>
    </row>
    <row r="1174" spans="2:5" x14ac:dyDescent="0.2">
      <c r="B1174" s="149">
        <v>43697</v>
      </c>
      <c r="C1174">
        <v>78.231078999999994</v>
      </c>
      <c r="D1174">
        <f t="shared" si="19"/>
        <v>3.1113904117588388E-2</v>
      </c>
      <c r="E1174">
        <f>Table2[[#This Row],[Return]]</f>
        <v>3.1113904117588388E-2</v>
      </c>
    </row>
    <row r="1175" spans="2:5" x14ac:dyDescent="0.2">
      <c r="B1175" s="149">
        <v>43696</v>
      </c>
      <c r="C1175">
        <v>75.870452999999998</v>
      </c>
      <c r="D1175">
        <f t="shared" si="19"/>
        <v>1.5489325339529063E-2</v>
      </c>
      <c r="E1175">
        <f>Table2[[#This Row],[Return]]</f>
        <v>1.5489325339529063E-2</v>
      </c>
    </row>
    <row r="1176" spans="2:5" x14ac:dyDescent="0.2">
      <c r="B1176" s="149">
        <v>43693</v>
      </c>
      <c r="C1176">
        <v>74.713195999999996</v>
      </c>
      <c r="D1176">
        <f t="shared" si="19"/>
        <v>3.1076209489480327E-3</v>
      </c>
      <c r="E1176">
        <f>Table2[[#This Row],[Return]]</f>
        <v>3.1076209489480327E-3</v>
      </c>
    </row>
    <row r="1177" spans="2:5" x14ac:dyDescent="0.2">
      <c r="B1177" s="149">
        <v>43691</v>
      </c>
      <c r="C1177">
        <v>74.481735</v>
      </c>
      <c r="D1177">
        <f t="shared" si="19"/>
        <v>2.9430565668870284E-2</v>
      </c>
      <c r="E1177">
        <f>Table2[[#This Row],[Return]]</f>
        <v>2.9430565668870284E-2</v>
      </c>
    </row>
    <row r="1178" spans="2:5" x14ac:dyDescent="0.2">
      <c r="B1178" s="149">
        <v>43690</v>
      </c>
      <c r="C1178">
        <v>72.352363999999994</v>
      </c>
      <c r="D1178">
        <f t="shared" si="19"/>
        <v>-5.9566783413920507E-2</v>
      </c>
      <c r="E1178">
        <f>Table2[[#This Row],[Return]]</f>
        <v>-5.9566783413920507E-2</v>
      </c>
    </row>
    <row r="1179" spans="2:5" x14ac:dyDescent="0.2">
      <c r="B1179" s="149">
        <v>43686</v>
      </c>
      <c r="C1179">
        <v>76.935142999999997</v>
      </c>
      <c r="D1179">
        <f t="shared" si="19"/>
        <v>1.1564234479036132E-2</v>
      </c>
      <c r="E1179">
        <f>Table2[[#This Row],[Return]]</f>
        <v>1.1564234479036132E-2</v>
      </c>
    </row>
    <row r="1180" spans="2:5" x14ac:dyDescent="0.2">
      <c r="B1180" s="149">
        <v>43685</v>
      </c>
      <c r="C1180">
        <v>76.055617999999996</v>
      </c>
      <c r="D1180">
        <f t="shared" si="19"/>
        <v>-1.2026625377063243E-2</v>
      </c>
      <c r="E1180">
        <f>Table2[[#This Row],[Return]]</f>
        <v>-1.2026625377063243E-2</v>
      </c>
    </row>
    <row r="1181" spans="2:5" x14ac:dyDescent="0.2">
      <c r="B1181" s="149">
        <v>43684</v>
      </c>
      <c r="C1181">
        <v>76.981444999999994</v>
      </c>
      <c r="D1181">
        <f t="shared" si="19"/>
        <v>-7.7564329830419818E-3</v>
      </c>
      <c r="E1181">
        <f>Table2[[#This Row],[Return]]</f>
        <v>-7.7564329830419818E-3</v>
      </c>
    </row>
    <row r="1182" spans="2:5" x14ac:dyDescent="0.2">
      <c r="B1182" s="149">
        <v>43683</v>
      </c>
      <c r="C1182">
        <v>77.583213999999998</v>
      </c>
      <c r="D1182">
        <f t="shared" si="19"/>
        <v>2.8852221261325056E-2</v>
      </c>
      <c r="E1182">
        <f>Table2[[#This Row],[Return]]</f>
        <v>2.8852221261325056E-2</v>
      </c>
    </row>
    <row r="1183" spans="2:5" x14ac:dyDescent="0.2">
      <c r="B1183" s="149">
        <v>43682</v>
      </c>
      <c r="C1183">
        <v>75.407539</v>
      </c>
      <c r="D1183">
        <f t="shared" si="19"/>
        <v>-4.4575026127120235E-2</v>
      </c>
      <c r="E1183">
        <f>Table2[[#This Row],[Return]]</f>
        <v>-4.4575026127120235E-2</v>
      </c>
    </row>
    <row r="1184" spans="2:5" x14ac:dyDescent="0.2">
      <c r="B1184" s="149">
        <v>43679</v>
      </c>
      <c r="C1184">
        <v>78.925651999999999</v>
      </c>
      <c r="D1184">
        <f t="shared" si="19"/>
        <v>-2.2362270345287556E-2</v>
      </c>
      <c r="E1184">
        <f>Table2[[#This Row],[Return]]</f>
        <v>-2.2362270345287556E-2</v>
      </c>
    </row>
    <row r="1185" spans="2:5" x14ac:dyDescent="0.2">
      <c r="B1185" s="149">
        <v>43678</v>
      </c>
      <c r="C1185">
        <v>80.730980000000002</v>
      </c>
      <c r="D1185">
        <f t="shared" si="19"/>
        <v>-3.4287166263154206E-3</v>
      </c>
      <c r="E1185">
        <f>Table2[[#This Row],[Return]]</f>
        <v>-3.4287166263154206E-3</v>
      </c>
    </row>
    <row r="1186" spans="2:5" x14ac:dyDescent="0.2">
      <c r="B1186" s="149">
        <v>43677</v>
      </c>
      <c r="C1186">
        <v>81.008735999999999</v>
      </c>
      <c r="D1186">
        <f t="shared" si="19"/>
        <v>-1.4084283173870638E-2</v>
      </c>
      <c r="E1186">
        <f>Table2[[#This Row],[Return]]</f>
        <v>-1.4084283173870638E-2</v>
      </c>
    </row>
    <row r="1187" spans="2:5" x14ac:dyDescent="0.2">
      <c r="B1187" s="149">
        <v>43676</v>
      </c>
      <c r="C1187">
        <v>82.165985000000006</v>
      </c>
      <c r="D1187">
        <f t="shared" si="19"/>
        <v>-6.8241486186285713E-2</v>
      </c>
      <c r="E1187">
        <f>Table2[[#This Row],[Return]]</f>
        <v>-6.8241486186285713E-2</v>
      </c>
    </row>
    <row r="1188" spans="2:5" x14ac:dyDescent="0.2">
      <c r="B1188" s="149">
        <v>43675</v>
      </c>
      <c r="C1188">
        <v>88.183777000000006</v>
      </c>
      <c r="D1188">
        <f t="shared" si="19"/>
        <v>-1.2953418534407313E-2</v>
      </c>
      <c r="E1188">
        <f>Table2[[#This Row],[Return]]</f>
        <v>-1.2953418534407313E-2</v>
      </c>
    </row>
    <row r="1189" spans="2:5" x14ac:dyDescent="0.2">
      <c r="B1189" s="149">
        <v>43672</v>
      </c>
      <c r="C1189">
        <v>89.341048999999998</v>
      </c>
      <c r="D1189">
        <f t="shared" si="19"/>
        <v>1.3123411577165626E-2</v>
      </c>
      <c r="E1189">
        <f>Table2[[#This Row],[Return]]</f>
        <v>1.3123411577165626E-2</v>
      </c>
    </row>
    <row r="1190" spans="2:5" x14ac:dyDescent="0.2">
      <c r="B1190" s="149">
        <v>43671</v>
      </c>
      <c r="C1190">
        <v>88.183777000000006</v>
      </c>
      <c r="D1190">
        <f t="shared" si="19"/>
        <v>-1.1929748188790066E-2</v>
      </c>
      <c r="E1190">
        <f>Table2[[#This Row],[Return]]</f>
        <v>-1.1929748188790066E-2</v>
      </c>
    </row>
    <row r="1191" spans="2:5" x14ac:dyDescent="0.2">
      <c r="B1191" s="149">
        <v>43670</v>
      </c>
      <c r="C1191">
        <v>89.248489000000006</v>
      </c>
      <c r="D1191">
        <f t="shared" si="19"/>
        <v>-1.4314711989092446E-2</v>
      </c>
      <c r="E1191">
        <f>Table2[[#This Row],[Return]]</f>
        <v>-1.4314711989092446E-2</v>
      </c>
    </row>
    <row r="1192" spans="2:5" x14ac:dyDescent="0.2">
      <c r="B1192" s="149">
        <v>43669</v>
      </c>
      <c r="C1192">
        <v>90.544608999999994</v>
      </c>
      <c r="D1192">
        <f t="shared" si="19"/>
        <v>1.5576289849427867E-2</v>
      </c>
      <c r="E1192">
        <f>Table2[[#This Row],[Return]]</f>
        <v>1.5576289849427867E-2</v>
      </c>
    </row>
    <row r="1193" spans="2:5" x14ac:dyDescent="0.2">
      <c r="B1193" s="149">
        <v>43668</v>
      </c>
      <c r="C1193">
        <v>89.155890999999997</v>
      </c>
      <c r="D1193">
        <f t="shared" si="19"/>
        <v>-1.984731362517787E-2</v>
      </c>
      <c r="E1193">
        <f>Table2[[#This Row],[Return]]</f>
        <v>-1.984731362517787E-2</v>
      </c>
    </row>
    <row r="1194" spans="2:5" x14ac:dyDescent="0.2">
      <c r="B1194" s="149">
        <v>43665</v>
      </c>
      <c r="C1194">
        <v>90.961226999999994</v>
      </c>
      <c r="D1194">
        <f t="shared" si="19"/>
        <v>-8.5772821404397435E-3</v>
      </c>
      <c r="E1194">
        <f>Table2[[#This Row],[Return]]</f>
        <v>-8.5772821404397435E-3</v>
      </c>
    </row>
    <row r="1195" spans="2:5" x14ac:dyDescent="0.2">
      <c r="B1195" s="149">
        <v>43664</v>
      </c>
      <c r="C1195">
        <v>91.748176999999998</v>
      </c>
      <c r="D1195">
        <f t="shared" si="19"/>
        <v>-9.4951733279160407E-3</v>
      </c>
      <c r="E1195">
        <f>Table2[[#This Row],[Return]]</f>
        <v>-9.4951733279160407E-3</v>
      </c>
    </row>
    <row r="1196" spans="2:5" x14ac:dyDescent="0.2">
      <c r="B1196" s="149">
        <v>43663</v>
      </c>
      <c r="C1196">
        <v>92.627692999999994</v>
      </c>
      <c r="D1196">
        <f t="shared" si="19"/>
        <v>-2.9112172400264008E-2</v>
      </c>
      <c r="E1196">
        <f>Table2[[#This Row],[Return]]</f>
        <v>-2.9112172400264008E-2</v>
      </c>
    </row>
    <row r="1197" spans="2:5" x14ac:dyDescent="0.2">
      <c r="B1197" s="149">
        <v>43662</v>
      </c>
      <c r="C1197">
        <v>95.405144000000007</v>
      </c>
      <c r="D1197">
        <f t="shared" si="19"/>
        <v>1.0294226610056131E-2</v>
      </c>
      <c r="E1197">
        <f>Table2[[#This Row],[Return]]</f>
        <v>1.0294226610056131E-2</v>
      </c>
    </row>
    <row r="1198" spans="2:5" x14ac:dyDescent="0.2">
      <c r="B1198" s="149">
        <v>43661</v>
      </c>
      <c r="C1198">
        <v>94.433029000000005</v>
      </c>
      <c r="D1198">
        <f t="shared" si="19"/>
        <v>-4.0902680389419729E-2</v>
      </c>
      <c r="E1198">
        <f>Table2[[#This Row],[Return]]</f>
        <v>-4.0902680389419729E-2</v>
      </c>
    </row>
    <row r="1199" spans="2:5" x14ac:dyDescent="0.2">
      <c r="B1199" s="149">
        <v>43658</v>
      </c>
      <c r="C1199">
        <v>98.460319999999996</v>
      </c>
      <c r="D1199">
        <f t="shared" si="19"/>
        <v>8.134221567156516E-2</v>
      </c>
      <c r="E1199">
        <f>Table2[[#This Row],[Return]]</f>
        <v>8.134221567156516E-2</v>
      </c>
    </row>
    <row r="1200" spans="2:5" x14ac:dyDescent="0.2">
      <c r="B1200" s="149">
        <v>43657</v>
      </c>
      <c r="C1200">
        <v>91.053802000000005</v>
      </c>
      <c r="D1200">
        <f t="shared" si="19"/>
        <v>-1.5229073210699716E-3</v>
      </c>
      <c r="E1200">
        <f>Table2[[#This Row],[Return]]</f>
        <v>-1.5229073210699716E-3</v>
      </c>
    </row>
    <row r="1201" spans="2:5" x14ac:dyDescent="0.2">
      <c r="B1201" s="149">
        <v>43656</v>
      </c>
      <c r="C1201">
        <v>91.192679999999996</v>
      </c>
      <c r="D1201">
        <f t="shared" si="19"/>
        <v>-2.281754174736389E-2</v>
      </c>
      <c r="E1201">
        <f>Table2[[#This Row],[Return]]</f>
        <v>-2.281754174736389E-2</v>
      </c>
    </row>
    <row r="1202" spans="2:5" x14ac:dyDescent="0.2">
      <c r="B1202" s="149">
        <v>43655</v>
      </c>
      <c r="C1202">
        <v>93.322059999999993</v>
      </c>
      <c r="D1202">
        <f t="shared" si="19"/>
        <v>1.3065345180392603E-2</v>
      </c>
      <c r="E1202">
        <f>Table2[[#This Row],[Return]]</f>
        <v>1.3065345180392603E-2</v>
      </c>
    </row>
    <row r="1203" spans="2:5" x14ac:dyDescent="0.2">
      <c r="B1203" s="149">
        <v>43654</v>
      </c>
      <c r="C1203">
        <v>92.118499999999997</v>
      </c>
      <c r="D1203">
        <f t="shared" si="19"/>
        <v>-4.5563442022826701E-2</v>
      </c>
      <c r="E1203">
        <f>Table2[[#This Row],[Return]]</f>
        <v>-4.5563442022826701E-2</v>
      </c>
    </row>
    <row r="1204" spans="2:5" x14ac:dyDescent="0.2">
      <c r="B1204" s="149">
        <v>43651</v>
      </c>
      <c r="C1204">
        <v>96.516105999999994</v>
      </c>
      <c r="D1204">
        <f t="shared" si="19"/>
        <v>-3.2482667639115004E-2</v>
      </c>
      <c r="E1204">
        <f>Table2[[#This Row],[Return]]</f>
        <v>-3.2482667639115004E-2</v>
      </c>
    </row>
    <row r="1205" spans="2:5" x14ac:dyDescent="0.2">
      <c r="B1205" s="149">
        <v>43650</v>
      </c>
      <c r="C1205">
        <v>99.756461999999999</v>
      </c>
      <c r="D1205">
        <f t="shared" si="19"/>
        <v>2.6679346921913621E-2</v>
      </c>
      <c r="E1205">
        <f>Table2[[#This Row],[Return]]</f>
        <v>2.6679346921913621E-2</v>
      </c>
    </row>
    <row r="1206" spans="2:5" x14ac:dyDescent="0.2">
      <c r="B1206" s="149">
        <v>43649</v>
      </c>
      <c r="C1206">
        <v>97.164185000000003</v>
      </c>
      <c r="D1206">
        <f t="shared" si="19"/>
        <v>-7.5649586688934494E-3</v>
      </c>
      <c r="E1206">
        <f>Table2[[#This Row],[Return]]</f>
        <v>-7.5649586688934494E-3</v>
      </c>
    </row>
    <row r="1207" spans="2:5" x14ac:dyDescent="0.2">
      <c r="B1207" s="149">
        <v>43648</v>
      </c>
      <c r="C1207">
        <v>97.904831000000001</v>
      </c>
      <c r="D1207">
        <f t="shared" si="19"/>
        <v>-1.7649804700055803E-2</v>
      </c>
      <c r="E1207">
        <f>Table2[[#This Row],[Return]]</f>
        <v>-1.7649804700055803E-2</v>
      </c>
    </row>
    <row r="1208" spans="2:5" x14ac:dyDescent="0.2">
      <c r="B1208" s="149">
        <v>43647</v>
      </c>
      <c r="C1208">
        <v>99.663878999999994</v>
      </c>
      <c r="D1208">
        <f t="shared" si="19"/>
        <v>1.861352972455975E-3</v>
      </c>
      <c r="E1208">
        <f>Table2[[#This Row],[Return]]</f>
        <v>1.861352972455975E-3</v>
      </c>
    </row>
    <row r="1209" spans="2:5" x14ac:dyDescent="0.2">
      <c r="B1209" s="149">
        <v>43644</v>
      </c>
      <c r="C1209">
        <v>99.478713999999997</v>
      </c>
      <c r="D1209">
        <f t="shared" si="19"/>
        <v>1.6075641864904452E-2</v>
      </c>
      <c r="E1209">
        <f>Table2[[#This Row],[Return]]</f>
        <v>1.6075641864904452E-2</v>
      </c>
    </row>
    <row r="1210" spans="2:5" x14ac:dyDescent="0.2">
      <c r="B1210" s="149">
        <v>43643</v>
      </c>
      <c r="C1210">
        <v>97.904831000000001</v>
      </c>
      <c r="D1210">
        <f t="shared" si="19"/>
        <v>2.9197090957653597E-2</v>
      </c>
      <c r="E1210">
        <f>Table2[[#This Row],[Return]]</f>
        <v>2.9197090957653597E-2</v>
      </c>
    </row>
    <row r="1211" spans="2:5" x14ac:dyDescent="0.2">
      <c r="B1211" s="149">
        <v>43642</v>
      </c>
      <c r="C1211">
        <v>95.127387999999996</v>
      </c>
      <c r="D1211">
        <f t="shared" si="19"/>
        <v>-1.457703943824446E-3</v>
      </c>
      <c r="E1211">
        <f>Table2[[#This Row],[Return]]</f>
        <v>-1.457703943824446E-3</v>
      </c>
    </row>
    <row r="1212" spans="2:5" x14ac:dyDescent="0.2">
      <c r="B1212" s="149">
        <v>43641</v>
      </c>
      <c r="C1212">
        <v>95.266257999999993</v>
      </c>
      <c r="D1212">
        <f t="shared" si="19"/>
        <v>-1.3422853891133058E-2</v>
      </c>
      <c r="E1212">
        <f>Table2[[#This Row],[Return]]</f>
        <v>-1.3422853891133058E-2</v>
      </c>
    </row>
    <row r="1213" spans="2:5" x14ac:dyDescent="0.2">
      <c r="B1213" s="149">
        <v>43640</v>
      </c>
      <c r="C1213">
        <v>96.562400999999994</v>
      </c>
      <c r="D1213">
        <f t="shared" si="19"/>
        <v>-2.5233685983831772E-2</v>
      </c>
      <c r="E1213">
        <f>Table2[[#This Row],[Return]]</f>
        <v>-2.5233685983831772E-2</v>
      </c>
    </row>
    <row r="1214" spans="2:5" x14ac:dyDescent="0.2">
      <c r="B1214" s="149">
        <v>43637</v>
      </c>
      <c r="C1214">
        <v>99.062102999999993</v>
      </c>
      <c r="D1214">
        <f t="shared" si="19"/>
        <v>1.3257599953423349E-2</v>
      </c>
      <c r="E1214">
        <f>Table2[[#This Row],[Return]]</f>
        <v>1.3257599953423349E-2</v>
      </c>
    </row>
    <row r="1215" spans="2:5" x14ac:dyDescent="0.2">
      <c r="B1215" s="149">
        <v>43636</v>
      </c>
      <c r="C1215">
        <v>97.765961000000004</v>
      </c>
      <c r="D1215">
        <f t="shared" si="19"/>
        <v>2.8738395055294155E-2</v>
      </c>
      <c r="E1215">
        <f>Table2[[#This Row],[Return]]</f>
        <v>2.8738395055294155E-2</v>
      </c>
    </row>
    <row r="1216" spans="2:5" x14ac:dyDescent="0.2">
      <c r="B1216" s="149">
        <v>43635</v>
      </c>
      <c r="C1216">
        <v>95.034813</v>
      </c>
      <c r="D1216">
        <f t="shared" si="19"/>
        <v>-2.1448942326166145E-2</v>
      </c>
      <c r="E1216">
        <f>Table2[[#This Row],[Return]]</f>
        <v>-2.1448942326166145E-2</v>
      </c>
    </row>
    <row r="1217" spans="2:5" x14ac:dyDescent="0.2">
      <c r="B1217" s="149">
        <v>43634</v>
      </c>
      <c r="C1217">
        <v>97.117889000000005</v>
      </c>
      <c r="D1217">
        <f t="shared" si="19"/>
        <v>4.7892512195750435E-3</v>
      </c>
      <c r="E1217">
        <f>Table2[[#This Row],[Return]]</f>
        <v>4.7892512195750435E-3</v>
      </c>
    </row>
    <row r="1218" spans="2:5" x14ac:dyDescent="0.2">
      <c r="B1218" s="149">
        <v>43633</v>
      </c>
      <c r="C1218">
        <v>96.654983999999999</v>
      </c>
      <c r="D1218">
        <f t="shared" si="19"/>
        <v>-2.8837224219693348E-2</v>
      </c>
      <c r="E1218">
        <f>Table2[[#This Row],[Return]]</f>
        <v>-2.8837224219693348E-2</v>
      </c>
    </row>
    <row r="1219" spans="2:5" x14ac:dyDescent="0.2">
      <c r="B1219" s="149">
        <v>43630</v>
      </c>
      <c r="C1219">
        <v>99.525008999999997</v>
      </c>
      <c r="D1219">
        <f t="shared" si="19"/>
        <v>-2.2727291027004395E-2</v>
      </c>
      <c r="E1219">
        <f>Table2[[#This Row],[Return]]</f>
        <v>-2.2727291027004395E-2</v>
      </c>
    </row>
    <row r="1220" spans="2:5" x14ac:dyDescent="0.2">
      <c r="B1220" s="149">
        <v>43629</v>
      </c>
      <c r="C1220">
        <v>101.839546</v>
      </c>
      <c r="D1220">
        <f t="shared" ref="D1220:D1283" si="20">(C1220-C1221)/C1221</f>
        <v>-3.6231628474154396E-3</v>
      </c>
      <c r="E1220">
        <f>Table2[[#This Row],[Return]]</f>
        <v>-3.6231628474154396E-3</v>
      </c>
    </row>
    <row r="1221" spans="2:5" x14ac:dyDescent="0.2">
      <c r="B1221" s="149">
        <v>43628</v>
      </c>
      <c r="C1221">
        <v>102.209869</v>
      </c>
      <c r="D1221">
        <f t="shared" si="20"/>
        <v>-1.691905538121127E-2</v>
      </c>
      <c r="E1221">
        <f>Table2[[#This Row],[Return]]</f>
        <v>-1.691905538121127E-2</v>
      </c>
    </row>
    <row r="1222" spans="2:5" x14ac:dyDescent="0.2">
      <c r="B1222" s="149">
        <v>43627</v>
      </c>
      <c r="C1222">
        <v>103.968925</v>
      </c>
      <c r="D1222">
        <f t="shared" si="20"/>
        <v>2.6786078433655215E-3</v>
      </c>
      <c r="E1222">
        <f>Table2[[#This Row],[Return]]</f>
        <v>2.6786078433655215E-3</v>
      </c>
    </row>
    <row r="1223" spans="2:5" x14ac:dyDescent="0.2">
      <c r="B1223" s="149">
        <v>43626</v>
      </c>
      <c r="C1223">
        <v>103.691177</v>
      </c>
      <c r="D1223">
        <f t="shared" si="20"/>
        <v>9.009057312873759E-3</v>
      </c>
      <c r="E1223">
        <f>Table2[[#This Row],[Return]]</f>
        <v>9.009057312873759E-3</v>
      </c>
    </row>
    <row r="1224" spans="2:5" x14ac:dyDescent="0.2">
      <c r="B1224" s="149">
        <v>43623</v>
      </c>
      <c r="C1224">
        <v>102.76535800000001</v>
      </c>
      <c r="D1224">
        <f t="shared" si="20"/>
        <v>-1.8567541069818463E-2</v>
      </c>
      <c r="E1224">
        <f>Table2[[#This Row],[Return]]</f>
        <v>-1.8567541069818463E-2</v>
      </c>
    </row>
    <row r="1225" spans="2:5" x14ac:dyDescent="0.2">
      <c r="B1225" s="149">
        <v>43622</v>
      </c>
      <c r="C1225">
        <v>104.709557</v>
      </c>
      <c r="D1225">
        <f t="shared" si="20"/>
        <v>-3.8674046895130723E-2</v>
      </c>
      <c r="E1225">
        <f>Table2[[#This Row],[Return]]</f>
        <v>-3.8674046895130723E-2</v>
      </c>
    </row>
    <row r="1226" spans="2:5" x14ac:dyDescent="0.2">
      <c r="B1226" s="149">
        <v>43620</v>
      </c>
      <c r="C1226">
        <v>108.922012</v>
      </c>
      <c r="D1226">
        <f t="shared" si="20"/>
        <v>1.9055852089114311E-2</v>
      </c>
      <c r="E1226">
        <f>Table2[[#This Row],[Return]]</f>
        <v>1.9055852089114311E-2</v>
      </c>
    </row>
    <row r="1227" spans="2:5" x14ac:dyDescent="0.2">
      <c r="B1227" s="149">
        <v>43619</v>
      </c>
      <c r="C1227">
        <v>106.885223</v>
      </c>
      <c r="D1227">
        <f t="shared" si="20"/>
        <v>-9.4382171960258228E-3</v>
      </c>
      <c r="E1227">
        <f>Table2[[#This Row],[Return]]</f>
        <v>-9.4382171960258228E-3</v>
      </c>
    </row>
    <row r="1228" spans="2:5" x14ac:dyDescent="0.2">
      <c r="B1228" s="149">
        <v>43616</v>
      </c>
      <c r="C1228">
        <v>107.90364099999999</v>
      </c>
      <c r="D1228">
        <f t="shared" si="20"/>
        <v>-1.2287922763119161E-2</v>
      </c>
      <c r="E1228">
        <f>Table2[[#This Row],[Return]]</f>
        <v>-1.2287922763119161E-2</v>
      </c>
    </row>
    <row r="1229" spans="2:5" x14ac:dyDescent="0.2">
      <c r="B1229" s="149">
        <v>43615</v>
      </c>
      <c r="C1229">
        <v>109.246048</v>
      </c>
      <c r="D1229">
        <f t="shared" si="20"/>
        <v>2.5488236685186458E-3</v>
      </c>
      <c r="E1229">
        <f>Table2[[#This Row],[Return]]</f>
        <v>2.5488236685186458E-3</v>
      </c>
    </row>
    <row r="1230" spans="2:5" x14ac:dyDescent="0.2">
      <c r="B1230" s="149">
        <v>43614</v>
      </c>
      <c r="C1230">
        <v>108.968307</v>
      </c>
      <c r="D1230">
        <f t="shared" si="20"/>
        <v>-1.9983289182881083E-2</v>
      </c>
      <c r="E1230">
        <f>Table2[[#This Row],[Return]]</f>
        <v>-1.9983289182881083E-2</v>
      </c>
    </row>
    <row r="1231" spans="2:5" x14ac:dyDescent="0.2">
      <c r="B1231" s="149">
        <v>43613</v>
      </c>
      <c r="C1231">
        <v>111.190254</v>
      </c>
      <c r="D1231">
        <f t="shared" si="20"/>
        <v>-3.3011338179235038E-2</v>
      </c>
      <c r="E1231">
        <f>Table2[[#This Row],[Return]]</f>
        <v>-3.3011338179235038E-2</v>
      </c>
    </row>
    <row r="1232" spans="2:5" x14ac:dyDescent="0.2">
      <c r="B1232" s="149">
        <v>43612</v>
      </c>
      <c r="C1232">
        <v>114.986099</v>
      </c>
      <c r="D1232">
        <f t="shared" si="20"/>
        <v>8.9358829458490736E-3</v>
      </c>
      <c r="E1232">
        <f>Table2[[#This Row],[Return]]</f>
        <v>8.9358829458490736E-3</v>
      </c>
    </row>
    <row r="1233" spans="2:5" x14ac:dyDescent="0.2">
      <c r="B1233" s="149">
        <v>43609</v>
      </c>
      <c r="C1233">
        <v>113.967697</v>
      </c>
      <c r="D1233">
        <f t="shared" si="20"/>
        <v>0.10107312598822749</v>
      </c>
      <c r="E1233">
        <f>Table2[[#This Row],[Return]]</f>
        <v>0.10107312598822749</v>
      </c>
    </row>
    <row r="1234" spans="2:5" x14ac:dyDescent="0.2">
      <c r="B1234" s="149">
        <v>43608</v>
      </c>
      <c r="C1234">
        <v>103.50602000000001</v>
      </c>
      <c r="D1234">
        <f t="shared" si="20"/>
        <v>-1.541166858610578E-2</v>
      </c>
      <c r="E1234">
        <f>Table2[[#This Row],[Return]]</f>
        <v>-1.541166858610578E-2</v>
      </c>
    </row>
    <row r="1235" spans="2:5" x14ac:dyDescent="0.2">
      <c r="B1235" s="149">
        <v>43607</v>
      </c>
      <c r="C1235">
        <v>105.12618999999999</v>
      </c>
      <c r="D1235">
        <f t="shared" si="20"/>
        <v>-2.9487066479434186E-2</v>
      </c>
      <c r="E1235">
        <f>Table2[[#This Row],[Return]]</f>
        <v>-2.9487066479434186E-2</v>
      </c>
    </row>
    <row r="1236" spans="2:5" x14ac:dyDescent="0.2">
      <c r="B1236" s="149">
        <v>43606</v>
      </c>
      <c r="C1236">
        <v>108.32023599999999</v>
      </c>
      <c r="D1236">
        <f t="shared" si="20"/>
        <v>4.7230133929786417E-3</v>
      </c>
      <c r="E1236">
        <f>Table2[[#This Row],[Return]]</f>
        <v>4.7230133929786417E-3</v>
      </c>
    </row>
    <row r="1237" spans="2:5" x14ac:dyDescent="0.2">
      <c r="B1237" s="149">
        <v>43605</v>
      </c>
      <c r="C1237">
        <v>107.811043</v>
      </c>
      <c r="D1237">
        <f t="shared" si="20"/>
        <v>3.3274173424359073E-2</v>
      </c>
      <c r="E1237">
        <f>Table2[[#This Row],[Return]]</f>
        <v>3.3274173424359073E-2</v>
      </c>
    </row>
    <row r="1238" spans="2:5" x14ac:dyDescent="0.2">
      <c r="B1238" s="149">
        <v>43602</v>
      </c>
      <c r="C1238">
        <v>104.339241</v>
      </c>
      <c r="D1238">
        <f t="shared" si="20"/>
        <v>6.1205357423460047E-2</v>
      </c>
      <c r="E1238">
        <f>Table2[[#This Row],[Return]]</f>
        <v>6.1205357423460047E-2</v>
      </c>
    </row>
    <row r="1239" spans="2:5" x14ac:dyDescent="0.2">
      <c r="B1239" s="149">
        <v>43601</v>
      </c>
      <c r="C1239">
        <v>98.321442000000005</v>
      </c>
      <c r="D1239">
        <f t="shared" si="20"/>
        <v>1.2392701410550629E-2</v>
      </c>
      <c r="E1239">
        <f>Table2[[#This Row],[Return]]</f>
        <v>1.2392701410550629E-2</v>
      </c>
    </row>
    <row r="1240" spans="2:5" x14ac:dyDescent="0.2">
      <c r="B1240" s="149">
        <v>43600</v>
      </c>
      <c r="C1240">
        <v>97.117889000000005</v>
      </c>
      <c r="D1240">
        <f t="shared" si="20"/>
        <v>3.8277968336132371E-3</v>
      </c>
      <c r="E1240">
        <f>Table2[[#This Row],[Return]]</f>
        <v>3.8277968336132371E-3</v>
      </c>
    </row>
    <row r="1241" spans="2:5" x14ac:dyDescent="0.2">
      <c r="B1241" s="149">
        <v>43599</v>
      </c>
      <c r="C1241">
        <v>96.747558999999995</v>
      </c>
      <c r="D1241">
        <f t="shared" si="20"/>
        <v>-9.5611170528043371E-4</v>
      </c>
      <c r="E1241">
        <f>Table2[[#This Row],[Return]]</f>
        <v>-9.5611170528043371E-4</v>
      </c>
    </row>
    <row r="1242" spans="2:5" x14ac:dyDescent="0.2">
      <c r="B1242" s="149">
        <v>43598</v>
      </c>
      <c r="C1242">
        <v>96.840148999999997</v>
      </c>
      <c r="D1242">
        <f t="shared" si="20"/>
        <v>-3.1481464534989095E-2</v>
      </c>
      <c r="E1242">
        <f>Table2[[#This Row],[Return]]</f>
        <v>-3.1481464534989095E-2</v>
      </c>
    </row>
    <row r="1243" spans="2:5" x14ac:dyDescent="0.2">
      <c r="B1243" s="149">
        <v>43595</v>
      </c>
      <c r="C1243">
        <v>99.987915000000001</v>
      </c>
      <c r="D1243">
        <f t="shared" si="20"/>
        <v>6.9929915693623234E-3</v>
      </c>
      <c r="E1243">
        <f>Table2[[#This Row],[Return]]</f>
        <v>6.9929915693623234E-3</v>
      </c>
    </row>
    <row r="1244" spans="2:5" x14ac:dyDescent="0.2">
      <c r="B1244" s="149">
        <v>43594</v>
      </c>
      <c r="C1244">
        <v>99.293555999999995</v>
      </c>
      <c r="D1244">
        <f t="shared" si="20"/>
        <v>5.095540268683537E-2</v>
      </c>
      <c r="E1244">
        <f>Table2[[#This Row],[Return]]</f>
        <v>5.095540268683537E-2</v>
      </c>
    </row>
    <row r="1245" spans="2:5" x14ac:dyDescent="0.2">
      <c r="B1245" s="149">
        <v>43593</v>
      </c>
      <c r="C1245">
        <v>94.479324000000005</v>
      </c>
      <c r="D1245">
        <f t="shared" si="20"/>
        <v>-6.846187678588804E-2</v>
      </c>
      <c r="E1245">
        <f>Table2[[#This Row],[Return]]</f>
        <v>-6.846187678588804E-2</v>
      </c>
    </row>
    <row r="1246" spans="2:5" x14ac:dyDescent="0.2">
      <c r="B1246" s="149">
        <v>43592</v>
      </c>
      <c r="C1246">
        <v>101.422928</v>
      </c>
      <c r="D1246">
        <f t="shared" si="20"/>
        <v>-1.9686707218556015E-2</v>
      </c>
      <c r="E1246">
        <f>Table2[[#This Row],[Return]]</f>
        <v>-1.9686707218556015E-2</v>
      </c>
    </row>
    <row r="1247" spans="2:5" x14ac:dyDescent="0.2">
      <c r="B1247" s="149">
        <v>43591</v>
      </c>
      <c r="C1247">
        <v>103.459709</v>
      </c>
      <c r="D1247">
        <f t="shared" si="20"/>
        <v>-2.232282501721361E-3</v>
      </c>
      <c r="E1247">
        <f>Table2[[#This Row],[Return]]</f>
        <v>-2.232282501721361E-3</v>
      </c>
    </row>
    <row r="1248" spans="2:5" x14ac:dyDescent="0.2">
      <c r="B1248" s="149">
        <v>43588</v>
      </c>
      <c r="C1248">
        <v>103.691177</v>
      </c>
      <c r="D1248">
        <f t="shared" si="20"/>
        <v>-7.5321225873142914E-3</v>
      </c>
      <c r="E1248">
        <f>Table2[[#This Row],[Return]]</f>
        <v>-7.5321225873142914E-3</v>
      </c>
    </row>
    <row r="1249" spans="2:5" x14ac:dyDescent="0.2">
      <c r="B1249" s="149">
        <v>43587</v>
      </c>
      <c r="C1249">
        <v>104.47811900000001</v>
      </c>
      <c r="D1249">
        <f t="shared" si="20"/>
        <v>9.8435420884472324E-3</v>
      </c>
      <c r="E1249">
        <f>Table2[[#This Row],[Return]]</f>
        <v>9.8435420884472324E-3</v>
      </c>
    </row>
    <row r="1250" spans="2:5" x14ac:dyDescent="0.2">
      <c r="B1250" s="149">
        <v>43585</v>
      </c>
      <c r="C1250">
        <v>103.459709</v>
      </c>
      <c r="D1250">
        <f t="shared" si="20"/>
        <v>-2.7415208106563071E-2</v>
      </c>
      <c r="E1250">
        <f>Table2[[#This Row],[Return]]</f>
        <v>-2.7415208106563071E-2</v>
      </c>
    </row>
    <row r="1251" spans="2:5" x14ac:dyDescent="0.2">
      <c r="B1251" s="149">
        <v>43581</v>
      </c>
      <c r="C1251">
        <v>106.37603</v>
      </c>
      <c r="D1251">
        <f t="shared" si="20"/>
        <v>1.3071037558823517E-3</v>
      </c>
      <c r="E1251">
        <f>Table2[[#This Row],[Return]]</f>
        <v>1.3071037558823517E-3</v>
      </c>
    </row>
    <row r="1252" spans="2:5" x14ac:dyDescent="0.2">
      <c r="B1252" s="149">
        <v>43580</v>
      </c>
      <c r="C1252">
        <v>106.237167</v>
      </c>
      <c r="D1252">
        <f t="shared" si="20"/>
        <v>4.4606301338645953E-2</v>
      </c>
      <c r="E1252">
        <f>Table2[[#This Row],[Return]]</f>
        <v>4.4606301338645953E-2</v>
      </c>
    </row>
    <row r="1253" spans="2:5" x14ac:dyDescent="0.2">
      <c r="B1253" s="149">
        <v>43579</v>
      </c>
      <c r="C1253">
        <v>101.700676</v>
      </c>
      <c r="D1253">
        <f t="shared" si="20"/>
        <v>2.2810167768802358E-3</v>
      </c>
      <c r="E1253">
        <f>Table2[[#This Row],[Return]]</f>
        <v>2.2810167768802358E-3</v>
      </c>
    </row>
    <row r="1254" spans="2:5" x14ac:dyDescent="0.2">
      <c r="B1254" s="149">
        <v>43578</v>
      </c>
      <c r="C1254">
        <v>101.469223</v>
      </c>
      <c r="D1254">
        <f t="shared" si="20"/>
        <v>-2.664291645685176E-2</v>
      </c>
      <c r="E1254">
        <f>Table2[[#This Row],[Return]]</f>
        <v>-2.664291645685176E-2</v>
      </c>
    </row>
    <row r="1255" spans="2:5" x14ac:dyDescent="0.2">
      <c r="B1255" s="149">
        <v>43577</v>
      </c>
      <c r="C1255">
        <v>104.246658</v>
      </c>
      <c r="D1255">
        <f t="shared" si="20"/>
        <v>4.4428827949477144E-4</v>
      </c>
      <c r="E1255">
        <f>Table2[[#This Row],[Return]]</f>
        <v>4.4428827949477144E-4</v>
      </c>
    </row>
    <row r="1256" spans="2:5" x14ac:dyDescent="0.2">
      <c r="B1256" s="149">
        <v>43573</v>
      </c>
      <c r="C1256">
        <v>104.200363</v>
      </c>
      <c r="D1256">
        <f t="shared" si="20"/>
        <v>-2.5541096113380502E-2</v>
      </c>
      <c r="E1256">
        <f>Table2[[#This Row],[Return]]</f>
        <v>-2.5541096113380502E-2</v>
      </c>
    </row>
    <row r="1257" spans="2:5" x14ac:dyDescent="0.2">
      <c r="B1257" s="149">
        <v>43571</v>
      </c>
      <c r="C1257">
        <v>106.931511</v>
      </c>
      <c r="D1257">
        <f t="shared" si="20"/>
        <v>-7.7320641614226611E-3</v>
      </c>
      <c r="E1257">
        <f>Table2[[#This Row],[Return]]</f>
        <v>-7.7320641614226611E-3</v>
      </c>
    </row>
    <row r="1258" spans="2:5" x14ac:dyDescent="0.2">
      <c r="B1258" s="149">
        <v>43570</v>
      </c>
      <c r="C1258">
        <v>107.76475499999999</v>
      </c>
      <c r="D1258">
        <f t="shared" si="20"/>
        <v>6.0501406111487487E-3</v>
      </c>
      <c r="E1258">
        <f>Table2[[#This Row],[Return]]</f>
        <v>6.0501406111487487E-3</v>
      </c>
    </row>
    <row r="1259" spans="2:5" x14ac:dyDescent="0.2">
      <c r="B1259" s="149">
        <v>43567</v>
      </c>
      <c r="C1259">
        <v>107.11668400000001</v>
      </c>
      <c r="D1259">
        <f t="shared" si="20"/>
        <v>-7.7187365426603406E-3</v>
      </c>
      <c r="E1259">
        <f>Table2[[#This Row],[Return]]</f>
        <v>-7.7187365426603406E-3</v>
      </c>
    </row>
    <row r="1260" spans="2:5" x14ac:dyDescent="0.2">
      <c r="B1260" s="149">
        <v>43566</v>
      </c>
      <c r="C1260">
        <v>107.949921</v>
      </c>
      <c r="D1260">
        <f t="shared" si="20"/>
        <v>6.4739491252825913E-3</v>
      </c>
      <c r="E1260">
        <f>Table2[[#This Row],[Return]]</f>
        <v>6.4739491252825913E-3</v>
      </c>
    </row>
    <row r="1261" spans="2:5" x14ac:dyDescent="0.2">
      <c r="B1261" s="149">
        <v>43565</v>
      </c>
      <c r="C1261">
        <v>107.255554</v>
      </c>
      <c r="D1261">
        <f t="shared" si="20"/>
        <v>-2.1533856903552112E-3</v>
      </c>
      <c r="E1261">
        <f>Table2[[#This Row],[Return]]</f>
        <v>-2.1533856903552112E-3</v>
      </c>
    </row>
    <row r="1262" spans="2:5" x14ac:dyDescent="0.2">
      <c r="B1262" s="149">
        <v>43564</v>
      </c>
      <c r="C1262">
        <v>107.487015</v>
      </c>
      <c r="D1262">
        <f t="shared" si="20"/>
        <v>1.1764696247971296E-2</v>
      </c>
      <c r="E1262">
        <f>Table2[[#This Row],[Return]]</f>
        <v>1.1764696247971296E-2</v>
      </c>
    </row>
    <row r="1263" spans="2:5" x14ac:dyDescent="0.2">
      <c r="B1263" s="149">
        <v>43563</v>
      </c>
      <c r="C1263">
        <v>106.237167</v>
      </c>
      <c r="D1263">
        <f t="shared" si="20"/>
        <v>-4.9295750448084083E-2</v>
      </c>
      <c r="E1263">
        <f>Table2[[#This Row],[Return]]</f>
        <v>-4.9295750448084083E-2</v>
      </c>
    </row>
    <row r="1264" spans="2:5" x14ac:dyDescent="0.2">
      <c r="B1264" s="149">
        <v>43560</v>
      </c>
      <c r="C1264">
        <v>111.745758</v>
      </c>
      <c r="D1264">
        <f t="shared" si="20"/>
        <v>4.774315994643228E-2</v>
      </c>
      <c r="E1264">
        <f>Table2[[#This Row],[Return]]</f>
        <v>4.774315994643228E-2</v>
      </c>
    </row>
    <row r="1265" spans="2:5" x14ac:dyDescent="0.2">
      <c r="B1265" s="149">
        <v>43559</v>
      </c>
      <c r="C1265">
        <v>106.65376999999999</v>
      </c>
      <c r="D1265">
        <f t="shared" si="20"/>
        <v>-2.331497798163662E-2</v>
      </c>
      <c r="E1265">
        <f>Table2[[#This Row],[Return]]</f>
        <v>-2.331497798163662E-2</v>
      </c>
    </row>
    <row r="1266" spans="2:5" x14ac:dyDescent="0.2">
      <c r="B1266" s="149">
        <v>43558</v>
      </c>
      <c r="C1266">
        <v>109.19976</v>
      </c>
      <c r="D1266">
        <f t="shared" si="20"/>
        <v>-2.4400433113555307E-2</v>
      </c>
      <c r="E1266">
        <f>Table2[[#This Row],[Return]]</f>
        <v>-2.4400433113555307E-2</v>
      </c>
    </row>
    <row r="1267" spans="2:5" x14ac:dyDescent="0.2">
      <c r="B1267" s="149">
        <v>43557</v>
      </c>
      <c r="C1267">
        <v>111.93092300000001</v>
      </c>
      <c r="D1267">
        <f t="shared" si="20"/>
        <v>-3.8568445459854023E-2</v>
      </c>
      <c r="E1267">
        <f>Table2[[#This Row],[Return]]</f>
        <v>-3.8568445459854023E-2</v>
      </c>
    </row>
    <row r="1268" spans="2:5" x14ac:dyDescent="0.2">
      <c r="B1268" s="149">
        <v>43556</v>
      </c>
      <c r="C1268">
        <v>116.421104</v>
      </c>
      <c r="D1268">
        <f t="shared" si="20"/>
        <v>4.0976746318277059E-2</v>
      </c>
      <c r="E1268">
        <f>Table2[[#This Row],[Return]]</f>
        <v>4.0976746318277059E-2</v>
      </c>
    </row>
    <row r="1269" spans="2:5" x14ac:dyDescent="0.2">
      <c r="B1269" s="149">
        <v>43552</v>
      </c>
      <c r="C1269">
        <v>111.83833300000001</v>
      </c>
      <c r="D1269">
        <f t="shared" si="20"/>
        <v>-2.0652578028478408E-3</v>
      </c>
      <c r="E1269">
        <f>Table2[[#This Row],[Return]]</f>
        <v>-2.0652578028478408E-3</v>
      </c>
    </row>
    <row r="1270" spans="2:5" x14ac:dyDescent="0.2">
      <c r="B1270" s="149">
        <v>43551</v>
      </c>
      <c r="C1270">
        <v>112.06978599999999</v>
      </c>
      <c r="D1270">
        <f t="shared" si="20"/>
        <v>7.5522030571045118E-2</v>
      </c>
      <c r="E1270">
        <f>Table2[[#This Row],[Return]]</f>
        <v>7.5522030571045118E-2</v>
      </c>
    </row>
    <row r="1271" spans="2:5" x14ac:dyDescent="0.2">
      <c r="B1271" s="149">
        <v>43550</v>
      </c>
      <c r="C1271">
        <v>104.200363</v>
      </c>
      <c r="D1271">
        <f t="shared" si="20"/>
        <v>1.6252750736451434E-2</v>
      </c>
      <c r="E1271">
        <f>Table2[[#This Row],[Return]]</f>
        <v>1.6252750736451434E-2</v>
      </c>
    </row>
    <row r="1272" spans="2:5" x14ac:dyDescent="0.2">
      <c r="B1272" s="149">
        <v>43549</v>
      </c>
      <c r="C1272">
        <v>102.533905</v>
      </c>
      <c r="D1272">
        <f t="shared" si="20"/>
        <v>-1.0719005643067202E-2</v>
      </c>
      <c r="E1272">
        <f>Table2[[#This Row],[Return]]</f>
        <v>-1.0719005643067202E-2</v>
      </c>
    </row>
    <row r="1273" spans="2:5" x14ac:dyDescent="0.2">
      <c r="B1273" s="149">
        <v>43546</v>
      </c>
      <c r="C1273">
        <v>103.644875</v>
      </c>
      <c r="D1273">
        <f t="shared" si="20"/>
        <v>-8.9254157116718902E-4</v>
      </c>
      <c r="E1273">
        <f>Table2[[#This Row],[Return]]</f>
        <v>-8.9254157116718902E-4</v>
      </c>
    </row>
    <row r="1274" spans="2:5" x14ac:dyDescent="0.2">
      <c r="B1274" s="149">
        <v>43544</v>
      </c>
      <c r="C1274">
        <v>103.737465</v>
      </c>
      <c r="D1274">
        <f t="shared" si="20"/>
        <v>-1.88265622341201E-2</v>
      </c>
      <c r="E1274">
        <f>Table2[[#This Row],[Return]]</f>
        <v>-1.88265622341201E-2</v>
      </c>
    </row>
    <row r="1275" spans="2:5" x14ac:dyDescent="0.2">
      <c r="B1275" s="149">
        <v>43543</v>
      </c>
      <c r="C1275">
        <v>105.727959</v>
      </c>
      <c r="D1275">
        <f t="shared" si="20"/>
        <v>-2.3096701683315499E-2</v>
      </c>
      <c r="E1275">
        <f>Table2[[#This Row],[Return]]</f>
        <v>-2.3096701683315499E-2</v>
      </c>
    </row>
    <row r="1276" spans="2:5" x14ac:dyDescent="0.2">
      <c r="B1276" s="149">
        <v>43542</v>
      </c>
      <c r="C1276">
        <v>108.227661</v>
      </c>
      <c r="D1276">
        <f t="shared" si="20"/>
        <v>-1.7234062584483172E-2</v>
      </c>
      <c r="E1276">
        <f>Table2[[#This Row],[Return]]</f>
        <v>-1.7234062584483172E-2</v>
      </c>
    </row>
    <row r="1277" spans="2:5" x14ac:dyDescent="0.2">
      <c r="B1277" s="149">
        <v>43539</v>
      </c>
      <c r="C1277">
        <v>110.12557200000001</v>
      </c>
      <c r="D1277">
        <f t="shared" si="20"/>
        <v>-1.6129153156362354E-2</v>
      </c>
      <c r="E1277">
        <f>Table2[[#This Row],[Return]]</f>
        <v>-1.6129153156362354E-2</v>
      </c>
    </row>
    <row r="1278" spans="2:5" x14ac:dyDescent="0.2">
      <c r="B1278" s="149">
        <v>43538</v>
      </c>
      <c r="C1278">
        <v>111.93092300000001</v>
      </c>
      <c r="D1278">
        <f t="shared" si="20"/>
        <v>4.1792453869814283E-2</v>
      </c>
      <c r="E1278">
        <f>Table2[[#This Row],[Return]]</f>
        <v>4.1792453869814283E-2</v>
      </c>
    </row>
    <row r="1279" spans="2:5" x14ac:dyDescent="0.2">
      <c r="B1279" s="149">
        <v>43537</v>
      </c>
      <c r="C1279">
        <v>107.440712</v>
      </c>
      <c r="D1279">
        <f t="shared" si="20"/>
        <v>-4.9938631518000987E-2</v>
      </c>
      <c r="E1279">
        <f>Table2[[#This Row],[Return]]</f>
        <v>-4.9938631518000987E-2</v>
      </c>
    </row>
    <row r="1280" spans="2:5" x14ac:dyDescent="0.2">
      <c r="B1280" s="149">
        <v>43536</v>
      </c>
      <c r="C1280">
        <v>113.08818100000001</v>
      </c>
      <c r="D1280">
        <f t="shared" si="20"/>
        <v>1.2294984360684351E-3</v>
      </c>
      <c r="E1280">
        <f>Table2[[#This Row],[Return]]</f>
        <v>1.2294984360684351E-3</v>
      </c>
    </row>
    <row r="1281" spans="2:5" x14ac:dyDescent="0.2">
      <c r="B1281" s="149">
        <v>43535</v>
      </c>
      <c r="C1281">
        <v>112.94931</v>
      </c>
      <c r="D1281">
        <f t="shared" si="20"/>
        <v>-1.8108544899345332E-2</v>
      </c>
      <c r="E1281">
        <f>Table2[[#This Row],[Return]]</f>
        <v>-1.8108544899345332E-2</v>
      </c>
    </row>
    <row r="1282" spans="2:5" x14ac:dyDescent="0.2">
      <c r="B1282" s="149">
        <v>43532</v>
      </c>
      <c r="C1282">
        <v>115.03237900000001</v>
      </c>
      <c r="D1282">
        <f t="shared" si="20"/>
        <v>8.0535193497621607E-4</v>
      </c>
      <c r="E1282">
        <f>Table2[[#This Row],[Return]]</f>
        <v>8.0535193497621607E-4</v>
      </c>
    </row>
    <row r="1283" spans="2:5" x14ac:dyDescent="0.2">
      <c r="B1283" s="149">
        <v>43531</v>
      </c>
      <c r="C1283">
        <v>114.939812</v>
      </c>
      <c r="D1283">
        <f t="shared" si="20"/>
        <v>-5.8042632663528972E-2</v>
      </c>
      <c r="E1283">
        <f>Table2[[#This Row],[Return]]</f>
        <v>-5.8042632663528972E-2</v>
      </c>
    </row>
    <row r="1284" spans="2:5" x14ac:dyDescent="0.2">
      <c r="B1284" s="149">
        <v>43530</v>
      </c>
      <c r="C1284">
        <v>122.022308</v>
      </c>
      <c r="D1284">
        <f t="shared" ref="D1284:D1347" si="21">(C1284-C1285)/C1285</f>
        <v>3.6571200140281868E-2</v>
      </c>
      <c r="E1284">
        <f>Table2[[#This Row],[Return]]</f>
        <v>3.6571200140281868E-2</v>
      </c>
    </row>
    <row r="1285" spans="2:5" x14ac:dyDescent="0.2">
      <c r="B1285" s="149">
        <v>43529</v>
      </c>
      <c r="C1285">
        <v>117.717247</v>
      </c>
      <c r="D1285">
        <f t="shared" si="21"/>
        <v>1.03297041605281E-2</v>
      </c>
      <c r="E1285">
        <f>Table2[[#This Row],[Return]]</f>
        <v>1.03297041605281E-2</v>
      </c>
    </row>
    <row r="1286" spans="2:5" x14ac:dyDescent="0.2">
      <c r="B1286" s="149">
        <v>43525</v>
      </c>
      <c r="C1286">
        <v>116.513695</v>
      </c>
      <c r="D1286">
        <f t="shared" si="21"/>
        <v>2.8186307310049289E-2</v>
      </c>
      <c r="E1286">
        <f>Table2[[#This Row],[Return]]</f>
        <v>2.8186307310049289E-2</v>
      </c>
    </row>
    <row r="1287" spans="2:5" x14ac:dyDescent="0.2">
      <c r="B1287" s="149">
        <v>43524</v>
      </c>
      <c r="C1287">
        <v>113.319633</v>
      </c>
      <c r="D1287">
        <f t="shared" si="21"/>
        <v>9.6774308754833741E-2</v>
      </c>
      <c r="E1287">
        <f>Table2[[#This Row],[Return]]</f>
        <v>9.6774308754833741E-2</v>
      </c>
    </row>
    <row r="1288" spans="2:5" x14ac:dyDescent="0.2">
      <c r="B1288" s="149">
        <v>43523</v>
      </c>
      <c r="C1288">
        <v>103.320831</v>
      </c>
      <c r="D1288">
        <f t="shared" si="21"/>
        <v>-4.8998748797267455E-2</v>
      </c>
      <c r="E1288">
        <f>Table2[[#This Row],[Return]]</f>
        <v>-4.8998748797267455E-2</v>
      </c>
    </row>
    <row r="1289" spans="2:5" x14ac:dyDescent="0.2">
      <c r="B1289" s="149">
        <v>43522</v>
      </c>
      <c r="C1289">
        <v>108.64426400000001</v>
      </c>
      <c r="D1289">
        <f t="shared" si="21"/>
        <v>-1.6345471190641885E-2</v>
      </c>
      <c r="E1289">
        <f>Table2[[#This Row],[Return]]</f>
        <v>-1.6345471190641885E-2</v>
      </c>
    </row>
    <row r="1290" spans="2:5" x14ac:dyDescent="0.2">
      <c r="B1290" s="149">
        <v>43521</v>
      </c>
      <c r="C1290">
        <v>110.44961499999999</v>
      </c>
      <c r="D1290">
        <f t="shared" si="21"/>
        <v>0.14711547020894375</v>
      </c>
      <c r="E1290">
        <f>Table2[[#This Row],[Return]]</f>
        <v>0.14711547020894375</v>
      </c>
    </row>
    <row r="1291" spans="2:5" x14ac:dyDescent="0.2">
      <c r="B1291" s="149">
        <v>43518</v>
      </c>
      <c r="C1291">
        <v>96.284653000000006</v>
      </c>
      <c r="D1291">
        <f t="shared" si="21"/>
        <v>7.2639069401753877E-3</v>
      </c>
      <c r="E1291">
        <f>Table2[[#This Row],[Return]]</f>
        <v>7.2639069401753877E-3</v>
      </c>
    </row>
    <row r="1292" spans="2:5" x14ac:dyDescent="0.2">
      <c r="B1292" s="149">
        <v>43517</v>
      </c>
      <c r="C1292">
        <v>95.590294</v>
      </c>
      <c r="D1292">
        <f t="shared" si="21"/>
        <v>6.335334663108148E-3</v>
      </c>
      <c r="E1292">
        <f>Table2[[#This Row],[Return]]</f>
        <v>6.335334663108148E-3</v>
      </c>
    </row>
    <row r="1293" spans="2:5" x14ac:dyDescent="0.2">
      <c r="B1293" s="149">
        <v>43516</v>
      </c>
      <c r="C1293">
        <v>94.988510000000005</v>
      </c>
      <c r="D1293">
        <f t="shared" si="21"/>
        <v>5.3893908047013507E-3</v>
      </c>
      <c r="E1293">
        <f>Table2[[#This Row],[Return]]</f>
        <v>5.3893908047013507E-3</v>
      </c>
    </row>
    <row r="1294" spans="2:5" x14ac:dyDescent="0.2">
      <c r="B1294" s="149">
        <v>43515</v>
      </c>
      <c r="C1294">
        <v>94.479324000000005</v>
      </c>
      <c r="D1294">
        <f t="shared" si="21"/>
        <v>5.0978366298727075E-2</v>
      </c>
      <c r="E1294">
        <f>Table2[[#This Row],[Return]]</f>
        <v>5.0978366298727075E-2</v>
      </c>
    </row>
    <row r="1295" spans="2:5" x14ac:dyDescent="0.2">
      <c r="B1295" s="149">
        <v>43514</v>
      </c>
      <c r="C1295">
        <v>89.896545000000003</v>
      </c>
      <c r="D1295">
        <f t="shared" si="21"/>
        <v>5.1524620131831176E-4</v>
      </c>
      <c r="E1295">
        <f>Table2[[#This Row],[Return]]</f>
        <v>5.1524620131831176E-4</v>
      </c>
    </row>
    <row r="1296" spans="2:5" x14ac:dyDescent="0.2">
      <c r="B1296" s="149">
        <v>43511</v>
      </c>
      <c r="C1296">
        <v>89.850250000000003</v>
      </c>
      <c r="D1296">
        <f t="shared" si="21"/>
        <v>-5.1498085938676103E-4</v>
      </c>
      <c r="E1296">
        <f>Table2[[#This Row],[Return]]</f>
        <v>-5.1498085938676103E-4</v>
      </c>
    </row>
    <row r="1297" spans="2:5" x14ac:dyDescent="0.2">
      <c r="B1297" s="149">
        <v>43510</v>
      </c>
      <c r="C1297">
        <v>89.896545000000003</v>
      </c>
      <c r="D1297">
        <f t="shared" si="21"/>
        <v>3.4629636750361431E-2</v>
      </c>
      <c r="E1297">
        <f>Table2[[#This Row],[Return]]</f>
        <v>3.4629636750361431E-2</v>
      </c>
    </row>
    <row r="1298" spans="2:5" x14ac:dyDescent="0.2">
      <c r="B1298" s="149">
        <v>43508</v>
      </c>
      <c r="C1298">
        <v>86.887657000000004</v>
      </c>
      <c r="D1298">
        <f t="shared" si="21"/>
        <v>2.624403170266568E-2</v>
      </c>
      <c r="E1298">
        <f>Table2[[#This Row],[Return]]</f>
        <v>2.624403170266568E-2</v>
      </c>
    </row>
    <row r="1299" spans="2:5" x14ac:dyDescent="0.2">
      <c r="B1299" s="149">
        <v>43507</v>
      </c>
      <c r="C1299">
        <v>84.665688000000003</v>
      </c>
      <c r="D1299">
        <f t="shared" si="21"/>
        <v>0</v>
      </c>
      <c r="E1299">
        <f>Table2[[#This Row],[Return]]</f>
        <v>0</v>
      </c>
    </row>
    <row r="1300" spans="2:5" x14ac:dyDescent="0.2">
      <c r="B1300" s="149">
        <v>43504</v>
      </c>
      <c r="C1300">
        <v>84.665688000000003</v>
      </c>
      <c r="D1300">
        <f t="shared" si="21"/>
        <v>-1.7195029500044628E-2</v>
      </c>
      <c r="E1300">
        <f>Table2[[#This Row],[Return]]</f>
        <v>-1.7195029500044628E-2</v>
      </c>
    </row>
    <row r="1301" spans="2:5" x14ac:dyDescent="0.2">
      <c r="B1301" s="149">
        <v>43503</v>
      </c>
      <c r="C1301">
        <v>86.146987999999993</v>
      </c>
      <c r="D1301">
        <f t="shared" si="21"/>
        <v>-4.0226895398119869E-2</v>
      </c>
      <c r="E1301">
        <f>Table2[[#This Row],[Return]]</f>
        <v>-4.0226895398119869E-2</v>
      </c>
    </row>
    <row r="1302" spans="2:5" x14ac:dyDescent="0.2">
      <c r="B1302" s="149">
        <v>43502</v>
      </c>
      <c r="C1302">
        <v>89.757660000000001</v>
      </c>
      <c r="D1302">
        <f t="shared" si="21"/>
        <v>3.8564468394789261E-2</v>
      </c>
      <c r="E1302">
        <f>Table2[[#This Row],[Return]]</f>
        <v>3.8564468394789261E-2</v>
      </c>
    </row>
    <row r="1303" spans="2:5" x14ac:dyDescent="0.2">
      <c r="B1303" s="149">
        <v>43501</v>
      </c>
      <c r="C1303">
        <v>86.424735999999996</v>
      </c>
      <c r="D1303">
        <f t="shared" si="21"/>
        <v>4.7699195834919592E-2</v>
      </c>
      <c r="E1303">
        <f>Table2[[#This Row],[Return]]</f>
        <v>4.7699195834919592E-2</v>
      </c>
    </row>
    <row r="1304" spans="2:5" x14ac:dyDescent="0.2">
      <c r="B1304" s="149">
        <v>43500</v>
      </c>
      <c r="C1304">
        <v>82.490027999999995</v>
      </c>
      <c r="D1304">
        <f t="shared" si="21"/>
        <v>-2.9940136660679517E-2</v>
      </c>
      <c r="E1304">
        <f>Table2[[#This Row],[Return]]</f>
        <v>-2.9940136660679517E-2</v>
      </c>
    </row>
    <row r="1305" spans="2:5" x14ac:dyDescent="0.2">
      <c r="B1305" s="149">
        <v>43497</v>
      </c>
      <c r="C1305">
        <v>85.036017999999999</v>
      </c>
      <c r="D1305">
        <f t="shared" si="21"/>
        <v>-1.0875663280312188E-3</v>
      </c>
      <c r="E1305">
        <f>Table2[[#This Row],[Return]]</f>
        <v>-1.0875663280312188E-3</v>
      </c>
    </row>
    <row r="1306" spans="2:5" x14ac:dyDescent="0.2">
      <c r="B1306" s="149">
        <v>43496</v>
      </c>
      <c r="C1306">
        <v>85.128601000000003</v>
      </c>
      <c r="D1306">
        <f t="shared" si="21"/>
        <v>-1.7103045986870666E-2</v>
      </c>
      <c r="E1306">
        <f>Table2[[#This Row],[Return]]</f>
        <v>-1.7103045986870666E-2</v>
      </c>
    </row>
    <row r="1307" spans="2:5" x14ac:dyDescent="0.2">
      <c r="B1307" s="149">
        <v>43495</v>
      </c>
      <c r="C1307">
        <v>86.609893999999997</v>
      </c>
      <c r="D1307">
        <f t="shared" si="21"/>
        <v>1.9618443501626087E-2</v>
      </c>
      <c r="E1307">
        <f>Table2[[#This Row],[Return]]</f>
        <v>1.9618443501626087E-2</v>
      </c>
    </row>
    <row r="1308" spans="2:5" x14ac:dyDescent="0.2">
      <c r="B1308" s="149">
        <v>43494</v>
      </c>
      <c r="C1308">
        <v>84.943436000000005</v>
      </c>
      <c r="D1308">
        <f t="shared" si="21"/>
        <v>1.269320359176565E-2</v>
      </c>
      <c r="E1308">
        <f>Table2[[#This Row],[Return]]</f>
        <v>1.269320359176565E-2</v>
      </c>
    </row>
    <row r="1309" spans="2:5" x14ac:dyDescent="0.2">
      <c r="B1309" s="149">
        <v>43493</v>
      </c>
      <c r="C1309">
        <v>83.878746000000007</v>
      </c>
      <c r="D1309">
        <f t="shared" si="21"/>
        <v>-5.575817808045587E-2</v>
      </c>
      <c r="E1309">
        <f>Table2[[#This Row],[Return]]</f>
        <v>-5.575817808045587E-2</v>
      </c>
    </row>
    <row r="1310" spans="2:5" x14ac:dyDescent="0.2">
      <c r="B1310" s="149">
        <v>43490</v>
      </c>
      <c r="C1310">
        <v>88.831847999999994</v>
      </c>
      <c r="D1310">
        <f t="shared" si="21"/>
        <v>-4.47984610768472E-2</v>
      </c>
      <c r="E1310">
        <f>Table2[[#This Row],[Return]]</f>
        <v>-4.47984610768472E-2</v>
      </c>
    </row>
    <row r="1311" spans="2:5" x14ac:dyDescent="0.2">
      <c r="B1311" s="149">
        <v>43489</v>
      </c>
      <c r="C1311">
        <v>92.998016000000007</v>
      </c>
      <c r="D1311">
        <f t="shared" si="21"/>
        <v>1.9796939842101485E-2</v>
      </c>
      <c r="E1311">
        <f>Table2[[#This Row],[Return]]</f>
        <v>1.9796939842101485E-2</v>
      </c>
    </row>
    <row r="1312" spans="2:5" x14ac:dyDescent="0.2">
      <c r="B1312" s="149">
        <v>43488</v>
      </c>
      <c r="C1312">
        <v>91.192679999999996</v>
      </c>
      <c r="D1312">
        <f t="shared" si="21"/>
        <v>5.0783139602674583E-4</v>
      </c>
      <c r="E1312">
        <f>Table2[[#This Row],[Return]]</f>
        <v>5.0783139602674583E-4</v>
      </c>
    </row>
    <row r="1313" spans="2:5" x14ac:dyDescent="0.2">
      <c r="B1313" s="149">
        <v>43487</v>
      </c>
      <c r="C1313">
        <v>91.146393000000003</v>
      </c>
      <c r="D1313">
        <f t="shared" si="21"/>
        <v>-1.1546054444853095E-2</v>
      </c>
      <c r="E1313">
        <f>Table2[[#This Row],[Return]]</f>
        <v>-1.1546054444853095E-2</v>
      </c>
    </row>
    <row r="1314" spans="2:5" x14ac:dyDescent="0.2">
      <c r="B1314" s="149">
        <v>43486</v>
      </c>
      <c r="C1314">
        <v>92.211067</v>
      </c>
      <c r="D1314">
        <f t="shared" si="21"/>
        <v>-1.4349414273682224E-2</v>
      </c>
      <c r="E1314">
        <f>Table2[[#This Row],[Return]]</f>
        <v>-1.4349414273682224E-2</v>
      </c>
    </row>
    <row r="1315" spans="2:5" x14ac:dyDescent="0.2">
      <c r="B1315" s="149">
        <v>43483</v>
      </c>
      <c r="C1315">
        <v>93.553505000000001</v>
      </c>
      <c r="D1315">
        <f t="shared" si="21"/>
        <v>-2.3199698937516063E-2</v>
      </c>
      <c r="E1315">
        <f>Table2[[#This Row],[Return]]</f>
        <v>-2.3199698937516063E-2</v>
      </c>
    </row>
    <row r="1316" spans="2:5" x14ac:dyDescent="0.2">
      <c r="B1316" s="149">
        <v>43482</v>
      </c>
      <c r="C1316">
        <v>95.775467000000006</v>
      </c>
      <c r="D1316">
        <f t="shared" si="21"/>
        <v>-1.0994221002282747E-2</v>
      </c>
      <c r="E1316">
        <f>Table2[[#This Row],[Return]]</f>
        <v>-1.0994221002282747E-2</v>
      </c>
    </row>
    <row r="1317" spans="2:5" x14ac:dyDescent="0.2">
      <c r="B1317" s="149">
        <v>43481</v>
      </c>
      <c r="C1317">
        <v>96.840148999999997</v>
      </c>
      <c r="D1317">
        <f t="shared" si="21"/>
        <v>1.2094870433295936E-2</v>
      </c>
      <c r="E1317">
        <f>Table2[[#This Row],[Return]]</f>
        <v>1.2094870433295936E-2</v>
      </c>
    </row>
    <row r="1318" spans="2:5" x14ac:dyDescent="0.2">
      <c r="B1318" s="149">
        <v>43480</v>
      </c>
      <c r="C1318">
        <v>95.682877000000005</v>
      </c>
      <c r="D1318">
        <f t="shared" si="21"/>
        <v>3.1437124602751526E-2</v>
      </c>
      <c r="E1318">
        <f>Table2[[#This Row],[Return]]</f>
        <v>3.1437124602751526E-2</v>
      </c>
    </row>
    <row r="1319" spans="2:5" x14ac:dyDescent="0.2">
      <c r="B1319" s="149">
        <v>43479</v>
      </c>
      <c r="C1319">
        <v>92.766563000000005</v>
      </c>
      <c r="D1319">
        <f t="shared" si="21"/>
        <v>-1.9919803313808602E-3</v>
      </c>
      <c r="E1319">
        <f>Table2[[#This Row],[Return]]</f>
        <v>-1.9919803313808602E-3</v>
      </c>
    </row>
    <row r="1320" spans="2:5" x14ac:dyDescent="0.2">
      <c r="B1320" s="149">
        <v>43476</v>
      </c>
      <c r="C1320">
        <v>92.951721000000006</v>
      </c>
      <c r="D1320">
        <f t="shared" si="21"/>
        <v>2.0843929174972853E-2</v>
      </c>
      <c r="E1320">
        <f>Table2[[#This Row],[Return]]</f>
        <v>2.0843929174972853E-2</v>
      </c>
    </row>
    <row r="1321" spans="2:5" x14ac:dyDescent="0.2">
      <c r="B1321" s="149">
        <v>43475</v>
      </c>
      <c r="C1321">
        <v>91.053802000000005</v>
      </c>
      <c r="D1321">
        <f t="shared" si="21"/>
        <v>1.027218059259759E-2</v>
      </c>
      <c r="E1321">
        <f>Table2[[#This Row],[Return]]</f>
        <v>1.027218059259759E-2</v>
      </c>
    </row>
    <row r="1322" spans="2:5" x14ac:dyDescent="0.2">
      <c r="B1322" s="149">
        <v>43474</v>
      </c>
      <c r="C1322">
        <v>90.127990999999994</v>
      </c>
      <c r="D1322">
        <f t="shared" si="21"/>
        <v>-1.5672410660532848E-2</v>
      </c>
      <c r="E1322">
        <f>Table2[[#This Row],[Return]]</f>
        <v>-1.5672410660532848E-2</v>
      </c>
    </row>
    <row r="1323" spans="2:5" x14ac:dyDescent="0.2">
      <c r="B1323" s="149">
        <v>43473</v>
      </c>
      <c r="C1323">
        <v>91.563004000000006</v>
      </c>
      <c r="D1323">
        <f t="shared" si="21"/>
        <v>3.3437782444398212E-2</v>
      </c>
      <c r="E1323">
        <f>Table2[[#This Row],[Return]]</f>
        <v>3.3437782444398212E-2</v>
      </c>
    </row>
    <row r="1324" spans="2:5" x14ac:dyDescent="0.2">
      <c r="B1324" s="149">
        <v>43472</v>
      </c>
      <c r="C1324">
        <v>88.600403</v>
      </c>
      <c r="D1324">
        <f t="shared" si="21"/>
        <v>1.0462128170503752E-3</v>
      </c>
      <c r="E1324">
        <f>Table2[[#This Row],[Return]]</f>
        <v>1.0462128170503752E-3</v>
      </c>
    </row>
    <row r="1325" spans="2:5" x14ac:dyDescent="0.2">
      <c r="B1325" s="149">
        <v>43469</v>
      </c>
      <c r="C1325">
        <v>88.507805000000005</v>
      </c>
      <c r="D1325">
        <f t="shared" si="21"/>
        <v>5.7862039142952274E-3</v>
      </c>
      <c r="E1325">
        <f>Table2[[#This Row],[Return]]</f>
        <v>5.7862039142952274E-3</v>
      </c>
    </row>
    <row r="1326" spans="2:5" x14ac:dyDescent="0.2">
      <c r="B1326" s="149">
        <v>43468</v>
      </c>
      <c r="C1326">
        <v>87.998626999999999</v>
      </c>
      <c r="D1326">
        <f t="shared" si="21"/>
        <v>3.8797864051889744E-2</v>
      </c>
      <c r="E1326">
        <f>Table2[[#This Row],[Return]]</f>
        <v>3.8797864051889744E-2</v>
      </c>
    </row>
    <row r="1327" spans="2:5" x14ac:dyDescent="0.2">
      <c r="B1327" s="149">
        <v>43467</v>
      </c>
      <c r="C1327">
        <v>84.711983000000004</v>
      </c>
      <c r="D1327">
        <f t="shared" si="21"/>
        <v>-7.0535874105452567E-3</v>
      </c>
      <c r="E1327">
        <f>Table2[[#This Row],[Return]]</f>
        <v>-7.0535874105452567E-3</v>
      </c>
    </row>
    <row r="1328" spans="2:5" x14ac:dyDescent="0.2">
      <c r="B1328" s="149">
        <v>43466</v>
      </c>
      <c r="C1328">
        <v>85.313750999999996</v>
      </c>
      <c r="D1328">
        <f t="shared" si="21"/>
        <v>0</v>
      </c>
      <c r="E1328">
        <f>Table2[[#This Row],[Return]]</f>
        <v>0</v>
      </c>
    </row>
    <row r="1329" spans="2:5" x14ac:dyDescent="0.2">
      <c r="B1329" s="149">
        <v>43465</v>
      </c>
      <c r="C1329">
        <v>85.313750999999996</v>
      </c>
      <c r="D1329">
        <f t="shared" si="21"/>
        <v>1.3194066504269695E-2</v>
      </c>
      <c r="E1329">
        <f>Table2[[#This Row],[Return]]</f>
        <v>1.3194066504269695E-2</v>
      </c>
    </row>
    <row r="1330" spans="2:5" x14ac:dyDescent="0.2">
      <c r="B1330" s="149">
        <v>43462</v>
      </c>
      <c r="C1330">
        <v>84.202774000000005</v>
      </c>
      <c r="D1330">
        <f t="shared" si="21"/>
        <v>-1.0875628039511634E-2</v>
      </c>
      <c r="E1330">
        <f>Table2[[#This Row],[Return]]</f>
        <v>-1.0875628039511634E-2</v>
      </c>
    </row>
    <row r="1331" spans="2:5" x14ac:dyDescent="0.2">
      <c r="B1331" s="149">
        <v>43461</v>
      </c>
      <c r="C1331">
        <v>85.128601000000003</v>
      </c>
      <c r="D1331">
        <f t="shared" si="21"/>
        <v>-1.6287335057717748E-3</v>
      </c>
      <c r="E1331">
        <f>Table2[[#This Row],[Return]]</f>
        <v>-1.6287335057717748E-3</v>
      </c>
    </row>
    <row r="1332" spans="2:5" x14ac:dyDescent="0.2">
      <c r="B1332" s="149">
        <v>43460</v>
      </c>
      <c r="C1332">
        <v>85.267478999999994</v>
      </c>
      <c r="D1332">
        <f t="shared" si="21"/>
        <v>-9.677284853665636E-3</v>
      </c>
      <c r="E1332">
        <f>Table2[[#This Row],[Return]]</f>
        <v>-9.677284853665636E-3</v>
      </c>
    </row>
    <row r="1333" spans="2:5" x14ac:dyDescent="0.2">
      <c r="B1333" s="149">
        <v>43458</v>
      </c>
      <c r="C1333">
        <v>86.100700000000003</v>
      </c>
      <c r="D1333">
        <f t="shared" si="21"/>
        <v>-4.2826369212419241E-3</v>
      </c>
      <c r="E1333">
        <f>Table2[[#This Row],[Return]]</f>
        <v>-4.2826369212419241E-3</v>
      </c>
    </row>
    <row r="1334" spans="2:5" x14ac:dyDescent="0.2">
      <c r="B1334" s="149">
        <v>43455</v>
      </c>
      <c r="C1334">
        <v>86.471024</v>
      </c>
      <c r="D1334">
        <f t="shared" si="21"/>
        <v>-1.6842168551028283E-2</v>
      </c>
      <c r="E1334">
        <f>Table2[[#This Row],[Return]]</f>
        <v>-1.6842168551028283E-2</v>
      </c>
    </row>
    <row r="1335" spans="2:5" x14ac:dyDescent="0.2">
      <c r="B1335" s="149">
        <v>43454</v>
      </c>
      <c r="C1335">
        <v>87.952331999999998</v>
      </c>
      <c r="D1335">
        <f t="shared" si="21"/>
        <v>-5.7561855727732468E-3</v>
      </c>
      <c r="E1335">
        <f>Table2[[#This Row],[Return]]</f>
        <v>-5.7561855727732468E-3</v>
      </c>
    </row>
    <row r="1336" spans="2:5" x14ac:dyDescent="0.2">
      <c r="B1336" s="149">
        <v>43453</v>
      </c>
      <c r="C1336">
        <v>88.461533000000003</v>
      </c>
      <c r="D1336">
        <f t="shared" si="21"/>
        <v>-9.8444780965130079E-3</v>
      </c>
      <c r="E1336">
        <f>Table2[[#This Row],[Return]]</f>
        <v>-9.8444780965130079E-3</v>
      </c>
    </row>
    <row r="1337" spans="2:5" x14ac:dyDescent="0.2">
      <c r="B1337" s="149">
        <v>43452</v>
      </c>
      <c r="C1337">
        <v>89.341048999999998</v>
      </c>
      <c r="D1337">
        <f t="shared" si="21"/>
        <v>-1.5520575916429323E-3</v>
      </c>
      <c r="E1337">
        <f>Table2[[#This Row],[Return]]</f>
        <v>-1.5520575916429323E-3</v>
      </c>
    </row>
    <row r="1338" spans="2:5" x14ac:dyDescent="0.2">
      <c r="B1338" s="149">
        <v>43451</v>
      </c>
      <c r="C1338">
        <v>89.479927000000004</v>
      </c>
      <c r="D1338">
        <f t="shared" si="21"/>
        <v>-2.8154837825378389E-2</v>
      </c>
      <c r="E1338">
        <f>Table2[[#This Row],[Return]]</f>
        <v>-2.8154837825378389E-2</v>
      </c>
    </row>
    <row r="1339" spans="2:5" x14ac:dyDescent="0.2">
      <c r="B1339" s="149">
        <v>43448</v>
      </c>
      <c r="C1339">
        <v>92.072204999999997</v>
      </c>
      <c r="D1339">
        <f t="shared" si="21"/>
        <v>-1.0939730740349544E-2</v>
      </c>
      <c r="E1339">
        <f>Table2[[#This Row],[Return]]</f>
        <v>-1.0939730740349544E-2</v>
      </c>
    </row>
    <row r="1340" spans="2:5" x14ac:dyDescent="0.2">
      <c r="B1340" s="149">
        <v>43447</v>
      </c>
      <c r="C1340">
        <v>93.090591000000003</v>
      </c>
      <c r="D1340">
        <f t="shared" si="21"/>
        <v>-1.2763971944433909E-2</v>
      </c>
      <c r="E1340">
        <f>Table2[[#This Row],[Return]]</f>
        <v>-1.2763971944433909E-2</v>
      </c>
    </row>
    <row r="1341" spans="2:5" x14ac:dyDescent="0.2">
      <c r="B1341" s="149">
        <v>43446</v>
      </c>
      <c r="C1341">
        <v>94.294158999999993</v>
      </c>
      <c r="D1341">
        <f t="shared" si="21"/>
        <v>8.4087319847700889E-2</v>
      </c>
      <c r="E1341">
        <f>Table2[[#This Row],[Return]]</f>
        <v>8.4087319847700889E-2</v>
      </c>
    </row>
    <row r="1342" spans="2:5" x14ac:dyDescent="0.2">
      <c r="B1342" s="149">
        <v>43445</v>
      </c>
      <c r="C1342">
        <v>86.980225000000004</v>
      </c>
      <c r="D1342">
        <f t="shared" si="21"/>
        <v>3.3553334576889686E-2</v>
      </c>
      <c r="E1342">
        <f>Table2[[#This Row],[Return]]</f>
        <v>3.3553334576889686E-2</v>
      </c>
    </row>
    <row r="1343" spans="2:5" x14ac:dyDescent="0.2">
      <c r="B1343" s="149">
        <v>43444</v>
      </c>
      <c r="C1343">
        <v>84.156493999999995</v>
      </c>
      <c r="D1343">
        <f t="shared" si="21"/>
        <v>-4.5168010175556592E-2</v>
      </c>
      <c r="E1343">
        <f>Table2[[#This Row],[Return]]</f>
        <v>-4.5168010175556592E-2</v>
      </c>
    </row>
    <row r="1344" spans="2:5" x14ac:dyDescent="0.2">
      <c r="B1344" s="149">
        <v>43441</v>
      </c>
      <c r="C1344">
        <v>88.137489000000002</v>
      </c>
      <c r="D1344">
        <f t="shared" si="21"/>
        <v>-1.5002672051799967E-2</v>
      </c>
      <c r="E1344">
        <f>Table2[[#This Row],[Return]]</f>
        <v>-1.5002672051799967E-2</v>
      </c>
    </row>
    <row r="1345" spans="2:5" x14ac:dyDescent="0.2">
      <c r="B1345" s="149">
        <v>43440</v>
      </c>
      <c r="C1345">
        <v>89.479927000000004</v>
      </c>
      <c r="D1345">
        <f t="shared" si="21"/>
        <v>-3.2048030966872657E-2</v>
      </c>
      <c r="E1345">
        <f>Table2[[#This Row],[Return]]</f>
        <v>-3.2048030966872657E-2</v>
      </c>
    </row>
    <row r="1346" spans="2:5" x14ac:dyDescent="0.2">
      <c r="B1346" s="149">
        <v>43439</v>
      </c>
      <c r="C1346">
        <v>92.442527999999996</v>
      </c>
      <c r="D1346">
        <f t="shared" si="21"/>
        <v>-3.3397816678536536E-2</v>
      </c>
      <c r="E1346">
        <f>Table2[[#This Row],[Return]]</f>
        <v>-3.3397816678536536E-2</v>
      </c>
    </row>
    <row r="1347" spans="2:5" x14ac:dyDescent="0.2">
      <c r="B1347" s="149">
        <v>43438</v>
      </c>
      <c r="C1347">
        <v>95.636581000000007</v>
      </c>
      <c r="D1347">
        <f t="shared" si="21"/>
        <v>2.2266145987796027E-2</v>
      </c>
      <c r="E1347">
        <f>Table2[[#This Row],[Return]]</f>
        <v>2.2266145987796027E-2</v>
      </c>
    </row>
    <row r="1348" spans="2:5" x14ac:dyDescent="0.2">
      <c r="B1348" s="149">
        <v>43437</v>
      </c>
      <c r="C1348">
        <v>93.553505000000001</v>
      </c>
      <c r="D1348">
        <f t="shared" ref="D1348:D1411" si="22">(C1348-C1349)/C1349</f>
        <v>-4.4336002894365843E-3</v>
      </c>
      <c r="E1348">
        <f>Table2[[#This Row],[Return]]</f>
        <v>-4.4336002894365843E-3</v>
      </c>
    </row>
    <row r="1349" spans="2:5" x14ac:dyDescent="0.2">
      <c r="B1349" s="149">
        <v>43434</v>
      </c>
      <c r="C1349">
        <v>93.970130999999995</v>
      </c>
      <c r="D1349">
        <f t="shared" si="22"/>
        <v>5.5642362930753794E-2</v>
      </c>
      <c r="E1349">
        <f>Table2[[#This Row],[Return]]</f>
        <v>5.5642362930753794E-2</v>
      </c>
    </row>
    <row r="1350" spans="2:5" x14ac:dyDescent="0.2">
      <c r="B1350" s="149">
        <v>43433</v>
      </c>
      <c r="C1350">
        <v>89.017014000000003</v>
      </c>
      <c r="D1350">
        <f t="shared" si="22"/>
        <v>-2.5835934018405313E-2</v>
      </c>
      <c r="E1350">
        <f>Table2[[#This Row],[Return]]</f>
        <v>-2.5835934018405313E-2</v>
      </c>
    </row>
    <row r="1351" spans="2:5" x14ac:dyDescent="0.2">
      <c r="B1351" s="149">
        <v>43432</v>
      </c>
      <c r="C1351">
        <v>91.377846000000005</v>
      </c>
      <c r="D1351">
        <f t="shared" si="22"/>
        <v>-4.6376747858708905E-2</v>
      </c>
      <c r="E1351">
        <f>Table2[[#This Row],[Return]]</f>
        <v>-4.6376747858708905E-2</v>
      </c>
    </row>
    <row r="1352" spans="2:5" x14ac:dyDescent="0.2">
      <c r="B1352" s="149">
        <v>43431</v>
      </c>
      <c r="C1352">
        <v>95.821747000000002</v>
      </c>
      <c r="D1352">
        <f t="shared" si="22"/>
        <v>4.2821142598794597E-2</v>
      </c>
      <c r="E1352">
        <f>Table2[[#This Row],[Return]]</f>
        <v>4.2821142598794597E-2</v>
      </c>
    </row>
    <row r="1353" spans="2:5" x14ac:dyDescent="0.2">
      <c r="B1353" s="149">
        <v>43430</v>
      </c>
      <c r="C1353">
        <v>91.887039000000001</v>
      </c>
      <c r="D1353">
        <f t="shared" si="22"/>
        <v>-3.5939728228432763E-2</v>
      </c>
      <c r="E1353">
        <f>Table2[[#This Row],[Return]]</f>
        <v>-3.5939728228432763E-2</v>
      </c>
    </row>
    <row r="1354" spans="2:5" x14ac:dyDescent="0.2">
      <c r="B1354" s="149">
        <v>43426</v>
      </c>
      <c r="C1354">
        <v>95.312545999999998</v>
      </c>
      <c r="D1354">
        <f t="shared" si="22"/>
        <v>7.3384511298275924E-3</v>
      </c>
      <c r="E1354">
        <f>Table2[[#This Row],[Return]]</f>
        <v>7.3384511298275924E-3</v>
      </c>
    </row>
    <row r="1355" spans="2:5" x14ac:dyDescent="0.2">
      <c r="B1355" s="149">
        <v>43425</v>
      </c>
      <c r="C1355">
        <v>94.618195</v>
      </c>
      <c r="D1355">
        <f t="shared" si="22"/>
        <v>-9.209812369219984E-3</v>
      </c>
      <c r="E1355">
        <f>Table2[[#This Row],[Return]]</f>
        <v>-9.209812369219984E-3</v>
      </c>
    </row>
    <row r="1356" spans="2:5" x14ac:dyDescent="0.2">
      <c r="B1356" s="149">
        <v>43424</v>
      </c>
      <c r="C1356">
        <v>95.497710999999995</v>
      </c>
      <c r="D1356">
        <f t="shared" si="22"/>
        <v>-1.7151113859494711E-2</v>
      </c>
      <c r="E1356">
        <f>Table2[[#This Row],[Return]]</f>
        <v>-1.7151113859494711E-2</v>
      </c>
    </row>
    <row r="1357" spans="2:5" x14ac:dyDescent="0.2">
      <c r="B1357" s="149">
        <v>43423</v>
      </c>
      <c r="C1357">
        <v>97.164185000000003</v>
      </c>
      <c r="D1357">
        <f t="shared" si="22"/>
        <v>3.8081206419775054E-2</v>
      </c>
      <c r="E1357">
        <f>Table2[[#This Row],[Return]]</f>
        <v>3.8081206419775054E-2</v>
      </c>
    </row>
    <row r="1358" spans="2:5" x14ac:dyDescent="0.2">
      <c r="B1358" s="149">
        <v>43420</v>
      </c>
      <c r="C1358">
        <v>93.599791999999994</v>
      </c>
      <c r="D1358">
        <f t="shared" si="22"/>
        <v>-4.3971670815712939E-2</v>
      </c>
      <c r="E1358">
        <f>Table2[[#This Row],[Return]]</f>
        <v>-4.3971670815712939E-2</v>
      </c>
    </row>
    <row r="1359" spans="2:5" x14ac:dyDescent="0.2">
      <c r="B1359" s="149">
        <v>43419</v>
      </c>
      <c r="C1359">
        <v>97.904831000000001</v>
      </c>
      <c r="D1359">
        <f t="shared" si="22"/>
        <v>6.1844816353261774E-3</v>
      </c>
      <c r="E1359">
        <f>Table2[[#This Row],[Return]]</f>
        <v>6.1844816353261774E-3</v>
      </c>
    </row>
    <row r="1360" spans="2:5" x14ac:dyDescent="0.2">
      <c r="B1360" s="149">
        <v>43418</v>
      </c>
      <c r="C1360">
        <v>97.303061999999997</v>
      </c>
      <c r="D1360">
        <f t="shared" si="22"/>
        <v>-2.0959431777503732E-2</v>
      </c>
      <c r="E1360">
        <f>Table2[[#This Row],[Return]]</f>
        <v>-2.0959431777503732E-2</v>
      </c>
    </row>
    <row r="1361" spans="2:5" x14ac:dyDescent="0.2">
      <c r="B1361" s="149">
        <v>43417</v>
      </c>
      <c r="C1361">
        <v>99.386139</v>
      </c>
      <c r="D1361">
        <f t="shared" si="22"/>
        <v>-3.41879927421447E-2</v>
      </c>
      <c r="E1361">
        <f>Table2[[#This Row],[Return]]</f>
        <v>-3.41879927421447E-2</v>
      </c>
    </row>
    <row r="1362" spans="2:5" x14ac:dyDescent="0.2">
      <c r="B1362" s="149">
        <v>43416</v>
      </c>
      <c r="C1362">
        <v>102.904228</v>
      </c>
      <c r="D1362">
        <f t="shared" si="22"/>
        <v>0.15241067801138694</v>
      </c>
      <c r="E1362">
        <f>Table2[[#This Row],[Return]]</f>
        <v>0.15241067801138694</v>
      </c>
    </row>
    <row r="1363" spans="2:5" x14ac:dyDescent="0.2">
      <c r="B1363" s="149">
        <v>43413</v>
      </c>
      <c r="C1363">
        <v>89.294753999999998</v>
      </c>
      <c r="D1363">
        <f t="shared" si="22"/>
        <v>5.2373085748472048E-2</v>
      </c>
      <c r="E1363">
        <f>Table2[[#This Row],[Return]]</f>
        <v>5.2373085748472048E-2</v>
      </c>
    </row>
    <row r="1364" spans="2:5" x14ac:dyDescent="0.2">
      <c r="B1364" s="149">
        <v>43411</v>
      </c>
      <c r="C1364">
        <v>84.850853000000001</v>
      </c>
      <c r="D1364">
        <f t="shared" si="22"/>
        <v>6.589697474732069E-3</v>
      </c>
      <c r="E1364">
        <f>Table2[[#This Row],[Return]]</f>
        <v>6.589697474732069E-3</v>
      </c>
    </row>
    <row r="1365" spans="2:5" x14ac:dyDescent="0.2">
      <c r="B1365" s="149">
        <v>43410</v>
      </c>
      <c r="C1365">
        <v>84.295372</v>
      </c>
      <c r="D1365">
        <f t="shared" si="22"/>
        <v>-1.6445345084998126E-3</v>
      </c>
      <c r="E1365">
        <f>Table2[[#This Row],[Return]]</f>
        <v>-1.6445345084998126E-3</v>
      </c>
    </row>
    <row r="1366" spans="2:5" x14ac:dyDescent="0.2">
      <c r="B1366" s="149">
        <v>43409</v>
      </c>
      <c r="C1366">
        <v>84.434227000000007</v>
      </c>
      <c r="D1366">
        <f t="shared" si="22"/>
        <v>-2.5120305539226156E-2</v>
      </c>
      <c r="E1366">
        <f>Table2[[#This Row],[Return]]</f>
        <v>-2.5120305539226156E-2</v>
      </c>
    </row>
    <row r="1367" spans="2:5" x14ac:dyDescent="0.2">
      <c r="B1367" s="149">
        <v>43406</v>
      </c>
      <c r="C1367">
        <v>86.609893999999997</v>
      </c>
      <c r="D1367">
        <f t="shared" si="22"/>
        <v>2.1845842597226817E-2</v>
      </c>
      <c r="E1367">
        <f>Table2[[#This Row],[Return]]</f>
        <v>2.1845842597226817E-2</v>
      </c>
    </row>
    <row r="1368" spans="2:5" x14ac:dyDescent="0.2">
      <c r="B1368" s="149">
        <v>43405</v>
      </c>
      <c r="C1368">
        <v>84.758278000000004</v>
      </c>
      <c r="D1368">
        <f t="shared" si="22"/>
        <v>4.9397419912999563E-3</v>
      </c>
      <c r="E1368">
        <f>Table2[[#This Row],[Return]]</f>
        <v>4.9397419912999563E-3</v>
      </c>
    </row>
    <row r="1369" spans="2:5" x14ac:dyDescent="0.2">
      <c r="B1369" s="149">
        <v>43404</v>
      </c>
      <c r="C1369">
        <v>84.341651999999996</v>
      </c>
      <c r="D1369">
        <f t="shared" si="22"/>
        <v>-2.3056401889441906E-2</v>
      </c>
      <c r="E1369">
        <f>Table2[[#This Row],[Return]]</f>
        <v>-2.3056401889441906E-2</v>
      </c>
    </row>
    <row r="1370" spans="2:5" x14ac:dyDescent="0.2">
      <c r="B1370" s="149">
        <v>43403</v>
      </c>
      <c r="C1370">
        <v>86.332160999999999</v>
      </c>
      <c r="D1370">
        <f t="shared" si="22"/>
        <v>1.4138139072671897E-2</v>
      </c>
      <c r="E1370">
        <f>Table2[[#This Row],[Return]]</f>
        <v>1.4138139072671897E-2</v>
      </c>
    </row>
    <row r="1371" spans="2:5" x14ac:dyDescent="0.2">
      <c r="B1371" s="149">
        <v>43402</v>
      </c>
      <c r="C1371">
        <v>85.128601000000003</v>
      </c>
      <c r="D1371">
        <f t="shared" si="22"/>
        <v>6.4236205263121543E-2</v>
      </c>
      <c r="E1371">
        <f>Table2[[#This Row],[Return]]</f>
        <v>6.4236205263121543E-2</v>
      </c>
    </row>
    <row r="1372" spans="2:5" x14ac:dyDescent="0.2">
      <c r="B1372" s="149">
        <v>43399</v>
      </c>
      <c r="C1372">
        <v>79.990325999999996</v>
      </c>
      <c r="D1372">
        <f t="shared" si="22"/>
        <v>2.1880415822768097E-2</v>
      </c>
      <c r="E1372">
        <f>Table2[[#This Row],[Return]]</f>
        <v>2.1880415822768097E-2</v>
      </c>
    </row>
    <row r="1373" spans="2:5" x14ac:dyDescent="0.2">
      <c r="B1373" s="149">
        <v>43398</v>
      </c>
      <c r="C1373">
        <v>78.27758</v>
      </c>
      <c r="D1373">
        <f t="shared" si="22"/>
        <v>-5.9098204904798756E-4</v>
      </c>
      <c r="E1373">
        <f>Table2[[#This Row],[Return]]</f>
        <v>-5.9098204904798756E-4</v>
      </c>
    </row>
    <row r="1374" spans="2:5" x14ac:dyDescent="0.2">
      <c r="B1374" s="149">
        <v>43397</v>
      </c>
      <c r="C1374">
        <v>78.323868000000004</v>
      </c>
      <c r="D1374">
        <f t="shared" si="22"/>
        <v>-1.180454071904729E-3</v>
      </c>
      <c r="E1374">
        <f>Table2[[#This Row],[Return]]</f>
        <v>-1.180454071904729E-3</v>
      </c>
    </row>
    <row r="1375" spans="2:5" x14ac:dyDescent="0.2">
      <c r="B1375" s="149">
        <v>43396</v>
      </c>
      <c r="C1375">
        <v>78.416435000000007</v>
      </c>
      <c r="D1375">
        <f t="shared" si="22"/>
        <v>-9.935900220030814E-3</v>
      </c>
      <c r="E1375">
        <f>Table2[[#This Row],[Return]]</f>
        <v>-9.935900220030814E-3</v>
      </c>
    </row>
    <row r="1376" spans="2:5" x14ac:dyDescent="0.2">
      <c r="B1376" s="149">
        <v>43395</v>
      </c>
      <c r="C1376">
        <v>79.203391999999994</v>
      </c>
      <c r="D1376">
        <f t="shared" si="22"/>
        <v>-1.892195536335628E-2</v>
      </c>
      <c r="E1376">
        <f>Table2[[#This Row],[Return]]</f>
        <v>-1.892195536335628E-2</v>
      </c>
    </row>
    <row r="1377" spans="2:5" x14ac:dyDescent="0.2">
      <c r="B1377" s="149">
        <v>43392</v>
      </c>
      <c r="C1377">
        <v>80.730980000000002</v>
      </c>
      <c r="D1377">
        <f t="shared" si="22"/>
        <v>3.4522913883683697E-3</v>
      </c>
      <c r="E1377">
        <f>Table2[[#This Row],[Return]]</f>
        <v>3.4522913883683697E-3</v>
      </c>
    </row>
    <row r="1378" spans="2:5" x14ac:dyDescent="0.2">
      <c r="B1378" s="149">
        <v>43390</v>
      </c>
      <c r="C1378">
        <v>80.453232</v>
      </c>
      <c r="D1378">
        <f t="shared" si="22"/>
        <v>-5.2344535592267843E-2</v>
      </c>
      <c r="E1378">
        <f>Table2[[#This Row],[Return]]</f>
        <v>-5.2344535592267843E-2</v>
      </c>
    </row>
    <row r="1379" spans="2:5" x14ac:dyDescent="0.2">
      <c r="B1379" s="149">
        <v>43389</v>
      </c>
      <c r="C1379">
        <v>84.897132999999997</v>
      </c>
      <c r="D1379">
        <f t="shared" si="22"/>
        <v>-4.5289154795521654E-2</v>
      </c>
      <c r="E1379">
        <f>Table2[[#This Row],[Return]]</f>
        <v>-4.5289154795521654E-2</v>
      </c>
    </row>
    <row r="1380" spans="2:5" x14ac:dyDescent="0.2">
      <c r="B1380" s="149">
        <v>43388</v>
      </c>
      <c r="C1380">
        <v>88.924446000000003</v>
      </c>
      <c r="D1380">
        <f t="shared" si="22"/>
        <v>0.16494868252817227</v>
      </c>
      <c r="E1380">
        <f>Table2[[#This Row],[Return]]</f>
        <v>0.16494868252817227</v>
      </c>
    </row>
    <row r="1381" spans="2:5" x14ac:dyDescent="0.2">
      <c r="B1381" s="149">
        <v>43385</v>
      </c>
      <c r="C1381">
        <v>76.333359000000002</v>
      </c>
      <c r="D1381">
        <f t="shared" si="22"/>
        <v>5.3674040974507731E-2</v>
      </c>
      <c r="E1381">
        <f>Table2[[#This Row],[Return]]</f>
        <v>5.3674040974507731E-2</v>
      </c>
    </row>
    <row r="1382" spans="2:5" x14ac:dyDescent="0.2">
      <c r="B1382" s="149">
        <v>43384</v>
      </c>
      <c r="C1382">
        <v>72.444946000000002</v>
      </c>
      <c r="D1382">
        <f t="shared" si="22"/>
        <v>-3.987730671156537E-2</v>
      </c>
      <c r="E1382">
        <f>Table2[[#This Row],[Return]]</f>
        <v>-3.987730671156537E-2</v>
      </c>
    </row>
    <row r="1383" spans="2:5" x14ac:dyDescent="0.2">
      <c r="B1383" s="149">
        <v>43383</v>
      </c>
      <c r="C1383">
        <v>75.453841999999995</v>
      </c>
      <c r="D1383">
        <f t="shared" si="22"/>
        <v>0.12724766519978054</v>
      </c>
      <c r="E1383">
        <f>Table2[[#This Row],[Return]]</f>
        <v>0.12724766519978054</v>
      </c>
    </row>
    <row r="1384" spans="2:5" x14ac:dyDescent="0.2">
      <c r="B1384" s="149">
        <v>43382</v>
      </c>
      <c r="C1384">
        <v>66.936347999999995</v>
      </c>
      <c r="D1384">
        <f t="shared" si="22"/>
        <v>5.8564939994643524E-2</v>
      </c>
      <c r="E1384">
        <f>Table2[[#This Row],[Return]]</f>
        <v>5.8564939994643524E-2</v>
      </c>
    </row>
    <row r="1385" spans="2:5" x14ac:dyDescent="0.2">
      <c r="B1385" s="149">
        <v>43381</v>
      </c>
      <c r="C1385">
        <v>63.233105000000002</v>
      </c>
      <c r="D1385">
        <f t="shared" si="22"/>
        <v>-3.8705095514317646E-2</v>
      </c>
      <c r="E1385">
        <f>Table2[[#This Row],[Return]]</f>
        <v>-3.8705095514317646E-2</v>
      </c>
    </row>
    <row r="1386" spans="2:5" x14ac:dyDescent="0.2">
      <c r="B1386" s="149">
        <v>43378</v>
      </c>
      <c r="C1386">
        <v>65.779090999999994</v>
      </c>
      <c r="D1386">
        <f t="shared" si="22"/>
        <v>-1.4563021273478423E-2</v>
      </c>
      <c r="E1386">
        <f>Table2[[#This Row],[Return]]</f>
        <v>-1.4563021273478423E-2</v>
      </c>
    </row>
    <row r="1387" spans="2:5" x14ac:dyDescent="0.2">
      <c r="B1387" s="149">
        <v>43377</v>
      </c>
      <c r="C1387">
        <v>66.751189999999994</v>
      </c>
      <c r="D1387">
        <f t="shared" si="22"/>
        <v>-8.2531036778684102E-3</v>
      </c>
      <c r="E1387">
        <f>Table2[[#This Row],[Return]]</f>
        <v>-8.2531036778684102E-3</v>
      </c>
    </row>
    <row r="1388" spans="2:5" x14ac:dyDescent="0.2">
      <c r="B1388" s="149">
        <v>43376</v>
      </c>
      <c r="C1388">
        <v>67.306679000000003</v>
      </c>
      <c r="D1388">
        <f t="shared" si="22"/>
        <v>5.7454639069200536E-2</v>
      </c>
      <c r="E1388">
        <f>Table2[[#This Row],[Return]]</f>
        <v>5.7454639069200536E-2</v>
      </c>
    </row>
    <row r="1389" spans="2:5" x14ac:dyDescent="0.2">
      <c r="B1389" s="149">
        <v>43374</v>
      </c>
      <c r="C1389">
        <v>63.649707999999997</v>
      </c>
      <c r="D1389">
        <f t="shared" si="22"/>
        <v>-1.9957332457280496E-2</v>
      </c>
      <c r="E1389">
        <f>Table2[[#This Row],[Return]]</f>
        <v>-1.9957332457280496E-2</v>
      </c>
    </row>
    <row r="1390" spans="2:5" x14ac:dyDescent="0.2">
      <c r="B1390" s="149">
        <v>43371</v>
      </c>
      <c r="C1390">
        <v>64.945853999999997</v>
      </c>
      <c r="D1390">
        <f t="shared" si="22"/>
        <v>-9.9486587233956258E-2</v>
      </c>
      <c r="E1390">
        <f>Table2[[#This Row],[Return]]</f>
        <v>-9.9486587233956258E-2</v>
      </c>
    </row>
    <row r="1391" spans="2:5" x14ac:dyDescent="0.2">
      <c r="B1391" s="149">
        <v>43370</v>
      </c>
      <c r="C1391">
        <v>72.120918000000003</v>
      </c>
      <c r="D1391">
        <f t="shared" si="22"/>
        <v>-3.1696589774660826E-2</v>
      </c>
      <c r="E1391">
        <f>Table2[[#This Row],[Return]]</f>
        <v>-3.1696589774660826E-2</v>
      </c>
    </row>
    <row r="1392" spans="2:5" x14ac:dyDescent="0.2">
      <c r="B1392" s="149">
        <v>43369</v>
      </c>
      <c r="C1392">
        <v>74.481735</v>
      </c>
      <c r="D1392">
        <f t="shared" si="22"/>
        <v>-3.3053004428937272E-2</v>
      </c>
      <c r="E1392">
        <f>Table2[[#This Row],[Return]]</f>
        <v>-3.3053004428937272E-2</v>
      </c>
    </row>
    <row r="1393" spans="2:5" x14ac:dyDescent="0.2">
      <c r="B1393" s="149">
        <v>43368</v>
      </c>
      <c r="C1393">
        <v>77.027732999999998</v>
      </c>
      <c r="D1393">
        <f t="shared" si="22"/>
        <v>9.0432344588007738E-2</v>
      </c>
      <c r="E1393">
        <f>Table2[[#This Row],[Return]]</f>
        <v>9.0432344588007738E-2</v>
      </c>
    </row>
    <row r="1394" spans="2:5" x14ac:dyDescent="0.2">
      <c r="B1394" s="149">
        <v>43367</v>
      </c>
      <c r="C1394">
        <v>70.639626000000007</v>
      </c>
      <c r="D1394">
        <f t="shared" si="22"/>
        <v>-7.1210939341785226E-2</v>
      </c>
      <c r="E1394">
        <f>Table2[[#This Row],[Return]]</f>
        <v>-7.1210939341785226E-2</v>
      </c>
    </row>
    <row r="1395" spans="2:5" x14ac:dyDescent="0.2">
      <c r="B1395" s="149">
        <v>43364</v>
      </c>
      <c r="C1395">
        <v>76.055617999999996</v>
      </c>
      <c r="D1395">
        <f t="shared" si="22"/>
        <v>-9.7748592888349847E-2</v>
      </c>
      <c r="E1395">
        <f>Table2[[#This Row],[Return]]</f>
        <v>-9.7748592888349847E-2</v>
      </c>
    </row>
    <row r="1396" spans="2:5" x14ac:dyDescent="0.2">
      <c r="B1396" s="149">
        <v>43362</v>
      </c>
      <c r="C1396">
        <v>84.295372</v>
      </c>
      <c r="D1396">
        <f t="shared" si="22"/>
        <v>4.3553157102975588E-2</v>
      </c>
      <c r="E1396">
        <f>Table2[[#This Row],[Return]]</f>
        <v>4.3553157102975588E-2</v>
      </c>
    </row>
    <row r="1397" spans="2:5" x14ac:dyDescent="0.2">
      <c r="B1397" s="149">
        <v>43361</v>
      </c>
      <c r="C1397">
        <v>80.777266999999995</v>
      </c>
      <c r="D1397">
        <f t="shared" si="22"/>
        <v>-7.1808519684208441E-2</v>
      </c>
      <c r="E1397">
        <f>Table2[[#This Row],[Return]]</f>
        <v>-7.1808519684208441E-2</v>
      </c>
    </row>
    <row r="1398" spans="2:5" x14ac:dyDescent="0.2">
      <c r="B1398" s="149">
        <v>43360</v>
      </c>
      <c r="C1398">
        <v>87.026511999999997</v>
      </c>
      <c r="D1398">
        <f t="shared" si="22"/>
        <v>0.19974477760275264</v>
      </c>
      <c r="E1398">
        <f>Table2[[#This Row],[Return]]</f>
        <v>0.19974477760275264</v>
      </c>
    </row>
    <row r="1399" spans="2:5" x14ac:dyDescent="0.2">
      <c r="B1399" s="149">
        <v>43357</v>
      </c>
      <c r="C1399">
        <v>72.537520999999998</v>
      </c>
      <c r="D1399">
        <f t="shared" si="22"/>
        <v>0.19618312853837583</v>
      </c>
      <c r="E1399">
        <f>Table2[[#This Row],[Return]]</f>
        <v>0.19618312853837583</v>
      </c>
    </row>
    <row r="1400" spans="2:5" x14ac:dyDescent="0.2">
      <c r="B1400" s="149">
        <v>43355</v>
      </c>
      <c r="C1400">
        <v>60.640816000000001</v>
      </c>
      <c r="D1400">
        <f t="shared" si="22"/>
        <v>3.8034819745299819E-2</v>
      </c>
      <c r="E1400">
        <f>Table2[[#This Row],[Return]]</f>
        <v>3.8034819745299819E-2</v>
      </c>
    </row>
    <row r="1401" spans="2:5" x14ac:dyDescent="0.2">
      <c r="B1401" s="149">
        <v>43354</v>
      </c>
      <c r="C1401">
        <v>58.418864999999997</v>
      </c>
      <c r="D1401">
        <f t="shared" si="22"/>
        <v>-1.1746321821572706E-2</v>
      </c>
      <c r="E1401">
        <f>Table2[[#This Row],[Return]]</f>
        <v>-1.1746321821572706E-2</v>
      </c>
    </row>
    <row r="1402" spans="2:5" x14ac:dyDescent="0.2">
      <c r="B1402" s="149">
        <v>43353</v>
      </c>
      <c r="C1402">
        <v>59.113227999999999</v>
      </c>
      <c r="D1402">
        <f t="shared" si="22"/>
        <v>4.9301725260663384E-2</v>
      </c>
      <c r="E1402">
        <f>Table2[[#This Row],[Return]]</f>
        <v>4.9301725260663384E-2</v>
      </c>
    </row>
    <row r="1403" spans="2:5" x14ac:dyDescent="0.2">
      <c r="B1403" s="149">
        <v>43350</v>
      </c>
      <c r="C1403">
        <v>56.335777</v>
      </c>
      <c r="D1403">
        <f t="shared" si="22"/>
        <v>-4.0916445793792965E-3</v>
      </c>
      <c r="E1403">
        <f>Table2[[#This Row],[Return]]</f>
        <v>-4.0916445793792965E-3</v>
      </c>
    </row>
    <row r="1404" spans="2:5" x14ac:dyDescent="0.2">
      <c r="B1404" s="149">
        <v>43349</v>
      </c>
      <c r="C1404">
        <v>56.567230000000002</v>
      </c>
      <c r="D1404">
        <f t="shared" si="22"/>
        <v>8.2507360216488058E-3</v>
      </c>
      <c r="E1404">
        <f>Table2[[#This Row],[Return]]</f>
        <v>8.2507360216488058E-3</v>
      </c>
    </row>
    <row r="1405" spans="2:5" x14ac:dyDescent="0.2">
      <c r="B1405" s="149">
        <v>43348</v>
      </c>
      <c r="C1405">
        <v>56.104328000000002</v>
      </c>
      <c r="D1405">
        <f t="shared" si="22"/>
        <v>1.4225998362937793E-2</v>
      </c>
      <c r="E1405">
        <f>Table2[[#This Row],[Return]]</f>
        <v>1.4225998362937793E-2</v>
      </c>
    </row>
    <row r="1406" spans="2:5" x14ac:dyDescent="0.2">
      <c r="B1406" s="149">
        <v>43347</v>
      </c>
      <c r="C1406">
        <v>55.317383</v>
      </c>
      <c r="D1406">
        <f t="shared" si="22"/>
        <v>-3.473345831439182E-2</v>
      </c>
      <c r="E1406">
        <f>Table2[[#This Row],[Return]]</f>
        <v>-3.473345831439182E-2</v>
      </c>
    </row>
    <row r="1407" spans="2:5" x14ac:dyDescent="0.2">
      <c r="B1407" s="149">
        <v>43346</v>
      </c>
      <c r="C1407">
        <v>57.307884000000001</v>
      </c>
      <c r="D1407">
        <f t="shared" si="22"/>
        <v>-2.4175078832119083E-3</v>
      </c>
      <c r="E1407">
        <f>Table2[[#This Row],[Return]]</f>
        <v>-2.4175078832119083E-3</v>
      </c>
    </row>
    <row r="1408" spans="2:5" x14ac:dyDescent="0.2">
      <c r="B1408" s="149">
        <v>43343</v>
      </c>
      <c r="C1408">
        <v>57.446762</v>
      </c>
      <c r="D1408">
        <f t="shared" si="22"/>
        <v>3.233738188177928E-3</v>
      </c>
      <c r="E1408">
        <f>Table2[[#This Row],[Return]]</f>
        <v>3.233738188177928E-3</v>
      </c>
    </row>
    <row r="1409" spans="2:5" x14ac:dyDescent="0.2">
      <c r="B1409" s="149">
        <v>43342</v>
      </c>
      <c r="C1409">
        <v>57.261592999999998</v>
      </c>
      <c r="D1409">
        <f t="shared" si="22"/>
        <v>-1.2769401847483586E-2</v>
      </c>
      <c r="E1409">
        <f>Table2[[#This Row],[Return]]</f>
        <v>-1.2769401847483586E-2</v>
      </c>
    </row>
    <row r="1410" spans="2:5" x14ac:dyDescent="0.2">
      <c r="B1410" s="149">
        <v>43341</v>
      </c>
      <c r="C1410">
        <v>58.002246999999997</v>
      </c>
      <c r="D1410">
        <f t="shared" si="22"/>
        <v>7.2347564354988594E-3</v>
      </c>
      <c r="E1410">
        <f>Table2[[#This Row],[Return]]</f>
        <v>7.2347564354988594E-3</v>
      </c>
    </row>
    <row r="1411" spans="2:5" x14ac:dyDescent="0.2">
      <c r="B1411" s="149">
        <v>43340</v>
      </c>
      <c r="C1411">
        <v>57.585628999999997</v>
      </c>
      <c r="D1411">
        <f t="shared" si="22"/>
        <v>9.7402706709118075E-3</v>
      </c>
      <c r="E1411">
        <f>Table2[[#This Row],[Return]]</f>
        <v>9.7402706709118075E-3</v>
      </c>
    </row>
    <row r="1412" spans="2:5" x14ac:dyDescent="0.2">
      <c r="B1412" s="149">
        <v>43339</v>
      </c>
      <c r="C1412">
        <v>57.030140000000003</v>
      </c>
      <c r="D1412">
        <f t="shared" ref="D1412:D1475" si="23">(C1412-C1413)/C1413</f>
        <v>-1.0441851637644354E-2</v>
      </c>
      <c r="E1412">
        <f>Table2[[#This Row],[Return]]</f>
        <v>-1.0441851637644354E-2</v>
      </c>
    </row>
    <row r="1413" spans="2:5" x14ac:dyDescent="0.2">
      <c r="B1413" s="149">
        <v>43336</v>
      </c>
      <c r="C1413">
        <v>57.631923999999998</v>
      </c>
      <c r="D1413">
        <f t="shared" si="23"/>
        <v>1.7988544752262275E-2</v>
      </c>
      <c r="E1413">
        <f>Table2[[#This Row],[Return]]</f>
        <v>1.7988544752262275E-2</v>
      </c>
    </row>
    <row r="1414" spans="2:5" x14ac:dyDescent="0.2">
      <c r="B1414" s="149">
        <v>43335</v>
      </c>
      <c r="C1414">
        <v>56.613529</v>
      </c>
      <c r="D1414">
        <f t="shared" si="23"/>
        <v>-8.110351803832766E-3</v>
      </c>
      <c r="E1414">
        <f>Table2[[#This Row],[Return]]</f>
        <v>-8.110351803832766E-3</v>
      </c>
    </row>
    <row r="1415" spans="2:5" x14ac:dyDescent="0.2">
      <c r="B1415" s="149">
        <v>43333</v>
      </c>
      <c r="C1415">
        <v>57.076439000000001</v>
      </c>
      <c r="D1415">
        <f t="shared" si="23"/>
        <v>-1.2810158104650176E-2</v>
      </c>
      <c r="E1415">
        <f>Table2[[#This Row],[Return]]</f>
        <v>-1.2810158104650176E-2</v>
      </c>
    </row>
    <row r="1416" spans="2:5" x14ac:dyDescent="0.2">
      <c r="B1416" s="149">
        <v>43332</v>
      </c>
      <c r="C1416">
        <v>57.817084999999999</v>
      </c>
      <c r="D1416">
        <f t="shared" si="23"/>
        <v>-6.3643834168119248E-3</v>
      </c>
      <c r="E1416">
        <f>Table2[[#This Row],[Return]]</f>
        <v>-6.3643834168119248E-3</v>
      </c>
    </row>
    <row r="1417" spans="2:5" x14ac:dyDescent="0.2">
      <c r="B1417" s="149">
        <v>43329</v>
      </c>
      <c r="C1417">
        <v>58.187412000000002</v>
      </c>
      <c r="D1417">
        <f t="shared" si="23"/>
        <v>-3.1720035626322646E-3</v>
      </c>
      <c r="E1417">
        <f>Table2[[#This Row],[Return]]</f>
        <v>-3.1720035626322646E-3</v>
      </c>
    </row>
    <row r="1418" spans="2:5" x14ac:dyDescent="0.2">
      <c r="B1418" s="149">
        <v>43328</v>
      </c>
      <c r="C1418">
        <v>58.372570000000003</v>
      </c>
      <c r="D1418">
        <f t="shared" si="23"/>
        <v>1.3665579653562627E-2</v>
      </c>
      <c r="E1418">
        <f>Table2[[#This Row],[Return]]</f>
        <v>1.3665579653562627E-2</v>
      </c>
    </row>
    <row r="1419" spans="2:5" x14ac:dyDescent="0.2">
      <c r="B1419" s="149">
        <v>43326</v>
      </c>
      <c r="C1419">
        <v>57.585628999999997</v>
      </c>
      <c r="D1419">
        <f t="shared" si="23"/>
        <v>-9.5541336090946439E-3</v>
      </c>
      <c r="E1419">
        <f>Table2[[#This Row],[Return]]</f>
        <v>-9.5541336090946439E-3</v>
      </c>
    </row>
    <row r="1420" spans="2:5" x14ac:dyDescent="0.2">
      <c r="B1420" s="149">
        <v>43325</v>
      </c>
      <c r="C1420">
        <v>58.141117000000001</v>
      </c>
      <c r="D1420">
        <f t="shared" si="23"/>
        <v>-2.4086980747959355E-2</v>
      </c>
      <c r="E1420">
        <f>Table2[[#This Row],[Return]]</f>
        <v>-2.4086980747959355E-2</v>
      </c>
    </row>
    <row r="1421" spans="2:5" x14ac:dyDescent="0.2">
      <c r="B1421" s="149">
        <v>43322</v>
      </c>
      <c r="C1421">
        <v>59.576126000000002</v>
      </c>
      <c r="D1421">
        <f t="shared" si="23"/>
        <v>-2.2779109228037001E-2</v>
      </c>
      <c r="E1421">
        <f>Table2[[#This Row],[Return]]</f>
        <v>-2.2779109228037001E-2</v>
      </c>
    </row>
    <row r="1422" spans="2:5" x14ac:dyDescent="0.2">
      <c r="B1422" s="149">
        <v>43321</v>
      </c>
      <c r="C1422">
        <v>60.964851000000003</v>
      </c>
      <c r="D1422">
        <f t="shared" si="23"/>
        <v>-2.2997053326911064E-2</v>
      </c>
      <c r="E1422">
        <f>Table2[[#This Row],[Return]]</f>
        <v>-2.2997053326911064E-2</v>
      </c>
    </row>
    <row r="1423" spans="2:5" x14ac:dyDescent="0.2">
      <c r="B1423" s="149">
        <v>43320</v>
      </c>
      <c r="C1423">
        <v>62.399864000000001</v>
      </c>
      <c r="D1423">
        <f t="shared" si="23"/>
        <v>6.7213965063142493E-3</v>
      </c>
      <c r="E1423">
        <f>Table2[[#This Row],[Return]]</f>
        <v>6.7213965063142493E-3</v>
      </c>
    </row>
    <row r="1424" spans="2:5" x14ac:dyDescent="0.2">
      <c r="B1424" s="149">
        <v>43319</v>
      </c>
      <c r="C1424">
        <v>61.983249999999998</v>
      </c>
      <c r="D1424">
        <f t="shared" si="23"/>
        <v>2.8417836237045486E-2</v>
      </c>
      <c r="E1424">
        <f>Table2[[#This Row],[Return]]</f>
        <v>2.8417836237045486E-2</v>
      </c>
    </row>
    <row r="1425" spans="2:5" x14ac:dyDescent="0.2">
      <c r="B1425" s="149">
        <v>43318</v>
      </c>
      <c r="C1425">
        <v>60.270493000000002</v>
      </c>
      <c r="D1425">
        <f t="shared" si="23"/>
        <v>8.1395412470028891E-2</v>
      </c>
      <c r="E1425">
        <f>Table2[[#This Row],[Return]]</f>
        <v>8.1395412470028891E-2</v>
      </c>
    </row>
    <row r="1426" spans="2:5" x14ac:dyDescent="0.2">
      <c r="B1426" s="149">
        <v>43315</v>
      </c>
      <c r="C1426">
        <v>55.734000999999999</v>
      </c>
      <c r="D1426">
        <f t="shared" si="23"/>
        <v>1.8612495699810123E-2</v>
      </c>
      <c r="E1426">
        <f>Table2[[#This Row],[Return]]</f>
        <v>1.8612495699810123E-2</v>
      </c>
    </row>
    <row r="1427" spans="2:5" x14ac:dyDescent="0.2">
      <c r="B1427" s="149">
        <v>43314</v>
      </c>
      <c r="C1427">
        <v>54.715606999999999</v>
      </c>
      <c r="D1427">
        <f t="shared" si="23"/>
        <v>4.6944216794245416E-2</v>
      </c>
      <c r="E1427">
        <f>Table2[[#This Row],[Return]]</f>
        <v>4.6944216794245416E-2</v>
      </c>
    </row>
    <row r="1428" spans="2:5" x14ac:dyDescent="0.2">
      <c r="B1428" s="149">
        <v>43313</v>
      </c>
      <c r="C1428">
        <v>52.262199000000003</v>
      </c>
      <c r="D1428">
        <f t="shared" si="23"/>
        <v>2.1719381662523619E-2</v>
      </c>
      <c r="E1428">
        <f>Table2[[#This Row],[Return]]</f>
        <v>2.1719381662523619E-2</v>
      </c>
    </row>
    <row r="1429" spans="2:5" x14ac:dyDescent="0.2">
      <c r="B1429" s="149">
        <v>43312</v>
      </c>
      <c r="C1429">
        <v>51.151226000000001</v>
      </c>
      <c r="D1429">
        <f t="shared" si="23"/>
        <v>-8.9685134271763663E-3</v>
      </c>
      <c r="E1429">
        <f>Table2[[#This Row],[Return]]</f>
        <v>-8.9685134271763663E-3</v>
      </c>
    </row>
    <row r="1430" spans="2:5" x14ac:dyDescent="0.2">
      <c r="B1430" s="149">
        <v>43311</v>
      </c>
      <c r="C1430">
        <v>51.614128000000001</v>
      </c>
      <c r="D1430">
        <f t="shared" si="23"/>
        <v>7.0057538617933304E-2</v>
      </c>
      <c r="E1430">
        <f>Table2[[#This Row],[Return]]</f>
        <v>7.0057538617933304E-2</v>
      </c>
    </row>
    <row r="1431" spans="2:5" x14ac:dyDescent="0.2">
      <c r="B1431" s="149">
        <v>43308</v>
      </c>
      <c r="C1431">
        <v>48.234909000000002</v>
      </c>
      <c r="D1431">
        <f t="shared" si="23"/>
        <v>1.460561562708043E-2</v>
      </c>
      <c r="E1431">
        <f>Table2[[#This Row],[Return]]</f>
        <v>1.460561562708043E-2</v>
      </c>
    </row>
    <row r="1432" spans="2:5" x14ac:dyDescent="0.2">
      <c r="B1432" s="149">
        <v>43307</v>
      </c>
      <c r="C1432">
        <v>47.540550000000003</v>
      </c>
      <c r="D1432">
        <f t="shared" si="23"/>
        <v>-4.8450340384484768E-3</v>
      </c>
      <c r="E1432">
        <f>Table2[[#This Row],[Return]]</f>
        <v>-4.8450340384484768E-3</v>
      </c>
    </row>
    <row r="1433" spans="2:5" x14ac:dyDescent="0.2">
      <c r="B1433" s="149">
        <v>43306</v>
      </c>
      <c r="C1433">
        <v>47.772007000000002</v>
      </c>
      <c r="D1433">
        <f t="shared" si="23"/>
        <v>1.4749314982712447E-2</v>
      </c>
      <c r="E1433">
        <f>Table2[[#This Row],[Return]]</f>
        <v>1.4749314982712447E-2</v>
      </c>
    </row>
    <row r="1434" spans="2:5" x14ac:dyDescent="0.2">
      <c r="B1434" s="149">
        <v>43305</v>
      </c>
      <c r="C1434">
        <v>47.077643999999999</v>
      </c>
      <c r="D1434">
        <f t="shared" si="23"/>
        <v>4.3077027383028557E-2</v>
      </c>
      <c r="E1434">
        <f>Table2[[#This Row],[Return]]</f>
        <v>4.3077027383028557E-2</v>
      </c>
    </row>
    <row r="1435" spans="2:5" x14ac:dyDescent="0.2">
      <c r="B1435" s="149">
        <v>43304</v>
      </c>
      <c r="C1435">
        <v>45.133429999999997</v>
      </c>
      <c r="D1435">
        <f t="shared" si="23"/>
        <v>7.2312502630585973E-3</v>
      </c>
      <c r="E1435">
        <f>Table2[[#This Row],[Return]]</f>
        <v>7.2312502630585973E-3</v>
      </c>
    </row>
    <row r="1436" spans="2:5" x14ac:dyDescent="0.2">
      <c r="B1436" s="149">
        <v>43301</v>
      </c>
      <c r="C1436">
        <v>44.809401999999999</v>
      </c>
      <c r="D1436">
        <f t="shared" si="23"/>
        <v>-3.0895736528075671E-3</v>
      </c>
      <c r="E1436">
        <f>Table2[[#This Row],[Return]]</f>
        <v>-3.0895736528075671E-3</v>
      </c>
    </row>
    <row r="1437" spans="2:5" x14ac:dyDescent="0.2">
      <c r="B1437" s="149">
        <v>43300</v>
      </c>
      <c r="C1437">
        <v>44.948273</v>
      </c>
      <c r="D1437">
        <f t="shared" si="23"/>
        <v>-3.9564681938609361E-2</v>
      </c>
      <c r="E1437">
        <f>Table2[[#This Row],[Return]]</f>
        <v>-3.9564681938609361E-2</v>
      </c>
    </row>
    <row r="1438" spans="2:5" x14ac:dyDescent="0.2">
      <c r="B1438" s="149">
        <v>43299</v>
      </c>
      <c r="C1438">
        <v>46.799895999999997</v>
      </c>
      <c r="D1438">
        <f t="shared" si="23"/>
        <v>-3.3460874099448978E-2</v>
      </c>
      <c r="E1438">
        <f>Table2[[#This Row],[Return]]</f>
        <v>-3.3460874099448978E-2</v>
      </c>
    </row>
    <row r="1439" spans="2:5" x14ac:dyDescent="0.2">
      <c r="B1439" s="149">
        <v>43298</v>
      </c>
      <c r="C1439">
        <v>48.420074</v>
      </c>
      <c r="D1439">
        <f t="shared" si="23"/>
        <v>7.7072210832174826E-3</v>
      </c>
      <c r="E1439">
        <f>Table2[[#This Row],[Return]]</f>
        <v>7.7072210832174826E-3</v>
      </c>
    </row>
    <row r="1440" spans="2:5" x14ac:dyDescent="0.2">
      <c r="B1440" s="149">
        <v>43297</v>
      </c>
      <c r="C1440">
        <v>48.049743999999997</v>
      </c>
      <c r="D1440">
        <f t="shared" si="23"/>
        <v>-6.0633580903808722E-2</v>
      </c>
      <c r="E1440">
        <f>Table2[[#This Row],[Return]]</f>
        <v>-6.0633580903808722E-2</v>
      </c>
    </row>
    <row r="1441" spans="2:5" x14ac:dyDescent="0.2">
      <c r="B1441" s="149">
        <v>43294</v>
      </c>
      <c r="C1441">
        <v>51.151226000000001</v>
      </c>
      <c r="D1441">
        <f t="shared" si="23"/>
        <v>-4.1630534287070711E-2</v>
      </c>
      <c r="E1441">
        <f>Table2[[#This Row],[Return]]</f>
        <v>-4.1630534287070711E-2</v>
      </c>
    </row>
    <row r="1442" spans="2:5" x14ac:dyDescent="0.2">
      <c r="B1442" s="149">
        <v>43293</v>
      </c>
      <c r="C1442">
        <v>53.373179999999998</v>
      </c>
      <c r="D1442">
        <f t="shared" si="23"/>
        <v>5.0091020173177361E-2</v>
      </c>
      <c r="E1442">
        <f>Table2[[#This Row],[Return]]</f>
        <v>5.0091020173177361E-2</v>
      </c>
    </row>
    <row r="1443" spans="2:5" x14ac:dyDescent="0.2">
      <c r="B1443" s="149">
        <v>43292</v>
      </c>
      <c r="C1443">
        <v>50.827193999999999</v>
      </c>
      <c r="D1443">
        <f t="shared" si="23"/>
        <v>-1.700980230517456E-2</v>
      </c>
      <c r="E1443">
        <f>Table2[[#This Row],[Return]]</f>
        <v>-1.700980230517456E-2</v>
      </c>
    </row>
    <row r="1444" spans="2:5" x14ac:dyDescent="0.2">
      <c r="B1444" s="149">
        <v>43291</v>
      </c>
      <c r="C1444">
        <v>51.706715000000003</v>
      </c>
      <c r="D1444">
        <f t="shared" si="23"/>
        <v>4.5880098278925419E-2</v>
      </c>
      <c r="E1444">
        <f>Table2[[#This Row],[Return]]</f>
        <v>4.5880098278925419E-2</v>
      </c>
    </row>
    <row r="1445" spans="2:5" x14ac:dyDescent="0.2">
      <c r="B1445" s="149">
        <v>43290</v>
      </c>
      <c r="C1445">
        <v>49.438473000000002</v>
      </c>
      <c r="D1445">
        <f t="shared" si="23"/>
        <v>0</v>
      </c>
      <c r="E1445">
        <f>Table2[[#This Row],[Return]]</f>
        <v>0</v>
      </c>
    </row>
    <row r="1446" spans="2:5" x14ac:dyDescent="0.2">
      <c r="B1446" s="149">
        <v>43287</v>
      </c>
      <c r="C1446">
        <v>49.438473000000002</v>
      </c>
      <c r="D1446">
        <f t="shared" si="23"/>
        <v>5.6498764531952156E-3</v>
      </c>
      <c r="E1446">
        <f>Table2[[#This Row],[Return]]</f>
        <v>5.6498764531952156E-3</v>
      </c>
    </row>
    <row r="1447" spans="2:5" x14ac:dyDescent="0.2">
      <c r="B1447" s="149">
        <v>43286</v>
      </c>
      <c r="C1447">
        <v>49.160721000000002</v>
      </c>
      <c r="D1447">
        <f t="shared" si="23"/>
        <v>1.8216635046353531E-2</v>
      </c>
      <c r="E1447">
        <f>Table2[[#This Row],[Return]]</f>
        <v>1.8216635046353531E-2</v>
      </c>
    </row>
    <row r="1448" spans="2:5" x14ac:dyDescent="0.2">
      <c r="B1448" s="149">
        <v>43285</v>
      </c>
      <c r="C1448">
        <v>48.281199999999998</v>
      </c>
      <c r="D1448">
        <f t="shared" si="23"/>
        <v>-1.3244996839110736E-2</v>
      </c>
      <c r="E1448">
        <f>Table2[[#This Row],[Return]]</f>
        <v>-1.3244996839110736E-2</v>
      </c>
    </row>
    <row r="1449" spans="2:5" x14ac:dyDescent="0.2">
      <c r="B1449" s="149">
        <v>43284</v>
      </c>
      <c r="C1449">
        <v>48.929268</v>
      </c>
      <c r="D1449">
        <f t="shared" si="23"/>
        <v>-2.4007500713305006E-2</v>
      </c>
      <c r="E1449">
        <f>Table2[[#This Row],[Return]]</f>
        <v>-2.4007500713305006E-2</v>
      </c>
    </row>
    <row r="1450" spans="2:5" x14ac:dyDescent="0.2">
      <c r="B1450" s="149">
        <v>43283</v>
      </c>
      <c r="C1450">
        <v>50.132832000000001</v>
      </c>
      <c r="D1450">
        <f t="shared" si="23"/>
        <v>0</v>
      </c>
      <c r="E1450">
        <f>Table2[[#This Row],[Return]]</f>
        <v>0</v>
      </c>
    </row>
    <row r="1451" spans="2:5" x14ac:dyDescent="0.2">
      <c r="B1451" s="149">
        <v>43280</v>
      </c>
      <c r="C1451">
        <v>50.132832000000001</v>
      </c>
      <c r="D1451">
        <f t="shared" si="23"/>
        <v>1.1204574735243424E-2</v>
      </c>
      <c r="E1451">
        <f>Table2[[#This Row],[Return]]</f>
        <v>1.1204574735243424E-2</v>
      </c>
    </row>
    <row r="1452" spans="2:5" x14ac:dyDescent="0.2">
      <c r="B1452" s="149">
        <v>43279</v>
      </c>
      <c r="C1452">
        <v>49.577339000000002</v>
      </c>
      <c r="D1452">
        <f t="shared" si="23"/>
        <v>8.4746112653636563E-3</v>
      </c>
      <c r="E1452">
        <f>Table2[[#This Row],[Return]]</f>
        <v>8.4746112653636563E-3</v>
      </c>
    </row>
    <row r="1453" spans="2:5" x14ac:dyDescent="0.2">
      <c r="B1453" s="149">
        <v>43278</v>
      </c>
      <c r="C1453">
        <v>49.160721000000002</v>
      </c>
      <c r="D1453">
        <f t="shared" si="23"/>
        <v>-3.0137177153460412E-2</v>
      </c>
      <c r="E1453">
        <f>Table2[[#This Row],[Return]]</f>
        <v>-3.0137177153460412E-2</v>
      </c>
    </row>
    <row r="1454" spans="2:5" x14ac:dyDescent="0.2">
      <c r="B1454" s="149">
        <v>43277</v>
      </c>
      <c r="C1454">
        <v>50.688324000000001</v>
      </c>
      <c r="D1454">
        <f t="shared" si="23"/>
        <v>-2.7530954517505909E-2</v>
      </c>
      <c r="E1454">
        <f>Table2[[#This Row],[Return]]</f>
        <v>-2.7530954517505909E-2</v>
      </c>
    </row>
    <row r="1455" spans="2:5" x14ac:dyDescent="0.2">
      <c r="B1455" s="149">
        <v>43276</v>
      </c>
      <c r="C1455">
        <v>52.123328999999998</v>
      </c>
      <c r="D1455">
        <f t="shared" si="23"/>
        <v>-2.6793454509850302E-2</v>
      </c>
      <c r="E1455">
        <f>Table2[[#This Row],[Return]]</f>
        <v>-2.6793454509850302E-2</v>
      </c>
    </row>
    <row r="1456" spans="2:5" x14ac:dyDescent="0.2">
      <c r="B1456" s="149">
        <v>43273</v>
      </c>
      <c r="C1456">
        <v>53.558342000000003</v>
      </c>
      <c r="D1456">
        <f t="shared" si="23"/>
        <v>-8.5688881951700279E-3</v>
      </c>
      <c r="E1456">
        <f>Table2[[#This Row],[Return]]</f>
        <v>-8.5688881951700279E-3</v>
      </c>
    </row>
    <row r="1457" spans="2:5" x14ac:dyDescent="0.2">
      <c r="B1457" s="149">
        <v>43272</v>
      </c>
      <c r="C1457">
        <v>54.021244000000003</v>
      </c>
      <c r="D1457">
        <f t="shared" si="23"/>
        <v>-3.0730917739065538E-2</v>
      </c>
      <c r="E1457">
        <f>Table2[[#This Row],[Return]]</f>
        <v>-3.0730917739065538E-2</v>
      </c>
    </row>
    <row r="1458" spans="2:5" x14ac:dyDescent="0.2">
      <c r="B1458" s="149">
        <v>43271</v>
      </c>
      <c r="C1458">
        <v>55.734000999999999</v>
      </c>
      <c r="D1458">
        <f t="shared" si="23"/>
        <v>-1.230521232194509E-2</v>
      </c>
      <c r="E1458">
        <f>Table2[[#This Row],[Return]]</f>
        <v>-1.230521232194509E-2</v>
      </c>
    </row>
    <row r="1459" spans="2:5" x14ac:dyDescent="0.2">
      <c r="B1459" s="149">
        <v>43270</v>
      </c>
      <c r="C1459">
        <v>56.428364000000002</v>
      </c>
      <c r="D1459">
        <f t="shared" si="23"/>
        <v>-2.0096420237069833E-2</v>
      </c>
      <c r="E1459">
        <f>Table2[[#This Row],[Return]]</f>
        <v>-2.0096420237069833E-2</v>
      </c>
    </row>
    <row r="1460" spans="2:5" x14ac:dyDescent="0.2">
      <c r="B1460" s="149">
        <v>43269</v>
      </c>
      <c r="C1460">
        <v>57.585628999999997</v>
      </c>
      <c r="D1460">
        <f t="shared" si="23"/>
        <v>-1.892744871824455E-2</v>
      </c>
      <c r="E1460">
        <f>Table2[[#This Row],[Return]]</f>
        <v>-1.892744871824455E-2</v>
      </c>
    </row>
    <row r="1461" spans="2:5" x14ac:dyDescent="0.2">
      <c r="B1461" s="149">
        <v>43266</v>
      </c>
      <c r="C1461">
        <v>58.696606000000003</v>
      </c>
      <c r="D1461">
        <f t="shared" si="23"/>
        <v>-2.009281476317697E-2</v>
      </c>
      <c r="E1461">
        <f>Table2[[#This Row],[Return]]</f>
        <v>-2.009281476317697E-2</v>
      </c>
    </row>
    <row r="1462" spans="2:5" x14ac:dyDescent="0.2">
      <c r="B1462" s="149">
        <v>43265</v>
      </c>
      <c r="C1462">
        <v>59.900168999999998</v>
      </c>
      <c r="D1462">
        <f t="shared" si="23"/>
        <v>-5.3805604985198499E-3</v>
      </c>
      <c r="E1462">
        <f>Table2[[#This Row],[Return]]</f>
        <v>-5.3805604985198499E-3</v>
      </c>
    </row>
    <row r="1463" spans="2:5" x14ac:dyDescent="0.2">
      <c r="B1463" s="149">
        <v>43264</v>
      </c>
      <c r="C1463">
        <v>60.224209000000002</v>
      </c>
      <c r="D1463">
        <f t="shared" si="23"/>
        <v>0</v>
      </c>
      <c r="E1463">
        <f>Table2[[#This Row],[Return]]</f>
        <v>0</v>
      </c>
    </row>
    <row r="1464" spans="2:5" x14ac:dyDescent="0.2">
      <c r="B1464" s="149">
        <v>43263</v>
      </c>
      <c r="C1464">
        <v>60.224209000000002</v>
      </c>
      <c r="D1464">
        <f t="shared" si="23"/>
        <v>3.084210079588868E-3</v>
      </c>
      <c r="E1464">
        <f>Table2[[#This Row],[Return]]</f>
        <v>3.084210079588868E-3</v>
      </c>
    </row>
    <row r="1465" spans="2:5" x14ac:dyDescent="0.2">
      <c r="B1465" s="149">
        <v>43262</v>
      </c>
      <c r="C1465">
        <v>60.039036000000003</v>
      </c>
      <c r="D1465">
        <f t="shared" si="23"/>
        <v>4.8504466161114403E-2</v>
      </c>
      <c r="E1465">
        <f>Table2[[#This Row],[Return]]</f>
        <v>4.8504466161114403E-2</v>
      </c>
    </row>
    <row r="1466" spans="2:5" x14ac:dyDescent="0.2">
      <c r="B1466" s="149">
        <v>43259</v>
      </c>
      <c r="C1466">
        <v>57.261592999999998</v>
      </c>
      <c r="D1466">
        <f t="shared" si="23"/>
        <v>1.2275004450456485E-2</v>
      </c>
      <c r="E1466">
        <f>Table2[[#This Row],[Return]]</f>
        <v>1.2275004450456485E-2</v>
      </c>
    </row>
    <row r="1467" spans="2:5" x14ac:dyDescent="0.2">
      <c r="B1467" s="149">
        <v>43258</v>
      </c>
      <c r="C1467">
        <v>56.567230000000002</v>
      </c>
      <c r="D1467">
        <f t="shared" si="23"/>
        <v>6.5896682470679225E-3</v>
      </c>
      <c r="E1467">
        <f>Table2[[#This Row],[Return]]</f>
        <v>6.5896682470679225E-3</v>
      </c>
    </row>
    <row r="1468" spans="2:5" x14ac:dyDescent="0.2">
      <c r="B1468" s="149">
        <v>43257</v>
      </c>
      <c r="C1468">
        <v>56.196911</v>
      </c>
      <c r="D1468">
        <f t="shared" si="23"/>
        <v>-2.2544272742531429E-2</v>
      </c>
      <c r="E1468">
        <f>Table2[[#This Row],[Return]]</f>
        <v>-2.2544272742531429E-2</v>
      </c>
    </row>
    <row r="1469" spans="2:5" x14ac:dyDescent="0.2">
      <c r="B1469" s="149">
        <v>43256</v>
      </c>
      <c r="C1469">
        <v>57.493049999999997</v>
      </c>
      <c r="D1469">
        <f t="shared" si="23"/>
        <v>-1.7405173947828229E-2</v>
      </c>
      <c r="E1469">
        <f>Table2[[#This Row],[Return]]</f>
        <v>-1.7405173947828229E-2</v>
      </c>
    </row>
    <row r="1470" spans="2:5" x14ac:dyDescent="0.2">
      <c r="B1470" s="149">
        <v>43255</v>
      </c>
      <c r="C1470">
        <v>58.511451999999998</v>
      </c>
      <c r="D1470">
        <f t="shared" si="23"/>
        <v>-5.8122098859472338E-2</v>
      </c>
      <c r="E1470">
        <f>Table2[[#This Row],[Return]]</f>
        <v>-5.8122098859472338E-2</v>
      </c>
    </row>
    <row r="1471" spans="2:5" x14ac:dyDescent="0.2">
      <c r="B1471" s="149">
        <v>43252</v>
      </c>
      <c r="C1471">
        <v>62.122120000000002</v>
      </c>
      <c r="D1471">
        <f t="shared" si="23"/>
        <v>6.7516666462741071E-3</v>
      </c>
      <c r="E1471">
        <f>Table2[[#This Row],[Return]]</f>
        <v>6.7516666462741071E-3</v>
      </c>
    </row>
    <row r="1472" spans="2:5" x14ac:dyDescent="0.2">
      <c r="B1472" s="149">
        <v>43251</v>
      </c>
      <c r="C1472">
        <v>61.705505000000002</v>
      </c>
      <c r="D1472">
        <f t="shared" si="23"/>
        <v>-1.4980885167896246E-3</v>
      </c>
      <c r="E1472">
        <f>Table2[[#This Row],[Return]]</f>
        <v>-1.4980885167896246E-3</v>
      </c>
    </row>
    <row r="1473" spans="2:5" x14ac:dyDescent="0.2">
      <c r="B1473" s="149">
        <v>43250</v>
      </c>
      <c r="C1473">
        <v>61.798084000000003</v>
      </c>
      <c r="D1473">
        <f t="shared" si="23"/>
        <v>1.9862571403114197E-2</v>
      </c>
      <c r="E1473">
        <f>Table2[[#This Row],[Return]]</f>
        <v>1.9862571403114197E-2</v>
      </c>
    </row>
    <row r="1474" spans="2:5" x14ac:dyDescent="0.2">
      <c r="B1474" s="149">
        <v>43249</v>
      </c>
      <c r="C1474">
        <v>60.594521</v>
      </c>
      <c r="D1474">
        <f t="shared" si="23"/>
        <v>-1.2075566162048128E-2</v>
      </c>
      <c r="E1474">
        <f>Table2[[#This Row],[Return]]</f>
        <v>-1.2075566162048128E-2</v>
      </c>
    </row>
    <row r="1475" spans="2:5" x14ac:dyDescent="0.2">
      <c r="B1475" s="149">
        <v>43248</v>
      </c>
      <c r="C1475">
        <v>61.335177999999999</v>
      </c>
      <c r="D1475">
        <f t="shared" si="23"/>
        <v>3.758803359545853E-2</v>
      </c>
      <c r="E1475">
        <f>Table2[[#This Row],[Return]]</f>
        <v>3.758803359545853E-2</v>
      </c>
    </row>
    <row r="1476" spans="2:5" x14ac:dyDescent="0.2">
      <c r="B1476" s="149">
        <v>43245</v>
      </c>
      <c r="C1476">
        <v>59.113227999999999</v>
      </c>
      <c r="D1476">
        <f t="shared" ref="D1476:D1539" si="24">(C1476-C1477)/C1477</f>
        <v>2.0783474067471712E-2</v>
      </c>
      <c r="E1476">
        <f>Table2[[#This Row],[Return]]</f>
        <v>2.0783474067471712E-2</v>
      </c>
    </row>
    <row r="1477" spans="2:5" x14ac:dyDescent="0.2">
      <c r="B1477" s="149">
        <v>43244</v>
      </c>
      <c r="C1477">
        <v>57.909663999999999</v>
      </c>
      <c r="D1477">
        <f t="shared" si="24"/>
        <v>3.2077368051301371E-3</v>
      </c>
      <c r="E1477">
        <f>Table2[[#This Row],[Return]]</f>
        <v>3.2077368051301371E-3</v>
      </c>
    </row>
    <row r="1478" spans="2:5" x14ac:dyDescent="0.2">
      <c r="B1478" s="149">
        <v>43243</v>
      </c>
      <c r="C1478">
        <v>57.724499000000002</v>
      </c>
      <c r="D1478">
        <f t="shared" si="24"/>
        <v>-3.855053568814798E-2</v>
      </c>
      <c r="E1478">
        <f>Table2[[#This Row],[Return]]</f>
        <v>-3.855053568814798E-2</v>
      </c>
    </row>
    <row r="1479" spans="2:5" x14ac:dyDescent="0.2">
      <c r="B1479" s="149">
        <v>43242</v>
      </c>
      <c r="C1479">
        <v>60.039036000000003</v>
      </c>
      <c r="D1479">
        <f t="shared" si="24"/>
        <v>6.7489649682463071E-2</v>
      </c>
      <c r="E1479">
        <f>Table2[[#This Row],[Return]]</f>
        <v>6.7489649682463071E-2</v>
      </c>
    </row>
    <row r="1480" spans="2:5" x14ac:dyDescent="0.2">
      <c r="B1480" s="149">
        <v>43241</v>
      </c>
      <c r="C1480">
        <v>56.243201999999997</v>
      </c>
      <c r="D1480">
        <f t="shared" si="24"/>
        <v>4.3814398837408286E-2</v>
      </c>
      <c r="E1480">
        <f>Table2[[#This Row],[Return]]</f>
        <v>4.3814398837408286E-2</v>
      </c>
    </row>
    <row r="1481" spans="2:5" x14ac:dyDescent="0.2">
      <c r="B1481" s="149">
        <v>43238</v>
      </c>
      <c r="C1481">
        <v>53.882378000000003</v>
      </c>
      <c r="D1481">
        <f t="shared" si="24"/>
        <v>2.4648030013788302E-2</v>
      </c>
      <c r="E1481">
        <f>Table2[[#This Row],[Return]]</f>
        <v>2.4648030013788302E-2</v>
      </c>
    </row>
    <row r="1482" spans="2:5" x14ac:dyDescent="0.2">
      <c r="B1482" s="149">
        <v>43237</v>
      </c>
      <c r="C1482">
        <v>52.586230999999998</v>
      </c>
      <c r="D1482">
        <f t="shared" si="24"/>
        <v>6.8673525634923724E-2</v>
      </c>
      <c r="E1482">
        <f>Table2[[#This Row],[Return]]</f>
        <v>6.8673525634923724E-2</v>
      </c>
    </row>
    <row r="1483" spans="2:5" x14ac:dyDescent="0.2">
      <c r="B1483" s="149">
        <v>43236</v>
      </c>
      <c r="C1483">
        <v>49.207011999999999</v>
      </c>
      <c r="D1483">
        <f t="shared" si="24"/>
        <v>-2.8143782592633003E-3</v>
      </c>
      <c r="E1483">
        <f>Table2[[#This Row],[Return]]</f>
        <v>-2.8143782592633003E-3</v>
      </c>
    </row>
    <row r="1484" spans="2:5" x14ac:dyDescent="0.2">
      <c r="B1484" s="149">
        <v>43235</v>
      </c>
      <c r="C1484">
        <v>49.345889999999997</v>
      </c>
      <c r="D1484">
        <f t="shared" si="24"/>
        <v>-5.8303897074481956E-2</v>
      </c>
      <c r="E1484">
        <f>Table2[[#This Row],[Return]]</f>
        <v>-5.8303897074481956E-2</v>
      </c>
    </row>
    <row r="1485" spans="2:5" x14ac:dyDescent="0.2">
      <c r="B1485" s="149">
        <v>43234</v>
      </c>
      <c r="C1485">
        <v>52.401077000000001</v>
      </c>
      <c r="D1485">
        <f t="shared" si="24"/>
        <v>-4.3918908255194657E-2</v>
      </c>
      <c r="E1485">
        <f>Table2[[#This Row],[Return]]</f>
        <v>-4.3918908255194657E-2</v>
      </c>
    </row>
    <row r="1486" spans="2:5" x14ac:dyDescent="0.2">
      <c r="B1486" s="149">
        <v>43231</v>
      </c>
      <c r="C1486">
        <v>54.808193000000003</v>
      </c>
      <c r="D1486">
        <f t="shared" si="24"/>
        <v>-3.3469254033040262E-2</v>
      </c>
      <c r="E1486">
        <f>Table2[[#This Row],[Return]]</f>
        <v>-3.3469254033040262E-2</v>
      </c>
    </row>
    <row r="1487" spans="2:5" x14ac:dyDescent="0.2">
      <c r="B1487" s="149">
        <v>43230</v>
      </c>
      <c r="C1487">
        <v>56.706104000000003</v>
      </c>
      <c r="D1487">
        <f t="shared" si="24"/>
        <v>-3.3911705218526593E-2</v>
      </c>
      <c r="E1487">
        <f>Table2[[#This Row],[Return]]</f>
        <v>-3.3911705218526593E-2</v>
      </c>
    </row>
    <row r="1488" spans="2:5" x14ac:dyDescent="0.2">
      <c r="B1488" s="149">
        <v>43229</v>
      </c>
      <c r="C1488">
        <v>58.696606000000003</v>
      </c>
      <c r="D1488">
        <f t="shared" si="24"/>
        <v>7.9490392711409827E-3</v>
      </c>
      <c r="E1488">
        <f>Table2[[#This Row],[Return]]</f>
        <v>7.9490392711409827E-3</v>
      </c>
    </row>
    <row r="1489" spans="2:5" x14ac:dyDescent="0.2">
      <c r="B1489" s="149">
        <v>43228</v>
      </c>
      <c r="C1489">
        <v>58.233704000000003</v>
      </c>
      <c r="D1489">
        <f t="shared" si="24"/>
        <v>-1.8720618782413666E-2</v>
      </c>
      <c r="E1489">
        <f>Table2[[#This Row],[Return]]</f>
        <v>-1.8720618782413666E-2</v>
      </c>
    </row>
    <row r="1490" spans="2:5" x14ac:dyDescent="0.2">
      <c r="B1490" s="149">
        <v>43227</v>
      </c>
      <c r="C1490">
        <v>59.344673</v>
      </c>
      <c r="D1490">
        <f t="shared" si="24"/>
        <v>2.0700599886995616E-2</v>
      </c>
      <c r="E1490">
        <f>Table2[[#This Row],[Return]]</f>
        <v>2.0700599886995616E-2</v>
      </c>
    </row>
    <row r="1491" spans="2:5" x14ac:dyDescent="0.2">
      <c r="B1491" s="149">
        <v>43224</v>
      </c>
      <c r="C1491">
        <v>58.141117000000001</v>
      </c>
      <c r="D1491">
        <f t="shared" si="24"/>
        <v>2.3634877334400357E-2</v>
      </c>
      <c r="E1491">
        <f>Table2[[#This Row],[Return]]</f>
        <v>2.3634877334400357E-2</v>
      </c>
    </row>
    <row r="1492" spans="2:5" x14ac:dyDescent="0.2">
      <c r="B1492" s="149">
        <v>43223</v>
      </c>
      <c r="C1492">
        <v>56.798687000000001</v>
      </c>
      <c r="D1492">
        <f t="shared" si="24"/>
        <v>-3.3097003500048496E-2</v>
      </c>
      <c r="E1492">
        <f>Table2[[#This Row],[Return]]</f>
        <v>-3.3097003500048496E-2</v>
      </c>
    </row>
    <row r="1493" spans="2:5" x14ac:dyDescent="0.2">
      <c r="B1493" s="149">
        <v>43222</v>
      </c>
      <c r="C1493">
        <v>58.742901000000003</v>
      </c>
      <c r="D1493">
        <f t="shared" si="24"/>
        <v>-1.8561421771964071E-2</v>
      </c>
      <c r="E1493">
        <f>Table2[[#This Row],[Return]]</f>
        <v>-1.8561421771964071E-2</v>
      </c>
    </row>
    <row r="1494" spans="2:5" x14ac:dyDescent="0.2">
      <c r="B1494" s="149">
        <v>43220</v>
      </c>
      <c r="C1494">
        <v>59.853873999999998</v>
      </c>
      <c r="D1494">
        <f t="shared" si="24"/>
        <v>1.3322868820698695E-2</v>
      </c>
      <c r="E1494">
        <f>Table2[[#This Row],[Return]]</f>
        <v>1.3322868820698695E-2</v>
      </c>
    </row>
    <row r="1495" spans="2:5" x14ac:dyDescent="0.2">
      <c r="B1495" s="149">
        <v>43217</v>
      </c>
      <c r="C1495">
        <v>59.066932999999999</v>
      </c>
      <c r="D1495">
        <f t="shared" si="24"/>
        <v>2.9032272507469318E-2</v>
      </c>
      <c r="E1495">
        <f>Table2[[#This Row],[Return]]</f>
        <v>2.9032272507469318E-2</v>
      </c>
    </row>
    <row r="1496" spans="2:5" x14ac:dyDescent="0.2">
      <c r="B1496" s="149">
        <v>43216</v>
      </c>
      <c r="C1496">
        <v>57.400466999999999</v>
      </c>
      <c r="D1496">
        <f t="shared" si="24"/>
        <v>-2.2852701809874938E-2</v>
      </c>
      <c r="E1496">
        <f>Table2[[#This Row],[Return]]</f>
        <v>-2.2852701809874938E-2</v>
      </c>
    </row>
    <row r="1497" spans="2:5" x14ac:dyDescent="0.2">
      <c r="B1497" s="149">
        <v>43215</v>
      </c>
      <c r="C1497">
        <v>58.742901000000003</v>
      </c>
      <c r="D1497">
        <f t="shared" si="24"/>
        <v>-2.309468718472282E-2</v>
      </c>
      <c r="E1497">
        <f>Table2[[#This Row],[Return]]</f>
        <v>-2.309468718472282E-2</v>
      </c>
    </row>
    <row r="1498" spans="2:5" x14ac:dyDescent="0.2">
      <c r="B1498" s="149">
        <v>43214</v>
      </c>
      <c r="C1498">
        <v>60.131622</v>
      </c>
      <c r="D1498">
        <f t="shared" si="24"/>
        <v>1.8823532003081265E-2</v>
      </c>
      <c r="E1498">
        <f>Table2[[#This Row],[Return]]</f>
        <v>1.8823532003081265E-2</v>
      </c>
    </row>
    <row r="1499" spans="2:5" x14ac:dyDescent="0.2">
      <c r="B1499" s="149">
        <v>43213</v>
      </c>
      <c r="C1499">
        <v>59.020645000000002</v>
      </c>
      <c r="D1499">
        <f t="shared" si="24"/>
        <v>-1.4683163915614269E-2</v>
      </c>
      <c r="E1499">
        <f>Table2[[#This Row],[Return]]</f>
        <v>-1.4683163915614269E-2</v>
      </c>
    </row>
    <row r="1500" spans="2:5" x14ac:dyDescent="0.2">
      <c r="B1500" s="149">
        <v>43210</v>
      </c>
      <c r="C1500">
        <v>59.900168999999998</v>
      </c>
      <c r="D1500">
        <f t="shared" si="24"/>
        <v>7.7346706079544063E-4</v>
      </c>
      <c r="E1500">
        <f>Table2[[#This Row],[Return]]</f>
        <v>7.7346706079544063E-4</v>
      </c>
    </row>
    <row r="1501" spans="2:5" x14ac:dyDescent="0.2">
      <c r="B1501" s="149">
        <v>43209</v>
      </c>
      <c r="C1501">
        <v>59.853873999999998</v>
      </c>
      <c r="D1501">
        <f t="shared" si="24"/>
        <v>-3.2185705996013086E-2</v>
      </c>
      <c r="E1501">
        <f>Table2[[#This Row],[Return]]</f>
        <v>-3.2185705996013086E-2</v>
      </c>
    </row>
    <row r="1502" spans="2:5" x14ac:dyDescent="0.2">
      <c r="B1502" s="149">
        <v>43208</v>
      </c>
      <c r="C1502">
        <v>61.844379000000004</v>
      </c>
      <c r="D1502">
        <f t="shared" si="24"/>
        <v>-1.3293839163126866E-2</v>
      </c>
      <c r="E1502">
        <f>Table2[[#This Row],[Return]]</f>
        <v>-1.3293839163126866E-2</v>
      </c>
    </row>
    <row r="1503" spans="2:5" x14ac:dyDescent="0.2">
      <c r="B1503" s="149">
        <v>43207</v>
      </c>
      <c r="C1503">
        <v>62.677605</v>
      </c>
      <c r="D1503">
        <f t="shared" si="24"/>
        <v>5.1967514481809302E-3</v>
      </c>
      <c r="E1503">
        <f>Table2[[#This Row],[Return]]</f>
        <v>5.1967514481809302E-3</v>
      </c>
    </row>
    <row r="1504" spans="2:5" x14ac:dyDescent="0.2">
      <c r="B1504" s="149">
        <v>43206</v>
      </c>
      <c r="C1504">
        <v>62.353569</v>
      </c>
      <c r="D1504">
        <f t="shared" si="24"/>
        <v>-8.1001998480181095E-3</v>
      </c>
      <c r="E1504">
        <f>Table2[[#This Row],[Return]]</f>
        <v>-8.1001998480181095E-3</v>
      </c>
    </row>
    <row r="1505" spans="2:5" x14ac:dyDescent="0.2">
      <c r="B1505" s="149">
        <v>43203</v>
      </c>
      <c r="C1505">
        <v>62.862769999999998</v>
      </c>
      <c r="D1505">
        <f t="shared" si="24"/>
        <v>-1.9494555962362332E-2</v>
      </c>
      <c r="E1505">
        <f>Table2[[#This Row],[Return]]</f>
        <v>-1.9494555962362332E-2</v>
      </c>
    </row>
    <row r="1506" spans="2:5" x14ac:dyDescent="0.2">
      <c r="B1506" s="149">
        <v>43202</v>
      </c>
      <c r="C1506">
        <v>64.112617</v>
      </c>
      <c r="D1506">
        <f t="shared" si="24"/>
        <v>-3.819458295075584E-2</v>
      </c>
      <c r="E1506">
        <f>Table2[[#This Row],[Return]]</f>
        <v>-3.819458295075584E-2</v>
      </c>
    </row>
    <row r="1507" spans="2:5" x14ac:dyDescent="0.2">
      <c r="B1507" s="149">
        <v>43201</v>
      </c>
      <c r="C1507">
        <v>66.658614999999998</v>
      </c>
      <c r="D1507">
        <f t="shared" si="24"/>
        <v>-1.1667576363573216E-2</v>
      </c>
      <c r="E1507">
        <f>Table2[[#This Row],[Return]]</f>
        <v>-1.1667576363573216E-2</v>
      </c>
    </row>
    <row r="1508" spans="2:5" x14ac:dyDescent="0.2">
      <c r="B1508" s="149">
        <v>43200</v>
      </c>
      <c r="C1508">
        <v>67.445541000000006</v>
      </c>
      <c r="D1508">
        <f t="shared" si="24"/>
        <v>4.5943690918884117E-2</v>
      </c>
      <c r="E1508">
        <f>Table2[[#This Row],[Return]]</f>
        <v>4.5943690918884117E-2</v>
      </c>
    </row>
    <row r="1509" spans="2:5" x14ac:dyDescent="0.2">
      <c r="B1509" s="149">
        <v>43199</v>
      </c>
      <c r="C1509">
        <v>64.482956000000001</v>
      </c>
      <c r="D1509">
        <f t="shared" si="24"/>
        <v>6.5031671398274116E-3</v>
      </c>
      <c r="E1509">
        <f>Table2[[#This Row],[Return]]</f>
        <v>6.5031671398274116E-3</v>
      </c>
    </row>
    <row r="1510" spans="2:5" x14ac:dyDescent="0.2">
      <c r="B1510" s="149">
        <v>43196</v>
      </c>
      <c r="C1510">
        <v>64.066322</v>
      </c>
      <c r="D1510">
        <f t="shared" si="24"/>
        <v>1.6152582951368621E-2</v>
      </c>
      <c r="E1510">
        <f>Table2[[#This Row],[Return]]</f>
        <v>1.6152582951368621E-2</v>
      </c>
    </row>
    <row r="1511" spans="2:5" x14ac:dyDescent="0.2">
      <c r="B1511" s="149">
        <v>43195</v>
      </c>
      <c r="C1511">
        <v>63.047935000000003</v>
      </c>
      <c r="D1511">
        <f t="shared" si="24"/>
        <v>-3.6575892765075904E-3</v>
      </c>
      <c r="E1511">
        <f>Table2[[#This Row],[Return]]</f>
        <v>-3.6575892765075904E-3</v>
      </c>
    </row>
    <row r="1512" spans="2:5" x14ac:dyDescent="0.2">
      <c r="B1512" s="149">
        <v>43194</v>
      </c>
      <c r="C1512">
        <v>63.279384999999998</v>
      </c>
      <c r="D1512">
        <f t="shared" si="24"/>
        <v>5.8867039465126956E-3</v>
      </c>
      <c r="E1512">
        <f>Table2[[#This Row],[Return]]</f>
        <v>5.8867039465126956E-3</v>
      </c>
    </row>
    <row r="1513" spans="2:5" x14ac:dyDescent="0.2">
      <c r="B1513" s="149">
        <v>43193</v>
      </c>
      <c r="C1513">
        <v>62.909058000000002</v>
      </c>
      <c r="D1513">
        <f t="shared" si="24"/>
        <v>9.6581483208584909E-3</v>
      </c>
      <c r="E1513">
        <f>Table2[[#This Row],[Return]]</f>
        <v>9.6581483208584909E-3</v>
      </c>
    </row>
    <row r="1514" spans="2:5" x14ac:dyDescent="0.2">
      <c r="B1514" s="149">
        <v>43192</v>
      </c>
      <c r="C1514">
        <v>62.307285</v>
      </c>
      <c r="D1514">
        <f t="shared" si="24"/>
        <v>4.5843178859934566E-2</v>
      </c>
      <c r="E1514">
        <f>Table2[[#This Row],[Return]]</f>
        <v>4.5843178859934566E-2</v>
      </c>
    </row>
    <row r="1515" spans="2:5" x14ac:dyDescent="0.2">
      <c r="B1515" s="149">
        <v>43187</v>
      </c>
      <c r="C1515">
        <v>59.576126000000002</v>
      </c>
      <c r="D1515">
        <f t="shared" si="24"/>
        <v>-6.126916908851749E-2</v>
      </c>
      <c r="E1515">
        <f>Table2[[#This Row],[Return]]</f>
        <v>-6.126916908851749E-2</v>
      </c>
    </row>
    <row r="1516" spans="2:5" x14ac:dyDescent="0.2">
      <c r="B1516" s="149">
        <v>43186</v>
      </c>
      <c r="C1516">
        <v>63.464545999999999</v>
      </c>
      <c r="D1516">
        <f t="shared" si="24"/>
        <v>1.9330689173983329E-2</v>
      </c>
      <c r="E1516">
        <f>Table2[[#This Row],[Return]]</f>
        <v>1.9330689173983329E-2</v>
      </c>
    </row>
    <row r="1517" spans="2:5" x14ac:dyDescent="0.2">
      <c r="B1517" s="149">
        <v>43185</v>
      </c>
      <c r="C1517">
        <v>62.260998000000001</v>
      </c>
      <c r="D1517">
        <f t="shared" si="24"/>
        <v>-4.9469785615819842E-2</v>
      </c>
      <c r="E1517">
        <f>Table2[[#This Row],[Return]]</f>
        <v>-4.9469785615819842E-2</v>
      </c>
    </row>
    <row r="1518" spans="2:5" x14ac:dyDescent="0.2">
      <c r="B1518" s="149">
        <v>43182</v>
      </c>
      <c r="C1518">
        <v>65.501334999999997</v>
      </c>
      <c r="D1518">
        <f t="shared" si="24"/>
        <v>-4.6495900911195188E-2</v>
      </c>
      <c r="E1518">
        <f>Table2[[#This Row],[Return]]</f>
        <v>-4.6495900911195188E-2</v>
      </c>
    </row>
    <row r="1519" spans="2:5" x14ac:dyDescent="0.2">
      <c r="B1519" s="149">
        <v>43181</v>
      </c>
      <c r="C1519">
        <v>68.695389000000006</v>
      </c>
      <c r="D1519">
        <f t="shared" si="24"/>
        <v>-4.3198063982589692E-2</v>
      </c>
      <c r="E1519">
        <f>Table2[[#This Row],[Return]]</f>
        <v>-4.3198063982589692E-2</v>
      </c>
    </row>
    <row r="1520" spans="2:5" x14ac:dyDescent="0.2">
      <c r="B1520" s="149">
        <v>43180</v>
      </c>
      <c r="C1520">
        <v>71.796875</v>
      </c>
      <c r="D1520">
        <f t="shared" si="24"/>
        <v>3.1250061044617389E-2</v>
      </c>
      <c r="E1520">
        <f>Table2[[#This Row],[Return]]</f>
        <v>3.1250061044617389E-2</v>
      </c>
    </row>
    <row r="1521" spans="2:5" x14ac:dyDescent="0.2">
      <c r="B1521" s="149">
        <v>43179</v>
      </c>
      <c r="C1521">
        <v>69.621207999999996</v>
      </c>
      <c r="D1521">
        <f t="shared" si="24"/>
        <v>1.3477163656500873E-2</v>
      </c>
      <c r="E1521">
        <f>Table2[[#This Row],[Return]]</f>
        <v>1.3477163656500873E-2</v>
      </c>
    </row>
    <row r="1522" spans="2:5" x14ac:dyDescent="0.2">
      <c r="B1522" s="149">
        <v>43178</v>
      </c>
      <c r="C1522">
        <v>68.695389000000006</v>
      </c>
      <c r="D1522">
        <f t="shared" si="24"/>
        <v>-3.0065566321028591E-2</v>
      </c>
      <c r="E1522">
        <f>Table2[[#This Row],[Return]]</f>
        <v>-3.0065566321028591E-2</v>
      </c>
    </row>
    <row r="1523" spans="2:5" x14ac:dyDescent="0.2">
      <c r="B1523" s="149">
        <v>43175</v>
      </c>
      <c r="C1523">
        <v>70.824776</v>
      </c>
      <c r="D1523">
        <f t="shared" si="24"/>
        <v>-1.4175237534758011E-2</v>
      </c>
      <c r="E1523">
        <f>Table2[[#This Row],[Return]]</f>
        <v>-1.4175237534758011E-2</v>
      </c>
    </row>
    <row r="1524" spans="2:5" x14ac:dyDescent="0.2">
      <c r="B1524" s="149">
        <v>43174</v>
      </c>
      <c r="C1524">
        <v>71.843170000000001</v>
      </c>
      <c r="D1524">
        <f t="shared" si="24"/>
        <v>-1.0834818576054939E-2</v>
      </c>
      <c r="E1524">
        <f>Table2[[#This Row],[Return]]</f>
        <v>-1.0834818576054939E-2</v>
      </c>
    </row>
    <row r="1525" spans="2:5" x14ac:dyDescent="0.2">
      <c r="B1525" s="149">
        <v>43173</v>
      </c>
      <c r="C1525">
        <v>72.630104000000003</v>
      </c>
      <c r="D1525">
        <f t="shared" si="24"/>
        <v>2.2149711885217003E-2</v>
      </c>
      <c r="E1525">
        <f>Table2[[#This Row],[Return]]</f>
        <v>2.2149711885217003E-2</v>
      </c>
    </row>
    <row r="1526" spans="2:5" x14ac:dyDescent="0.2">
      <c r="B1526" s="149">
        <v>43172</v>
      </c>
      <c r="C1526">
        <v>71.056229000000002</v>
      </c>
      <c r="D1526">
        <f t="shared" si="24"/>
        <v>-1.0315852883569071E-2</v>
      </c>
      <c r="E1526">
        <f>Table2[[#This Row],[Return]]</f>
        <v>-1.0315852883569071E-2</v>
      </c>
    </row>
    <row r="1527" spans="2:5" x14ac:dyDescent="0.2">
      <c r="B1527" s="149">
        <v>43171</v>
      </c>
      <c r="C1527">
        <v>71.796875</v>
      </c>
      <c r="D1527">
        <f t="shared" si="24"/>
        <v>2.1066456471414828E-2</v>
      </c>
      <c r="E1527">
        <f>Table2[[#This Row],[Return]]</f>
        <v>2.1066456471414828E-2</v>
      </c>
    </row>
    <row r="1528" spans="2:5" x14ac:dyDescent="0.2">
      <c r="B1528" s="149">
        <v>43168</v>
      </c>
      <c r="C1528">
        <v>70.315574999999995</v>
      </c>
      <c r="D1528">
        <f t="shared" si="24"/>
        <v>-3.3715010607129267E-2</v>
      </c>
      <c r="E1528">
        <f>Table2[[#This Row],[Return]]</f>
        <v>-3.3715010607129267E-2</v>
      </c>
    </row>
    <row r="1529" spans="2:5" x14ac:dyDescent="0.2">
      <c r="B1529" s="149">
        <v>43167</v>
      </c>
      <c r="C1529">
        <v>72.768981999999994</v>
      </c>
      <c r="D1529">
        <f t="shared" si="24"/>
        <v>-8.4449613973167761E-2</v>
      </c>
      <c r="E1529">
        <f>Table2[[#This Row],[Return]]</f>
        <v>-8.4449613973167761E-2</v>
      </c>
    </row>
    <row r="1530" spans="2:5" x14ac:dyDescent="0.2">
      <c r="B1530" s="149">
        <v>43166</v>
      </c>
      <c r="C1530">
        <v>79.481133</v>
      </c>
      <c r="D1530">
        <f t="shared" si="24"/>
        <v>-7.6385158771578601E-2</v>
      </c>
      <c r="E1530">
        <f>Table2[[#This Row],[Return]]</f>
        <v>-7.6385158771578601E-2</v>
      </c>
    </row>
    <row r="1531" spans="2:5" x14ac:dyDescent="0.2">
      <c r="B1531" s="149">
        <v>43165</v>
      </c>
      <c r="C1531">
        <v>86.054412999999997</v>
      </c>
      <c r="D1531">
        <f t="shared" si="24"/>
        <v>-6.676697494455848E-2</v>
      </c>
      <c r="E1531">
        <f>Table2[[#This Row],[Return]]</f>
        <v>-6.676697494455848E-2</v>
      </c>
    </row>
    <row r="1532" spans="2:5" x14ac:dyDescent="0.2">
      <c r="B1532" s="149">
        <v>43164</v>
      </c>
      <c r="C1532">
        <v>92.211067</v>
      </c>
      <c r="D1532">
        <f t="shared" si="24"/>
        <v>-1.3861581284227025E-2</v>
      </c>
      <c r="E1532">
        <f>Table2[[#This Row],[Return]]</f>
        <v>-1.3861581284227025E-2</v>
      </c>
    </row>
    <row r="1533" spans="2:5" x14ac:dyDescent="0.2">
      <c r="B1533" s="149">
        <v>43160</v>
      </c>
      <c r="C1533">
        <v>93.507225000000005</v>
      </c>
      <c r="D1533">
        <f t="shared" si="24"/>
        <v>-3.1639395544855904E-2</v>
      </c>
      <c r="E1533">
        <f>Table2[[#This Row],[Return]]</f>
        <v>-3.1639395544855904E-2</v>
      </c>
    </row>
    <row r="1534" spans="2:5" x14ac:dyDescent="0.2">
      <c r="B1534" s="149">
        <v>43159</v>
      </c>
      <c r="C1534">
        <v>96.562400999999994</v>
      </c>
      <c r="D1534">
        <f t="shared" si="24"/>
        <v>-1.7890716045438088E-2</v>
      </c>
      <c r="E1534">
        <f>Table2[[#This Row],[Return]]</f>
        <v>-1.7890716045438088E-2</v>
      </c>
    </row>
    <row r="1535" spans="2:5" x14ac:dyDescent="0.2">
      <c r="B1535" s="149">
        <v>43158</v>
      </c>
      <c r="C1535">
        <v>98.321442000000005</v>
      </c>
      <c r="D1535">
        <f t="shared" si="24"/>
        <v>1.4143344105882634E-3</v>
      </c>
      <c r="E1535">
        <f>Table2[[#This Row],[Return]]</f>
        <v>1.4143344105882634E-3</v>
      </c>
    </row>
    <row r="1536" spans="2:5" x14ac:dyDescent="0.2">
      <c r="B1536" s="149">
        <v>43157</v>
      </c>
      <c r="C1536">
        <v>98.182579000000004</v>
      </c>
      <c r="D1536">
        <f t="shared" si="24"/>
        <v>-9.8038642211111821E-3</v>
      </c>
      <c r="E1536">
        <f>Table2[[#This Row],[Return]]</f>
        <v>-9.8038642211111821E-3</v>
      </c>
    </row>
    <row r="1537" spans="2:5" x14ac:dyDescent="0.2">
      <c r="B1537" s="149">
        <v>43154</v>
      </c>
      <c r="C1537">
        <v>99.154678000000004</v>
      </c>
      <c r="D1537">
        <f t="shared" si="24"/>
        <v>4.6903399654967199E-3</v>
      </c>
      <c r="E1537">
        <f>Table2[[#This Row],[Return]]</f>
        <v>4.6903399654967199E-3</v>
      </c>
    </row>
    <row r="1538" spans="2:5" x14ac:dyDescent="0.2">
      <c r="B1538" s="149">
        <v>43153</v>
      </c>
      <c r="C1538">
        <v>98.691779999999994</v>
      </c>
      <c r="D1538">
        <f t="shared" si="24"/>
        <v>3.2942000078744209E-3</v>
      </c>
      <c r="E1538">
        <f>Table2[[#This Row],[Return]]</f>
        <v>3.2942000078744209E-3</v>
      </c>
    </row>
    <row r="1539" spans="2:5" x14ac:dyDescent="0.2">
      <c r="B1539" s="149">
        <v>43152</v>
      </c>
      <c r="C1539">
        <v>98.367737000000005</v>
      </c>
      <c r="D1539">
        <f t="shared" si="24"/>
        <v>7.1089068213526637E-3</v>
      </c>
      <c r="E1539">
        <f>Table2[[#This Row],[Return]]</f>
        <v>7.1089068213526637E-3</v>
      </c>
    </row>
    <row r="1540" spans="2:5" x14ac:dyDescent="0.2">
      <c r="B1540" s="149">
        <v>43151</v>
      </c>
      <c r="C1540">
        <v>97.673385999999994</v>
      </c>
      <c r="D1540">
        <f t="shared" ref="D1540:D1603" si="25">(C1540-C1541)/C1541</f>
        <v>0</v>
      </c>
      <c r="E1540">
        <f>Table2[[#This Row],[Return]]</f>
        <v>0</v>
      </c>
    </row>
    <row r="1541" spans="2:5" x14ac:dyDescent="0.2">
      <c r="B1541" s="149">
        <v>43150</v>
      </c>
      <c r="C1541">
        <v>97.673385999999994</v>
      </c>
      <c r="D1541">
        <f t="shared" si="25"/>
        <v>-2.8354142930762704E-3</v>
      </c>
      <c r="E1541">
        <f>Table2[[#This Row],[Return]]</f>
        <v>-2.8354142930762704E-3</v>
      </c>
    </row>
    <row r="1542" spans="2:5" x14ac:dyDescent="0.2">
      <c r="B1542" s="149">
        <v>43147</v>
      </c>
      <c r="C1542">
        <v>97.951117999999994</v>
      </c>
      <c r="D1542">
        <f t="shared" si="25"/>
        <v>-7.5047992852089653E-3</v>
      </c>
      <c r="E1542">
        <f>Table2[[#This Row],[Return]]</f>
        <v>-7.5047992852089653E-3</v>
      </c>
    </row>
    <row r="1543" spans="2:5" x14ac:dyDescent="0.2">
      <c r="B1543" s="149">
        <v>43146</v>
      </c>
      <c r="C1543">
        <v>98.691779999999994</v>
      </c>
      <c r="D1543">
        <f t="shared" si="25"/>
        <v>-3.398269915655068E-2</v>
      </c>
      <c r="E1543">
        <f>Table2[[#This Row],[Return]]</f>
        <v>-3.398269915655068E-2</v>
      </c>
    </row>
    <row r="1544" spans="2:5" x14ac:dyDescent="0.2">
      <c r="B1544" s="149">
        <v>43145</v>
      </c>
      <c r="C1544">
        <v>102.163574</v>
      </c>
      <c r="D1544">
        <f t="shared" si="25"/>
        <v>-3.1616311990595551E-3</v>
      </c>
      <c r="E1544">
        <f>Table2[[#This Row],[Return]]</f>
        <v>-3.1616311990595551E-3</v>
      </c>
    </row>
    <row r="1545" spans="2:5" x14ac:dyDescent="0.2">
      <c r="B1545" s="149">
        <v>43143</v>
      </c>
      <c r="C1545">
        <v>102.487602</v>
      </c>
      <c r="D1545">
        <f t="shared" si="25"/>
        <v>8.1965374677185412E-3</v>
      </c>
      <c r="E1545">
        <f>Table2[[#This Row],[Return]]</f>
        <v>8.1965374677185412E-3</v>
      </c>
    </row>
    <row r="1546" spans="2:5" x14ac:dyDescent="0.2">
      <c r="B1546" s="149">
        <v>43140</v>
      </c>
      <c r="C1546">
        <v>101.654388</v>
      </c>
      <c r="D1546">
        <f t="shared" si="25"/>
        <v>3.1954940284974781E-2</v>
      </c>
      <c r="E1546">
        <f>Table2[[#This Row],[Return]]</f>
        <v>3.1954940284974781E-2</v>
      </c>
    </row>
    <row r="1547" spans="2:5" x14ac:dyDescent="0.2">
      <c r="B1547" s="149">
        <v>43139</v>
      </c>
      <c r="C1547">
        <v>98.506614999999996</v>
      </c>
      <c r="D1547">
        <f t="shared" si="25"/>
        <v>8.0529734844304521E-3</v>
      </c>
      <c r="E1547">
        <f>Table2[[#This Row],[Return]]</f>
        <v>8.0529734844304521E-3</v>
      </c>
    </row>
    <row r="1548" spans="2:5" x14ac:dyDescent="0.2">
      <c r="B1548" s="149">
        <v>43138</v>
      </c>
      <c r="C1548">
        <v>97.719680999999994</v>
      </c>
      <c r="D1548">
        <f t="shared" si="25"/>
        <v>-9.4645603512110723E-4</v>
      </c>
      <c r="E1548">
        <f>Table2[[#This Row],[Return]]</f>
        <v>-9.4645603512110723E-4</v>
      </c>
    </row>
    <row r="1549" spans="2:5" x14ac:dyDescent="0.2">
      <c r="B1549" s="149">
        <v>43137</v>
      </c>
      <c r="C1549">
        <v>97.812256000000005</v>
      </c>
      <c r="D1549">
        <f t="shared" si="25"/>
        <v>-1.537746417598302E-2</v>
      </c>
      <c r="E1549">
        <f>Table2[[#This Row],[Return]]</f>
        <v>-1.537746417598302E-2</v>
      </c>
    </row>
    <row r="1550" spans="2:5" x14ac:dyDescent="0.2">
      <c r="B1550" s="149">
        <v>43136</v>
      </c>
      <c r="C1550">
        <v>99.339850999999996</v>
      </c>
      <c r="D1550">
        <f t="shared" si="25"/>
        <v>5.5582965853401861E-2</v>
      </c>
      <c r="E1550">
        <f>Table2[[#This Row],[Return]]</f>
        <v>5.5582965853401861E-2</v>
      </c>
    </row>
    <row r="1551" spans="2:5" x14ac:dyDescent="0.2">
      <c r="B1551" s="149">
        <v>43133</v>
      </c>
      <c r="C1551">
        <v>94.108993999999996</v>
      </c>
      <c r="D1551">
        <f t="shared" si="25"/>
        <v>-5.5736191042694609E-2</v>
      </c>
      <c r="E1551">
        <f>Table2[[#This Row],[Return]]</f>
        <v>-5.5736191042694609E-2</v>
      </c>
    </row>
    <row r="1552" spans="2:5" x14ac:dyDescent="0.2">
      <c r="B1552" s="149">
        <v>43132</v>
      </c>
      <c r="C1552">
        <v>99.663878999999994</v>
      </c>
      <c r="D1552">
        <f t="shared" si="25"/>
        <v>7.9587208120152578E-3</v>
      </c>
      <c r="E1552">
        <f>Table2[[#This Row],[Return]]</f>
        <v>7.9587208120152578E-3</v>
      </c>
    </row>
    <row r="1553" spans="2:5" x14ac:dyDescent="0.2">
      <c r="B1553" s="149">
        <v>43131</v>
      </c>
      <c r="C1553">
        <v>98.876945000000006</v>
      </c>
      <c r="D1553">
        <f t="shared" si="25"/>
        <v>4.0935845819668096E-2</v>
      </c>
      <c r="E1553">
        <f>Table2[[#This Row],[Return]]</f>
        <v>4.0935845819668096E-2</v>
      </c>
    </row>
    <row r="1554" spans="2:5" x14ac:dyDescent="0.2">
      <c r="B1554" s="149">
        <v>43130</v>
      </c>
      <c r="C1554">
        <v>94.988510000000005</v>
      </c>
      <c r="D1554">
        <f t="shared" si="25"/>
        <v>-3.2987897224598127E-2</v>
      </c>
      <c r="E1554">
        <f>Table2[[#This Row],[Return]]</f>
        <v>-3.2987897224598127E-2</v>
      </c>
    </row>
    <row r="1555" spans="2:5" x14ac:dyDescent="0.2">
      <c r="B1555" s="149">
        <v>43129</v>
      </c>
      <c r="C1555">
        <v>98.228874000000005</v>
      </c>
      <c r="D1555">
        <f t="shared" si="25"/>
        <v>9.4348385964972224E-4</v>
      </c>
      <c r="E1555">
        <f>Table2[[#This Row],[Return]]</f>
        <v>9.4348385964972224E-4</v>
      </c>
    </row>
    <row r="1556" spans="2:5" x14ac:dyDescent="0.2">
      <c r="B1556" s="149">
        <v>43125</v>
      </c>
      <c r="C1556">
        <v>98.136284000000003</v>
      </c>
      <c r="D1556">
        <f t="shared" si="25"/>
        <v>3.9725480042606919E-2</v>
      </c>
      <c r="E1556">
        <f>Table2[[#This Row],[Return]]</f>
        <v>3.9725480042606919E-2</v>
      </c>
    </row>
    <row r="1557" spans="2:5" x14ac:dyDescent="0.2">
      <c r="B1557" s="149">
        <v>43124</v>
      </c>
      <c r="C1557">
        <v>94.386725999999996</v>
      </c>
      <c r="D1557">
        <f t="shared" si="25"/>
        <v>-2.5800412350806334E-2</v>
      </c>
      <c r="E1557">
        <f>Table2[[#This Row],[Return]]</f>
        <v>-2.5800412350806334E-2</v>
      </c>
    </row>
    <row r="1558" spans="2:5" x14ac:dyDescent="0.2">
      <c r="B1558" s="149">
        <v>43123</v>
      </c>
      <c r="C1558">
        <v>96.886436000000003</v>
      </c>
      <c r="D1558">
        <f t="shared" si="25"/>
        <v>-2.6058619937527474E-2</v>
      </c>
      <c r="E1558">
        <f>Table2[[#This Row],[Return]]</f>
        <v>-2.6058619937527474E-2</v>
      </c>
    </row>
    <row r="1559" spans="2:5" x14ac:dyDescent="0.2">
      <c r="B1559" s="149">
        <v>43122</v>
      </c>
      <c r="C1559">
        <v>99.478713999999997</v>
      </c>
      <c r="D1559">
        <f t="shared" si="25"/>
        <v>-9.9706764693347966E-2</v>
      </c>
      <c r="E1559">
        <f>Table2[[#This Row],[Return]]</f>
        <v>-9.9706764693347966E-2</v>
      </c>
    </row>
    <row r="1560" spans="2:5" x14ac:dyDescent="0.2">
      <c r="B1560" s="149">
        <v>43119</v>
      </c>
      <c r="C1560">
        <v>110.495903</v>
      </c>
      <c r="D1560">
        <f t="shared" si="25"/>
        <v>-5.2777767895630906E-2</v>
      </c>
      <c r="E1560">
        <f>Table2[[#This Row],[Return]]</f>
        <v>-5.2777767895630906E-2</v>
      </c>
    </row>
    <row r="1561" spans="2:5" x14ac:dyDescent="0.2">
      <c r="B1561" s="149">
        <v>43118</v>
      </c>
      <c r="C1561">
        <v>116.652565</v>
      </c>
      <c r="D1561">
        <f t="shared" si="25"/>
        <v>-3.1141830433249855E-2</v>
      </c>
      <c r="E1561">
        <f>Table2[[#This Row],[Return]]</f>
        <v>-3.1141830433249855E-2</v>
      </c>
    </row>
    <row r="1562" spans="2:5" x14ac:dyDescent="0.2">
      <c r="B1562" s="149">
        <v>43117</v>
      </c>
      <c r="C1562">
        <v>120.402107</v>
      </c>
      <c r="D1562">
        <f t="shared" si="25"/>
        <v>-2.6840582490901947E-3</v>
      </c>
      <c r="E1562">
        <f>Table2[[#This Row],[Return]]</f>
        <v>-2.6840582490901947E-3</v>
      </c>
    </row>
    <row r="1563" spans="2:5" x14ac:dyDescent="0.2">
      <c r="B1563" s="149">
        <v>43116</v>
      </c>
      <c r="C1563">
        <v>120.72614299999999</v>
      </c>
      <c r="D1563">
        <f t="shared" si="25"/>
        <v>-2.3586663467765494E-2</v>
      </c>
      <c r="E1563">
        <f>Table2[[#This Row],[Return]]</f>
        <v>-2.3586663467765494E-2</v>
      </c>
    </row>
    <row r="1564" spans="2:5" x14ac:dyDescent="0.2">
      <c r="B1564" s="149">
        <v>43115</v>
      </c>
      <c r="C1564">
        <v>123.642456</v>
      </c>
      <c r="D1564">
        <f t="shared" si="25"/>
        <v>-1.3298861512829867E-2</v>
      </c>
      <c r="E1564">
        <f>Table2[[#This Row],[Return]]</f>
        <v>-1.3298861512829867E-2</v>
      </c>
    </row>
    <row r="1565" spans="2:5" x14ac:dyDescent="0.2">
      <c r="B1565" s="149">
        <v>43112</v>
      </c>
      <c r="C1565">
        <v>125.308922</v>
      </c>
      <c r="D1565">
        <f t="shared" si="25"/>
        <v>-3.0791225583353163E-2</v>
      </c>
      <c r="E1565">
        <f>Table2[[#This Row],[Return]]</f>
        <v>-3.0791225583353163E-2</v>
      </c>
    </row>
    <row r="1566" spans="2:5" x14ac:dyDescent="0.2">
      <c r="B1566" s="149">
        <v>43111</v>
      </c>
      <c r="C1566">
        <v>129.289917</v>
      </c>
      <c r="D1566">
        <f t="shared" si="25"/>
        <v>-3.5805899920062921E-4</v>
      </c>
      <c r="E1566">
        <f>Table2[[#This Row],[Return]]</f>
        <v>-3.5805899920062921E-4</v>
      </c>
    </row>
    <row r="1567" spans="2:5" x14ac:dyDescent="0.2">
      <c r="B1567" s="149">
        <v>43110</v>
      </c>
      <c r="C1567">
        <v>129.33622700000001</v>
      </c>
      <c r="D1567">
        <f t="shared" si="25"/>
        <v>-2.0679907848242876E-2</v>
      </c>
      <c r="E1567">
        <f>Table2[[#This Row],[Return]]</f>
        <v>-2.0679907848242876E-2</v>
      </c>
    </row>
    <row r="1568" spans="2:5" x14ac:dyDescent="0.2">
      <c r="B1568" s="149">
        <v>43109</v>
      </c>
      <c r="C1568">
        <v>132.06736799999999</v>
      </c>
      <c r="D1568">
        <f t="shared" si="25"/>
        <v>1.5664048151510249E-2</v>
      </c>
      <c r="E1568">
        <f>Table2[[#This Row],[Return]]</f>
        <v>1.5664048151510249E-2</v>
      </c>
    </row>
    <row r="1569" spans="2:5" x14ac:dyDescent="0.2">
      <c r="B1569" s="149">
        <v>43108</v>
      </c>
      <c r="C1569">
        <v>130.030563</v>
      </c>
      <c r="D1569">
        <f t="shared" si="25"/>
        <v>-1.4040097692636385E-2</v>
      </c>
      <c r="E1569">
        <f>Table2[[#This Row],[Return]]</f>
        <v>-1.4040097692636385E-2</v>
      </c>
    </row>
    <row r="1570" spans="2:5" x14ac:dyDescent="0.2">
      <c r="B1570" s="149">
        <v>43105</v>
      </c>
      <c r="C1570">
        <v>131.88220200000001</v>
      </c>
      <c r="D1570">
        <f t="shared" si="25"/>
        <v>3.4871121854228339E-2</v>
      </c>
      <c r="E1570">
        <f>Table2[[#This Row],[Return]]</f>
        <v>3.4871121854228339E-2</v>
      </c>
    </row>
    <row r="1571" spans="2:5" x14ac:dyDescent="0.2">
      <c r="B1571" s="149">
        <v>43104</v>
      </c>
      <c r="C1571">
        <v>127.43828600000001</v>
      </c>
      <c r="D1571">
        <f t="shared" si="25"/>
        <v>7.6864563877296161E-3</v>
      </c>
      <c r="E1571">
        <f>Table2[[#This Row],[Return]]</f>
        <v>7.6864563877296161E-3</v>
      </c>
    </row>
    <row r="1572" spans="2:5" x14ac:dyDescent="0.2">
      <c r="B1572" s="149">
        <v>43103</v>
      </c>
      <c r="C1572">
        <v>126.46620900000001</v>
      </c>
      <c r="D1572">
        <f t="shared" si="25"/>
        <v>9.9816845787194051E-3</v>
      </c>
      <c r="E1572">
        <f>Table2[[#This Row],[Return]]</f>
        <v>9.9816845787194051E-3</v>
      </c>
    </row>
    <row r="1573" spans="2:5" x14ac:dyDescent="0.2">
      <c r="B1573" s="149">
        <v>43102</v>
      </c>
      <c r="C1573">
        <v>125.216339</v>
      </c>
      <c r="D1573">
        <f t="shared" si="25"/>
        <v>5.202351214724483E-3</v>
      </c>
      <c r="E1573">
        <f>Table2[[#This Row],[Return]]</f>
        <v>5.202351214724483E-3</v>
      </c>
    </row>
    <row r="1574" spans="2:5" x14ac:dyDescent="0.2">
      <c r="B1574" s="149">
        <v>43101</v>
      </c>
      <c r="C1574">
        <v>124.568291</v>
      </c>
      <c r="D1574">
        <f t="shared" si="25"/>
        <v>1.7776194929929417E-2</v>
      </c>
      <c r="E1574">
        <f>Table2[[#This Row],[Return]]</f>
        <v>1.7776194929929417E-2</v>
      </c>
    </row>
    <row r="1575" spans="2:5" x14ac:dyDescent="0.2">
      <c r="B1575" s="149">
        <v>43098</v>
      </c>
      <c r="C1575">
        <v>122.392616</v>
      </c>
      <c r="D1575">
        <f t="shared" si="25"/>
        <v>1.8947102956360239E-3</v>
      </c>
      <c r="E1575">
        <f>Table2[[#This Row],[Return]]</f>
        <v>1.8947102956360239E-3</v>
      </c>
    </row>
    <row r="1576" spans="2:5" x14ac:dyDescent="0.2">
      <c r="B1576" s="149">
        <v>43097</v>
      </c>
      <c r="C1576">
        <v>122.16115600000001</v>
      </c>
      <c r="D1576">
        <f t="shared" si="25"/>
        <v>-2.3677420701634175E-2</v>
      </c>
      <c r="E1576">
        <f>Table2[[#This Row],[Return]]</f>
        <v>-2.3677420701634175E-2</v>
      </c>
    </row>
    <row r="1577" spans="2:5" x14ac:dyDescent="0.2">
      <c r="B1577" s="149">
        <v>43096</v>
      </c>
      <c r="C1577">
        <v>125.12376399999999</v>
      </c>
      <c r="D1577">
        <f t="shared" si="25"/>
        <v>-1.4582658973722696E-2</v>
      </c>
      <c r="E1577">
        <f>Table2[[#This Row],[Return]]</f>
        <v>-1.4582658973722696E-2</v>
      </c>
    </row>
    <row r="1578" spans="2:5" x14ac:dyDescent="0.2">
      <c r="B1578" s="149">
        <v>43095</v>
      </c>
      <c r="C1578">
        <v>126.975403</v>
      </c>
      <c r="D1578">
        <f t="shared" si="25"/>
        <v>2.2744262028221739E-2</v>
      </c>
      <c r="E1578">
        <f>Table2[[#This Row],[Return]]</f>
        <v>2.2744262028221739E-2</v>
      </c>
    </row>
    <row r="1579" spans="2:5" x14ac:dyDescent="0.2">
      <c r="B1579" s="149">
        <v>43091</v>
      </c>
      <c r="C1579">
        <v>124.15166499999999</v>
      </c>
      <c r="D1579">
        <f t="shared" si="25"/>
        <v>9.409086917778333E-3</v>
      </c>
      <c r="E1579">
        <f>Table2[[#This Row],[Return]]</f>
        <v>9.409086917778333E-3</v>
      </c>
    </row>
    <row r="1580" spans="2:5" x14ac:dyDescent="0.2">
      <c r="B1580" s="149">
        <v>43090</v>
      </c>
      <c r="C1580">
        <v>122.9944</v>
      </c>
      <c r="D1580">
        <f t="shared" si="25"/>
        <v>-1.6654293402480473E-2</v>
      </c>
      <c r="E1580">
        <f>Table2[[#This Row],[Return]]</f>
        <v>-1.6654293402480473E-2</v>
      </c>
    </row>
    <row r="1581" spans="2:5" x14ac:dyDescent="0.2">
      <c r="B1581" s="149">
        <v>43089</v>
      </c>
      <c r="C1581">
        <v>125.077477</v>
      </c>
      <c r="D1581">
        <f t="shared" si="25"/>
        <v>-1.2065765394660651E-2</v>
      </c>
      <c r="E1581">
        <f>Table2[[#This Row],[Return]]</f>
        <v>-1.2065765394660651E-2</v>
      </c>
    </row>
    <row r="1582" spans="2:5" x14ac:dyDescent="0.2">
      <c r="B1582" s="149">
        <v>43088</v>
      </c>
      <c r="C1582">
        <v>126.605064</v>
      </c>
      <c r="D1582">
        <f t="shared" si="25"/>
        <v>8.1091573243661386E-3</v>
      </c>
      <c r="E1582">
        <f>Table2[[#This Row],[Return]]</f>
        <v>8.1091573243661386E-3</v>
      </c>
    </row>
    <row r="1583" spans="2:5" x14ac:dyDescent="0.2">
      <c r="B1583" s="149">
        <v>43087</v>
      </c>
      <c r="C1583">
        <v>125.586662</v>
      </c>
      <c r="D1583">
        <f t="shared" si="25"/>
        <v>-1.4887439603382322E-2</v>
      </c>
      <c r="E1583">
        <f>Table2[[#This Row],[Return]]</f>
        <v>-1.4887439603382322E-2</v>
      </c>
    </row>
    <row r="1584" spans="2:5" x14ac:dyDescent="0.2">
      <c r="B1584" s="149">
        <v>43084</v>
      </c>
      <c r="C1584">
        <v>127.48458100000001</v>
      </c>
      <c r="D1584">
        <f t="shared" si="25"/>
        <v>-4.6982674541509156E-3</v>
      </c>
      <c r="E1584">
        <f>Table2[[#This Row],[Return]]</f>
        <v>-4.6982674541509156E-3</v>
      </c>
    </row>
    <row r="1585" spans="2:5" x14ac:dyDescent="0.2">
      <c r="B1585" s="149">
        <v>43083</v>
      </c>
      <c r="C1585">
        <v>128.086365</v>
      </c>
      <c r="D1585">
        <f t="shared" si="25"/>
        <v>-9.6636652312426536E-3</v>
      </c>
      <c r="E1585">
        <f>Table2[[#This Row],[Return]]</f>
        <v>-9.6636652312426536E-3</v>
      </c>
    </row>
    <row r="1586" spans="2:5" x14ac:dyDescent="0.2">
      <c r="B1586" s="149">
        <v>43082</v>
      </c>
      <c r="C1586">
        <v>129.33622700000001</v>
      </c>
      <c r="D1586">
        <f t="shared" si="25"/>
        <v>-1.9992835449155418E-2</v>
      </c>
      <c r="E1586">
        <f>Table2[[#This Row],[Return]]</f>
        <v>-1.9992835449155418E-2</v>
      </c>
    </row>
    <row r="1587" spans="2:5" x14ac:dyDescent="0.2">
      <c r="B1587" s="149">
        <v>43081</v>
      </c>
      <c r="C1587">
        <v>131.97477699999999</v>
      </c>
      <c r="D1587">
        <f t="shared" si="25"/>
        <v>-1.7507570255499163E-3</v>
      </c>
      <c r="E1587">
        <f>Table2[[#This Row],[Return]]</f>
        <v>-1.7507570255499163E-3</v>
      </c>
    </row>
    <row r="1588" spans="2:5" x14ac:dyDescent="0.2">
      <c r="B1588" s="149">
        <v>43080</v>
      </c>
      <c r="C1588">
        <v>132.20623800000001</v>
      </c>
      <c r="D1588">
        <f t="shared" si="25"/>
        <v>1.2406975139612987E-2</v>
      </c>
      <c r="E1588">
        <f>Table2[[#This Row],[Return]]</f>
        <v>1.2406975139612987E-2</v>
      </c>
    </row>
    <row r="1589" spans="2:5" x14ac:dyDescent="0.2">
      <c r="B1589" s="149">
        <v>43077</v>
      </c>
      <c r="C1589">
        <v>130.58606</v>
      </c>
      <c r="D1589">
        <f t="shared" si="25"/>
        <v>-7.7383546463645645E-3</v>
      </c>
      <c r="E1589">
        <f>Table2[[#This Row],[Return]]</f>
        <v>-7.7383546463645645E-3</v>
      </c>
    </row>
    <row r="1590" spans="2:5" x14ac:dyDescent="0.2">
      <c r="B1590" s="149">
        <v>43076</v>
      </c>
      <c r="C1590">
        <v>131.60446200000001</v>
      </c>
      <c r="D1590">
        <f t="shared" si="25"/>
        <v>6.7281122277136557E-3</v>
      </c>
      <c r="E1590">
        <f>Table2[[#This Row],[Return]]</f>
        <v>6.7281122277136557E-3</v>
      </c>
    </row>
    <row r="1591" spans="2:5" x14ac:dyDescent="0.2">
      <c r="B1591" s="149">
        <v>43075</v>
      </c>
      <c r="C1591">
        <v>130.72493</v>
      </c>
      <c r="D1591">
        <f t="shared" si="25"/>
        <v>-3.021986375918962E-2</v>
      </c>
      <c r="E1591">
        <f>Table2[[#This Row],[Return]]</f>
        <v>-3.021986375918962E-2</v>
      </c>
    </row>
    <row r="1592" spans="2:5" x14ac:dyDescent="0.2">
      <c r="B1592" s="149">
        <v>43074</v>
      </c>
      <c r="C1592">
        <v>134.79852299999999</v>
      </c>
      <c r="D1592">
        <f t="shared" si="25"/>
        <v>2.1037937034778697E-2</v>
      </c>
      <c r="E1592">
        <f>Table2[[#This Row],[Return]]</f>
        <v>2.1037937034778697E-2</v>
      </c>
    </row>
    <row r="1593" spans="2:5" x14ac:dyDescent="0.2">
      <c r="B1593" s="149">
        <v>43073</v>
      </c>
      <c r="C1593">
        <v>132.021072</v>
      </c>
      <c r="D1593">
        <f t="shared" si="25"/>
        <v>-1.9257271629759071E-2</v>
      </c>
      <c r="E1593">
        <f>Table2[[#This Row],[Return]]</f>
        <v>-1.9257271629759071E-2</v>
      </c>
    </row>
    <row r="1594" spans="2:5" x14ac:dyDescent="0.2">
      <c r="B1594" s="149">
        <v>43070</v>
      </c>
      <c r="C1594">
        <v>134.61335800000001</v>
      </c>
      <c r="D1594">
        <f t="shared" si="25"/>
        <v>1.3773225436237422E-3</v>
      </c>
      <c r="E1594">
        <f>Table2[[#This Row],[Return]]</f>
        <v>1.3773225436237422E-3</v>
      </c>
    </row>
    <row r="1595" spans="2:5" x14ac:dyDescent="0.2">
      <c r="B1595" s="149">
        <v>43069</v>
      </c>
      <c r="C1595">
        <v>134.42820699999999</v>
      </c>
      <c r="D1595">
        <f t="shared" si="25"/>
        <v>-2.8762453245971299E-2</v>
      </c>
      <c r="E1595">
        <f>Table2[[#This Row],[Return]]</f>
        <v>-2.8762453245971299E-2</v>
      </c>
    </row>
    <row r="1596" spans="2:5" x14ac:dyDescent="0.2">
      <c r="B1596" s="149">
        <v>43068</v>
      </c>
      <c r="C1596">
        <v>138.40919500000001</v>
      </c>
      <c r="D1596">
        <f t="shared" si="25"/>
        <v>-1.6770793951723366E-2</v>
      </c>
      <c r="E1596">
        <f>Table2[[#This Row],[Return]]</f>
        <v>-1.6770793951723366E-2</v>
      </c>
    </row>
    <row r="1597" spans="2:5" x14ac:dyDescent="0.2">
      <c r="B1597" s="149">
        <v>43067</v>
      </c>
      <c r="C1597">
        <v>140.77001999999999</v>
      </c>
      <c r="D1597">
        <f t="shared" si="25"/>
        <v>-4.2567962859301556E-3</v>
      </c>
      <c r="E1597">
        <f>Table2[[#This Row],[Return]]</f>
        <v>-4.2567962859301556E-3</v>
      </c>
    </row>
    <row r="1598" spans="2:5" x14ac:dyDescent="0.2">
      <c r="B1598" s="149">
        <v>43066</v>
      </c>
      <c r="C1598">
        <v>141.37181100000001</v>
      </c>
      <c r="D1598">
        <f t="shared" si="25"/>
        <v>-4.8874134666296873E-3</v>
      </c>
      <c r="E1598">
        <f>Table2[[#This Row],[Return]]</f>
        <v>-4.8874134666296873E-3</v>
      </c>
    </row>
    <row r="1599" spans="2:5" x14ac:dyDescent="0.2">
      <c r="B1599" s="149">
        <v>43063</v>
      </c>
      <c r="C1599">
        <v>142.066147</v>
      </c>
      <c r="D1599">
        <f t="shared" si="25"/>
        <v>-1.5399740354278777E-2</v>
      </c>
      <c r="E1599">
        <f>Table2[[#This Row],[Return]]</f>
        <v>-1.5399740354278777E-2</v>
      </c>
    </row>
    <row r="1600" spans="2:5" x14ac:dyDescent="0.2">
      <c r="B1600" s="149">
        <v>43062</v>
      </c>
      <c r="C1600">
        <v>144.28814700000001</v>
      </c>
      <c r="D1600">
        <f t="shared" si="25"/>
        <v>7.1083891900961867E-3</v>
      </c>
      <c r="E1600">
        <f>Table2[[#This Row],[Return]]</f>
        <v>7.1083891900961867E-3</v>
      </c>
    </row>
    <row r="1601" spans="2:5" x14ac:dyDescent="0.2">
      <c r="B1601" s="149">
        <v>43061</v>
      </c>
      <c r="C1601">
        <v>143.26973000000001</v>
      </c>
      <c r="D1601">
        <f t="shared" si="25"/>
        <v>-1.6211048678699526E-2</v>
      </c>
      <c r="E1601">
        <f>Table2[[#This Row],[Return]]</f>
        <v>-1.6211048678699526E-2</v>
      </c>
    </row>
    <row r="1602" spans="2:5" x14ac:dyDescent="0.2">
      <c r="B1602" s="149">
        <v>43060</v>
      </c>
      <c r="C1602">
        <v>145.63055399999999</v>
      </c>
      <c r="D1602">
        <f t="shared" si="25"/>
        <v>3.8291286255210393E-3</v>
      </c>
      <c r="E1602">
        <f>Table2[[#This Row],[Return]]</f>
        <v>3.8291286255210393E-3</v>
      </c>
    </row>
    <row r="1603" spans="2:5" x14ac:dyDescent="0.2">
      <c r="B1603" s="149">
        <v>43059</v>
      </c>
      <c r="C1603">
        <v>145.07504299999999</v>
      </c>
      <c r="D1603">
        <f t="shared" si="25"/>
        <v>-1.5929087495829314E-3</v>
      </c>
      <c r="E1603">
        <f>Table2[[#This Row],[Return]]</f>
        <v>-1.5929087495829314E-3</v>
      </c>
    </row>
    <row r="1604" spans="2:5" x14ac:dyDescent="0.2">
      <c r="B1604" s="149">
        <v>43056</v>
      </c>
      <c r="C1604">
        <v>145.30650299999999</v>
      </c>
      <c r="D1604">
        <f t="shared" ref="D1604:D1667" si="26">(C1604-C1605)/C1605</f>
        <v>2.7159606093366862E-2</v>
      </c>
      <c r="E1604">
        <f>Table2[[#This Row],[Return]]</f>
        <v>2.7159606093366862E-2</v>
      </c>
    </row>
    <row r="1605" spans="2:5" x14ac:dyDescent="0.2">
      <c r="B1605" s="149">
        <v>43055</v>
      </c>
      <c r="C1605">
        <v>141.46438599999999</v>
      </c>
      <c r="D1605">
        <f t="shared" si="26"/>
        <v>1.0247942765551039E-2</v>
      </c>
      <c r="E1605">
        <f>Table2[[#This Row],[Return]]</f>
        <v>1.0247942765551039E-2</v>
      </c>
    </row>
    <row r="1606" spans="2:5" x14ac:dyDescent="0.2">
      <c r="B1606" s="149">
        <v>43054</v>
      </c>
      <c r="C1606">
        <v>140.02937299999999</v>
      </c>
      <c r="D1606">
        <f t="shared" si="26"/>
        <v>-1.1114632609291792E-2</v>
      </c>
      <c r="E1606">
        <f>Table2[[#This Row],[Return]]</f>
        <v>-1.1114632609291792E-2</v>
      </c>
    </row>
    <row r="1607" spans="2:5" x14ac:dyDescent="0.2">
      <c r="B1607" s="149">
        <v>43053</v>
      </c>
      <c r="C1607">
        <v>141.603241</v>
      </c>
      <c r="D1607">
        <f t="shared" si="26"/>
        <v>-1.6082513656528147E-2</v>
      </c>
      <c r="E1607">
        <f>Table2[[#This Row],[Return]]</f>
        <v>-1.6082513656528147E-2</v>
      </c>
    </row>
    <row r="1608" spans="2:5" x14ac:dyDescent="0.2">
      <c r="B1608" s="149">
        <v>43052</v>
      </c>
      <c r="C1608">
        <v>143.917801</v>
      </c>
      <c r="D1608">
        <f t="shared" si="26"/>
        <v>-2.355506534749955E-2</v>
      </c>
      <c r="E1608">
        <f>Table2[[#This Row],[Return]]</f>
        <v>-2.355506534749955E-2</v>
      </c>
    </row>
    <row r="1609" spans="2:5" x14ac:dyDescent="0.2">
      <c r="B1609" s="149">
        <v>43049</v>
      </c>
      <c r="C1609">
        <v>147.38957199999999</v>
      </c>
      <c r="D1609">
        <f t="shared" si="26"/>
        <v>-2.4509948683872278E-2</v>
      </c>
      <c r="E1609">
        <f>Table2[[#This Row],[Return]]</f>
        <v>-2.4509948683872278E-2</v>
      </c>
    </row>
    <row r="1610" spans="2:5" x14ac:dyDescent="0.2">
      <c r="B1610" s="149">
        <v>43048</v>
      </c>
      <c r="C1610">
        <v>151.09285</v>
      </c>
      <c r="D1610">
        <f t="shared" si="26"/>
        <v>4.9260801319951104E-3</v>
      </c>
      <c r="E1610">
        <f>Table2[[#This Row],[Return]]</f>
        <v>4.9260801319951104E-3</v>
      </c>
    </row>
    <row r="1611" spans="2:5" x14ac:dyDescent="0.2">
      <c r="B1611" s="149">
        <v>43047</v>
      </c>
      <c r="C1611">
        <v>150.352203</v>
      </c>
      <c r="D1611">
        <f t="shared" si="26"/>
        <v>-1.0962096057611162E-2</v>
      </c>
      <c r="E1611">
        <f>Table2[[#This Row],[Return]]</f>
        <v>-1.0962096057611162E-2</v>
      </c>
    </row>
    <row r="1612" spans="2:5" x14ac:dyDescent="0.2">
      <c r="B1612" s="149">
        <v>43046</v>
      </c>
      <c r="C1612">
        <v>152.01864599999999</v>
      </c>
      <c r="D1612">
        <f t="shared" si="26"/>
        <v>-1.9408878384118585E-2</v>
      </c>
      <c r="E1612">
        <f>Table2[[#This Row],[Return]]</f>
        <v>-1.9408878384118585E-2</v>
      </c>
    </row>
    <row r="1613" spans="2:5" x14ac:dyDescent="0.2">
      <c r="B1613" s="149">
        <v>43045</v>
      </c>
      <c r="C1613">
        <v>155.027557</v>
      </c>
      <c r="D1613">
        <f t="shared" si="26"/>
        <v>-3.4870264143231758E-2</v>
      </c>
      <c r="E1613">
        <f>Table2[[#This Row],[Return]]</f>
        <v>-3.4870264143231758E-2</v>
      </c>
    </row>
    <row r="1614" spans="2:5" x14ac:dyDescent="0.2">
      <c r="B1614" s="149">
        <v>43042</v>
      </c>
      <c r="C1614">
        <v>160.62872300000001</v>
      </c>
      <c r="D1614">
        <f t="shared" si="26"/>
        <v>-6.6702581539891434E-2</v>
      </c>
      <c r="E1614">
        <f>Table2[[#This Row],[Return]]</f>
        <v>-6.6702581539891434E-2</v>
      </c>
    </row>
    <row r="1615" spans="2:5" x14ac:dyDescent="0.2">
      <c r="B1615" s="149">
        <v>43041</v>
      </c>
      <c r="C1615">
        <v>172.10882599999999</v>
      </c>
      <c r="D1615">
        <f t="shared" si="26"/>
        <v>-7.209601794771564E-3</v>
      </c>
      <c r="E1615">
        <f>Table2[[#This Row],[Return]]</f>
        <v>-7.209601794771564E-3</v>
      </c>
    </row>
    <row r="1616" spans="2:5" x14ac:dyDescent="0.2">
      <c r="B1616" s="149">
        <v>43040</v>
      </c>
      <c r="C1616">
        <v>173.35867300000001</v>
      </c>
      <c r="D1616">
        <f t="shared" si="26"/>
        <v>2.0157960099690328E-2</v>
      </c>
      <c r="E1616">
        <f>Table2[[#This Row],[Return]]</f>
        <v>2.0157960099690328E-2</v>
      </c>
    </row>
    <row r="1617" spans="2:5" x14ac:dyDescent="0.2">
      <c r="B1617" s="149">
        <v>43039</v>
      </c>
      <c r="C1617">
        <v>169.933167</v>
      </c>
      <c r="D1617">
        <f t="shared" si="26"/>
        <v>-2.3670125949664604E-2</v>
      </c>
      <c r="E1617">
        <f>Table2[[#This Row],[Return]]</f>
        <v>-2.3670125949664604E-2</v>
      </c>
    </row>
    <row r="1618" spans="2:5" x14ac:dyDescent="0.2">
      <c r="B1618" s="149">
        <v>43038</v>
      </c>
      <c r="C1618">
        <v>174.05302399999999</v>
      </c>
      <c r="D1618">
        <f t="shared" si="26"/>
        <v>3.9535416192050289E-2</v>
      </c>
      <c r="E1618">
        <f>Table2[[#This Row],[Return]]</f>
        <v>3.9535416192050289E-2</v>
      </c>
    </row>
    <row r="1619" spans="2:5" x14ac:dyDescent="0.2">
      <c r="B1619" s="149">
        <v>43035</v>
      </c>
      <c r="C1619">
        <v>167.43347199999999</v>
      </c>
      <c r="D1619">
        <f t="shared" si="26"/>
        <v>2.0598229567299436E-2</v>
      </c>
      <c r="E1619">
        <f>Table2[[#This Row],[Return]]</f>
        <v>2.0598229567299436E-2</v>
      </c>
    </row>
    <row r="1620" spans="2:5" x14ac:dyDescent="0.2">
      <c r="B1620" s="149">
        <v>43034</v>
      </c>
      <c r="C1620">
        <v>164.05424500000001</v>
      </c>
      <c r="D1620">
        <f t="shared" si="26"/>
        <v>-1.1274090670441619E-3</v>
      </c>
      <c r="E1620">
        <f>Table2[[#This Row],[Return]]</f>
        <v>-1.1274090670441619E-3</v>
      </c>
    </row>
    <row r="1621" spans="2:5" x14ac:dyDescent="0.2">
      <c r="B1621" s="149">
        <v>43033</v>
      </c>
      <c r="C1621">
        <v>164.23940999999999</v>
      </c>
      <c r="D1621">
        <f t="shared" si="26"/>
        <v>-1.004460547444529E-2</v>
      </c>
      <c r="E1621">
        <f>Table2[[#This Row],[Return]]</f>
        <v>-1.004460547444529E-2</v>
      </c>
    </row>
    <row r="1622" spans="2:5" x14ac:dyDescent="0.2">
      <c r="B1622" s="149">
        <v>43032</v>
      </c>
      <c r="C1622">
        <v>165.905869</v>
      </c>
      <c r="D1622">
        <f t="shared" si="26"/>
        <v>3.0786714704473923E-3</v>
      </c>
      <c r="E1622">
        <f>Table2[[#This Row],[Return]]</f>
        <v>3.0786714704473923E-3</v>
      </c>
    </row>
    <row r="1623" spans="2:5" x14ac:dyDescent="0.2">
      <c r="B1623" s="149">
        <v>43031</v>
      </c>
      <c r="C1623">
        <v>165.39666700000001</v>
      </c>
      <c r="D1623">
        <f t="shared" si="26"/>
        <v>2.7314622666784968E-2</v>
      </c>
      <c r="E1623">
        <f>Table2[[#This Row],[Return]]</f>
        <v>2.7314622666784968E-2</v>
      </c>
    </row>
    <row r="1624" spans="2:5" x14ac:dyDescent="0.2">
      <c r="B1624" s="149">
        <v>43027</v>
      </c>
      <c r="C1624">
        <v>160.99903900000001</v>
      </c>
      <c r="D1624">
        <f t="shared" si="26"/>
        <v>8.7005831502041386E-3</v>
      </c>
      <c r="E1624">
        <f>Table2[[#This Row],[Return]]</f>
        <v>8.7005831502041386E-3</v>
      </c>
    </row>
    <row r="1625" spans="2:5" x14ac:dyDescent="0.2">
      <c r="B1625" s="149">
        <v>43026</v>
      </c>
      <c r="C1625">
        <v>159.61033599999999</v>
      </c>
      <c r="D1625">
        <f t="shared" si="26"/>
        <v>-7.4841359007243426E-3</v>
      </c>
      <c r="E1625">
        <f>Table2[[#This Row],[Return]]</f>
        <v>-7.4841359007243426E-3</v>
      </c>
    </row>
    <row r="1626" spans="2:5" x14ac:dyDescent="0.2">
      <c r="B1626" s="149">
        <v>43025</v>
      </c>
      <c r="C1626">
        <v>160.81388899999999</v>
      </c>
      <c r="D1626">
        <f t="shared" si="26"/>
        <v>-8.8444181983475065E-3</v>
      </c>
      <c r="E1626">
        <f>Table2[[#This Row],[Return]]</f>
        <v>-8.8444181983475065E-3</v>
      </c>
    </row>
    <row r="1627" spans="2:5" x14ac:dyDescent="0.2">
      <c r="B1627" s="149">
        <v>43024</v>
      </c>
      <c r="C1627">
        <v>162.248886</v>
      </c>
      <c r="D1627">
        <f t="shared" si="26"/>
        <v>-1.0166764405108506E-2</v>
      </c>
      <c r="E1627">
        <f>Table2[[#This Row],[Return]]</f>
        <v>-1.0166764405108506E-2</v>
      </c>
    </row>
    <row r="1628" spans="2:5" x14ac:dyDescent="0.2">
      <c r="B1628" s="149">
        <v>43021</v>
      </c>
      <c r="C1628">
        <v>163.91537500000001</v>
      </c>
      <c r="D1628">
        <f t="shared" si="26"/>
        <v>5.6519000434029215E-4</v>
      </c>
      <c r="E1628">
        <f>Table2[[#This Row],[Return]]</f>
        <v>5.6519000434029215E-4</v>
      </c>
    </row>
    <row r="1629" spans="2:5" x14ac:dyDescent="0.2">
      <c r="B1629" s="149">
        <v>43020</v>
      </c>
      <c r="C1629">
        <v>163.82278400000001</v>
      </c>
      <c r="D1629">
        <f t="shared" si="26"/>
        <v>3.9048625647188896E-2</v>
      </c>
      <c r="E1629">
        <f>Table2[[#This Row],[Return]]</f>
        <v>3.9048625647188896E-2</v>
      </c>
    </row>
    <row r="1630" spans="2:5" x14ac:dyDescent="0.2">
      <c r="B1630" s="149">
        <v>43019</v>
      </c>
      <c r="C1630">
        <v>157.66613799999999</v>
      </c>
      <c r="D1630">
        <f t="shared" si="26"/>
        <v>-2.2388042025384941E-2</v>
      </c>
      <c r="E1630">
        <f>Table2[[#This Row],[Return]]</f>
        <v>-2.2388042025384941E-2</v>
      </c>
    </row>
    <row r="1631" spans="2:5" x14ac:dyDescent="0.2">
      <c r="B1631" s="149">
        <v>43018</v>
      </c>
      <c r="C1631">
        <v>161.27681000000001</v>
      </c>
      <c r="D1631">
        <f t="shared" si="26"/>
        <v>5.8001917036629255E-2</v>
      </c>
      <c r="E1631">
        <f>Table2[[#This Row],[Return]]</f>
        <v>5.8001917036629255E-2</v>
      </c>
    </row>
    <row r="1632" spans="2:5" x14ac:dyDescent="0.2">
      <c r="B1632" s="149">
        <v>43017</v>
      </c>
      <c r="C1632">
        <v>152.435272</v>
      </c>
      <c r="D1632">
        <f t="shared" si="26"/>
        <v>1.8243482593705247E-2</v>
      </c>
      <c r="E1632">
        <f>Table2[[#This Row],[Return]]</f>
        <v>1.8243482593705247E-2</v>
      </c>
    </row>
    <row r="1633" spans="2:5" x14ac:dyDescent="0.2">
      <c r="B1633" s="149">
        <v>43014</v>
      </c>
      <c r="C1633">
        <v>149.70414700000001</v>
      </c>
      <c r="D1633">
        <f t="shared" si="26"/>
        <v>6.2417928803009302E-2</v>
      </c>
      <c r="E1633">
        <f>Table2[[#This Row],[Return]]</f>
        <v>6.2417928803009302E-2</v>
      </c>
    </row>
    <row r="1634" spans="2:5" x14ac:dyDescent="0.2">
      <c r="B1634" s="149">
        <v>43013</v>
      </c>
      <c r="C1634">
        <v>140.908905</v>
      </c>
      <c r="D1634">
        <f t="shared" si="26"/>
        <v>3.2865357244207571E-4</v>
      </c>
      <c r="E1634">
        <f>Table2[[#This Row],[Return]]</f>
        <v>3.2865357244207571E-4</v>
      </c>
    </row>
    <row r="1635" spans="2:5" x14ac:dyDescent="0.2">
      <c r="B1635" s="149">
        <v>43012</v>
      </c>
      <c r="C1635">
        <v>140.86260999999999</v>
      </c>
      <c r="D1635">
        <f t="shared" si="26"/>
        <v>1.2308810327709826E-2</v>
      </c>
      <c r="E1635">
        <f>Table2[[#This Row],[Return]]</f>
        <v>1.2308810327709826E-2</v>
      </c>
    </row>
    <row r="1636" spans="2:5" x14ac:dyDescent="0.2">
      <c r="B1636" s="149">
        <v>43011</v>
      </c>
      <c r="C1636">
        <v>139.14984100000001</v>
      </c>
      <c r="D1636">
        <f t="shared" si="26"/>
        <v>4.6789283267154686E-3</v>
      </c>
      <c r="E1636">
        <f>Table2[[#This Row],[Return]]</f>
        <v>4.6789283267154686E-3</v>
      </c>
    </row>
    <row r="1637" spans="2:5" x14ac:dyDescent="0.2">
      <c r="B1637" s="149">
        <v>43007</v>
      </c>
      <c r="C1637">
        <v>138.501801</v>
      </c>
      <c r="D1637">
        <f t="shared" si="26"/>
        <v>-7.9574458959561535E-3</v>
      </c>
      <c r="E1637">
        <f>Table2[[#This Row],[Return]]</f>
        <v>-7.9574458959561535E-3</v>
      </c>
    </row>
    <row r="1638" spans="2:5" x14ac:dyDescent="0.2">
      <c r="B1638" s="149">
        <v>43006</v>
      </c>
      <c r="C1638">
        <v>139.612762</v>
      </c>
      <c r="D1638">
        <f t="shared" si="26"/>
        <v>-2.077919310645561E-2</v>
      </c>
      <c r="E1638">
        <f>Table2[[#This Row],[Return]]</f>
        <v>-2.077919310645561E-2</v>
      </c>
    </row>
    <row r="1639" spans="2:5" x14ac:dyDescent="0.2">
      <c r="B1639" s="149">
        <v>43005</v>
      </c>
      <c r="C1639">
        <v>142.57536300000001</v>
      </c>
      <c r="D1639">
        <f t="shared" si="26"/>
        <v>-3.689791251269782E-2</v>
      </c>
      <c r="E1639">
        <f>Table2[[#This Row],[Return]]</f>
        <v>-3.689791251269782E-2</v>
      </c>
    </row>
    <row r="1640" spans="2:5" x14ac:dyDescent="0.2">
      <c r="B1640" s="149">
        <v>43004</v>
      </c>
      <c r="C1640">
        <v>148.037643</v>
      </c>
      <c r="D1640">
        <f t="shared" si="26"/>
        <v>4.7124710638337831E-3</v>
      </c>
      <c r="E1640">
        <f>Table2[[#This Row],[Return]]</f>
        <v>4.7124710638337831E-3</v>
      </c>
    </row>
    <row r="1641" spans="2:5" x14ac:dyDescent="0.2">
      <c r="B1641" s="149">
        <v>43003</v>
      </c>
      <c r="C1641">
        <v>147.34329199999999</v>
      </c>
      <c r="D1641">
        <f t="shared" si="26"/>
        <v>-2.3919124384260269E-2</v>
      </c>
      <c r="E1641">
        <f>Table2[[#This Row],[Return]]</f>
        <v>-2.3919124384260269E-2</v>
      </c>
    </row>
    <row r="1642" spans="2:5" x14ac:dyDescent="0.2">
      <c r="B1642" s="149">
        <v>43000</v>
      </c>
      <c r="C1642">
        <v>150.953979</v>
      </c>
      <c r="D1642">
        <f t="shared" si="26"/>
        <v>-1.3611437435538913E-2</v>
      </c>
      <c r="E1642">
        <f>Table2[[#This Row],[Return]]</f>
        <v>-1.3611437435538913E-2</v>
      </c>
    </row>
    <row r="1643" spans="2:5" x14ac:dyDescent="0.2">
      <c r="B1643" s="149">
        <v>42999</v>
      </c>
      <c r="C1643">
        <v>153.03703300000001</v>
      </c>
      <c r="D1643">
        <f t="shared" si="26"/>
        <v>9.081533986625178E-4</v>
      </c>
      <c r="E1643">
        <f>Table2[[#This Row],[Return]]</f>
        <v>9.081533986625178E-4</v>
      </c>
    </row>
    <row r="1644" spans="2:5" x14ac:dyDescent="0.2">
      <c r="B1644" s="149">
        <v>42998</v>
      </c>
      <c r="C1644">
        <v>152.898178</v>
      </c>
      <c r="D1644">
        <f t="shared" si="26"/>
        <v>1.912991636396345E-2</v>
      </c>
      <c r="E1644">
        <f>Table2[[#This Row],[Return]]</f>
        <v>1.912991636396345E-2</v>
      </c>
    </row>
    <row r="1645" spans="2:5" x14ac:dyDescent="0.2">
      <c r="B1645" s="149">
        <v>42997</v>
      </c>
      <c r="C1645">
        <v>150.02815200000001</v>
      </c>
      <c r="D1645">
        <f t="shared" si="26"/>
        <v>2.0787435860396171E-2</v>
      </c>
      <c r="E1645">
        <f>Table2[[#This Row],[Return]]</f>
        <v>2.0787435860396171E-2</v>
      </c>
    </row>
    <row r="1646" spans="2:5" x14ac:dyDescent="0.2">
      <c r="B1646" s="149">
        <v>42996</v>
      </c>
      <c r="C1646">
        <v>146.972961</v>
      </c>
      <c r="D1646">
        <f t="shared" si="26"/>
        <v>3.7938161481811195E-3</v>
      </c>
      <c r="E1646">
        <f>Table2[[#This Row],[Return]]</f>
        <v>3.7938161481811195E-3</v>
      </c>
    </row>
    <row r="1647" spans="2:5" x14ac:dyDescent="0.2">
      <c r="B1647" s="149">
        <v>42993</v>
      </c>
      <c r="C1647">
        <v>146.41748000000001</v>
      </c>
      <c r="D1647">
        <f t="shared" si="26"/>
        <v>-2.1046112403371269E-2</v>
      </c>
      <c r="E1647">
        <f>Table2[[#This Row],[Return]]</f>
        <v>-2.1046112403371269E-2</v>
      </c>
    </row>
    <row r="1648" spans="2:5" x14ac:dyDescent="0.2">
      <c r="B1648" s="149">
        <v>42992</v>
      </c>
      <c r="C1648">
        <v>149.565247</v>
      </c>
      <c r="D1648">
        <f t="shared" si="26"/>
        <v>-5.8462049111469606E-3</v>
      </c>
      <c r="E1648">
        <f>Table2[[#This Row],[Return]]</f>
        <v>-5.8462049111469606E-3</v>
      </c>
    </row>
    <row r="1649" spans="2:5" x14ac:dyDescent="0.2">
      <c r="B1649" s="149">
        <v>42991</v>
      </c>
      <c r="C1649">
        <v>150.44477800000001</v>
      </c>
      <c r="D1649">
        <f t="shared" si="26"/>
        <v>7.1273350902117828E-3</v>
      </c>
      <c r="E1649">
        <f>Table2[[#This Row],[Return]]</f>
        <v>7.1273350902117828E-3</v>
      </c>
    </row>
    <row r="1650" spans="2:5" x14ac:dyDescent="0.2">
      <c r="B1650" s="149">
        <v>42990</v>
      </c>
      <c r="C1650">
        <v>149.38009600000001</v>
      </c>
      <c r="D1650">
        <f t="shared" si="26"/>
        <v>1.637808059130013E-2</v>
      </c>
      <c r="E1650">
        <f>Table2[[#This Row],[Return]]</f>
        <v>1.637808059130013E-2</v>
      </c>
    </row>
    <row r="1651" spans="2:5" x14ac:dyDescent="0.2">
      <c r="B1651" s="149">
        <v>42989</v>
      </c>
      <c r="C1651">
        <v>146.972961</v>
      </c>
      <c r="D1651">
        <f t="shared" si="26"/>
        <v>1.3082319058833601E-2</v>
      </c>
      <c r="E1651">
        <f>Table2[[#This Row],[Return]]</f>
        <v>1.3082319058833601E-2</v>
      </c>
    </row>
    <row r="1652" spans="2:5" x14ac:dyDescent="0.2">
      <c r="B1652" s="149">
        <v>42986</v>
      </c>
      <c r="C1652">
        <v>145.07504299999999</v>
      </c>
      <c r="D1652">
        <f t="shared" si="26"/>
        <v>6.384219533610261E-4</v>
      </c>
      <c r="E1652">
        <f>Table2[[#This Row],[Return]]</f>
        <v>6.384219533610261E-4</v>
      </c>
    </row>
    <row r="1653" spans="2:5" x14ac:dyDescent="0.2">
      <c r="B1653" s="149">
        <v>42985</v>
      </c>
      <c r="C1653">
        <v>144.982483</v>
      </c>
      <c r="D1653">
        <f t="shared" si="26"/>
        <v>-4.4501032386375971E-3</v>
      </c>
      <c r="E1653">
        <f>Table2[[#This Row],[Return]]</f>
        <v>-4.4501032386375971E-3</v>
      </c>
    </row>
    <row r="1654" spans="2:5" x14ac:dyDescent="0.2">
      <c r="B1654" s="149">
        <v>42984</v>
      </c>
      <c r="C1654">
        <v>145.63055399999999</v>
      </c>
      <c r="D1654">
        <f t="shared" si="26"/>
        <v>-3.0209585674853639E-2</v>
      </c>
      <c r="E1654">
        <f>Table2[[#This Row],[Return]]</f>
        <v>-3.0209585674853639E-2</v>
      </c>
    </row>
    <row r="1655" spans="2:5" x14ac:dyDescent="0.2">
      <c r="B1655" s="149">
        <v>42983</v>
      </c>
      <c r="C1655">
        <v>150.16703799999999</v>
      </c>
      <c r="D1655">
        <f t="shared" si="26"/>
        <v>-8.2543436288496936E-3</v>
      </c>
      <c r="E1655">
        <f>Table2[[#This Row],[Return]]</f>
        <v>-8.2543436288496936E-3</v>
      </c>
    </row>
    <row r="1656" spans="2:5" x14ac:dyDescent="0.2">
      <c r="B1656" s="149">
        <v>42982</v>
      </c>
      <c r="C1656">
        <v>151.41688500000001</v>
      </c>
      <c r="D1656">
        <f t="shared" si="26"/>
        <v>-9.6881010576855518E-3</v>
      </c>
      <c r="E1656">
        <f>Table2[[#This Row],[Return]]</f>
        <v>-9.6881010576855518E-3</v>
      </c>
    </row>
    <row r="1657" spans="2:5" x14ac:dyDescent="0.2">
      <c r="B1657" s="149">
        <v>42979</v>
      </c>
      <c r="C1657">
        <v>152.898178</v>
      </c>
      <c r="D1657">
        <f t="shared" si="26"/>
        <v>-7.2139073574481348E-3</v>
      </c>
      <c r="E1657">
        <f>Table2[[#This Row],[Return]]</f>
        <v>-7.2139073574481348E-3</v>
      </c>
    </row>
    <row r="1658" spans="2:5" x14ac:dyDescent="0.2">
      <c r="B1658" s="149">
        <v>42978</v>
      </c>
      <c r="C1658">
        <v>154.009186</v>
      </c>
      <c r="D1658">
        <f t="shared" si="26"/>
        <v>3.1948216228446721E-2</v>
      </c>
      <c r="E1658">
        <f>Table2[[#This Row],[Return]]</f>
        <v>3.1948216228446721E-2</v>
      </c>
    </row>
    <row r="1659" spans="2:5" x14ac:dyDescent="0.2">
      <c r="B1659" s="149">
        <v>42977</v>
      </c>
      <c r="C1659">
        <v>149.241196</v>
      </c>
      <c r="D1659">
        <f t="shared" si="26"/>
        <v>7.1850238321120195E-3</v>
      </c>
      <c r="E1659">
        <f>Table2[[#This Row],[Return]]</f>
        <v>7.1850238321120195E-3</v>
      </c>
    </row>
    <row r="1660" spans="2:5" x14ac:dyDescent="0.2">
      <c r="B1660" s="149">
        <v>42976</v>
      </c>
      <c r="C1660">
        <v>148.17654400000001</v>
      </c>
      <c r="D1660">
        <f t="shared" si="26"/>
        <v>-2.4679944497478647E-2</v>
      </c>
      <c r="E1660">
        <f>Table2[[#This Row],[Return]]</f>
        <v>-2.4679944497478647E-2</v>
      </c>
    </row>
    <row r="1661" spans="2:5" x14ac:dyDescent="0.2">
      <c r="B1661" s="149">
        <v>42975</v>
      </c>
      <c r="C1661">
        <v>151.92607100000001</v>
      </c>
      <c r="D1661">
        <f t="shared" si="26"/>
        <v>3.3050017042740305E-2</v>
      </c>
      <c r="E1661">
        <f>Table2[[#This Row],[Return]]</f>
        <v>3.3050017042740305E-2</v>
      </c>
    </row>
    <row r="1662" spans="2:5" x14ac:dyDescent="0.2">
      <c r="B1662" s="149">
        <v>42971</v>
      </c>
      <c r="C1662">
        <v>147.065552</v>
      </c>
      <c r="D1662">
        <f t="shared" si="26"/>
        <v>-2.5118105068085298E-3</v>
      </c>
      <c r="E1662">
        <f>Table2[[#This Row],[Return]]</f>
        <v>-2.5118105068085298E-3</v>
      </c>
    </row>
    <row r="1663" spans="2:5" x14ac:dyDescent="0.2">
      <c r="B1663" s="149">
        <v>42970</v>
      </c>
      <c r="C1663">
        <v>147.43588299999999</v>
      </c>
      <c r="D1663">
        <f t="shared" si="26"/>
        <v>2.4115751483871847E-2</v>
      </c>
      <c r="E1663">
        <f>Table2[[#This Row],[Return]]</f>
        <v>2.4115751483871847E-2</v>
      </c>
    </row>
    <row r="1664" spans="2:5" x14ac:dyDescent="0.2">
      <c r="B1664" s="149">
        <v>42969</v>
      </c>
      <c r="C1664">
        <v>143.96408099999999</v>
      </c>
      <c r="D1664">
        <f t="shared" si="26"/>
        <v>-6.3089722876223551E-3</v>
      </c>
      <c r="E1664">
        <f>Table2[[#This Row],[Return]]</f>
        <v>-6.3089722876223551E-3</v>
      </c>
    </row>
    <row r="1665" spans="2:5" x14ac:dyDescent="0.2">
      <c r="B1665" s="149">
        <v>42968</v>
      </c>
      <c r="C1665">
        <v>144.87811300000001</v>
      </c>
      <c r="D1665">
        <f t="shared" si="26"/>
        <v>-2.1303001113322808E-2</v>
      </c>
      <c r="E1665">
        <f>Table2[[#This Row],[Return]]</f>
        <v>-2.1303001113322808E-2</v>
      </c>
    </row>
    <row r="1666" spans="2:5" x14ac:dyDescent="0.2">
      <c r="B1666" s="149">
        <v>42965</v>
      </c>
      <c r="C1666">
        <v>148.031631</v>
      </c>
      <c r="D1666">
        <f t="shared" si="26"/>
        <v>1.5460770123413082E-3</v>
      </c>
      <c r="E1666">
        <f>Table2[[#This Row],[Return]]</f>
        <v>1.5460770123413082E-3</v>
      </c>
    </row>
    <row r="1667" spans="2:5" x14ac:dyDescent="0.2">
      <c r="B1667" s="149">
        <v>42964</v>
      </c>
      <c r="C1667">
        <v>147.80311599999999</v>
      </c>
      <c r="D1667">
        <f t="shared" si="26"/>
        <v>8.4190847871396975E-3</v>
      </c>
      <c r="E1667">
        <f>Table2[[#This Row],[Return]]</f>
        <v>8.4190847871396975E-3</v>
      </c>
    </row>
    <row r="1668" spans="2:5" x14ac:dyDescent="0.2">
      <c r="B1668" s="149">
        <v>42963</v>
      </c>
      <c r="C1668">
        <v>146.56913800000001</v>
      </c>
      <c r="D1668">
        <f t="shared" ref="D1668:D1731" si="27">(C1668-C1669)/C1669</f>
        <v>7.5400140679728368E-3</v>
      </c>
      <c r="E1668">
        <f>Table2[[#This Row],[Return]]</f>
        <v>7.5400140679728368E-3</v>
      </c>
    </row>
    <row r="1669" spans="2:5" x14ac:dyDescent="0.2">
      <c r="B1669" s="149">
        <v>42961</v>
      </c>
      <c r="C1669">
        <v>145.472275</v>
      </c>
      <c r="D1669">
        <f t="shared" si="27"/>
        <v>2.7105466202707752E-2</v>
      </c>
      <c r="E1669">
        <f>Table2[[#This Row],[Return]]</f>
        <v>2.7105466202707752E-2</v>
      </c>
    </row>
    <row r="1670" spans="2:5" x14ac:dyDescent="0.2">
      <c r="B1670" s="149">
        <v>42958</v>
      </c>
      <c r="C1670">
        <v>141.63324</v>
      </c>
      <c r="D1670">
        <f t="shared" si="27"/>
        <v>-3.0350452481132099E-2</v>
      </c>
      <c r="E1670">
        <f>Table2[[#This Row],[Return]]</f>
        <v>-3.0350452481132099E-2</v>
      </c>
    </row>
    <row r="1671" spans="2:5" x14ac:dyDescent="0.2">
      <c r="B1671" s="149">
        <v>42957</v>
      </c>
      <c r="C1671">
        <v>146.06642199999999</v>
      </c>
      <c r="D1671">
        <f t="shared" si="27"/>
        <v>-7.0119252185424627E-2</v>
      </c>
      <c r="E1671">
        <f>Table2[[#This Row],[Return]]</f>
        <v>-7.0119252185424627E-2</v>
      </c>
    </row>
    <row r="1672" spans="2:5" x14ac:dyDescent="0.2">
      <c r="B1672" s="149">
        <v>42956</v>
      </c>
      <c r="C1672">
        <v>157.08081100000001</v>
      </c>
      <c r="D1672">
        <f t="shared" si="27"/>
        <v>-1.207226615068434E-2</v>
      </c>
      <c r="E1672">
        <f>Table2[[#This Row],[Return]]</f>
        <v>-1.207226615068434E-2</v>
      </c>
    </row>
    <row r="1673" spans="2:5" x14ac:dyDescent="0.2">
      <c r="B1673" s="149">
        <v>42955</v>
      </c>
      <c r="C1673">
        <v>159.000305</v>
      </c>
      <c r="D1673">
        <f t="shared" si="27"/>
        <v>-4.9713418023189147E-2</v>
      </c>
      <c r="E1673">
        <f>Table2[[#This Row],[Return]]</f>
        <v>-4.9713418023189147E-2</v>
      </c>
    </row>
    <row r="1674" spans="2:5" x14ac:dyDescent="0.2">
      <c r="B1674" s="149">
        <v>42954</v>
      </c>
      <c r="C1674">
        <v>167.31826799999999</v>
      </c>
      <c r="D1674">
        <f t="shared" si="27"/>
        <v>4.3614675559779409E-2</v>
      </c>
      <c r="E1674">
        <f>Table2[[#This Row],[Return]]</f>
        <v>4.3614675559779409E-2</v>
      </c>
    </row>
    <row r="1675" spans="2:5" x14ac:dyDescent="0.2">
      <c r="B1675" s="149">
        <v>42951</v>
      </c>
      <c r="C1675">
        <v>160.325714</v>
      </c>
      <c r="D1675">
        <f t="shared" si="27"/>
        <v>4.6539408389484803E-2</v>
      </c>
      <c r="E1675">
        <f>Table2[[#This Row],[Return]]</f>
        <v>4.6539408389484803E-2</v>
      </c>
    </row>
    <row r="1676" spans="2:5" x14ac:dyDescent="0.2">
      <c r="B1676" s="149">
        <v>42950</v>
      </c>
      <c r="C1676">
        <v>153.19605999999999</v>
      </c>
      <c r="D1676">
        <f t="shared" si="27"/>
        <v>5.0974381408450953E-3</v>
      </c>
      <c r="E1676">
        <f>Table2[[#This Row],[Return]]</f>
        <v>5.0974381408450953E-3</v>
      </c>
    </row>
    <row r="1677" spans="2:5" x14ac:dyDescent="0.2">
      <c r="B1677" s="149">
        <v>42949</v>
      </c>
      <c r="C1677">
        <v>152.41911300000001</v>
      </c>
      <c r="D1677">
        <f t="shared" si="27"/>
        <v>8.3495855103075584E-2</v>
      </c>
      <c r="E1677">
        <f>Table2[[#This Row],[Return]]</f>
        <v>8.3495855103075584E-2</v>
      </c>
    </row>
    <row r="1678" spans="2:5" x14ac:dyDescent="0.2">
      <c r="B1678" s="149">
        <v>42948</v>
      </c>
      <c r="C1678">
        <v>140.673462</v>
      </c>
      <c r="D1678">
        <f t="shared" si="27"/>
        <v>6.5015407157701982E-4</v>
      </c>
      <c r="E1678">
        <f>Table2[[#This Row],[Return]]</f>
        <v>6.5015407157701982E-4</v>
      </c>
    </row>
    <row r="1679" spans="2:5" x14ac:dyDescent="0.2">
      <c r="B1679" s="149">
        <v>42947</v>
      </c>
      <c r="C1679">
        <v>140.58206200000001</v>
      </c>
      <c r="D1679">
        <f t="shared" si="27"/>
        <v>1.6187643286012337E-2</v>
      </c>
      <c r="E1679">
        <f>Table2[[#This Row],[Return]]</f>
        <v>1.6187643286012337E-2</v>
      </c>
    </row>
    <row r="1680" spans="2:5" x14ac:dyDescent="0.2">
      <c r="B1680" s="149">
        <v>42944</v>
      </c>
      <c r="C1680">
        <v>138.34262100000001</v>
      </c>
      <c r="D1680">
        <f t="shared" si="27"/>
        <v>-4.6037965018724744E-3</v>
      </c>
      <c r="E1680">
        <f>Table2[[#This Row],[Return]]</f>
        <v>-4.6037965018724744E-3</v>
      </c>
    </row>
    <row r="1681" spans="2:5" x14ac:dyDescent="0.2">
      <c r="B1681" s="149">
        <v>42943</v>
      </c>
      <c r="C1681">
        <v>138.98246800000001</v>
      </c>
      <c r="D1681">
        <f t="shared" si="27"/>
        <v>-2.9364729379044104E-2</v>
      </c>
      <c r="E1681">
        <f>Table2[[#This Row],[Return]]</f>
        <v>-2.9364729379044104E-2</v>
      </c>
    </row>
    <row r="1682" spans="2:5" x14ac:dyDescent="0.2">
      <c r="B1682" s="149">
        <v>42942</v>
      </c>
      <c r="C1682">
        <v>143.187119</v>
      </c>
      <c r="D1682">
        <f t="shared" si="27"/>
        <v>-1.3849634174517478E-2</v>
      </c>
      <c r="E1682">
        <f>Table2[[#This Row],[Return]]</f>
        <v>-1.3849634174517478E-2</v>
      </c>
    </row>
    <row r="1683" spans="2:5" x14ac:dyDescent="0.2">
      <c r="B1683" s="149">
        <v>42941</v>
      </c>
      <c r="C1683">
        <v>145.198059</v>
      </c>
      <c r="D1683">
        <f t="shared" si="27"/>
        <v>1.9903865610950047E-2</v>
      </c>
      <c r="E1683">
        <f>Table2[[#This Row],[Return]]</f>
        <v>1.9903865610950047E-2</v>
      </c>
    </row>
    <row r="1684" spans="2:5" x14ac:dyDescent="0.2">
      <c r="B1684" s="149">
        <v>42940</v>
      </c>
      <c r="C1684">
        <v>142.36445599999999</v>
      </c>
      <c r="D1684">
        <f t="shared" si="27"/>
        <v>-2.167089203284597E-2</v>
      </c>
      <c r="E1684">
        <f>Table2[[#This Row],[Return]]</f>
        <v>-2.167089203284597E-2</v>
      </c>
    </row>
    <row r="1685" spans="2:5" x14ac:dyDescent="0.2">
      <c r="B1685" s="149">
        <v>42937</v>
      </c>
      <c r="C1685">
        <v>145.51795999999999</v>
      </c>
      <c r="D1685">
        <f t="shared" si="27"/>
        <v>1.079351869720889E-2</v>
      </c>
      <c r="E1685">
        <f>Table2[[#This Row],[Return]]</f>
        <v>1.079351869720889E-2</v>
      </c>
    </row>
    <row r="1686" spans="2:5" x14ac:dyDescent="0.2">
      <c r="B1686" s="149">
        <v>42936</v>
      </c>
      <c r="C1686">
        <v>143.96408099999999</v>
      </c>
      <c r="D1686">
        <f t="shared" si="27"/>
        <v>1.3187461652458892E-2</v>
      </c>
      <c r="E1686">
        <f>Table2[[#This Row],[Return]]</f>
        <v>1.3187461652458892E-2</v>
      </c>
    </row>
    <row r="1687" spans="2:5" x14ac:dyDescent="0.2">
      <c r="B1687" s="149">
        <v>42935</v>
      </c>
      <c r="C1687">
        <v>142.090271</v>
      </c>
      <c r="D1687">
        <f t="shared" si="27"/>
        <v>2.0348059742460671E-2</v>
      </c>
      <c r="E1687">
        <f>Table2[[#This Row],[Return]]</f>
        <v>2.0348059742460671E-2</v>
      </c>
    </row>
    <row r="1688" spans="2:5" x14ac:dyDescent="0.2">
      <c r="B1688" s="149">
        <v>42934</v>
      </c>
      <c r="C1688">
        <v>139.25666799999999</v>
      </c>
      <c r="D1688">
        <f t="shared" si="27"/>
        <v>-1.6384962495022788E-3</v>
      </c>
      <c r="E1688">
        <f>Table2[[#This Row],[Return]]</f>
        <v>-1.6384962495022788E-3</v>
      </c>
    </row>
    <row r="1689" spans="2:5" x14ac:dyDescent="0.2">
      <c r="B1689" s="149">
        <v>42933</v>
      </c>
      <c r="C1689">
        <v>139.48521400000001</v>
      </c>
      <c r="D1689">
        <f t="shared" si="27"/>
        <v>3.1778423406671134E-2</v>
      </c>
      <c r="E1689">
        <f>Table2[[#This Row],[Return]]</f>
        <v>3.1778423406671134E-2</v>
      </c>
    </row>
    <row r="1690" spans="2:5" x14ac:dyDescent="0.2">
      <c r="B1690" s="149">
        <v>42930</v>
      </c>
      <c r="C1690">
        <v>135.18911700000001</v>
      </c>
      <c r="D1690">
        <f t="shared" si="27"/>
        <v>4.0731814074557076E-3</v>
      </c>
      <c r="E1690">
        <f>Table2[[#This Row],[Return]]</f>
        <v>4.0731814074557076E-3</v>
      </c>
    </row>
    <row r="1691" spans="2:5" x14ac:dyDescent="0.2">
      <c r="B1691" s="149">
        <v>42929</v>
      </c>
      <c r="C1691">
        <v>134.64070100000001</v>
      </c>
      <c r="D1691">
        <f t="shared" si="27"/>
        <v>-1.0745369799588825E-2</v>
      </c>
      <c r="E1691">
        <f>Table2[[#This Row],[Return]]</f>
        <v>-1.0745369799588825E-2</v>
      </c>
    </row>
    <row r="1692" spans="2:5" x14ac:dyDescent="0.2">
      <c r="B1692" s="149">
        <v>42928</v>
      </c>
      <c r="C1692">
        <v>136.10318000000001</v>
      </c>
      <c r="D1692">
        <f t="shared" si="27"/>
        <v>-7.9948426849597541E-3</v>
      </c>
      <c r="E1692">
        <f>Table2[[#This Row],[Return]]</f>
        <v>-7.9948426849597541E-3</v>
      </c>
    </row>
    <row r="1693" spans="2:5" x14ac:dyDescent="0.2">
      <c r="B1693" s="149">
        <v>42927</v>
      </c>
      <c r="C1693">
        <v>137.200073</v>
      </c>
      <c r="D1693">
        <f t="shared" si="27"/>
        <v>-5.6308803050188544E-3</v>
      </c>
      <c r="E1693">
        <f>Table2[[#This Row],[Return]]</f>
        <v>-5.6308803050188544E-3</v>
      </c>
    </row>
    <row r="1694" spans="2:5" x14ac:dyDescent="0.2">
      <c r="B1694" s="149">
        <v>42926</v>
      </c>
      <c r="C1694">
        <v>137.97700499999999</v>
      </c>
      <c r="D1694">
        <f t="shared" si="27"/>
        <v>3.3233790460140771E-3</v>
      </c>
      <c r="E1694">
        <f>Table2[[#This Row],[Return]]</f>
        <v>3.3233790460140771E-3</v>
      </c>
    </row>
    <row r="1695" spans="2:5" x14ac:dyDescent="0.2">
      <c r="B1695" s="149">
        <v>42923</v>
      </c>
      <c r="C1695">
        <v>137.51997399999999</v>
      </c>
      <c r="D1695">
        <f t="shared" si="27"/>
        <v>4.8797637782688703E-2</v>
      </c>
      <c r="E1695">
        <f>Table2[[#This Row],[Return]]</f>
        <v>4.8797637782688703E-2</v>
      </c>
    </row>
    <row r="1696" spans="2:5" x14ac:dyDescent="0.2">
      <c r="B1696" s="149">
        <v>42922</v>
      </c>
      <c r="C1696">
        <v>131.12155200000001</v>
      </c>
      <c r="D1696">
        <f t="shared" si="27"/>
        <v>-5.8907177046681703E-3</v>
      </c>
      <c r="E1696">
        <f>Table2[[#This Row],[Return]]</f>
        <v>-5.8907177046681703E-3</v>
      </c>
    </row>
    <row r="1697" spans="2:5" x14ac:dyDescent="0.2">
      <c r="B1697" s="149">
        <v>42921</v>
      </c>
      <c r="C1697">
        <v>131.898529</v>
      </c>
      <c r="D1697">
        <f t="shared" si="27"/>
        <v>9.7972788301103689E-3</v>
      </c>
      <c r="E1697">
        <f>Table2[[#This Row],[Return]]</f>
        <v>9.7972788301103689E-3</v>
      </c>
    </row>
    <row r="1698" spans="2:5" x14ac:dyDescent="0.2">
      <c r="B1698" s="149">
        <v>42920</v>
      </c>
      <c r="C1698">
        <v>130.61882</v>
      </c>
      <c r="D1698">
        <f t="shared" si="27"/>
        <v>6.6923216504589135E-3</v>
      </c>
      <c r="E1698">
        <f>Table2[[#This Row],[Return]]</f>
        <v>6.6923216504589135E-3</v>
      </c>
    </row>
    <row r="1699" spans="2:5" x14ac:dyDescent="0.2">
      <c r="B1699" s="149">
        <v>42919</v>
      </c>
      <c r="C1699">
        <v>129.75048799999999</v>
      </c>
      <c r="D1699">
        <f t="shared" si="27"/>
        <v>5.4998040312937389E-2</v>
      </c>
      <c r="E1699">
        <f>Table2[[#This Row],[Return]]</f>
        <v>5.4998040312937389E-2</v>
      </c>
    </row>
    <row r="1700" spans="2:5" x14ac:dyDescent="0.2">
      <c r="B1700" s="149">
        <v>42916</v>
      </c>
      <c r="C1700">
        <v>122.986473</v>
      </c>
      <c r="D1700">
        <f t="shared" si="27"/>
        <v>5.8199146021963626E-2</v>
      </c>
      <c r="E1700">
        <f>Table2[[#This Row],[Return]]</f>
        <v>5.8199146021963626E-2</v>
      </c>
    </row>
    <row r="1701" spans="2:5" x14ac:dyDescent="0.2">
      <c r="B1701" s="149">
        <v>42915</v>
      </c>
      <c r="C1701">
        <v>116.222427</v>
      </c>
      <c r="D1701">
        <f t="shared" si="27"/>
        <v>1.9647151549442646E-2</v>
      </c>
      <c r="E1701">
        <f>Table2[[#This Row],[Return]]</f>
        <v>1.9647151549442646E-2</v>
      </c>
    </row>
    <row r="1702" spans="2:5" x14ac:dyDescent="0.2">
      <c r="B1702" s="149">
        <v>42914</v>
      </c>
      <c r="C1702">
        <v>113.982986</v>
      </c>
      <c r="D1702">
        <f t="shared" si="27"/>
        <v>2.1293940506751229E-2</v>
      </c>
      <c r="E1702">
        <f>Table2[[#This Row],[Return]]</f>
        <v>2.1293940506751229E-2</v>
      </c>
    </row>
    <row r="1703" spans="2:5" x14ac:dyDescent="0.2">
      <c r="B1703" s="149">
        <v>42913</v>
      </c>
      <c r="C1703">
        <v>111.60644499999999</v>
      </c>
      <c r="D1703">
        <f t="shared" si="27"/>
        <v>-4.1601191670899582E-2</v>
      </c>
      <c r="E1703">
        <f>Table2[[#This Row],[Return]]</f>
        <v>-4.1601191670899582E-2</v>
      </c>
    </row>
    <row r="1704" spans="2:5" x14ac:dyDescent="0.2">
      <c r="B1704" s="149">
        <v>42909</v>
      </c>
      <c r="C1704">
        <v>116.450943</v>
      </c>
      <c r="D1704">
        <f t="shared" si="27"/>
        <v>-5.5946668625720251E-2</v>
      </c>
      <c r="E1704">
        <f>Table2[[#This Row],[Return]]</f>
        <v>-5.5946668625720251E-2</v>
      </c>
    </row>
    <row r="1705" spans="2:5" x14ac:dyDescent="0.2">
      <c r="B1705" s="149">
        <v>42908</v>
      </c>
      <c r="C1705">
        <v>123.352081</v>
      </c>
      <c r="D1705">
        <f t="shared" si="27"/>
        <v>-1.568187425947469E-2</v>
      </c>
      <c r="E1705">
        <f>Table2[[#This Row],[Return]]</f>
        <v>-1.568187425947469E-2</v>
      </c>
    </row>
    <row r="1706" spans="2:5" x14ac:dyDescent="0.2">
      <c r="B1706" s="149">
        <v>42907</v>
      </c>
      <c r="C1706">
        <v>125.317291</v>
      </c>
      <c r="D1706">
        <f t="shared" si="27"/>
        <v>-5.4407898056525478E-3</v>
      </c>
      <c r="E1706">
        <f>Table2[[#This Row],[Return]]</f>
        <v>-5.4407898056525478E-3</v>
      </c>
    </row>
    <row r="1707" spans="2:5" x14ac:dyDescent="0.2">
      <c r="B1707" s="149">
        <v>42906</v>
      </c>
      <c r="C1707">
        <v>126.00284600000001</v>
      </c>
      <c r="D1707">
        <f t="shared" si="27"/>
        <v>1.0895024113596842E-3</v>
      </c>
      <c r="E1707">
        <f>Table2[[#This Row],[Return]]</f>
        <v>1.0895024113596842E-3</v>
      </c>
    </row>
    <row r="1708" spans="2:5" x14ac:dyDescent="0.2">
      <c r="B1708" s="149">
        <v>42905</v>
      </c>
      <c r="C1708">
        <v>125.86571499999999</v>
      </c>
      <c r="D1708">
        <f t="shared" si="27"/>
        <v>-1.0064923767921142E-2</v>
      </c>
      <c r="E1708">
        <f>Table2[[#This Row],[Return]]</f>
        <v>-1.0064923767921142E-2</v>
      </c>
    </row>
    <row r="1709" spans="2:5" x14ac:dyDescent="0.2">
      <c r="B1709" s="149">
        <v>42902</v>
      </c>
      <c r="C1709">
        <v>127.14542400000001</v>
      </c>
      <c r="D1709">
        <f t="shared" si="27"/>
        <v>-1.2775003690871351E-2</v>
      </c>
      <c r="E1709">
        <f>Table2[[#This Row],[Return]]</f>
        <v>-1.2775003690871351E-2</v>
      </c>
    </row>
    <row r="1710" spans="2:5" x14ac:dyDescent="0.2">
      <c r="B1710" s="149">
        <v>42901</v>
      </c>
      <c r="C1710">
        <v>128.79072600000001</v>
      </c>
      <c r="D1710">
        <f t="shared" si="27"/>
        <v>-7.0471346493932215E-3</v>
      </c>
      <c r="E1710">
        <f>Table2[[#This Row],[Return]]</f>
        <v>-7.0471346493932215E-3</v>
      </c>
    </row>
    <row r="1711" spans="2:5" x14ac:dyDescent="0.2">
      <c r="B1711" s="149">
        <v>42900</v>
      </c>
      <c r="C1711">
        <v>129.70477299999999</v>
      </c>
      <c r="D1711">
        <f t="shared" si="27"/>
        <v>-1.0115061227396438E-2</v>
      </c>
      <c r="E1711">
        <f>Table2[[#This Row],[Return]]</f>
        <v>-1.0115061227396438E-2</v>
      </c>
    </row>
    <row r="1712" spans="2:5" x14ac:dyDescent="0.2">
      <c r="B1712" s="149">
        <v>42899</v>
      </c>
      <c r="C1712">
        <v>131.03015099999999</v>
      </c>
      <c r="D1712">
        <f t="shared" si="27"/>
        <v>3.8514202014311581E-3</v>
      </c>
      <c r="E1712">
        <f>Table2[[#This Row],[Return]]</f>
        <v>3.8514202014311581E-3</v>
      </c>
    </row>
    <row r="1713" spans="2:5" x14ac:dyDescent="0.2">
      <c r="B1713" s="149">
        <v>42898</v>
      </c>
      <c r="C1713">
        <v>130.527435</v>
      </c>
      <c r="D1713">
        <f t="shared" si="27"/>
        <v>1.6370165036669805E-2</v>
      </c>
      <c r="E1713">
        <f>Table2[[#This Row],[Return]]</f>
        <v>1.6370165036669805E-2</v>
      </c>
    </row>
    <row r="1714" spans="2:5" x14ac:dyDescent="0.2">
      <c r="B1714" s="149">
        <v>42895</v>
      </c>
      <c r="C1714">
        <v>128.425095</v>
      </c>
      <c r="D1714">
        <f t="shared" si="27"/>
        <v>1.2977699875417796E-2</v>
      </c>
      <c r="E1714">
        <f>Table2[[#This Row],[Return]]</f>
        <v>1.2977699875417796E-2</v>
      </c>
    </row>
    <row r="1715" spans="2:5" x14ac:dyDescent="0.2">
      <c r="B1715" s="149">
        <v>42894</v>
      </c>
      <c r="C1715">
        <v>126.779785</v>
      </c>
      <c r="D1715">
        <f t="shared" si="27"/>
        <v>1.6861987299630527E-2</v>
      </c>
      <c r="E1715">
        <f>Table2[[#This Row],[Return]]</f>
        <v>1.6861987299630527E-2</v>
      </c>
    </row>
    <row r="1716" spans="2:5" x14ac:dyDescent="0.2">
      <c r="B1716" s="149">
        <v>42893</v>
      </c>
      <c r="C1716">
        <v>124.677475</v>
      </c>
      <c r="D1716">
        <f t="shared" si="27"/>
        <v>-1.5517986960402692E-2</v>
      </c>
      <c r="E1716">
        <f>Table2[[#This Row],[Return]]</f>
        <v>-1.5517986960402692E-2</v>
      </c>
    </row>
    <row r="1717" spans="2:5" x14ac:dyDescent="0.2">
      <c r="B1717" s="149">
        <v>42892</v>
      </c>
      <c r="C1717">
        <v>126.642715</v>
      </c>
      <c r="D1717">
        <f t="shared" si="27"/>
        <v>-1.6329374581503228E-2</v>
      </c>
      <c r="E1717">
        <f>Table2[[#This Row],[Return]]</f>
        <v>-1.6329374581503228E-2</v>
      </c>
    </row>
    <row r="1718" spans="2:5" x14ac:dyDescent="0.2">
      <c r="B1718" s="149">
        <v>42891</v>
      </c>
      <c r="C1718">
        <v>128.74504099999999</v>
      </c>
      <c r="D1718">
        <f t="shared" si="27"/>
        <v>-1.0189467489022575E-2</v>
      </c>
      <c r="E1718">
        <f>Table2[[#This Row],[Return]]</f>
        <v>-1.0189467489022575E-2</v>
      </c>
    </row>
    <row r="1719" spans="2:5" x14ac:dyDescent="0.2">
      <c r="B1719" s="149">
        <v>42888</v>
      </c>
      <c r="C1719">
        <v>130.07038900000001</v>
      </c>
      <c r="D1719">
        <f t="shared" si="27"/>
        <v>3.378131634898842E-2</v>
      </c>
      <c r="E1719">
        <f>Table2[[#This Row],[Return]]</f>
        <v>3.378131634898842E-2</v>
      </c>
    </row>
    <row r="1720" spans="2:5" x14ac:dyDescent="0.2">
      <c r="B1720" s="149">
        <v>42887</v>
      </c>
      <c r="C1720">
        <v>125.82002300000001</v>
      </c>
      <c r="D1720">
        <f t="shared" si="27"/>
        <v>5.845703633029802E-3</v>
      </c>
      <c r="E1720">
        <f>Table2[[#This Row],[Return]]</f>
        <v>5.845703633029802E-3</v>
      </c>
    </row>
    <row r="1721" spans="2:5" x14ac:dyDescent="0.2">
      <c r="B1721" s="149">
        <v>42886</v>
      </c>
      <c r="C1721">
        <v>125.088791</v>
      </c>
      <c r="D1721">
        <f t="shared" si="27"/>
        <v>-7.973774344867398E-3</v>
      </c>
      <c r="E1721">
        <f>Table2[[#This Row],[Return]]</f>
        <v>-7.973774344867398E-3</v>
      </c>
    </row>
    <row r="1722" spans="2:5" x14ac:dyDescent="0.2">
      <c r="B1722" s="149">
        <v>42885</v>
      </c>
      <c r="C1722">
        <v>126.094238</v>
      </c>
      <c r="D1722">
        <f t="shared" si="27"/>
        <v>-1.1819600827720728E-2</v>
      </c>
      <c r="E1722">
        <f>Table2[[#This Row],[Return]]</f>
        <v>-1.1819600827720728E-2</v>
      </c>
    </row>
    <row r="1723" spans="2:5" x14ac:dyDescent="0.2">
      <c r="B1723" s="149">
        <v>42884</v>
      </c>
      <c r="C1723">
        <v>127.602448</v>
      </c>
      <c r="D1723">
        <f t="shared" si="27"/>
        <v>-3.2571106232731385E-2</v>
      </c>
      <c r="E1723">
        <f>Table2[[#This Row],[Return]]</f>
        <v>-3.2571106232731385E-2</v>
      </c>
    </row>
    <row r="1724" spans="2:5" x14ac:dyDescent="0.2">
      <c r="B1724" s="149">
        <v>42881</v>
      </c>
      <c r="C1724">
        <v>131.898529</v>
      </c>
      <c r="D1724">
        <f t="shared" si="27"/>
        <v>2.0834375124263614E-3</v>
      </c>
      <c r="E1724">
        <f>Table2[[#This Row],[Return]]</f>
        <v>2.0834375124263614E-3</v>
      </c>
    </row>
    <row r="1725" spans="2:5" x14ac:dyDescent="0.2">
      <c r="B1725" s="149">
        <v>42880</v>
      </c>
      <c r="C1725">
        <v>131.62429800000001</v>
      </c>
      <c r="D1725">
        <f t="shared" si="27"/>
        <v>3.9335724917142018E-2</v>
      </c>
      <c r="E1725">
        <f>Table2[[#This Row],[Return]]</f>
        <v>3.9335724917142018E-2</v>
      </c>
    </row>
    <row r="1726" spans="2:5" x14ac:dyDescent="0.2">
      <c r="B1726" s="149">
        <v>42879</v>
      </c>
      <c r="C1726">
        <v>126.642715</v>
      </c>
      <c r="D1726">
        <f t="shared" si="27"/>
        <v>-3.7846986276044672E-2</v>
      </c>
      <c r="E1726">
        <f>Table2[[#This Row],[Return]]</f>
        <v>-3.7846986276044672E-2</v>
      </c>
    </row>
    <row r="1727" spans="2:5" x14ac:dyDescent="0.2">
      <c r="B1727" s="149">
        <v>42878</v>
      </c>
      <c r="C1727">
        <v>131.62429800000001</v>
      </c>
      <c r="D1727">
        <f t="shared" si="27"/>
        <v>-4.9191211906875143E-2</v>
      </c>
      <c r="E1727">
        <f>Table2[[#This Row],[Return]]</f>
        <v>-4.9191211906875143E-2</v>
      </c>
    </row>
    <row r="1728" spans="2:5" x14ac:dyDescent="0.2">
      <c r="B1728" s="149">
        <v>42877</v>
      </c>
      <c r="C1728">
        <v>138.43403599999999</v>
      </c>
      <c r="D1728">
        <f t="shared" si="27"/>
        <v>-3.3194906309973342E-2</v>
      </c>
      <c r="E1728">
        <f>Table2[[#This Row],[Return]]</f>
        <v>-3.3194906309973342E-2</v>
      </c>
    </row>
    <row r="1729" spans="2:5" x14ac:dyDescent="0.2">
      <c r="B1729" s="149">
        <v>42874</v>
      </c>
      <c r="C1729">
        <v>143.187119</v>
      </c>
      <c r="D1729">
        <f t="shared" si="27"/>
        <v>-1.1047933659492611E-2</v>
      </c>
      <c r="E1729">
        <f>Table2[[#This Row],[Return]]</f>
        <v>-1.1047933659492611E-2</v>
      </c>
    </row>
    <row r="1730" spans="2:5" x14ac:dyDescent="0.2">
      <c r="B1730" s="149">
        <v>42873</v>
      </c>
      <c r="C1730">
        <v>144.78671299999999</v>
      </c>
      <c r="D1730">
        <f t="shared" si="27"/>
        <v>-2.8519149171724906E-2</v>
      </c>
      <c r="E1730">
        <f>Table2[[#This Row],[Return]]</f>
        <v>-2.8519149171724906E-2</v>
      </c>
    </row>
    <row r="1731" spans="2:5" x14ac:dyDescent="0.2">
      <c r="B1731" s="149">
        <v>42872</v>
      </c>
      <c r="C1731">
        <v>149.037125</v>
      </c>
      <c r="D1731">
        <f t="shared" si="27"/>
        <v>1.55716632950024E-2</v>
      </c>
      <c r="E1731">
        <f>Table2[[#This Row],[Return]]</f>
        <v>1.55716632950024E-2</v>
      </c>
    </row>
    <row r="1732" spans="2:5" x14ac:dyDescent="0.2">
      <c r="B1732" s="149">
        <v>42871</v>
      </c>
      <c r="C1732">
        <v>146.75195299999999</v>
      </c>
      <c r="D1732">
        <f t="shared" ref="D1732:D1795" si="28">(C1732-C1733)/C1733</f>
        <v>-1.4425965768605083E-2</v>
      </c>
      <c r="E1732">
        <f>Table2[[#This Row],[Return]]</f>
        <v>-1.4425965768605083E-2</v>
      </c>
    </row>
    <row r="1733" spans="2:5" x14ac:dyDescent="0.2">
      <c r="B1733" s="149">
        <v>42870</v>
      </c>
      <c r="C1733">
        <v>148.899979</v>
      </c>
      <c r="D1733">
        <f t="shared" si="28"/>
        <v>-1.152912363553818E-2</v>
      </c>
      <c r="E1733">
        <f>Table2[[#This Row],[Return]]</f>
        <v>-1.152912363553818E-2</v>
      </c>
    </row>
    <row r="1734" spans="2:5" x14ac:dyDescent="0.2">
      <c r="B1734" s="149">
        <v>42867</v>
      </c>
      <c r="C1734">
        <v>150.63668799999999</v>
      </c>
      <c r="D1734">
        <f t="shared" si="28"/>
        <v>-1.0804363100095358E-2</v>
      </c>
      <c r="E1734">
        <f>Table2[[#This Row],[Return]]</f>
        <v>-1.0804363100095358E-2</v>
      </c>
    </row>
    <row r="1735" spans="2:5" x14ac:dyDescent="0.2">
      <c r="B1735" s="149">
        <v>42866</v>
      </c>
      <c r="C1735">
        <v>152.28199799999999</v>
      </c>
      <c r="D1735">
        <f t="shared" si="28"/>
        <v>-5.9666155905054039E-3</v>
      </c>
      <c r="E1735">
        <f>Table2[[#This Row],[Return]]</f>
        <v>-5.9666155905054039E-3</v>
      </c>
    </row>
    <row r="1736" spans="2:5" x14ac:dyDescent="0.2">
      <c r="B1736" s="149">
        <v>42865</v>
      </c>
      <c r="C1736">
        <v>153.19605999999999</v>
      </c>
      <c r="D1736">
        <f t="shared" si="28"/>
        <v>2.9922345519166594E-3</v>
      </c>
      <c r="E1736">
        <f>Table2[[#This Row],[Return]]</f>
        <v>2.9922345519166594E-3</v>
      </c>
    </row>
    <row r="1737" spans="2:5" x14ac:dyDescent="0.2">
      <c r="B1737" s="149">
        <v>42864</v>
      </c>
      <c r="C1737">
        <v>152.73902899999999</v>
      </c>
      <c r="D1737">
        <f t="shared" si="28"/>
        <v>-1.0657035169662555E-2</v>
      </c>
      <c r="E1737">
        <f>Table2[[#This Row],[Return]]</f>
        <v>-1.0657035169662555E-2</v>
      </c>
    </row>
    <row r="1738" spans="2:5" x14ac:dyDescent="0.2">
      <c r="B1738" s="149">
        <v>42863</v>
      </c>
      <c r="C1738">
        <v>154.384308</v>
      </c>
      <c r="D1738">
        <f t="shared" si="28"/>
        <v>-9.8959873976496873E-2</v>
      </c>
      <c r="E1738">
        <f>Table2[[#This Row],[Return]]</f>
        <v>-9.8959873976496873E-2</v>
      </c>
    </row>
    <row r="1739" spans="2:5" x14ac:dyDescent="0.2">
      <c r="B1739" s="149">
        <v>42860</v>
      </c>
      <c r="C1739">
        <v>171.340103</v>
      </c>
      <c r="D1739">
        <f t="shared" si="28"/>
        <v>7.5246652727114531E-3</v>
      </c>
      <c r="E1739">
        <f>Table2[[#This Row],[Return]]</f>
        <v>7.5246652727114531E-3</v>
      </c>
    </row>
    <row r="1740" spans="2:5" x14ac:dyDescent="0.2">
      <c r="B1740" s="149">
        <v>42859</v>
      </c>
      <c r="C1740">
        <v>170.06045499999999</v>
      </c>
      <c r="D1740">
        <f t="shared" si="28"/>
        <v>3.8515452544630117E-2</v>
      </c>
      <c r="E1740">
        <f>Table2[[#This Row],[Return]]</f>
        <v>3.8515452544630117E-2</v>
      </c>
    </row>
    <row r="1741" spans="2:5" x14ac:dyDescent="0.2">
      <c r="B1741" s="149">
        <v>42858</v>
      </c>
      <c r="C1741">
        <v>163.75341800000001</v>
      </c>
      <c r="D1741">
        <f t="shared" si="28"/>
        <v>6.7435222709151671E-3</v>
      </c>
      <c r="E1741">
        <f>Table2[[#This Row],[Return]]</f>
        <v>6.7435222709151671E-3</v>
      </c>
    </row>
    <row r="1742" spans="2:5" x14ac:dyDescent="0.2">
      <c r="B1742" s="149">
        <v>42857</v>
      </c>
      <c r="C1742">
        <v>162.65654000000001</v>
      </c>
      <c r="D1742">
        <f t="shared" si="28"/>
        <v>8.5009460338152168E-3</v>
      </c>
      <c r="E1742">
        <f>Table2[[#This Row],[Return]]</f>
        <v>8.5009460338152168E-3</v>
      </c>
    </row>
    <row r="1743" spans="2:5" x14ac:dyDescent="0.2">
      <c r="B1743" s="149">
        <v>42853</v>
      </c>
      <c r="C1743">
        <v>161.285461</v>
      </c>
      <c r="D1743">
        <f t="shared" si="28"/>
        <v>1.4372022745490964E-2</v>
      </c>
      <c r="E1743">
        <f>Table2[[#This Row],[Return]]</f>
        <v>1.4372022745490964E-2</v>
      </c>
    </row>
    <row r="1744" spans="2:5" x14ac:dyDescent="0.2">
      <c r="B1744" s="149">
        <v>42852</v>
      </c>
      <c r="C1744">
        <v>159.000305</v>
      </c>
      <c r="D1744">
        <f t="shared" si="28"/>
        <v>-7.9842081870544184E-3</v>
      </c>
      <c r="E1744">
        <f>Table2[[#This Row],[Return]]</f>
        <v>-7.9842081870544184E-3</v>
      </c>
    </row>
    <row r="1745" spans="2:5" x14ac:dyDescent="0.2">
      <c r="B1745" s="149">
        <v>42851</v>
      </c>
      <c r="C1745">
        <v>160.28001399999999</v>
      </c>
      <c r="D1745">
        <f t="shared" si="28"/>
        <v>-2.1211184733866233E-2</v>
      </c>
      <c r="E1745">
        <f>Table2[[#This Row],[Return]]</f>
        <v>-2.1211184733866233E-2</v>
      </c>
    </row>
    <row r="1746" spans="2:5" x14ac:dyDescent="0.2">
      <c r="B1746" s="149">
        <v>42850</v>
      </c>
      <c r="C1746">
        <v>163.75341800000001</v>
      </c>
      <c r="D1746">
        <f t="shared" si="28"/>
        <v>-9.9476269901276424E-3</v>
      </c>
      <c r="E1746">
        <f>Table2[[#This Row],[Return]]</f>
        <v>-9.9476269901276424E-3</v>
      </c>
    </row>
    <row r="1747" spans="2:5" x14ac:dyDescent="0.2">
      <c r="B1747" s="149">
        <v>42849</v>
      </c>
      <c r="C1747">
        <v>165.398743</v>
      </c>
      <c r="D1747">
        <f t="shared" si="28"/>
        <v>-3.8534181689687886E-3</v>
      </c>
      <c r="E1747">
        <f>Table2[[#This Row],[Return]]</f>
        <v>-3.8534181689687886E-3</v>
      </c>
    </row>
    <row r="1748" spans="2:5" x14ac:dyDescent="0.2">
      <c r="B1748" s="149">
        <v>42846</v>
      </c>
      <c r="C1748">
        <v>166.03855899999999</v>
      </c>
      <c r="D1748">
        <f t="shared" si="28"/>
        <v>3.4453081610078727E-2</v>
      </c>
      <c r="E1748">
        <f>Table2[[#This Row],[Return]]</f>
        <v>3.4453081610078727E-2</v>
      </c>
    </row>
    <row r="1749" spans="2:5" x14ac:dyDescent="0.2">
      <c r="B1749" s="149">
        <v>42845</v>
      </c>
      <c r="C1749">
        <v>160.508545</v>
      </c>
      <c r="D1749">
        <f t="shared" si="28"/>
        <v>5.2442385797507839E-2</v>
      </c>
      <c r="E1749">
        <f>Table2[[#This Row],[Return]]</f>
        <v>5.2442385797507839E-2</v>
      </c>
    </row>
    <row r="1750" spans="2:5" x14ac:dyDescent="0.2">
      <c r="B1750" s="149">
        <v>42844</v>
      </c>
      <c r="C1750">
        <v>152.51052899999999</v>
      </c>
      <c r="D1750">
        <f t="shared" si="28"/>
        <v>8.9986827295121226E-4</v>
      </c>
      <c r="E1750">
        <f>Table2[[#This Row],[Return]]</f>
        <v>8.9986827295121226E-4</v>
      </c>
    </row>
    <row r="1751" spans="2:5" x14ac:dyDescent="0.2">
      <c r="B1751" s="149">
        <v>42843</v>
      </c>
      <c r="C1751">
        <v>152.373413</v>
      </c>
      <c r="D1751">
        <f t="shared" si="28"/>
        <v>-1.1562487824820422E-2</v>
      </c>
      <c r="E1751">
        <f>Table2[[#This Row],[Return]]</f>
        <v>-1.1562487824820422E-2</v>
      </c>
    </row>
    <row r="1752" spans="2:5" x14ac:dyDescent="0.2">
      <c r="B1752" s="149">
        <v>42842</v>
      </c>
      <c r="C1752">
        <v>154.15583799999999</v>
      </c>
      <c r="D1752">
        <f t="shared" si="28"/>
        <v>5.9335567692992688E-4</v>
      </c>
      <c r="E1752">
        <f>Table2[[#This Row],[Return]]</f>
        <v>5.9335567692992688E-4</v>
      </c>
    </row>
    <row r="1753" spans="2:5" x14ac:dyDescent="0.2">
      <c r="B1753" s="149">
        <v>42838</v>
      </c>
      <c r="C1753">
        <v>154.06442300000001</v>
      </c>
      <c r="D1753">
        <f t="shared" si="28"/>
        <v>-2.0627437621921839E-2</v>
      </c>
      <c r="E1753">
        <f>Table2[[#This Row],[Return]]</f>
        <v>-2.0627437621921839E-2</v>
      </c>
    </row>
    <row r="1754" spans="2:5" x14ac:dyDescent="0.2">
      <c r="B1754" s="149">
        <v>42837</v>
      </c>
      <c r="C1754">
        <v>157.30931100000001</v>
      </c>
      <c r="D1754">
        <f t="shared" si="28"/>
        <v>2.7769471428148246E-2</v>
      </c>
      <c r="E1754">
        <f>Table2[[#This Row],[Return]]</f>
        <v>2.7769471428148246E-2</v>
      </c>
    </row>
    <row r="1755" spans="2:5" x14ac:dyDescent="0.2">
      <c r="B1755" s="149">
        <v>42836</v>
      </c>
      <c r="C1755">
        <v>153.05894499999999</v>
      </c>
      <c r="D1755">
        <f t="shared" si="28"/>
        <v>-1.49076121425729E-3</v>
      </c>
      <c r="E1755">
        <f>Table2[[#This Row],[Return]]</f>
        <v>-1.49076121425729E-3</v>
      </c>
    </row>
    <row r="1756" spans="2:5" x14ac:dyDescent="0.2">
      <c r="B1756" s="149">
        <v>42835</v>
      </c>
      <c r="C1756">
        <v>153.28746000000001</v>
      </c>
      <c r="D1756">
        <f t="shared" si="28"/>
        <v>-1.6710886971561215E-2</v>
      </c>
      <c r="E1756">
        <f>Table2[[#This Row],[Return]]</f>
        <v>-1.6710886971561215E-2</v>
      </c>
    </row>
    <row r="1757" spans="2:5" x14ac:dyDescent="0.2">
      <c r="B1757" s="149">
        <v>42832</v>
      </c>
      <c r="C1757">
        <v>155.892563</v>
      </c>
      <c r="D1757">
        <f t="shared" si="28"/>
        <v>-1.7002605395258573E-2</v>
      </c>
      <c r="E1757">
        <f>Table2[[#This Row],[Return]]</f>
        <v>-1.7002605395258573E-2</v>
      </c>
    </row>
    <row r="1758" spans="2:5" x14ac:dyDescent="0.2">
      <c r="B1758" s="149">
        <v>42831</v>
      </c>
      <c r="C1758">
        <v>158.588989</v>
      </c>
      <c r="D1758">
        <f t="shared" si="28"/>
        <v>5.7666492327522435E-4</v>
      </c>
      <c r="E1758">
        <f>Table2[[#This Row],[Return]]</f>
        <v>5.7666492327522435E-4</v>
      </c>
    </row>
    <row r="1759" spans="2:5" x14ac:dyDescent="0.2">
      <c r="B1759" s="149">
        <v>42830</v>
      </c>
      <c r="C1759">
        <v>158.497589</v>
      </c>
      <c r="D1759">
        <f t="shared" si="28"/>
        <v>-2.8843558361036033E-2</v>
      </c>
      <c r="E1759">
        <f>Table2[[#This Row],[Return]]</f>
        <v>-2.8843558361036033E-2</v>
      </c>
    </row>
    <row r="1760" spans="2:5" x14ac:dyDescent="0.2">
      <c r="B1760" s="149">
        <v>42828</v>
      </c>
      <c r="C1760">
        <v>163.20500200000001</v>
      </c>
      <c r="D1760">
        <f t="shared" si="28"/>
        <v>2.9106768566385208E-2</v>
      </c>
      <c r="E1760">
        <f>Table2[[#This Row],[Return]]</f>
        <v>2.9106768566385208E-2</v>
      </c>
    </row>
    <row r="1761" spans="2:5" x14ac:dyDescent="0.2">
      <c r="B1761" s="149">
        <v>42825</v>
      </c>
      <c r="C1761">
        <v>158.588989</v>
      </c>
      <c r="D1761">
        <f t="shared" si="28"/>
        <v>-4.0185054152026365E-3</v>
      </c>
      <c r="E1761">
        <f>Table2[[#This Row],[Return]]</f>
        <v>-4.0185054152026365E-3</v>
      </c>
    </row>
    <row r="1762" spans="2:5" x14ac:dyDescent="0.2">
      <c r="B1762" s="149">
        <v>42824</v>
      </c>
      <c r="C1762">
        <v>159.22885099999999</v>
      </c>
      <c r="D1762">
        <f t="shared" si="28"/>
        <v>4.0932251347826694E-2</v>
      </c>
      <c r="E1762">
        <f>Table2[[#This Row],[Return]]</f>
        <v>4.0932251347826694E-2</v>
      </c>
    </row>
    <row r="1763" spans="2:5" x14ac:dyDescent="0.2">
      <c r="B1763" s="149">
        <v>42823</v>
      </c>
      <c r="C1763">
        <v>152.967545</v>
      </c>
      <c r="D1763">
        <f t="shared" si="28"/>
        <v>-1.4428732057387764E-2</v>
      </c>
      <c r="E1763">
        <f>Table2[[#This Row],[Return]]</f>
        <v>-1.4428732057387764E-2</v>
      </c>
    </row>
    <row r="1764" spans="2:5" x14ac:dyDescent="0.2">
      <c r="B1764" s="149">
        <v>42822</v>
      </c>
      <c r="C1764">
        <v>155.206985</v>
      </c>
      <c r="D1764">
        <f t="shared" si="28"/>
        <v>-3.8134960405807094E-3</v>
      </c>
      <c r="E1764">
        <f>Table2[[#This Row],[Return]]</f>
        <v>-3.8134960405807094E-3</v>
      </c>
    </row>
    <row r="1765" spans="2:5" x14ac:dyDescent="0.2">
      <c r="B1765" s="149">
        <v>42821</v>
      </c>
      <c r="C1765">
        <v>155.801132</v>
      </c>
      <c r="D1765">
        <f t="shared" si="28"/>
        <v>-1.6161588134525184E-2</v>
      </c>
      <c r="E1765">
        <f>Table2[[#This Row],[Return]]</f>
        <v>-1.6161588134525184E-2</v>
      </c>
    </row>
    <row r="1766" spans="2:5" x14ac:dyDescent="0.2">
      <c r="B1766" s="149">
        <v>42818</v>
      </c>
      <c r="C1766">
        <v>158.360489</v>
      </c>
      <c r="D1766">
        <f t="shared" si="28"/>
        <v>-2.1739112439659414E-2</v>
      </c>
      <c r="E1766">
        <f>Table2[[#This Row],[Return]]</f>
        <v>-2.1739112439659414E-2</v>
      </c>
    </row>
    <row r="1767" spans="2:5" x14ac:dyDescent="0.2">
      <c r="B1767" s="149">
        <v>42817</v>
      </c>
      <c r="C1767">
        <v>161.87960799999999</v>
      </c>
      <c r="D1767">
        <f t="shared" si="28"/>
        <v>1.0556363003087252E-2</v>
      </c>
      <c r="E1767">
        <f>Table2[[#This Row],[Return]]</f>
        <v>1.0556363003087252E-2</v>
      </c>
    </row>
    <row r="1768" spans="2:5" x14ac:dyDescent="0.2">
      <c r="B1768" s="149">
        <v>42816</v>
      </c>
      <c r="C1768">
        <v>160.18859900000001</v>
      </c>
      <c r="D1768">
        <f t="shared" si="28"/>
        <v>-1.1562268036891036E-2</v>
      </c>
      <c r="E1768">
        <f>Table2[[#This Row],[Return]]</f>
        <v>-1.1562268036891036E-2</v>
      </c>
    </row>
    <row r="1769" spans="2:5" x14ac:dyDescent="0.2">
      <c r="B1769" s="149">
        <v>42815</v>
      </c>
      <c r="C1769">
        <v>162.062408</v>
      </c>
      <c r="D1769">
        <f t="shared" si="28"/>
        <v>-1.7456488007451268E-2</v>
      </c>
      <c r="E1769">
        <f>Table2[[#This Row],[Return]]</f>
        <v>-1.7456488007451268E-2</v>
      </c>
    </row>
    <row r="1770" spans="2:5" x14ac:dyDescent="0.2">
      <c r="B1770" s="149">
        <v>42814</v>
      </c>
      <c r="C1770">
        <v>164.941711</v>
      </c>
      <c r="D1770">
        <f t="shared" si="28"/>
        <v>2.2217446990241145E-3</v>
      </c>
      <c r="E1770">
        <f>Table2[[#This Row],[Return]]</f>
        <v>2.2217446990241145E-3</v>
      </c>
    </row>
    <row r="1771" spans="2:5" x14ac:dyDescent="0.2">
      <c r="B1771" s="149">
        <v>42811</v>
      </c>
      <c r="C1771">
        <v>164.576065</v>
      </c>
      <c r="D1771">
        <f t="shared" si="28"/>
        <v>2.4466491867845944E-2</v>
      </c>
      <c r="E1771">
        <f>Table2[[#This Row],[Return]]</f>
        <v>2.4466491867845944E-2</v>
      </c>
    </row>
    <row r="1772" spans="2:5" x14ac:dyDescent="0.2">
      <c r="B1772" s="149">
        <v>42810</v>
      </c>
      <c r="C1772">
        <v>160.64563000000001</v>
      </c>
      <c r="D1772">
        <f t="shared" si="28"/>
        <v>-2.6315926485719336E-2</v>
      </c>
      <c r="E1772">
        <f>Table2[[#This Row],[Return]]</f>
        <v>-2.6315926485719336E-2</v>
      </c>
    </row>
    <row r="1773" spans="2:5" x14ac:dyDescent="0.2">
      <c r="B1773" s="149">
        <v>42809</v>
      </c>
      <c r="C1773">
        <v>164.987427</v>
      </c>
      <c r="D1773">
        <f t="shared" si="28"/>
        <v>8.3185170622933422E-4</v>
      </c>
      <c r="E1773">
        <f>Table2[[#This Row],[Return]]</f>
        <v>8.3185170622933422E-4</v>
      </c>
    </row>
    <row r="1774" spans="2:5" x14ac:dyDescent="0.2">
      <c r="B1774" s="149">
        <v>42808</v>
      </c>
      <c r="C1774">
        <v>164.85029599999999</v>
      </c>
      <c r="D1774">
        <f t="shared" si="28"/>
        <v>4.1759695925949695E-3</v>
      </c>
      <c r="E1774">
        <f>Table2[[#This Row],[Return]]</f>
        <v>4.1759695925949695E-3</v>
      </c>
    </row>
    <row r="1775" spans="2:5" x14ac:dyDescent="0.2">
      <c r="B1775" s="149">
        <v>42804</v>
      </c>
      <c r="C1775">
        <v>164.164749</v>
      </c>
      <c r="D1775">
        <f t="shared" si="28"/>
        <v>-1.4270075437020959E-2</v>
      </c>
      <c r="E1775">
        <f>Table2[[#This Row],[Return]]</f>
        <v>-1.4270075437020959E-2</v>
      </c>
    </row>
    <row r="1776" spans="2:5" x14ac:dyDescent="0.2">
      <c r="B1776" s="149">
        <v>42803</v>
      </c>
      <c r="C1776">
        <v>166.54130599999999</v>
      </c>
      <c r="D1776">
        <f t="shared" si="28"/>
        <v>6.0739896676032376E-3</v>
      </c>
      <c r="E1776">
        <f>Table2[[#This Row],[Return]]</f>
        <v>6.0739896676032376E-3</v>
      </c>
    </row>
    <row r="1777" spans="2:5" x14ac:dyDescent="0.2">
      <c r="B1777" s="149">
        <v>42802</v>
      </c>
      <c r="C1777">
        <v>165.535843</v>
      </c>
      <c r="D1777">
        <f t="shared" si="28"/>
        <v>-2.2665905625036054E-2</v>
      </c>
      <c r="E1777">
        <f>Table2[[#This Row],[Return]]</f>
        <v>-2.2665905625036054E-2</v>
      </c>
    </row>
    <row r="1778" spans="2:5" x14ac:dyDescent="0.2">
      <c r="B1778" s="149">
        <v>42801</v>
      </c>
      <c r="C1778">
        <v>169.374878</v>
      </c>
      <c r="D1778">
        <f t="shared" si="28"/>
        <v>-1.4623670124239112E-2</v>
      </c>
      <c r="E1778">
        <f>Table2[[#This Row],[Return]]</f>
        <v>-1.4623670124239112E-2</v>
      </c>
    </row>
    <row r="1779" spans="2:5" x14ac:dyDescent="0.2">
      <c r="B1779" s="149">
        <v>42800</v>
      </c>
      <c r="C1779">
        <v>171.888519</v>
      </c>
      <c r="D1779">
        <f t="shared" si="28"/>
        <v>2.4795476747858709E-2</v>
      </c>
      <c r="E1779">
        <f>Table2[[#This Row],[Return]]</f>
        <v>2.4795476747858709E-2</v>
      </c>
    </row>
    <row r="1780" spans="2:5" x14ac:dyDescent="0.2">
      <c r="B1780" s="149">
        <v>42797</v>
      </c>
      <c r="C1780">
        <v>167.72958399999999</v>
      </c>
      <c r="D1780">
        <f t="shared" si="28"/>
        <v>9.32380481207912E-2</v>
      </c>
      <c r="E1780">
        <f>Table2[[#This Row],[Return]]</f>
        <v>9.32380481207912E-2</v>
      </c>
    </row>
    <row r="1781" spans="2:5" x14ac:dyDescent="0.2">
      <c r="B1781" s="149">
        <v>42796</v>
      </c>
      <c r="C1781">
        <v>153.424576</v>
      </c>
      <c r="D1781">
        <f t="shared" si="28"/>
        <v>-3.2564764001364536E-2</v>
      </c>
      <c r="E1781">
        <f>Table2[[#This Row],[Return]]</f>
        <v>-3.2564764001364536E-2</v>
      </c>
    </row>
    <row r="1782" spans="2:5" x14ac:dyDescent="0.2">
      <c r="B1782" s="149">
        <v>42795</v>
      </c>
      <c r="C1782">
        <v>158.588989</v>
      </c>
      <c r="D1782">
        <f t="shared" si="28"/>
        <v>1.7893688988087728E-2</v>
      </c>
      <c r="E1782">
        <f>Table2[[#This Row],[Return]]</f>
        <v>1.7893688988087728E-2</v>
      </c>
    </row>
    <row r="1783" spans="2:5" x14ac:dyDescent="0.2">
      <c r="B1783" s="149">
        <v>42794</v>
      </c>
      <c r="C1783">
        <v>155.801132</v>
      </c>
      <c r="D1783">
        <f t="shared" si="28"/>
        <v>4.3464718115613435E-2</v>
      </c>
      <c r="E1783">
        <f>Table2[[#This Row],[Return]]</f>
        <v>4.3464718115613435E-2</v>
      </c>
    </row>
    <row r="1784" spans="2:5" x14ac:dyDescent="0.2">
      <c r="B1784" s="149">
        <v>42793</v>
      </c>
      <c r="C1784">
        <v>149.31135599999999</v>
      </c>
      <c r="D1784">
        <f t="shared" si="28"/>
        <v>-3.2859246290756539E-2</v>
      </c>
      <c r="E1784">
        <f>Table2[[#This Row],[Return]]</f>
        <v>-3.2859246290756539E-2</v>
      </c>
    </row>
    <row r="1785" spans="2:5" x14ac:dyDescent="0.2">
      <c r="B1785" s="149">
        <v>42789</v>
      </c>
      <c r="C1785">
        <v>154.384308</v>
      </c>
      <c r="D1785">
        <f t="shared" si="28"/>
        <v>-4.4209877779610215E-3</v>
      </c>
      <c r="E1785">
        <f>Table2[[#This Row],[Return]]</f>
        <v>-4.4209877779610215E-3</v>
      </c>
    </row>
    <row r="1786" spans="2:5" x14ac:dyDescent="0.2">
      <c r="B1786" s="149">
        <v>42788</v>
      </c>
      <c r="C1786">
        <v>155.06987000000001</v>
      </c>
      <c r="D1786">
        <f t="shared" si="28"/>
        <v>-2.1626316347310468E-2</v>
      </c>
      <c r="E1786">
        <f>Table2[[#This Row],[Return]]</f>
        <v>-2.1626316347310468E-2</v>
      </c>
    </row>
    <row r="1787" spans="2:5" x14ac:dyDescent="0.2">
      <c r="B1787" s="149">
        <v>42787</v>
      </c>
      <c r="C1787">
        <v>158.497589</v>
      </c>
      <c r="D1787">
        <f t="shared" si="28"/>
        <v>-1.1120694062330126E-2</v>
      </c>
      <c r="E1787">
        <f>Table2[[#This Row],[Return]]</f>
        <v>-1.1120694062330126E-2</v>
      </c>
    </row>
    <row r="1788" spans="2:5" x14ac:dyDescent="0.2">
      <c r="B1788" s="149">
        <v>42786</v>
      </c>
      <c r="C1788">
        <v>160.28001399999999</v>
      </c>
      <c r="D1788">
        <f t="shared" si="28"/>
        <v>2.6338837541250638E-2</v>
      </c>
      <c r="E1788">
        <f>Table2[[#This Row],[Return]]</f>
        <v>2.6338837541250638E-2</v>
      </c>
    </row>
    <row r="1789" spans="2:5" x14ac:dyDescent="0.2">
      <c r="B1789" s="149">
        <v>42783</v>
      </c>
      <c r="C1789">
        <v>156.166763</v>
      </c>
      <c r="D1789">
        <f t="shared" si="28"/>
        <v>6.480211864705882E-3</v>
      </c>
      <c r="E1789">
        <f>Table2[[#This Row],[Return]]</f>
        <v>6.480211864705882E-3</v>
      </c>
    </row>
    <row r="1790" spans="2:5" x14ac:dyDescent="0.2">
      <c r="B1790" s="149">
        <v>42782</v>
      </c>
      <c r="C1790">
        <v>155.16128499999999</v>
      </c>
      <c r="D1790">
        <f t="shared" si="28"/>
        <v>5.1734953463519973E-2</v>
      </c>
      <c r="E1790">
        <f>Table2[[#This Row],[Return]]</f>
        <v>5.1734953463519973E-2</v>
      </c>
    </row>
    <row r="1791" spans="2:5" x14ac:dyDescent="0.2">
      <c r="B1791" s="149">
        <v>42781</v>
      </c>
      <c r="C1791">
        <v>147.528885</v>
      </c>
      <c r="D1791">
        <f t="shared" si="28"/>
        <v>-6.0262185837885437E-2</v>
      </c>
      <c r="E1791">
        <f>Table2[[#This Row],[Return]]</f>
        <v>-6.0262185837885437E-2</v>
      </c>
    </row>
    <row r="1792" spans="2:5" x14ac:dyDescent="0.2">
      <c r="B1792" s="149">
        <v>42780</v>
      </c>
      <c r="C1792">
        <v>156.98940999999999</v>
      </c>
      <c r="D1792">
        <f t="shared" si="28"/>
        <v>-1.8010329952146121E-2</v>
      </c>
      <c r="E1792">
        <f>Table2[[#This Row],[Return]]</f>
        <v>-1.8010329952146121E-2</v>
      </c>
    </row>
    <row r="1793" spans="2:5" x14ac:dyDescent="0.2">
      <c r="B1793" s="149">
        <v>42779</v>
      </c>
      <c r="C1793">
        <v>159.86869799999999</v>
      </c>
      <c r="D1793">
        <f t="shared" si="28"/>
        <v>-3.7424229581182376E-2</v>
      </c>
      <c r="E1793">
        <f>Table2[[#This Row],[Return]]</f>
        <v>-3.7424229581182376E-2</v>
      </c>
    </row>
    <row r="1794" spans="2:5" x14ac:dyDescent="0.2">
      <c r="B1794" s="149">
        <v>42776</v>
      </c>
      <c r="C1794">
        <v>166.08427399999999</v>
      </c>
      <c r="D1794">
        <f t="shared" si="28"/>
        <v>-6.8325031915329867E-3</v>
      </c>
      <c r="E1794">
        <f>Table2[[#This Row],[Return]]</f>
        <v>-6.8325031915329867E-3</v>
      </c>
    </row>
    <row r="1795" spans="2:5" x14ac:dyDescent="0.2">
      <c r="B1795" s="149">
        <v>42775</v>
      </c>
      <c r="C1795">
        <v>167.22685200000001</v>
      </c>
      <c r="D1795">
        <f t="shared" si="28"/>
        <v>4.1163721869697384E-3</v>
      </c>
      <c r="E1795">
        <f>Table2[[#This Row],[Return]]</f>
        <v>4.1163721869697384E-3</v>
      </c>
    </row>
    <row r="1796" spans="2:5" x14ac:dyDescent="0.2">
      <c r="B1796" s="149">
        <v>42774</v>
      </c>
      <c r="C1796">
        <v>166.54130599999999</v>
      </c>
      <c r="D1796">
        <f t="shared" ref="D1796:D1859" si="29">(C1796-C1797)/C1797</f>
        <v>-3.7252314448039635E-2</v>
      </c>
      <c r="E1796">
        <f>Table2[[#This Row],[Return]]</f>
        <v>-3.7252314448039635E-2</v>
      </c>
    </row>
    <row r="1797" spans="2:5" x14ac:dyDescent="0.2">
      <c r="B1797" s="149">
        <v>42773</v>
      </c>
      <c r="C1797">
        <v>172.98541299999999</v>
      </c>
      <c r="D1797">
        <f t="shared" si="29"/>
        <v>-2.372969199929079E-2</v>
      </c>
      <c r="E1797">
        <f>Table2[[#This Row],[Return]]</f>
        <v>-2.372969199929079E-2</v>
      </c>
    </row>
    <row r="1798" spans="2:5" x14ac:dyDescent="0.2">
      <c r="B1798" s="149">
        <v>42772</v>
      </c>
      <c r="C1798">
        <v>177.190079</v>
      </c>
      <c r="D1798">
        <f t="shared" si="29"/>
        <v>5.1627158666959464E-4</v>
      </c>
      <c r="E1798">
        <f>Table2[[#This Row],[Return]]</f>
        <v>5.1627158666959464E-4</v>
      </c>
    </row>
    <row r="1799" spans="2:5" x14ac:dyDescent="0.2">
      <c r="B1799" s="149">
        <v>42769</v>
      </c>
      <c r="C1799">
        <v>177.098648</v>
      </c>
      <c r="D1799">
        <f t="shared" si="29"/>
        <v>-9.9643018129703942E-3</v>
      </c>
      <c r="E1799">
        <f>Table2[[#This Row],[Return]]</f>
        <v>-9.9643018129703942E-3</v>
      </c>
    </row>
    <row r="1800" spans="2:5" x14ac:dyDescent="0.2">
      <c r="B1800" s="149">
        <v>42768</v>
      </c>
      <c r="C1800">
        <v>178.88107299999999</v>
      </c>
      <c r="D1800">
        <f t="shared" si="29"/>
        <v>2.5143992811152038E-2</v>
      </c>
      <c r="E1800">
        <f>Table2[[#This Row],[Return]]</f>
        <v>2.5143992811152038E-2</v>
      </c>
    </row>
    <row r="1801" spans="2:5" x14ac:dyDescent="0.2">
      <c r="B1801" s="149">
        <v>42767</v>
      </c>
      <c r="C1801">
        <v>174.493607</v>
      </c>
      <c r="D1801">
        <f t="shared" si="29"/>
        <v>8.1858387189762405E-3</v>
      </c>
      <c r="E1801">
        <f>Table2[[#This Row],[Return]]</f>
        <v>8.1858387189762405E-3</v>
      </c>
    </row>
    <row r="1802" spans="2:5" x14ac:dyDescent="0.2">
      <c r="B1802" s="149">
        <v>42766</v>
      </c>
      <c r="C1802">
        <v>173.07682800000001</v>
      </c>
      <c r="D1802">
        <f t="shared" si="29"/>
        <v>-1.4828177773836295E-2</v>
      </c>
      <c r="E1802">
        <f>Table2[[#This Row],[Return]]</f>
        <v>-1.4828177773836295E-2</v>
      </c>
    </row>
    <row r="1803" spans="2:5" x14ac:dyDescent="0.2">
      <c r="B1803" s="149">
        <v>42765</v>
      </c>
      <c r="C1803">
        <v>175.68187</v>
      </c>
      <c r="D1803">
        <f t="shared" si="29"/>
        <v>1.3712941246635838E-2</v>
      </c>
      <c r="E1803">
        <f>Table2[[#This Row],[Return]]</f>
        <v>1.3712941246635838E-2</v>
      </c>
    </row>
    <row r="1804" spans="2:5" x14ac:dyDescent="0.2">
      <c r="B1804" s="149">
        <v>42762</v>
      </c>
      <c r="C1804">
        <v>173.30534399999999</v>
      </c>
      <c r="D1804">
        <f t="shared" si="29"/>
        <v>-2.0155004889094833E-2</v>
      </c>
      <c r="E1804">
        <f>Table2[[#This Row],[Return]]</f>
        <v>-2.0155004889094833E-2</v>
      </c>
    </row>
    <row r="1805" spans="2:5" x14ac:dyDescent="0.2">
      <c r="B1805" s="149">
        <v>42760</v>
      </c>
      <c r="C1805">
        <v>176.87016299999999</v>
      </c>
      <c r="D1805">
        <f t="shared" si="29"/>
        <v>5.1059148957234582E-2</v>
      </c>
      <c r="E1805">
        <f>Table2[[#This Row],[Return]]</f>
        <v>5.1059148957234582E-2</v>
      </c>
    </row>
    <row r="1806" spans="2:5" x14ac:dyDescent="0.2">
      <c r="B1806" s="149">
        <v>42759</v>
      </c>
      <c r="C1806">
        <v>168.27803</v>
      </c>
      <c r="D1806">
        <f t="shared" si="29"/>
        <v>5.2300780224378035E-2</v>
      </c>
      <c r="E1806">
        <f>Table2[[#This Row],[Return]]</f>
        <v>5.2300780224378035E-2</v>
      </c>
    </row>
    <row r="1807" spans="2:5" x14ac:dyDescent="0.2">
      <c r="B1807" s="149">
        <v>42758</v>
      </c>
      <c r="C1807">
        <v>159.91438299999999</v>
      </c>
      <c r="D1807">
        <f t="shared" si="29"/>
        <v>3.827896049016942E-2</v>
      </c>
      <c r="E1807">
        <f>Table2[[#This Row],[Return]]</f>
        <v>3.827896049016942E-2</v>
      </c>
    </row>
    <row r="1808" spans="2:5" x14ac:dyDescent="0.2">
      <c r="B1808" s="149">
        <v>42755</v>
      </c>
      <c r="C1808">
        <v>154.01870700000001</v>
      </c>
      <c r="D1808">
        <f t="shared" si="29"/>
        <v>-2.7136235560681114E-2</v>
      </c>
      <c r="E1808">
        <f>Table2[[#This Row],[Return]]</f>
        <v>-2.7136235560681114E-2</v>
      </c>
    </row>
    <row r="1809" spans="2:5" x14ac:dyDescent="0.2">
      <c r="B1809" s="149">
        <v>42754</v>
      </c>
      <c r="C1809">
        <v>158.314774</v>
      </c>
      <c r="D1809">
        <f t="shared" si="29"/>
        <v>1.5240375616196709E-2</v>
      </c>
      <c r="E1809">
        <f>Table2[[#This Row],[Return]]</f>
        <v>1.5240375616196709E-2</v>
      </c>
    </row>
    <row r="1810" spans="2:5" x14ac:dyDescent="0.2">
      <c r="B1810" s="149">
        <v>42753</v>
      </c>
      <c r="C1810">
        <v>155.93821700000001</v>
      </c>
      <c r="D1810">
        <f t="shared" si="29"/>
        <v>4.7113343513502668E-3</v>
      </c>
      <c r="E1810">
        <f>Table2[[#This Row],[Return]]</f>
        <v>4.7113343513502668E-3</v>
      </c>
    </row>
    <row r="1811" spans="2:5" x14ac:dyDescent="0.2">
      <c r="B1811" s="149">
        <v>42752</v>
      </c>
      <c r="C1811">
        <v>155.206985</v>
      </c>
      <c r="D1811">
        <f t="shared" si="29"/>
        <v>3.5365810598876266E-2</v>
      </c>
      <c r="E1811">
        <f>Table2[[#This Row],[Return]]</f>
        <v>3.5365810598876266E-2</v>
      </c>
    </row>
    <row r="1812" spans="2:5" x14ac:dyDescent="0.2">
      <c r="B1812" s="149">
        <v>42751</v>
      </c>
      <c r="C1812">
        <v>149.90545700000001</v>
      </c>
      <c r="D1812">
        <f t="shared" si="29"/>
        <v>2.3081761158238821E-2</v>
      </c>
      <c r="E1812">
        <f>Table2[[#This Row],[Return]]</f>
        <v>2.3081761158238821E-2</v>
      </c>
    </row>
    <row r="1813" spans="2:5" x14ac:dyDescent="0.2">
      <c r="B1813" s="149">
        <v>42748</v>
      </c>
      <c r="C1813">
        <v>146.523438</v>
      </c>
      <c r="D1813">
        <f t="shared" si="29"/>
        <v>7.2258648598160892E-3</v>
      </c>
      <c r="E1813">
        <f>Table2[[#This Row],[Return]]</f>
        <v>7.2258648598160892E-3</v>
      </c>
    </row>
    <row r="1814" spans="2:5" x14ac:dyDescent="0.2">
      <c r="B1814" s="149">
        <v>42747</v>
      </c>
      <c r="C1814">
        <v>145.472275</v>
      </c>
      <c r="D1814">
        <f t="shared" si="29"/>
        <v>-1.7895743124971074E-2</v>
      </c>
      <c r="E1814">
        <f>Table2[[#This Row],[Return]]</f>
        <v>-1.7895743124971074E-2</v>
      </c>
    </row>
    <row r="1815" spans="2:5" x14ac:dyDescent="0.2">
      <c r="B1815" s="149">
        <v>42746</v>
      </c>
      <c r="C1815">
        <v>148.12304700000001</v>
      </c>
      <c r="D1815">
        <f t="shared" si="29"/>
        <v>7.4603242100061114E-3</v>
      </c>
      <c r="E1815">
        <f>Table2[[#This Row],[Return]]</f>
        <v>7.4603242100061114E-3</v>
      </c>
    </row>
    <row r="1816" spans="2:5" x14ac:dyDescent="0.2">
      <c r="B1816" s="149">
        <v>42745</v>
      </c>
      <c r="C1816">
        <v>147.026184</v>
      </c>
      <c r="D1816">
        <f t="shared" si="29"/>
        <v>1.8682941591203317E-2</v>
      </c>
      <c r="E1816">
        <f>Table2[[#This Row],[Return]]</f>
        <v>1.8682941591203317E-2</v>
      </c>
    </row>
    <row r="1817" spans="2:5" x14ac:dyDescent="0.2">
      <c r="B1817" s="149">
        <v>42744</v>
      </c>
      <c r="C1817">
        <v>144.32968099999999</v>
      </c>
      <c r="D1817">
        <f t="shared" si="29"/>
        <v>4.3966659364983812E-2</v>
      </c>
      <c r="E1817">
        <f>Table2[[#This Row],[Return]]</f>
        <v>4.3966659364983812E-2</v>
      </c>
    </row>
    <row r="1818" spans="2:5" x14ac:dyDescent="0.2">
      <c r="B1818" s="149">
        <v>42741</v>
      </c>
      <c r="C1818">
        <v>138.25123600000001</v>
      </c>
      <c r="D1818">
        <f t="shared" si="29"/>
        <v>1.783313853813185E-2</v>
      </c>
      <c r="E1818">
        <f>Table2[[#This Row],[Return]]</f>
        <v>1.783313853813185E-2</v>
      </c>
    </row>
    <row r="1819" spans="2:5" x14ac:dyDescent="0.2">
      <c r="B1819" s="149">
        <v>42740</v>
      </c>
      <c r="C1819">
        <v>135.828979</v>
      </c>
      <c r="D1819">
        <f t="shared" si="29"/>
        <v>1.8855081518470606E-2</v>
      </c>
      <c r="E1819">
        <f>Table2[[#This Row],[Return]]</f>
        <v>1.8855081518470606E-2</v>
      </c>
    </row>
    <row r="1820" spans="2:5" x14ac:dyDescent="0.2">
      <c r="B1820" s="149">
        <v>42739</v>
      </c>
      <c r="C1820">
        <v>133.31530799999999</v>
      </c>
      <c r="D1820">
        <f t="shared" si="29"/>
        <v>6.2088865953616847E-3</v>
      </c>
      <c r="E1820">
        <f>Table2[[#This Row],[Return]]</f>
        <v>6.2088865953616847E-3</v>
      </c>
    </row>
    <row r="1821" spans="2:5" x14ac:dyDescent="0.2">
      <c r="B1821" s="149">
        <v>42738</v>
      </c>
      <c r="C1821">
        <v>132.49267599999999</v>
      </c>
      <c r="D1821">
        <f t="shared" si="29"/>
        <v>-1.7620968796123022E-2</v>
      </c>
      <c r="E1821">
        <f>Table2[[#This Row],[Return]]</f>
        <v>-1.7620968796123022E-2</v>
      </c>
    </row>
    <row r="1822" spans="2:5" x14ac:dyDescent="0.2">
      <c r="B1822" s="149">
        <v>42737</v>
      </c>
      <c r="C1822">
        <v>134.869202</v>
      </c>
      <c r="D1822">
        <f t="shared" si="29"/>
        <v>8.2935709218567508E-2</v>
      </c>
      <c r="E1822">
        <f>Table2[[#This Row],[Return]]</f>
        <v>8.2935709218567508E-2</v>
      </c>
    </row>
    <row r="1823" spans="2:5" x14ac:dyDescent="0.2">
      <c r="B1823" s="149">
        <v>42734</v>
      </c>
      <c r="C1823">
        <v>124.540359</v>
      </c>
      <c r="D1823">
        <f t="shared" si="29"/>
        <v>5.4566566600267617E-2</v>
      </c>
      <c r="E1823">
        <f>Table2[[#This Row],[Return]]</f>
        <v>5.4566566600267617E-2</v>
      </c>
    </row>
    <row r="1824" spans="2:5" x14ac:dyDescent="0.2">
      <c r="B1824" s="149">
        <v>42733</v>
      </c>
      <c r="C1824">
        <v>118.09625200000001</v>
      </c>
      <c r="D1824">
        <f t="shared" si="29"/>
        <v>1.8525927318374012E-2</v>
      </c>
      <c r="E1824">
        <f>Table2[[#This Row],[Return]]</f>
        <v>1.8525927318374012E-2</v>
      </c>
    </row>
    <row r="1825" spans="2:5" x14ac:dyDescent="0.2">
      <c r="B1825" s="149">
        <v>42732</v>
      </c>
      <c r="C1825">
        <v>115.948204</v>
      </c>
      <c r="D1825">
        <f t="shared" si="29"/>
        <v>2.339636843563701E-2</v>
      </c>
      <c r="E1825">
        <f>Table2[[#This Row],[Return]]</f>
        <v>2.339636843563701E-2</v>
      </c>
    </row>
    <row r="1826" spans="2:5" x14ac:dyDescent="0.2">
      <c r="B1826" s="149">
        <v>42731</v>
      </c>
      <c r="C1826">
        <v>113.297455</v>
      </c>
      <c r="D1826">
        <f t="shared" si="29"/>
        <v>7.7236503875705255E-3</v>
      </c>
      <c r="E1826">
        <f>Table2[[#This Row],[Return]]</f>
        <v>7.7236503875705255E-3</v>
      </c>
    </row>
    <row r="1827" spans="2:5" x14ac:dyDescent="0.2">
      <c r="B1827" s="149">
        <v>42730</v>
      </c>
      <c r="C1827">
        <v>112.429092</v>
      </c>
      <c r="D1827">
        <f t="shared" si="29"/>
        <v>-9.2629594461168824E-3</v>
      </c>
      <c r="E1827">
        <f>Table2[[#This Row],[Return]]</f>
        <v>-9.2629594461168824E-3</v>
      </c>
    </row>
    <row r="1828" spans="2:5" x14ac:dyDescent="0.2">
      <c r="B1828" s="149">
        <v>42727</v>
      </c>
      <c r="C1828">
        <v>113.480255</v>
      </c>
      <c r="D1828">
        <f t="shared" si="29"/>
        <v>5.8397165553845908E-2</v>
      </c>
      <c r="E1828">
        <f>Table2[[#This Row],[Return]]</f>
        <v>5.8397165553845908E-2</v>
      </c>
    </row>
    <row r="1829" spans="2:5" x14ac:dyDescent="0.2">
      <c r="B1829" s="149">
        <v>42726</v>
      </c>
      <c r="C1829">
        <v>107.218971</v>
      </c>
      <c r="D1829">
        <f t="shared" si="29"/>
        <v>-5.5175096319619685E-2</v>
      </c>
      <c r="E1829">
        <f>Table2[[#This Row],[Return]]</f>
        <v>-5.5175096319619685E-2</v>
      </c>
    </row>
    <row r="1830" spans="2:5" x14ac:dyDescent="0.2">
      <c r="B1830" s="149">
        <v>42725</v>
      </c>
      <c r="C1830">
        <v>113.480255</v>
      </c>
      <c r="D1830">
        <f t="shared" si="29"/>
        <v>1.2097335577609225E-3</v>
      </c>
      <c r="E1830">
        <f>Table2[[#This Row],[Return]]</f>
        <v>1.2097335577609225E-3</v>
      </c>
    </row>
    <row r="1831" spans="2:5" x14ac:dyDescent="0.2">
      <c r="B1831" s="149">
        <v>42724</v>
      </c>
      <c r="C1831">
        <v>113.34314000000001</v>
      </c>
      <c r="D1831">
        <f t="shared" si="29"/>
        <v>-1.8210673990874289E-2</v>
      </c>
      <c r="E1831">
        <f>Table2[[#This Row],[Return]]</f>
        <v>-1.8210673990874289E-2</v>
      </c>
    </row>
    <row r="1832" spans="2:5" x14ac:dyDescent="0.2">
      <c r="B1832" s="149">
        <v>42723</v>
      </c>
      <c r="C1832">
        <v>115.44548</v>
      </c>
      <c r="D1832">
        <f t="shared" si="29"/>
        <v>1.4865428893779554E-2</v>
      </c>
      <c r="E1832">
        <f>Table2[[#This Row],[Return]]</f>
        <v>1.4865428893779554E-2</v>
      </c>
    </row>
    <row r="1833" spans="2:5" x14ac:dyDescent="0.2">
      <c r="B1833" s="149">
        <v>42720</v>
      </c>
      <c r="C1833">
        <v>113.754471</v>
      </c>
      <c r="D1833">
        <f t="shared" si="29"/>
        <v>6.4697491106230944E-3</v>
      </c>
      <c r="E1833">
        <f>Table2[[#This Row],[Return]]</f>
        <v>6.4697491106230944E-3</v>
      </c>
    </row>
    <row r="1834" spans="2:5" x14ac:dyDescent="0.2">
      <c r="B1834" s="149">
        <v>42719</v>
      </c>
      <c r="C1834">
        <v>113.023239</v>
      </c>
      <c r="D1834">
        <f t="shared" si="29"/>
        <v>1.7695554519500355E-2</v>
      </c>
      <c r="E1834">
        <f>Table2[[#This Row],[Return]]</f>
        <v>1.7695554519500355E-2</v>
      </c>
    </row>
    <row r="1835" spans="2:5" x14ac:dyDescent="0.2">
      <c r="B1835" s="149">
        <v>42718</v>
      </c>
      <c r="C1835">
        <v>111.05800600000001</v>
      </c>
      <c r="D1835">
        <f t="shared" si="29"/>
        <v>1.5886282432232803E-2</v>
      </c>
      <c r="E1835">
        <f>Table2[[#This Row],[Return]]</f>
        <v>1.5886282432232803E-2</v>
      </c>
    </row>
    <row r="1836" spans="2:5" x14ac:dyDescent="0.2">
      <c r="B1836" s="149">
        <v>42717</v>
      </c>
      <c r="C1836">
        <v>109.321297</v>
      </c>
      <c r="D1836">
        <f t="shared" si="29"/>
        <v>1.7006827940217524E-2</v>
      </c>
      <c r="E1836">
        <f>Table2[[#This Row],[Return]]</f>
        <v>1.7006827940217524E-2</v>
      </c>
    </row>
    <row r="1837" spans="2:5" x14ac:dyDescent="0.2">
      <c r="B1837" s="149">
        <v>42716</v>
      </c>
      <c r="C1837">
        <v>107.493179</v>
      </c>
      <c r="D1837">
        <f t="shared" si="29"/>
        <v>8.5093556218016216E-4</v>
      </c>
      <c r="E1837">
        <f>Table2[[#This Row],[Return]]</f>
        <v>8.5093556218016216E-4</v>
      </c>
    </row>
    <row r="1838" spans="2:5" x14ac:dyDescent="0.2">
      <c r="B1838" s="149">
        <v>42713</v>
      </c>
      <c r="C1838">
        <v>107.401787</v>
      </c>
      <c r="D1838">
        <f t="shared" si="29"/>
        <v>-1.6736207924642955E-2</v>
      </c>
      <c r="E1838">
        <f>Table2[[#This Row],[Return]]</f>
        <v>-1.6736207924642955E-2</v>
      </c>
    </row>
    <row r="1839" spans="2:5" x14ac:dyDescent="0.2">
      <c r="B1839" s="149">
        <v>42712</v>
      </c>
      <c r="C1839">
        <v>109.22988100000001</v>
      </c>
      <c r="D1839">
        <f t="shared" si="29"/>
        <v>-5.4099185223778767E-3</v>
      </c>
      <c r="E1839">
        <f>Table2[[#This Row],[Return]]</f>
        <v>-5.4099185223778767E-3</v>
      </c>
    </row>
    <row r="1840" spans="2:5" x14ac:dyDescent="0.2">
      <c r="B1840" s="149">
        <v>42711</v>
      </c>
      <c r="C1840">
        <v>109.82402</v>
      </c>
      <c r="D1840">
        <f t="shared" si="29"/>
        <v>-1.5567527807384155E-2</v>
      </c>
      <c r="E1840">
        <f>Table2[[#This Row],[Return]]</f>
        <v>-1.5567527807384155E-2</v>
      </c>
    </row>
    <row r="1841" spans="2:5" x14ac:dyDescent="0.2">
      <c r="B1841" s="149">
        <v>42710</v>
      </c>
      <c r="C1841">
        <v>111.560745</v>
      </c>
      <c r="D1841">
        <f t="shared" si="29"/>
        <v>3.7008387242831123E-3</v>
      </c>
      <c r="E1841">
        <f>Table2[[#This Row],[Return]]</f>
        <v>3.7008387242831123E-3</v>
      </c>
    </row>
    <row r="1842" spans="2:5" x14ac:dyDescent="0.2">
      <c r="B1842" s="149">
        <v>42709</v>
      </c>
      <c r="C1842">
        <v>111.149399</v>
      </c>
      <c r="D1842">
        <f t="shared" si="29"/>
        <v>-2.1721784074725713E-2</v>
      </c>
      <c r="E1842">
        <f>Table2[[#This Row],[Return]]</f>
        <v>-2.1721784074725713E-2</v>
      </c>
    </row>
    <row r="1843" spans="2:5" x14ac:dyDescent="0.2">
      <c r="B1843" s="149">
        <v>42706</v>
      </c>
      <c r="C1843">
        <v>113.61737100000001</v>
      </c>
      <c r="D1843">
        <f t="shared" si="29"/>
        <v>-2.7386483865653004E-2</v>
      </c>
      <c r="E1843">
        <f>Table2[[#This Row],[Return]]</f>
        <v>-2.7386483865653004E-2</v>
      </c>
    </row>
    <row r="1844" spans="2:5" x14ac:dyDescent="0.2">
      <c r="B1844" s="149">
        <v>42705</v>
      </c>
      <c r="C1844">
        <v>116.81656599999999</v>
      </c>
      <c r="D1844">
        <f t="shared" si="29"/>
        <v>3.6916870233344154E-2</v>
      </c>
      <c r="E1844">
        <f>Table2[[#This Row],[Return]]</f>
        <v>3.6916870233344154E-2</v>
      </c>
    </row>
    <row r="1845" spans="2:5" x14ac:dyDescent="0.2">
      <c r="B1845" s="149">
        <v>42704</v>
      </c>
      <c r="C1845">
        <v>112.6576</v>
      </c>
      <c r="D1845">
        <f t="shared" si="29"/>
        <v>1.6914107949239691E-2</v>
      </c>
      <c r="E1845">
        <f>Table2[[#This Row],[Return]]</f>
        <v>1.6914107949239691E-2</v>
      </c>
    </row>
    <row r="1846" spans="2:5" x14ac:dyDescent="0.2">
      <c r="B1846" s="149">
        <v>42703</v>
      </c>
      <c r="C1846">
        <v>110.78379099999999</v>
      </c>
      <c r="D1846">
        <f t="shared" si="29"/>
        <v>-2.1791709337092784E-2</v>
      </c>
      <c r="E1846">
        <f>Table2[[#This Row],[Return]]</f>
        <v>-2.1791709337092784E-2</v>
      </c>
    </row>
    <row r="1847" spans="2:5" x14ac:dyDescent="0.2">
      <c r="B1847" s="149">
        <v>42702</v>
      </c>
      <c r="C1847">
        <v>113.25174</v>
      </c>
      <c r="D1847">
        <f t="shared" si="29"/>
        <v>-2.5177114850060089E-2</v>
      </c>
      <c r="E1847">
        <f>Table2[[#This Row],[Return]]</f>
        <v>-2.5177114850060089E-2</v>
      </c>
    </row>
    <row r="1848" spans="2:5" x14ac:dyDescent="0.2">
      <c r="B1848" s="149">
        <v>42699</v>
      </c>
      <c r="C1848">
        <v>116.17673499999999</v>
      </c>
      <c r="D1848">
        <f t="shared" si="29"/>
        <v>-1.9668220682750089E-2</v>
      </c>
      <c r="E1848">
        <f>Table2[[#This Row],[Return]]</f>
        <v>-1.9668220682750089E-2</v>
      </c>
    </row>
    <row r="1849" spans="2:5" x14ac:dyDescent="0.2">
      <c r="B1849" s="149">
        <v>42698</v>
      </c>
      <c r="C1849">
        <v>118.50756800000001</v>
      </c>
      <c r="D1849">
        <f t="shared" si="29"/>
        <v>1.6065821290442785E-2</v>
      </c>
      <c r="E1849">
        <f>Table2[[#This Row],[Return]]</f>
        <v>1.6065821290442785E-2</v>
      </c>
    </row>
    <row r="1850" spans="2:5" x14ac:dyDescent="0.2">
      <c r="B1850" s="149">
        <v>42697</v>
      </c>
      <c r="C1850">
        <v>116.633751</v>
      </c>
      <c r="D1850">
        <f t="shared" si="29"/>
        <v>9.9052494187049214E-2</v>
      </c>
      <c r="E1850">
        <f>Table2[[#This Row],[Return]]</f>
        <v>9.9052494187049214E-2</v>
      </c>
    </row>
    <row r="1851" spans="2:5" x14ac:dyDescent="0.2">
      <c r="B1851" s="149">
        <v>42696</v>
      </c>
      <c r="C1851">
        <v>106.12209300000001</v>
      </c>
      <c r="D1851">
        <f t="shared" si="29"/>
        <v>9.4250735248369105E-2</v>
      </c>
      <c r="E1851">
        <f>Table2[[#This Row],[Return]]</f>
        <v>9.4250735248369105E-2</v>
      </c>
    </row>
    <row r="1852" spans="2:5" x14ac:dyDescent="0.2">
      <c r="B1852" s="149">
        <v>42695</v>
      </c>
      <c r="C1852">
        <v>96.981514000000004</v>
      </c>
      <c r="D1852">
        <f t="shared" si="29"/>
        <v>-1.256391494681309E-2</v>
      </c>
      <c r="E1852">
        <f>Table2[[#This Row],[Return]]</f>
        <v>-1.256391494681309E-2</v>
      </c>
    </row>
    <row r="1853" spans="2:5" x14ac:dyDescent="0.2">
      <c r="B1853" s="149">
        <v>42692</v>
      </c>
      <c r="C1853">
        <v>98.215485000000001</v>
      </c>
      <c r="D1853">
        <f t="shared" si="29"/>
        <v>8.8101268397534099E-2</v>
      </c>
      <c r="E1853">
        <f>Table2[[#This Row],[Return]]</f>
        <v>8.8101268397534099E-2</v>
      </c>
    </row>
    <row r="1854" spans="2:5" x14ac:dyDescent="0.2">
      <c r="B1854" s="149">
        <v>42691</v>
      </c>
      <c r="C1854">
        <v>90.263183999999995</v>
      </c>
      <c r="D1854">
        <f t="shared" si="29"/>
        <v>-4.1727423598293414E-2</v>
      </c>
      <c r="E1854">
        <f>Table2[[#This Row],[Return]]</f>
        <v>-4.1727423598293414E-2</v>
      </c>
    </row>
    <row r="1855" spans="2:5" x14ac:dyDescent="0.2">
      <c r="B1855" s="149">
        <v>42690</v>
      </c>
      <c r="C1855">
        <v>94.193641999999997</v>
      </c>
      <c r="D1855">
        <f t="shared" si="29"/>
        <v>1.9792288933975222E-2</v>
      </c>
      <c r="E1855">
        <f>Table2[[#This Row],[Return]]</f>
        <v>1.9792288933975222E-2</v>
      </c>
    </row>
    <row r="1856" spans="2:5" x14ac:dyDescent="0.2">
      <c r="B1856" s="149">
        <v>42689</v>
      </c>
      <c r="C1856">
        <v>92.365516999999997</v>
      </c>
      <c r="D1856">
        <f t="shared" si="29"/>
        <v>-5.9562583232165518E-2</v>
      </c>
      <c r="E1856">
        <f>Table2[[#This Row],[Return]]</f>
        <v>-5.9562583232165518E-2</v>
      </c>
    </row>
    <row r="1857" spans="2:5" x14ac:dyDescent="0.2">
      <c r="B1857" s="149">
        <v>42685</v>
      </c>
      <c r="C1857">
        <v>98.215485000000001</v>
      </c>
      <c r="D1857">
        <f t="shared" si="29"/>
        <v>-5.2886721732202602E-2</v>
      </c>
      <c r="E1857">
        <f>Table2[[#This Row],[Return]]</f>
        <v>-5.2886721732202602E-2</v>
      </c>
    </row>
    <row r="1858" spans="2:5" x14ac:dyDescent="0.2">
      <c r="B1858" s="149">
        <v>42684</v>
      </c>
      <c r="C1858">
        <v>103.69982899999999</v>
      </c>
      <c r="D1858">
        <f t="shared" si="29"/>
        <v>2.5768535096748073E-2</v>
      </c>
      <c r="E1858">
        <f>Table2[[#This Row],[Return]]</f>
        <v>2.5768535096748073E-2</v>
      </c>
    </row>
    <row r="1859" spans="2:5" x14ac:dyDescent="0.2">
      <c r="B1859" s="149">
        <v>42683</v>
      </c>
      <c r="C1859">
        <v>101.094765</v>
      </c>
      <c r="D1859">
        <f t="shared" si="29"/>
        <v>-2.4261192108221287E-2</v>
      </c>
      <c r="E1859">
        <f>Table2[[#This Row],[Return]]</f>
        <v>-2.4261192108221287E-2</v>
      </c>
    </row>
    <row r="1860" spans="2:5" x14ac:dyDescent="0.2">
      <c r="B1860" s="149">
        <v>42682</v>
      </c>
      <c r="C1860">
        <v>103.608429</v>
      </c>
      <c r="D1860">
        <f t="shared" ref="D1860:D1923" si="30">(C1860-C1861)/C1861</f>
        <v>-1.8189804518351272E-2</v>
      </c>
      <c r="E1860">
        <f>Table2[[#This Row],[Return]]</f>
        <v>-1.8189804518351272E-2</v>
      </c>
    </row>
    <row r="1861" spans="2:5" x14ac:dyDescent="0.2">
      <c r="B1861" s="149">
        <v>42681</v>
      </c>
      <c r="C1861">
        <v>105.527962</v>
      </c>
      <c r="D1861">
        <f t="shared" si="30"/>
        <v>3.2647518058665788E-2</v>
      </c>
      <c r="E1861">
        <f>Table2[[#This Row],[Return]]</f>
        <v>3.2647518058665788E-2</v>
      </c>
    </row>
    <row r="1862" spans="2:5" x14ac:dyDescent="0.2">
      <c r="B1862" s="149">
        <v>42678</v>
      </c>
      <c r="C1862">
        <v>102.191658</v>
      </c>
      <c r="D1862">
        <f t="shared" si="30"/>
        <v>-5.4944989701851098E-2</v>
      </c>
      <c r="E1862">
        <f>Table2[[#This Row],[Return]]</f>
        <v>-5.4944989701851098E-2</v>
      </c>
    </row>
    <row r="1863" spans="2:5" x14ac:dyDescent="0.2">
      <c r="B1863" s="149">
        <v>42677</v>
      </c>
      <c r="C1863">
        <v>108.133026</v>
      </c>
      <c r="D1863">
        <f t="shared" si="30"/>
        <v>9.8164429582253583E-3</v>
      </c>
      <c r="E1863">
        <f>Table2[[#This Row],[Return]]</f>
        <v>9.8164429582253583E-3</v>
      </c>
    </row>
    <row r="1864" spans="2:5" x14ac:dyDescent="0.2">
      <c r="B1864" s="149">
        <v>42676</v>
      </c>
      <c r="C1864">
        <v>107.081863</v>
      </c>
      <c r="D1864">
        <f t="shared" si="30"/>
        <v>5.1480463070444626E-3</v>
      </c>
      <c r="E1864">
        <f>Table2[[#This Row],[Return]]</f>
        <v>5.1480463070444626E-3</v>
      </c>
    </row>
    <row r="1865" spans="2:5" x14ac:dyDescent="0.2">
      <c r="B1865" s="149">
        <v>42675</v>
      </c>
      <c r="C1865">
        <v>106.533424</v>
      </c>
      <c r="D1865">
        <f t="shared" si="30"/>
        <v>-1.9764421619328797E-2</v>
      </c>
      <c r="E1865">
        <f>Table2[[#This Row],[Return]]</f>
        <v>-1.9764421619328797E-2</v>
      </c>
    </row>
    <row r="1866" spans="2:5" x14ac:dyDescent="0.2">
      <c r="B1866" s="149">
        <v>42671</v>
      </c>
      <c r="C1866">
        <v>108.68145</v>
      </c>
      <c r="D1866">
        <f t="shared" si="30"/>
        <v>2.9437298874405694E-2</v>
      </c>
      <c r="E1866">
        <f>Table2[[#This Row],[Return]]</f>
        <v>2.9437298874405694E-2</v>
      </c>
    </row>
    <row r="1867" spans="2:5" x14ac:dyDescent="0.2">
      <c r="B1867" s="149">
        <v>42670</v>
      </c>
      <c r="C1867">
        <v>105.57364699999999</v>
      </c>
      <c r="D1867">
        <f t="shared" si="30"/>
        <v>1.7621026691999407E-2</v>
      </c>
      <c r="E1867">
        <f>Table2[[#This Row],[Return]]</f>
        <v>1.7621026691999407E-2</v>
      </c>
    </row>
    <row r="1868" spans="2:5" x14ac:dyDescent="0.2">
      <c r="B1868" s="149">
        <v>42669</v>
      </c>
      <c r="C1868">
        <v>103.745544</v>
      </c>
      <c r="D1868">
        <f t="shared" si="30"/>
        <v>0</v>
      </c>
      <c r="E1868">
        <f>Table2[[#This Row],[Return]]</f>
        <v>0</v>
      </c>
    </row>
    <row r="1869" spans="2:5" x14ac:dyDescent="0.2">
      <c r="B1869" s="149">
        <v>42668</v>
      </c>
      <c r="C1869">
        <v>103.745544</v>
      </c>
      <c r="D1869">
        <f t="shared" si="30"/>
        <v>-2.6361914313204507E-3</v>
      </c>
      <c r="E1869">
        <f>Table2[[#This Row],[Return]]</f>
        <v>-2.6361914313204507E-3</v>
      </c>
    </row>
    <row r="1870" spans="2:5" x14ac:dyDescent="0.2">
      <c r="B1870" s="149">
        <v>42667</v>
      </c>
      <c r="C1870">
        <v>104.01976000000001</v>
      </c>
      <c r="D1870">
        <f t="shared" si="30"/>
        <v>-6.980811172535995E-3</v>
      </c>
      <c r="E1870">
        <f>Table2[[#This Row],[Return]]</f>
        <v>-6.980811172535995E-3</v>
      </c>
    </row>
    <row r="1871" spans="2:5" x14ac:dyDescent="0.2">
      <c r="B1871" s="149">
        <v>42664</v>
      </c>
      <c r="C1871">
        <v>104.751007</v>
      </c>
      <c r="D1871">
        <f t="shared" si="30"/>
        <v>2.5962367200242559E-2</v>
      </c>
      <c r="E1871">
        <f>Table2[[#This Row],[Return]]</f>
        <v>2.5962367200242559E-2</v>
      </c>
    </row>
    <row r="1872" spans="2:5" x14ac:dyDescent="0.2">
      <c r="B1872" s="149">
        <v>42663</v>
      </c>
      <c r="C1872">
        <v>102.10024300000001</v>
      </c>
      <c r="D1872">
        <f t="shared" si="30"/>
        <v>6.3063719956307201E-3</v>
      </c>
      <c r="E1872">
        <f>Table2[[#This Row],[Return]]</f>
        <v>6.3063719956307201E-3</v>
      </c>
    </row>
    <row r="1873" spans="2:5" x14ac:dyDescent="0.2">
      <c r="B1873" s="149">
        <v>42662</v>
      </c>
      <c r="C1873">
        <v>101.460396</v>
      </c>
      <c r="D1873">
        <f t="shared" si="30"/>
        <v>1.5089152313022609E-2</v>
      </c>
      <c r="E1873">
        <f>Table2[[#This Row],[Return]]</f>
        <v>1.5089152313022609E-2</v>
      </c>
    </row>
    <row r="1874" spans="2:5" x14ac:dyDescent="0.2">
      <c r="B1874" s="149">
        <v>42661</v>
      </c>
      <c r="C1874">
        <v>99.952202</v>
      </c>
      <c r="D1874">
        <f t="shared" si="30"/>
        <v>9.153542280066516E-4</v>
      </c>
      <c r="E1874">
        <f>Table2[[#This Row],[Return]]</f>
        <v>9.153542280066516E-4</v>
      </c>
    </row>
    <row r="1875" spans="2:5" x14ac:dyDescent="0.2">
      <c r="B1875" s="149">
        <v>42660</v>
      </c>
      <c r="C1875">
        <v>99.860793999999999</v>
      </c>
      <c r="D1875">
        <f t="shared" si="30"/>
        <v>-9.0702691105000281E-3</v>
      </c>
      <c r="E1875">
        <f>Table2[[#This Row],[Return]]</f>
        <v>-9.0702691105000281E-3</v>
      </c>
    </row>
    <row r="1876" spans="2:5" x14ac:dyDescent="0.2">
      <c r="B1876" s="149">
        <v>42657</v>
      </c>
      <c r="C1876">
        <v>100.774849</v>
      </c>
      <c r="D1876">
        <f t="shared" si="30"/>
        <v>-1.2981301131673142E-2</v>
      </c>
      <c r="E1876">
        <f>Table2[[#This Row],[Return]]</f>
        <v>-1.2981301131673142E-2</v>
      </c>
    </row>
    <row r="1877" spans="2:5" x14ac:dyDescent="0.2">
      <c r="B1877" s="149">
        <v>42656</v>
      </c>
      <c r="C1877">
        <v>102.10024300000001</v>
      </c>
      <c r="D1877">
        <f t="shared" si="30"/>
        <v>-5.017002985835959E-2</v>
      </c>
      <c r="E1877">
        <f>Table2[[#This Row],[Return]]</f>
        <v>-5.017002985835959E-2</v>
      </c>
    </row>
    <row r="1878" spans="2:5" x14ac:dyDescent="0.2">
      <c r="B1878" s="149">
        <v>42653</v>
      </c>
      <c r="C1878">
        <v>107.493179</v>
      </c>
      <c r="D1878">
        <f t="shared" si="30"/>
        <v>-1.3836404582305936E-2</v>
      </c>
      <c r="E1878">
        <f>Table2[[#This Row],[Return]]</f>
        <v>-1.3836404582305936E-2</v>
      </c>
    </row>
    <row r="1879" spans="2:5" x14ac:dyDescent="0.2">
      <c r="B1879" s="149">
        <v>42650</v>
      </c>
      <c r="C1879">
        <v>109.001366</v>
      </c>
      <c r="D1879">
        <f t="shared" si="30"/>
        <v>3.3655219391406864E-3</v>
      </c>
      <c r="E1879">
        <f>Table2[[#This Row],[Return]]</f>
        <v>3.3655219391406864E-3</v>
      </c>
    </row>
    <row r="1880" spans="2:5" x14ac:dyDescent="0.2">
      <c r="B1880" s="149">
        <v>42649</v>
      </c>
      <c r="C1880">
        <v>108.63575</v>
      </c>
      <c r="D1880">
        <f t="shared" si="30"/>
        <v>-2.517822840932625E-3</v>
      </c>
      <c r="E1880">
        <f>Table2[[#This Row],[Return]]</f>
        <v>-2.517822840932625E-3</v>
      </c>
    </row>
    <row r="1881" spans="2:5" x14ac:dyDescent="0.2">
      <c r="B1881" s="149">
        <v>42648</v>
      </c>
      <c r="C1881">
        <v>108.909966</v>
      </c>
      <c r="D1881">
        <f t="shared" si="30"/>
        <v>5.349244753243719E-2</v>
      </c>
      <c r="E1881">
        <f>Table2[[#This Row],[Return]]</f>
        <v>5.349244753243719E-2</v>
      </c>
    </row>
    <row r="1882" spans="2:5" x14ac:dyDescent="0.2">
      <c r="B1882" s="149">
        <v>42647</v>
      </c>
      <c r="C1882">
        <v>103.379921</v>
      </c>
      <c r="D1882">
        <f t="shared" si="30"/>
        <v>6.2278915975400298E-3</v>
      </c>
      <c r="E1882">
        <f>Table2[[#This Row],[Return]]</f>
        <v>6.2278915975400298E-3</v>
      </c>
    </row>
    <row r="1883" spans="2:5" x14ac:dyDescent="0.2">
      <c r="B1883" s="149">
        <v>42646</v>
      </c>
      <c r="C1883">
        <v>102.740067</v>
      </c>
      <c r="D1883">
        <f t="shared" si="30"/>
        <v>3.78577196183639E-2</v>
      </c>
      <c r="E1883">
        <f>Table2[[#This Row],[Return]]</f>
        <v>3.78577196183639E-2</v>
      </c>
    </row>
    <row r="1884" spans="2:5" x14ac:dyDescent="0.2">
      <c r="B1884" s="149">
        <v>42643</v>
      </c>
      <c r="C1884">
        <v>98.992439000000005</v>
      </c>
      <c r="D1884">
        <f t="shared" si="30"/>
        <v>2.1216358692773871E-2</v>
      </c>
      <c r="E1884">
        <f>Table2[[#This Row],[Return]]</f>
        <v>2.1216358692773871E-2</v>
      </c>
    </row>
    <row r="1885" spans="2:5" x14ac:dyDescent="0.2">
      <c r="B1885" s="149">
        <v>42642</v>
      </c>
      <c r="C1885">
        <v>96.935813999999993</v>
      </c>
      <c r="D1885">
        <f t="shared" si="30"/>
        <v>-7.0552262210389585E-2</v>
      </c>
      <c r="E1885">
        <f>Table2[[#This Row],[Return]]</f>
        <v>-7.0552262210389585E-2</v>
      </c>
    </row>
    <row r="1886" spans="2:5" x14ac:dyDescent="0.2">
      <c r="B1886" s="149">
        <v>42641</v>
      </c>
      <c r="C1886">
        <v>104.29399100000001</v>
      </c>
      <c r="D1886">
        <f t="shared" si="30"/>
        <v>1.1076707209042306E-2</v>
      </c>
      <c r="E1886">
        <f>Table2[[#This Row],[Return]]</f>
        <v>1.1076707209042306E-2</v>
      </c>
    </row>
    <row r="1887" spans="2:5" x14ac:dyDescent="0.2">
      <c r="B1887" s="149">
        <v>42640</v>
      </c>
      <c r="C1887">
        <v>103.15141300000001</v>
      </c>
      <c r="D1887">
        <f t="shared" si="30"/>
        <v>-6.164748361278098E-3</v>
      </c>
      <c r="E1887">
        <f>Table2[[#This Row],[Return]]</f>
        <v>-6.164748361278098E-3</v>
      </c>
    </row>
    <row r="1888" spans="2:5" x14ac:dyDescent="0.2">
      <c r="B1888" s="149">
        <v>42639</v>
      </c>
      <c r="C1888">
        <v>103.79125999999999</v>
      </c>
      <c r="D1888">
        <f t="shared" si="30"/>
        <v>-1.432268898015227E-2</v>
      </c>
      <c r="E1888">
        <f>Table2[[#This Row],[Return]]</f>
        <v>-1.432268898015227E-2</v>
      </c>
    </row>
    <row r="1889" spans="2:5" x14ac:dyDescent="0.2">
      <c r="B1889" s="149">
        <v>42636</v>
      </c>
      <c r="C1889">
        <v>105.299431</v>
      </c>
      <c r="D1889">
        <f t="shared" si="30"/>
        <v>-1.2853467279998327E-2</v>
      </c>
      <c r="E1889">
        <f>Table2[[#This Row],[Return]]</f>
        <v>-1.2853467279998327E-2</v>
      </c>
    </row>
    <row r="1890" spans="2:5" x14ac:dyDescent="0.2">
      <c r="B1890" s="149">
        <v>42635</v>
      </c>
      <c r="C1890">
        <v>106.670517</v>
      </c>
      <c r="D1890">
        <f t="shared" si="30"/>
        <v>4.3028051584516561E-3</v>
      </c>
      <c r="E1890">
        <f>Table2[[#This Row],[Return]]</f>
        <v>4.3028051584516561E-3</v>
      </c>
    </row>
    <row r="1891" spans="2:5" x14ac:dyDescent="0.2">
      <c r="B1891" s="149">
        <v>42634</v>
      </c>
      <c r="C1891">
        <v>106.21350099999999</v>
      </c>
      <c r="D1891">
        <f t="shared" si="30"/>
        <v>-5.6051873576620295E-2</v>
      </c>
      <c r="E1891">
        <f>Table2[[#This Row],[Return]]</f>
        <v>-5.6051873576620295E-2</v>
      </c>
    </row>
    <row r="1892" spans="2:5" x14ac:dyDescent="0.2">
      <c r="B1892" s="149">
        <v>42633</v>
      </c>
      <c r="C1892">
        <v>112.52048499999999</v>
      </c>
      <c r="D1892">
        <f t="shared" si="30"/>
        <v>-1.8341381672093912E-2</v>
      </c>
      <c r="E1892">
        <f>Table2[[#This Row],[Return]]</f>
        <v>-1.8341381672093912E-2</v>
      </c>
    </row>
    <row r="1893" spans="2:5" x14ac:dyDescent="0.2">
      <c r="B1893" s="149">
        <v>42632</v>
      </c>
      <c r="C1893">
        <v>114.622826</v>
      </c>
      <c r="D1893">
        <f t="shared" si="30"/>
        <v>0.10290244687337233</v>
      </c>
      <c r="E1893">
        <f>Table2[[#This Row],[Return]]</f>
        <v>0.10290244687337233</v>
      </c>
    </row>
    <row r="1894" spans="2:5" x14ac:dyDescent="0.2">
      <c r="B1894" s="149">
        <v>42629</v>
      </c>
      <c r="C1894">
        <v>103.92834499999999</v>
      </c>
      <c r="D1894">
        <f t="shared" si="30"/>
        <v>4.9861444468501159E-2</v>
      </c>
      <c r="E1894">
        <f>Table2[[#This Row],[Return]]</f>
        <v>4.9861444468501159E-2</v>
      </c>
    </row>
    <row r="1895" spans="2:5" x14ac:dyDescent="0.2">
      <c r="B1895" s="149">
        <v>42628</v>
      </c>
      <c r="C1895">
        <v>98.992439000000005</v>
      </c>
      <c r="D1895">
        <f t="shared" si="30"/>
        <v>-1.9909563019341516E-2</v>
      </c>
      <c r="E1895">
        <f>Table2[[#This Row],[Return]]</f>
        <v>-1.9909563019341516E-2</v>
      </c>
    </row>
    <row r="1896" spans="2:5" x14ac:dyDescent="0.2">
      <c r="B1896" s="149">
        <v>42627</v>
      </c>
      <c r="C1896">
        <v>101.003372</v>
      </c>
      <c r="D1896">
        <f t="shared" si="30"/>
        <v>3.1264685778167663E-2</v>
      </c>
      <c r="E1896">
        <f>Table2[[#This Row],[Return]]</f>
        <v>3.1264685778167663E-2</v>
      </c>
    </row>
    <row r="1897" spans="2:5" x14ac:dyDescent="0.2">
      <c r="B1897" s="149">
        <v>42625</v>
      </c>
      <c r="C1897">
        <v>97.941269000000005</v>
      </c>
      <c r="D1897">
        <f t="shared" si="30"/>
        <v>-3.598751548155537E-2</v>
      </c>
      <c r="E1897">
        <f>Table2[[#This Row],[Return]]</f>
        <v>-3.598751548155537E-2</v>
      </c>
    </row>
    <row r="1898" spans="2:5" x14ac:dyDescent="0.2">
      <c r="B1898" s="149">
        <v>42622</v>
      </c>
      <c r="C1898">
        <v>101.597511</v>
      </c>
      <c r="D1898">
        <f t="shared" si="30"/>
        <v>2.395207553065172E-2</v>
      </c>
      <c r="E1898">
        <f>Table2[[#This Row],[Return]]</f>
        <v>2.395207553065172E-2</v>
      </c>
    </row>
    <row r="1899" spans="2:5" x14ac:dyDescent="0.2">
      <c r="B1899" s="149">
        <v>42621</v>
      </c>
      <c r="C1899">
        <v>99.220962999999998</v>
      </c>
      <c r="D1899">
        <f t="shared" si="30"/>
        <v>-2.7560632134353094E-3</v>
      </c>
      <c r="E1899">
        <f>Table2[[#This Row],[Return]]</f>
        <v>-2.7560632134353094E-3</v>
      </c>
    </row>
    <row r="1900" spans="2:5" x14ac:dyDescent="0.2">
      <c r="B1900" s="149">
        <v>42620</v>
      </c>
      <c r="C1900">
        <v>99.495177999999996</v>
      </c>
      <c r="D1900">
        <f t="shared" si="30"/>
        <v>4.3624112640505343E-2</v>
      </c>
      <c r="E1900">
        <f>Table2[[#This Row],[Return]]</f>
        <v>4.3624112640505343E-2</v>
      </c>
    </row>
    <row r="1901" spans="2:5" x14ac:dyDescent="0.2">
      <c r="B1901" s="149">
        <v>42619</v>
      </c>
      <c r="C1901">
        <v>95.336219999999997</v>
      </c>
      <c r="D1901">
        <f t="shared" si="30"/>
        <v>-1.4360032729562957E-3</v>
      </c>
      <c r="E1901">
        <f>Table2[[#This Row],[Return]]</f>
        <v>-1.4360032729562957E-3</v>
      </c>
    </row>
    <row r="1902" spans="2:5" x14ac:dyDescent="0.2">
      <c r="B1902" s="149">
        <v>42615</v>
      </c>
      <c r="C1902">
        <v>95.473320000000001</v>
      </c>
      <c r="D1902">
        <f t="shared" si="30"/>
        <v>2.3993226632631239E-3</v>
      </c>
      <c r="E1902">
        <f>Table2[[#This Row],[Return]]</f>
        <v>2.3993226632631239E-3</v>
      </c>
    </row>
    <row r="1903" spans="2:5" x14ac:dyDescent="0.2">
      <c r="B1903" s="149">
        <v>42614</v>
      </c>
      <c r="C1903">
        <v>95.244797000000005</v>
      </c>
      <c r="D1903">
        <f t="shared" si="30"/>
        <v>-3.4291138020333435E-2</v>
      </c>
      <c r="E1903">
        <f>Table2[[#This Row],[Return]]</f>
        <v>-3.4291138020333435E-2</v>
      </c>
    </row>
    <row r="1904" spans="2:5" x14ac:dyDescent="0.2">
      <c r="B1904" s="149">
        <v>42613</v>
      </c>
      <c r="C1904">
        <v>98.626823000000002</v>
      </c>
      <c r="D1904">
        <f t="shared" si="30"/>
        <v>3.4515769557467296E-2</v>
      </c>
      <c r="E1904">
        <f>Table2[[#This Row],[Return]]</f>
        <v>3.4515769557467296E-2</v>
      </c>
    </row>
    <row r="1905" spans="2:5" x14ac:dyDescent="0.2">
      <c r="B1905" s="149">
        <v>42612</v>
      </c>
      <c r="C1905">
        <v>95.336219999999997</v>
      </c>
      <c r="D1905">
        <f t="shared" si="30"/>
        <v>-1.0905607842885438E-2</v>
      </c>
      <c r="E1905">
        <f>Table2[[#This Row],[Return]]</f>
        <v>-1.0905607842885438E-2</v>
      </c>
    </row>
    <row r="1906" spans="2:5" x14ac:dyDescent="0.2">
      <c r="B1906" s="149">
        <v>42611</v>
      </c>
      <c r="C1906">
        <v>96.387383</v>
      </c>
      <c r="D1906">
        <f t="shared" si="30"/>
        <v>-1.1714986612573175E-2</v>
      </c>
      <c r="E1906">
        <f>Table2[[#This Row],[Return]]</f>
        <v>-1.1714986612573175E-2</v>
      </c>
    </row>
    <row r="1907" spans="2:5" x14ac:dyDescent="0.2">
      <c r="B1907" s="149">
        <v>42608</v>
      </c>
      <c r="C1907">
        <v>97.529944999999998</v>
      </c>
      <c r="D1907">
        <f t="shared" si="30"/>
        <v>1.619043484087504E-2</v>
      </c>
      <c r="E1907">
        <f>Table2[[#This Row],[Return]]</f>
        <v>1.619043484087504E-2</v>
      </c>
    </row>
    <row r="1908" spans="2:5" x14ac:dyDescent="0.2">
      <c r="B1908" s="149">
        <v>42607</v>
      </c>
      <c r="C1908">
        <v>95.976050999999998</v>
      </c>
      <c r="D1908">
        <f t="shared" si="30"/>
        <v>-4.0657782393720775E-2</v>
      </c>
      <c r="E1908">
        <f>Table2[[#This Row],[Return]]</f>
        <v>-4.0657782393720775E-2</v>
      </c>
    </row>
    <row r="1909" spans="2:5" x14ac:dyDescent="0.2">
      <c r="B1909" s="149">
        <v>42606</v>
      </c>
      <c r="C1909">
        <v>100.04360200000001</v>
      </c>
      <c r="D1909">
        <f t="shared" si="30"/>
        <v>-9.9503924231670038E-3</v>
      </c>
      <c r="E1909">
        <f>Table2[[#This Row],[Return]]</f>
        <v>-9.9503924231670038E-3</v>
      </c>
    </row>
    <row r="1910" spans="2:5" x14ac:dyDescent="0.2">
      <c r="B1910" s="149">
        <v>42605</v>
      </c>
      <c r="C1910">
        <v>101.04908</v>
      </c>
      <c r="D1910">
        <f t="shared" si="30"/>
        <v>7.7485348419587333E-3</v>
      </c>
      <c r="E1910">
        <f>Table2[[#This Row],[Return]]</f>
        <v>7.7485348419587333E-3</v>
      </c>
    </row>
    <row r="1911" spans="2:5" x14ac:dyDescent="0.2">
      <c r="B1911" s="149">
        <v>42604</v>
      </c>
      <c r="C1911">
        <v>100.27211800000001</v>
      </c>
      <c r="D1911">
        <f t="shared" si="30"/>
        <v>-4.5256795122443974E-2</v>
      </c>
      <c r="E1911">
        <f>Table2[[#This Row],[Return]]</f>
        <v>-4.5256795122443974E-2</v>
      </c>
    </row>
    <row r="1912" spans="2:5" x14ac:dyDescent="0.2">
      <c r="B1912" s="149">
        <v>42601</v>
      </c>
      <c r="C1912">
        <v>105.025223</v>
      </c>
      <c r="D1912">
        <f t="shared" si="30"/>
        <v>-8.6965300393262014E-4</v>
      </c>
      <c r="E1912">
        <f>Table2[[#This Row],[Return]]</f>
        <v>-8.6965300393262014E-4</v>
      </c>
    </row>
    <row r="1913" spans="2:5" x14ac:dyDescent="0.2">
      <c r="B1913" s="149">
        <v>42600</v>
      </c>
      <c r="C1913">
        <v>105.11663799999999</v>
      </c>
      <c r="D1913">
        <f t="shared" si="30"/>
        <v>9.2636763710958761E-2</v>
      </c>
      <c r="E1913">
        <f>Table2[[#This Row],[Return]]</f>
        <v>9.2636763710958761E-2</v>
      </c>
    </row>
    <row r="1914" spans="2:5" x14ac:dyDescent="0.2">
      <c r="B1914" s="149">
        <v>42599</v>
      </c>
      <c r="C1914">
        <v>96.204559000000003</v>
      </c>
      <c r="D1914">
        <f t="shared" si="30"/>
        <v>-6.4028461759698382E-2</v>
      </c>
      <c r="E1914">
        <f>Table2[[#This Row],[Return]]</f>
        <v>-6.4028461759698382E-2</v>
      </c>
    </row>
    <row r="1915" spans="2:5" x14ac:dyDescent="0.2">
      <c r="B1915" s="149">
        <v>42598</v>
      </c>
      <c r="C1915">
        <v>102.785774</v>
      </c>
      <c r="D1915">
        <f t="shared" si="30"/>
        <v>8.9726773218457463E-3</v>
      </c>
      <c r="E1915">
        <f>Table2[[#This Row],[Return]]</f>
        <v>8.9726773218457463E-3</v>
      </c>
    </row>
    <row r="1916" spans="2:5" x14ac:dyDescent="0.2">
      <c r="B1916" s="149">
        <v>42594</v>
      </c>
      <c r="C1916">
        <v>101.871712</v>
      </c>
      <c r="D1916">
        <f t="shared" si="30"/>
        <v>-6.8143950030157427E-2</v>
      </c>
      <c r="E1916">
        <f>Table2[[#This Row],[Return]]</f>
        <v>-6.8143950030157427E-2</v>
      </c>
    </row>
    <row r="1917" spans="2:5" x14ac:dyDescent="0.2">
      <c r="B1917" s="149">
        <v>42593</v>
      </c>
      <c r="C1917">
        <v>109.321297</v>
      </c>
      <c r="D1917">
        <f t="shared" si="30"/>
        <v>-1.1161504210654498E-2</v>
      </c>
      <c r="E1917">
        <f>Table2[[#This Row],[Return]]</f>
        <v>-1.1161504210654498E-2</v>
      </c>
    </row>
    <row r="1918" spans="2:5" x14ac:dyDescent="0.2">
      <c r="B1918" s="149">
        <v>42592</v>
      </c>
      <c r="C1918">
        <v>110.55526</v>
      </c>
      <c r="D1918">
        <f t="shared" si="30"/>
        <v>-2.8904155590910696E-2</v>
      </c>
      <c r="E1918">
        <f>Table2[[#This Row],[Return]]</f>
        <v>-2.8904155590910696E-2</v>
      </c>
    </row>
    <row r="1919" spans="2:5" x14ac:dyDescent="0.2">
      <c r="B1919" s="149">
        <v>42591</v>
      </c>
      <c r="C1919">
        <v>113.845879</v>
      </c>
      <c r="D1919">
        <f t="shared" si="30"/>
        <v>-0.19359019049442103</v>
      </c>
      <c r="E1919">
        <f>Table2[[#This Row],[Return]]</f>
        <v>-0.19359019049442103</v>
      </c>
    </row>
    <row r="1920" spans="2:5" x14ac:dyDescent="0.2">
      <c r="B1920" s="149">
        <v>42590</v>
      </c>
      <c r="C1920">
        <v>141.176208</v>
      </c>
      <c r="D1920">
        <f t="shared" si="30"/>
        <v>-3.9490113530990877E-2</v>
      </c>
      <c r="E1920">
        <f>Table2[[#This Row],[Return]]</f>
        <v>-3.9490113530990877E-2</v>
      </c>
    </row>
    <row r="1921" spans="2:5" x14ac:dyDescent="0.2">
      <c r="B1921" s="149">
        <v>42587</v>
      </c>
      <c r="C1921">
        <v>146.98048399999999</v>
      </c>
      <c r="D1921">
        <f t="shared" si="30"/>
        <v>-2.3382717504454368E-2</v>
      </c>
      <c r="E1921">
        <f>Table2[[#This Row],[Return]]</f>
        <v>-2.3382717504454368E-2</v>
      </c>
    </row>
    <row r="1922" spans="2:5" x14ac:dyDescent="0.2">
      <c r="B1922" s="149">
        <v>42586</v>
      </c>
      <c r="C1922">
        <v>150.499573</v>
      </c>
      <c r="D1922">
        <f t="shared" si="30"/>
        <v>3.5860234017390101E-2</v>
      </c>
      <c r="E1922">
        <f>Table2[[#This Row],[Return]]</f>
        <v>3.5860234017390101E-2</v>
      </c>
    </row>
    <row r="1923" spans="2:5" x14ac:dyDescent="0.2">
      <c r="B1923" s="149">
        <v>42585</v>
      </c>
      <c r="C1923">
        <v>145.28945899999999</v>
      </c>
      <c r="D1923">
        <f t="shared" si="30"/>
        <v>-1.27328647476567E-2</v>
      </c>
      <c r="E1923">
        <f>Table2[[#This Row],[Return]]</f>
        <v>-1.27328647476567E-2</v>
      </c>
    </row>
    <row r="1924" spans="2:5" x14ac:dyDescent="0.2">
      <c r="B1924" s="149">
        <v>42584</v>
      </c>
      <c r="C1924">
        <v>147.16326900000001</v>
      </c>
      <c r="D1924">
        <f t="shared" ref="D1924:D1987" si="31">(C1924-C1925)/C1925</f>
        <v>1.8342645132764221E-2</v>
      </c>
      <c r="E1924">
        <f>Table2[[#This Row],[Return]]</f>
        <v>1.8342645132764221E-2</v>
      </c>
    </row>
    <row r="1925" spans="2:5" x14ac:dyDescent="0.2">
      <c r="B1925" s="149">
        <v>42583</v>
      </c>
      <c r="C1925">
        <v>144.51252700000001</v>
      </c>
      <c r="D1925">
        <f t="shared" si="31"/>
        <v>1.4111809236742984E-2</v>
      </c>
      <c r="E1925">
        <f>Table2[[#This Row],[Return]]</f>
        <v>1.4111809236742984E-2</v>
      </c>
    </row>
    <row r="1926" spans="2:5" x14ac:dyDescent="0.2">
      <c r="B1926" s="149">
        <v>42580</v>
      </c>
      <c r="C1926">
        <v>142.50157200000001</v>
      </c>
      <c r="D1926">
        <f t="shared" si="31"/>
        <v>3.108474200265136E-2</v>
      </c>
      <c r="E1926">
        <f>Table2[[#This Row],[Return]]</f>
        <v>3.108474200265136E-2</v>
      </c>
    </row>
    <row r="1927" spans="2:5" x14ac:dyDescent="0.2">
      <c r="B1927" s="149">
        <v>42579</v>
      </c>
      <c r="C1927">
        <v>138.20549</v>
      </c>
      <c r="D1927">
        <f t="shared" si="31"/>
        <v>-7.2229134710827658E-3</v>
      </c>
      <c r="E1927">
        <f>Table2[[#This Row],[Return]]</f>
        <v>-7.2229134710827658E-3</v>
      </c>
    </row>
    <row r="1928" spans="2:5" x14ac:dyDescent="0.2">
      <c r="B1928" s="149">
        <v>42578</v>
      </c>
      <c r="C1928">
        <v>139.21099899999999</v>
      </c>
      <c r="D1928">
        <f t="shared" si="31"/>
        <v>8.2754550244001027E-3</v>
      </c>
      <c r="E1928">
        <f>Table2[[#This Row],[Return]]</f>
        <v>8.2754550244001027E-3</v>
      </c>
    </row>
    <row r="1929" spans="2:5" x14ac:dyDescent="0.2">
      <c r="B1929" s="149">
        <v>42577</v>
      </c>
      <c r="C1929">
        <v>138.06842</v>
      </c>
      <c r="D1929">
        <f t="shared" si="31"/>
        <v>-7.8815147916269281E-3</v>
      </c>
      <c r="E1929">
        <f>Table2[[#This Row],[Return]]</f>
        <v>-7.8815147916269281E-3</v>
      </c>
    </row>
    <row r="1930" spans="2:5" x14ac:dyDescent="0.2">
      <c r="B1930" s="149">
        <v>42576</v>
      </c>
      <c r="C1930">
        <v>139.16525300000001</v>
      </c>
      <c r="D1930">
        <f t="shared" si="31"/>
        <v>1.2636846617118502E-2</v>
      </c>
      <c r="E1930">
        <f>Table2[[#This Row],[Return]]</f>
        <v>1.2636846617118502E-2</v>
      </c>
    </row>
    <row r="1931" spans="2:5" x14ac:dyDescent="0.2">
      <c r="B1931" s="149">
        <v>42573</v>
      </c>
      <c r="C1931">
        <v>137.42858899999999</v>
      </c>
      <c r="D1931">
        <f t="shared" si="31"/>
        <v>4.6778494412607983E-3</v>
      </c>
      <c r="E1931">
        <f>Table2[[#This Row],[Return]]</f>
        <v>4.6778494412607983E-3</v>
      </c>
    </row>
    <row r="1932" spans="2:5" x14ac:dyDescent="0.2">
      <c r="B1932" s="149">
        <v>42572</v>
      </c>
      <c r="C1932">
        <v>136.788712</v>
      </c>
      <c r="D1932">
        <f t="shared" si="31"/>
        <v>-1.997399077183519E-2</v>
      </c>
      <c r="E1932">
        <f>Table2[[#This Row],[Return]]</f>
        <v>-1.997399077183519E-2</v>
      </c>
    </row>
    <row r="1933" spans="2:5" x14ac:dyDescent="0.2">
      <c r="B1933" s="149">
        <v>42571</v>
      </c>
      <c r="C1933">
        <v>139.57661400000001</v>
      </c>
      <c r="D1933">
        <f t="shared" si="31"/>
        <v>1.1258247917444418E-2</v>
      </c>
      <c r="E1933">
        <f>Table2[[#This Row],[Return]]</f>
        <v>1.1258247917444418E-2</v>
      </c>
    </row>
    <row r="1934" spans="2:5" x14ac:dyDescent="0.2">
      <c r="B1934" s="149">
        <v>42570</v>
      </c>
      <c r="C1934">
        <v>138.02271999999999</v>
      </c>
      <c r="D1934">
        <f t="shared" si="31"/>
        <v>-2.9712057228469405E-3</v>
      </c>
      <c r="E1934">
        <f>Table2[[#This Row],[Return]]</f>
        <v>-2.9712057228469405E-3</v>
      </c>
    </row>
    <row r="1935" spans="2:5" x14ac:dyDescent="0.2">
      <c r="B1935" s="149">
        <v>42569</v>
      </c>
      <c r="C1935">
        <v>138.43403599999999</v>
      </c>
      <c r="D1935">
        <f t="shared" si="31"/>
        <v>-2.7920411339674846E-2</v>
      </c>
      <c r="E1935">
        <f>Table2[[#This Row],[Return]]</f>
        <v>-2.7920411339674846E-2</v>
      </c>
    </row>
    <row r="1936" spans="2:5" x14ac:dyDescent="0.2">
      <c r="B1936" s="149">
        <v>42566</v>
      </c>
      <c r="C1936">
        <v>142.41018700000001</v>
      </c>
      <c r="D1936">
        <f t="shared" si="31"/>
        <v>-7.0107210208337793E-3</v>
      </c>
      <c r="E1936">
        <f>Table2[[#This Row],[Return]]</f>
        <v>-7.0107210208337793E-3</v>
      </c>
    </row>
    <row r="1937" spans="2:5" x14ac:dyDescent="0.2">
      <c r="B1937" s="149">
        <v>42565</v>
      </c>
      <c r="C1937">
        <v>143.41563400000001</v>
      </c>
      <c r="D1937">
        <f t="shared" si="31"/>
        <v>1.1931545566106344E-2</v>
      </c>
      <c r="E1937">
        <f>Table2[[#This Row],[Return]]</f>
        <v>1.1931545566106344E-2</v>
      </c>
    </row>
    <row r="1938" spans="2:5" x14ac:dyDescent="0.2">
      <c r="B1938" s="149">
        <v>42564</v>
      </c>
      <c r="C1938">
        <v>141.72463999999999</v>
      </c>
      <c r="D1938">
        <f t="shared" si="31"/>
        <v>-1.1475864946691033E-2</v>
      </c>
      <c r="E1938">
        <f>Table2[[#This Row],[Return]]</f>
        <v>-1.1475864946691033E-2</v>
      </c>
    </row>
    <row r="1939" spans="2:5" x14ac:dyDescent="0.2">
      <c r="B1939" s="149">
        <v>42563</v>
      </c>
      <c r="C1939">
        <v>143.369934</v>
      </c>
      <c r="D1939">
        <f t="shared" si="31"/>
        <v>-3.4942773875774897E-3</v>
      </c>
      <c r="E1939">
        <f>Table2[[#This Row],[Return]]</f>
        <v>-3.4942773875774897E-3</v>
      </c>
    </row>
    <row r="1940" spans="2:5" x14ac:dyDescent="0.2">
      <c r="B1940" s="149">
        <v>42562</v>
      </c>
      <c r="C1940">
        <v>143.87266500000001</v>
      </c>
      <c r="D1940">
        <f t="shared" si="31"/>
        <v>4.1466853646060084E-3</v>
      </c>
      <c r="E1940">
        <f>Table2[[#This Row],[Return]]</f>
        <v>4.1466853646060084E-3</v>
      </c>
    </row>
    <row r="1941" spans="2:5" x14ac:dyDescent="0.2">
      <c r="B1941" s="149">
        <v>42559</v>
      </c>
      <c r="C1941">
        <v>143.27853400000001</v>
      </c>
      <c r="D1941">
        <f t="shared" si="31"/>
        <v>-1.693310935993475E-2</v>
      </c>
      <c r="E1941">
        <f>Table2[[#This Row],[Return]]</f>
        <v>-1.693310935993475E-2</v>
      </c>
    </row>
    <row r="1942" spans="2:5" x14ac:dyDescent="0.2">
      <c r="B1942" s="149">
        <v>42558</v>
      </c>
      <c r="C1942">
        <v>145.746475</v>
      </c>
      <c r="D1942">
        <f t="shared" si="31"/>
        <v>6.2645599638911961E-2</v>
      </c>
      <c r="E1942">
        <f>Table2[[#This Row],[Return]]</f>
        <v>6.2645599638911961E-2</v>
      </c>
    </row>
    <row r="1943" spans="2:5" x14ac:dyDescent="0.2">
      <c r="B1943" s="149">
        <v>42556</v>
      </c>
      <c r="C1943">
        <v>137.154358</v>
      </c>
      <c r="D1943">
        <f t="shared" si="31"/>
        <v>-3.752389482412171E-2</v>
      </c>
      <c r="E1943">
        <f>Table2[[#This Row],[Return]]</f>
        <v>-3.752389482412171E-2</v>
      </c>
    </row>
    <row r="1944" spans="2:5" x14ac:dyDescent="0.2">
      <c r="B1944" s="149">
        <v>42555</v>
      </c>
      <c r="C1944">
        <v>142.50157200000001</v>
      </c>
      <c r="D1944">
        <f t="shared" si="31"/>
        <v>1.9620552933768506E-2</v>
      </c>
      <c r="E1944">
        <f>Table2[[#This Row],[Return]]</f>
        <v>1.9620552933768506E-2</v>
      </c>
    </row>
    <row r="1945" spans="2:5" x14ac:dyDescent="0.2">
      <c r="B1945" s="149">
        <v>42552</v>
      </c>
      <c r="C1945">
        <v>139.75941499999999</v>
      </c>
      <c r="D1945">
        <f t="shared" si="31"/>
        <v>4.1198472435652507E-2</v>
      </c>
      <c r="E1945">
        <f>Table2[[#This Row],[Return]]</f>
        <v>4.1198472435652507E-2</v>
      </c>
    </row>
    <row r="1946" spans="2:5" x14ac:dyDescent="0.2">
      <c r="B1946" s="149">
        <v>42551</v>
      </c>
      <c r="C1946">
        <v>134.22936999999999</v>
      </c>
      <c r="D1946">
        <f t="shared" si="31"/>
        <v>3.7809222770796229E-2</v>
      </c>
      <c r="E1946">
        <f>Table2[[#This Row],[Return]]</f>
        <v>3.7809222770796229E-2</v>
      </c>
    </row>
    <row r="1947" spans="2:5" x14ac:dyDescent="0.2">
      <c r="B1947" s="149">
        <v>42550</v>
      </c>
      <c r="C1947">
        <v>129.339157</v>
      </c>
      <c r="D1947">
        <f t="shared" si="31"/>
        <v>4.971642816111471E-3</v>
      </c>
      <c r="E1947">
        <f>Table2[[#This Row],[Return]]</f>
        <v>4.971642816111471E-3</v>
      </c>
    </row>
    <row r="1948" spans="2:5" x14ac:dyDescent="0.2">
      <c r="B1948" s="149">
        <v>42549</v>
      </c>
      <c r="C1948">
        <v>128.69931</v>
      </c>
      <c r="D1948">
        <f t="shared" si="31"/>
        <v>7.7276108075027952E-2</v>
      </c>
      <c r="E1948">
        <f>Table2[[#This Row],[Return]]</f>
        <v>7.7276108075027952E-2</v>
      </c>
    </row>
    <row r="1949" spans="2:5" x14ac:dyDescent="0.2">
      <c r="B1949" s="149">
        <v>42548</v>
      </c>
      <c r="C1949">
        <v>119.467339</v>
      </c>
      <c r="D1949">
        <f t="shared" si="31"/>
        <v>0.19963302080156961</v>
      </c>
      <c r="E1949">
        <f>Table2[[#This Row],[Return]]</f>
        <v>0.19963302080156961</v>
      </c>
    </row>
    <row r="1950" spans="2:5" x14ac:dyDescent="0.2">
      <c r="B1950" s="149">
        <v>42545</v>
      </c>
      <c r="C1950">
        <v>99.586571000000006</v>
      </c>
      <c r="D1950">
        <f t="shared" si="31"/>
        <v>-2.7232327639198545E-2</v>
      </c>
      <c r="E1950">
        <f>Table2[[#This Row],[Return]]</f>
        <v>-2.7232327639198545E-2</v>
      </c>
    </row>
    <row r="1951" spans="2:5" x14ac:dyDescent="0.2">
      <c r="B1951" s="149">
        <v>42544</v>
      </c>
      <c r="C1951">
        <v>102.374466</v>
      </c>
      <c r="D1951">
        <f t="shared" si="31"/>
        <v>8.9382362235734239E-4</v>
      </c>
      <c r="E1951">
        <f>Table2[[#This Row],[Return]]</f>
        <v>8.9382362235734239E-4</v>
      </c>
    </row>
    <row r="1952" spans="2:5" x14ac:dyDescent="0.2">
      <c r="B1952" s="149">
        <v>42543</v>
      </c>
      <c r="C1952">
        <v>102.28304300000001</v>
      </c>
      <c r="D1952">
        <f t="shared" si="31"/>
        <v>-2.9909012762993965E-2</v>
      </c>
      <c r="E1952">
        <f>Table2[[#This Row],[Return]]</f>
        <v>-2.9909012762993965E-2</v>
      </c>
    </row>
    <row r="1953" spans="2:5" x14ac:dyDescent="0.2">
      <c r="B1953" s="149">
        <v>42542</v>
      </c>
      <c r="C1953">
        <v>105.43654600000001</v>
      </c>
      <c r="D1953">
        <f t="shared" si="31"/>
        <v>-4.0349509895973502E-2</v>
      </c>
      <c r="E1953">
        <f>Table2[[#This Row],[Return]]</f>
        <v>-4.0349509895973502E-2</v>
      </c>
    </row>
    <row r="1954" spans="2:5" x14ac:dyDescent="0.2">
      <c r="B1954" s="149">
        <v>42541</v>
      </c>
      <c r="C1954">
        <v>109.869736</v>
      </c>
      <c r="D1954">
        <f t="shared" si="31"/>
        <v>-2.4896056252784876E-3</v>
      </c>
      <c r="E1954">
        <f>Table2[[#This Row],[Return]]</f>
        <v>-2.4896056252784876E-3</v>
      </c>
    </row>
    <row r="1955" spans="2:5" x14ac:dyDescent="0.2">
      <c r="B1955" s="149">
        <v>42538</v>
      </c>
      <c r="C1955">
        <v>110.143951</v>
      </c>
      <c r="D1955">
        <f t="shared" si="31"/>
        <v>-6.2986088837080886E-2</v>
      </c>
      <c r="E1955">
        <f>Table2[[#This Row],[Return]]</f>
        <v>-6.2986088837080886E-2</v>
      </c>
    </row>
    <row r="1956" spans="2:5" x14ac:dyDescent="0.2">
      <c r="B1956" s="149">
        <v>42537</v>
      </c>
      <c r="C1956">
        <v>117.54782899999999</v>
      </c>
      <c r="D1956">
        <f t="shared" si="31"/>
        <v>5.4530761387424492E-2</v>
      </c>
      <c r="E1956">
        <f>Table2[[#This Row],[Return]]</f>
        <v>5.4530761387424492E-2</v>
      </c>
    </row>
    <row r="1957" spans="2:5" x14ac:dyDescent="0.2">
      <c r="B1957" s="149">
        <v>42536</v>
      </c>
      <c r="C1957">
        <v>111.46932200000001</v>
      </c>
      <c r="D1957">
        <f t="shared" si="31"/>
        <v>8.4482002344020896E-2</v>
      </c>
      <c r="E1957">
        <f>Table2[[#This Row],[Return]]</f>
        <v>8.4482002344020896E-2</v>
      </c>
    </row>
    <row r="1958" spans="2:5" x14ac:dyDescent="0.2">
      <c r="B1958" s="149">
        <v>42535</v>
      </c>
      <c r="C1958">
        <v>102.785774</v>
      </c>
      <c r="D1958">
        <f t="shared" si="31"/>
        <v>1.995463173554346E-2</v>
      </c>
      <c r="E1958">
        <f>Table2[[#This Row],[Return]]</f>
        <v>1.995463173554346E-2</v>
      </c>
    </row>
    <row r="1959" spans="2:5" x14ac:dyDescent="0.2">
      <c r="B1959" s="149">
        <v>42534</v>
      </c>
      <c r="C1959">
        <v>100.774849</v>
      </c>
      <c r="D1959">
        <f t="shared" si="31"/>
        <v>7.1428568390884406E-2</v>
      </c>
      <c r="E1959">
        <f>Table2[[#This Row],[Return]]</f>
        <v>7.1428568390884406E-2</v>
      </c>
    </row>
    <row r="1960" spans="2:5" x14ac:dyDescent="0.2">
      <c r="B1960" s="149">
        <v>42531</v>
      </c>
      <c r="C1960">
        <v>94.056526000000005</v>
      </c>
      <c r="D1960">
        <f t="shared" si="31"/>
        <v>4.4670011363177456E-2</v>
      </c>
      <c r="E1960">
        <f>Table2[[#This Row],[Return]]</f>
        <v>4.4670011363177456E-2</v>
      </c>
    </row>
    <row r="1961" spans="2:5" x14ac:dyDescent="0.2">
      <c r="B1961" s="149">
        <v>42530</v>
      </c>
      <c r="C1961">
        <v>90.034676000000005</v>
      </c>
      <c r="D1961">
        <f t="shared" si="31"/>
        <v>-2.2332456786553562E-2</v>
      </c>
      <c r="E1961">
        <f>Table2[[#This Row],[Return]]</f>
        <v>-2.2332456786553562E-2</v>
      </c>
    </row>
    <row r="1962" spans="2:5" x14ac:dyDescent="0.2">
      <c r="B1962" s="149">
        <v>42529</v>
      </c>
      <c r="C1962">
        <v>92.091301000000001</v>
      </c>
      <c r="D1962">
        <f t="shared" si="31"/>
        <v>2.9111164472504763E-2</v>
      </c>
      <c r="E1962">
        <f>Table2[[#This Row],[Return]]</f>
        <v>2.9111164472504763E-2</v>
      </c>
    </row>
    <row r="1963" spans="2:5" x14ac:dyDescent="0.2">
      <c r="B1963" s="149">
        <v>42528</v>
      </c>
      <c r="C1963">
        <v>89.486251999999993</v>
      </c>
      <c r="D1963">
        <f t="shared" si="31"/>
        <v>7.7202328044972419E-3</v>
      </c>
      <c r="E1963">
        <f>Table2[[#This Row],[Return]]</f>
        <v>7.7202328044972419E-3</v>
      </c>
    </row>
    <row r="1964" spans="2:5" x14ac:dyDescent="0.2">
      <c r="B1964" s="149">
        <v>42527</v>
      </c>
      <c r="C1964">
        <v>88.800690000000003</v>
      </c>
      <c r="D1964">
        <f t="shared" si="31"/>
        <v>2.8042203305157751E-2</v>
      </c>
      <c r="E1964">
        <f>Table2[[#This Row],[Return]]</f>
        <v>2.8042203305157751E-2</v>
      </c>
    </row>
    <row r="1965" spans="2:5" x14ac:dyDescent="0.2">
      <c r="B1965" s="149">
        <v>42524</v>
      </c>
      <c r="C1965">
        <v>86.378448000000006</v>
      </c>
      <c r="D1965">
        <f t="shared" si="31"/>
        <v>1.5583048614992942E-2</v>
      </c>
      <c r="E1965">
        <f>Table2[[#This Row],[Return]]</f>
        <v>1.5583048614992942E-2</v>
      </c>
    </row>
    <row r="1966" spans="2:5" x14ac:dyDescent="0.2">
      <c r="B1966" s="149">
        <v>42523</v>
      </c>
      <c r="C1966">
        <v>85.053061999999997</v>
      </c>
      <c r="D1966">
        <f t="shared" si="31"/>
        <v>-1.6093524788771828E-3</v>
      </c>
      <c r="E1966">
        <f>Table2[[#This Row],[Return]]</f>
        <v>-1.6093524788771828E-3</v>
      </c>
    </row>
    <row r="1967" spans="2:5" x14ac:dyDescent="0.2">
      <c r="B1967" s="149">
        <v>42522</v>
      </c>
      <c r="C1967">
        <v>85.190162999999998</v>
      </c>
      <c r="D1967">
        <f t="shared" si="31"/>
        <v>1.5250428992836716E-2</v>
      </c>
      <c r="E1967">
        <f>Table2[[#This Row],[Return]]</f>
        <v>1.5250428992836716E-2</v>
      </c>
    </row>
    <row r="1968" spans="2:5" x14ac:dyDescent="0.2">
      <c r="B1968" s="149">
        <v>42521</v>
      </c>
      <c r="C1968">
        <v>83.910492000000005</v>
      </c>
      <c r="D1968">
        <f t="shared" si="31"/>
        <v>8.7911224689647335E-3</v>
      </c>
      <c r="E1968">
        <f>Table2[[#This Row],[Return]]</f>
        <v>8.7911224689647335E-3</v>
      </c>
    </row>
    <row r="1969" spans="2:5" x14ac:dyDescent="0.2">
      <c r="B1969" s="149">
        <v>42520</v>
      </c>
      <c r="C1969">
        <v>83.179253000000003</v>
      </c>
      <c r="D1969">
        <f t="shared" si="31"/>
        <v>-1.2479601341154391E-2</v>
      </c>
      <c r="E1969">
        <f>Table2[[#This Row],[Return]]</f>
        <v>-1.2479601341154391E-2</v>
      </c>
    </row>
    <row r="1970" spans="2:5" x14ac:dyDescent="0.2">
      <c r="B1970" s="149">
        <v>42517</v>
      </c>
      <c r="C1970">
        <v>84.230414999999994</v>
      </c>
      <c r="D1970">
        <f t="shared" si="31"/>
        <v>-1.5491572290550171E-2</v>
      </c>
      <c r="E1970">
        <f>Table2[[#This Row],[Return]]</f>
        <v>-1.5491572290550171E-2</v>
      </c>
    </row>
    <row r="1971" spans="2:5" x14ac:dyDescent="0.2">
      <c r="B1971" s="149">
        <v>42516</v>
      </c>
      <c r="C1971">
        <v>85.555808999999996</v>
      </c>
      <c r="D1971">
        <f t="shared" si="31"/>
        <v>7.5349666264189754E-3</v>
      </c>
      <c r="E1971">
        <f>Table2[[#This Row],[Return]]</f>
        <v>7.5349666264189754E-3</v>
      </c>
    </row>
    <row r="1972" spans="2:5" x14ac:dyDescent="0.2">
      <c r="B1972" s="149">
        <v>42515</v>
      </c>
      <c r="C1972">
        <v>84.915970000000002</v>
      </c>
      <c r="D1972">
        <f t="shared" si="31"/>
        <v>-1.0751068830955962E-3</v>
      </c>
      <c r="E1972">
        <f>Table2[[#This Row],[Return]]</f>
        <v>-1.0751068830955962E-3</v>
      </c>
    </row>
    <row r="1973" spans="2:5" x14ac:dyDescent="0.2">
      <c r="B1973" s="149">
        <v>42514</v>
      </c>
      <c r="C1973">
        <v>85.007362000000001</v>
      </c>
      <c r="D1973">
        <f t="shared" si="31"/>
        <v>-7.9999624706373357E-3</v>
      </c>
      <c r="E1973">
        <f>Table2[[#This Row],[Return]]</f>
        <v>-7.9999624706373357E-3</v>
      </c>
    </row>
    <row r="1974" spans="2:5" x14ac:dyDescent="0.2">
      <c r="B1974" s="149">
        <v>42513</v>
      </c>
      <c r="C1974">
        <v>85.692902000000004</v>
      </c>
      <c r="D1974">
        <f t="shared" si="31"/>
        <v>1.4610404160611958E-2</v>
      </c>
      <c r="E1974">
        <f>Table2[[#This Row],[Return]]</f>
        <v>1.4610404160611958E-2</v>
      </c>
    </row>
    <row r="1975" spans="2:5" x14ac:dyDescent="0.2">
      <c r="B1975" s="149">
        <v>42510</v>
      </c>
      <c r="C1975">
        <v>84.458922999999999</v>
      </c>
      <c r="D1975">
        <f t="shared" si="31"/>
        <v>-3.5993709978490655E-2</v>
      </c>
      <c r="E1975">
        <f>Table2[[#This Row],[Return]]</f>
        <v>-3.5993709978490655E-2</v>
      </c>
    </row>
    <row r="1976" spans="2:5" x14ac:dyDescent="0.2">
      <c r="B1976" s="149">
        <v>42509</v>
      </c>
      <c r="C1976">
        <v>87.612419000000003</v>
      </c>
      <c r="D1976">
        <f t="shared" si="31"/>
        <v>-2.293573019469235E-2</v>
      </c>
      <c r="E1976">
        <f>Table2[[#This Row],[Return]]</f>
        <v>-2.293573019469235E-2</v>
      </c>
    </row>
    <row r="1977" spans="2:5" x14ac:dyDescent="0.2">
      <c r="B1977" s="149">
        <v>42508</v>
      </c>
      <c r="C1977">
        <v>89.669044</v>
      </c>
      <c r="D1977">
        <f t="shared" si="31"/>
        <v>2.0426824893728514E-3</v>
      </c>
      <c r="E1977">
        <f>Table2[[#This Row],[Return]]</f>
        <v>2.0426824893728514E-3</v>
      </c>
    </row>
    <row r="1978" spans="2:5" x14ac:dyDescent="0.2">
      <c r="B1978" s="149">
        <v>42507</v>
      </c>
      <c r="C1978">
        <v>89.486251999999993</v>
      </c>
      <c r="D1978">
        <f t="shared" si="31"/>
        <v>-5.5864181040503388E-3</v>
      </c>
      <c r="E1978">
        <f>Table2[[#This Row],[Return]]</f>
        <v>-5.5864181040503388E-3</v>
      </c>
    </row>
    <row r="1979" spans="2:5" x14ac:dyDescent="0.2">
      <c r="B1979" s="149">
        <v>42506</v>
      </c>
      <c r="C1979">
        <v>89.988968</v>
      </c>
      <c r="D1979">
        <f t="shared" si="31"/>
        <v>8.7089944975017094E-3</v>
      </c>
      <c r="E1979">
        <f>Table2[[#This Row],[Return]]</f>
        <v>8.7089944975017094E-3</v>
      </c>
    </row>
    <row r="1980" spans="2:5" x14ac:dyDescent="0.2">
      <c r="B1980" s="149">
        <v>42503</v>
      </c>
      <c r="C1980">
        <v>89.212020999999993</v>
      </c>
      <c r="D1980">
        <f t="shared" si="31"/>
        <v>-5.6037490375051482E-3</v>
      </c>
      <c r="E1980">
        <f>Table2[[#This Row],[Return]]</f>
        <v>-5.6037490375051482E-3</v>
      </c>
    </row>
    <row r="1981" spans="2:5" x14ac:dyDescent="0.2">
      <c r="B1981" s="149">
        <v>42502</v>
      </c>
      <c r="C1981">
        <v>89.714759999999998</v>
      </c>
      <c r="D1981">
        <f t="shared" si="31"/>
        <v>-1.0085776023879041E-2</v>
      </c>
      <c r="E1981">
        <f>Table2[[#This Row],[Return]]</f>
        <v>-1.0085776023879041E-2</v>
      </c>
    </row>
    <row r="1982" spans="2:5" x14ac:dyDescent="0.2">
      <c r="B1982" s="149">
        <v>42501</v>
      </c>
      <c r="C1982">
        <v>90.628822</v>
      </c>
      <c r="D1982">
        <f t="shared" si="31"/>
        <v>3.0665477039817091E-2</v>
      </c>
      <c r="E1982">
        <f>Table2[[#This Row],[Return]]</f>
        <v>3.0665477039817091E-2</v>
      </c>
    </row>
    <row r="1983" spans="2:5" x14ac:dyDescent="0.2">
      <c r="B1983" s="149">
        <v>42500</v>
      </c>
      <c r="C1983">
        <v>87.932334999999995</v>
      </c>
      <c r="D1983">
        <f t="shared" si="31"/>
        <v>-1.1305405047457268E-2</v>
      </c>
      <c r="E1983">
        <f>Table2[[#This Row],[Return]]</f>
        <v>-1.1305405047457268E-2</v>
      </c>
    </row>
    <row r="1984" spans="2:5" x14ac:dyDescent="0.2">
      <c r="B1984" s="149">
        <v>42499</v>
      </c>
      <c r="C1984">
        <v>88.937813000000006</v>
      </c>
      <c r="D1984">
        <f t="shared" si="31"/>
        <v>5.1653137514087594E-3</v>
      </c>
      <c r="E1984">
        <f>Table2[[#This Row],[Return]]</f>
        <v>5.1653137514087594E-3</v>
      </c>
    </row>
    <row r="1985" spans="2:5" x14ac:dyDescent="0.2">
      <c r="B1985" s="149">
        <v>42496</v>
      </c>
      <c r="C1985">
        <v>88.480782000000005</v>
      </c>
      <c r="D1985">
        <f t="shared" si="31"/>
        <v>1.4675113716460604E-2</v>
      </c>
      <c r="E1985">
        <f>Table2[[#This Row],[Return]]</f>
        <v>1.4675113716460604E-2</v>
      </c>
    </row>
    <row r="1986" spans="2:5" x14ac:dyDescent="0.2">
      <c r="B1986" s="149">
        <v>42495</v>
      </c>
      <c r="C1986">
        <v>87.201096000000007</v>
      </c>
      <c r="D1986">
        <f t="shared" si="31"/>
        <v>2.5806400156259481E-2</v>
      </c>
      <c r="E1986">
        <f>Table2[[#This Row],[Return]]</f>
        <v>2.5806400156259481E-2</v>
      </c>
    </row>
    <row r="1987" spans="2:5" x14ac:dyDescent="0.2">
      <c r="B1987" s="149">
        <v>42494</v>
      </c>
      <c r="C1987">
        <v>85.007362000000001</v>
      </c>
      <c r="D1987">
        <f t="shared" si="31"/>
        <v>-1.6913339140983332E-2</v>
      </c>
      <c r="E1987">
        <f>Table2[[#This Row],[Return]]</f>
        <v>-1.6913339140983332E-2</v>
      </c>
    </row>
    <row r="1988" spans="2:5" x14ac:dyDescent="0.2">
      <c r="B1988" s="149">
        <v>42493</v>
      </c>
      <c r="C1988">
        <v>86.469855999999993</v>
      </c>
      <c r="D1988">
        <f t="shared" ref="D1988:D2051" si="32">(C1988-C1989)/C1989</f>
        <v>-2.3735902136423348E-2</v>
      </c>
      <c r="E1988">
        <f>Table2[[#This Row],[Return]]</f>
        <v>-2.3735902136423348E-2</v>
      </c>
    </row>
    <row r="1989" spans="2:5" x14ac:dyDescent="0.2">
      <c r="B1989" s="149">
        <v>42492</v>
      </c>
      <c r="C1989">
        <v>88.572197000000003</v>
      </c>
      <c r="D1989">
        <f t="shared" si="32"/>
        <v>2.0683821111800054E-3</v>
      </c>
      <c r="E1989">
        <f>Table2[[#This Row],[Return]]</f>
        <v>2.0683821111800054E-3</v>
      </c>
    </row>
    <row r="1990" spans="2:5" x14ac:dyDescent="0.2">
      <c r="B1990" s="149">
        <v>42489</v>
      </c>
      <c r="C1990">
        <v>88.389374000000004</v>
      </c>
      <c r="D1990">
        <f t="shared" si="32"/>
        <v>1.6290122703040547E-2</v>
      </c>
      <c r="E1990">
        <f>Table2[[#This Row],[Return]]</f>
        <v>1.6290122703040547E-2</v>
      </c>
    </row>
    <row r="1991" spans="2:5" x14ac:dyDescent="0.2">
      <c r="B1991" s="149">
        <v>42488</v>
      </c>
      <c r="C1991">
        <v>86.972579999999994</v>
      </c>
      <c r="D1991">
        <f t="shared" si="32"/>
        <v>-2.2598939198995308E-2</v>
      </c>
      <c r="E1991">
        <f>Table2[[#This Row],[Return]]</f>
        <v>-2.2598939198995308E-2</v>
      </c>
    </row>
    <row r="1992" spans="2:5" x14ac:dyDescent="0.2">
      <c r="B1992" s="149">
        <v>42487</v>
      </c>
      <c r="C1992">
        <v>88.983513000000002</v>
      </c>
      <c r="D1992">
        <f t="shared" si="32"/>
        <v>-5.1097971953118935E-3</v>
      </c>
      <c r="E1992">
        <f>Table2[[#This Row],[Return]]</f>
        <v>-5.1097971953118935E-3</v>
      </c>
    </row>
    <row r="1993" spans="2:5" x14ac:dyDescent="0.2">
      <c r="B1993" s="149">
        <v>42486</v>
      </c>
      <c r="C1993">
        <v>89.440535999999994</v>
      </c>
      <c r="D1993">
        <f t="shared" si="32"/>
        <v>-1.3111568414736817E-2</v>
      </c>
      <c r="E1993">
        <f>Table2[[#This Row],[Return]]</f>
        <v>-1.3111568414736817E-2</v>
      </c>
    </row>
    <row r="1994" spans="2:5" x14ac:dyDescent="0.2">
      <c r="B1994" s="149">
        <v>42485</v>
      </c>
      <c r="C1994">
        <v>90.628822</v>
      </c>
      <c r="D1994">
        <f t="shared" si="32"/>
        <v>5.0458631280225958E-4</v>
      </c>
      <c r="E1994">
        <f>Table2[[#This Row],[Return]]</f>
        <v>5.0458631280225958E-4</v>
      </c>
    </row>
    <row r="1995" spans="2:5" x14ac:dyDescent="0.2">
      <c r="B1995" s="149">
        <v>42482</v>
      </c>
      <c r="C1995">
        <v>90.583115000000006</v>
      </c>
      <c r="D1995">
        <f t="shared" si="32"/>
        <v>1.22573353502392E-2</v>
      </c>
      <c r="E1995">
        <f>Table2[[#This Row],[Return]]</f>
        <v>1.22573353502392E-2</v>
      </c>
    </row>
    <row r="1996" spans="2:5" x14ac:dyDescent="0.2">
      <c r="B1996" s="149">
        <v>42481</v>
      </c>
      <c r="C1996">
        <v>89.486251999999993</v>
      </c>
      <c r="D1996">
        <f t="shared" si="32"/>
        <v>-7.0992877833157466E-3</v>
      </c>
      <c r="E1996">
        <f>Table2[[#This Row],[Return]]</f>
        <v>-7.0992877833157466E-3</v>
      </c>
    </row>
    <row r="1997" spans="2:5" x14ac:dyDescent="0.2">
      <c r="B1997" s="149">
        <v>42480</v>
      </c>
      <c r="C1997">
        <v>90.126082999999994</v>
      </c>
      <c r="D1997">
        <f t="shared" si="32"/>
        <v>-5.6910589438396227E-2</v>
      </c>
      <c r="E1997">
        <f>Table2[[#This Row],[Return]]</f>
        <v>-5.6910589438396227E-2</v>
      </c>
    </row>
    <row r="1998" spans="2:5" x14ac:dyDescent="0.2">
      <c r="B1998" s="149">
        <v>42478</v>
      </c>
      <c r="C1998">
        <v>95.564728000000002</v>
      </c>
      <c r="D1998">
        <f t="shared" si="32"/>
        <v>7.1757933397644608E-2</v>
      </c>
      <c r="E1998">
        <f>Table2[[#This Row],[Return]]</f>
        <v>7.1757933397644608E-2</v>
      </c>
    </row>
    <row r="1999" spans="2:5" x14ac:dyDescent="0.2">
      <c r="B1999" s="149">
        <v>42473</v>
      </c>
      <c r="C1999">
        <v>89.166336000000001</v>
      </c>
      <c r="D1999">
        <f t="shared" si="32"/>
        <v>0</v>
      </c>
      <c r="E1999">
        <f>Table2[[#This Row],[Return]]</f>
        <v>0</v>
      </c>
    </row>
    <row r="2000" spans="2:5" x14ac:dyDescent="0.2">
      <c r="B2000" s="149">
        <v>42472</v>
      </c>
      <c r="C2000">
        <v>89.166336000000001</v>
      </c>
      <c r="D2000">
        <f t="shared" si="32"/>
        <v>-3.6066965667190462E-2</v>
      </c>
      <c r="E2000">
        <f>Table2[[#This Row],[Return]]</f>
        <v>-3.6066965667190462E-2</v>
      </c>
    </row>
    <row r="2001" spans="2:5" x14ac:dyDescent="0.2">
      <c r="B2001" s="149">
        <v>42471</v>
      </c>
      <c r="C2001">
        <v>92.502624999999995</v>
      </c>
      <c r="D2001">
        <f t="shared" si="32"/>
        <v>-2.3637395087405817E-2</v>
      </c>
      <c r="E2001">
        <f>Table2[[#This Row],[Return]]</f>
        <v>-2.3637395087405817E-2</v>
      </c>
    </row>
    <row r="2002" spans="2:5" x14ac:dyDescent="0.2">
      <c r="B2002" s="149">
        <v>42468</v>
      </c>
      <c r="C2002">
        <v>94.742080999999999</v>
      </c>
      <c r="D2002">
        <f t="shared" si="32"/>
        <v>-3.17609267681912E-2</v>
      </c>
      <c r="E2002">
        <f>Table2[[#This Row],[Return]]</f>
        <v>-3.17609267681912E-2</v>
      </c>
    </row>
    <row r="2003" spans="2:5" x14ac:dyDescent="0.2">
      <c r="B2003" s="149">
        <v>42467</v>
      </c>
      <c r="C2003">
        <v>97.849884000000003</v>
      </c>
      <c r="D2003">
        <f t="shared" si="32"/>
        <v>-1.788965545109375E-2</v>
      </c>
      <c r="E2003">
        <f>Table2[[#This Row],[Return]]</f>
        <v>-1.788965545109375E-2</v>
      </c>
    </row>
    <row r="2004" spans="2:5" x14ac:dyDescent="0.2">
      <c r="B2004" s="149">
        <v>42466</v>
      </c>
      <c r="C2004">
        <v>99.632271000000003</v>
      </c>
      <c r="D2004">
        <f t="shared" si="32"/>
        <v>3.2685743674853295E-2</v>
      </c>
      <c r="E2004">
        <f>Table2[[#This Row],[Return]]</f>
        <v>3.2685743674853295E-2</v>
      </c>
    </row>
    <row r="2005" spans="2:5" x14ac:dyDescent="0.2">
      <c r="B2005" s="149">
        <v>42465</v>
      </c>
      <c r="C2005">
        <v>96.478790000000004</v>
      </c>
      <c r="D2005">
        <f t="shared" si="32"/>
        <v>-1.5391708634913724E-2</v>
      </c>
      <c r="E2005">
        <f>Table2[[#This Row],[Return]]</f>
        <v>-1.5391708634913724E-2</v>
      </c>
    </row>
    <row r="2006" spans="2:5" x14ac:dyDescent="0.2">
      <c r="B2006" s="149">
        <v>42464</v>
      </c>
      <c r="C2006">
        <v>97.986976999999996</v>
      </c>
      <c r="D2006">
        <f t="shared" si="32"/>
        <v>-2.0109750293781224E-2</v>
      </c>
      <c r="E2006">
        <f>Table2[[#This Row],[Return]]</f>
        <v>-2.0109750293781224E-2</v>
      </c>
    </row>
    <row r="2007" spans="2:5" x14ac:dyDescent="0.2">
      <c r="B2007" s="149">
        <v>42461</v>
      </c>
      <c r="C2007">
        <v>99.997910000000005</v>
      </c>
      <c r="D2007">
        <f t="shared" si="32"/>
        <v>9.8945300370996317E-2</v>
      </c>
      <c r="E2007">
        <f>Table2[[#This Row],[Return]]</f>
        <v>9.8945300370996317E-2</v>
      </c>
    </row>
    <row r="2008" spans="2:5" x14ac:dyDescent="0.2">
      <c r="B2008" s="149">
        <v>42460</v>
      </c>
      <c r="C2008">
        <v>90.994438000000002</v>
      </c>
      <c r="D2008">
        <f t="shared" si="32"/>
        <v>-4.5001422612489595E-3</v>
      </c>
      <c r="E2008">
        <f>Table2[[#This Row],[Return]]</f>
        <v>-4.5001422612489595E-3</v>
      </c>
    </row>
    <row r="2009" spans="2:5" x14ac:dyDescent="0.2">
      <c r="B2009" s="149">
        <v>42459</v>
      </c>
      <c r="C2009">
        <v>91.405777</v>
      </c>
      <c r="D2009">
        <f t="shared" si="32"/>
        <v>-1.2833039793922009E-2</v>
      </c>
      <c r="E2009">
        <f>Table2[[#This Row],[Return]]</f>
        <v>-1.2833039793922009E-2</v>
      </c>
    </row>
    <row r="2010" spans="2:5" x14ac:dyDescent="0.2">
      <c r="B2010" s="149">
        <v>42458</v>
      </c>
      <c r="C2010">
        <v>92.594040000000007</v>
      </c>
      <c r="D2010">
        <f t="shared" si="32"/>
        <v>2.0140837414140987E-2</v>
      </c>
      <c r="E2010">
        <f>Table2[[#This Row],[Return]]</f>
        <v>2.0140837414140987E-2</v>
      </c>
    </row>
    <row r="2011" spans="2:5" x14ac:dyDescent="0.2">
      <c r="B2011" s="149">
        <v>42457</v>
      </c>
      <c r="C2011">
        <v>90.765938000000006</v>
      </c>
      <c r="D2011">
        <f t="shared" si="32"/>
        <v>-3.5922301398196063E-2</v>
      </c>
      <c r="E2011">
        <f>Table2[[#This Row],[Return]]</f>
        <v>-3.5922301398196063E-2</v>
      </c>
    </row>
    <row r="2012" spans="2:5" x14ac:dyDescent="0.2">
      <c r="B2012" s="149">
        <v>42452</v>
      </c>
      <c r="C2012">
        <v>94.147948999999997</v>
      </c>
      <c r="D2012">
        <f t="shared" si="32"/>
        <v>4.6216565123849369E-2</v>
      </c>
      <c r="E2012">
        <f>Table2[[#This Row],[Return]]</f>
        <v>4.6216565123849369E-2</v>
      </c>
    </row>
    <row r="2013" spans="2:5" x14ac:dyDescent="0.2">
      <c r="B2013" s="149">
        <v>42451</v>
      </c>
      <c r="C2013">
        <v>89.988968</v>
      </c>
      <c r="D2013">
        <f t="shared" si="32"/>
        <v>-1.3527143617822347E-2</v>
      </c>
      <c r="E2013">
        <f>Table2[[#This Row],[Return]]</f>
        <v>-1.3527143617822347E-2</v>
      </c>
    </row>
    <row r="2014" spans="2:5" x14ac:dyDescent="0.2">
      <c r="B2014" s="149">
        <v>42450</v>
      </c>
      <c r="C2014">
        <v>91.222954000000001</v>
      </c>
      <c r="D2014">
        <f t="shared" si="32"/>
        <v>-4.4619765408329586E-3</v>
      </c>
      <c r="E2014">
        <f>Table2[[#This Row],[Return]]</f>
        <v>-4.4619765408329586E-3</v>
      </c>
    </row>
    <row r="2015" spans="2:5" x14ac:dyDescent="0.2">
      <c r="B2015" s="149">
        <v>42447</v>
      </c>
      <c r="C2015">
        <v>91.631812999999994</v>
      </c>
      <c r="D2015">
        <f t="shared" si="32"/>
        <v>7.9186711400620613E-2</v>
      </c>
      <c r="E2015">
        <f>Table2[[#This Row],[Return]]</f>
        <v>7.9186711400620613E-2</v>
      </c>
    </row>
    <row r="2016" spans="2:5" x14ac:dyDescent="0.2">
      <c r="B2016" s="149">
        <v>42446</v>
      </c>
      <c r="C2016">
        <v>84.908210999999994</v>
      </c>
      <c r="D2016">
        <f t="shared" si="32"/>
        <v>-7.7947944302929617E-2</v>
      </c>
      <c r="E2016">
        <f>Table2[[#This Row],[Return]]</f>
        <v>-7.7947944302929617E-2</v>
      </c>
    </row>
    <row r="2017" spans="2:5" x14ac:dyDescent="0.2">
      <c r="B2017" s="149">
        <v>42445</v>
      </c>
      <c r="C2017">
        <v>92.086135999999996</v>
      </c>
      <c r="D2017">
        <f t="shared" si="32"/>
        <v>-1.5062949520056008E-2</v>
      </c>
      <c r="E2017">
        <f>Table2[[#This Row],[Return]]</f>
        <v>-1.5062949520056008E-2</v>
      </c>
    </row>
    <row r="2018" spans="2:5" x14ac:dyDescent="0.2">
      <c r="B2018" s="149">
        <v>42444</v>
      </c>
      <c r="C2018">
        <v>93.494438000000002</v>
      </c>
      <c r="D2018">
        <f t="shared" si="32"/>
        <v>5.8097752998584065E-2</v>
      </c>
      <c r="E2018">
        <f>Table2[[#This Row],[Return]]</f>
        <v>5.8097752998584065E-2</v>
      </c>
    </row>
    <row r="2019" spans="2:5" x14ac:dyDescent="0.2">
      <c r="B2019" s="149">
        <v>42443</v>
      </c>
      <c r="C2019">
        <v>88.360870000000006</v>
      </c>
      <c r="D2019">
        <f t="shared" si="32"/>
        <v>4.1220569046184173E-2</v>
      </c>
      <c r="E2019">
        <f>Table2[[#This Row],[Return]]</f>
        <v>4.1220569046184173E-2</v>
      </c>
    </row>
    <row r="2020" spans="2:5" x14ac:dyDescent="0.2">
      <c r="B2020" s="149">
        <v>42440</v>
      </c>
      <c r="C2020">
        <v>84.862778000000006</v>
      </c>
      <c r="D2020">
        <f t="shared" si="32"/>
        <v>-9.0185931500085768E-3</v>
      </c>
      <c r="E2020">
        <f>Table2[[#This Row],[Return]]</f>
        <v>-9.0185931500085768E-3</v>
      </c>
    </row>
    <row r="2021" spans="2:5" x14ac:dyDescent="0.2">
      <c r="B2021" s="149">
        <v>42439</v>
      </c>
      <c r="C2021">
        <v>85.635086000000001</v>
      </c>
      <c r="D2021">
        <f t="shared" si="32"/>
        <v>-4.7498865336317884E-2</v>
      </c>
      <c r="E2021">
        <f>Table2[[#This Row],[Return]]</f>
        <v>-4.7498865336317884E-2</v>
      </c>
    </row>
    <row r="2022" spans="2:5" x14ac:dyDescent="0.2">
      <c r="B2022" s="149">
        <v>42438</v>
      </c>
      <c r="C2022">
        <v>89.905495000000002</v>
      </c>
      <c r="D2022">
        <f t="shared" si="32"/>
        <v>9.0358290210216838E-2</v>
      </c>
      <c r="E2022">
        <f>Table2[[#This Row],[Return]]</f>
        <v>9.0358290210216838E-2</v>
      </c>
    </row>
    <row r="2023" spans="2:5" x14ac:dyDescent="0.2">
      <c r="B2023" s="149">
        <v>42437</v>
      </c>
      <c r="C2023">
        <v>82.455001999999993</v>
      </c>
      <c r="D2023">
        <f t="shared" si="32"/>
        <v>0.14007528299010058</v>
      </c>
      <c r="E2023">
        <f>Table2[[#This Row],[Return]]</f>
        <v>0.14007528299010058</v>
      </c>
    </row>
    <row r="2024" spans="2:5" x14ac:dyDescent="0.2">
      <c r="B2024" s="149">
        <v>42433</v>
      </c>
      <c r="C2024">
        <v>72.324173000000002</v>
      </c>
      <c r="D2024">
        <f t="shared" si="32"/>
        <v>0.14285711351081457</v>
      </c>
      <c r="E2024">
        <f>Table2[[#This Row],[Return]]</f>
        <v>0.14285711351081457</v>
      </c>
    </row>
    <row r="2025" spans="2:5" x14ac:dyDescent="0.2">
      <c r="B2025" s="149">
        <v>42432</v>
      </c>
      <c r="C2025">
        <v>63.283653000000001</v>
      </c>
      <c r="D2025">
        <f t="shared" si="32"/>
        <v>3.6458279934300765E-2</v>
      </c>
      <c r="E2025">
        <f>Table2[[#This Row],[Return]]</f>
        <v>3.6458279934300765E-2</v>
      </c>
    </row>
    <row r="2026" spans="2:5" x14ac:dyDescent="0.2">
      <c r="B2026" s="149">
        <v>42431</v>
      </c>
      <c r="C2026">
        <v>61.057597999999999</v>
      </c>
      <c r="D2026">
        <f t="shared" si="32"/>
        <v>2.830915443018768E-2</v>
      </c>
      <c r="E2026">
        <f>Table2[[#This Row],[Return]]</f>
        <v>2.830915443018768E-2</v>
      </c>
    </row>
    <row r="2027" spans="2:5" x14ac:dyDescent="0.2">
      <c r="B2027" s="149">
        <v>42430</v>
      </c>
      <c r="C2027">
        <v>59.376694000000001</v>
      </c>
      <c r="D2027">
        <f t="shared" si="32"/>
        <v>7.2190305920979733E-2</v>
      </c>
      <c r="E2027">
        <f>Table2[[#This Row],[Return]]</f>
        <v>7.2190305920979733E-2</v>
      </c>
    </row>
    <row r="2028" spans="2:5" x14ac:dyDescent="0.2">
      <c r="B2028" s="149">
        <v>42429</v>
      </c>
      <c r="C2028">
        <v>55.378875999999998</v>
      </c>
      <c r="D2028">
        <f t="shared" si="32"/>
        <v>-2.7910625082303655E-2</v>
      </c>
      <c r="E2028">
        <f>Table2[[#This Row],[Return]]</f>
        <v>-2.7910625082303655E-2</v>
      </c>
    </row>
    <row r="2029" spans="2:5" x14ac:dyDescent="0.2">
      <c r="B2029" s="149">
        <v>42426</v>
      </c>
      <c r="C2029">
        <v>56.968913999999998</v>
      </c>
      <c r="D2029">
        <f t="shared" si="32"/>
        <v>-2.2603207785806118E-2</v>
      </c>
      <c r="E2029">
        <f>Table2[[#This Row],[Return]]</f>
        <v>-2.2603207785806118E-2</v>
      </c>
    </row>
    <row r="2030" spans="2:5" x14ac:dyDescent="0.2">
      <c r="B2030" s="149">
        <v>42425</v>
      </c>
      <c r="C2030">
        <v>58.286372999999998</v>
      </c>
      <c r="D2030">
        <f t="shared" si="32"/>
        <v>7.8001826344021154E-4</v>
      </c>
      <c r="E2030">
        <f>Table2[[#This Row],[Return]]</f>
        <v>7.8001826344021154E-4</v>
      </c>
    </row>
    <row r="2031" spans="2:5" x14ac:dyDescent="0.2">
      <c r="B2031" s="149">
        <v>42424</v>
      </c>
      <c r="C2031">
        <v>58.240943999999999</v>
      </c>
      <c r="D2031">
        <f t="shared" si="32"/>
        <v>1.1040876966530756E-2</v>
      </c>
      <c r="E2031">
        <f>Table2[[#This Row],[Return]]</f>
        <v>1.1040876966530756E-2</v>
      </c>
    </row>
    <row r="2032" spans="2:5" x14ac:dyDescent="0.2">
      <c r="B2032" s="149">
        <v>42423</v>
      </c>
      <c r="C2032">
        <v>57.604934999999998</v>
      </c>
      <c r="D2032">
        <f t="shared" si="32"/>
        <v>-3.1446189337980511E-3</v>
      </c>
      <c r="E2032">
        <f>Table2[[#This Row],[Return]]</f>
        <v>-3.1446189337980511E-3</v>
      </c>
    </row>
    <row r="2033" spans="2:5" x14ac:dyDescent="0.2">
      <c r="B2033" s="149">
        <v>42422</v>
      </c>
      <c r="C2033">
        <v>57.786651999999997</v>
      </c>
      <c r="D2033">
        <f t="shared" si="32"/>
        <v>-7.0257300570810846E-3</v>
      </c>
      <c r="E2033">
        <f>Table2[[#This Row],[Return]]</f>
        <v>-7.0257300570810846E-3</v>
      </c>
    </row>
    <row r="2034" spans="2:5" x14ac:dyDescent="0.2">
      <c r="B2034" s="149">
        <v>42419</v>
      </c>
      <c r="C2034">
        <v>58.195518</v>
      </c>
      <c r="D2034">
        <f t="shared" si="32"/>
        <v>1.8282892689966277E-2</v>
      </c>
      <c r="E2034">
        <f>Table2[[#This Row],[Return]]</f>
        <v>1.8282892689966277E-2</v>
      </c>
    </row>
    <row r="2035" spans="2:5" x14ac:dyDescent="0.2">
      <c r="B2035" s="149">
        <v>42418</v>
      </c>
      <c r="C2035">
        <v>57.150638999999998</v>
      </c>
      <c r="D2035">
        <f t="shared" si="32"/>
        <v>3.1898975641347165E-3</v>
      </c>
      <c r="E2035">
        <f>Table2[[#This Row],[Return]]</f>
        <v>3.1898975641347165E-3</v>
      </c>
    </row>
    <row r="2036" spans="2:5" x14ac:dyDescent="0.2">
      <c r="B2036" s="149">
        <v>42417</v>
      </c>
      <c r="C2036">
        <v>56.968913999999998</v>
      </c>
      <c r="D2036">
        <f t="shared" si="32"/>
        <v>6.4205448956916296E-3</v>
      </c>
      <c r="E2036">
        <f>Table2[[#This Row],[Return]]</f>
        <v>6.4205448956916296E-3</v>
      </c>
    </row>
    <row r="2037" spans="2:5" x14ac:dyDescent="0.2">
      <c r="B2037" s="149">
        <v>42416</v>
      </c>
      <c r="C2037">
        <v>56.605476000000003</v>
      </c>
      <c r="D2037">
        <f t="shared" si="32"/>
        <v>-6.2452898405679726E-2</v>
      </c>
      <c r="E2037">
        <f>Table2[[#This Row],[Return]]</f>
        <v>-6.2452898405679726E-2</v>
      </c>
    </row>
    <row r="2038" spans="2:5" x14ac:dyDescent="0.2">
      <c r="B2038" s="149">
        <v>42415</v>
      </c>
      <c r="C2038">
        <v>60.376140999999997</v>
      </c>
      <c r="D2038">
        <f t="shared" si="32"/>
        <v>0.14371758379654362</v>
      </c>
      <c r="E2038">
        <f>Table2[[#This Row],[Return]]</f>
        <v>0.14371758379654362</v>
      </c>
    </row>
    <row r="2039" spans="2:5" x14ac:dyDescent="0.2">
      <c r="B2039" s="149">
        <v>42412</v>
      </c>
      <c r="C2039">
        <v>52.789378999999997</v>
      </c>
      <c r="D2039">
        <f t="shared" si="32"/>
        <v>-8.7195645808032046E-2</v>
      </c>
      <c r="E2039">
        <f>Table2[[#This Row],[Return]]</f>
        <v>-8.7195645808032046E-2</v>
      </c>
    </row>
    <row r="2040" spans="2:5" x14ac:dyDescent="0.2">
      <c r="B2040" s="149">
        <v>42411</v>
      </c>
      <c r="C2040">
        <v>57.832084999999999</v>
      </c>
      <c r="D2040">
        <f t="shared" si="32"/>
        <v>-7.1480737829426585E-2</v>
      </c>
      <c r="E2040">
        <f>Table2[[#This Row],[Return]]</f>
        <v>-7.1480737829426585E-2</v>
      </c>
    </row>
    <row r="2041" spans="2:5" x14ac:dyDescent="0.2">
      <c r="B2041" s="149">
        <v>42410</v>
      </c>
      <c r="C2041">
        <v>62.284205999999998</v>
      </c>
      <c r="D2041">
        <f t="shared" si="32"/>
        <v>-5.0553904477447377E-2</v>
      </c>
      <c r="E2041">
        <f>Table2[[#This Row],[Return]]</f>
        <v>-5.0553904477447377E-2</v>
      </c>
    </row>
    <row r="2042" spans="2:5" x14ac:dyDescent="0.2">
      <c r="B2042" s="149">
        <v>42409</v>
      </c>
      <c r="C2042">
        <v>65.600571000000002</v>
      </c>
      <c r="D2042">
        <f t="shared" si="32"/>
        <v>6.9734298558085999E-3</v>
      </c>
      <c r="E2042">
        <f>Table2[[#This Row],[Return]]</f>
        <v>6.9734298558085999E-3</v>
      </c>
    </row>
    <row r="2043" spans="2:5" x14ac:dyDescent="0.2">
      <c r="B2043" s="149">
        <v>42408</v>
      </c>
      <c r="C2043">
        <v>65.146277999999995</v>
      </c>
      <c r="D2043">
        <f t="shared" si="32"/>
        <v>-8.2986625241476195E-3</v>
      </c>
      <c r="E2043">
        <f>Table2[[#This Row],[Return]]</f>
        <v>-8.2986625241476195E-3</v>
      </c>
    </row>
    <row r="2044" spans="2:5" x14ac:dyDescent="0.2">
      <c r="B2044" s="149">
        <v>42405</v>
      </c>
      <c r="C2044">
        <v>65.691428999999999</v>
      </c>
      <c r="D2044">
        <f t="shared" si="32"/>
        <v>-2.0703134559756525E-3</v>
      </c>
      <c r="E2044">
        <f>Table2[[#This Row],[Return]]</f>
        <v>-2.0703134559756525E-3</v>
      </c>
    </row>
    <row r="2045" spans="2:5" x14ac:dyDescent="0.2">
      <c r="B2045" s="149">
        <v>42404</v>
      </c>
      <c r="C2045">
        <v>65.827713000000003</v>
      </c>
      <c r="D2045">
        <f t="shared" si="32"/>
        <v>-5.5410757989679413E-2</v>
      </c>
      <c r="E2045">
        <f>Table2[[#This Row],[Return]]</f>
        <v>-5.5410757989679413E-2</v>
      </c>
    </row>
    <row r="2046" spans="2:5" x14ac:dyDescent="0.2">
      <c r="B2046" s="149">
        <v>42403</v>
      </c>
      <c r="C2046">
        <v>69.689246999999995</v>
      </c>
      <c r="D2046">
        <f t="shared" si="32"/>
        <v>-4.1849138128556562E-2</v>
      </c>
      <c r="E2046">
        <f>Table2[[#This Row],[Return]]</f>
        <v>-4.1849138128556562E-2</v>
      </c>
    </row>
    <row r="2047" spans="2:5" x14ac:dyDescent="0.2">
      <c r="B2047" s="149">
        <v>42402</v>
      </c>
      <c r="C2047">
        <v>72.733063000000001</v>
      </c>
      <c r="D2047">
        <f t="shared" si="32"/>
        <v>3.4906629186402E-2</v>
      </c>
      <c r="E2047">
        <f>Table2[[#This Row],[Return]]</f>
        <v>3.4906629186402E-2</v>
      </c>
    </row>
    <row r="2048" spans="2:5" x14ac:dyDescent="0.2">
      <c r="B2048" s="149">
        <v>42401</v>
      </c>
      <c r="C2048">
        <v>70.279831000000001</v>
      </c>
      <c r="D2048">
        <f t="shared" si="32"/>
        <v>0.1089605076564534</v>
      </c>
      <c r="E2048">
        <f>Table2[[#This Row],[Return]]</f>
        <v>0.1089605076564534</v>
      </c>
    </row>
    <row r="2049" spans="2:5" x14ac:dyDescent="0.2">
      <c r="B2049" s="149">
        <v>42398</v>
      </c>
      <c r="C2049">
        <v>63.374512000000003</v>
      </c>
      <c r="D2049">
        <f t="shared" si="32"/>
        <v>3.7174672213866028E-2</v>
      </c>
      <c r="E2049">
        <f>Table2[[#This Row],[Return]]</f>
        <v>3.7174672213866028E-2</v>
      </c>
    </row>
    <row r="2050" spans="2:5" x14ac:dyDescent="0.2">
      <c r="B2050" s="149">
        <v>42397</v>
      </c>
      <c r="C2050">
        <v>61.103026999999997</v>
      </c>
      <c r="D2050">
        <f t="shared" si="32"/>
        <v>3.1441871811867271E-2</v>
      </c>
      <c r="E2050">
        <f>Table2[[#This Row],[Return]]</f>
        <v>3.1441871811867271E-2</v>
      </c>
    </row>
    <row r="2051" spans="2:5" x14ac:dyDescent="0.2">
      <c r="B2051" s="149">
        <v>42396</v>
      </c>
      <c r="C2051">
        <v>59.240397999999999</v>
      </c>
      <c r="D2051">
        <f t="shared" si="32"/>
        <v>-2.5411147796870696E-2</v>
      </c>
      <c r="E2051">
        <f>Table2[[#This Row],[Return]]</f>
        <v>-2.5411147796870696E-2</v>
      </c>
    </row>
    <row r="2052" spans="2:5" x14ac:dyDescent="0.2">
      <c r="B2052" s="149">
        <v>42394</v>
      </c>
      <c r="C2052">
        <v>60.785015000000001</v>
      </c>
      <c r="D2052">
        <f t="shared" ref="D2052:D2115" si="33">(C2052-C2053)/C2053</f>
        <v>5.2590157497100038E-3</v>
      </c>
      <c r="E2052">
        <f>Table2[[#This Row],[Return]]</f>
        <v>5.2590157497100038E-3</v>
      </c>
    </row>
    <row r="2053" spans="2:5" x14ac:dyDescent="0.2">
      <c r="B2053" s="149">
        <v>42391</v>
      </c>
      <c r="C2053">
        <v>60.467018000000003</v>
      </c>
      <c r="D2053">
        <f t="shared" si="33"/>
        <v>7.512136962175224E-2</v>
      </c>
      <c r="E2053">
        <f>Table2[[#This Row],[Return]]</f>
        <v>7.512136962175224E-2</v>
      </c>
    </row>
    <row r="2054" spans="2:5" x14ac:dyDescent="0.2">
      <c r="B2054" s="149">
        <v>42390</v>
      </c>
      <c r="C2054">
        <v>56.242038999999998</v>
      </c>
      <c r="D2054">
        <f t="shared" si="33"/>
        <v>-1.2759151420720425E-2</v>
      </c>
      <c r="E2054">
        <f>Table2[[#This Row],[Return]]</f>
        <v>-1.2759151420720425E-2</v>
      </c>
    </row>
    <row r="2055" spans="2:5" x14ac:dyDescent="0.2">
      <c r="B2055" s="149">
        <v>42389</v>
      </c>
      <c r="C2055">
        <v>56.968913999999998</v>
      </c>
      <c r="D2055">
        <f t="shared" si="33"/>
        <v>-3.8343496611889759E-2</v>
      </c>
      <c r="E2055">
        <f>Table2[[#This Row],[Return]]</f>
        <v>-3.8343496611889759E-2</v>
      </c>
    </row>
    <row r="2056" spans="2:5" x14ac:dyDescent="0.2">
      <c r="B2056" s="149">
        <v>42388</v>
      </c>
      <c r="C2056">
        <v>59.240397999999999</v>
      </c>
      <c r="D2056">
        <f t="shared" si="33"/>
        <v>0.12027479906576821</v>
      </c>
      <c r="E2056">
        <f>Table2[[#This Row],[Return]]</f>
        <v>0.12027479906576821</v>
      </c>
    </row>
    <row r="2057" spans="2:5" x14ac:dyDescent="0.2">
      <c r="B2057" s="149">
        <v>42387</v>
      </c>
      <c r="C2057">
        <v>52.880237999999999</v>
      </c>
      <c r="D2057">
        <f t="shared" si="33"/>
        <v>-0.13713868905849139</v>
      </c>
      <c r="E2057">
        <f>Table2[[#This Row],[Return]]</f>
        <v>-0.13713868905849139</v>
      </c>
    </row>
    <row r="2058" spans="2:5" x14ac:dyDescent="0.2">
      <c r="B2058" s="149">
        <v>42384</v>
      </c>
      <c r="C2058">
        <v>61.284748</v>
      </c>
      <c r="D2058">
        <f t="shared" si="33"/>
        <v>-4.9999778329786478E-2</v>
      </c>
      <c r="E2058">
        <f>Table2[[#This Row],[Return]]</f>
        <v>-4.9999778329786478E-2</v>
      </c>
    </row>
    <row r="2059" spans="2:5" x14ac:dyDescent="0.2">
      <c r="B2059" s="149">
        <v>42383</v>
      </c>
      <c r="C2059">
        <v>64.510245999999995</v>
      </c>
      <c r="D2059">
        <f t="shared" si="33"/>
        <v>-3.9891771762471877E-2</v>
      </c>
      <c r="E2059">
        <f>Table2[[#This Row],[Return]]</f>
        <v>-3.9891771762471877E-2</v>
      </c>
    </row>
    <row r="2060" spans="2:5" x14ac:dyDescent="0.2">
      <c r="B2060" s="149">
        <v>42382</v>
      </c>
      <c r="C2060">
        <v>67.190597999999994</v>
      </c>
      <c r="D2060">
        <f t="shared" si="33"/>
        <v>-3.6482306938240817E-2</v>
      </c>
      <c r="E2060">
        <f>Table2[[#This Row],[Return]]</f>
        <v>-3.6482306938240817E-2</v>
      </c>
    </row>
    <row r="2061" spans="2:5" x14ac:dyDescent="0.2">
      <c r="B2061" s="149">
        <v>42381</v>
      </c>
      <c r="C2061">
        <v>69.734679999999997</v>
      </c>
      <c r="D2061">
        <f t="shared" si="33"/>
        <v>-2.5991754009663417E-3</v>
      </c>
      <c r="E2061">
        <f>Table2[[#This Row],[Return]]</f>
        <v>-2.5991754009663417E-3</v>
      </c>
    </row>
    <row r="2062" spans="2:5" x14ac:dyDescent="0.2">
      <c r="B2062" s="149">
        <v>42380</v>
      </c>
      <c r="C2062">
        <v>69.916404999999997</v>
      </c>
      <c r="D2062">
        <f t="shared" si="33"/>
        <v>6.3579898292072348E-2</v>
      </c>
      <c r="E2062">
        <f>Table2[[#This Row],[Return]]</f>
        <v>6.3579898292072348E-2</v>
      </c>
    </row>
    <row r="2063" spans="2:5" x14ac:dyDescent="0.2">
      <c r="B2063" s="149">
        <v>42377</v>
      </c>
      <c r="C2063">
        <v>65.736862000000002</v>
      </c>
      <c r="D2063">
        <f t="shared" si="33"/>
        <v>0.10966273386617023</v>
      </c>
      <c r="E2063">
        <f>Table2[[#This Row],[Return]]</f>
        <v>0.10966273386617023</v>
      </c>
    </row>
    <row r="2064" spans="2:5" x14ac:dyDescent="0.2">
      <c r="B2064" s="149">
        <v>42376</v>
      </c>
      <c r="C2064">
        <v>59.240397999999999</v>
      </c>
      <c r="D2064">
        <f t="shared" si="33"/>
        <v>-4.2584625318236626E-2</v>
      </c>
      <c r="E2064">
        <f>Table2[[#This Row],[Return]]</f>
        <v>-4.2584625318236626E-2</v>
      </c>
    </row>
    <row r="2065" spans="2:5" x14ac:dyDescent="0.2">
      <c r="B2065" s="149">
        <v>42375</v>
      </c>
      <c r="C2065">
        <v>61.875335999999997</v>
      </c>
      <c r="D2065">
        <f t="shared" si="33"/>
        <v>6.0747673645122638E-2</v>
      </c>
      <c r="E2065">
        <f>Table2[[#This Row],[Return]]</f>
        <v>6.0747673645122638E-2</v>
      </c>
    </row>
    <row r="2066" spans="2:5" x14ac:dyDescent="0.2">
      <c r="B2066" s="149">
        <v>42374</v>
      </c>
      <c r="C2066">
        <v>58.331814000000001</v>
      </c>
      <c r="D2066">
        <f t="shared" si="33"/>
        <v>-1.6091821332486683E-2</v>
      </c>
      <c r="E2066">
        <f>Table2[[#This Row],[Return]]</f>
        <v>-1.6091821332486683E-2</v>
      </c>
    </row>
    <row r="2067" spans="2:5" x14ac:dyDescent="0.2">
      <c r="B2067" s="149">
        <v>42373</v>
      </c>
      <c r="C2067">
        <v>59.285831000000002</v>
      </c>
      <c r="D2067">
        <f t="shared" si="33"/>
        <v>1.2412704215560122E-2</v>
      </c>
      <c r="E2067">
        <f>Table2[[#This Row],[Return]]</f>
        <v>1.2412704215560122E-2</v>
      </c>
    </row>
    <row r="2068" spans="2:5" x14ac:dyDescent="0.2">
      <c r="B2068" s="149">
        <v>42370</v>
      </c>
      <c r="C2068">
        <v>58.558956000000002</v>
      </c>
      <c r="D2068">
        <f t="shared" si="33"/>
        <v>2.0585787995421052E-2</v>
      </c>
      <c r="E2068">
        <f>Table2[[#This Row],[Return]]</f>
        <v>2.0585787995421052E-2</v>
      </c>
    </row>
    <row r="2069" spans="2:5" x14ac:dyDescent="0.2">
      <c r="B2069" s="149">
        <v>42369</v>
      </c>
      <c r="C2069">
        <v>57.377789</v>
      </c>
      <c r="D2069">
        <f t="shared" si="33"/>
        <v>4.2079286546650239E-2</v>
      </c>
      <c r="E2069">
        <f>Table2[[#This Row],[Return]]</f>
        <v>4.2079286546650239E-2</v>
      </c>
    </row>
    <row r="2070" spans="2:5" x14ac:dyDescent="0.2">
      <c r="B2070" s="149">
        <v>42368</v>
      </c>
      <c r="C2070">
        <v>55.060867000000002</v>
      </c>
      <c r="D2070">
        <f t="shared" si="33"/>
        <v>-1.6475095160206001E-3</v>
      </c>
      <c r="E2070">
        <f>Table2[[#This Row],[Return]]</f>
        <v>-1.6475095160206001E-3</v>
      </c>
    </row>
    <row r="2071" spans="2:5" x14ac:dyDescent="0.2">
      <c r="B2071" s="149">
        <v>42367</v>
      </c>
      <c r="C2071">
        <v>55.151730000000001</v>
      </c>
      <c r="D2071">
        <f t="shared" si="33"/>
        <v>7.4690112527014147E-3</v>
      </c>
      <c r="E2071">
        <f>Table2[[#This Row],[Return]]</f>
        <v>7.4690112527014147E-3</v>
      </c>
    </row>
    <row r="2072" spans="2:5" x14ac:dyDescent="0.2">
      <c r="B2072" s="149">
        <v>42366</v>
      </c>
      <c r="C2072">
        <v>54.742854999999999</v>
      </c>
      <c r="D2072">
        <f t="shared" si="33"/>
        <v>-6.595343908046788E-3</v>
      </c>
      <c r="E2072">
        <f>Table2[[#This Row],[Return]]</f>
        <v>-6.595343908046788E-3</v>
      </c>
    </row>
    <row r="2073" spans="2:5" x14ac:dyDescent="0.2">
      <c r="B2073" s="149">
        <v>42362</v>
      </c>
      <c r="C2073">
        <v>55.106299999999997</v>
      </c>
      <c r="D2073">
        <f t="shared" si="33"/>
        <v>-3.653691718808362E-2</v>
      </c>
      <c r="E2073">
        <f>Table2[[#This Row],[Return]]</f>
        <v>-3.653691718808362E-2</v>
      </c>
    </row>
    <row r="2074" spans="2:5" x14ac:dyDescent="0.2">
      <c r="B2074" s="149">
        <v>42361</v>
      </c>
      <c r="C2074">
        <v>57.196067999999997</v>
      </c>
      <c r="D2074">
        <f t="shared" si="33"/>
        <v>-1.0220076428722672E-2</v>
      </c>
      <c r="E2074">
        <f>Table2[[#This Row],[Return]]</f>
        <v>-1.0220076428722672E-2</v>
      </c>
    </row>
    <row r="2075" spans="2:5" x14ac:dyDescent="0.2">
      <c r="B2075" s="149">
        <v>42360</v>
      </c>
      <c r="C2075">
        <v>57.786651999999997</v>
      </c>
      <c r="D2075">
        <f t="shared" si="33"/>
        <v>-8.5735477141458266E-3</v>
      </c>
      <c r="E2075">
        <f>Table2[[#This Row],[Return]]</f>
        <v>-8.5735477141458266E-3</v>
      </c>
    </row>
    <row r="2076" spans="2:5" x14ac:dyDescent="0.2">
      <c r="B2076" s="149">
        <v>42359</v>
      </c>
      <c r="C2076">
        <v>58.286372999999998</v>
      </c>
      <c r="D2076">
        <f t="shared" si="33"/>
        <v>2.3942383433313463E-2</v>
      </c>
      <c r="E2076">
        <f>Table2[[#This Row],[Return]]</f>
        <v>2.3942383433313463E-2</v>
      </c>
    </row>
    <row r="2077" spans="2:5" x14ac:dyDescent="0.2">
      <c r="B2077" s="149">
        <v>42356</v>
      </c>
      <c r="C2077">
        <v>56.923488999999996</v>
      </c>
      <c r="D2077">
        <f t="shared" si="33"/>
        <v>-5.5554805322775552E-3</v>
      </c>
      <c r="E2077">
        <f>Table2[[#This Row],[Return]]</f>
        <v>-5.5554805322775552E-3</v>
      </c>
    </row>
    <row r="2078" spans="2:5" x14ac:dyDescent="0.2">
      <c r="B2078" s="149">
        <v>42355</v>
      </c>
      <c r="C2078">
        <v>57.241492999999998</v>
      </c>
      <c r="D2078">
        <f t="shared" si="33"/>
        <v>0</v>
      </c>
      <c r="E2078">
        <f>Table2[[#This Row],[Return]]</f>
        <v>0</v>
      </c>
    </row>
    <row r="2079" spans="2:5" x14ac:dyDescent="0.2">
      <c r="B2079" s="149">
        <v>42354</v>
      </c>
      <c r="C2079">
        <v>57.241492999999998</v>
      </c>
      <c r="D2079">
        <f t="shared" si="33"/>
        <v>1.5897285067976268E-3</v>
      </c>
      <c r="E2079">
        <f>Table2[[#This Row],[Return]]</f>
        <v>1.5897285067976268E-3</v>
      </c>
    </row>
    <row r="2080" spans="2:5" x14ac:dyDescent="0.2">
      <c r="B2080" s="149">
        <v>42353</v>
      </c>
      <c r="C2080">
        <v>57.150638999999998</v>
      </c>
      <c r="D2080">
        <f t="shared" si="33"/>
        <v>7.5213656110557053E-2</v>
      </c>
      <c r="E2080">
        <f>Table2[[#This Row],[Return]]</f>
        <v>7.5213656110557053E-2</v>
      </c>
    </row>
    <row r="2081" spans="2:5" x14ac:dyDescent="0.2">
      <c r="B2081" s="149">
        <v>42352</v>
      </c>
      <c r="C2081">
        <v>53.152821000000003</v>
      </c>
      <c r="D2081">
        <f t="shared" si="33"/>
        <v>3.2656579925009248E-2</v>
      </c>
      <c r="E2081">
        <f>Table2[[#This Row],[Return]]</f>
        <v>3.2656579925009248E-2</v>
      </c>
    </row>
    <row r="2082" spans="2:5" x14ac:dyDescent="0.2">
      <c r="B2082" s="149">
        <v>42349</v>
      </c>
      <c r="C2082">
        <v>51.471924000000001</v>
      </c>
      <c r="D2082">
        <f t="shared" si="33"/>
        <v>-6.5181374641267456E-2</v>
      </c>
      <c r="E2082">
        <f>Table2[[#This Row],[Return]]</f>
        <v>-6.5181374641267456E-2</v>
      </c>
    </row>
    <row r="2083" spans="2:5" x14ac:dyDescent="0.2">
      <c r="B2083" s="149">
        <v>42348</v>
      </c>
      <c r="C2083">
        <v>55.060867000000002</v>
      </c>
      <c r="D2083">
        <f t="shared" si="33"/>
        <v>4.0343453042808397E-2</v>
      </c>
      <c r="E2083">
        <f>Table2[[#This Row],[Return]]</f>
        <v>4.0343453042808397E-2</v>
      </c>
    </row>
    <row r="2084" spans="2:5" x14ac:dyDescent="0.2">
      <c r="B2084" s="149">
        <v>42347</v>
      </c>
      <c r="C2084">
        <v>52.925663</v>
      </c>
      <c r="D2084">
        <f t="shared" si="33"/>
        <v>-6.0483912268882646E-2</v>
      </c>
      <c r="E2084">
        <f>Table2[[#This Row],[Return]]</f>
        <v>-6.0483912268882646E-2</v>
      </c>
    </row>
    <row r="2085" spans="2:5" x14ac:dyDescent="0.2">
      <c r="B2085" s="149">
        <v>42346</v>
      </c>
      <c r="C2085">
        <v>56.332897000000003</v>
      </c>
      <c r="D2085">
        <f t="shared" si="33"/>
        <v>-3.6519077463405686E-2</v>
      </c>
      <c r="E2085">
        <f>Table2[[#This Row],[Return]]</f>
        <v>-3.6519077463405686E-2</v>
      </c>
    </row>
    <row r="2086" spans="2:5" x14ac:dyDescent="0.2">
      <c r="B2086" s="149">
        <v>42345</v>
      </c>
      <c r="C2086">
        <v>58.468097999999998</v>
      </c>
      <c r="D2086">
        <f t="shared" si="33"/>
        <v>-3.3058021812817119E-2</v>
      </c>
      <c r="E2086">
        <f>Table2[[#This Row],[Return]]</f>
        <v>-3.3058021812817119E-2</v>
      </c>
    </row>
    <row r="2087" spans="2:5" x14ac:dyDescent="0.2">
      <c r="B2087" s="149">
        <v>42342</v>
      </c>
      <c r="C2087">
        <v>60.467018000000003</v>
      </c>
      <c r="D2087">
        <f t="shared" si="33"/>
        <v>6.0558007307038628E-2</v>
      </c>
      <c r="E2087">
        <f>Table2[[#This Row],[Return]]</f>
        <v>6.0558007307038628E-2</v>
      </c>
    </row>
    <row r="2088" spans="2:5" x14ac:dyDescent="0.2">
      <c r="B2088" s="149">
        <v>42341</v>
      </c>
      <c r="C2088">
        <v>57.014342999999997</v>
      </c>
      <c r="D2088">
        <f t="shared" si="33"/>
        <v>4.5833131021646371E-2</v>
      </c>
      <c r="E2088">
        <f>Table2[[#This Row],[Return]]</f>
        <v>4.5833131021646371E-2</v>
      </c>
    </row>
    <row r="2089" spans="2:5" x14ac:dyDescent="0.2">
      <c r="B2089" s="149">
        <v>42340</v>
      </c>
      <c r="C2089">
        <v>54.515717000000002</v>
      </c>
      <c r="D2089">
        <f t="shared" si="33"/>
        <v>4.9868775350872863E-2</v>
      </c>
      <c r="E2089">
        <f>Table2[[#This Row],[Return]]</f>
        <v>4.9868775350872863E-2</v>
      </c>
    </row>
    <row r="2090" spans="2:5" x14ac:dyDescent="0.2">
      <c r="B2090" s="149">
        <v>42339</v>
      </c>
      <c r="C2090">
        <v>51.926220000000001</v>
      </c>
      <c r="D2090">
        <f t="shared" si="33"/>
        <v>-4.670532946852185E-2</v>
      </c>
      <c r="E2090">
        <f>Table2[[#This Row],[Return]]</f>
        <v>-4.670532946852185E-2</v>
      </c>
    </row>
    <row r="2091" spans="2:5" x14ac:dyDescent="0.2">
      <c r="B2091" s="149">
        <v>42338</v>
      </c>
      <c r="C2091">
        <v>54.470272000000001</v>
      </c>
      <c r="D2091">
        <f t="shared" si="33"/>
        <v>-4.9920970459282787E-2</v>
      </c>
      <c r="E2091">
        <f>Table2[[#This Row],[Return]]</f>
        <v>-4.9920970459282787E-2</v>
      </c>
    </row>
    <row r="2092" spans="2:5" x14ac:dyDescent="0.2">
      <c r="B2092" s="149">
        <v>42335</v>
      </c>
      <c r="C2092">
        <v>57.332358999999997</v>
      </c>
      <c r="D2092">
        <f t="shared" si="33"/>
        <v>2.2690504703130273E-2</v>
      </c>
      <c r="E2092">
        <f>Table2[[#This Row],[Return]]</f>
        <v>2.2690504703130273E-2</v>
      </c>
    </row>
    <row r="2093" spans="2:5" x14ac:dyDescent="0.2">
      <c r="B2093" s="149">
        <v>42334</v>
      </c>
      <c r="C2093">
        <v>56.060321999999999</v>
      </c>
      <c r="D2093">
        <f t="shared" si="33"/>
        <v>-4.7839473383181334E-2</v>
      </c>
      <c r="E2093">
        <f>Table2[[#This Row],[Return]]</f>
        <v>-4.7839473383181334E-2</v>
      </c>
    </row>
    <row r="2094" spans="2:5" x14ac:dyDescent="0.2">
      <c r="B2094" s="149">
        <v>42332</v>
      </c>
      <c r="C2094">
        <v>58.876964999999998</v>
      </c>
      <c r="D2094">
        <f t="shared" si="33"/>
        <v>1.5673996278901613E-2</v>
      </c>
      <c r="E2094">
        <f>Table2[[#This Row],[Return]]</f>
        <v>1.5673996278901613E-2</v>
      </c>
    </row>
    <row r="2095" spans="2:5" x14ac:dyDescent="0.2">
      <c r="B2095" s="149">
        <v>42331</v>
      </c>
      <c r="C2095">
        <v>57.968369000000003</v>
      </c>
      <c r="D2095">
        <f t="shared" si="33"/>
        <v>-2.0721554079052681E-2</v>
      </c>
      <c r="E2095">
        <f>Table2[[#This Row],[Return]]</f>
        <v>-2.0721554079052681E-2</v>
      </c>
    </row>
    <row r="2096" spans="2:5" x14ac:dyDescent="0.2">
      <c r="B2096" s="149">
        <v>42328</v>
      </c>
      <c r="C2096">
        <v>59.194980999999999</v>
      </c>
      <c r="D2096">
        <f t="shared" si="33"/>
        <v>-2.1036873357968545E-2</v>
      </c>
      <c r="E2096">
        <f>Table2[[#This Row],[Return]]</f>
        <v>-2.1036873357968545E-2</v>
      </c>
    </row>
    <row r="2097" spans="2:5" x14ac:dyDescent="0.2">
      <c r="B2097" s="149">
        <v>42327</v>
      </c>
      <c r="C2097">
        <v>60.467018000000003</v>
      </c>
      <c r="D2097">
        <f t="shared" si="33"/>
        <v>-4.9964212820710785E-2</v>
      </c>
      <c r="E2097">
        <f>Table2[[#This Row],[Return]]</f>
        <v>-4.9964212820710785E-2</v>
      </c>
    </row>
    <row r="2098" spans="2:5" x14ac:dyDescent="0.2">
      <c r="B2098" s="149">
        <v>42326</v>
      </c>
      <c r="C2098">
        <v>63.647095</v>
      </c>
      <c r="D2098">
        <f t="shared" si="33"/>
        <v>2.1460760781521469E-3</v>
      </c>
      <c r="E2098">
        <f>Table2[[#This Row],[Return]]</f>
        <v>2.1460760781521469E-3</v>
      </c>
    </row>
    <row r="2099" spans="2:5" x14ac:dyDescent="0.2">
      <c r="B2099" s="149">
        <v>42325</v>
      </c>
      <c r="C2099">
        <v>63.510795999999999</v>
      </c>
      <c r="D2099">
        <f t="shared" si="33"/>
        <v>-2.1693531555980323E-2</v>
      </c>
      <c r="E2099">
        <f>Table2[[#This Row],[Return]]</f>
        <v>-2.1693531555980323E-2</v>
      </c>
    </row>
    <row r="2100" spans="2:5" x14ac:dyDescent="0.2">
      <c r="B2100" s="149">
        <v>42324</v>
      </c>
      <c r="C2100">
        <v>64.919121000000004</v>
      </c>
      <c r="D2100">
        <f t="shared" si="33"/>
        <v>4.9963170733099846E-2</v>
      </c>
      <c r="E2100">
        <f>Table2[[#This Row],[Return]]</f>
        <v>4.9963170733099846E-2</v>
      </c>
    </row>
    <row r="2101" spans="2:5" x14ac:dyDescent="0.2">
      <c r="B2101" s="149">
        <v>42321</v>
      </c>
      <c r="C2101">
        <v>61.829903000000002</v>
      </c>
      <c r="D2101">
        <f t="shared" si="33"/>
        <v>6.4112637437341496E-2</v>
      </c>
      <c r="E2101">
        <f>Table2[[#This Row],[Return]]</f>
        <v>6.4112637437341496E-2</v>
      </c>
    </row>
    <row r="2102" spans="2:5" x14ac:dyDescent="0.2">
      <c r="B2102" s="149">
        <v>42318</v>
      </c>
      <c r="C2102">
        <v>58.104660000000003</v>
      </c>
      <c r="D2102">
        <f t="shared" si="33"/>
        <v>-4.7654575270057967E-2</v>
      </c>
      <c r="E2102">
        <f>Table2[[#This Row],[Return]]</f>
        <v>-4.7654575270057967E-2</v>
      </c>
    </row>
    <row r="2103" spans="2:5" x14ac:dyDescent="0.2">
      <c r="B2103" s="149">
        <v>42317</v>
      </c>
      <c r="C2103">
        <v>61.012169</v>
      </c>
      <c r="D2103">
        <f t="shared" si="33"/>
        <v>-8.1239257056120139E-3</v>
      </c>
      <c r="E2103">
        <f>Table2[[#This Row],[Return]]</f>
        <v>-8.1239257056120139E-3</v>
      </c>
    </row>
    <row r="2104" spans="2:5" x14ac:dyDescent="0.2">
      <c r="B2104" s="149">
        <v>42314</v>
      </c>
      <c r="C2104">
        <v>61.511887000000002</v>
      </c>
      <c r="D2104">
        <f t="shared" si="33"/>
        <v>-4.9824509468993812E-2</v>
      </c>
      <c r="E2104">
        <f>Table2[[#This Row],[Return]]</f>
        <v>-4.9824509468993812E-2</v>
      </c>
    </row>
    <row r="2105" spans="2:5" x14ac:dyDescent="0.2">
      <c r="B2105" s="149">
        <v>42313</v>
      </c>
      <c r="C2105">
        <v>64.737396000000004</v>
      </c>
      <c r="D2105">
        <f t="shared" si="33"/>
        <v>-5.0000259741608911E-2</v>
      </c>
      <c r="E2105">
        <f>Table2[[#This Row],[Return]]</f>
        <v>-5.0000259741608911E-2</v>
      </c>
    </row>
    <row r="2106" spans="2:5" x14ac:dyDescent="0.2">
      <c r="B2106" s="149">
        <v>42312</v>
      </c>
      <c r="C2106">
        <v>68.144645999999995</v>
      </c>
      <c r="D2106">
        <f t="shared" si="33"/>
        <v>4.9685284555839725E-2</v>
      </c>
      <c r="E2106">
        <f>Table2[[#This Row],[Return]]</f>
        <v>4.9685284555839725E-2</v>
      </c>
    </row>
    <row r="2107" spans="2:5" x14ac:dyDescent="0.2">
      <c r="B2107" s="149">
        <v>42311</v>
      </c>
      <c r="C2107">
        <v>64.919121000000004</v>
      </c>
      <c r="D2107">
        <f t="shared" si="33"/>
        <v>4.9963170733099846E-2</v>
      </c>
      <c r="E2107">
        <f>Table2[[#This Row],[Return]]</f>
        <v>4.9963170733099846E-2</v>
      </c>
    </row>
    <row r="2108" spans="2:5" x14ac:dyDescent="0.2">
      <c r="B2108" s="149">
        <v>42310</v>
      </c>
      <c r="C2108">
        <v>61.829903000000002</v>
      </c>
      <c r="D2108">
        <f t="shared" si="33"/>
        <v>4.934464819303519E-2</v>
      </c>
      <c r="E2108">
        <f>Table2[[#This Row],[Return]]</f>
        <v>4.934464819303519E-2</v>
      </c>
    </row>
    <row r="2109" spans="2:5" x14ac:dyDescent="0.2">
      <c r="B2109" s="149">
        <v>42307</v>
      </c>
      <c r="C2109">
        <v>58.922398000000001</v>
      </c>
      <c r="D2109">
        <f t="shared" si="33"/>
        <v>4.935265127427052E-2</v>
      </c>
      <c r="E2109">
        <f>Table2[[#This Row],[Return]]</f>
        <v>4.935265127427052E-2</v>
      </c>
    </row>
    <row r="2110" spans="2:5" x14ac:dyDescent="0.2">
      <c r="B2110" s="149">
        <v>42306</v>
      </c>
      <c r="C2110">
        <v>56.151187999999998</v>
      </c>
      <c r="D2110">
        <f t="shared" si="33"/>
        <v>4.9236144218913265E-2</v>
      </c>
      <c r="E2110">
        <f>Table2[[#This Row],[Return]]</f>
        <v>4.9236144218913265E-2</v>
      </c>
    </row>
    <row r="2111" spans="2:5" x14ac:dyDescent="0.2">
      <c r="B2111" s="149">
        <v>42305</v>
      </c>
      <c r="C2111">
        <v>53.516254000000004</v>
      </c>
      <c r="D2111">
        <f t="shared" si="33"/>
        <v>2.88208422626124E-2</v>
      </c>
      <c r="E2111">
        <f>Table2[[#This Row],[Return]]</f>
        <v>2.88208422626124E-2</v>
      </c>
    </row>
    <row r="2112" spans="2:5" x14ac:dyDescent="0.2">
      <c r="B2112" s="149">
        <v>42304</v>
      </c>
      <c r="C2112">
        <v>52.017077999999998</v>
      </c>
      <c r="D2112">
        <f t="shared" si="33"/>
        <v>3.8078051570112403E-2</v>
      </c>
      <c r="E2112">
        <f>Table2[[#This Row],[Return]]</f>
        <v>3.8078051570112403E-2</v>
      </c>
    </row>
    <row r="2113" spans="2:5" x14ac:dyDescent="0.2">
      <c r="B2113" s="149">
        <v>42303</v>
      </c>
      <c r="C2113">
        <v>50.109023999999998</v>
      </c>
      <c r="D2113">
        <f t="shared" si="33"/>
        <v>7.4001908935724059E-2</v>
      </c>
      <c r="E2113">
        <f>Table2[[#This Row],[Return]]</f>
        <v>7.4001908935724059E-2</v>
      </c>
    </row>
    <row r="2114" spans="2:5" x14ac:dyDescent="0.2">
      <c r="B2114" s="149">
        <v>42300</v>
      </c>
      <c r="C2114">
        <v>46.656364000000004</v>
      </c>
      <c r="D2114">
        <f t="shared" si="33"/>
        <v>9.8395722881930978E-2</v>
      </c>
      <c r="E2114">
        <f>Table2[[#This Row],[Return]]</f>
        <v>9.8395722881930978E-2</v>
      </c>
    </row>
    <row r="2115" spans="2:5" x14ac:dyDescent="0.2">
      <c r="B2115" s="149">
        <v>42298</v>
      </c>
      <c r="C2115">
        <v>42.476826000000003</v>
      </c>
      <c r="D2115">
        <f t="shared" si="33"/>
        <v>-3.1984280146952144E-3</v>
      </c>
      <c r="E2115">
        <f>Table2[[#This Row],[Return]]</f>
        <v>-3.1984280146952144E-3</v>
      </c>
    </row>
    <row r="2116" spans="2:5" x14ac:dyDescent="0.2">
      <c r="B2116" s="149">
        <v>42297</v>
      </c>
      <c r="C2116">
        <v>42.613121</v>
      </c>
      <c r="D2116">
        <f t="shared" ref="D2116:D2179" si="34">(C2116-C2117)/C2117</f>
        <v>6.4379679292661139E-3</v>
      </c>
      <c r="E2116">
        <f>Table2[[#This Row],[Return]]</f>
        <v>6.4379679292661139E-3</v>
      </c>
    </row>
    <row r="2117" spans="2:5" x14ac:dyDescent="0.2">
      <c r="B2117" s="149">
        <v>42296</v>
      </c>
      <c r="C2117">
        <v>42.340533999999998</v>
      </c>
      <c r="D2117">
        <f t="shared" si="34"/>
        <v>5.3107276451699041E-2</v>
      </c>
      <c r="E2117">
        <f>Table2[[#This Row],[Return]]</f>
        <v>5.3107276451699041E-2</v>
      </c>
    </row>
    <row r="2118" spans="2:5" x14ac:dyDescent="0.2">
      <c r="B2118" s="149">
        <v>42293</v>
      </c>
      <c r="C2118">
        <v>40.205337999999998</v>
      </c>
      <c r="D2118">
        <f t="shared" si="34"/>
        <v>-1.1173218295087065E-2</v>
      </c>
      <c r="E2118">
        <f>Table2[[#This Row],[Return]]</f>
        <v>-1.1173218295087065E-2</v>
      </c>
    </row>
    <row r="2119" spans="2:5" x14ac:dyDescent="0.2">
      <c r="B2119" s="149">
        <v>42292</v>
      </c>
      <c r="C2119">
        <v>40.659636999999996</v>
      </c>
      <c r="D2119">
        <f t="shared" si="34"/>
        <v>5.4181443098609651E-2</v>
      </c>
      <c r="E2119">
        <f>Table2[[#This Row],[Return]]</f>
        <v>5.4181443098609651E-2</v>
      </c>
    </row>
    <row r="2120" spans="2:5" x14ac:dyDescent="0.2">
      <c r="B2120" s="149">
        <v>42291</v>
      </c>
      <c r="C2120">
        <v>38.569865999999998</v>
      </c>
      <c r="D2120">
        <f t="shared" si="34"/>
        <v>3.9168069921139193E-2</v>
      </c>
      <c r="E2120">
        <f>Table2[[#This Row],[Return]]</f>
        <v>3.9168069921139193E-2</v>
      </c>
    </row>
    <row r="2121" spans="2:5" x14ac:dyDescent="0.2">
      <c r="B2121" s="149">
        <v>42290</v>
      </c>
      <c r="C2121">
        <v>37.116100000000003</v>
      </c>
      <c r="D2121">
        <f t="shared" si="34"/>
        <v>1.364747180489914E-2</v>
      </c>
      <c r="E2121">
        <f>Table2[[#This Row],[Return]]</f>
        <v>1.364747180489914E-2</v>
      </c>
    </row>
    <row r="2122" spans="2:5" x14ac:dyDescent="0.2">
      <c r="B2122" s="149">
        <v>42289</v>
      </c>
      <c r="C2122">
        <v>36.616379000000002</v>
      </c>
      <c r="D2122">
        <f t="shared" si="34"/>
        <v>0.1994045032691919</v>
      </c>
      <c r="E2122">
        <f>Table2[[#This Row],[Return]]</f>
        <v>0.1994045032691919</v>
      </c>
    </row>
    <row r="2123" spans="2:5" x14ac:dyDescent="0.2">
      <c r="B2123" s="149">
        <v>42286</v>
      </c>
      <c r="C2123">
        <v>30.528798999999999</v>
      </c>
      <c r="D2123">
        <f t="shared" si="34"/>
        <v>1.3574699542794397E-2</v>
      </c>
      <c r="E2123">
        <f>Table2[[#This Row],[Return]]</f>
        <v>1.3574699542794397E-2</v>
      </c>
    </row>
    <row r="2124" spans="2:5" x14ac:dyDescent="0.2">
      <c r="B2124" s="149">
        <v>42285</v>
      </c>
      <c r="C2124">
        <v>30.11993</v>
      </c>
      <c r="D2124">
        <f t="shared" si="34"/>
        <v>2.7907023887256528E-2</v>
      </c>
      <c r="E2124">
        <f>Table2[[#This Row],[Return]]</f>
        <v>2.7907023887256528E-2</v>
      </c>
    </row>
    <row r="2125" spans="2:5" x14ac:dyDescent="0.2">
      <c r="B2125" s="149">
        <v>42284</v>
      </c>
      <c r="C2125">
        <v>29.302192999999999</v>
      </c>
      <c r="D2125">
        <f t="shared" si="34"/>
        <v>0.17700713903832446</v>
      </c>
      <c r="E2125">
        <f>Table2[[#This Row],[Return]]</f>
        <v>0.17700713903832446</v>
      </c>
    </row>
    <row r="2126" spans="2:5" x14ac:dyDescent="0.2">
      <c r="B2126" s="149">
        <v>42283</v>
      </c>
      <c r="C2126">
        <v>24.895510000000002</v>
      </c>
      <c r="D2126">
        <f t="shared" si="34"/>
        <v>9.3812382440644146E-2</v>
      </c>
      <c r="E2126">
        <f>Table2[[#This Row],[Return]]</f>
        <v>9.3812382440644146E-2</v>
      </c>
    </row>
    <row r="2127" spans="2:5" x14ac:dyDescent="0.2">
      <c r="B2127" s="149">
        <v>42282</v>
      </c>
      <c r="C2127">
        <v>22.760311000000002</v>
      </c>
      <c r="D2127">
        <f t="shared" si="34"/>
        <v>4.1580172684860056E-2</v>
      </c>
      <c r="E2127">
        <f>Table2[[#This Row],[Return]]</f>
        <v>4.1580172684860056E-2</v>
      </c>
    </row>
    <row r="2128" spans="2:5" x14ac:dyDescent="0.2">
      <c r="B2128" s="149">
        <v>42278</v>
      </c>
      <c r="C2128">
        <v>21.851713</v>
      </c>
      <c r="D2128">
        <f t="shared" si="34"/>
        <v>-2.2357709391430711E-2</v>
      </c>
      <c r="E2128">
        <f>Table2[[#This Row],[Return]]</f>
        <v>-2.2357709391430711E-2</v>
      </c>
    </row>
    <row r="2129" spans="2:5" x14ac:dyDescent="0.2">
      <c r="B2129" s="149">
        <v>42277</v>
      </c>
      <c r="C2129">
        <v>22.35144</v>
      </c>
      <c r="D2129">
        <f t="shared" si="34"/>
        <v>-8.064515055345816E-3</v>
      </c>
      <c r="E2129">
        <f>Table2[[#This Row],[Return]]</f>
        <v>-8.064515055345816E-3</v>
      </c>
    </row>
    <row r="2130" spans="2:5" x14ac:dyDescent="0.2">
      <c r="B2130" s="149">
        <v>42276</v>
      </c>
      <c r="C2130">
        <v>22.533159000000001</v>
      </c>
      <c r="D2130">
        <f t="shared" si="34"/>
        <v>2.0576152003493362E-2</v>
      </c>
      <c r="E2130">
        <f>Table2[[#This Row],[Return]]</f>
        <v>2.0576152003493362E-2</v>
      </c>
    </row>
    <row r="2131" spans="2:5" x14ac:dyDescent="0.2">
      <c r="B2131" s="149">
        <v>42275</v>
      </c>
      <c r="C2131">
        <v>22.078861</v>
      </c>
      <c r="D2131">
        <f t="shared" si="34"/>
        <v>1.2500021782713823E-2</v>
      </c>
      <c r="E2131">
        <f>Table2[[#This Row],[Return]]</f>
        <v>1.2500021782713823E-2</v>
      </c>
    </row>
    <row r="2132" spans="2:5" x14ac:dyDescent="0.2">
      <c r="B2132" s="149">
        <v>42271</v>
      </c>
      <c r="C2132">
        <v>21.806281999999999</v>
      </c>
      <c r="D2132">
        <f t="shared" si="34"/>
        <v>4.1840306687081393E-3</v>
      </c>
      <c r="E2132">
        <f>Table2[[#This Row],[Return]]</f>
        <v>4.1840306687081393E-3</v>
      </c>
    </row>
    <row r="2133" spans="2:5" x14ac:dyDescent="0.2">
      <c r="B2133" s="149">
        <v>42270</v>
      </c>
      <c r="C2133">
        <v>21.715423999999999</v>
      </c>
      <c r="D2133">
        <f t="shared" si="34"/>
        <v>4.2016567732113107E-3</v>
      </c>
      <c r="E2133">
        <f>Table2[[#This Row],[Return]]</f>
        <v>4.2016567732113107E-3</v>
      </c>
    </row>
    <row r="2134" spans="2:5" x14ac:dyDescent="0.2">
      <c r="B2134" s="149">
        <v>42269</v>
      </c>
      <c r="C2134">
        <v>21.624565</v>
      </c>
      <c r="D2134">
        <f t="shared" si="34"/>
        <v>-5.7425742833196784E-2</v>
      </c>
      <c r="E2134">
        <f>Table2[[#This Row],[Return]]</f>
        <v>-5.7425742833196784E-2</v>
      </c>
    </row>
    <row r="2135" spans="2:5" x14ac:dyDescent="0.2">
      <c r="B2135" s="149">
        <v>42268</v>
      </c>
      <c r="C2135">
        <v>22.942028000000001</v>
      </c>
      <c r="D2135">
        <f t="shared" si="34"/>
        <v>4.1237247219339038E-2</v>
      </c>
      <c r="E2135">
        <f>Table2[[#This Row],[Return]]</f>
        <v>4.1237247219339038E-2</v>
      </c>
    </row>
    <row r="2136" spans="2:5" x14ac:dyDescent="0.2">
      <c r="B2136" s="149">
        <v>42265</v>
      </c>
      <c r="C2136">
        <v>22.033429999999999</v>
      </c>
      <c r="D2136">
        <f t="shared" si="34"/>
        <v>4.3010602022131424E-2</v>
      </c>
      <c r="E2136">
        <f>Table2[[#This Row],[Return]]</f>
        <v>4.3010602022131424E-2</v>
      </c>
    </row>
    <row r="2137" spans="2:5" x14ac:dyDescent="0.2">
      <c r="B2137" s="149">
        <v>42263</v>
      </c>
      <c r="C2137">
        <v>21.124838</v>
      </c>
      <c r="D2137">
        <f t="shared" si="34"/>
        <v>-3.9256267223879593E-2</v>
      </c>
      <c r="E2137">
        <f>Table2[[#This Row],[Return]]</f>
        <v>-3.9256267223879593E-2</v>
      </c>
    </row>
    <row r="2138" spans="2:5" x14ac:dyDescent="0.2">
      <c r="B2138" s="149">
        <v>42262</v>
      </c>
      <c r="C2138">
        <v>21.988005000000001</v>
      </c>
      <c r="D2138">
        <f t="shared" si="34"/>
        <v>5.4466329043774159E-2</v>
      </c>
      <c r="E2138">
        <f>Table2[[#This Row],[Return]]</f>
        <v>5.4466329043774159E-2</v>
      </c>
    </row>
    <row r="2139" spans="2:5" x14ac:dyDescent="0.2">
      <c r="B2139" s="149">
        <v>42261</v>
      </c>
      <c r="C2139">
        <v>20.852259</v>
      </c>
      <c r="D2139">
        <f t="shared" si="34"/>
        <v>4.3763426358531601E-3</v>
      </c>
      <c r="E2139">
        <f>Table2[[#This Row],[Return]]</f>
        <v>4.3763426358531601E-3</v>
      </c>
    </row>
    <row r="2140" spans="2:5" x14ac:dyDescent="0.2">
      <c r="B2140" s="149">
        <v>42258</v>
      </c>
      <c r="C2140">
        <v>20.761399999999998</v>
      </c>
      <c r="D2140">
        <f t="shared" si="34"/>
        <v>2.9279285867158618E-2</v>
      </c>
      <c r="E2140">
        <f>Table2[[#This Row],[Return]]</f>
        <v>2.9279285867158618E-2</v>
      </c>
    </row>
    <row r="2141" spans="2:5" x14ac:dyDescent="0.2">
      <c r="B2141" s="149">
        <v>42257</v>
      </c>
      <c r="C2141">
        <v>20.170812999999999</v>
      </c>
      <c r="D2141">
        <f t="shared" si="34"/>
        <v>-3.0567749601080531E-2</v>
      </c>
      <c r="E2141">
        <f>Table2[[#This Row],[Return]]</f>
        <v>-3.0567749601080531E-2</v>
      </c>
    </row>
    <row r="2142" spans="2:5" x14ac:dyDescent="0.2">
      <c r="B2142" s="149">
        <v>42256</v>
      </c>
      <c r="C2142">
        <v>20.806830999999999</v>
      </c>
      <c r="D2142">
        <f t="shared" si="34"/>
        <v>2.921369156677997E-2</v>
      </c>
      <c r="E2142">
        <f>Table2[[#This Row],[Return]]</f>
        <v>2.921369156677997E-2</v>
      </c>
    </row>
    <row r="2143" spans="2:5" x14ac:dyDescent="0.2">
      <c r="B2143" s="149">
        <v>42255</v>
      </c>
      <c r="C2143">
        <v>20.216239999999999</v>
      </c>
      <c r="D2143">
        <f t="shared" si="34"/>
        <v>2.2521154700110555E-3</v>
      </c>
      <c r="E2143">
        <f>Table2[[#This Row],[Return]]</f>
        <v>2.2521154700110555E-3</v>
      </c>
    </row>
    <row r="2144" spans="2:5" x14ac:dyDescent="0.2">
      <c r="B2144" s="149">
        <v>42254</v>
      </c>
      <c r="C2144">
        <v>20.170812999999999</v>
      </c>
      <c r="D2144">
        <f t="shared" si="34"/>
        <v>-1.1135964354089593E-2</v>
      </c>
      <c r="E2144">
        <f>Table2[[#This Row],[Return]]</f>
        <v>-1.1135964354089593E-2</v>
      </c>
    </row>
    <row r="2145" spans="2:5" x14ac:dyDescent="0.2">
      <c r="B2145" s="149">
        <v>42251</v>
      </c>
      <c r="C2145">
        <v>20.397964000000002</v>
      </c>
      <c r="D2145">
        <f t="shared" si="34"/>
        <v>-5.2742479754412881E-2</v>
      </c>
      <c r="E2145">
        <f>Table2[[#This Row],[Return]]</f>
        <v>-5.2742479754412881E-2</v>
      </c>
    </row>
    <row r="2146" spans="2:5" x14ac:dyDescent="0.2">
      <c r="B2146" s="149">
        <v>42250</v>
      </c>
      <c r="C2146">
        <v>21.533705000000001</v>
      </c>
      <c r="D2146">
        <f t="shared" si="34"/>
        <v>1.7167379136030839E-2</v>
      </c>
      <c r="E2146">
        <f>Table2[[#This Row],[Return]]</f>
        <v>1.7167379136030839E-2</v>
      </c>
    </row>
    <row r="2147" spans="2:5" x14ac:dyDescent="0.2">
      <c r="B2147" s="149">
        <v>42249</v>
      </c>
      <c r="C2147">
        <v>21.170266999999999</v>
      </c>
      <c r="D2147">
        <f t="shared" si="34"/>
        <v>5.19186092589035E-2</v>
      </c>
      <c r="E2147">
        <f>Table2[[#This Row],[Return]]</f>
        <v>5.19186092589035E-2</v>
      </c>
    </row>
    <row r="2148" spans="2:5" x14ac:dyDescent="0.2">
      <c r="B2148" s="149">
        <v>42248</v>
      </c>
      <c r="C2148">
        <v>20.125385000000001</v>
      </c>
      <c r="D2148">
        <f t="shared" si="34"/>
        <v>-3.6956292672786772E-2</v>
      </c>
      <c r="E2148">
        <f>Table2[[#This Row],[Return]]</f>
        <v>-3.6956292672786772E-2</v>
      </c>
    </row>
    <row r="2149" spans="2:5" x14ac:dyDescent="0.2">
      <c r="B2149" s="149">
        <v>42247</v>
      </c>
      <c r="C2149">
        <v>20.897686</v>
      </c>
      <c r="D2149">
        <f t="shared" si="34"/>
        <v>4.5454281674368879E-2</v>
      </c>
      <c r="E2149">
        <f>Table2[[#This Row],[Return]]</f>
        <v>4.5454281674368879E-2</v>
      </c>
    </row>
    <row r="2150" spans="2:5" x14ac:dyDescent="0.2">
      <c r="B2150" s="149">
        <v>42244</v>
      </c>
      <c r="C2150">
        <v>19.989096</v>
      </c>
      <c r="D2150">
        <f t="shared" si="34"/>
        <v>-3.5087569401170721E-2</v>
      </c>
      <c r="E2150">
        <f>Table2[[#This Row],[Return]]</f>
        <v>-3.5087569401170721E-2</v>
      </c>
    </row>
    <row r="2151" spans="2:5" x14ac:dyDescent="0.2">
      <c r="B2151" s="149">
        <v>42243</v>
      </c>
      <c r="C2151">
        <v>20.715969000000001</v>
      </c>
      <c r="D2151">
        <f t="shared" si="34"/>
        <v>7.547151885919702E-2</v>
      </c>
      <c r="E2151">
        <f>Table2[[#This Row],[Return]]</f>
        <v>7.547151885919702E-2</v>
      </c>
    </row>
    <row r="2152" spans="2:5" x14ac:dyDescent="0.2">
      <c r="B2152" s="149">
        <v>42242</v>
      </c>
      <c r="C2152">
        <v>19.262219999999999</v>
      </c>
      <c r="D2152">
        <f t="shared" si="34"/>
        <v>-5.5679282500939918E-2</v>
      </c>
      <c r="E2152">
        <f>Table2[[#This Row],[Return]]</f>
        <v>-5.5679282500939918E-2</v>
      </c>
    </row>
    <row r="2153" spans="2:5" x14ac:dyDescent="0.2">
      <c r="B2153" s="149">
        <v>42241</v>
      </c>
      <c r="C2153">
        <v>20.397964000000002</v>
      </c>
      <c r="D2153">
        <f t="shared" si="34"/>
        <v>2.0454551821653254E-2</v>
      </c>
      <c r="E2153">
        <f>Table2[[#This Row],[Return]]</f>
        <v>2.0454551821653254E-2</v>
      </c>
    </row>
    <row r="2154" spans="2:5" x14ac:dyDescent="0.2">
      <c r="B2154" s="149">
        <v>42240</v>
      </c>
      <c r="C2154">
        <v>19.989096</v>
      </c>
      <c r="D2154">
        <f t="shared" si="34"/>
        <v>-0.10386953543598636</v>
      </c>
      <c r="E2154">
        <f>Table2[[#This Row],[Return]]</f>
        <v>-0.10386953543598636</v>
      </c>
    </row>
    <row r="2155" spans="2:5" x14ac:dyDescent="0.2">
      <c r="B2155" s="149">
        <v>42237</v>
      </c>
      <c r="C2155">
        <v>22.306011000000002</v>
      </c>
      <c r="D2155">
        <f t="shared" si="34"/>
        <v>2.2916744816929457E-2</v>
      </c>
      <c r="E2155">
        <f>Table2[[#This Row],[Return]]</f>
        <v>2.2916744816929457E-2</v>
      </c>
    </row>
    <row r="2156" spans="2:5" x14ac:dyDescent="0.2">
      <c r="B2156" s="149">
        <v>42236</v>
      </c>
      <c r="C2156">
        <v>21.806281999999999</v>
      </c>
      <c r="D2156">
        <f t="shared" si="34"/>
        <v>-3.225810460042472E-2</v>
      </c>
      <c r="E2156">
        <f>Table2[[#This Row],[Return]]</f>
        <v>-3.225810460042472E-2</v>
      </c>
    </row>
    <row r="2157" spans="2:5" x14ac:dyDescent="0.2">
      <c r="B2157" s="149">
        <v>42235</v>
      </c>
      <c r="C2157">
        <v>22.533159000000001</v>
      </c>
      <c r="D2157">
        <f t="shared" si="34"/>
        <v>-1.9762779307235159E-2</v>
      </c>
      <c r="E2157">
        <f>Table2[[#This Row],[Return]]</f>
        <v>-1.9762779307235159E-2</v>
      </c>
    </row>
    <row r="2158" spans="2:5" x14ac:dyDescent="0.2">
      <c r="B2158" s="149">
        <v>42234</v>
      </c>
      <c r="C2158">
        <v>22.987455000000001</v>
      </c>
      <c r="D2158">
        <f t="shared" si="34"/>
        <v>-1.364525503547151E-2</v>
      </c>
      <c r="E2158">
        <f>Table2[[#This Row],[Return]]</f>
        <v>-1.364525503547151E-2</v>
      </c>
    </row>
    <row r="2159" spans="2:5" x14ac:dyDescent="0.2">
      <c r="B2159" s="149">
        <v>42233</v>
      </c>
      <c r="C2159">
        <v>23.305464000000001</v>
      </c>
      <c r="D2159">
        <f t="shared" si="34"/>
        <v>2.3951913486595113E-2</v>
      </c>
      <c r="E2159">
        <f>Table2[[#This Row],[Return]]</f>
        <v>2.3951913486595113E-2</v>
      </c>
    </row>
    <row r="2160" spans="2:5" x14ac:dyDescent="0.2">
      <c r="B2160" s="149">
        <v>42230</v>
      </c>
      <c r="C2160">
        <v>22.760311000000002</v>
      </c>
      <c r="D2160">
        <f t="shared" si="34"/>
        <v>-1.9919109831043444E-3</v>
      </c>
      <c r="E2160">
        <f>Table2[[#This Row],[Return]]</f>
        <v>-1.9919109831043444E-3</v>
      </c>
    </row>
    <row r="2161" spans="2:5" x14ac:dyDescent="0.2">
      <c r="B2161" s="149">
        <v>42229</v>
      </c>
      <c r="C2161">
        <v>22.805738000000002</v>
      </c>
      <c r="D2161">
        <f t="shared" si="34"/>
        <v>6.0121007804028008E-3</v>
      </c>
      <c r="E2161">
        <f>Table2[[#This Row],[Return]]</f>
        <v>6.0121007804028008E-3</v>
      </c>
    </row>
    <row r="2162" spans="2:5" x14ac:dyDescent="0.2">
      <c r="B2162" s="149">
        <v>42228</v>
      </c>
      <c r="C2162">
        <v>22.669447000000002</v>
      </c>
      <c r="D2162">
        <f t="shared" si="34"/>
        <v>-1.771667241954105E-2</v>
      </c>
      <c r="E2162">
        <f>Table2[[#This Row],[Return]]</f>
        <v>-1.771667241954105E-2</v>
      </c>
    </row>
    <row r="2163" spans="2:5" x14ac:dyDescent="0.2">
      <c r="B2163" s="149">
        <v>42227</v>
      </c>
      <c r="C2163">
        <v>23.078317999999999</v>
      </c>
      <c r="D2163">
        <f t="shared" si="34"/>
        <v>-2.3076959546512153E-2</v>
      </c>
      <c r="E2163">
        <f>Table2[[#This Row],[Return]]</f>
        <v>-2.3076959546512153E-2</v>
      </c>
    </row>
    <row r="2164" spans="2:5" x14ac:dyDescent="0.2">
      <c r="B2164" s="149">
        <v>42226</v>
      </c>
      <c r="C2164">
        <v>23.623476</v>
      </c>
      <c r="D2164">
        <f t="shared" si="34"/>
        <v>-5.6261282400140937E-2</v>
      </c>
      <c r="E2164">
        <f>Table2[[#This Row],[Return]]</f>
        <v>-5.6261282400140937E-2</v>
      </c>
    </row>
    <row r="2165" spans="2:5" x14ac:dyDescent="0.2">
      <c r="B2165" s="149">
        <v>42223</v>
      </c>
      <c r="C2165">
        <v>25.031797000000001</v>
      </c>
      <c r="D2165">
        <f t="shared" si="34"/>
        <v>-1.6071473915030339E-2</v>
      </c>
      <c r="E2165">
        <f>Table2[[#This Row],[Return]]</f>
        <v>-1.6071473915030339E-2</v>
      </c>
    </row>
    <row r="2166" spans="2:5" x14ac:dyDescent="0.2">
      <c r="B2166" s="149">
        <v>42222</v>
      </c>
      <c r="C2166">
        <v>25.440666</v>
      </c>
      <c r="D2166">
        <f t="shared" si="34"/>
        <v>0.1382114977826932</v>
      </c>
      <c r="E2166">
        <f>Table2[[#This Row],[Return]]</f>
        <v>0.1382114977826932</v>
      </c>
    </row>
    <row r="2167" spans="2:5" x14ac:dyDescent="0.2">
      <c r="B2167" s="149">
        <v>42221</v>
      </c>
      <c r="C2167">
        <v>22.35144</v>
      </c>
      <c r="D2167">
        <f t="shared" si="34"/>
        <v>7.6586357374743619E-2</v>
      </c>
      <c r="E2167">
        <f>Table2[[#This Row],[Return]]</f>
        <v>7.6586357374743619E-2</v>
      </c>
    </row>
    <row r="2168" spans="2:5" x14ac:dyDescent="0.2">
      <c r="B2168" s="149">
        <v>42220</v>
      </c>
      <c r="C2168">
        <v>20.761399999999998</v>
      </c>
      <c r="D2168">
        <f t="shared" si="34"/>
        <v>3.8636264491400625E-2</v>
      </c>
      <c r="E2168">
        <f>Table2[[#This Row],[Return]]</f>
        <v>3.8636264491400625E-2</v>
      </c>
    </row>
    <row r="2169" spans="2:5" x14ac:dyDescent="0.2">
      <c r="B2169" s="149">
        <v>42219</v>
      </c>
      <c r="C2169">
        <v>19.989096</v>
      </c>
      <c r="D2169">
        <f t="shared" si="34"/>
        <v>-2.2674360652359983E-3</v>
      </c>
      <c r="E2169">
        <f>Table2[[#This Row],[Return]]</f>
        <v>-2.2674360652359983E-3</v>
      </c>
    </row>
    <row r="2170" spans="2:5" x14ac:dyDescent="0.2">
      <c r="B2170" s="149">
        <v>42216</v>
      </c>
      <c r="C2170">
        <v>20.034523</v>
      </c>
      <c r="D2170">
        <f t="shared" si="34"/>
        <v>3.5211248319840877E-2</v>
      </c>
      <c r="E2170">
        <f>Table2[[#This Row],[Return]]</f>
        <v>3.5211248319840877E-2</v>
      </c>
    </row>
    <row r="2171" spans="2:5" x14ac:dyDescent="0.2">
      <c r="B2171" s="149">
        <v>42215</v>
      </c>
      <c r="C2171">
        <v>19.353076999999999</v>
      </c>
      <c r="D2171">
        <f t="shared" si="34"/>
        <v>2.8985501852411097E-2</v>
      </c>
      <c r="E2171">
        <f>Table2[[#This Row],[Return]]</f>
        <v>2.8985501852411097E-2</v>
      </c>
    </row>
    <row r="2172" spans="2:5" x14ac:dyDescent="0.2">
      <c r="B2172" s="149">
        <v>42214</v>
      </c>
      <c r="C2172">
        <v>18.807919999999999</v>
      </c>
      <c r="D2172">
        <f t="shared" si="34"/>
        <v>-2.4095455088401878E-3</v>
      </c>
      <c r="E2172">
        <f>Table2[[#This Row],[Return]]</f>
        <v>-2.4095455088401878E-3</v>
      </c>
    </row>
    <row r="2173" spans="2:5" x14ac:dyDescent="0.2">
      <c r="B2173" s="149">
        <v>42213</v>
      </c>
      <c r="C2173">
        <v>18.853348</v>
      </c>
      <c r="D2173">
        <f t="shared" si="34"/>
        <v>2.4153654417926667E-3</v>
      </c>
      <c r="E2173">
        <f>Table2[[#This Row],[Return]]</f>
        <v>2.4153654417926667E-3</v>
      </c>
    </row>
    <row r="2174" spans="2:5" x14ac:dyDescent="0.2">
      <c r="B2174" s="149">
        <v>42212</v>
      </c>
      <c r="C2174">
        <v>18.807919999999999</v>
      </c>
      <c r="D2174">
        <f t="shared" si="34"/>
        <v>-1.4285685834824612E-2</v>
      </c>
      <c r="E2174">
        <f>Table2[[#This Row],[Return]]</f>
        <v>-1.4285685834824612E-2</v>
      </c>
    </row>
    <row r="2175" spans="2:5" x14ac:dyDescent="0.2">
      <c r="B2175" s="149">
        <v>42209</v>
      </c>
      <c r="C2175">
        <v>19.080497999999999</v>
      </c>
      <c r="D2175">
        <f t="shared" si="34"/>
        <v>-2.3752574188954166E-3</v>
      </c>
      <c r="E2175">
        <f>Table2[[#This Row],[Return]]</f>
        <v>-2.3752574188954166E-3</v>
      </c>
    </row>
    <row r="2176" spans="2:5" x14ac:dyDescent="0.2">
      <c r="B2176" s="149">
        <v>42208</v>
      </c>
      <c r="C2176">
        <v>19.125927000000001</v>
      </c>
      <c r="D2176">
        <f t="shared" si="34"/>
        <v>-2.3696289401750515E-3</v>
      </c>
      <c r="E2176">
        <f>Table2[[#This Row],[Return]]</f>
        <v>-2.3696289401750515E-3</v>
      </c>
    </row>
    <row r="2177" spans="2:5" x14ac:dyDescent="0.2">
      <c r="B2177" s="149">
        <v>42207</v>
      </c>
      <c r="C2177">
        <v>19.171355999999999</v>
      </c>
      <c r="D2177">
        <f t="shared" si="34"/>
        <v>-1.1709766544932231E-2</v>
      </c>
      <c r="E2177">
        <f>Table2[[#This Row],[Return]]</f>
        <v>-1.1709766544932231E-2</v>
      </c>
    </row>
    <row r="2178" spans="2:5" x14ac:dyDescent="0.2">
      <c r="B2178" s="149">
        <v>42206</v>
      </c>
      <c r="C2178">
        <v>19.398508</v>
      </c>
      <c r="D2178">
        <f t="shared" si="34"/>
        <v>1.6666755762873749E-2</v>
      </c>
      <c r="E2178">
        <f>Table2[[#This Row],[Return]]</f>
        <v>1.6666755762873749E-2</v>
      </c>
    </row>
    <row r="2179" spans="2:5" x14ac:dyDescent="0.2">
      <c r="B2179" s="149">
        <v>42205</v>
      </c>
      <c r="C2179">
        <v>19.080497999999999</v>
      </c>
      <c r="D2179">
        <f t="shared" si="34"/>
        <v>-1.1764870401110454E-2</v>
      </c>
      <c r="E2179">
        <f>Table2[[#This Row],[Return]]</f>
        <v>-1.1764870401110454E-2</v>
      </c>
    </row>
    <row r="2180" spans="2:5" x14ac:dyDescent="0.2">
      <c r="B2180" s="149">
        <v>42202</v>
      </c>
      <c r="C2180">
        <v>19.307649999999999</v>
      </c>
      <c r="D2180">
        <f t="shared" ref="D2180:D2243" si="35">(C2180-C2181)/C2181</f>
        <v>2.905579008672133E-2</v>
      </c>
      <c r="E2180">
        <f>Table2[[#This Row],[Return]]</f>
        <v>2.905579008672133E-2</v>
      </c>
    </row>
    <row r="2181" spans="2:5" x14ac:dyDescent="0.2">
      <c r="B2181" s="149">
        <v>42201</v>
      </c>
      <c r="C2181">
        <v>18.762491000000001</v>
      </c>
      <c r="D2181">
        <f t="shared" si="35"/>
        <v>-2.5943478996709547E-2</v>
      </c>
      <c r="E2181">
        <f>Table2[[#This Row],[Return]]</f>
        <v>-2.5943478996709547E-2</v>
      </c>
    </row>
    <row r="2182" spans="2:5" x14ac:dyDescent="0.2">
      <c r="B2182" s="149">
        <v>42200</v>
      </c>
      <c r="C2182">
        <v>19.262219999999999</v>
      </c>
      <c r="D2182">
        <f t="shared" si="35"/>
        <v>-9.3455877115409258E-3</v>
      </c>
      <c r="E2182">
        <f>Table2[[#This Row],[Return]]</f>
        <v>-9.3455877115409258E-3</v>
      </c>
    </row>
    <row r="2183" spans="2:5" x14ac:dyDescent="0.2">
      <c r="B2183" s="149">
        <v>42199</v>
      </c>
      <c r="C2183">
        <v>19.443935</v>
      </c>
      <c r="D2183">
        <f t="shared" si="35"/>
        <v>1.1820079637646011E-2</v>
      </c>
      <c r="E2183">
        <f>Table2[[#This Row],[Return]]</f>
        <v>1.1820079637646011E-2</v>
      </c>
    </row>
    <row r="2184" spans="2:5" x14ac:dyDescent="0.2">
      <c r="B2184" s="149">
        <v>42198</v>
      </c>
      <c r="C2184">
        <v>19.216791000000001</v>
      </c>
      <c r="D2184">
        <f t="shared" si="35"/>
        <v>-2.3094357493908969E-2</v>
      </c>
      <c r="E2184">
        <f>Table2[[#This Row],[Return]]</f>
        <v>-2.3094357493908969E-2</v>
      </c>
    </row>
    <row r="2185" spans="2:5" x14ac:dyDescent="0.2">
      <c r="B2185" s="149">
        <v>42195</v>
      </c>
      <c r="C2185">
        <v>19.671081999999998</v>
      </c>
      <c r="D2185">
        <f t="shared" si="35"/>
        <v>-2.2573630268439733E-2</v>
      </c>
      <c r="E2185">
        <f>Table2[[#This Row],[Return]]</f>
        <v>-2.2573630268439733E-2</v>
      </c>
    </row>
    <row r="2186" spans="2:5" x14ac:dyDescent="0.2">
      <c r="B2186" s="149">
        <v>42194</v>
      </c>
      <c r="C2186">
        <v>20.125385000000001</v>
      </c>
      <c r="D2186">
        <f t="shared" si="35"/>
        <v>2.2625051830298349E-3</v>
      </c>
      <c r="E2186">
        <f>Table2[[#This Row],[Return]]</f>
        <v>2.2625051830298349E-3</v>
      </c>
    </row>
    <row r="2187" spans="2:5" x14ac:dyDescent="0.2">
      <c r="B2187" s="149">
        <v>42193</v>
      </c>
      <c r="C2187">
        <v>20.079954000000001</v>
      </c>
      <c r="D2187">
        <f t="shared" si="35"/>
        <v>-3.9130265427473616E-2</v>
      </c>
      <c r="E2187">
        <f>Table2[[#This Row],[Return]]</f>
        <v>-3.9130265427473616E-2</v>
      </c>
    </row>
    <row r="2188" spans="2:5" x14ac:dyDescent="0.2">
      <c r="B2188" s="149">
        <v>42192</v>
      </c>
      <c r="C2188">
        <v>20.897686</v>
      </c>
      <c r="D2188">
        <f t="shared" si="35"/>
        <v>0.10047831872949242</v>
      </c>
      <c r="E2188">
        <f>Table2[[#This Row],[Return]]</f>
        <v>0.10047831872949242</v>
      </c>
    </row>
    <row r="2189" spans="2:5" x14ac:dyDescent="0.2">
      <c r="B2189" s="149">
        <v>42191</v>
      </c>
      <c r="C2189">
        <v>18.989639</v>
      </c>
      <c r="D2189">
        <f t="shared" si="35"/>
        <v>-3.6866352902630142E-2</v>
      </c>
      <c r="E2189">
        <f>Table2[[#This Row],[Return]]</f>
        <v>-3.6866352902630142E-2</v>
      </c>
    </row>
    <row r="2190" spans="2:5" x14ac:dyDescent="0.2">
      <c r="B2190" s="149">
        <v>42188</v>
      </c>
      <c r="C2190">
        <v>19.716515000000001</v>
      </c>
      <c r="D2190">
        <f t="shared" si="35"/>
        <v>6.1124754248612946E-2</v>
      </c>
      <c r="E2190">
        <f>Table2[[#This Row],[Return]]</f>
        <v>6.1124754248612946E-2</v>
      </c>
    </row>
    <row r="2191" spans="2:5" x14ac:dyDescent="0.2">
      <c r="B2191" s="149">
        <v>42187</v>
      </c>
      <c r="C2191">
        <v>18.580770000000001</v>
      </c>
      <c r="D2191">
        <f t="shared" si="35"/>
        <v>-2.6190511379734299E-2</v>
      </c>
      <c r="E2191">
        <f>Table2[[#This Row],[Return]]</f>
        <v>-2.6190511379734299E-2</v>
      </c>
    </row>
    <row r="2192" spans="2:5" x14ac:dyDescent="0.2">
      <c r="B2192" s="149">
        <v>42186</v>
      </c>
      <c r="C2192">
        <v>19.080497999999999</v>
      </c>
      <c r="D2192">
        <f t="shared" si="35"/>
        <v>2.1897875113092664E-2</v>
      </c>
      <c r="E2192">
        <f>Table2[[#This Row],[Return]]</f>
        <v>2.1897875113092664E-2</v>
      </c>
    </row>
    <row r="2193" spans="2:5" x14ac:dyDescent="0.2">
      <c r="B2193" s="149">
        <v>42185</v>
      </c>
      <c r="C2193">
        <v>18.671628999999999</v>
      </c>
      <c r="D2193">
        <f t="shared" si="35"/>
        <v>-1.4388617947119589E-2</v>
      </c>
      <c r="E2193">
        <f>Table2[[#This Row],[Return]]</f>
        <v>-1.4388617947119589E-2</v>
      </c>
    </row>
    <row r="2194" spans="2:5" x14ac:dyDescent="0.2">
      <c r="B2194" s="149">
        <v>42184</v>
      </c>
      <c r="C2194">
        <v>18.944210000000002</v>
      </c>
      <c r="D2194">
        <f t="shared" si="35"/>
        <v>-2.7972021872234212E-2</v>
      </c>
      <c r="E2194">
        <f>Table2[[#This Row],[Return]]</f>
        <v>-2.7972021872234212E-2</v>
      </c>
    </row>
    <row r="2195" spans="2:5" x14ac:dyDescent="0.2">
      <c r="B2195" s="149">
        <v>42181</v>
      </c>
      <c r="C2195">
        <v>19.489367000000001</v>
      </c>
      <c r="D2195">
        <f t="shared" si="35"/>
        <v>2.3866370014209111E-2</v>
      </c>
      <c r="E2195">
        <f>Table2[[#This Row],[Return]]</f>
        <v>2.3866370014209111E-2</v>
      </c>
    </row>
    <row r="2196" spans="2:5" x14ac:dyDescent="0.2">
      <c r="B2196" s="149">
        <v>42180</v>
      </c>
      <c r="C2196">
        <v>19.035069</v>
      </c>
      <c r="D2196">
        <f t="shared" si="35"/>
        <v>1.2077305730777286E-2</v>
      </c>
      <c r="E2196">
        <f>Table2[[#This Row],[Return]]</f>
        <v>1.2077305730777286E-2</v>
      </c>
    </row>
    <row r="2197" spans="2:5" x14ac:dyDescent="0.2">
      <c r="B2197" s="149">
        <v>42179</v>
      </c>
      <c r="C2197">
        <v>18.807919999999999</v>
      </c>
      <c r="D2197">
        <f t="shared" si="35"/>
        <v>2.7295490558896931E-2</v>
      </c>
      <c r="E2197">
        <f>Table2[[#This Row],[Return]]</f>
        <v>2.7295490558896931E-2</v>
      </c>
    </row>
    <row r="2198" spans="2:5" x14ac:dyDescent="0.2">
      <c r="B2198" s="149">
        <v>42178</v>
      </c>
      <c r="C2198">
        <v>18.308188999999999</v>
      </c>
      <c r="D2198">
        <f t="shared" si="35"/>
        <v>4.9874484906706259E-3</v>
      </c>
      <c r="E2198">
        <f>Table2[[#This Row],[Return]]</f>
        <v>4.9874484906706259E-3</v>
      </c>
    </row>
    <row r="2199" spans="2:5" x14ac:dyDescent="0.2">
      <c r="B2199" s="149">
        <v>42177</v>
      </c>
      <c r="C2199">
        <v>18.217331000000001</v>
      </c>
      <c r="D2199">
        <f t="shared" si="35"/>
        <v>-1.9559953651005831E-2</v>
      </c>
      <c r="E2199">
        <f>Table2[[#This Row],[Return]]</f>
        <v>-1.9559953651005831E-2</v>
      </c>
    </row>
    <row r="2200" spans="2:5" x14ac:dyDescent="0.2">
      <c r="B2200" s="149">
        <v>42174</v>
      </c>
      <c r="C2200">
        <v>18.580770000000001</v>
      </c>
      <c r="D2200">
        <f t="shared" si="35"/>
        <v>-1.9184753547389972E-2</v>
      </c>
      <c r="E2200">
        <f>Table2[[#This Row],[Return]]</f>
        <v>-1.9184753547389972E-2</v>
      </c>
    </row>
    <row r="2201" spans="2:5" x14ac:dyDescent="0.2">
      <c r="B2201" s="149">
        <v>42173</v>
      </c>
      <c r="C2201">
        <v>18.944210000000002</v>
      </c>
      <c r="D2201">
        <f t="shared" si="35"/>
        <v>-4.7732424820733903E-3</v>
      </c>
      <c r="E2201">
        <f>Table2[[#This Row],[Return]]</f>
        <v>-4.7732424820733903E-3</v>
      </c>
    </row>
    <row r="2202" spans="2:5" x14ac:dyDescent="0.2">
      <c r="B2202" s="149">
        <v>42172</v>
      </c>
      <c r="C2202">
        <v>19.035069</v>
      </c>
      <c r="D2202">
        <f t="shared" si="35"/>
        <v>3.4567922303822989E-2</v>
      </c>
      <c r="E2202">
        <f>Table2[[#This Row],[Return]]</f>
        <v>3.4567922303822989E-2</v>
      </c>
    </row>
    <row r="2203" spans="2:5" x14ac:dyDescent="0.2">
      <c r="B2203" s="149">
        <v>42171</v>
      </c>
      <c r="C2203">
        <v>18.399052000000001</v>
      </c>
      <c r="D2203">
        <f t="shared" si="35"/>
        <v>2.5316479679799535E-2</v>
      </c>
      <c r="E2203">
        <f>Table2[[#This Row],[Return]]</f>
        <v>2.5316479679799535E-2</v>
      </c>
    </row>
    <row r="2204" spans="2:5" x14ac:dyDescent="0.2">
      <c r="B2204" s="149">
        <v>42170</v>
      </c>
      <c r="C2204">
        <v>17.944754</v>
      </c>
      <c r="D2204">
        <f t="shared" si="35"/>
        <v>0</v>
      </c>
      <c r="E2204">
        <f>Table2[[#This Row],[Return]]</f>
        <v>0</v>
      </c>
    </row>
    <row r="2205" spans="2:5" x14ac:dyDescent="0.2">
      <c r="B2205" s="149">
        <v>42167</v>
      </c>
      <c r="C2205">
        <v>17.944754</v>
      </c>
      <c r="D2205">
        <f t="shared" si="35"/>
        <v>2.5379726588588385E-3</v>
      </c>
      <c r="E2205">
        <f>Table2[[#This Row],[Return]]</f>
        <v>2.5379726588588385E-3</v>
      </c>
    </row>
    <row r="2206" spans="2:5" x14ac:dyDescent="0.2">
      <c r="B2206" s="149">
        <v>42166</v>
      </c>
      <c r="C2206">
        <v>17.899325999999999</v>
      </c>
      <c r="D2206">
        <f t="shared" si="35"/>
        <v>-5.2884527619482855E-2</v>
      </c>
      <c r="E2206">
        <f>Table2[[#This Row],[Return]]</f>
        <v>-5.2884527619482855E-2</v>
      </c>
    </row>
    <row r="2207" spans="2:5" x14ac:dyDescent="0.2">
      <c r="B2207" s="149">
        <v>42165</v>
      </c>
      <c r="C2207">
        <v>18.898779000000001</v>
      </c>
      <c r="D2207">
        <f t="shared" si="35"/>
        <v>9.7087363079458571E-3</v>
      </c>
      <c r="E2207">
        <f>Table2[[#This Row],[Return]]</f>
        <v>9.7087363079458571E-3</v>
      </c>
    </row>
    <row r="2208" spans="2:5" x14ac:dyDescent="0.2">
      <c r="B2208" s="149">
        <v>42164</v>
      </c>
      <c r="C2208">
        <v>18.71706</v>
      </c>
      <c r="D2208">
        <f t="shared" si="35"/>
        <v>1.4778240192473721E-2</v>
      </c>
      <c r="E2208">
        <f>Table2[[#This Row],[Return]]</f>
        <v>1.4778240192473721E-2</v>
      </c>
    </row>
    <row r="2209" spans="2:5" x14ac:dyDescent="0.2">
      <c r="B2209" s="149">
        <v>42163</v>
      </c>
      <c r="C2209">
        <v>18.444483000000002</v>
      </c>
      <c r="D2209">
        <f t="shared" si="35"/>
        <v>2.0100610346427506E-2</v>
      </c>
      <c r="E2209">
        <f>Table2[[#This Row],[Return]]</f>
        <v>2.0100610346427506E-2</v>
      </c>
    </row>
    <row r="2210" spans="2:5" x14ac:dyDescent="0.2">
      <c r="B2210" s="149">
        <v>42160</v>
      </c>
      <c r="C2210">
        <v>18.081043000000001</v>
      </c>
      <c r="D2210">
        <f t="shared" si="35"/>
        <v>-5.0000814444100244E-3</v>
      </c>
      <c r="E2210">
        <f>Table2[[#This Row],[Return]]</f>
        <v>-5.0000814444100244E-3</v>
      </c>
    </row>
    <row r="2211" spans="2:5" x14ac:dyDescent="0.2">
      <c r="B2211" s="149">
        <v>42159</v>
      </c>
      <c r="C2211">
        <v>18.171904000000001</v>
      </c>
      <c r="D2211">
        <f t="shared" si="35"/>
        <v>2.3017854435590082E-2</v>
      </c>
      <c r="E2211">
        <f>Table2[[#This Row],[Return]]</f>
        <v>2.3017854435590082E-2</v>
      </c>
    </row>
    <row r="2212" spans="2:5" x14ac:dyDescent="0.2">
      <c r="B2212" s="149">
        <v>42158</v>
      </c>
      <c r="C2212">
        <v>17.763037000000001</v>
      </c>
      <c r="D2212">
        <f t="shared" si="35"/>
        <v>2.6246741602609033E-2</v>
      </c>
      <c r="E2212">
        <f>Table2[[#This Row],[Return]]</f>
        <v>2.6246741602609033E-2</v>
      </c>
    </row>
    <row r="2213" spans="2:5" x14ac:dyDescent="0.2">
      <c r="B2213" s="149">
        <v>42157</v>
      </c>
      <c r="C2213">
        <v>17.308738999999999</v>
      </c>
      <c r="D2213">
        <f t="shared" si="35"/>
        <v>-3.0534289576588311E-2</v>
      </c>
      <c r="E2213">
        <f>Table2[[#This Row],[Return]]</f>
        <v>-3.0534289576588311E-2</v>
      </c>
    </row>
    <row r="2214" spans="2:5" x14ac:dyDescent="0.2">
      <c r="B2214" s="149">
        <v>42156</v>
      </c>
      <c r="C2214">
        <v>17.853895000000001</v>
      </c>
      <c r="D2214">
        <f t="shared" si="35"/>
        <v>-7.575687251207888E-3</v>
      </c>
      <c r="E2214">
        <f>Table2[[#This Row],[Return]]</f>
        <v>-7.575687251207888E-3</v>
      </c>
    </row>
    <row r="2215" spans="2:5" x14ac:dyDescent="0.2">
      <c r="B2215" s="149">
        <v>42153</v>
      </c>
      <c r="C2215">
        <v>17.990182999999998</v>
      </c>
      <c r="D2215">
        <f t="shared" si="35"/>
        <v>5.0760011857429576E-3</v>
      </c>
      <c r="E2215">
        <f>Table2[[#This Row],[Return]]</f>
        <v>5.0760011857429576E-3</v>
      </c>
    </row>
    <row r="2216" spans="2:5" x14ac:dyDescent="0.2">
      <c r="B2216" s="149">
        <v>42152</v>
      </c>
      <c r="C2216">
        <v>17.899325999999999</v>
      </c>
      <c r="D2216">
        <f t="shared" si="35"/>
        <v>1.2853538805860589E-2</v>
      </c>
      <c r="E2216">
        <f>Table2[[#This Row],[Return]]</f>
        <v>1.2853538805860589E-2</v>
      </c>
    </row>
    <row r="2217" spans="2:5" x14ac:dyDescent="0.2">
      <c r="B2217" s="149">
        <v>42151</v>
      </c>
      <c r="C2217">
        <v>17.672176</v>
      </c>
      <c r="D2217">
        <f t="shared" si="35"/>
        <v>4.0106806463664955E-2</v>
      </c>
      <c r="E2217">
        <f>Table2[[#This Row],[Return]]</f>
        <v>4.0106806463664955E-2</v>
      </c>
    </row>
    <row r="2218" spans="2:5" x14ac:dyDescent="0.2">
      <c r="B2218" s="149">
        <v>42150</v>
      </c>
      <c r="C2218">
        <v>16.990732000000001</v>
      </c>
      <c r="D2218">
        <f t="shared" si="35"/>
        <v>-3.6082490310606848E-2</v>
      </c>
      <c r="E2218">
        <f>Table2[[#This Row],[Return]]</f>
        <v>-3.6082490310606848E-2</v>
      </c>
    </row>
    <row r="2219" spans="2:5" x14ac:dyDescent="0.2">
      <c r="B2219" s="149">
        <v>42149</v>
      </c>
      <c r="C2219">
        <v>17.626749</v>
      </c>
      <c r="D2219">
        <f t="shared" si="35"/>
        <v>1.5707064228842858E-2</v>
      </c>
      <c r="E2219">
        <f>Table2[[#This Row],[Return]]</f>
        <v>1.5707064228842858E-2</v>
      </c>
    </row>
    <row r="2220" spans="2:5" x14ac:dyDescent="0.2">
      <c r="B2220" s="149">
        <v>42146</v>
      </c>
      <c r="C2220">
        <v>17.354165999999999</v>
      </c>
      <c r="D2220">
        <f t="shared" si="35"/>
        <v>2.6881626900088544E-2</v>
      </c>
      <c r="E2220">
        <f>Table2[[#This Row],[Return]]</f>
        <v>2.6881626900088544E-2</v>
      </c>
    </row>
    <row r="2221" spans="2:5" x14ac:dyDescent="0.2">
      <c r="B2221" s="149">
        <v>42145</v>
      </c>
      <c r="C2221">
        <v>16.89987</v>
      </c>
      <c r="D2221">
        <f t="shared" si="35"/>
        <v>-1.5873041754265821E-2</v>
      </c>
      <c r="E2221">
        <f>Table2[[#This Row],[Return]]</f>
        <v>-1.5873041754265821E-2</v>
      </c>
    </row>
    <row r="2222" spans="2:5" x14ac:dyDescent="0.2">
      <c r="B2222" s="149">
        <v>42144</v>
      </c>
      <c r="C2222">
        <v>17.172449</v>
      </c>
      <c r="D2222">
        <f t="shared" si="35"/>
        <v>4.9999892997218333E-2</v>
      </c>
      <c r="E2222">
        <f>Table2[[#This Row],[Return]]</f>
        <v>4.9999892997218333E-2</v>
      </c>
    </row>
    <row r="2223" spans="2:5" x14ac:dyDescent="0.2">
      <c r="B2223" s="149">
        <v>42143</v>
      </c>
      <c r="C2223">
        <v>16.354714999999999</v>
      </c>
      <c r="D2223">
        <f t="shared" si="35"/>
        <v>0</v>
      </c>
      <c r="E2223">
        <f>Table2[[#This Row],[Return]]</f>
        <v>0</v>
      </c>
    </row>
    <row r="2224" spans="2:5" x14ac:dyDescent="0.2">
      <c r="B2224" s="149">
        <v>42142</v>
      </c>
      <c r="C2224">
        <v>16.354714999999999</v>
      </c>
      <c r="D2224">
        <f t="shared" si="35"/>
        <v>-2.7699758471618897E-3</v>
      </c>
      <c r="E2224">
        <f>Table2[[#This Row],[Return]]</f>
        <v>-2.7699758471618897E-3</v>
      </c>
    </row>
    <row r="2225" spans="2:5" x14ac:dyDescent="0.2">
      <c r="B2225" s="149">
        <v>42139</v>
      </c>
      <c r="C2225">
        <v>16.400143</v>
      </c>
      <c r="D2225">
        <f t="shared" si="35"/>
        <v>3.4384077587211688E-2</v>
      </c>
      <c r="E2225">
        <f>Table2[[#This Row],[Return]]</f>
        <v>3.4384077587211688E-2</v>
      </c>
    </row>
    <row r="2226" spans="2:5" x14ac:dyDescent="0.2">
      <c r="B2226" s="149">
        <v>42138</v>
      </c>
      <c r="C2226">
        <v>15.854984</v>
      </c>
      <c r="D2226">
        <f t="shared" si="35"/>
        <v>-2.2408961858311514E-2</v>
      </c>
      <c r="E2226">
        <f>Table2[[#This Row],[Return]]</f>
        <v>-2.2408961858311514E-2</v>
      </c>
    </row>
    <row r="2227" spans="2:5" x14ac:dyDescent="0.2">
      <c r="B2227" s="149">
        <v>42137</v>
      </c>
      <c r="C2227">
        <v>16.218422</v>
      </c>
      <c r="D2227">
        <f t="shared" si="35"/>
        <v>2.2922634295941286E-2</v>
      </c>
      <c r="E2227">
        <f>Table2[[#This Row],[Return]]</f>
        <v>2.2922634295941286E-2</v>
      </c>
    </row>
    <row r="2228" spans="2:5" x14ac:dyDescent="0.2">
      <c r="B2228" s="149">
        <v>42136</v>
      </c>
      <c r="C2228">
        <v>15.854984</v>
      </c>
      <c r="D2228">
        <f t="shared" si="35"/>
        <v>-5.4200481543975818E-2</v>
      </c>
      <c r="E2228">
        <f>Table2[[#This Row],[Return]]</f>
        <v>-5.4200481543975818E-2</v>
      </c>
    </row>
    <row r="2229" spans="2:5" x14ac:dyDescent="0.2">
      <c r="B2229" s="149">
        <v>42135</v>
      </c>
      <c r="C2229">
        <v>16.763577999999999</v>
      </c>
      <c r="D2229">
        <f t="shared" si="35"/>
        <v>4.5325582780253025E-2</v>
      </c>
      <c r="E2229">
        <f>Table2[[#This Row],[Return]]</f>
        <v>4.5325582780253025E-2</v>
      </c>
    </row>
    <row r="2230" spans="2:5" x14ac:dyDescent="0.2">
      <c r="B2230" s="149">
        <v>42132</v>
      </c>
      <c r="C2230">
        <v>16.036705000000001</v>
      </c>
      <c r="D2230">
        <f t="shared" si="35"/>
        <v>-1.6713359896520154E-2</v>
      </c>
      <c r="E2230">
        <f>Table2[[#This Row],[Return]]</f>
        <v>-1.6713359896520154E-2</v>
      </c>
    </row>
    <row r="2231" spans="2:5" x14ac:dyDescent="0.2">
      <c r="B2231" s="149">
        <v>42131</v>
      </c>
      <c r="C2231">
        <v>16.309287999999999</v>
      </c>
      <c r="D2231">
        <f t="shared" si="35"/>
        <v>-1.3735973999711827E-2</v>
      </c>
      <c r="E2231">
        <f>Table2[[#This Row],[Return]]</f>
        <v>-1.3735973999711827E-2</v>
      </c>
    </row>
    <row r="2232" spans="2:5" x14ac:dyDescent="0.2">
      <c r="B2232" s="149">
        <v>42130</v>
      </c>
      <c r="C2232">
        <v>16.536432000000001</v>
      </c>
      <c r="D2232">
        <f t="shared" si="35"/>
        <v>-3.7037058604745252E-2</v>
      </c>
      <c r="E2232">
        <f>Table2[[#This Row],[Return]]</f>
        <v>-3.7037058604745252E-2</v>
      </c>
    </row>
    <row r="2233" spans="2:5" x14ac:dyDescent="0.2">
      <c r="B2233" s="149">
        <v>42129</v>
      </c>
      <c r="C2233">
        <v>17.172449</v>
      </c>
      <c r="D2233">
        <f t="shared" si="35"/>
        <v>-1.5625137933268037E-2</v>
      </c>
      <c r="E2233">
        <f>Table2[[#This Row],[Return]]</f>
        <v>-1.5625137933268037E-2</v>
      </c>
    </row>
    <row r="2234" spans="2:5" x14ac:dyDescent="0.2">
      <c r="B2234" s="149">
        <v>42128</v>
      </c>
      <c r="C2234">
        <v>17.445029999999999</v>
      </c>
      <c r="D2234">
        <f t="shared" si="35"/>
        <v>2.9490712498998897E-2</v>
      </c>
      <c r="E2234">
        <f>Table2[[#This Row],[Return]]</f>
        <v>2.9490712498998897E-2</v>
      </c>
    </row>
    <row r="2235" spans="2:5" x14ac:dyDescent="0.2">
      <c r="B2235" s="149">
        <v>42124</v>
      </c>
      <c r="C2235">
        <v>16.945301000000001</v>
      </c>
      <c r="D2235">
        <f t="shared" si="35"/>
        <v>-2.099737017237354E-2</v>
      </c>
      <c r="E2235">
        <f>Table2[[#This Row],[Return]]</f>
        <v>-2.099737017237354E-2</v>
      </c>
    </row>
    <row r="2236" spans="2:5" x14ac:dyDescent="0.2">
      <c r="B2236" s="149">
        <v>42123</v>
      </c>
      <c r="C2236">
        <v>17.308738999999999</v>
      </c>
      <c r="D2236">
        <f t="shared" si="35"/>
        <v>2.6954323427792522E-2</v>
      </c>
      <c r="E2236">
        <f>Table2[[#This Row],[Return]]</f>
        <v>2.6954323427792522E-2</v>
      </c>
    </row>
    <row r="2237" spans="2:5" x14ac:dyDescent="0.2">
      <c r="B2237" s="149">
        <v>42122</v>
      </c>
      <c r="C2237">
        <v>16.854438999999999</v>
      </c>
      <c r="D2237">
        <f t="shared" si="35"/>
        <v>8.1520976811371316E-3</v>
      </c>
      <c r="E2237">
        <f>Table2[[#This Row],[Return]]</f>
        <v>8.1520976811371316E-3</v>
      </c>
    </row>
    <row r="2238" spans="2:5" x14ac:dyDescent="0.2">
      <c r="B2238" s="149">
        <v>42121</v>
      </c>
      <c r="C2238">
        <v>16.718150999999999</v>
      </c>
      <c r="D2238">
        <f t="shared" si="35"/>
        <v>-5.4052565148401234E-3</v>
      </c>
      <c r="E2238">
        <f>Table2[[#This Row],[Return]]</f>
        <v>-5.4052565148401234E-3</v>
      </c>
    </row>
    <row r="2239" spans="2:5" x14ac:dyDescent="0.2">
      <c r="B2239" s="149">
        <v>42118</v>
      </c>
      <c r="C2239">
        <v>16.809007999999999</v>
      </c>
      <c r="D2239">
        <f t="shared" si="35"/>
        <v>5.4346320953794318E-3</v>
      </c>
      <c r="E2239">
        <f>Table2[[#This Row],[Return]]</f>
        <v>5.4346320953794318E-3</v>
      </c>
    </row>
    <row r="2240" spans="2:5" x14ac:dyDescent="0.2">
      <c r="B2240" s="149">
        <v>42117</v>
      </c>
      <c r="C2240">
        <v>16.718150999999999</v>
      </c>
      <c r="D2240">
        <f t="shared" si="35"/>
        <v>3.6619856119604298E-2</v>
      </c>
      <c r="E2240">
        <f>Table2[[#This Row],[Return]]</f>
        <v>3.6619856119604298E-2</v>
      </c>
    </row>
    <row r="2241" spans="2:5" x14ac:dyDescent="0.2">
      <c r="B2241" s="149">
        <v>42116</v>
      </c>
      <c r="C2241">
        <v>16.127562000000001</v>
      </c>
      <c r="D2241">
        <f t="shared" si="35"/>
        <v>0</v>
      </c>
      <c r="E2241">
        <f>Table2[[#This Row],[Return]]</f>
        <v>0</v>
      </c>
    </row>
    <row r="2242" spans="2:5" x14ac:dyDescent="0.2">
      <c r="B2242" s="149">
        <v>42115</v>
      </c>
      <c r="C2242">
        <v>16.127562000000001</v>
      </c>
      <c r="D2242">
        <f t="shared" si="35"/>
        <v>-3.00547455385245E-2</v>
      </c>
      <c r="E2242">
        <f>Table2[[#This Row],[Return]]</f>
        <v>-3.00547455385245E-2</v>
      </c>
    </row>
    <row r="2243" spans="2:5" x14ac:dyDescent="0.2">
      <c r="B2243" s="149">
        <v>42114</v>
      </c>
      <c r="C2243">
        <v>16.627291</v>
      </c>
      <c r="D2243">
        <f t="shared" si="35"/>
        <v>4.2735150471505307E-2</v>
      </c>
      <c r="E2243">
        <f>Table2[[#This Row],[Return]]</f>
        <v>4.2735150471505307E-2</v>
      </c>
    </row>
    <row r="2244" spans="2:5" x14ac:dyDescent="0.2">
      <c r="B2244" s="149">
        <v>42111</v>
      </c>
      <c r="C2244">
        <v>15.945843</v>
      </c>
      <c r="D2244">
        <f t="shared" ref="D2244:D2307" si="36">(C2244-C2245)/C2245</f>
        <v>-3.8356365626709042E-2</v>
      </c>
      <c r="E2244">
        <f>Table2[[#This Row],[Return]]</f>
        <v>-3.8356365626709042E-2</v>
      </c>
    </row>
    <row r="2245" spans="2:5" x14ac:dyDescent="0.2">
      <c r="B2245" s="149">
        <v>42110</v>
      </c>
      <c r="C2245">
        <v>16.581862999999998</v>
      </c>
      <c r="D2245">
        <f t="shared" si="36"/>
        <v>1.3888838784411694E-2</v>
      </c>
      <c r="E2245">
        <f>Table2[[#This Row],[Return]]</f>
        <v>1.3888838784411694E-2</v>
      </c>
    </row>
    <row r="2246" spans="2:5" x14ac:dyDescent="0.2">
      <c r="B2246" s="149">
        <v>42109</v>
      </c>
      <c r="C2246">
        <v>16.354714999999999</v>
      </c>
      <c r="D2246">
        <f t="shared" si="36"/>
        <v>-2.7699758471618897E-3</v>
      </c>
      <c r="E2246">
        <f>Table2[[#This Row],[Return]]</f>
        <v>-2.7699758471618897E-3</v>
      </c>
    </row>
    <row r="2247" spans="2:5" x14ac:dyDescent="0.2">
      <c r="B2247" s="149">
        <v>42107</v>
      </c>
      <c r="C2247">
        <v>16.400143</v>
      </c>
      <c r="D2247">
        <f t="shared" si="36"/>
        <v>-8.2417416284239209E-3</v>
      </c>
      <c r="E2247">
        <f>Table2[[#This Row],[Return]]</f>
        <v>-8.2417416284239209E-3</v>
      </c>
    </row>
    <row r="2248" spans="2:5" x14ac:dyDescent="0.2">
      <c r="B2248" s="149">
        <v>42104</v>
      </c>
      <c r="C2248">
        <v>16.536432000000001</v>
      </c>
      <c r="D2248">
        <f t="shared" si="36"/>
        <v>2.2471969164891099E-2</v>
      </c>
      <c r="E2248">
        <f>Table2[[#This Row],[Return]]</f>
        <v>2.2471969164891099E-2</v>
      </c>
    </row>
    <row r="2249" spans="2:5" x14ac:dyDescent="0.2">
      <c r="B2249" s="149">
        <v>42103</v>
      </c>
      <c r="C2249">
        <v>16.172993000000002</v>
      </c>
      <c r="D2249">
        <f t="shared" si="36"/>
        <v>0</v>
      </c>
      <c r="E2249">
        <f>Table2[[#This Row],[Return]]</f>
        <v>0</v>
      </c>
    </row>
    <row r="2250" spans="2:5" x14ac:dyDescent="0.2">
      <c r="B2250" s="149">
        <v>42102</v>
      </c>
      <c r="C2250">
        <v>16.172993000000002</v>
      </c>
      <c r="D2250">
        <f t="shared" si="36"/>
        <v>2.0057352312686141E-2</v>
      </c>
      <c r="E2250">
        <f>Table2[[#This Row],[Return]]</f>
        <v>2.0057352312686141E-2</v>
      </c>
    </row>
    <row r="2251" spans="2:5" x14ac:dyDescent="0.2">
      <c r="B2251" s="149">
        <v>42101</v>
      </c>
      <c r="C2251">
        <v>15.854984</v>
      </c>
      <c r="D2251">
        <f t="shared" si="36"/>
        <v>1.749254672320227E-2</v>
      </c>
      <c r="E2251">
        <f>Table2[[#This Row],[Return]]</f>
        <v>1.749254672320227E-2</v>
      </c>
    </row>
    <row r="2252" spans="2:5" x14ac:dyDescent="0.2">
      <c r="B2252" s="149">
        <v>42100</v>
      </c>
      <c r="C2252">
        <v>15.582407999999999</v>
      </c>
      <c r="D2252">
        <f t="shared" si="36"/>
        <v>0</v>
      </c>
      <c r="E2252">
        <f>Table2[[#This Row],[Return]]</f>
        <v>0</v>
      </c>
    </row>
    <row r="2253" spans="2:5" x14ac:dyDescent="0.2">
      <c r="B2253" s="149">
        <v>42095</v>
      </c>
      <c r="C2253">
        <v>15.582407999999999</v>
      </c>
      <c r="D2253">
        <f t="shared" si="36"/>
        <v>-1.4367703581789648E-2</v>
      </c>
      <c r="E2253">
        <f>Table2[[#This Row],[Return]]</f>
        <v>-1.4367703581789648E-2</v>
      </c>
    </row>
    <row r="2254" spans="2:5" x14ac:dyDescent="0.2">
      <c r="B2254" s="149">
        <v>42094</v>
      </c>
      <c r="C2254">
        <v>15.809555</v>
      </c>
      <c r="D2254">
        <f t="shared" si="36"/>
        <v>2.3529408718061657E-2</v>
      </c>
      <c r="E2254">
        <f>Table2[[#This Row],[Return]]</f>
        <v>2.3529408718061657E-2</v>
      </c>
    </row>
    <row r="2255" spans="2:5" x14ac:dyDescent="0.2">
      <c r="B2255" s="149">
        <v>42093</v>
      </c>
      <c r="C2255">
        <v>15.446116999999999</v>
      </c>
      <c r="D2255">
        <f t="shared" si="36"/>
        <v>3.0302991898248418E-2</v>
      </c>
      <c r="E2255">
        <f>Table2[[#This Row],[Return]]</f>
        <v>3.0302991898248418E-2</v>
      </c>
    </row>
    <row r="2256" spans="2:5" x14ac:dyDescent="0.2">
      <c r="B2256" s="149">
        <v>42090</v>
      </c>
      <c r="C2256">
        <v>14.991820000000001</v>
      </c>
      <c r="D2256">
        <f t="shared" si="36"/>
        <v>-3.2258168631167781E-2</v>
      </c>
      <c r="E2256">
        <f>Table2[[#This Row],[Return]]</f>
        <v>-3.2258168631167781E-2</v>
      </c>
    </row>
    <row r="2257" spans="2:5" x14ac:dyDescent="0.2">
      <c r="B2257" s="149">
        <v>42089</v>
      </c>
      <c r="C2257">
        <v>15.491548999999999</v>
      </c>
      <c r="D2257">
        <f t="shared" si="36"/>
        <v>-2.5714294159706632E-2</v>
      </c>
      <c r="E2257">
        <f>Table2[[#This Row],[Return]]</f>
        <v>-2.5714294159706632E-2</v>
      </c>
    </row>
    <row r="2258" spans="2:5" x14ac:dyDescent="0.2">
      <c r="B2258" s="149">
        <v>42088</v>
      </c>
      <c r="C2258">
        <v>15.900416999999999</v>
      </c>
      <c r="D2258">
        <f t="shared" si="36"/>
        <v>8.6454506937870546E-3</v>
      </c>
      <c r="E2258">
        <f>Table2[[#This Row],[Return]]</f>
        <v>8.6454506937870546E-3</v>
      </c>
    </row>
    <row r="2259" spans="2:5" x14ac:dyDescent="0.2">
      <c r="B2259" s="149">
        <v>42087</v>
      </c>
      <c r="C2259">
        <v>15.764129000000001</v>
      </c>
      <c r="D2259">
        <f t="shared" si="36"/>
        <v>-1.420443246680244E-2</v>
      </c>
      <c r="E2259">
        <f>Table2[[#This Row],[Return]]</f>
        <v>-1.420443246680244E-2</v>
      </c>
    </row>
    <row r="2260" spans="2:5" x14ac:dyDescent="0.2">
      <c r="B2260" s="149">
        <v>42086</v>
      </c>
      <c r="C2260">
        <v>15.991275999999999</v>
      </c>
      <c r="D2260">
        <f t="shared" si="36"/>
        <v>7.6452741840917104E-2</v>
      </c>
      <c r="E2260">
        <f>Table2[[#This Row],[Return]]</f>
        <v>7.6452741840917104E-2</v>
      </c>
    </row>
    <row r="2261" spans="2:5" x14ac:dyDescent="0.2">
      <c r="B2261" s="149">
        <v>42083</v>
      </c>
      <c r="C2261">
        <v>14.85553</v>
      </c>
      <c r="D2261">
        <f t="shared" si="36"/>
        <v>-7.3654469543463039E-2</v>
      </c>
      <c r="E2261">
        <f>Table2[[#This Row],[Return]]</f>
        <v>-7.3654469543463039E-2</v>
      </c>
    </row>
    <row r="2262" spans="2:5" x14ac:dyDescent="0.2">
      <c r="B2262" s="149">
        <v>42082</v>
      </c>
      <c r="C2262">
        <v>16.036705000000001</v>
      </c>
      <c r="D2262">
        <f t="shared" si="36"/>
        <v>-6.1170187387133576E-2</v>
      </c>
      <c r="E2262">
        <f>Table2[[#This Row],[Return]]</f>
        <v>-6.1170187387133576E-2</v>
      </c>
    </row>
    <row r="2263" spans="2:5" x14ac:dyDescent="0.2">
      <c r="B2263" s="149">
        <v>42081</v>
      </c>
      <c r="C2263">
        <v>17.081589000000001</v>
      </c>
      <c r="D2263">
        <f t="shared" si="36"/>
        <v>-1.0526084693868596E-2</v>
      </c>
      <c r="E2263">
        <f>Table2[[#This Row],[Return]]</f>
        <v>-1.0526084693868596E-2</v>
      </c>
    </row>
    <row r="2264" spans="2:5" x14ac:dyDescent="0.2">
      <c r="B2264" s="149">
        <v>42080</v>
      </c>
      <c r="C2264">
        <v>17.263304000000002</v>
      </c>
      <c r="D2264">
        <f t="shared" si="36"/>
        <v>-1.808806576254016E-2</v>
      </c>
      <c r="E2264">
        <f>Table2[[#This Row],[Return]]</f>
        <v>-1.808806576254016E-2</v>
      </c>
    </row>
    <row r="2265" spans="2:5" x14ac:dyDescent="0.2">
      <c r="B2265" s="149">
        <v>42079</v>
      </c>
      <c r="C2265">
        <v>17.581316000000001</v>
      </c>
      <c r="D2265">
        <f t="shared" si="36"/>
        <v>1.842127092241436E-2</v>
      </c>
      <c r="E2265">
        <f>Table2[[#This Row],[Return]]</f>
        <v>1.842127092241436E-2</v>
      </c>
    </row>
    <row r="2266" spans="2:5" x14ac:dyDescent="0.2">
      <c r="B2266" s="149">
        <v>42076</v>
      </c>
      <c r="C2266">
        <v>17.263304000000002</v>
      </c>
      <c r="D2266">
        <f t="shared" si="36"/>
        <v>-5.2357456993322397E-3</v>
      </c>
      <c r="E2266">
        <f>Table2[[#This Row],[Return]]</f>
        <v>-5.2357456993322397E-3</v>
      </c>
    </row>
    <row r="2267" spans="2:5" x14ac:dyDescent="0.2">
      <c r="B2267" s="149">
        <v>42075</v>
      </c>
      <c r="C2267">
        <v>17.354165999999999</v>
      </c>
      <c r="D2267">
        <f t="shared" si="36"/>
        <v>-7.7924198558769657E-3</v>
      </c>
      <c r="E2267">
        <f>Table2[[#This Row],[Return]]</f>
        <v>-7.7924198558769657E-3</v>
      </c>
    </row>
    <row r="2268" spans="2:5" x14ac:dyDescent="0.2">
      <c r="B2268" s="149">
        <v>42074</v>
      </c>
      <c r="C2268">
        <v>17.490459000000001</v>
      </c>
      <c r="D2268">
        <f t="shared" si="36"/>
        <v>-1.7857178955539576E-2</v>
      </c>
      <c r="E2268">
        <f>Table2[[#This Row],[Return]]</f>
        <v>-1.7857178955539576E-2</v>
      </c>
    </row>
    <row r="2269" spans="2:5" x14ac:dyDescent="0.2">
      <c r="B2269" s="149">
        <v>42073</v>
      </c>
      <c r="C2269">
        <v>17.808468000000001</v>
      </c>
      <c r="D2269">
        <f t="shared" si="36"/>
        <v>-2.7294944355228005E-2</v>
      </c>
      <c r="E2269">
        <f>Table2[[#This Row],[Return]]</f>
        <v>-2.7294944355228005E-2</v>
      </c>
    </row>
    <row r="2270" spans="2:5" x14ac:dyDescent="0.2">
      <c r="B2270" s="149">
        <v>42072</v>
      </c>
      <c r="C2270">
        <v>18.308188999999999</v>
      </c>
      <c r="D2270">
        <f t="shared" si="36"/>
        <v>-1.2254968738365225E-2</v>
      </c>
      <c r="E2270">
        <f>Table2[[#This Row],[Return]]</f>
        <v>-1.2254968738365225E-2</v>
      </c>
    </row>
    <row r="2271" spans="2:5" x14ac:dyDescent="0.2">
      <c r="B2271" s="149">
        <v>42068</v>
      </c>
      <c r="C2271">
        <v>18.535339</v>
      </c>
      <c r="D2271">
        <f t="shared" si="36"/>
        <v>-3.3175378935115435E-2</v>
      </c>
      <c r="E2271">
        <f>Table2[[#This Row],[Return]]</f>
        <v>-3.3175378935115435E-2</v>
      </c>
    </row>
    <row r="2272" spans="2:5" x14ac:dyDescent="0.2">
      <c r="B2272" s="149">
        <v>42067</v>
      </c>
      <c r="C2272">
        <v>19.171355999999999</v>
      </c>
      <c r="D2272">
        <f t="shared" si="36"/>
        <v>1.199025982081056E-2</v>
      </c>
      <c r="E2272">
        <f>Table2[[#This Row],[Return]]</f>
        <v>1.199025982081056E-2</v>
      </c>
    </row>
    <row r="2273" spans="2:5" x14ac:dyDescent="0.2">
      <c r="B2273" s="149">
        <v>42066</v>
      </c>
      <c r="C2273">
        <v>18.944210000000002</v>
      </c>
      <c r="D2273">
        <f t="shared" si="36"/>
        <v>2.4039119140977661E-3</v>
      </c>
      <c r="E2273">
        <f>Table2[[#This Row],[Return]]</f>
        <v>2.4039119140977661E-3</v>
      </c>
    </row>
    <row r="2274" spans="2:5" x14ac:dyDescent="0.2">
      <c r="B2274" s="149">
        <v>42065</v>
      </c>
      <c r="C2274">
        <v>18.898779000000001</v>
      </c>
      <c r="D2274">
        <f t="shared" si="36"/>
        <v>-9.5238080263941507E-3</v>
      </c>
      <c r="E2274">
        <f>Table2[[#This Row],[Return]]</f>
        <v>-9.5238080263941507E-3</v>
      </c>
    </row>
    <row r="2275" spans="2:5" x14ac:dyDescent="0.2">
      <c r="B2275" s="149">
        <v>42062</v>
      </c>
      <c r="C2275">
        <v>19.080497999999999</v>
      </c>
      <c r="D2275">
        <f t="shared" si="36"/>
        <v>-1.8691535432514103E-2</v>
      </c>
      <c r="E2275">
        <f>Table2[[#This Row],[Return]]</f>
        <v>-1.8691535432514103E-2</v>
      </c>
    </row>
    <row r="2276" spans="2:5" x14ac:dyDescent="0.2">
      <c r="B2276" s="149">
        <v>42061</v>
      </c>
      <c r="C2276">
        <v>19.443935</v>
      </c>
      <c r="D2276">
        <f t="shared" si="36"/>
        <v>-2.331117270253143E-3</v>
      </c>
      <c r="E2276">
        <f>Table2[[#This Row],[Return]]</f>
        <v>-2.331117270253143E-3</v>
      </c>
    </row>
    <row r="2277" spans="2:5" x14ac:dyDescent="0.2">
      <c r="B2277" s="149">
        <v>42060</v>
      </c>
      <c r="C2277">
        <v>19.489367000000001</v>
      </c>
      <c r="D2277">
        <f t="shared" si="36"/>
        <v>-6.9444302906357825E-3</v>
      </c>
      <c r="E2277">
        <f>Table2[[#This Row],[Return]]</f>
        <v>-6.9444302906357825E-3</v>
      </c>
    </row>
    <row r="2278" spans="2:5" x14ac:dyDescent="0.2">
      <c r="B2278" s="149">
        <v>42059</v>
      </c>
      <c r="C2278">
        <v>19.625655999999999</v>
      </c>
      <c r="D2278">
        <f t="shared" si="36"/>
        <v>1.1709560343506814E-2</v>
      </c>
      <c r="E2278">
        <f>Table2[[#This Row],[Return]]</f>
        <v>1.1709560343506814E-2</v>
      </c>
    </row>
    <row r="2279" spans="2:5" x14ac:dyDescent="0.2">
      <c r="B2279" s="149">
        <v>42058</v>
      </c>
      <c r="C2279">
        <v>19.398508</v>
      </c>
      <c r="D2279">
        <f t="shared" si="36"/>
        <v>-5.3214926638768194E-2</v>
      </c>
      <c r="E2279">
        <f>Table2[[#This Row],[Return]]</f>
        <v>-5.3214926638768194E-2</v>
      </c>
    </row>
    <row r="2280" spans="2:5" x14ac:dyDescent="0.2">
      <c r="B2280" s="149">
        <v>42055</v>
      </c>
      <c r="C2280">
        <v>20.488818999999999</v>
      </c>
      <c r="D2280">
        <f t="shared" si="36"/>
        <v>-1.5284018983957698E-2</v>
      </c>
      <c r="E2280">
        <f>Table2[[#This Row],[Return]]</f>
        <v>-1.5284018983957698E-2</v>
      </c>
    </row>
    <row r="2281" spans="2:5" x14ac:dyDescent="0.2">
      <c r="B2281" s="149">
        <v>42054</v>
      </c>
      <c r="C2281">
        <v>20.806830999999999</v>
      </c>
      <c r="D2281">
        <f t="shared" si="36"/>
        <v>1.5521246002514812E-2</v>
      </c>
      <c r="E2281">
        <f>Table2[[#This Row],[Return]]</f>
        <v>1.5521246002514812E-2</v>
      </c>
    </row>
    <row r="2282" spans="2:5" x14ac:dyDescent="0.2">
      <c r="B2282" s="149">
        <v>42053</v>
      </c>
      <c r="C2282">
        <v>20.488818999999999</v>
      </c>
      <c r="D2282">
        <f t="shared" si="36"/>
        <v>2.4999779879990545E-2</v>
      </c>
      <c r="E2282">
        <f>Table2[[#This Row],[Return]]</f>
        <v>2.4999779879990545E-2</v>
      </c>
    </row>
    <row r="2283" spans="2:5" x14ac:dyDescent="0.2">
      <c r="B2283" s="149">
        <v>42051</v>
      </c>
      <c r="C2283">
        <v>19.989096</v>
      </c>
      <c r="D2283">
        <f t="shared" si="36"/>
        <v>2.3255937763568144E-2</v>
      </c>
      <c r="E2283">
        <f>Table2[[#This Row],[Return]]</f>
        <v>2.3255937763568144E-2</v>
      </c>
    </row>
    <row r="2284" spans="2:5" x14ac:dyDescent="0.2">
      <c r="B2284" s="149">
        <v>42048</v>
      </c>
      <c r="C2284">
        <v>19.534796</v>
      </c>
      <c r="D2284">
        <f t="shared" si="36"/>
        <v>-6.9282411613147852E-3</v>
      </c>
      <c r="E2284">
        <f>Table2[[#This Row],[Return]]</f>
        <v>-6.9282411613147852E-3</v>
      </c>
    </row>
    <row r="2285" spans="2:5" x14ac:dyDescent="0.2">
      <c r="B2285" s="149">
        <v>42047</v>
      </c>
      <c r="C2285">
        <v>19.671081999999998</v>
      </c>
      <c r="D2285">
        <f t="shared" si="36"/>
        <v>-3.3482130573656559E-2</v>
      </c>
      <c r="E2285">
        <f>Table2[[#This Row],[Return]]</f>
        <v>-3.3482130573656559E-2</v>
      </c>
    </row>
    <row r="2286" spans="2:5" x14ac:dyDescent="0.2">
      <c r="B2286" s="149">
        <v>42046</v>
      </c>
      <c r="C2286">
        <v>20.352528</v>
      </c>
      <c r="D2286">
        <f t="shared" si="36"/>
        <v>1.8181512560648042E-2</v>
      </c>
      <c r="E2286">
        <f>Table2[[#This Row],[Return]]</f>
        <v>1.8181512560648042E-2</v>
      </c>
    </row>
    <row r="2287" spans="2:5" x14ac:dyDescent="0.2">
      <c r="B2287" s="149">
        <v>42045</v>
      </c>
      <c r="C2287">
        <v>19.989096</v>
      </c>
      <c r="D2287">
        <f t="shared" si="36"/>
        <v>-1.5659841566758294E-2</v>
      </c>
      <c r="E2287">
        <f>Table2[[#This Row],[Return]]</f>
        <v>-1.5659841566758294E-2</v>
      </c>
    </row>
    <row r="2288" spans="2:5" x14ac:dyDescent="0.2">
      <c r="B2288" s="149">
        <v>42044</v>
      </c>
      <c r="C2288">
        <v>20.307102</v>
      </c>
      <c r="D2288">
        <f t="shared" si="36"/>
        <v>-2.1881857678191157E-2</v>
      </c>
      <c r="E2288">
        <f>Table2[[#This Row],[Return]]</f>
        <v>-2.1881857678191157E-2</v>
      </c>
    </row>
    <row r="2289" spans="2:5" x14ac:dyDescent="0.2">
      <c r="B2289" s="149">
        <v>42041</v>
      </c>
      <c r="C2289">
        <v>20.761399999999998</v>
      </c>
      <c r="D2289">
        <f t="shared" si="36"/>
        <v>0</v>
      </c>
      <c r="E2289">
        <f>Table2[[#This Row],[Return]]</f>
        <v>0</v>
      </c>
    </row>
    <row r="2290" spans="2:5" x14ac:dyDescent="0.2">
      <c r="B2290" s="149">
        <v>42040</v>
      </c>
      <c r="C2290">
        <v>20.761399999999998</v>
      </c>
      <c r="D2290">
        <f t="shared" si="36"/>
        <v>0</v>
      </c>
      <c r="E2290">
        <f>Table2[[#This Row],[Return]]</f>
        <v>0</v>
      </c>
    </row>
    <row r="2291" spans="2:5" x14ac:dyDescent="0.2">
      <c r="B2291" s="149">
        <v>42039</v>
      </c>
      <c r="C2291">
        <v>20.761399999999998</v>
      </c>
      <c r="D2291">
        <f t="shared" si="36"/>
        <v>-4.3572737131263237E-3</v>
      </c>
      <c r="E2291">
        <f>Table2[[#This Row],[Return]]</f>
        <v>-4.3572737131263237E-3</v>
      </c>
    </row>
    <row r="2292" spans="2:5" x14ac:dyDescent="0.2">
      <c r="B2292" s="149">
        <v>42038</v>
      </c>
      <c r="C2292">
        <v>20.852259</v>
      </c>
      <c r="D2292">
        <f t="shared" si="36"/>
        <v>-1.2903246879337032E-2</v>
      </c>
      <c r="E2292">
        <f>Table2[[#This Row],[Return]]</f>
        <v>-1.2903246879337032E-2</v>
      </c>
    </row>
    <row r="2293" spans="2:5" x14ac:dyDescent="0.2">
      <c r="B2293" s="149">
        <v>42037</v>
      </c>
      <c r="C2293">
        <v>21.124838</v>
      </c>
      <c r="D2293">
        <f t="shared" si="36"/>
        <v>1.7505466876029659E-2</v>
      </c>
      <c r="E2293">
        <f>Table2[[#This Row],[Return]]</f>
        <v>1.7505466876029659E-2</v>
      </c>
    </row>
    <row r="2294" spans="2:5" x14ac:dyDescent="0.2">
      <c r="B2294" s="149">
        <v>42034</v>
      </c>
      <c r="C2294">
        <v>20.761399999999998</v>
      </c>
      <c r="D2294">
        <f t="shared" si="36"/>
        <v>2.193042478485902E-3</v>
      </c>
      <c r="E2294">
        <f>Table2[[#This Row],[Return]]</f>
        <v>2.193042478485902E-3</v>
      </c>
    </row>
    <row r="2295" spans="2:5" x14ac:dyDescent="0.2">
      <c r="B2295" s="149">
        <v>42033</v>
      </c>
      <c r="C2295">
        <v>20.715969000000001</v>
      </c>
      <c r="D2295">
        <f t="shared" si="36"/>
        <v>4.4052126555828366E-3</v>
      </c>
      <c r="E2295">
        <f>Table2[[#This Row],[Return]]</f>
        <v>4.4052126555828366E-3</v>
      </c>
    </row>
    <row r="2296" spans="2:5" x14ac:dyDescent="0.2">
      <c r="B2296" s="149">
        <v>42032</v>
      </c>
      <c r="C2296">
        <v>20.625111</v>
      </c>
      <c r="D2296">
        <f t="shared" si="36"/>
        <v>5.3364351022524091E-2</v>
      </c>
      <c r="E2296">
        <f>Table2[[#This Row],[Return]]</f>
        <v>5.3364351022524091E-2</v>
      </c>
    </row>
    <row r="2297" spans="2:5" x14ac:dyDescent="0.2">
      <c r="B2297" s="149">
        <v>42031</v>
      </c>
      <c r="C2297">
        <v>19.580224999999999</v>
      </c>
      <c r="D2297">
        <f t="shared" si="36"/>
        <v>4.6619266803276478E-3</v>
      </c>
      <c r="E2297">
        <f>Table2[[#This Row],[Return]]</f>
        <v>4.6619266803276478E-3</v>
      </c>
    </row>
    <row r="2298" spans="2:5" x14ac:dyDescent="0.2">
      <c r="B2298" s="149">
        <v>42027</v>
      </c>
      <c r="C2298">
        <v>19.489367000000001</v>
      </c>
      <c r="D2298">
        <f t="shared" si="36"/>
        <v>-6.9444302906357825E-3</v>
      </c>
      <c r="E2298">
        <f>Table2[[#This Row],[Return]]</f>
        <v>-6.9444302906357825E-3</v>
      </c>
    </row>
    <row r="2299" spans="2:5" x14ac:dyDescent="0.2">
      <c r="B2299" s="149">
        <v>42026</v>
      </c>
      <c r="C2299">
        <v>19.625655999999999</v>
      </c>
      <c r="D2299">
        <f t="shared" si="36"/>
        <v>-9.1743100738992962E-3</v>
      </c>
      <c r="E2299">
        <f>Table2[[#This Row],[Return]]</f>
        <v>-9.1743100738992962E-3</v>
      </c>
    </row>
    <row r="2300" spans="2:5" x14ac:dyDescent="0.2">
      <c r="B2300" s="149">
        <v>42025</v>
      </c>
      <c r="C2300">
        <v>19.807375</v>
      </c>
      <c r="D2300">
        <f t="shared" si="36"/>
        <v>2.299014944988664E-3</v>
      </c>
      <c r="E2300">
        <f>Table2[[#This Row],[Return]]</f>
        <v>2.299014944988664E-3</v>
      </c>
    </row>
    <row r="2301" spans="2:5" x14ac:dyDescent="0.2">
      <c r="B2301" s="149">
        <v>42024</v>
      </c>
      <c r="C2301">
        <v>19.761942000000001</v>
      </c>
      <c r="D2301">
        <f t="shared" si="36"/>
        <v>1.6355074217230283E-2</v>
      </c>
      <c r="E2301">
        <f>Table2[[#This Row],[Return]]</f>
        <v>1.6355074217230283E-2</v>
      </c>
    </row>
    <row r="2302" spans="2:5" x14ac:dyDescent="0.2">
      <c r="B2302" s="149">
        <v>42023</v>
      </c>
      <c r="C2302">
        <v>19.443935</v>
      </c>
      <c r="D2302">
        <f t="shared" si="36"/>
        <v>-4.6512387434197063E-3</v>
      </c>
      <c r="E2302">
        <f>Table2[[#This Row],[Return]]</f>
        <v>-4.6512387434197063E-3</v>
      </c>
    </row>
    <row r="2303" spans="2:5" x14ac:dyDescent="0.2">
      <c r="B2303" s="149">
        <v>42020</v>
      </c>
      <c r="C2303">
        <v>19.534796</v>
      </c>
      <c r="D2303">
        <f t="shared" si="36"/>
        <v>-1.1494113280972142E-2</v>
      </c>
      <c r="E2303">
        <f>Table2[[#This Row],[Return]]</f>
        <v>-1.1494113280972142E-2</v>
      </c>
    </row>
    <row r="2304" spans="2:5" x14ac:dyDescent="0.2">
      <c r="B2304" s="149">
        <v>42019</v>
      </c>
      <c r="C2304">
        <v>19.761942000000001</v>
      </c>
      <c r="D2304">
        <f t="shared" si="36"/>
        <v>0</v>
      </c>
      <c r="E2304">
        <f>Table2[[#This Row],[Return]]</f>
        <v>0</v>
      </c>
    </row>
    <row r="2305" spans="2:5" x14ac:dyDescent="0.2">
      <c r="B2305" s="149">
        <v>42018</v>
      </c>
      <c r="C2305">
        <v>19.761942000000001</v>
      </c>
      <c r="D2305">
        <f t="shared" si="36"/>
        <v>-9.1118157068922935E-3</v>
      </c>
      <c r="E2305">
        <f>Table2[[#This Row],[Return]]</f>
        <v>-9.1118157068922935E-3</v>
      </c>
    </row>
    <row r="2306" spans="2:5" x14ac:dyDescent="0.2">
      <c r="B2306" s="149">
        <v>42017</v>
      </c>
      <c r="C2306">
        <v>19.943664999999999</v>
      </c>
      <c r="D2306">
        <f t="shared" si="36"/>
        <v>-3.9387276387912139E-2</v>
      </c>
      <c r="E2306">
        <f>Table2[[#This Row],[Return]]</f>
        <v>-3.9387276387912139E-2</v>
      </c>
    </row>
    <row r="2307" spans="2:5" x14ac:dyDescent="0.2">
      <c r="B2307" s="149">
        <v>42016</v>
      </c>
      <c r="C2307">
        <v>20.761399999999998</v>
      </c>
      <c r="D2307">
        <f t="shared" si="36"/>
        <v>1.1061809209138915E-2</v>
      </c>
      <c r="E2307">
        <f>Table2[[#This Row],[Return]]</f>
        <v>1.1061809209138915E-2</v>
      </c>
    </row>
    <row r="2308" spans="2:5" x14ac:dyDescent="0.2">
      <c r="B2308" s="149">
        <v>42013</v>
      </c>
      <c r="C2308">
        <v>20.534254000000001</v>
      </c>
      <c r="D2308">
        <f t="shared" ref="D2308:D2371" si="37">(C2308-C2309)/C2309</f>
        <v>-1.0940784340169625E-2</v>
      </c>
      <c r="E2308">
        <f>Table2[[#This Row],[Return]]</f>
        <v>-1.0940784340169625E-2</v>
      </c>
    </row>
    <row r="2309" spans="2:5" x14ac:dyDescent="0.2">
      <c r="B2309" s="149">
        <v>42012</v>
      </c>
      <c r="C2309">
        <v>20.761399999999998</v>
      </c>
      <c r="D2309">
        <f t="shared" si="37"/>
        <v>0</v>
      </c>
      <c r="E2309">
        <f>Table2[[#This Row],[Return]]</f>
        <v>0</v>
      </c>
    </row>
    <row r="2310" spans="2:5" x14ac:dyDescent="0.2">
      <c r="B2310" s="149">
        <v>42011</v>
      </c>
      <c r="C2310">
        <v>20.761399999999998</v>
      </c>
      <c r="D2310">
        <f t="shared" si="37"/>
        <v>6.6079159525491947E-3</v>
      </c>
      <c r="E2310">
        <f>Table2[[#This Row],[Return]]</f>
        <v>6.6079159525491947E-3</v>
      </c>
    </row>
    <row r="2311" spans="2:5" x14ac:dyDescent="0.2">
      <c r="B2311" s="149">
        <v>42010</v>
      </c>
      <c r="C2311">
        <v>20.625111</v>
      </c>
      <c r="D2311">
        <f t="shared" si="37"/>
        <v>-3.4042410297797206E-2</v>
      </c>
      <c r="E2311">
        <f>Table2[[#This Row],[Return]]</f>
        <v>-3.4042410297797206E-2</v>
      </c>
    </row>
    <row r="2312" spans="2:5" x14ac:dyDescent="0.2">
      <c r="B2312" s="149">
        <v>42009</v>
      </c>
      <c r="C2312">
        <v>21.351984000000002</v>
      </c>
      <c r="D2312">
        <f t="shared" si="37"/>
        <v>2.8446251216199456E-2</v>
      </c>
      <c r="E2312">
        <f>Table2[[#This Row],[Return]]</f>
        <v>2.8446251216199456E-2</v>
      </c>
    </row>
    <row r="2313" spans="2:5" x14ac:dyDescent="0.2">
      <c r="B2313" s="149">
        <v>42006</v>
      </c>
      <c r="C2313">
        <v>20.761399999999998</v>
      </c>
      <c r="D2313">
        <f t="shared" si="37"/>
        <v>4.3955306058252952E-3</v>
      </c>
      <c r="E2313">
        <f>Table2[[#This Row],[Return]]</f>
        <v>4.3955306058252952E-3</v>
      </c>
    </row>
    <row r="2314" spans="2:5" x14ac:dyDescent="0.2">
      <c r="B2314" s="149">
        <v>42005</v>
      </c>
      <c r="C2314">
        <v>20.670542000000001</v>
      </c>
      <c r="D2314">
        <f t="shared" si="37"/>
        <v>2.2472131316209246E-2</v>
      </c>
      <c r="E2314">
        <f>Table2[[#This Row],[Return]]</f>
        <v>2.2472131316209246E-2</v>
      </c>
    </row>
    <row r="2315" spans="2:5" x14ac:dyDescent="0.2">
      <c r="B2315" s="149">
        <v>42004</v>
      </c>
      <c r="C2315">
        <v>20.216239999999999</v>
      </c>
      <c r="D2315">
        <f t="shared" si="37"/>
        <v>-1.5487000404300131E-2</v>
      </c>
      <c r="E2315">
        <f>Table2[[#This Row],[Return]]</f>
        <v>-1.5487000404300131E-2</v>
      </c>
    </row>
    <row r="2316" spans="2:5" x14ac:dyDescent="0.2">
      <c r="B2316" s="149">
        <v>42003</v>
      </c>
      <c r="C2316">
        <v>20.534254000000001</v>
      </c>
      <c r="D2316">
        <f t="shared" si="37"/>
        <v>-1.9522547670435122E-2</v>
      </c>
      <c r="E2316">
        <f>Table2[[#This Row],[Return]]</f>
        <v>-1.9522547670435122E-2</v>
      </c>
    </row>
    <row r="2317" spans="2:5" x14ac:dyDescent="0.2">
      <c r="B2317" s="149">
        <v>42002</v>
      </c>
      <c r="C2317">
        <v>20.943117000000001</v>
      </c>
      <c r="D2317">
        <f t="shared" si="37"/>
        <v>8.4705647761379663E-2</v>
      </c>
      <c r="E2317">
        <f>Table2[[#This Row],[Return]]</f>
        <v>8.4705647761379663E-2</v>
      </c>
    </row>
    <row r="2318" spans="2:5" x14ac:dyDescent="0.2">
      <c r="B2318" s="149">
        <v>41999</v>
      </c>
      <c r="C2318">
        <v>19.307649999999999</v>
      </c>
      <c r="D2318">
        <f t="shared" si="37"/>
        <v>-2.3472753195783857E-3</v>
      </c>
      <c r="E2318">
        <f>Table2[[#This Row],[Return]]</f>
        <v>-2.3472753195783857E-3</v>
      </c>
    </row>
    <row r="2319" spans="2:5" x14ac:dyDescent="0.2">
      <c r="B2319" s="149">
        <v>41997</v>
      </c>
      <c r="C2319">
        <v>19.353076999999999</v>
      </c>
      <c r="D2319">
        <f t="shared" si="37"/>
        <v>-2.7397304333776372E-2</v>
      </c>
      <c r="E2319">
        <f>Table2[[#This Row],[Return]]</f>
        <v>-2.7397304333776372E-2</v>
      </c>
    </row>
    <row r="2320" spans="2:5" x14ac:dyDescent="0.2">
      <c r="B2320" s="149">
        <v>41996</v>
      </c>
      <c r="C2320">
        <v>19.898235</v>
      </c>
      <c r="D2320">
        <f t="shared" si="37"/>
        <v>0</v>
      </c>
      <c r="E2320">
        <f>Table2[[#This Row],[Return]]</f>
        <v>0</v>
      </c>
    </row>
    <row r="2321" spans="2:5" x14ac:dyDescent="0.2">
      <c r="B2321" s="149">
        <v>41995</v>
      </c>
      <c r="C2321">
        <v>19.898235</v>
      </c>
      <c r="D2321">
        <f t="shared" si="37"/>
        <v>-4.3668158788813125E-2</v>
      </c>
      <c r="E2321">
        <f>Table2[[#This Row],[Return]]</f>
        <v>-4.3668158788813125E-2</v>
      </c>
    </row>
    <row r="2322" spans="2:5" x14ac:dyDescent="0.2">
      <c r="B2322" s="149">
        <v>41992</v>
      </c>
      <c r="C2322">
        <v>20.806830999999999</v>
      </c>
      <c r="D2322">
        <f t="shared" si="37"/>
        <v>0</v>
      </c>
      <c r="E2322">
        <f>Table2[[#This Row],[Return]]</f>
        <v>0</v>
      </c>
    </row>
    <row r="2323" spans="2:5" x14ac:dyDescent="0.2">
      <c r="B2323" s="149">
        <v>41991</v>
      </c>
      <c r="C2323">
        <v>20.806830999999999</v>
      </c>
      <c r="D2323">
        <f t="shared" si="37"/>
        <v>3.6199136711169665E-2</v>
      </c>
      <c r="E2323">
        <f>Table2[[#This Row],[Return]]</f>
        <v>3.6199136711169665E-2</v>
      </c>
    </row>
    <row r="2324" spans="2:5" x14ac:dyDescent="0.2">
      <c r="B2324" s="149">
        <v>41990</v>
      </c>
      <c r="C2324">
        <v>20.079954000000001</v>
      </c>
      <c r="D2324">
        <f t="shared" si="37"/>
        <v>-6.5538913505934673E-2</v>
      </c>
      <c r="E2324">
        <f>Table2[[#This Row],[Return]]</f>
        <v>-6.5538913505934673E-2</v>
      </c>
    </row>
    <row r="2325" spans="2:5" x14ac:dyDescent="0.2">
      <c r="B2325" s="149">
        <v>41989</v>
      </c>
      <c r="C2325">
        <v>21.488271999999998</v>
      </c>
      <c r="D2325">
        <f t="shared" si="37"/>
        <v>-1.4583412247901821E-2</v>
      </c>
      <c r="E2325">
        <f>Table2[[#This Row],[Return]]</f>
        <v>-1.4583412247901821E-2</v>
      </c>
    </row>
    <row r="2326" spans="2:5" x14ac:dyDescent="0.2">
      <c r="B2326" s="149">
        <v>41988</v>
      </c>
      <c r="C2326">
        <v>21.806281999999999</v>
      </c>
      <c r="D2326">
        <f t="shared" si="37"/>
        <v>3.8960960996444249E-2</v>
      </c>
      <c r="E2326">
        <f>Table2[[#This Row],[Return]]</f>
        <v>3.8960960996444249E-2</v>
      </c>
    </row>
    <row r="2327" spans="2:5" x14ac:dyDescent="0.2">
      <c r="B2327" s="149">
        <v>41985</v>
      </c>
      <c r="C2327">
        <v>20.988548000000002</v>
      </c>
      <c r="D2327">
        <f t="shared" si="37"/>
        <v>1.5384502254464369E-2</v>
      </c>
      <c r="E2327">
        <f>Table2[[#This Row],[Return]]</f>
        <v>1.5384502254464369E-2</v>
      </c>
    </row>
    <row r="2328" spans="2:5" x14ac:dyDescent="0.2">
      <c r="B2328" s="149">
        <v>41984</v>
      </c>
      <c r="C2328">
        <v>20.670542000000001</v>
      </c>
      <c r="D2328">
        <f t="shared" si="37"/>
        <v>4.5977262760916911E-2</v>
      </c>
      <c r="E2328">
        <f>Table2[[#This Row],[Return]]</f>
        <v>4.5977262760916911E-2</v>
      </c>
    </row>
    <row r="2329" spans="2:5" x14ac:dyDescent="0.2">
      <c r="B2329" s="149">
        <v>41983</v>
      </c>
      <c r="C2329">
        <v>19.761942000000001</v>
      </c>
      <c r="D2329">
        <f t="shared" si="37"/>
        <v>1.6355074217230283E-2</v>
      </c>
      <c r="E2329">
        <f>Table2[[#This Row],[Return]]</f>
        <v>1.6355074217230283E-2</v>
      </c>
    </row>
    <row r="2330" spans="2:5" x14ac:dyDescent="0.2">
      <c r="B2330" s="149">
        <v>41982</v>
      </c>
      <c r="C2330">
        <v>19.443935</v>
      </c>
      <c r="D2330">
        <f t="shared" si="37"/>
        <v>7.0586011244248206E-3</v>
      </c>
      <c r="E2330">
        <f>Table2[[#This Row],[Return]]</f>
        <v>7.0586011244248206E-3</v>
      </c>
    </row>
    <row r="2331" spans="2:5" x14ac:dyDescent="0.2">
      <c r="B2331" s="149">
        <v>41981</v>
      </c>
      <c r="C2331">
        <v>19.307649999999999</v>
      </c>
      <c r="D2331">
        <f t="shared" si="37"/>
        <v>-9.3239046706854335E-3</v>
      </c>
      <c r="E2331">
        <f>Table2[[#This Row],[Return]]</f>
        <v>-9.3239046706854335E-3</v>
      </c>
    </row>
    <row r="2332" spans="2:5" x14ac:dyDescent="0.2">
      <c r="B2332" s="149">
        <v>41978</v>
      </c>
      <c r="C2332">
        <v>19.489367000000001</v>
      </c>
      <c r="D2332">
        <f t="shared" si="37"/>
        <v>9.4116580733544786E-3</v>
      </c>
      <c r="E2332">
        <f>Table2[[#This Row],[Return]]</f>
        <v>9.4116580733544786E-3</v>
      </c>
    </row>
    <row r="2333" spans="2:5" x14ac:dyDescent="0.2">
      <c r="B2333" s="149">
        <v>41977</v>
      </c>
      <c r="C2333">
        <v>19.307649999999999</v>
      </c>
      <c r="D2333">
        <f t="shared" si="37"/>
        <v>0</v>
      </c>
      <c r="E2333">
        <f>Table2[[#This Row],[Return]]</f>
        <v>0</v>
      </c>
    </row>
    <row r="2334" spans="2:5" x14ac:dyDescent="0.2">
      <c r="B2334" s="149">
        <v>41976</v>
      </c>
      <c r="C2334">
        <v>19.307649999999999</v>
      </c>
      <c r="D2334">
        <f t="shared" si="37"/>
        <v>4.7281047080128128E-3</v>
      </c>
      <c r="E2334">
        <f>Table2[[#This Row],[Return]]</f>
        <v>4.7281047080128128E-3</v>
      </c>
    </row>
    <row r="2335" spans="2:5" x14ac:dyDescent="0.2">
      <c r="B2335" s="149">
        <v>41975</v>
      </c>
      <c r="C2335">
        <v>19.216791000000001</v>
      </c>
      <c r="D2335">
        <f t="shared" si="37"/>
        <v>-1.1681997496905802E-2</v>
      </c>
      <c r="E2335">
        <f>Table2[[#This Row],[Return]]</f>
        <v>-1.1681997496905802E-2</v>
      </c>
    </row>
    <row r="2336" spans="2:5" x14ac:dyDescent="0.2">
      <c r="B2336" s="149">
        <v>41974</v>
      </c>
      <c r="C2336">
        <v>19.443935</v>
      </c>
      <c r="D2336">
        <f t="shared" si="37"/>
        <v>-3.3860221804452514E-2</v>
      </c>
      <c r="E2336">
        <f>Table2[[#This Row],[Return]]</f>
        <v>-3.3860221804452514E-2</v>
      </c>
    </row>
    <row r="2337" spans="2:5" x14ac:dyDescent="0.2">
      <c r="B2337" s="149">
        <v>41971</v>
      </c>
      <c r="C2337">
        <v>20.125385000000001</v>
      </c>
      <c r="D2337">
        <f t="shared" si="37"/>
        <v>-4.5258574374641952E-2</v>
      </c>
      <c r="E2337">
        <f>Table2[[#This Row],[Return]]</f>
        <v>-4.5258574374641952E-2</v>
      </c>
    </row>
    <row r="2338" spans="2:5" x14ac:dyDescent="0.2">
      <c r="B2338" s="149">
        <v>41970</v>
      </c>
      <c r="C2338">
        <v>21.079408999999998</v>
      </c>
      <c r="D2338">
        <f t="shared" si="37"/>
        <v>-6.4237823188815265E-3</v>
      </c>
      <c r="E2338">
        <f>Table2[[#This Row],[Return]]</f>
        <v>-6.4237823188815265E-3</v>
      </c>
    </row>
    <row r="2339" spans="2:5" x14ac:dyDescent="0.2">
      <c r="B2339" s="149">
        <v>41969</v>
      </c>
      <c r="C2339">
        <v>21.215693999999999</v>
      </c>
      <c r="D2339">
        <f t="shared" si="37"/>
        <v>-2.1369984632519383E-3</v>
      </c>
      <c r="E2339">
        <f>Table2[[#This Row],[Return]]</f>
        <v>-2.1369984632519383E-3</v>
      </c>
    </row>
    <row r="2340" spans="2:5" x14ac:dyDescent="0.2">
      <c r="B2340" s="149">
        <v>41968</v>
      </c>
      <c r="C2340">
        <v>21.261129</v>
      </c>
      <c r="D2340">
        <f t="shared" si="37"/>
        <v>4.2919628741574841E-3</v>
      </c>
      <c r="E2340">
        <f>Table2[[#This Row],[Return]]</f>
        <v>4.2919628741574841E-3</v>
      </c>
    </row>
    <row r="2341" spans="2:5" x14ac:dyDescent="0.2">
      <c r="B2341" s="149">
        <v>41967</v>
      </c>
      <c r="C2341">
        <v>21.170266999999999</v>
      </c>
      <c r="D2341">
        <f t="shared" si="37"/>
        <v>-3.7190186194700339E-2</v>
      </c>
      <c r="E2341">
        <f>Table2[[#This Row],[Return]]</f>
        <v>-3.7190186194700339E-2</v>
      </c>
    </row>
    <row r="2342" spans="2:5" x14ac:dyDescent="0.2">
      <c r="B2342" s="149">
        <v>41964</v>
      </c>
      <c r="C2342">
        <v>21.988005000000001</v>
      </c>
      <c r="D2342">
        <f t="shared" si="37"/>
        <v>6.2371311576351462E-3</v>
      </c>
      <c r="E2342">
        <f>Table2[[#This Row],[Return]]</f>
        <v>6.2371311576351462E-3</v>
      </c>
    </row>
    <row r="2343" spans="2:5" x14ac:dyDescent="0.2">
      <c r="B2343" s="149">
        <v>41963</v>
      </c>
      <c r="C2343">
        <v>21.851713</v>
      </c>
      <c r="D2343">
        <f t="shared" si="37"/>
        <v>-2.43408543835942E-2</v>
      </c>
      <c r="E2343">
        <f>Table2[[#This Row],[Return]]</f>
        <v>-2.43408543835942E-2</v>
      </c>
    </row>
    <row r="2344" spans="2:5" x14ac:dyDescent="0.2">
      <c r="B2344" s="149">
        <v>41962</v>
      </c>
      <c r="C2344">
        <v>22.396871999999998</v>
      </c>
      <c r="D2344">
        <f t="shared" si="37"/>
        <v>-1.7928207366058633E-2</v>
      </c>
      <c r="E2344">
        <f>Table2[[#This Row],[Return]]</f>
        <v>-1.7928207366058633E-2</v>
      </c>
    </row>
    <row r="2345" spans="2:5" x14ac:dyDescent="0.2">
      <c r="B2345" s="149">
        <v>41961</v>
      </c>
      <c r="C2345">
        <v>22.805738000000002</v>
      </c>
      <c r="D2345">
        <f t="shared" si="37"/>
        <v>4.3659048606395363E-2</v>
      </c>
      <c r="E2345">
        <f>Table2[[#This Row],[Return]]</f>
        <v>4.3659048606395363E-2</v>
      </c>
    </row>
    <row r="2346" spans="2:5" x14ac:dyDescent="0.2">
      <c r="B2346" s="149">
        <v>41960</v>
      </c>
      <c r="C2346">
        <v>21.851713</v>
      </c>
      <c r="D2346">
        <f t="shared" si="37"/>
        <v>1.0504165054880858E-2</v>
      </c>
      <c r="E2346">
        <f>Table2[[#This Row],[Return]]</f>
        <v>1.0504165054880858E-2</v>
      </c>
    </row>
    <row r="2347" spans="2:5" x14ac:dyDescent="0.2">
      <c r="B2347" s="149">
        <v>41957</v>
      </c>
      <c r="C2347">
        <v>21.624565</v>
      </c>
      <c r="D2347">
        <f t="shared" si="37"/>
        <v>-2.6585004696118433E-2</v>
      </c>
      <c r="E2347">
        <f>Table2[[#This Row],[Return]]</f>
        <v>-2.6585004696118433E-2</v>
      </c>
    </row>
    <row r="2348" spans="2:5" x14ac:dyDescent="0.2">
      <c r="B2348" s="149">
        <v>41956</v>
      </c>
      <c r="C2348">
        <v>22.215154999999999</v>
      </c>
      <c r="D2348">
        <f t="shared" si="37"/>
        <v>7.2368615728281793E-2</v>
      </c>
      <c r="E2348">
        <f>Table2[[#This Row],[Return]]</f>
        <v>7.2368615728281793E-2</v>
      </c>
    </row>
    <row r="2349" spans="2:5" x14ac:dyDescent="0.2">
      <c r="B2349" s="149">
        <v>41955</v>
      </c>
      <c r="C2349">
        <v>20.715969000000001</v>
      </c>
      <c r="D2349">
        <f t="shared" si="37"/>
        <v>1.1086534563070802E-2</v>
      </c>
      <c r="E2349">
        <f>Table2[[#This Row],[Return]]</f>
        <v>1.1086534563070802E-2</v>
      </c>
    </row>
    <row r="2350" spans="2:5" x14ac:dyDescent="0.2">
      <c r="B2350" s="149">
        <v>41954</v>
      </c>
      <c r="C2350">
        <v>20.488818999999999</v>
      </c>
      <c r="D2350">
        <f t="shared" si="37"/>
        <v>1.1210723932887849E-2</v>
      </c>
      <c r="E2350">
        <f>Table2[[#This Row],[Return]]</f>
        <v>1.1210723932887849E-2</v>
      </c>
    </row>
    <row r="2351" spans="2:5" x14ac:dyDescent="0.2">
      <c r="B2351" s="149">
        <v>41953</v>
      </c>
      <c r="C2351">
        <v>20.261671</v>
      </c>
      <c r="D2351">
        <f t="shared" si="37"/>
        <v>0</v>
      </c>
      <c r="E2351">
        <f>Table2[[#This Row],[Return]]</f>
        <v>0</v>
      </c>
    </row>
    <row r="2352" spans="2:5" x14ac:dyDescent="0.2">
      <c r="B2352" s="149">
        <v>41950</v>
      </c>
      <c r="C2352">
        <v>20.261671</v>
      </c>
      <c r="D2352">
        <f t="shared" si="37"/>
        <v>6.7718456069286795E-3</v>
      </c>
      <c r="E2352">
        <f>Table2[[#This Row],[Return]]</f>
        <v>6.7718456069286795E-3</v>
      </c>
    </row>
    <row r="2353" spans="2:5" x14ac:dyDescent="0.2">
      <c r="B2353" s="149">
        <v>41948</v>
      </c>
      <c r="C2353">
        <v>20.125385000000001</v>
      </c>
      <c r="D2353">
        <f t="shared" si="37"/>
        <v>1.6055130980253619E-2</v>
      </c>
      <c r="E2353">
        <f>Table2[[#This Row],[Return]]</f>
        <v>1.6055130980253619E-2</v>
      </c>
    </row>
    <row r="2354" spans="2:5" x14ac:dyDescent="0.2">
      <c r="B2354" s="149">
        <v>41946</v>
      </c>
      <c r="C2354">
        <v>19.807375</v>
      </c>
      <c r="D2354">
        <f t="shared" si="37"/>
        <v>1.3953511467434846E-2</v>
      </c>
      <c r="E2354">
        <f>Table2[[#This Row],[Return]]</f>
        <v>1.3953511467434846E-2</v>
      </c>
    </row>
    <row r="2355" spans="2:5" x14ac:dyDescent="0.2">
      <c r="B2355" s="149">
        <v>41943</v>
      </c>
      <c r="C2355">
        <v>19.534796</v>
      </c>
      <c r="D2355">
        <f t="shared" si="37"/>
        <v>2.3309633401638239E-3</v>
      </c>
      <c r="E2355">
        <f>Table2[[#This Row],[Return]]</f>
        <v>2.3309633401638239E-3</v>
      </c>
    </row>
    <row r="2356" spans="2:5" x14ac:dyDescent="0.2">
      <c r="B2356" s="149">
        <v>41942</v>
      </c>
      <c r="C2356">
        <v>19.489367000000001</v>
      </c>
      <c r="D2356">
        <f t="shared" si="37"/>
        <v>-4.6402939700640432E-3</v>
      </c>
      <c r="E2356">
        <f>Table2[[#This Row],[Return]]</f>
        <v>-4.6402939700640432E-3</v>
      </c>
    </row>
    <row r="2357" spans="2:5" x14ac:dyDescent="0.2">
      <c r="B2357" s="149">
        <v>41941</v>
      </c>
      <c r="C2357">
        <v>19.580224999999999</v>
      </c>
      <c r="D2357">
        <f t="shared" si="37"/>
        <v>9.3675761043065277E-3</v>
      </c>
      <c r="E2357">
        <f>Table2[[#This Row],[Return]]</f>
        <v>9.3675761043065277E-3</v>
      </c>
    </row>
    <row r="2358" spans="2:5" x14ac:dyDescent="0.2">
      <c r="B2358" s="149">
        <v>41940</v>
      </c>
      <c r="C2358">
        <v>19.398508</v>
      </c>
      <c r="D2358">
        <f t="shared" si="37"/>
        <v>4.7058031402061242E-3</v>
      </c>
      <c r="E2358">
        <f>Table2[[#This Row],[Return]]</f>
        <v>4.7058031402061242E-3</v>
      </c>
    </row>
    <row r="2359" spans="2:5" x14ac:dyDescent="0.2">
      <c r="B2359" s="149">
        <v>41939</v>
      </c>
      <c r="C2359">
        <v>19.307649999999999</v>
      </c>
      <c r="D2359">
        <f t="shared" si="37"/>
        <v>7.1092519485840997E-3</v>
      </c>
      <c r="E2359">
        <f>Table2[[#This Row],[Return]]</f>
        <v>7.1092519485840997E-3</v>
      </c>
    </row>
    <row r="2360" spans="2:5" x14ac:dyDescent="0.2">
      <c r="B2360" s="149">
        <v>41934</v>
      </c>
      <c r="C2360">
        <v>19.171355999999999</v>
      </c>
      <c r="D2360">
        <f t="shared" si="37"/>
        <v>-2.3148270814488951E-2</v>
      </c>
      <c r="E2360">
        <f>Table2[[#This Row],[Return]]</f>
        <v>-2.3148270814488951E-2</v>
      </c>
    </row>
    <row r="2361" spans="2:5" x14ac:dyDescent="0.2">
      <c r="B2361" s="149">
        <v>41933</v>
      </c>
      <c r="C2361">
        <v>19.625655999999999</v>
      </c>
      <c r="D2361">
        <f t="shared" si="37"/>
        <v>-1.3698652166888186E-2</v>
      </c>
      <c r="E2361">
        <f>Table2[[#This Row],[Return]]</f>
        <v>-1.3698652166888186E-2</v>
      </c>
    </row>
    <row r="2362" spans="2:5" x14ac:dyDescent="0.2">
      <c r="B2362" s="149">
        <v>41932</v>
      </c>
      <c r="C2362">
        <v>19.898235</v>
      </c>
      <c r="D2362">
        <f t="shared" si="37"/>
        <v>-9.049771727564767E-3</v>
      </c>
      <c r="E2362">
        <f>Table2[[#This Row],[Return]]</f>
        <v>-9.049771727564767E-3</v>
      </c>
    </row>
    <row r="2363" spans="2:5" x14ac:dyDescent="0.2">
      <c r="B2363" s="149">
        <v>41929</v>
      </c>
      <c r="C2363">
        <v>20.079954000000001</v>
      </c>
      <c r="D2363">
        <f t="shared" si="37"/>
        <v>1.3761490353971707E-2</v>
      </c>
      <c r="E2363">
        <f>Table2[[#This Row],[Return]]</f>
        <v>1.3761490353971707E-2</v>
      </c>
    </row>
    <row r="2364" spans="2:5" x14ac:dyDescent="0.2">
      <c r="B2364" s="149">
        <v>41928</v>
      </c>
      <c r="C2364">
        <v>19.807375</v>
      </c>
      <c r="D2364">
        <f t="shared" si="37"/>
        <v>-2.288391877702359E-3</v>
      </c>
      <c r="E2364">
        <f>Table2[[#This Row],[Return]]</f>
        <v>-2.288391877702359E-3</v>
      </c>
    </row>
    <row r="2365" spans="2:5" x14ac:dyDescent="0.2">
      <c r="B2365" s="149">
        <v>41927</v>
      </c>
      <c r="C2365">
        <v>19.852806000000001</v>
      </c>
      <c r="D2365">
        <f t="shared" si="37"/>
        <v>0</v>
      </c>
      <c r="E2365">
        <f>Table2[[#This Row],[Return]]</f>
        <v>0</v>
      </c>
    </row>
    <row r="2366" spans="2:5" x14ac:dyDescent="0.2">
      <c r="B2366" s="149">
        <v>41926</v>
      </c>
      <c r="C2366">
        <v>19.852806000000001</v>
      </c>
      <c r="D2366">
        <f t="shared" si="37"/>
        <v>-2.2830668147199294E-3</v>
      </c>
      <c r="E2366">
        <f>Table2[[#This Row],[Return]]</f>
        <v>-2.2830668147199294E-3</v>
      </c>
    </row>
    <row r="2367" spans="2:5" x14ac:dyDescent="0.2">
      <c r="B2367" s="149">
        <v>41925</v>
      </c>
      <c r="C2367">
        <v>19.898235</v>
      </c>
      <c r="D2367">
        <f t="shared" si="37"/>
        <v>5.0359714129013446E-2</v>
      </c>
      <c r="E2367">
        <f>Table2[[#This Row],[Return]]</f>
        <v>5.0359714129013446E-2</v>
      </c>
    </row>
    <row r="2368" spans="2:5" x14ac:dyDescent="0.2">
      <c r="B2368" s="149">
        <v>41922</v>
      </c>
      <c r="C2368">
        <v>18.944210000000002</v>
      </c>
      <c r="D2368">
        <f t="shared" si="37"/>
        <v>-2.570081621852768E-2</v>
      </c>
      <c r="E2368">
        <f>Table2[[#This Row],[Return]]</f>
        <v>-2.570081621852768E-2</v>
      </c>
    </row>
    <row r="2369" spans="2:5" x14ac:dyDescent="0.2">
      <c r="B2369" s="149">
        <v>41921</v>
      </c>
      <c r="C2369">
        <v>19.443935</v>
      </c>
      <c r="D2369">
        <f t="shared" si="37"/>
        <v>2.8846096353632084E-2</v>
      </c>
      <c r="E2369">
        <f>Table2[[#This Row],[Return]]</f>
        <v>2.8846096353632084E-2</v>
      </c>
    </row>
    <row r="2370" spans="2:5" x14ac:dyDescent="0.2">
      <c r="B2370" s="149">
        <v>41920</v>
      </c>
      <c r="C2370">
        <v>18.898779000000001</v>
      </c>
      <c r="D2370">
        <f t="shared" si="37"/>
        <v>3.9999936165192138E-2</v>
      </c>
      <c r="E2370">
        <f>Table2[[#This Row],[Return]]</f>
        <v>3.9999936165192138E-2</v>
      </c>
    </row>
    <row r="2371" spans="2:5" x14ac:dyDescent="0.2">
      <c r="B2371" s="149">
        <v>41919</v>
      </c>
      <c r="C2371">
        <v>18.171904000000001</v>
      </c>
      <c r="D2371">
        <f t="shared" si="37"/>
        <v>-2.6763867255502879E-2</v>
      </c>
      <c r="E2371">
        <f>Table2[[#This Row],[Return]]</f>
        <v>-2.6763867255502879E-2</v>
      </c>
    </row>
    <row r="2372" spans="2:5" x14ac:dyDescent="0.2">
      <c r="B2372" s="149">
        <v>41913</v>
      </c>
      <c r="C2372">
        <v>18.671628999999999</v>
      </c>
      <c r="D2372">
        <f t="shared" ref="D2372:D2435" si="38">(C2372-C2373)/C2373</f>
        <v>-1.4388617947119589E-2</v>
      </c>
      <c r="E2372">
        <f>Table2[[#This Row],[Return]]</f>
        <v>-1.4388617947119589E-2</v>
      </c>
    </row>
    <row r="2373" spans="2:5" x14ac:dyDescent="0.2">
      <c r="B2373" s="149">
        <v>41912</v>
      </c>
      <c r="C2373">
        <v>18.944210000000002</v>
      </c>
      <c r="D2373">
        <f t="shared" si="38"/>
        <v>1.9560007470088733E-2</v>
      </c>
      <c r="E2373">
        <f>Table2[[#This Row],[Return]]</f>
        <v>1.9560007470088733E-2</v>
      </c>
    </row>
    <row r="2374" spans="2:5" x14ac:dyDescent="0.2">
      <c r="B2374" s="149">
        <v>41911</v>
      </c>
      <c r="C2374">
        <v>18.580770000000001</v>
      </c>
      <c r="D2374">
        <f t="shared" si="38"/>
        <v>-1.9184753547389972E-2</v>
      </c>
      <c r="E2374">
        <f>Table2[[#This Row],[Return]]</f>
        <v>-1.9184753547389972E-2</v>
      </c>
    </row>
    <row r="2375" spans="2:5" x14ac:dyDescent="0.2">
      <c r="B2375" s="149">
        <v>41908</v>
      </c>
      <c r="C2375">
        <v>18.944210000000002</v>
      </c>
      <c r="D2375">
        <f t="shared" si="38"/>
        <v>4.8194092635430764E-3</v>
      </c>
      <c r="E2375">
        <f>Table2[[#This Row],[Return]]</f>
        <v>4.8194092635430764E-3</v>
      </c>
    </row>
    <row r="2376" spans="2:5" x14ac:dyDescent="0.2">
      <c r="B2376" s="149">
        <v>41907</v>
      </c>
      <c r="C2376">
        <v>18.853348</v>
      </c>
      <c r="D2376">
        <f t="shared" si="38"/>
        <v>-3.935195847720957E-2</v>
      </c>
      <c r="E2376">
        <f>Table2[[#This Row],[Return]]</f>
        <v>-3.935195847720957E-2</v>
      </c>
    </row>
    <row r="2377" spans="2:5" x14ac:dyDescent="0.2">
      <c r="B2377" s="149">
        <v>41906</v>
      </c>
      <c r="C2377">
        <v>19.625655999999999</v>
      </c>
      <c r="D2377">
        <f t="shared" si="38"/>
        <v>0</v>
      </c>
      <c r="E2377">
        <f>Table2[[#This Row],[Return]]</f>
        <v>0</v>
      </c>
    </row>
    <row r="2378" spans="2:5" x14ac:dyDescent="0.2">
      <c r="B2378" s="149">
        <v>41905</v>
      </c>
      <c r="C2378">
        <v>19.625655999999999</v>
      </c>
      <c r="D2378">
        <f t="shared" si="38"/>
        <v>-1.8181912778847061E-2</v>
      </c>
      <c r="E2378">
        <f>Table2[[#This Row],[Return]]</f>
        <v>-1.8181912778847061E-2</v>
      </c>
    </row>
    <row r="2379" spans="2:5" x14ac:dyDescent="0.2">
      <c r="B2379" s="149">
        <v>41904</v>
      </c>
      <c r="C2379">
        <v>19.989096</v>
      </c>
      <c r="D2379">
        <f t="shared" si="38"/>
        <v>-2.2674360652359983E-3</v>
      </c>
      <c r="E2379">
        <f>Table2[[#This Row],[Return]]</f>
        <v>-2.2674360652359983E-3</v>
      </c>
    </row>
    <row r="2380" spans="2:5" x14ac:dyDescent="0.2">
      <c r="B2380" s="149">
        <v>41901</v>
      </c>
      <c r="C2380">
        <v>20.034523</v>
      </c>
      <c r="D2380">
        <f t="shared" si="38"/>
        <v>-2.2625051830298349E-3</v>
      </c>
      <c r="E2380">
        <f>Table2[[#This Row],[Return]]</f>
        <v>-2.2625051830298349E-3</v>
      </c>
    </row>
    <row r="2381" spans="2:5" x14ac:dyDescent="0.2">
      <c r="B2381" s="149">
        <v>41900</v>
      </c>
      <c r="C2381">
        <v>20.079954000000001</v>
      </c>
      <c r="D2381">
        <f t="shared" si="38"/>
        <v>1.609214317094947E-2</v>
      </c>
      <c r="E2381">
        <f>Table2[[#This Row],[Return]]</f>
        <v>1.609214317094947E-2</v>
      </c>
    </row>
    <row r="2382" spans="2:5" x14ac:dyDescent="0.2">
      <c r="B2382" s="149">
        <v>41899</v>
      </c>
      <c r="C2382">
        <v>19.761942000000001</v>
      </c>
      <c r="D2382">
        <f t="shared" si="38"/>
        <v>-3.9735167880898314E-2</v>
      </c>
      <c r="E2382">
        <f>Table2[[#This Row],[Return]]</f>
        <v>-3.9735167880898314E-2</v>
      </c>
    </row>
    <row r="2383" spans="2:5" x14ac:dyDescent="0.2">
      <c r="B2383" s="149">
        <v>41898</v>
      </c>
      <c r="C2383">
        <v>20.579678999999999</v>
      </c>
      <c r="D2383">
        <f t="shared" si="38"/>
        <v>-2.9978514961612874E-2</v>
      </c>
      <c r="E2383">
        <f>Table2[[#This Row],[Return]]</f>
        <v>-2.9978514961612874E-2</v>
      </c>
    </row>
    <row r="2384" spans="2:5" x14ac:dyDescent="0.2">
      <c r="B2384" s="149">
        <v>41897</v>
      </c>
      <c r="C2384">
        <v>21.215693999999999</v>
      </c>
      <c r="D2384">
        <f t="shared" si="38"/>
        <v>1.0822377993942107E-2</v>
      </c>
      <c r="E2384">
        <f>Table2[[#This Row],[Return]]</f>
        <v>1.0822377993942107E-2</v>
      </c>
    </row>
    <row r="2385" spans="2:5" x14ac:dyDescent="0.2">
      <c r="B2385" s="149">
        <v>41894</v>
      </c>
      <c r="C2385">
        <v>20.988548000000002</v>
      </c>
      <c r="D2385">
        <f t="shared" si="38"/>
        <v>2.6666611881237822E-2</v>
      </c>
      <c r="E2385">
        <f>Table2[[#This Row],[Return]]</f>
        <v>2.6666611881237822E-2</v>
      </c>
    </row>
    <row r="2386" spans="2:5" x14ac:dyDescent="0.2">
      <c r="B2386" s="149">
        <v>41893</v>
      </c>
      <c r="C2386">
        <v>20.443391999999999</v>
      </c>
      <c r="D2386">
        <f t="shared" si="38"/>
        <v>6.888371998910163E-2</v>
      </c>
      <c r="E2386">
        <f>Table2[[#This Row],[Return]]</f>
        <v>6.888371998910163E-2</v>
      </c>
    </row>
    <row r="2387" spans="2:5" x14ac:dyDescent="0.2">
      <c r="B2387" s="149">
        <v>41892</v>
      </c>
      <c r="C2387">
        <v>19.125927000000001</v>
      </c>
      <c r="D2387">
        <f t="shared" si="38"/>
        <v>-1.1737151668440022E-2</v>
      </c>
      <c r="E2387">
        <f>Table2[[#This Row],[Return]]</f>
        <v>-1.1737151668440022E-2</v>
      </c>
    </row>
    <row r="2388" spans="2:5" x14ac:dyDescent="0.2">
      <c r="B2388" s="149">
        <v>41891</v>
      </c>
      <c r="C2388">
        <v>19.353076999999999</v>
      </c>
      <c r="D2388">
        <f t="shared" si="38"/>
        <v>4.7168498750403505E-3</v>
      </c>
      <c r="E2388">
        <f>Table2[[#This Row],[Return]]</f>
        <v>4.7168498750403505E-3</v>
      </c>
    </row>
    <row r="2389" spans="2:5" x14ac:dyDescent="0.2">
      <c r="B2389" s="149">
        <v>41890</v>
      </c>
      <c r="C2389">
        <v>19.262219999999999</v>
      </c>
      <c r="D2389">
        <f t="shared" si="38"/>
        <v>0.11286096578150494</v>
      </c>
      <c r="E2389">
        <f>Table2[[#This Row],[Return]]</f>
        <v>0.11286096578150494</v>
      </c>
    </row>
    <row r="2390" spans="2:5" x14ac:dyDescent="0.2">
      <c r="B2390" s="149">
        <v>41887</v>
      </c>
      <c r="C2390">
        <v>17.308738999999999</v>
      </c>
      <c r="D2390">
        <f t="shared" si="38"/>
        <v>6.7227070549773518E-2</v>
      </c>
      <c r="E2390">
        <f>Table2[[#This Row],[Return]]</f>
        <v>6.7227070549773518E-2</v>
      </c>
    </row>
    <row r="2391" spans="2:5" x14ac:dyDescent="0.2">
      <c r="B2391" s="149">
        <v>41886</v>
      </c>
      <c r="C2391">
        <v>16.218422</v>
      </c>
      <c r="D2391">
        <f t="shared" si="38"/>
        <v>-4.5454780877009944E-2</v>
      </c>
      <c r="E2391">
        <f>Table2[[#This Row],[Return]]</f>
        <v>-4.5454780877009944E-2</v>
      </c>
    </row>
    <row r="2392" spans="2:5" x14ac:dyDescent="0.2">
      <c r="B2392" s="149">
        <v>41885</v>
      </c>
      <c r="C2392">
        <v>16.990732000000001</v>
      </c>
      <c r="D2392">
        <f t="shared" si="38"/>
        <v>-1.8372626682971991E-2</v>
      </c>
      <c r="E2392">
        <f>Table2[[#This Row],[Return]]</f>
        <v>-1.8372626682971991E-2</v>
      </c>
    </row>
    <row r="2393" spans="2:5" x14ac:dyDescent="0.2">
      <c r="B2393" s="149">
        <v>41884</v>
      </c>
      <c r="C2393">
        <v>17.308738999999999</v>
      </c>
      <c r="D2393">
        <f t="shared" si="38"/>
        <v>-2.3076876187448844E-2</v>
      </c>
      <c r="E2393">
        <f>Table2[[#This Row],[Return]]</f>
        <v>-2.3076876187448844E-2</v>
      </c>
    </row>
    <row r="2394" spans="2:5" x14ac:dyDescent="0.2">
      <c r="B2394" s="149">
        <v>41883</v>
      </c>
      <c r="C2394">
        <v>17.717606</v>
      </c>
      <c r="D2394">
        <f t="shared" si="38"/>
        <v>-2.5000022012002781E-2</v>
      </c>
      <c r="E2394">
        <f>Table2[[#This Row],[Return]]</f>
        <v>-2.5000022012002781E-2</v>
      </c>
    </row>
    <row r="2395" spans="2:5" x14ac:dyDescent="0.2">
      <c r="B2395" s="149">
        <v>41879</v>
      </c>
      <c r="C2395">
        <v>18.171904000000001</v>
      </c>
      <c r="D2395">
        <f t="shared" si="38"/>
        <v>-2.4936144597691124E-3</v>
      </c>
      <c r="E2395">
        <f>Table2[[#This Row],[Return]]</f>
        <v>-2.4936144597691124E-3</v>
      </c>
    </row>
    <row r="2396" spans="2:5" x14ac:dyDescent="0.2">
      <c r="B2396" s="149">
        <v>41878</v>
      </c>
      <c r="C2396">
        <v>18.217331000000001</v>
      </c>
      <c r="D2396">
        <f t="shared" si="38"/>
        <v>-5.200972420421282E-2</v>
      </c>
      <c r="E2396">
        <f>Table2[[#This Row],[Return]]</f>
        <v>-5.200972420421282E-2</v>
      </c>
    </row>
    <row r="2397" spans="2:5" x14ac:dyDescent="0.2">
      <c r="B2397" s="149">
        <v>41877</v>
      </c>
      <c r="C2397">
        <v>19.216791000000001</v>
      </c>
      <c r="D2397">
        <f t="shared" si="38"/>
        <v>-1.3985882661042854E-2</v>
      </c>
      <c r="E2397">
        <f>Table2[[#This Row],[Return]]</f>
        <v>-1.3985882661042854E-2</v>
      </c>
    </row>
    <row r="2398" spans="2:5" x14ac:dyDescent="0.2">
      <c r="B2398" s="149">
        <v>41876</v>
      </c>
      <c r="C2398">
        <v>19.489367000000001</v>
      </c>
      <c r="D2398">
        <f t="shared" si="38"/>
        <v>-6.9444302906357825E-3</v>
      </c>
      <c r="E2398">
        <f>Table2[[#This Row],[Return]]</f>
        <v>-6.9444302906357825E-3</v>
      </c>
    </row>
    <row r="2399" spans="2:5" x14ac:dyDescent="0.2">
      <c r="B2399" s="149">
        <v>41873</v>
      </c>
      <c r="C2399">
        <v>19.625655999999999</v>
      </c>
      <c r="D2399">
        <f t="shared" si="38"/>
        <v>-1.3698652166888186E-2</v>
      </c>
      <c r="E2399">
        <f>Table2[[#This Row],[Return]]</f>
        <v>-1.3698652166888186E-2</v>
      </c>
    </row>
    <row r="2400" spans="2:5" x14ac:dyDescent="0.2">
      <c r="B2400" s="149">
        <v>41872</v>
      </c>
      <c r="C2400">
        <v>19.898235</v>
      </c>
      <c r="D2400">
        <f t="shared" si="38"/>
        <v>6.8967412210803186E-3</v>
      </c>
      <c r="E2400">
        <f>Table2[[#This Row],[Return]]</f>
        <v>6.8967412210803186E-3</v>
      </c>
    </row>
    <row r="2401" spans="2:5" x14ac:dyDescent="0.2">
      <c r="B2401" s="149">
        <v>41871</v>
      </c>
      <c r="C2401">
        <v>19.761942000000001</v>
      </c>
      <c r="D2401">
        <f t="shared" si="38"/>
        <v>-3.1180660971849961E-2</v>
      </c>
      <c r="E2401">
        <f>Table2[[#This Row],[Return]]</f>
        <v>-3.1180660971849961E-2</v>
      </c>
    </row>
    <row r="2402" spans="2:5" x14ac:dyDescent="0.2">
      <c r="B2402" s="149">
        <v>41870</v>
      </c>
      <c r="C2402">
        <v>20.397964000000002</v>
      </c>
      <c r="D2402">
        <f t="shared" si="38"/>
        <v>2.2324499443018703E-3</v>
      </c>
      <c r="E2402">
        <f>Table2[[#This Row],[Return]]</f>
        <v>2.2324499443018703E-3</v>
      </c>
    </row>
    <row r="2403" spans="2:5" x14ac:dyDescent="0.2">
      <c r="B2403" s="149">
        <v>41869</v>
      </c>
      <c r="C2403">
        <v>20.352528</v>
      </c>
      <c r="D2403">
        <f t="shared" si="38"/>
        <v>1.587285107811149E-2</v>
      </c>
      <c r="E2403">
        <f>Table2[[#This Row],[Return]]</f>
        <v>1.587285107811149E-2</v>
      </c>
    </row>
    <row r="2404" spans="2:5" x14ac:dyDescent="0.2">
      <c r="B2404" s="149">
        <v>41865</v>
      </c>
      <c r="C2404">
        <v>20.034523</v>
      </c>
      <c r="D2404">
        <f t="shared" si="38"/>
        <v>1.8475902850692286E-2</v>
      </c>
      <c r="E2404">
        <f>Table2[[#This Row],[Return]]</f>
        <v>1.8475902850692286E-2</v>
      </c>
    </row>
    <row r="2405" spans="2:5" x14ac:dyDescent="0.2">
      <c r="B2405" s="149">
        <v>41864</v>
      </c>
      <c r="C2405">
        <v>19.671081999999998</v>
      </c>
      <c r="D2405">
        <f t="shared" si="38"/>
        <v>-5.4585390730573079E-2</v>
      </c>
      <c r="E2405">
        <f>Table2[[#This Row],[Return]]</f>
        <v>-5.4585390730573079E-2</v>
      </c>
    </row>
    <row r="2406" spans="2:5" x14ac:dyDescent="0.2">
      <c r="B2406" s="149">
        <v>41863</v>
      </c>
      <c r="C2406">
        <v>20.806830999999999</v>
      </c>
      <c r="D2406">
        <f t="shared" si="38"/>
        <v>3.6199136711169665E-2</v>
      </c>
      <c r="E2406">
        <f>Table2[[#This Row],[Return]]</f>
        <v>3.6199136711169665E-2</v>
      </c>
    </row>
    <row r="2407" spans="2:5" x14ac:dyDescent="0.2">
      <c r="B2407" s="149">
        <v>41862</v>
      </c>
      <c r="C2407">
        <v>20.079954000000001</v>
      </c>
      <c r="D2407">
        <f t="shared" si="38"/>
        <v>-4.5044788229407634E-3</v>
      </c>
      <c r="E2407">
        <f>Table2[[#This Row],[Return]]</f>
        <v>-4.5044788229407634E-3</v>
      </c>
    </row>
    <row r="2408" spans="2:5" x14ac:dyDescent="0.2">
      <c r="B2408" s="149">
        <v>41859</v>
      </c>
      <c r="C2408">
        <v>20.170812999999999</v>
      </c>
      <c r="D2408">
        <f t="shared" si="38"/>
        <v>-4.3103485491457531E-2</v>
      </c>
      <c r="E2408">
        <f>Table2[[#This Row],[Return]]</f>
        <v>-4.3103485491457531E-2</v>
      </c>
    </row>
    <row r="2409" spans="2:5" x14ac:dyDescent="0.2">
      <c r="B2409" s="149">
        <v>41858</v>
      </c>
      <c r="C2409">
        <v>21.079408999999998</v>
      </c>
      <c r="D2409">
        <f t="shared" si="38"/>
        <v>2.1598862564179305E-3</v>
      </c>
      <c r="E2409">
        <f>Table2[[#This Row],[Return]]</f>
        <v>2.1598862564179305E-3</v>
      </c>
    </row>
    <row r="2410" spans="2:5" x14ac:dyDescent="0.2">
      <c r="B2410" s="149">
        <v>41857</v>
      </c>
      <c r="C2410">
        <v>21.033978000000001</v>
      </c>
      <c r="D2410">
        <f t="shared" si="38"/>
        <v>7.1759231895229481E-2</v>
      </c>
      <c r="E2410">
        <f>Table2[[#This Row],[Return]]</f>
        <v>7.1759231895229481E-2</v>
      </c>
    </row>
    <row r="2411" spans="2:5" x14ac:dyDescent="0.2">
      <c r="B2411" s="149">
        <v>41856</v>
      </c>
      <c r="C2411">
        <v>19.625655999999999</v>
      </c>
      <c r="D2411">
        <f t="shared" si="38"/>
        <v>-2.2624454219367304E-2</v>
      </c>
      <c r="E2411">
        <f>Table2[[#This Row],[Return]]</f>
        <v>-2.2624454219367304E-2</v>
      </c>
    </row>
    <row r="2412" spans="2:5" x14ac:dyDescent="0.2">
      <c r="B2412" s="149">
        <v>41855</v>
      </c>
      <c r="C2412">
        <v>20.079954000000001</v>
      </c>
      <c r="D2412">
        <f t="shared" si="38"/>
        <v>-2.2573978087872932E-3</v>
      </c>
      <c r="E2412">
        <f>Table2[[#This Row],[Return]]</f>
        <v>-2.2573978087872932E-3</v>
      </c>
    </row>
    <row r="2413" spans="2:5" x14ac:dyDescent="0.2">
      <c r="B2413" s="149">
        <v>41852</v>
      </c>
      <c r="C2413">
        <v>20.125385000000001</v>
      </c>
      <c r="D2413">
        <f t="shared" si="38"/>
        <v>-1.7738162458265556E-2</v>
      </c>
      <c r="E2413">
        <f>Table2[[#This Row],[Return]]</f>
        <v>-1.7738162458265556E-2</v>
      </c>
    </row>
    <row r="2414" spans="2:5" x14ac:dyDescent="0.2">
      <c r="B2414" s="149">
        <v>41851</v>
      </c>
      <c r="C2414">
        <v>20.488818999999999</v>
      </c>
      <c r="D2414">
        <f t="shared" si="38"/>
        <v>1.1210723932887849E-2</v>
      </c>
      <c r="E2414">
        <f>Table2[[#This Row],[Return]]</f>
        <v>1.1210723932887849E-2</v>
      </c>
    </row>
    <row r="2415" spans="2:5" x14ac:dyDescent="0.2">
      <c r="B2415" s="149">
        <v>41850</v>
      </c>
      <c r="C2415">
        <v>20.261671</v>
      </c>
      <c r="D2415">
        <f t="shared" si="38"/>
        <v>1.8264735540614536E-2</v>
      </c>
      <c r="E2415">
        <f>Table2[[#This Row],[Return]]</f>
        <v>1.8264735540614536E-2</v>
      </c>
    </row>
    <row r="2416" spans="2:5" x14ac:dyDescent="0.2">
      <c r="B2416" s="149">
        <v>41848</v>
      </c>
      <c r="C2416">
        <v>19.898235</v>
      </c>
      <c r="D2416">
        <f t="shared" si="38"/>
        <v>-4.9891427336246137E-2</v>
      </c>
      <c r="E2416">
        <f>Table2[[#This Row],[Return]]</f>
        <v>-4.9891427336246137E-2</v>
      </c>
    </row>
    <row r="2417" spans="2:5" x14ac:dyDescent="0.2">
      <c r="B2417" s="149">
        <v>41845</v>
      </c>
      <c r="C2417">
        <v>20.943117000000001</v>
      </c>
      <c r="D2417">
        <f t="shared" si="38"/>
        <v>-1.2847894582189878E-2</v>
      </c>
      <c r="E2417">
        <f>Table2[[#This Row],[Return]]</f>
        <v>-1.2847894582189878E-2</v>
      </c>
    </row>
    <row r="2418" spans="2:5" x14ac:dyDescent="0.2">
      <c r="B2418" s="149">
        <v>41844</v>
      </c>
      <c r="C2418">
        <v>21.215693999999999</v>
      </c>
      <c r="D2418">
        <f t="shared" si="38"/>
        <v>1.5217378613115297E-2</v>
      </c>
      <c r="E2418">
        <f>Table2[[#This Row],[Return]]</f>
        <v>1.5217378613115297E-2</v>
      </c>
    </row>
    <row r="2419" spans="2:5" x14ac:dyDescent="0.2">
      <c r="B2419" s="149">
        <v>41843</v>
      </c>
      <c r="C2419">
        <v>20.897686</v>
      </c>
      <c r="D2419">
        <f t="shared" si="38"/>
        <v>2.1785169654760239E-3</v>
      </c>
      <c r="E2419">
        <f>Table2[[#This Row],[Return]]</f>
        <v>2.1785169654760239E-3</v>
      </c>
    </row>
    <row r="2420" spans="2:5" x14ac:dyDescent="0.2">
      <c r="B2420" s="149">
        <v>41842</v>
      </c>
      <c r="C2420">
        <v>20.852259</v>
      </c>
      <c r="D2420">
        <f t="shared" si="38"/>
        <v>-1.2903246879337032E-2</v>
      </c>
      <c r="E2420">
        <f>Table2[[#This Row],[Return]]</f>
        <v>-1.2903246879337032E-2</v>
      </c>
    </row>
    <row r="2421" spans="2:5" x14ac:dyDescent="0.2">
      <c r="B2421" s="149">
        <v>41841</v>
      </c>
      <c r="C2421">
        <v>21.124838</v>
      </c>
      <c r="D2421">
        <f t="shared" si="38"/>
        <v>0</v>
      </c>
      <c r="E2421">
        <f>Table2[[#This Row],[Return]]</f>
        <v>0</v>
      </c>
    </row>
    <row r="2422" spans="2:5" x14ac:dyDescent="0.2">
      <c r="B2422" s="149">
        <v>41838</v>
      </c>
      <c r="C2422">
        <v>21.124838</v>
      </c>
      <c r="D2422">
        <f t="shared" si="38"/>
        <v>-2.1052740846274762E-2</v>
      </c>
      <c r="E2422">
        <f>Table2[[#This Row],[Return]]</f>
        <v>-2.1052740846274762E-2</v>
      </c>
    </row>
    <row r="2423" spans="2:5" x14ac:dyDescent="0.2">
      <c r="B2423" s="149">
        <v>41837</v>
      </c>
      <c r="C2423">
        <v>21.579138</v>
      </c>
      <c r="D2423">
        <f t="shared" si="38"/>
        <v>2.8138678292562152E-2</v>
      </c>
      <c r="E2423">
        <f>Table2[[#This Row],[Return]]</f>
        <v>2.8138678292562152E-2</v>
      </c>
    </row>
    <row r="2424" spans="2:5" x14ac:dyDescent="0.2">
      <c r="B2424" s="149">
        <v>41836</v>
      </c>
      <c r="C2424">
        <v>20.988548000000002</v>
      </c>
      <c r="D2424">
        <f t="shared" si="38"/>
        <v>-3.7499927773106755E-2</v>
      </c>
      <c r="E2424">
        <f>Table2[[#This Row],[Return]]</f>
        <v>-3.7499927773106755E-2</v>
      </c>
    </row>
    <row r="2425" spans="2:5" x14ac:dyDescent="0.2">
      <c r="B2425" s="149">
        <v>41835</v>
      </c>
      <c r="C2425">
        <v>21.806281999999999</v>
      </c>
      <c r="D2425">
        <f t="shared" si="38"/>
        <v>4.5751541835347402E-2</v>
      </c>
      <c r="E2425">
        <f>Table2[[#This Row],[Return]]</f>
        <v>4.5751541835347402E-2</v>
      </c>
    </row>
    <row r="2426" spans="2:5" x14ac:dyDescent="0.2">
      <c r="B2426" s="149">
        <v>41834</v>
      </c>
      <c r="C2426">
        <v>20.852259</v>
      </c>
      <c r="D2426">
        <f t="shared" si="38"/>
        <v>-8.6393073150500144E-3</v>
      </c>
      <c r="E2426">
        <f>Table2[[#This Row],[Return]]</f>
        <v>-8.6393073150500144E-3</v>
      </c>
    </row>
    <row r="2427" spans="2:5" x14ac:dyDescent="0.2">
      <c r="B2427" s="149">
        <v>41831</v>
      </c>
      <c r="C2427">
        <v>21.033978000000001</v>
      </c>
      <c r="D2427">
        <f t="shared" si="38"/>
        <v>-4.732504090677498E-2</v>
      </c>
      <c r="E2427">
        <f>Table2[[#This Row],[Return]]</f>
        <v>-4.732504090677498E-2</v>
      </c>
    </row>
    <row r="2428" spans="2:5" x14ac:dyDescent="0.2">
      <c r="B2428" s="149">
        <v>41830</v>
      </c>
      <c r="C2428">
        <v>22.078861</v>
      </c>
      <c r="D2428">
        <f t="shared" si="38"/>
        <v>1.2500021782713823E-2</v>
      </c>
      <c r="E2428">
        <f>Table2[[#This Row],[Return]]</f>
        <v>1.2500021782713823E-2</v>
      </c>
    </row>
    <row r="2429" spans="2:5" x14ac:dyDescent="0.2">
      <c r="B2429" s="149">
        <v>41829</v>
      </c>
      <c r="C2429">
        <v>21.806281999999999</v>
      </c>
      <c r="D2429">
        <f t="shared" si="38"/>
        <v>-4.3824760242356639E-2</v>
      </c>
      <c r="E2429">
        <f>Table2[[#This Row],[Return]]</f>
        <v>-4.3824760242356639E-2</v>
      </c>
    </row>
    <row r="2430" spans="2:5" x14ac:dyDescent="0.2">
      <c r="B2430" s="149">
        <v>41828</v>
      </c>
      <c r="C2430">
        <v>22.805738000000002</v>
      </c>
      <c r="D2430">
        <f t="shared" si="38"/>
        <v>-3.4615481650541118E-2</v>
      </c>
      <c r="E2430">
        <f>Table2[[#This Row],[Return]]</f>
        <v>-3.4615481650541118E-2</v>
      </c>
    </row>
    <row r="2431" spans="2:5" x14ac:dyDescent="0.2">
      <c r="B2431" s="149">
        <v>41827</v>
      </c>
      <c r="C2431">
        <v>23.623476</v>
      </c>
      <c r="D2431">
        <f t="shared" si="38"/>
        <v>7.752021979582995E-3</v>
      </c>
      <c r="E2431">
        <f>Table2[[#This Row],[Return]]</f>
        <v>7.752021979582995E-3</v>
      </c>
    </row>
    <row r="2432" spans="2:5" x14ac:dyDescent="0.2">
      <c r="B2432" s="149">
        <v>41824</v>
      </c>
      <c r="C2432">
        <v>23.441755000000001</v>
      </c>
      <c r="D2432">
        <f t="shared" si="38"/>
        <v>-1.1494355144499887E-2</v>
      </c>
      <c r="E2432">
        <f>Table2[[#This Row],[Return]]</f>
        <v>-1.1494355144499887E-2</v>
      </c>
    </row>
    <row r="2433" spans="2:5" x14ac:dyDescent="0.2">
      <c r="B2433" s="149">
        <v>41823</v>
      </c>
      <c r="C2433">
        <v>23.714335999999999</v>
      </c>
      <c r="D2433">
        <f t="shared" si="38"/>
        <v>1.9195228439610897E-3</v>
      </c>
      <c r="E2433">
        <f>Table2[[#This Row],[Return]]</f>
        <v>1.9195228439610897E-3</v>
      </c>
    </row>
    <row r="2434" spans="2:5" x14ac:dyDescent="0.2">
      <c r="B2434" s="149">
        <v>41822</v>
      </c>
      <c r="C2434">
        <v>23.668903</v>
      </c>
      <c r="D2434">
        <f t="shared" si="38"/>
        <v>-9.5056710416294172E-3</v>
      </c>
      <c r="E2434">
        <f>Table2[[#This Row],[Return]]</f>
        <v>-9.5056710416294172E-3</v>
      </c>
    </row>
    <row r="2435" spans="2:5" x14ac:dyDescent="0.2">
      <c r="B2435" s="149">
        <v>41821</v>
      </c>
      <c r="C2435">
        <v>23.896051</v>
      </c>
      <c r="D2435">
        <f t="shared" si="38"/>
        <v>1.3487377770294375E-2</v>
      </c>
      <c r="E2435">
        <f>Table2[[#This Row],[Return]]</f>
        <v>1.3487377770294375E-2</v>
      </c>
    </row>
    <row r="2436" spans="2:5" x14ac:dyDescent="0.2">
      <c r="B2436" s="149">
        <v>41820</v>
      </c>
      <c r="C2436">
        <v>23.578044999999999</v>
      </c>
      <c r="D2436">
        <f t="shared" ref="D2436:D2499" si="39">(C2436-C2437)/C2437</f>
        <v>7.7669025669326831E-3</v>
      </c>
      <c r="E2436">
        <f>Table2[[#This Row],[Return]]</f>
        <v>7.7669025669326831E-3</v>
      </c>
    </row>
    <row r="2437" spans="2:5" x14ac:dyDescent="0.2">
      <c r="B2437" s="149">
        <v>41817</v>
      </c>
      <c r="C2437">
        <v>23.396328</v>
      </c>
      <c r="D2437">
        <f t="shared" si="39"/>
        <v>-2.6464879139323064E-2</v>
      </c>
      <c r="E2437">
        <f>Table2[[#This Row],[Return]]</f>
        <v>-2.6464879139323064E-2</v>
      </c>
    </row>
    <row r="2438" spans="2:5" x14ac:dyDescent="0.2">
      <c r="B2438" s="149">
        <v>41816</v>
      </c>
      <c r="C2438">
        <v>24.032340999999999</v>
      </c>
      <c r="D2438">
        <f t="shared" si="39"/>
        <v>1.7307571502178539E-2</v>
      </c>
      <c r="E2438">
        <f>Table2[[#This Row],[Return]]</f>
        <v>1.7307571502178539E-2</v>
      </c>
    </row>
    <row r="2439" spans="2:5" x14ac:dyDescent="0.2">
      <c r="B2439" s="149">
        <v>41815</v>
      </c>
      <c r="C2439">
        <v>23.623476</v>
      </c>
      <c r="D2439">
        <f t="shared" si="39"/>
        <v>-3.7036988725370534E-2</v>
      </c>
      <c r="E2439">
        <f>Table2[[#This Row],[Return]]</f>
        <v>-3.7036988725370534E-2</v>
      </c>
    </row>
    <row r="2440" spans="2:5" x14ac:dyDescent="0.2">
      <c r="B2440" s="149">
        <v>41814</v>
      </c>
      <c r="C2440">
        <v>24.532070000000001</v>
      </c>
      <c r="D2440">
        <f t="shared" si="39"/>
        <v>2.4667894437955553E-2</v>
      </c>
      <c r="E2440">
        <f>Table2[[#This Row],[Return]]</f>
        <v>2.4667894437955553E-2</v>
      </c>
    </row>
    <row r="2441" spans="2:5" x14ac:dyDescent="0.2">
      <c r="B2441" s="149">
        <v>41813</v>
      </c>
      <c r="C2441">
        <v>23.941483999999999</v>
      </c>
      <c r="D2441">
        <f t="shared" si="39"/>
        <v>4.9800887829194451E-2</v>
      </c>
      <c r="E2441">
        <f>Table2[[#This Row],[Return]]</f>
        <v>4.9800887829194451E-2</v>
      </c>
    </row>
    <row r="2442" spans="2:5" x14ac:dyDescent="0.2">
      <c r="B2442" s="149">
        <v>41810</v>
      </c>
      <c r="C2442">
        <v>22.805738000000002</v>
      </c>
      <c r="D2442">
        <f t="shared" si="39"/>
        <v>4.8016729858889294E-2</v>
      </c>
      <c r="E2442">
        <f>Table2[[#This Row],[Return]]</f>
        <v>4.8016729858889294E-2</v>
      </c>
    </row>
    <row r="2443" spans="2:5" x14ac:dyDescent="0.2">
      <c r="B2443" s="149">
        <v>41809</v>
      </c>
      <c r="C2443">
        <v>21.760853000000001</v>
      </c>
      <c r="D2443">
        <f t="shared" si="39"/>
        <v>-2.2449141496018277E-2</v>
      </c>
      <c r="E2443">
        <f>Table2[[#This Row],[Return]]</f>
        <v>-2.2449141496018277E-2</v>
      </c>
    </row>
    <row r="2444" spans="2:5" x14ac:dyDescent="0.2">
      <c r="B2444" s="149">
        <v>41808</v>
      </c>
      <c r="C2444">
        <v>22.260584000000001</v>
      </c>
      <c r="D2444">
        <f t="shared" si="39"/>
        <v>-1.4084404739179768E-2</v>
      </c>
      <c r="E2444">
        <f>Table2[[#This Row],[Return]]</f>
        <v>-1.4084404739179768E-2</v>
      </c>
    </row>
    <row r="2445" spans="2:5" x14ac:dyDescent="0.2">
      <c r="B2445" s="149">
        <v>41807</v>
      </c>
      <c r="C2445">
        <v>22.578589999999998</v>
      </c>
      <c r="D2445">
        <f t="shared" si="39"/>
        <v>3.7578352282421901E-2</v>
      </c>
      <c r="E2445">
        <f>Table2[[#This Row],[Return]]</f>
        <v>3.7578352282421901E-2</v>
      </c>
    </row>
    <row r="2446" spans="2:5" x14ac:dyDescent="0.2">
      <c r="B2446" s="149">
        <v>41806</v>
      </c>
      <c r="C2446">
        <v>21.760853000000001</v>
      </c>
      <c r="D2446">
        <f t="shared" si="39"/>
        <v>1.0548486663117177E-2</v>
      </c>
      <c r="E2446">
        <f>Table2[[#This Row],[Return]]</f>
        <v>1.0548486663117177E-2</v>
      </c>
    </row>
    <row r="2447" spans="2:5" x14ac:dyDescent="0.2">
      <c r="B2447" s="149">
        <v>41803</v>
      </c>
      <c r="C2447">
        <v>21.533705000000001</v>
      </c>
      <c r="D2447">
        <f t="shared" si="39"/>
        <v>-4.8192721558124568E-2</v>
      </c>
      <c r="E2447">
        <f>Table2[[#This Row],[Return]]</f>
        <v>-4.8192721558124568E-2</v>
      </c>
    </row>
    <row r="2448" spans="2:5" x14ac:dyDescent="0.2">
      <c r="B2448" s="149">
        <v>41802</v>
      </c>
      <c r="C2448">
        <v>22.624018</v>
      </c>
      <c r="D2448">
        <f t="shared" si="39"/>
        <v>-3.1128525812091943E-2</v>
      </c>
      <c r="E2448">
        <f>Table2[[#This Row],[Return]]</f>
        <v>-3.1128525812091943E-2</v>
      </c>
    </row>
    <row r="2449" spans="2:5" x14ac:dyDescent="0.2">
      <c r="B2449" s="149">
        <v>41801</v>
      </c>
      <c r="C2449">
        <v>23.350897</v>
      </c>
      <c r="D2449">
        <f t="shared" si="39"/>
        <v>-4.9907519068559406E-2</v>
      </c>
      <c r="E2449">
        <f>Table2[[#This Row],[Return]]</f>
        <v>-4.9907519068559406E-2</v>
      </c>
    </row>
    <row r="2450" spans="2:5" x14ac:dyDescent="0.2">
      <c r="B2450" s="149">
        <v>41800</v>
      </c>
      <c r="C2450">
        <v>24.577499</v>
      </c>
      <c r="D2450">
        <f t="shared" si="39"/>
        <v>4.8449614800598291E-2</v>
      </c>
      <c r="E2450">
        <f>Table2[[#This Row],[Return]]</f>
        <v>4.8449614800598291E-2</v>
      </c>
    </row>
    <row r="2451" spans="2:5" x14ac:dyDescent="0.2">
      <c r="B2451" s="149">
        <v>41799</v>
      </c>
      <c r="C2451">
        <v>23.441755000000001</v>
      </c>
      <c r="D2451">
        <f t="shared" si="39"/>
        <v>4.8780525997430157E-2</v>
      </c>
      <c r="E2451">
        <f>Table2[[#This Row],[Return]]</f>
        <v>4.8780525997430157E-2</v>
      </c>
    </row>
    <row r="2452" spans="2:5" x14ac:dyDescent="0.2">
      <c r="B2452" s="149">
        <v>41796</v>
      </c>
      <c r="C2452">
        <v>22.35144</v>
      </c>
      <c r="D2452">
        <f t="shared" si="39"/>
        <v>4.9040246335389448E-2</v>
      </c>
      <c r="E2452">
        <f>Table2[[#This Row],[Return]]</f>
        <v>4.9040246335389448E-2</v>
      </c>
    </row>
    <row r="2453" spans="2:5" x14ac:dyDescent="0.2">
      <c r="B2453" s="149">
        <v>41795</v>
      </c>
      <c r="C2453">
        <v>21.306560999999999</v>
      </c>
      <c r="D2453">
        <f t="shared" si="39"/>
        <v>-4.2459338425631975E-3</v>
      </c>
      <c r="E2453">
        <f>Table2[[#This Row],[Return]]</f>
        <v>-4.2459338425631975E-3</v>
      </c>
    </row>
    <row r="2454" spans="2:5" x14ac:dyDescent="0.2">
      <c r="B2454" s="149">
        <v>41794</v>
      </c>
      <c r="C2454">
        <v>21.397413</v>
      </c>
      <c r="D2454">
        <f t="shared" si="39"/>
        <v>4.8997488180683051E-2</v>
      </c>
      <c r="E2454">
        <f>Table2[[#This Row],[Return]]</f>
        <v>4.8997488180683051E-2</v>
      </c>
    </row>
    <row r="2455" spans="2:5" x14ac:dyDescent="0.2">
      <c r="B2455" s="149">
        <v>41793</v>
      </c>
      <c r="C2455">
        <v>20.397964000000002</v>
      </c>
      <c r="D2455">
        <f t="shared" si="39"/>
        <v>4.9065634091041858E-2</v>
      </c>
      <c r="E2455">
        <f>Table2[[#This Row],[Return]]</f>
        <v>4.9065634091041858E-2</v>
      </c>
    </row>
    <row r="2456" spans="2:5" x14ac:dyDescent="0.2">
      <c r="B2456" s="149">
        <v>41792</v>
      </c>
      <c r="C2456">
        <v>19.443935</v>
      </c>
      <c r="D2456">
        <f t="shared" si="39"/>
        <v>-6.9605941709045185E-3</v>
      </c>
      <c r="E2456">
        <f>Table2[[#This Row],[Return]]</f>
        <v>-6.9605941709045185E-3</v>
      </c>
    </row>
    <row r="2457" spans="2:5" x14ac:dyDescent="0.2">
      <c r="B2457" s="149">
        <v>41789</v>
      </c>
      <c r="C2457">
        <v>19.580224999999999</v>
      </c>
      <c r="D2457">
        <f t="shared" si="39"/>
        <v>2.3255425856506824E-3</v>
      </c>
      <c r="E2457">
        <f>Table2[[#This Row],[Return]]</f>
        <v>2.3255425856506824E-3</v>
      </c>
    </row>
    <row r="2458" spans="2:5" x14ac:dyDescent="0.2">
      <c r="B2458" s="149">
        <v>41788</v>
      </c>
      <c r="C2458">
        <v>19.534796</v>
      </c>
      <c r="D2458">
        <f t="shared" si="39"/>
        <v>9.3896696633822673E-3</v>
      </c>
      <c r="E2458">
        <f>Table2[[#This Row],[Return]]</f>
        <v>9.3896696633822673E-3</v>
      </c>
    </row>
    <row r="2459" spans="2:5" x14ac:dyDescent="0.2">
      <c r="B2459" s="149">
        <v>41787</v>
      </c>
      <c r="C2459">
        <v>19.353076999999999</v>
      </c>
      <c r="D2459">
        <f t="shared" si="39"/>
        <v>7.092026967457696E-3</v>
      </c>
      <c r="E2459">
        <f>Table2[[#This Row],[Return]]</f>
        <v>7.092026967457696E-3</v>
      </c>
    </row>
    <row r="2460" spans="2:5" x14ac:dyDescent="0.2">
      <c r="B2460" s="149">
        <v>41786</v>
      </c>
      <c r="C2460">
        <v>19.216791000000001</v>
      </c>
      <c r="D2460">
        <f t="shared" si="39"/>
        <v>-4.0816145210944101E-2</v>
      </c>
      <c r="E2460">
        <f>Table2[[#This Row],[Return]]</f>
        <v>-4.0816145210944101E-2</v>
      </c>
    </row>
    <row r="2461" spans="2:5" x14ac:dyDescent="0.2">
      <c r="B2461" s="149">
        <v>41785</v>
      </c>
      <c r="C2461">
        <v>20.034523</v>
      </c>
      <c r="D2461">
        <f t="shared" si="39"/>
        <v>-1.1210723932887849E-2</v>
      </c>
      <c r="E2461">
        <f>Table2[[#This Row],[Return]]</f>
        <v>-1.1210723932887849E-2</v>
      </c>
    </row>
    <row r="2462" spans="2:5" x14ac:dyDescent="0.2">
      <c r="B2462" s="149">
        <v>41782</v>
      </c>
      <c r="C2462">
        <v>20.261671</v>
      </c>
      <c r="D2462">
        <f t="shared" si="39"/>
        <v>3.2407324371730578E-2</v>
      </c>
      <c r="E2462">
        <f>Table2[[#This Row],[Return]]</f>
        <v>3.2407324371730578E-2</v>
      </c>
    </row>
    <row r="2463" spans="2:5" x14ac:dyDescent="0.2">
      <c r="B2463" s="149">
        <v>41781</v>
      </c>
      <c r="C2463">
        <v>19.625655999999999</v>
      </c>
      <c r="D2463">
        <f t="shared" si="39"/>
        <v>4.6004818869733163E-2</v>
      </c>
      <c r="E2463">
        <f>Table2[[#This Row],[Return]]</f>
        <v>4.6004818869733163E-2</v>
      </c>
    </row>
    <row r="2464" spans="2:5" x14ac:dyDescent="0.2">
      <c r="B2464" s="149">
        <v>41780</v>
      </c>
      <c r="C2464">
        <v>18.762491000000001</v>
      </c>
      <c r="D2464">
        <f t="shared" si="39"/>
        <v>4.8223324163155765E-2</v>
      </c>
      <c r="E2464">
        <f>Table2[[#This Row],[Return]]</f>
        <v>4.8223324163155765E-2</v>
      </c>
    </row>
    <row r="2465" spans="2:5" x14ac:dyDescent="0.2">
      <c r="B2465" s="149">
        <v>41779</v>
      </c>
      <c r="C2465">
        <v>17.899325999999999</v>
      </c>
      <c r="D2465">
        <f t="shared" si="39"/>
        <v>4.7872419831667734E-2</v>
      </c>
      <c r="E2465">
        <f>Table2[[#This Row],[Return]]</f>
        <v>4.7872419831667734E-2</v>
      </c>
    </row>
    <row r="2466" spans="2:5" x14ac:dyDescent="0.2">
      <c r="B2466" s="149">
        <v>41778</v>
      </c>
      <c r="C2466">
        <v>17.081589000000001</v>
      </c>
      <c r="D2466">
        <f t="shared" si="39"/>
        <v>4.7353446698592996E-2</v>
      </c>
      <c r="E2466">
        <f>Table2[[#This Row],[Return]]</f>
        <v>4.7353446698592996E-2</v>
      </c>
    </row>
    <row r="2467" spans="2:5" x14ac:dyDescent="0.2">
      <c r="B2467" s="149">
        <v>41775</v>
      </c>
      <c r="C2467">
        <v>16.309287999999999</v>
      </c>
      <c r="D2467">
        <f t="shared" si="39"/>
        <v>4.36048131798644E-2</v>
      </c>
      <c r="E2467">
        <f>Table2[[#This Row],[Return]]</f>
        <v>4.36048131798644E-2</v>
      </c>
    </row>
    <row r="2468" spans="2:5" x14ac:dyDescent="0.2">
      <c r="B2468" s="149">
        <v>41774</v>
      </c>
      <c r="C2468">
        <v>15.627839</v>
      </c>
      <c r="D2468">
        <f t="shared" si="39"/>
        <v>-3.9106103688209201E-2</v>
      </c>
      <c r="E2468">
        <f>Table2[[#This Row],[Return]]</f>
        <v>-3.9106103688209201E-2</v>
      </c>
    </row>
    <row r="2469" spans="2:5" x14ac:dyDescent="0.2">
      <c r="B2469" s="149">
        <v>41773</v>
      </c>
      <c r="C2469">
        <v>16.263855</v>
      </c>
      <c r="D2469">
        <f t="shared" si="39"/>
        <v>-4.021445237237161E-2</v>
      </c>
      <c r="E2469">
        <f>Table2[[#This Row],[Return]]</f>
        <v>-4.021445237237161E-2</v>
      </c>
    </row>
    <row r="2470" spans="2:5" x14ac:dyDescent="0.2">
      <c r="B2470" s="149">
        <v>41772</v>
      </c>
      <c r="C2470">
        <v>16.945301000000001</v>
      </c>
      <c r="D2470">
        <f t="shared" si="39"/>
        <v>2.4725345830345944E-2</v>
      </c>
      <c r="E2470">
        <f>Table2[[#This Row],[Return]]</f>
        <v>2.4725345830345944E-2</v>
      </c>
    </row>
    <row r="2471" spans="2:5" x14ac:dyDescent="0.2">
      <c r="B2471" s="149">
        <v>41771</v>
      </c>
      <c r="C2471">
        <v>16.536432000000001</v>
      </c>
      <c r="D2471">
        <f t="shared" si="39"/>
        <v>2.2471969164891099E-2</v>
      </c>
      <c r="E2471">
        <f>Table2[[#This Row],[Return]]</f>
        <v>2.2471969164891099E-2</v>
      </c>
    </row>
    <row r="2472" spans="2:5" x14ac:dyDescent="0.2">
      <c r="B2472" s="149">
        <v>41768</v>
      </c>
      <c r="C2472">
        <v>16.172993000000002</v>
      </c>
      <c r="D2472">
        <f t="shared" si="39"/>
        <v>1.7142695062651665E-2</v>
      </c>
      <c r="E2472">
        <f>Table2[[#This Row],[Return]]</f>
        <v>1.7142695062651665E-2</v>
      </c>
    </row>
    <row r="2473" spans="2:5" x14ac:dyDescent="0.2">
      <c r="B2473" s="149">
        <v>41767</v>
      </c>
      <c r="C2473">
        <v>15.900416999999999</v>
      </c>
      <c r="D2473">
        <f t="shared" si="39"/>
        <v>3.2448485418313681E-2</v>
      </c>
      <c r="E2473">
        <f>Table2[[#This Row],[Return]]</f>
        <v>3.2448485418313681E-2</v>
      </c>
    </row>
    <row r="2474" spans="2:5" x14ac:dyDescent="0.2">
      <c r="B2474" s="149">
        <v>41766</v>
      </c>
      <c r="C2474">
        <v>15.400688000000001</v>
      </c>
      <c r="D2474">
        <f t="shared" si="39"/>
        <v>8.9284871989728006E-3</v>
      </c>
      <c r="E2474">
        <f>Table2[[#This Row],[Return]]</f>
        <v>8.9284871989728006E-3</v>
      </c>
    </row>
    <row r="2475" spans="2:5" x14ac:dyDescent="0.2">
      <c r="B2475" s="149">
        <v>41765</v>
      </c>
      <c r="C2475">
        <v>15.2644</v>
      </c>
      <c r="D2475">
        <f t="shared" si="39"/>
        <v>2.4390306101733948E-2</v>
      </c>
      <c r="E2475">
        <f>Table2[[#This Row],[Return]]</f>
        <v>2.4390306101733948E-2</v>
      </c>
    </row>
    <row r="2476" spans="2:5" x14ac:dyDescent="0.2">
      <c r="B2476" s="149">
        <v>41764</v>
      </c>
      <c r="C2476">
        <v>14.900961000000001</v>
      </c>
      <c r="D2476">
        <f t="shared" si="39"/>
        <v>-2.9585571844948137E-2</v>
      </c>
      <c r="E2476">
        <f>Table2[[#This Row],[Return]]</f>
        <v>-2.9585571844948137E-2</v>
      </c>
    </row>
    <row r="2477" spans="2:5" x14ac:dyDescent="0.2">
      <c r="B2477" s="149">
        <v>41761</v>
      </c>
      <c r="C2477">
        <v>15.355255</v>
      </c>
      <c r="D2477">
        <f t="shared" si="39"/>
        <v>-2.0289965109375807E-2</v>
      </c>
      <c r="E2477">
        <f>Table2[[#This Row],[Return]]</f>
        <v>-2.0289965109375807E-2</v>
      </c>
    </row>
    <row r="2478" spans="2:5" x14ac:dyDescent="0.2">
      <c r="B2478" s="149">
        <v>41759</v>
      </c>
      <c r="C2478">
        <v>15.673265000000001</v>
      </c>
      <c r="D2478">
        <f t="shared" si="39"/>
        <v>-1.4285914639848659E-2</v>
      </c>
      <c r="E2478">
        <f>Table2[[#This Row],[Return]]</f>
        <v>-1.4285914639848659E-2</v>
      </c>
    </row>
    <row r="2479" spans="2:5" x14ac:dyDescent="0.2">
      <c r="B2479" s="149">
        <v>41758</v>
      </c>
      <c r="C2479">
        <v>15.900416999999999</v>
      </c>
      <c r="D2479">
        <f t="shared" si="39"/>
        <v>-3.3149162200115448E-2</v>
      </c>
      <c r="E2479">
        <f>Table2[[#This Row],[Return]]</f>
        <v>-3.3149162200115448E-2</v>
      </c>
    </row>
    <row r="2480" spans="2:5" x14ac:dyDescent="0.2">
      <c r="B2480" s="149">
        <v>41757</v>
      </c>
      <c r="C2480">
        <v>16.445574000000001</v>
      </c>
      <c r="D2480">
        <f t="shared" si="39"/>
        <v>5.5555232848754511E-3</v>
      </c>
      <c r="E2480">
        <f>Table2[[#This Row],[Return]]</f>
        <v>5.5555232848754511E-3</v>
      </c>
    </row>
    <row r="2481" spans="2:5" x14ac:dyDescent="0.2">
      <c r="B2481" s="149">
        <v>41754</v>
      </c>
      <c r="C2481">
        <v>16.354714999999999</v>
      </c>
      <c r="D2481">
        <f t="shared" si="39"/>
        <v>2.7853453811104512E-3</v>
      </c>
      <c r="E2481">
        <f>Table2[[#This Row],[Return]]</f>
        <v>2.7853453811104512E-3</v>
      </c>
    </row>
    <row r="2482" spans="2:5" x14ac:dyDescent="0.2">
      <c r="B2482" s="149">
        <v>41753</v>
      </c>
      <c r="C2482">
        <v>16.309287999999999</v>
      </c>
      <c r="D2482">
        <f t="shared" si="39"/>
        <v>0</v>
      </c>
      <c r="E2482">
        <f>Table2[[#This Row],[Return]]</f>
        <v>0</v>
      </c>
    </row>
    <row r="2483" spans="2:5" x14ac:dyDescent="0.2">
      <c r="B2483" s="149">
        <v>41752</v>
      </c>
      <c r="C2483">
        <v>16.309287999999999</v>
      </c>
      <c r="D2483">
        <f t="shared" si="39"/>
        <v>3.1609555107654778E-2</v>
      </c>
      <c r="E2483">
        <f>Table2[[#This Row],[Return]]</f>
        <v>3.1609555107654778E-2</v>
      </c>
    </row>
    <row r="2484" spans="2:5" x14ac:dyDescent="0.2">
      <c r="B2484" s="149">
        <v>41751</v>
      </c>
      <c r="C2484">
        <v>15.809555</v>
      </c>
      <c r="D2484">
        <f t="shared" si="39"/>
        <v>2.8816054474052502E-3</v>
      </c>
      <c r="E2484">
        <f>Table2[[#This Row],[Return]]</f>
        <v>2.8816054474052502E-3</v>
      </c>
    </row>
    <row r="2485" spans="2:5" x14ac:dyDescent="0.2">
      <c r="B2485" s="149">
        <v>41750</v>
      </c>
      <c r="C2485">
        <v>15.764129000000001</v>
      </c>
      <c r="D2485">
        <f t="shared" si="39"/>
        <v>-5.7303747515607371E-3</v>
      </c>
      <c r="E2485">
        <f>Table2[[#This Row],[Return]]</f>
        <v>-5.7303747515607371E-3</v>
      </c>
    </row>
    <row r="2486" spans="2:5" x14ac:dyDescent="0.2">
      <c r="B2486" s="149">
        <v>41746</v>
      </c>
      <c r="C2486">
        <v>15.854984</v>
      </c>
      <c r="D2486">
        <f t="shared" si="39"/>
        <v>-2.8573464456937937E-3</v>
      </c>
      <c r="E2486">
        <f>Table2[[#This Row],[Return]]</f>
        <v>-2.8573464456937937E-3</v>
      </c>
    </row>
    <row r="2487" spans="2:5" x14ac:dyDescent="0.2">
      <c r="B2487" s="149">
        <v>41745</v>
      </c>
      <c r="C2487">
        <v>15.900416999999999</v>
      </c>
      <c r="D2487">
        <f t="shared" si="39"/>
        <v>1.1560947747949026E-2</v>
      </c>
      <c r="E2487">
        <f>Table2[[#This Row],[Return]]</f>
        <v>1.1560947747949026E-2</v>
      </c>
    </row>
    <row r="2488" spans="2:5" x14ac:dyDescent="0.2">
      <c r="B2488" s="149">
        <v>41744</v>
      </c>
      <c r="C2488">
        <v>15.718693999999999</v>
      </c>
      <c r="D2488">
        <f t="shared" si="39"/>
        <v>-3.3519789742345846E-2</v>
      </c>
      <c r="E2488">
        <f>Table2[[#This Row],[Return]]</f>
        <v>-3.3519789742345846E-2</v>
      </c>
    </row>
    <row r="2489" spans="2:5" x14ac:dyDescent="0.2">
      <c r="B2489" s="149">
        <v>41740</v>
      </c>
      <c r="C2489">
        <v>16.263855</v>
      </c>
      <c r="D2489">
        <f t="shared" si="39"/>
        <v>3.7681363774554874E-2</v>
      </c>
      <c r="E2489">
        <f>Table2[[#This Row],[Return]]</f>
        <v>3.7681363774554874E-2</v>
      </c>
    </row>
    <row r="2490" spans="2:5" x14ac:dyDescent="0.2">
      <c r="B2490" s="149">
        <v>41739</v>
      </c>
      <c r="C2490">
        <v>15.673265000000001</v>
      </c>
      <c r="D2490">
        <f t="shared" si="39"/>
        <v>-8.6207360042707664E-3</v>
      </c>
      <c r="E2490">
        <f>Table2[[#This Row],[Return]]</f>
        <v>-8.6207360042707664E-3</v>
      </c>
    </row>
    <row r="2491" spans="2:5" x14ac:dyDescent="0.2">
      <c r="B2491" s="149">
        <v>41738</v>
      </c>
      <c r="C2491">
        <v>15.809555</v>
      </c>
      <c r="D2491">
        <f t="shared" si="39"/>
        <v>-2.793310688025686E-2</v>
      </c>
      <c r="E2491">
        <f>Table2[[#This Row],[Return]]</f>
        <v>-2.793310688025686E-2</v>
      </c>
    </row>
    <row r="2492" spans="2:5" x14ac:dyDescent="0.2">
      <c r="B2492" s="149">
        <v>41736</v>
      </c>
      <c r="C2492">
        <v>16.263855</v>
      </c>
      <c r="D2492">
        <f t="shared" si="39"/>
        <v>8.4509363535541469E-3</v>
      </c>
      <c r="E2492">
        <f>Table2[[#This Row],[Return]]</f>
        <v>8.4509363535541469E-3</v>
      </c>
    </row>
    <row r="2493" spans="2:5" x14ac:dyDescent="0.2">
      <c r="B2493" s="149">
        <v>41733</v>
      </c>
      <c r="C2493">
        <v>16.127562000000001</v>
      </c>
      <c r="D2493">
        <f t="shared" si="39"/>
        <v>4.7197501825892482E-2</v>
      </c>
      <c r="E2493">
        <f>Table2[[#This Row],[Return]]</f>
        <v>4.7197501825892482E-2</v>
      </c>
    </row>
    <row r="2494" spans="2:5" x14ac:dyDescent="0.2">
      <c r="B2494" s="149">
        <v>41732</v>
      </c>
      <c r="C2494">
        <v>15.400688000000001</v>
      </c>
      <c r="D2494">
        <f t="shared" si="39"/>
        <v>-1.7391207256433172E-2</v>
      </c>
      <c r="E2494">
        <f>Table2[[#This Row],[Return]]</f>
        <v>-1.7391207256433172E-2</v>
      </c>
    </row>
    <row r="2495" spans="2:5" x14ac:dyDescent="0.2">
      <c r="B2495" s="149">
        <v>41731</v>
      </c>
      <c r="C2495">
        <v>15.673265000000001</v>
      </c>
      <c r="D2495">
        <f t="shared" si="39"/>
        <v>4.8632004299097815E-2</v>
      </c>
      <c r="E2495">
        <f>Table2[[#This Row],[Return]]</f>
        <v>4.8632004299097815E-2</v>
      </c>
    </row>
    <row r="2496" spans="2:5" x14ac:dyDescent="0.2">
      <c r="B2496" s="149">
        <v>41730</v>
      </c>
      <c r="C2496">
        <v>14.946391999999999</v>
      </c>
      <c r="D2496">
        <f t="shared" si="39"/>
        <v>4.7770814943262283E-2</v>
      </c>
      <c r="E2496">
        <f>Table2[[#This Row],[Return]]</f>
        <v>4.7770814943262283E-2</v>
      </c>
    </row>
    <row r="2497" spans="2:5" x14ac:dyDescent="0.2">
      <c r="B2497" s="149">
        <v>41729</v>
      </c>
      <c r="C2497">
        <v>14.264944</v>
      </c>
      <c r="D2497">
        <f t="shared" si="39"/>
        <v>9.6463541396088186E-3</v>
      </c>
      <c r="E2497">
        <f>Table2[[#This Row],[Return]]</f>
        <v>9.6463541396088186E-3</v>
      </c>
    </row>
    <row r="2498" spans="2:5" x14ac:dyDescent="0.2">
      <c r="B2498" s="149">
        <v>41726</v>
      </c>
      <c r="C2498">
        <v>14.128653999999999</v>
      </c>
      <c r="D2498">
        <f t="shared" si="39"/>
        <v>0</v>
      </c>
      <c r="E2498">
        <f>Table2[[#This Row],[Return]]</f>
        <v>0</v>
      </c>
    </row>
    <row r="2499" spans="2:5" x14ac:dyDescent="0.2">
      <c r="B2499" s="149">
        <v>41725</v>
      </c>
      <c r="C2499">
        <v>14.128653999999999</v>
      </c>
      <c r="D2499">
        <f t="shared" si="39"/>
        <v>-2.5078366877604723E-2</v>
      </c>
      <c r="E2499">
        <f>Table2[[#This Row],[Return]]</f>
        <v>-2.5078366877604723E-2</v>
      </c>
    </row>
    <row r="2500" spans="2:5" x14ac:dyDescent="0.2">
      <c r="B2500" s="149">
        <v>41724</v>
      </c>
      <c r="C2500">
        <v>14.492092</v>
      </c>
      <c r="D2500">
        <f t="shared" ref="D2500:D2563" si="40">(C2500-C2501)/C2501</f>
        <v>-1.8461635991642727E-2</v>
      </c>
      <c r="E2500">
        <f>Table2[[#This Row],[Return]]</f>
        <v>-1.8461635991642727E-2</v>
      </c>
    </row>
    <row r="2501" spans="2:5" x14ac:dyDescent="0.2">
      <c r="B2501" s="149">
        <v>41723</v>
      </c>
      <c r="C2501">
        <v>14.764671999999999</v>
      </c>
      <c r="D2501">
        <f t="shared" si="40"/>
        <v>-2.694611804496512E-2</v>
      </c>
      <c r="E2501">
        <f>Table2[[#This Row],[Return]]</f>
        <v>-2.694611804496512E-2</v>
      </c>
    </row>
    <row r="2502" spans="2:5" x14ac:dyDescent="0.2">
      <c r="B2502" s="149">
        <v>41722</v>
      </c>
      <c r="C2502">
        <v>15.173539999999999</v>
      </c>
      <c r="D2502">
        <f t="shared" si="40"/>
        <v>-6.4425626611516282E-2</v>
      </c>
      <c r="E2502">
        <f>Table2[[#This Row],[Return]]</f>
        <v>-6.4425626611516282E-2</v>
      </c>
    </row>
    <row r="2503" spans="2:5" x14ac:dyDescent="0.2">
      <c r="B2503" s="149">
        <v>41719</v>
      </c>
      <c r="C2503">
        <v>16.218422</v>
      </c>
      <c r="D2503">
        <f t="shared" si="40"/>
        <v>-3.513508947107398E-2</v>
      </c>
      <c r="E2503">
        <f>Table2[[#This Row],[Return]]</f>
        <v>-3.513508947107398E-2</v>
      </c>
    </row>
    <row r="2504" spans="2:5" x14ac:dyDescent="0.2">
      <c r="B2504" s="149">
        <v>41718</v>
      </c>
      <c r="C2504">
        <v>16.809007999999999</v>
      </c>
      <c r="D2504">
        <f t="shared" si="40"/>
        <v>1.0928839821231193E-2</v>
      </c>
      <c r="E2504">
        <f>Table2[[#This Row],[Return]]</f>
        <v>1.0928839821231193E-2</v>
      </c>
    </row>
    <row r="2505" spans="2:5" x14ac:dyDescent="0.2">
      <c r="B2505" s="149">
        <v>41717</v>
      </c>
      <c r="C2505">
        <v>16.627291</v>
      </c>
      <c r="D2505">
        <f t="shared" si="40"/>
        <v>8.2645074122546531E-3</v>
      </c>
      <c r="E2505">
        <f>Table2[[#This Row],[Return]]</f>
        <v>8.2645074122546531E-3</v>
      </c>
    </row>
    <row r="2506" spans="2:5" x14ac:dyDescent="0.2">
      <c r="B2506" s="149">
        <v>41716</v>
      </c>
      <c r="C2506">
        <v>16.491001000000001</v>
      </c>
      <c r="D2506">
        <f t="shared" si="40"/>
        <v>1.9662903458871152E-2</v>
      </c>
      <c r="E2506">
        <f>Table2[[#This Row],[Return]]</f>
        <v>1.9662903458871152E-2</v>
      </c>
    </row>
    <row r="2507" spans="2:5" x14ac:dyDescent="0.2">
      <c r="B2507" s="149">
        <v>41712</v>
      </c>
      <c r="C2507">
        <v>16.172993000000002</v>
      </c>
      <c r="D2507">
        <f t="shared" si="40"/>
        <v>-2.197807846335894E-2</v>
      </c>
      <c r="E2507">
        <f>Table2[[#This Row],[Return]]</f>
        <v>-2.197807846335894E-2</v>
      </c>
    </row>
    <row r="2508" spans="2:5" x14ac:dyDescent="0.2">
      <c r="B2508" s="149">
        <v>41711</v>
      </c>
      <c r="C2508">
        <v>16.536432000000001</v>
      </c>
      <c r="D2508">
        <f t="shared" si="40"/>
        <v>0.1410658999404642</v>
      </c>
      <c r="E2508">
        <f>Table2[[#This Row],[Return]]</f>
        <v>0.1410658999404642</v>
      </c>
    </row>
    <row r="2509" spans="2:5" x14ac:dyDescent="0.2">
      <c r="B2509" s="149">
        <v>41710</v>
      </c>
      <c r="C2509">
        <v>14.492092</v>
      </c>
      <c r="D2509">
        <f t="shared" si="40"/>
        <v>-3.3333377802028108E-2</v>
      </c>
      <c r="E2509">
        <f>Table2[[#This Row],[Return]]</f>
        <v>-3.3333377802028108E-2</v>
      </c>
    </row>
    <row r="2510" spans="2:5" x14ac:dyDescent="0.2">
      <c r="B2510" s="149">
        <v>41709</v>
      </c>
      <c r="C2510">
        <v>14.991820000000001</v>
      </c>
      <c r="D2510">
        <f t="shared" si="40"/>
        <v>5.0955405082557685E-2</v>
      </c>
      <c r="E2510">
        <f>Table2[[#This Row],[Return]]</f>
        <v>5.0955405082557685E-2</v>
      </c>
    </row>
    <row r="2511" spans="2:5" x14ac:dyDescent="0.2">
      <c r="B2511" s="149">
        <v>41708</v>
      </c>
      <c r="C2511">
        <v>14.264944</v>
      </c>
      <c r="D2511">
        <f t="shared" si="40"/>
        <v>9.0277802193098805E-2</v>
      </c>
      <c r="E2511">
        <f>Table2[[#This Row],[Return]]</f>
        <v>9.0277802193098805E-2</v>
      </c>
    </row>
    <row r="2512" spans="2:5" x14ac:dyDescent="0.2">
      <c r="B2512" s="149">
        <v>41705</v>
      </c>
      <c r="C2512">
        <v>13.083769999999999</v>
      </c>
      <c r="D2512">
        <f t="shared" si="40"/>
        <v>3.484185335834829E-3</v>
      </c>
      <c r="E2512">
        <f>Table2[[#This Row],[Return]]</f>
        <v>3.484185335834829E-3</v>
      </c>
    </row>
    <row r="2513" spans="2:5" x14ac:dyDescent="0.2">
      <c r="B2513" s="149">
        <v>41704</v>
      </c>
      <c r="C2513">
        <v>13.038342</v>
      </c>
      <c r="D2513">
        <f t="shared" si="40"/>
        <v>0.10384619096698555</v>
      </c>
      <c r="E2513">
        <f>Table2[[#This Row],[Return]]</f>
        <v>0.10384619096698555</v>
      </c>
    </row>
    <row r="2514" spans="2:5" x14ac:dyDescent="0.2">
      <c r="B2514" s="149">
        <v>41703</v>
      </c>
      <c r="C2514">
        <v>11.811738</v>
      </c>
      <c r="D2514">
        <f t="shared" si="40"/>
        <v>1.1673213738779076E-2</v>
      </c>
      <c r="E2514">
        <f>Table2[[#This Row],[Return]]</f>
        <v>1.1673213738779076E-2</v>
      </c>
    </row>
    <row r="2515" spans="2:5" x14ac:dyDescent="0.2">
      <c r="B2515" s="149">
        <v>41702</v>
      </c>
      <c r="C2515">
        <v>11.675447999999999</v>
      </c>
      <c r="D2515">
        <f t="shared" si="40"/>
        <v>2.3904422650124154E-2</v>
      </c>
      <c r="E2515">
        <f>Table2[[#This Row],[Return]]</f>
        <v>2.3904422650124154E-2</v>
      </c>
    </row>
    <row r="2516" spans="2:5" x14ac:dyDescent="0.2">
      <c r="B2516" s="149">
        <v>41701</v>
      </c>
      <c r="C2516">
        <v>11.402869000000001</v>
      </c>
      <c r="D2516">
        <f t="shared" si="40"/>
        <v>-3.968275112311413E-3</v>
      </c>
      <c r="E2516">
        <f>Table2[[#This Row],[Return]]</f>
        <v>-3.968275112311413E-3</v>
      </c>
    </row>
    <row r="2517" spans="2:5" x14ac:dyDescent="0.2">
      <c r="B2517" s="149">
        <v>41698</v>
      </c>
      <c r="C2517">
        <v>11.448299</v>
      </c>
      <c r="D2517">
        <f t="shared" si="40"/>
        <v>-3.952503487119269E-3</v>
      </c>
      <c r="E2517">
        <f>Table2[[#This Row],[Return]]</f>
        <v>-3.952503487119269E-3</v>
      </c>
    </row>
    <row r="2518" spans="2:5" x14ac:dyDescent="0.2">
      <c r="B2518" s="149">
        <v>41696</v>
      </c>
      <c r="C2518">
        <v>11.493728000000001</v>
      </c>
      <c r="D2518">
        <f t="shared" si="40"/>
        <v>-2.6923218242734408E-2</v>
      </c>
      <c r="E2518">
        <f>Table2[[#This Row],[Return]]</f>
        <v>-2.6923218242734408E-2</v>
      </c>
    </row>
    <row r="2519" spans="2:5" x14ac:dyDescent="0.2">
      <c r="B2519" s="149">
        <v>41695</v>
      </c>
      <c r="C2519">
        <v>11.811738</v>
      </c>
      <c r="D2519">
        <f t="shared" si="40"/>
        <v>2.3622085457007773E-2</v>
      </c>
      <c r="E2519">
        <f>Table2[[#This Row],[Return]]</f>
        <v>2.3622085457007773E-2</v>
      </c>
    </row>
    <row r="2520" spans="2:5" x14ac:dyDescent="0.2">
      <c r="B2520" s="149">
        <v>41694</v>
      </c>
      <c r="C2520">
        <v>11.539159</v>
      </c>
      <c r="D2520">
        <f t="shared" si="40"/>
        <v>3.9526774950650375E-3</v>
      </c>
      <c r="E2520">
        <f>Table2[[#This Row],[Return]]</f>
        <v>3.9526774950650375E-3</v>
      </c>
    </row>
    <row r="2521" spans="2:5" x14ac:dyDescent="0.2">
      <c r="B2521" s="149">
        <v>41691</v>
      </c>
      <c r="C2521">
        <v>11.493728000000001</v>
      </c>
      <c r="D2521">
        <f t="shared" si="40"/>
        <v>-3.9371153478341787E-3</v>
      </c>
      <c r="E2521">
        <f>Table2[[#This Row],[Return]]</f>
        <v>-3.9371153478341787E-3</v>
      </c>
    </row>
    <row r="2522" spans="2:5" x14ac:dyDescent="0.2">
      <c r="B2522" s="149">
        <v>41690</v>
      </c>
      <c r="C2522">
        <v>11.539159</v>
      </c>
      <c r="D2522">
        <f t="shared" si="40"/>
        <v>-2.6819979273296962E-2</v>
      </c>
      <c r="E2522">
        <f>Table2[[#This Row],[Return]]</f>
        <v>-2.6819979273296962E-2</v>
      </c>
    </row>
    <row r="2523" spans="2:5" x14ac:dyDescent="0.2">
      <c r="B2523" s="149">
        <v>41689</v>
      </c>
      <c r="C2523">
        <v>11.857168</v>
      </c>
      <c r="D2523">
        <f t="shared" si="40"/>
        <v>3.1620723928737382E-2</v>
      </c>
      <c r="E2523">
        <f>Table2[[#This Row],[Return]]</f>
        <v>3.1620723928737382E-2</v>
      </c>
    </row>
    <row r="2524" spans="2:5" x14ac:dyDescent="0.2">
      <c r="B2524" s="149">
        <v>41688</v>
      </c>
      <c r="C2524">
        <v>11.493728000000001</v>
      </c>
      <c r="D2524">
        <f t="shared" si="40"/>
        <v>0</v>
      </c>
      <c r="E2524">
        <f>Table2[[#This Row],[Return]]</f>
        <v>0</v>
      </c>
    </row>
    <row r="2525" spans="2:5" x14ac:dyDescent="0.2">
      <c r="B2525" s="149">
        <v>41687</v>
      </c>
      <c r="C2525">
        <v>11.493728000000001</v>
      </c>
      <c r="D2525">
        <f t="shared" si="40"/>
        <v>-3.4351161712957407E-2</v>
      </c>
      <c r="E2525">
        <f>Table2[[#This Row],[Return]]</f>
        <v>-3.4351161712957407E-2</v>
      </c>
    </row>
    <row r="2526" spans="2:5" x14ac:dyDescent="0.2">
      <c r="B2526" s="149">
        <v>41684</v>
      </c>
      <c r="C2526">
        <v>11.902596000000001</v>
      </c>
      <c r="D2526">
        <f t="shared" si="40"/>
        <v>7.6921787462607763E-3</v>
      </c>
      <c r="E2526">
        <f>Table2[[#This Row],[Return]]</f>
        <v>7.6921787462607763E-3</v>
      </c>
    </row>
    <row r="2527" spans="2:5" x14ac:dyDescent="0.2">
      <c r="B2527" s="149">
        <v>41683</v>
      </c>
      <c r="C2527">
        <v>11.811738</v>
      </c>
      <c r="D2527">
        <f t="shared" si="40"/>
        <v>7.751978989969802E-3</v>
      </c>
      <c r="E2527">
        <f>Table2[[#This Row],[Return]]</f>
        <v>7.751978989969802E-3</v>
      </c>
    </row>
    <row r="2528" spans="2:5" x14ac:dyDescent="0.2">
      <c r="B2528" s="149">
        <v>41682</v>
      </c>
      <c r="C2528">
        <v>11.720878000000001</v>
      </c>
      <c r="D2528">
        <f t="shared" si="40"/>
        <v>7.8126283048425716E-3</v>
      </c>
      <c r="E2528">
        <f>Table2[[#This Row],[Return]]</f>
        <v>7.8126283048425716E-3</v>
      </c>
    </row>
    <row r="2529" spans="2:5" x14ac:dyDescent="0.2">
      <c r="B2529" s="149">
        <v>41681</v>
      </c>
      <c r="C2529">
        <v>11.630017</v>
      </c>
      <c r="D2529">
        <f t="shared" si="40"/>
        <v>2.8112424592307231E-2</v>
      </c>
      <c r="E2529">
        <f>Table2[[#This Row],[Return]]</f>
        <v>2.8112424592307231E-2</v>
      </c>
    </row>
    <row r="2530" spans="2:5" x14ac:dyDescent="0.2">
      <c r="B2530" s="149">
        <v>41680</v>
      </c>
      <c r="C2530">
        <v>11.312009</v>
      </c>
      <c r="D2530">
        <f t="shared" si="40"/>
        <v>1.219509794447245E-2</v>
      </c>
      <c r="E2530">
        <f>Table2[[#This Row],[Return]]</f>
        <v>1.219509794447245E-2</v>
      </c>
    </row>
    <row r="2531" spans="2:5" x14ac:dyDescent="0.2">
      <c r="B2531" s="149">
        <v>41677</v>
      </c>
      <c r="C2531">
        <v>11.17572</v>
      </c>
      <c r="D2531">
        <f t="shared" si="40"/>
        <v>-4.0486934005255484E-3</v>
      </c>
      <c r="E2531">
        <f>Table2[[#This Row],[Return]]</f>
        <v>-4.0486934005255484E-3</v>
      </c>
    </row>
    <row r="2532" spans="2:5" x14ac:dyDescent="0.2">
      <c r="B2532" s="149">
        <v>41676</v>
      </c>
      <c r="C2532">
        <v>11.221151000000001</v>
      </c>
      <c r="D2532">
        <f t="shared" si="40"/>
        <v>1.6460993324746567E-2</v>
      </c>
      <c r="E2532">
        <f>Table2[[#This Row],[Return]]</f>
        <v>1.6460993324746567E-2</v>
      </c>
    </row>
    <row r="2533" spans="2:5" x14ac:dyDescent="0.2">
      <c r="B2533" s="149">
        <v>41675</v>
      </c>
      <c r="C2533">
        <v>11.039431</v>
      </c>
      <c r="D2533">
        <f t="shared" si="40"/>
        <v>2.1008329138258744E-2</v>
      </c>
      <c r="E2533">
        <f>Table2[[#This Row],[Return]]</f>
        <v>2.1008329138258744E-2</v>
      </c>
    </row>
    <row r="2534" spans="2:5" x14ac:dyDescent="0.2">
      <c r="B2534" s="149">
        <v>41674</v>
      </c>
      <c r="C2534">
        <v>10.812283000000001</v>
      </c>
      <c r="D2534">
        <f t="shared" si="40"/>
        <v>-8.3331949939929231E-3</v>
      </c>
      <c r="E2534">
        <f>Table2[[#This Row],[Return]]</f>
        <v>-8.3331949939929231E-3</v>
      </c>
    </row>
    <row r="2535" spans="2:5" x14ac:dyDescent="0.2">
      <c r="B2535" s="149">
        <v>41673</v>
      </c>
      <c r="C2535">
        <v>10.903141</v>
      </c>
      <c r="D2535">
        <f t="shared" si="40"/>
        <v>-2.040835945723625E-2</v>
      </c>
      <c r="E2535">
        <f>Table2[[#This Row],[Return]]</f>
        <v>-2.040835945723625E-2</v>
      </c>
    </row>
    <row r="2536" spans="2:5" x14ac:dyDescent="0.2">
      <c r="B2536" s="149">
        <v>41670</v>
      </c>
      <c r="C2536">
        <v>11.130292000000001</v>
      </c>
      <c r="D2536">
        <f t="shared" si="40"/>
        <v>8.2305872467521475E-3</v>
      </c>
      <c r="E2536">
        <f>Table2[[#This Row],[Return]]</f>
        <v>8.2305872467521475E-3</v>
      </c>
    </row>
    <row r="2537" spans="2:5" x14ac:dyDescent="0.2">
      <c r="B2537" s="149">
        <v>41669</v>
      </c>
      <c r="C2537">
        <v>11.039431</v>
      </c>
      <c r="D2537">
        <f t="shared" si="40"/>
        <v>-4.0983824695681468E-3</v>
      </c>
      <c r="E2537">
        <f>Table2[[#This Row],[Return]]</f>
        <v>-4.0983824695681468E-3</v>
      </c>
    </row>
    <row r="2538" spans="2:5" x14ac:dyDescent="0.2">
      <c r="B2538" s="149">
        <v>41668</v>
      </c>
      <c r="C2538">
        <v>11.084861</v>
      </c>
      <c r="D2538">
        <f t="shared" si="40"/>
        <v>-1.2145812849323628E-2</v>
      </c>
      <c r="E2538">
        <f>Table2[[#This Row],[Return]]</f>
        <v>-1.2145812849323628E-2</v>
      </c>
    </row>
    <row r="2539" spans="2:5" x14ac:dyDescent="0.2">
      <c r="B2539" s="149">
        <v>41667</v>
      </c>
      <c r="C2539">
        <v>11.221151000000001</v>
      </c>
      <c r="D2539">
        <f t="shared" si="40"/>
        <v>-4.032190780165641E-3</v>
      </c>
      <c r="E2539">
        <f>Table2[[#This Row],[Return]]</f>
        <v>-4.032190780165641E-3</v>
      </c>
    </row>
    <row r="2540" spans="2:5" x14ac:dyDescent="0.2">
      <c r="B2540" s="149">
        <v>41666</v>
      </c>
      <c r="C2540">
        <v>11.266579999999999</v>
      </c>
      <c r="D2540">
        <f t="shared" si="40"/>
        <v>-3.1249911328590587E-2</v>
      </c>
      <c r="E2540">
        <f>Table2[[#This Row],[Return]]</f>
        <v>-3.1249911328590587E-2</v>
      </c>
    </row>
    <row r="2541" spans="2:5" x14ac:dyDescent="0.2">
      <c r="B2541" s="149">
        <v>41663</v>
      </c>
      <c r="C2541">
        <v>11.630017</v>
      </c>
      <c r="D2541">
        <f t="shared" si="40"/>
        <v>0</v>
      </c>
      <c r="E2541">
        <f>Table2[[#This Row],[Return]]</f>
        <v>0</v>
      </c>
    </row>
    <row r="2542" spans="2:5" x14ac:dyDescent="0.2">
      <c r="B2542" s="149">
        <v>41662</v>
      </c>
      <c r="C2542">
        <v>11.630017</v>
      </c>
      <c r="D2542">
        <f t="shared" si="40"/>
        <v>-8.2437323775757715E-2</v>
      </c>
      <c r="E2542">
        <f>Table2[[#This Row],[Return]]</f>
        <v>-8.2437323775757715E-2</v>
      </c>
    </row>
    <row r="2543" spans="2:5" x14ac:dyDescent="0.2">
      <c r="B2543" s="149">
        <v>41661</v>
      </c>
      <c r="C2543">
        <v>12.674901999999999</v>
      </c>
      <c r="D2543">
        <f t="shared" si="40"/>
        <v>-4.1237107943315511E-2</v>
      </c>
      <c r="E2543">
        <f>Table2[[#This Row],[Return]]</f>
        <v>-4.1237107943315511E-2</v>
      </c>
    </row>
    <row r="2544" spans="2:5" x14ac:dyDescent="0.2">
      <c r="B2544" s="149">
        <v>41660</v>
      </c>
      <c r="C2544">
        <v>13.220058999999999</v>
      </c>
      <c r="D2544">
        <f t="shared" si="40"/>
        <v>-3.4248261146158625E-3</v>
      </c>
      <c r="E2544">
        <f>Table2[[#This Row],[Return]]</f>
        <v>-3.4248261146158625E-3</v>
      </c>
    </row>
    <row r="2545" spans="2:5" x14ac:dyDescent="0.2">
      <c r="B2545" s="149">
        <v>41659</v>
      </c>
      <c r="C2545">
        <v>13.265491000000001</v>
      </c>
      <c r="D2545">
        <f t="shared" si="40"/>
        <v>-1.3513436133847555E-2</v>
      </c>
      <c r="E2545">
        <f>Table2[[#This Row],[Return]]</f>
        <v>-1.3513436133847555E-2</v>
      </c>
    </row>
    <row r="2546" spans="2:5" x14ac:dyDescent="0.2">
      <c r="B2546" s="149">
        <v>41656</v>
      </c>
      <c r="C2546">
        <v>13.447209000000001</v>
      </c>
      <c r="D2546">
        <f t="shared" si="40"/>
        <v>-1.9867509604923117E-2</v>
      </c>
      <c r="E2546">
        <f>Table2[[#This Row],[Return]]</f>
        <v>-1.9867509604923117E-2</v>
      </c>
    </row>
    <row r="2547" spans="2:5" x14ac:dyDescent="0.2">
      <c r="B2547" s="149">
        <v>41655</v>
      </c>
      <c r="C2547">
        <v>13.719787</v>
      </c>
      <c r="D2547">
        <f t="shared" si="40"/>
        <v>6.6665546500389557E-3</v>
      </c>
      <c r="E2547">
        <f>Table2[[#This Row],[Return]]</f>
        <v>6.6665546500389557E-3</v>
      </c>
    </row>
    <row r="2548" spans="2:5" x14ac:dyDescent="0.2">
      <c r="B2548" s="149">
        <v>41654</v>
      </c>
      <c r="C2548">
        <v>13.628928999999999</v>
      </c>
      <c r="D2548">
        <f t="shared" si="40"/>
        <v>-9.900897312407092E-3</v>
      </c>
      <c r="E2548">
        <f>Table2[[#This Row],[Return]]</f>
        <v>-9.900897312407092E-3</v>
      </c>
    </row>
    <row r="2549" spans="2:5" x14ac:dyDescent="0.2">
      <c r="B2549" s="149">
        <v>41653</v>
      </c>
      <c r="C2549">
        <v>13.765217</v>
      </c>
      <c r="D2549">
        <f t="shared" si="40"/>
        <v>9.9999053483953437E-3</v>
      </c>
      <c r="E2549">
        <f>Table2[[#This Row],[Return]]</f>
        <v>9.9999053483953437E-3</v>
      </c>
    </row>
    <row r="2550" spans="2:5" x14ac:dyDescent="0.2">
      <c r="B2550" s="149">
        <v>41652</v>
      </c>
      <c r="C2550">
        <v>13.628928999999999</v>
      </c>
      <c r="D2550">
        <f t="shared" si="40"/>
        <v>-2.2801278875784751E-2</v>
      </c>
      <c r="E2550">
        <f>Table2[[#This Row],[Return]]</f>
        <v>-2.2801278875784751E-2</v>
      </c>
    </row>
    <row r="2551" spans="2:5" x14ac:dyDescent="0.2">
      <c r="B2551" s="149">
        <v>41649</v>
      </c>
      <c r="C2551">
        <v>13.946937</v>
      </c>
      <c r="D2551">
        <f t="shared" si="40"/>
        <v>-3.4591102457363271E-2</v>
      </c>
      <c r="E2551">
        <f>Table2[[#This Row],[Return]]</f>
        <v>-3.4591102457363271E-2</v>
      </c>
    </row>
    <row r="2552" spans="2:5" x14ac:dyDescent="0.2">
      <c r="B2552" s="149">
        <v>41648</v>
      </c>
      <c r="C2552">
        <v>14.446662999999999</v>
      </c>
      <c r="D2552">
        <f t="shared" si="40"/>
        <v>-3.1347441073380149E-3</v>
      </c>
      <c r="E2552">
        <f>Table2[[#This Row],[Return]]</f>
        <v>-3.1347441073380149E-3</v>
      </c>
    </row>
    <row r="2553" spans="2:5" x14ac:dyDescent="0.2">
      <c r="B2553" s="149">
        <v>41647</v>
      </c>
      <c r="C2553">
        <v>14.492092</v>
      </c>
      <c r="D2553">
        <f t="shared" si="40"/>
        <v>3.1446016287637077E-3</v>
      </c>
      <c r="E2553">
        <f>Table2[[#This Row],[Return]]</f>
        <v>3.1446016287637077E-3</v>
      </c>
    </row>
    <row r="2554" spans="2:5" x14ac:dyDescent="0.2">
      <c r="B2554" s="149">
        <v>41646</v>
      </c>
      <c r="C2554">
        <v>14.446662999999999</v>
      </c>
      <c r="D2554">
        <f t="shared" si="40"/>
        <v>9.523860768688483E-3</v>
      </c>
      <c r="E2554">
        <f>Table2[[#This Row],[Return]]</f>
        <v>9.523860768688483E-3</v>
      </c>
    </row>
    <row r="2555" spans="2:5" x14ac:dyDescent="0.2">
      <c r="B2555" s="149">
        <v>41645</v>
      </c>
      <c r="C2555">
        <v>14.310373</v>
      </c>
      <c r="D2555">
        <f t="shared" si="40"/>
        <v>0</v>
      </c>
      <c r="E2555">
        <f>Table2[[#This Row],[Return]]</f>
        <v>0</v>
      </c>
    </row>
    <row r="2556" spans="2:5" x14ac:dyDescent="0.2">
      <c r="B2556" s="149">
        <v>41642</v>
      </c>
      <c r="C2556">
        <v>14.310373</v>
      </c>
      <c r="D2556">
        <f t="shared" si="40"/>
        <v>2.2727251611861236E-2</v>
      </c>
      <c r="E2556">
        <f>Table2[[#This Row],[Return]]</f>
        <v>2.2727251611861236E-2</v>
      </c>
    </row>
    <row r="2557" spans="2:5" x14ac:dyDescent="0.2">
      <c r="B2557" s="149">
        <v>41641</v>
      </c>
      <c r="C2557">
        <v>13.992364999999999</v>
      </c>
      <c r="D2557">
        <f t="shared" si="40"/>
        <v>-6.4515767128322339E-3</v>
      </c>
      <c r="E2557">
        <f>Table2[[#This Row],[Return]]</f>
        <v>-6.4515767128322339E-3</v>
      </c>
    </row>
    <row r="2558" spans="2:5" x14ac:dyDescent="0.2">
      <c r="B2558" s="149">
        <v>41640</v>
      </c>
      <c r="C2558">
        <v>14.083224</v>
      </c>
      <c r="D2558">
        <f t="shared" si="40"/>
        <v>9.7718230174840097E-3</v>
      </c>
      <c r="E2558">
        <f>Table2[[#This Row],[Return]]</f>
        <v>9.7718230174840097E-3</v>
      </c>
    </row>
    <row r="2559" spans="2:5" x14ac:dyDescent="0.2">
      <c r="B2559" s="149">
        <v>41639</v>
      </c>
      <c r="C2559">
        <v>13.946937</v>
      </c>
      <c r="D2559">
        <f t="shared" si="40"/>
        <v>-1.2861593185026615E-2</v>
      </c>
      <c r="E2559">
        <f>Table2[[#This Row],[Return]]</f>
        <v>-1.2861593185026615E-2</v>
      </c>
    </row>
    <row r="2560" spans="2:5" x14ac:dyDescent="0.2">
      <c r="B2560" s="149">
        <v>41638</v>
      </c>
      <c r="C2560">
        <v>14.128653999999999</v>
      </c>
      <c r="D2560">
        <f t="shared" si="40"/>
        <v>-1.2698411145537651E-2</v>
      </c>
      <c r="E2560">
        <f>Table2[[#This Row],[Return]]</f>
        <v>-1.2698411145537651E-2</v>
      </c>
    </row>
    <row r="2561" spans="2:5" x14ac:dyDescent="0.2">
      <c r="B2561" s="149">
        <v>41635</v>
      </c>
      <c r="C2561">
        <v>14.310373</v>
      </c>
      <c r="D2561">
        <f t="shared" si="40"/>
        <v>-3.164643373509341E-3</v>
      </c>
      <c r="E2561">
        <f>Table2[[#This Row],[Return]]</f>
        <v>-3.164643373509341E-3</v>
      </c>
    </row>
    <row r="2562" spans="2:5" x14ac:dyDescent="0.2">
      <c r="B2562" s="149">
        <v>41634</v>
      </c>
      <c r="C2562">
        <v>14.355803999999999</v>
      </c>
      <c r="D2562">
        <f t="shared" si="40"/>
        <v>-9.4043013251641251E-3</v>
      </c>
      <c r="E2562">
        <f>Table2[[#This Row],[Return]]</f>
        <v>-9.4043013251641251E-3</v>
      </c>
    </row>
    <row r="2563" spans="2:5" x14ac:dyDescent="0.2">
      <c r="B2563" s="149">
        <v>41632</v>
      </c>
      <c r="C2563">
        <v>14.492092</v>
      </c>
      <c r="D2563">
        <f t="shared" si="40"/>
        <v>-3.1250167669565447E-3</v>
      </c>
      <c r="E2563">
        <f>Table2[[#This Row],[Return]]</f>
        <v>-3.1250167669565447E-3</v>
      </c>
    </row>
    <row r="2564" spans="2:5" x14ac:dyDescent="0.2">
      <c r="B2564" s="149">
        <v>41631</v>
      </c>
      <c r="C2564">
        <v>14.537521999999999</v>
      </c>
      <c r="D2564">
        <f t="shared" ref="D2564:D2627" si="41">(C2564-C2565)/C2565</f>
        <v>2.5640877302423471E-2</v>
      </c>
      <c r="E2564">
        <f>Table2[[#This Row],[Return]]</f>
        <v>2.5640877302423471E-2</v>
      </c>
    </row>
    <row r="2565" spans="2:5" x14ac:dyDescent="0.2">
      <c r="B2565" s="149">
        <v>41628</v>
      </c>
      <c r="C2565">
        <v>14.174086000000001</v>
      </c>
      <c r="D2565">
        <f t="shared" si="41"/>
        <v>-9.5236511305470083E-3</v>
      </c>
      <c r="E2565">
        <f>Table2[[#This Row],[Return]]</f>
        <v>-9.5236511305470083E-3</v>
      </c>
    </row>
    <row r="2566" spans="2:5" x14ac:dyDescent="0.2">
      <c r="B2566" s="149">
        <v>41627</v>
      </c>
      <c r="C2566">
        <v>14.310373</v>
      </c>
      <c r="D2566">
        <f t="shared" si="41"/>
        <v>-1.2539183438802301E-2</v>
      </c>
      <c r="E2566">
        <f>Table2[[#This Row],[Return]]</f>
        <v>-1.2539183438802301E-2</v>
      </c>
    </row>
    <row r="2567" spans="2:5" x14ac:dyDescent="0.2">
      <c r="B2567" s="149">
        <v>41626</v>
      </c>
      <c r="C2567">
        <v>14.492092</v>
      </c>
      <c r="D2567">
        <f t="shared" si="41"/>
        <v>6.3090426834255305E-3</v>
      </c>
      <c r="E2567">
        <f>Table2[[#This Row],[Return]]</f>
        <v>6.3090426834255305E-3</v>
      </c>
    </row>
    <row r="2568" spans="2:5" x14ac:dyDescent="0.2">
      <c r="B2568" s="149">
        <v>41625</v>
      </c>
      <c r="C2568">
        <v>14.401234000000001</v>
      </c>
      <c r="D2568">
        <f t="shared" si="41"/>
        <v>6.3493103918395629E-3</v>
      </c>
      <c r="E2568">
        <f>Table2[[#This Row],[Return]]</f>
        <v>6.3493103918395629E-3</v>
      </c>
    </row>
    <row r="2569" spans="2:5" x14ac:dyDescent="0.2">
      <c r="B2569" s="149">
        <v>41624</v>
      </c>
      <c r="C2569">
        <v>14.310373</v>
      </c>
      <c r="D2569">
        <f t="shared" si="41"/>
        <v>0</v>
      </c>
      <c r="E2569">
        <f>Table2[[#This Row],[Return]]</f>
        <v>0</v>
      </c>
    </row>
    <row r="2570" spans="2:5" x14ac:dyDescent="0.2">
      <c r="B2570" s="149">
        <v>41621</v>
      </c>
      <c r="C2570">
        <v>14.310373</v>
      </c>
      <c r="D2570">
        <f t="shared" si="41"/>
        <v>2.2727251611861236E-2</v>
      </c>
      <c r="E2570">
        <f>Table2[[#This Row],[Return]]</f>
        <v>2.2727251611861236E-2</v>
      </c>
    </row>
    <row r="2571" spans="2:5" x14ac:dyDescent="0.2">
      <c r="B2571" s="149">
        <v>41620</v>
      </c>
      <c r="C2571">
        <v>13.992364999999999</v>
      </c>
      <c r="D2571">
        <f t="shared" si="41"/>
        <v>-9.6462833614581883E-3</v>
      </c>
      <c r="E2571">
        <f>Table2[[#This Row],[Return]]</f>
        <v>-9.6462833614581883E-3</v>
      </c>
    </row>
    <row r="2572" spans="2:5" x14ac:dyDescent="0.2">
      <c r="B2572" s="149">
        <v>41619</v>
      </c>
      <c r="C2572">
        <v>14.128653999999999</v>
      </c>
      <c r="D2572">
        <f t="shared" si="41"/>
        <v>-1.2698411145537651E-2</v>
      </c>
      <c r="E2572">
        <f>Table2[[#This Row],[Return]]</f>
        <v>-1.2698411145537651E-2</v>
      </c>
    </row>
    <row r="2573" spans="2:5" x14ac:dyDescent="0.2">
      <c r="B2573" s="149">
        <v>41618</v>
      </c>
      <c r="C2573">
        <v>14.310373</v>
      </c>
      <c r="D2573">
        <f t="shared" si="41"/>
        <v>-6.3092509989074756E-3</v>
      </c>
      <c r="E2573">
        <f>Table2[[#This Row],[Return]]</f>
        <v>-6.3092509989074756E-3</v>
      </c>
    </row>
    <row r="2574" spans="2:5" x14ac:dyDescent="0.2">
      <c r="B2574" s="149">
        <v>41617</v>
      </c>
      <c r="C2574">
        <v>14.401234000000001</v>
      </c>
      <c r="D2574">
        <f t="shared" si="41"/>
        <v>-2.4615379197045394E-2</v>
      </c>
      <c r="E2574">
        <f>Table2[[#This Row],[Return]]</f>
        <v>-2.4615379197045394E-2</v>
      </c>
    </row>
    <row r="2575" spans="2:5" x14ac:dyDescent="0.2">
      <c r="B2575" s="149">
        <v>41614</v>
      </c>
      <c r="C2575">
        <v>14.764671999999999</v>
      </c>
      <c r="D2575">
        <f t="shared" si="41"/>
        <v>1.8808878662928692E-2</v>
      </c>
      <c r="E2575">
        <f>Table2[[#This Row],[Return]]</f>
        <v>1.8808878662928692E-2</v>
      </c>
    </row>
    <row r="2576" spans="2:5" x14ac:dyDescent="0.2">
      <c r="B2576" s="149">
        <v>41613</v>
      </c>
      <c r="C2576">
        <v>14.492092</v>
      </c>
      <c r="D2576">
        <f t="shared" si="41"/>
        <v>9.4935818293423631E-3</v>
      </c>
      <c r="E2576">
        <f>Table2[[#This Row],[Return]]</f>
        <v>9.4935818293423631E-3</v>
      </c>
    </row>
    <row r="2577" spans="2:5" x14ac:dyDescent="0.2">
      <c r="B2577" s="149">
        <v>41612</v>
      </c>
      <c r="C2577">
        <v>14.355803999999999</v>
      </c>
      <c r="D2577">
        <f t="shared" si="41"/>
        <v>9.5847157645471501E-3</v>
      </c>
      <c r="E2577">
        <f>Table2[[#This Row],[Return]]</f>
        <v>9.5847157645471501E-3</v>
      </c>
    </row>
    <row r="2578" spans="2:5" x14ac:dyDescent="0.2">
      <c r="B2578" s="149">
        <v>41611</v>
      </c>
      <c r="C2578">
        <v>14.219514</v>
      </c>
      <c r="D2578">
        <f t="shared" si="41"/>
        <v>-6.3491706330785387E-3</v>
      </c>
      <c r="E2578">
        <f>Table2[[#This Row],[Return]]</f>
        <v>-6.3491706330785387E-3</v>
      </c>
    </row>
    <row r="2579" spans="2:5" x14ac:dyDescent="0.2">
      <c r="B2579" s="149">
        <v>41610</v>
      </c>
      <c r="C2579">
        <v>14.310373</v>
      </c>
      <c r="D2579">
        <f t="shared" si="41"/>
        <v>-1.2539183438802301E-2</v>
      </c>
      <c r="E2579">
        <f>Table2[[#This Row],[Return]]</f>
        <v>-1.2539183438802301E-2</v>
      </c>
    </row>
    <row r="2580" spans="2:5" x14ac:dyDescent="0.2">
      <c r="B2580" s="149">
        <v>41607</v>
      </c>
      <c r="C2580">
        <v>14.492092</v>
      </c>
      <c r="D2580">
        <f t="shared" si="41"/>
        <v>2.572346948265563E-2</v>
      </c>
      <c r="E2580">
        <f>Table2[[#This Row],[Return]]</f>
        <v>2.572346948265563E-2</v>
      </c>
    </row>
    <row r="2581" spans="2:5" x14ac:dyDescent="0.2">
      <c r="B2581" s="149">
        <v>41606</v>
      </c>
      <c r="C2581">
        <v>14.128653999999999</v>
      </c>
      <c r="D2581">
        <f t="shared" si="41"/>
        <v>3.2258238596502928E-3</v>
      </c>
      <c r="E2581">
        <f>Table2[[#This Row],[Return]]</f>
        <v>3.2258238596502928E-3</v>
      </c>
    </row>
    <row r="2582" spans="2:5" x14ac:dyDescent="0.2">
      <c r="B2582" s="149">
        <v>41605</v>
      </c>
      <c r="C2582">
        <v>14.083224</v>
      </c>
      <c r="D2582">
        <f t="shared" si="41"/>
        <v>0</v>
      </c>
      <c r="E2582">
        <f>Table2[[#This Row],[Return]]</f>
        <v>0</v>
      </c>
    </row>
    <row r="2583" spans="2:5" x14ac:dyDescent="0.2">
      <c r="B2583" s="149">
        <v>41604</v>
      </c>
      <c r="C2583">
        <v>14.083224</v>
      </c>
      <c r="D2583">
        <f t="shared" si="41"/>
        <v>-1.2738921372562018E-2</v>
      </c>
      <c r="E2583">
        <f>Table2[[#This Row],[Return]]</f>
        <v>-1.2738921372562018E-2</v>
      </c>
    </row>
    <row r="2584" spans="2:5" x14ac:dyDescent="0.2">
      <c r="B2584" s="149">
        <v>41603</v>
      </c>
      <c r="C2584">
        <v>14.264944</v>
      </c>
      <c r="D2584">
        <f t="shared" si="41"/>
        <v>2.9508209972289413E-2</v>
      </c>
      <c r="E2584">
        <f>Table2[[#This Row],[Return]]</f>
        <v>2.9508209972289413E-2</v>
      </c>
    </row>
    <row r="2585" spans="2:5" x14ac:dyDescent="0.2">
      <c r="B2585" s="149">
        <v>41600</v>
      </c>
      <c r="C2585">
        <v>13.856076</v>
      </c>
      <c r="D2585">
        <f t="shared" si="41"/>
        <v>0</v>
      </c>
      <c r="E2585">
        <f>Table2[[#This Row],[Return]]</f>
        <v>0</v>
      </c>
    </row>
    <row r="2586" spans="2:5" x14ac:dyDescent="0.2">
      <c r="B2586" s="149">
        <v>41599</v>
      </c>
      <c r="C2586">
        <v>13.856076</v>
      </c>
      <c r="D2586">
        <f t="shared" si="41"/>
        <v>-6.5147637793158669E-3</v>
      </c>
      <c r="E2586">
        <f>Table2[[#This Row],[Return]]</f>
        <v>-6.5147637793158669E-3</v>
      </c>
    </row>
    <row r="2587" spans="2:5" x14ac:dyDescent="0.2">
      <c r="B2587" s="149">
        <v>41598</v>
      </c>
      <c r="C2587">
        <v>13.946937</v>
      </c>
      <c r="D2587">
        <f t="shared" si="41"/>
        <v>3.0201429036993997E-2</v>
      </c>
      <c r="E2587">
        <f>Table2[[#This Row],[Return]]</f>
        <v>3.0201429036993997E-2</v>
      </c>
    </row>
    <row r="2588" spans="2:5" x14ac:dyDescent="0.2">
      <c r="B2588" s="149">
        <v>41597</v>
      </c>
      <c r="C2588">
        <v>13.538068000000001</v>
      </c>
      <c r="D2588">
        <f t="shared" si="41"/>
        <v>3.3669469701220335E-3</v>
      </c>
      <c r="E2588">
        <f>Table2[[#This Row],[Return]]</f>
        <v>3.3669469701220335E-3</v>
      </c>
    </row>
    <row r="2589" spans="2:5" x14ac:dyDescent="0.2">
      <c r="B2589" s="149">
        <v>41596</v>
      </c>
      <c r="C2589">
        <v>13.492639</v>
      </c>
      <c r="D2589">
        <f t="shared" si="41"/>
        <v>-5.4140065323775501E-2</v>
      </c>
      <c r="E2589">
        <f>Table2[[#This Row],[Return]]</f>
        <v>-5.4140065323775501E-2</v>
      </c>
    </row>
    <row r="2590" spans="2:5" x14ac:dyDescent="0.2">
      <c r="B2590" s="149">
        <v>41592</v>
      </c>
      <c r="C2590">
        <v>14.264944</v>
      </c>
      <c r="D2590">
        <f t="shared" si="41"/>
        <v>4.6666542910305017E-2</v>
      </c>
      <c r="E2590">
        <f>Table2[[#This Row],[Return]]</f>
        <v>4.6666542910305017E-2</v>
      </c>
    </row>
    <row r="2591" spans="2:5" x14ac:dyDescent="0.2">
      <c r="B2591" s="149">
        <v>41591</v>
      </c>
      <c r="C2591">
        <v>13.628928999999999</v>
      </c>
      <c r="D2591">
        <f t="shared" si="41"/>
        <v>-3.5369611287812679E-2</v>
      </c>
      <c r="E2591">
        <f>Table2[[#This Row],[Return]]</f>
        <v>-3.5369611287812679E-2</v>
      </c>
    </row>
    <row r="2592" spans="2:5" x14ac:dyDescent="0.2">
      <c r="B2592" s="149">
        <v>41590</v>
      </c>
      <c r="C2592">
        <v>14.128653999999999</v>
      </c>
      <c r="D2592">
        <f t="shared" si="41"/>
        <v>-1.8927544681240607E-2</v>
      </c>
      <c r="E2592">
        <f>Table2[[#This Row],[Return]]</f>
        <v>-1.8927544681240607E-2</v>
      </c>
    </row>
    <row r="2593" spans="2:5" x14ac:dyDescent="0.2">
      <c r="B2593" s="149">
        <v>41589</v>
      </c>
      <c r="C2593">
        <v>14.401234000000001</v>
      </c>
      <c r="D2593">
        <f t="shared" si="41"/>
        <v>9.5541910294215451E-3</v>
      </c>
      <c r="E2593">
        <f>Table2[[#This Row],[Return]]</f>
        <v>9.5541910294215451E-3</v>
      </c>
    </row>
    <row r="2594" spans="2:5" x14ac:dyDescent="0.2">
      <c r="B2594" s="149">
        <v>41586</v>
      </c>
      <c r="C2594">
        <v>14.264944</v>
      </c>
      <c r="D2594">
        <f t="shared" si="41"/>
        <v>-1.874996302671111E-2</v>
      </c>
      <c r="E2594">
        <f>Table2[[#This Row],[Return]]</f>
        <v>-1.874996302671111E-2</v>
      </c>
    </row>
    <row r="2595" spans="2:5" x14ac:dyDescent="0.2">
      <c r="B2595" s="149">
        <v>41585</v>
      </c>
      <c r="C2595">
        <v>14.537521999999999</v>
      </c>
      <c r="D2595">
        <f t="shared" si="41"/>
        <v>-1.840487235062566E-2</v>
      </c>
      <c r="E2595">
        <f>Table2[[#This Row],[Return]]</f>
        <v>-1.840487235062566E-2</v>
      </c>
    </row>
    <row r="2596" spans="2:5" x14ac:dyDescent="0.2">
      <c r="B2596" s="149">
        <v>41584</v>
      </c>
      <c r="C2596">
        <v>14.8101</v>
      </c>
      <c r="D2596">
        <f t="shared" si="41"/>
        <v>-3.0581204440366409E-3</v>
      </c>
      <c r="E2596">
        <f>Table2[[#This Row],[Return]]</f>
        <v>-3.0581204440366409E-3</v>
      </c>
    </row>
    <row r="2597" spans="2:5" x14ac:dyDescent="0.2">
      <c r="B2597" s="149">
        <v>41583</v>
      </c>
      <c r="C2597">
        <v>14.85553</v>
      </c>
      <c r="D2597">
        <f t="shared" si="41"/>
        <v>3.4810032235045897E-2</v>
      </c>
      <c r="E2597">
        <f>Table2[[#This Row],[Return]]</f>
        <v>3.4810032235045897E-2</v>
      </c>
    </row>
    <row r="2598" spans="2:5" x14ac:dyDescent="0.2">
      <c r="B2598" s="149">
        <v>41579</v>
      </c>
      <c r="C2598">
        <v>14.355803999999999</v>
      </c>
      <c r="D2598">
        <f t="shared" si="41"/>
        <v>-2.4691286731428688E-2</v>
      </c>
      <c r="E2598">
        <f>Table2[[#This Row],[Return]]</f>
        <v>-2.4691286731428688E-2</v>
      </c>
    </row>
    <row r="2599" spans="2:5" x14ac:dyDescent="0.2">
      <c r="B2599" s="149">
        <v>41578</v>
      </c>
      <c r="C2599">
        <v>14.719241</v>
      </c>
      <c r="D2599">
        <f t="shared" si="41"/>
        <v>-6.1349349430456258E-3</v>
      </c>
      <c r="E2599">
        <f>Table2[[#This Row],[Return]]</f>
        <v>-6.1349349430456258E-3</v>
      </c>
    </row>
    <row r="2600" spans="2:5" x14ac:dyDescent="0.2">
      <c r="B2600" s="149">
        <v>41577</v>
      </c>
      <c r="C2600">
        <v>14.8101</v>
      </c>
      <c r="D2600">
        <f t="shared" si="41"/>
        <v>-1.2121276802949896E-2</v>
      </c>
      <c r="E2600">
        <f>Table2[[#This Row],[Return]]</f>
        <v>-1.2121276802949896E-2</v>
      </c>
    </row>
    <row r="2601" spans="2:5" x14ac:dyDescent="0.2">
      <c r="B2601" s="149">
        <v>41576</v>
      </c>
      <c r="C2601">
        <v>14.991820000000001</v>
      </c>
      <c r="D2601">
        <f t="shared" si="41"/>
        <v>-1.7857236445585782E-2</v>
      </c>
      <c r="E2601">
        <f>Table2[[#This Row],[Return]]</f>
        <v>-1.7857236445585782E-2</v>
      </c>
    </row>
    <row r="2602" spans="2:5" x14ac:dyDescent="0.2">
      <c r="B2602" s="149">
        <v>41575</v>
      </c>
      <c r="C2602">
        <v>15.2644</v>
      </c>
      <c r="D2602">
        <f t="shared" si="41"/>
        <v>-2.9672443086884684E-3</v>
      </c>
      <c r="E2602">
        <f>Table2[[#This Row],[Return]]</f>
        <v>-2.9672443086884684E-3</v>
      </c>
    </row>
    <row r="2603" spans="2:5" x14ac:dyDescent="0.2">
      <c r="B2603" s="149">
        <v>41572</v>
      </c>
      <c r="C2603">
        <v>15.309828</v>
      </c>
      <c r="D2603">
        <f t="shared" si="41"/>
        <v>-2.6011448533828557E-2</v>
      </c>
      <c r="E2603">
        <f>Table2[[#This Row],[Return]]</f>
        <v>-2.6011448533828557E-2</v>
      </c>
    </row>
    <row r="2604" spans="2:5" x14ac:dyDescent="0.2">
      <c r="B2604" s="149">
        <v>41571</v>
      </c>
      <c r="C2604">
        <v>15.718693999999999</v>
      </c>
      <c r="D2604">
        <f t="shared" si="41"/>
        <v>1.764695942676079E-2</v>
      </c>
      <c r="E2604">
        <f>Table2[[#This Row],[Return]]</f>
        <v>1.764695942676079E-2</v>
      </c>
    </row>
    <row r="2605" spans="2:5" x14ac:dyDescent="0.2">
      <c r="B2605" s="149">
        <v>41570</v>
      </c>
      <c r="C2605">
        <v>15.446116999999999</v>
      </c>
      <c r="D2605">
        <f t="shared" si="41"/>
        <v>-2.2988502838947735E-2</v>
      </c>
      <c r="E2605">
        <f>Table2[[#This Row],[Return]]</f>
        <v>-2.2988502838947735E-2</v>
      </c>
    </row>
    <row r="2606" spans="2:5" x14ac:dyDescent="0.2">
      <c r="B2606" s="149">
        <v>41569</v>
      </c>
      <c r="C2606">
        <v>15.809555</v>
      </c>
      <c r="D2606">
        <f t="shared" si="41"/>
        <v>5.4545412098064072E-2</v>
      </c>
      <c r="E2606">
        <f>Table2[[#This Row],[Return]]</f>
        <v>5.4545412098064072E-2</v>
      </c>
    </row>
    <row r="2607" spans="2:5" x14ac:dyDescent="0.2">
      <c r="B2607" s="149">
        <v>41568</v>
      </c>
      <c r="C2607">
        <v>14.991820000000001</v>
      </c>
      <c r="D2607">
        <f t="shared" si="41"/>
        <v>-9.0089911435725159E-3</v>
      </c>
      <c r="E2607">
        <f>Table2[[#This Row],[Return]]</f>
        <v>-9.0089911435725159E-3</v>
      </c>
    </row>
    <row r="2608" spans="2:5" x14ac:dyDescent="0.2">
      <c r="B2608" s="149">
        <v>41565</v>
      </c>
      <c r="C2608">
        <v>15.128109</v>
      </c>
      <c r="D2608">
        <f t="shared" si="41"/>
        <v>9.090890899170324E-3</v>
      </c>
      <c r="E2608">
        <f>Table2[[#This Row],[Return]]</f>
        <v>9.090890899170324E-3</v>
      </c>
    </row>
    <row r="2609" spans="2:5" x14ac:dyDescent="0.2">
      <c r="B2609" s="149">
        <v>41564</v>
      </c>
      <c r="C2609">
        <v>14.991820000000001</v>
      </c>
      <c r="D2609">
        <f t="shared" si="41"/>
        <v>0</v>
      </c>
      <c r="E2609">
        <f>Table2[[#This Row],[Return]]</f>
        <v>0</v>
      </c>
    </row>
    <row r="2610" spans="2:5" x14ac:dyDescent="0.2">
      <c r="B2610" s="149">
        <v>41562</v>
      </c>
      <c r="C2610">
        <v>14.991820000000001</v>
      </c>
      <c r="D2610">
        <f t="shared" si="41"/>
        <v>6.0975261931092914E-3</v>
      </c>
      <c r="E2610">
        <f>Table2[[#This Row],[Return]]</f>
        <v>6.0975261931092914E-3</v>
      </c>
    </row>
    <row r="2611" spans="2:5" x14ac:dyDescent="0.2">
      <c r="B2611" s="149">
        <v>41561</v>
      </c>
      <c r="C2611">
        <v>14.900961000000001</v>
      </c>
      <c r="D2611">
        <f t="shared" si="41"/>
        <v>6.1350699860230722E-3</v>
      </c>
      <c r="E2611">
        <f>Table2[[#This Row],[Return]]</f>
        <v>6.1350699860230722E-3</v>
      </c>
    </row>
    <row r="2612" spans="2:5" x14ac:dyDescent="0.2">
      <c r="B2612" s="149">
        <v>41558</v>
      </c>
      <c r="C2612">
        <v>14.8101</v>
      </c>
      <c r="D2612">
        <f t="shared" si="41"/>
        <v>-1.510582054564498E-2</v>
      </c>
      <c r="E2612">
        <f>Table2[[#This Row],[Return]]</f>
        <v>-1.510582054564498E-2</v>
      </c>
    </row>
    <row r="2613" spans="2:5" x14ac:dyDescent="0.2">
      <c r="B2613" s="149">
        <v>41557</v>
      </c>
      <c r="C2613">
        <v>15.03725</v>
      </c>
      <c r="D2613">
        <f t="shared" si="41"/>
        <v>-6.0059720616767124E-3</v>
      </c>
      <c r="E2613">
        <f>Table2[[#This Row],[Return]]</f>
        <v>-6.0059720616767124E-3</v>
      </c>
    </row>
    <row r="2614" spans="2:5" x14ac:dyDescent="0.2">
      <c r="B2614" s="149">
        <v>41556</v>
      </c>
      <c r="C2614">
        <v>15.128109</v>
      </c>
      <c r="D2614">
        <f t="shared" si="41"/>
        <v>1.5243849037656005E-2</v>
      </c>
      <c r="E2614">
        <f>Table2[[#This Row],[Return]]</f>
        <v>1.5243849037656005E-2</v>
      </c>
    </row>
    <row r="2615" spans="2:5" x14ac:dyDescent="0.2">
      <c r="B2615" s="149">
        <v>41555</v>
      </c>
      <c r="C2615">
        <v>14.900961000000001</v>
      </c>
      <c r="D2615">
        <f t="shared" si="41"/>
        <v>1.2345745273142842E-2</v>
      </c>
      <c r="E2615">
        <f>Table2[[#This Row],[Return]]</f>
        <v>1.2345745273142842E-2</v>
      </c>
    </row>
    <row r="2616" spans="2:5" x14ac:dyDescent="0.2">
      <c r="B2616" s="149">
        <v>41554</v>
      </c>
      <c r="C2616">
        <v>14.719241</v>
      </c>
      <c r="D2616">
        <f t="shared" si="41"/>
        <v>1.5673996549290518E-2</v>
      </c>
      <c r="E2616">
        <f>Table2[[#This Row],[Return]]</f>
        <v>1.5673996549290518E-2</v>
      </c>
    </row>
    <row r="2617" spans="2:5" x14ac:dyDescent="0.2">
      <c r="B2617" s="149">
        <v>41551</v>
      </c>
      <c r="C2617">
        <v>14.492092</v>
      </c>
      <c r="D2617">
        <f t="shared" si="41"/>
        <v>-1.8461635991642727E-2</v>
      </c>
      <c r="E2617">
        <f>Table2[[#This Row],[Return]]</f>
        <v>-1.8461635991642727E-2</v>
      </c>
    </row>
    <row r="2618" spans="2:5" x14ac:dyDescent="0.2">
      <c r="B2618" s="149">
        <v>41550</v>
      </c>
      <c r="C2618">
        <v>14.764671999999999</v>
      </c>
      <c r="D2618">
        <f t="shared" si="41"/>
        <v>3.1746132682914617E-2</v>
      </c>
      <c r="E2618">
        <f>Table2[[#This Row],[Return]]</f>
        <v>3.1746132682914617E-2</v>
      </c>
    </row>
    <row r="2619" spans="2:5" x14ac:dyDescent="0.2">
      <c r="B2619" s="149">
        <v>41548</v>
      </c>
      <c r="C2619">
        <v>14.310373</v>
      </c>
      <c r="D2619">
        <f t="shared" si="41"/>
        <v>1.612904829178324E-2</v>
      </c>
      <c r="E2619">
        <f>Table2[[#This Row],[Return]]</f>
        <v>1.612904829178324E-2</v>
      </c>
    </row>
    <row r="2620" spans="2:5" x14ac:dyDescent="0.2">
      <c r="B2620" s="149">
        <v>41547</v>
      </c>
      <c r="C2620">
        <v>14.083224</v>
      </c>
      <c r="D2620">
        <f t="shared" si="41"/>
        <v>3.2360490752217108E-3</v>
      </c>
      <c r="E2620">
        <f>Table2[[#This Row],[Return]]</f>
        <v>3.2360490752217108E-3</v>
      </c>
    </row>
    <row r="2621" spans="2:5" x14ac:dyDescent="0.2">
      <c r="B2621" s="149">
        <v>41544</v>
      </c>
      <c r="C2621">
        <v>14.037796999999999</v>
      </c>
      <c r="D2621">
        <f t="shared" si="41"/>
        <v>-3.2256108402451108E-3</v>
      </c>
      <c r="E2621">
        <f>Table2[[#This Row],[Return]]</f>
        <v>-3.2256108402451108E-3</v>
      </c>
    </row>
    <row r="2622" spans="2:5" x14ac:dyDescent="0.2">
      <c r="B2622" s="149">
        <v>41543</v>
      </c>
      <c r="C2622">
        <v>14.083224</v>
      </c>
      <c r="D2622">
        <f t="shared" si="41"/>
        <v>0</v>
      </c>
      <c r="E2622">
        <f>Table2[[#This Row],[Return]]</f>
        <v>0</v>
      </c>
    </row>
    <row r="2623" spans="2:5" x14ac:dyDescent="0.2">
      <c r="B2623" s="149">
        <v>41542</v>
      </c>
      <c r="C2623">
        <v>14.083224</v>
      </c>
      <c r="D2623">
        <f t="shared" si="41"/>
        <v>1.3071821139378716E-2</v>
      </c>
      <c r="E2623">
        <f>Table2[[#This Row],[Return]]</f>
        <v>1.3071821139378716E-2</v>
      </c>
    </row>
    <row r="2624" spans="2:5" x14ac:dyDescent="0.2">
      <c r="B2624" s="149">
        <v>41541</v>
      </c>
      <c r="C2624">
        <v>13.901505999999999</v>
      </c>
      <c r="D2624">
        <f t="shared" si="41"/>
        <v>-1.2903153425664468E-2</v>
      </c>
      <c r="E2624">
        <f>Table2[[#This Row],[Return]]</f>
        <v>-1.2903153425664468E-2</v>
      </c>
    </row>
    <row r="2625" spans="2:5" x14ac:dyDescent="0.2">
      <c r="B2625" s="149">
        <v>41540</v>
      </c>
      <c r="C2625">
        <v>14.083224</v>
      </c>
      <c r="D2625">
        <f t="shared" si="41"/>
        <v>0</v>
      </c>
      <c r="E2625">
        <f>Table2[[#This Row],[Return]]</f>
        <v>0</v>
      </c>
    </row>
    <row r="2626" spans="2:5" x14ac:dyDescent="0.2">
      <c r="B2626" s="149">
        <v>41537</v>
      </c>
      <c r="C2626">
        <v>14.083224</v>
      </c>
      <c r="D2626">
        <f t="shared" si="41"/>
        <v>0</v>
      </c>
      <c r="E2626">
        <f>Table2[[#This Row],[Return]]</f>
        <v>0</v>
      </c>
    </row>
    <row r="2627" spans="2:5" x14ac:dyDescent="0.2">
      <c r="B2627" s="149">
        <v>41536</v>
      </c>
      <c r="C2627">
        <v>14.083224</v>
      </c>
      <c r="D2627">
        <f t="shared" si="41"/>
        <v>1.3071821139378716E-2</v>
      </c>
      <c r="E2627">
        <f>Table2[[#This Row],[Return]]</f>
        <v>1.3071821139378716E-2</v>
      </c>
    </row>
    <row r="2628" spans="2:5" x14ac:dyDescent="0.2">
      <c r="B2628" s="149">
        <v>41535</v>
      </c>
      <c r="C2628">
        <v>13.901505999999999</v>
      </c>
      <c r="D2628">
        <f t="shared" ref="D2628:D2691" si="42">(C2628-C2629)/C2629</f>
        <v>-6.4934698315831547E-3</v>
      </c>
      <c r="E2628">
        <f>Table2[[#This Row],[Return]]</f>
        <v>-6.4934698315831547E-3</v>
      </c>
    </row>
    <row r="2629" spans="2:5" x14ac:dyDescent="0.2">
      <c r="B2629" s="149">
        <v>41534</v>
      </c>
      <c r="C2629">
        <v>13.992364999999999</v>
      </c>
      <c r="D2629">
        <f t="shared" si="42"/>
        <v>8.0701804521034121E-2</v>
      </c>
      <c r="E2629">
        <f>Table2[[#This Row],[Return]]</f>
        <v>8.0701804521034121E-2</v>
      </c>
    </row>
    <row r="2630" spans="2:5" x14ac:dyDescent="0.2">
      <c r="B2630" s="149">
        <v>41533</v>
      </c>
      <c r="C2630">
        <v>12.947480000000001</v>
      </c>
      <c r="D2630">
        <f t="shared" si="42"/>
        <v>-1.3840904243975286E-2</v>
      </c>
      <c r="E2630">
        <f>Table2[[#This Row],[Return]]</f>
        <v>-1.3840904243975286E-2</v>
      </c>
    </row>
    <row r="2631" spans="2:5" x14ac:dyDescent="0.2">
      <c r="B2631" s="149">
        <v>41530</v>
      </c>
      <c r="C2631">
        <v>13.129200000000001</v>
      </c>
      <c r="D2631">
        <f t="shared" si="42"/>
        <v>-3.4484454670156944E-3</v>
      </c>
      <c r="E2631">
        <f>Table2[[#This Row],[Return]]</f>
        <v>-3.4484454670156944E-3</v>
      </c>
    </row>
    <row r="2632" spans="2:5" x14ac:dyDescent="0.2">
      <c r="B2632" s="149">
        <v>41529</v>
      </c>
      <c r="C2632">
        <v>13.174632000000001</v>
      </c>
      <c r="D2632">
        <f t="shared" si="42"/>
        <v>3.4603783931998837E-3</v>
      </c>
      <c r="E2632">
        <f>Table2[[#This Row],[Return]]</f>
        <v>3.4603783931998837E-3</v>
      </c>
    </row>
    <row r="2633" spans="2:5" x14ac:dyDescent="0.2">
      <c r="B2633" s="149">
        <v>41528</v>
      </c>
      <c r="C2633">
        <v>13.129200000000001</v>
      </c>
      <c r="D2633">
        <f t="shared" si="42"/>
        <v>-1.0274101426023351E-2</v>
      </c>
      <c r="E2633">
        <f>Table2[[#This Row],[Return]]</f>
        <v>-1.0274101426023351E-2</v>
      </c>
    </row>
    <row r="2634" spans="2:5" x14ac:dyDescent="0.2">
      <c r="B2634" s="149">
        <v>41527</v>
      </c>
      <c r="C2634">
        <v>13.265491000000001</v>
      </c>
      <c r="D2634">
        <f t="shared" si="42"/>
        <v>3.4365958578552258E-3</v>
      </c>
      <c r="E2634">
        <f>Table2[[#This Row],[Return]]</f>
        <v>3.4365958578552258E-3</v>
      </c>
    </row>
    <row r="2635" spans="2:5" x14ac:dyDescent="0.2">
      <c r="B2635" s="149">
        <v>41523</v>
      </c>
      <c r="C2635">
        <v>13.220058999999999</v>
      </c>
      <c r="D2635">
        <f t="shared" si="42"/>
        <v>-3.4248261146158625E-3</v>
      </c>
      <c r="E2635">
        <f>Table2[[#This Row],[Return]]</f>
        <v>-3.4248261146158625E-3</v>
      </c>
    </row>
    <row r="2636" spans="2:5" x14ac:dyDescent="0.2">
      <c r="B2636" s="149">
        <v>41522</v>
      </c>
      <c r="C2636">
        <v>13.265491000000001</v>
      </c>
      <c r="D2636">
        <f t="shared" si="42"/>
        <v>6.8965114167894798E-3</v>
      </c>
      <c r="E2636">
        <f>Table2[[#This Row],[Return]]</f>
        <v>6.8965114167894798E-3</v>
      </c>
    </row>
    <row r="2637" spans="2:5" x14ac:dyDescent="0.2">
      <c r="B2637" s="149">
        <v>41521</v>
      </c>
      <c r="C2637">
        <v>13.174632000000001</v>
      </c>
      <c r="D2637">
        <f t="shared" si="42"/>
        <v>1.3986243266520018E-2</v>
      </c>
      <c r="E2637">
        <f>Table2[[#This Row],[Return]]</f>
        <v>1.3986243266520018E-2</v>
      </c>
    </row>
    <row r="2638" spans="2:5" x14ac:dyDescent="0.2">
      <c r="B2638" s="149">
        <v>41520</v>
      </c>
      <c r="C2638">
        <v>12.99291</v>
      </c>
      <c r="D2638">
        <f t="shared" si="42"/>
        <v>-1.7182147220371629E-2</v>
      </c>
      <c r="E2638">
        <f>Table2[[#This Row],[Return]]</f>
        <v>-1.7182147220371629E-2</v>
      </c>
    </row>
    <row r="2639" spans="2:5" x14ac:dyDescent="0.2">
      <c r="B2639" s="149">
        <v>41519</v>
      </c>
      <c r="C2639">
        <v>13.220058999999999</v>
      </c>
      <c r="D2639">
        <f t="shared" si="42"/>
        <v>8.9887447776115945E-2</v>
      </c>
      <c r="E2639">
        <f>Table2[[#This Row],[Return]]</f>
        <v>8.9887447776115945E-2</v>
      </c>
    </row>
    <row r="2640" spans="2:5" x14ac:dyDescent="0.2">
      <c r="B2640" s="149">
        <v>41516</v>
      </c>
      <c r="C2640">
        <v>12.129747</v>
      </c>
      <c r="D2640">
        <f t="shared" si="42"/>
        <v>-7.4347389048855317E-3</v>
      </c>
      <c r="E2640">
        <f>Table2[[#This Row],[Return]]</f>
        <v>-7.4347389048855317E-3</v>
      </c>
    </row>
    <row r="2641" spans="2:5" x14ac:dyDescent="0.2">
      <c r="B2641" s="149">
        <v>41515</v>
      </c>
      <c r="C2641">
        <v>12.220604</v>
      </c>
      <c r="D2641">
        <f t="shared" si="42"/>
        <v>7.4904282834588175E-3</v>
      </c>
      <c r="E2641">
        <f>Table2[[#This Row],[Return]]</f>
        <v>7.4904282834588175E-3</v>
      </c>
    </row>
    <row r="2642" spans="2:5" x14ac:dyDescent="0.2">
      <c r="B2642" s="149">
        <v>41514</v>
      </c>
      <c r="C2642">
        <v>12.129747</v>
      </c>
      <c r="D2642">
        <f t="shared" si="42"/>
        <v>-1.8382208344588893E-2</v>
      </c>
      <c r="E2642">
        <f>Table2[[#This Row],[Return]]</f>
        <v>-1.8382208344588893E-2</v>
      </c>
    </row>
    <row r="2643" spans="2:5" x14ac:dyDescent="0.2">
      <c r="B2643" s="149">
        <v>41513</v>
      </c>
      <c r="C2643">
        <v>12.356894</v>
      </c>
      <c r="D2643">
        <f t="shared" si="42"/>
        <v>-1.0909069370071635E-2</v>
      </c>
      <c r="E2643">
        <f>Table2[[#This Row],[Return]]</f>
        <v>-1.0909069370071635E-2</v>
      </c>
    </row>
    <row r="2644" spans="2:5" x14ac:dyDescent="0.2">
      <c r="B2644" s="149">
        <v>41512</v>
      </c>
      <c r="C2644">
        <v>12.493183</v>
      </c>
      <c r="D2644">
        <f t="shared" si="42"/>
        <v>0</v>
      </c>
      <c r="E2644">
        <f>Table2[[#This Row],[Return]]</f>
        <v>0</v>
      </c>
    </row>
    <row r="2645" spans="2:5" x14ac:dyDescent="0.2">
      <c r="B2645" s="149">
        <v>41509</v>
      </c>
      <c r="C2645">
        <v>12.493183</v>
      </c>
      <c r="D2645">
        <f t="shared" si="42"/>
        <v>-1.7857236913530482E-2</v>
      </c>
      <c r="E2645">
        <f>Table2[[#This Row],[Return]]</f>
        <v>-1.7857236913530482E-2</v>
      </c>
    </row>
    <row r="2646" spans="2:5" x14ac:dyDescent="0.2">
      <c r="B2646" s="149">
        <v>41508</v>
      </c>
      <c r="C2646">
        <v>12.720333</v>
      </c>
      <c r="D2646">
        <f t="shared" si="42"/>
        <v>0</v>
      </c>
      <c r="E2646">
        <f>Table2[[#This Row],[Return]]</f>
        <v>0</v>
      </c>
    </row>
    <row r="2647" spans="2:5" x14ac:dyDescent="0.2">
      <c r="B2647" s="149">
        <v>41507</v>
      </c>
      <c r="C2647">
        <v>12.720333</v>
      </c>
      <c r="D2647">
        <f t="shared" si="42"/>
        <v>-1.4084503767307658E-2</v>
      </c>
      <c r="E2647">
        <f>Table2[[#This Row],[Return]]</f>
        <v>-1.4084503767307658E-2</v>
      </c>
    </row>
    <row r="2648" spans="2:5" x14ac:dyDescent="0.2">
      <c r="B2648" s="149">
        <v>41506</v>
      </c>
      <c r="C2648">
        <v>12.902051999999999</v>
      </c>
      <c r="D2648">
        <f t="shared" si="42"/>
        <v>1.4285710916530196E-2</v>
      </c>
      <c r="E2648">
        <f>Table2[[#This Row],[Return]]</f>
        <v>1.4285710916530196E-2</v>
      </c>
    </row>
    <row r="2649" spans="2:5" x14ac:dyDescent="0.2">
      <c r="B2649" s="149">
        <v>41505</v>
      </c>
      <c r="C2649">
        <v>12.720333</v>
      </c>
      <c r="D2649">
        <f t="shared" si="42"/>
        <v>-2.097890310946509E-2</v>
      </c>
      <c r="E2649">
        <f>Table2[[#This Row],[Return]]</f>
        <v>-2.097890310946509E-2</v>
      </c>
    </row>
    <row r="2650" spans="2:5" x14ac:dyDescent="0.2">
      <c r="B2650" s="149">
        <v>41502</v>
      </c>
      <c r="C2650">
        <v>12.99291</v>
      </c>
      <c r="D2650">
        <f t="shared" si="42"/>
        <v>-4.9833933690629863E-2</v>
      </c>
      <c r="E2650">
        <f>Table2[[#This Row],[Return]]</f>
        <v>-4.9833933690629863E-2</v>
      </c>
    </row>
    <row r="2651" spans="2:5" x14ac:dyDescent="0.2">
      <c r="B2651" s="149">
        <v>41500</v>
      </c>
      <c r="C2651">
        <v>13.674357000000001</v>
      </c>
      <c r="D2651">
        <f t="shared" si="42"/>
        <v>4.8780358729660599E-2</v>
      </c>
      <c r="E2651">
        <f>Table2[[#This Row],[Return]]</f>
        <v>4.8780358729660599E-2</v>
      </c>
    </row>
    <row r="2652" spans="2:5" x14ac:dyDescent="0.2">
      <c r="B2652" s="149">
        <v>41499</v>
      </c>
      <c r="C2652">
        <v>13.038342</v>
      </c>
      <c r="D2652">
        <f t="shared" si="42"/>
        <v>-1.3513481817929352E-2</v>
      </c>
      <c r="E2652">
        <f>Table2[[#This Row],[Return]]</f>
        <v>-1.3513481817929352E-2</v>
      </c>
    </row>
    <row r="2653" spans="2:5" x14ac:dyDescent="0.2">
      <c r="B2653" s="149">
        <v>41498</v>
      </c>
      <c r="C2653">
        <v>13.216949</v>
      </c>
      <c r="D2653">
        <f t="shared" si="42"/>
        <v>9.6296366954213716E-2</v>
      </c>
      <c r="E2653">
        <f>Table2[[#This Row],[Return]]</f>
        <v>9.6296366954213716E-2</v>
      </c>
    </row>
    <row r="2654" spans="2:5" x14ac:dyDescent="0.2">
      <c r="B2654" s="149">
        <v>41494</v>
      </c>
      <c r="C2654">
        <v>12.055999999999999</v>
      </c>
      <c r="D2654">
        <f t="shared" si="42"/>
        <v>2.2727436606126021E-2</v>
      </c>
      <c r="E2654">
        <f>Table2[[#This Row],[Return]]</f>
        <v>2.2727436606126021E-2</v>
      </c>
    </row>
    <row r="2655" spans="2:5" x14ac:dyDescent="0.2">
      <c r="B2655" s="149">
        <v>41493</v>
      </c>
      <c r="C2655">
        <v>11.788087000000001</v>
      </c>
      <c r="D2655">
        <f t="shared" si="42"/>
        <v>-1.1236325439750264E-2</v>
      </c>
      <c r="E2655">
        <f>Table2[[#This Row],[Return]]</f>
        <v>-1.1236325439750264E-2</v>
      </c>
    </row>
    <row r="2656" spans="2:5" x14ac:dyDescent="0.2">
      <c r="B2656" s="149">
        <v>41492</v>
      </c>
      <c r="C2656">
        <v>11.922046999999999</v>
      </c>
      <c r="D2656">
        <f t="shared" si="42"/>
        <v>-1.1110899137358991E-2</v>
      </c>
      <c r="E2656">
        <f>Table2[[#This Row],[Return]]</f>
        <v>-1.1110899137358991E-2</v>
      </c>
    </row>
    <row r="2657" spans="2:5" x14ac:dyDescent="0.2">
      <c r="B2657" s="149">
        <v>41491</v>
      </c>
      <c r="C2657">
        <v>12.055999999999999</v>
      </c>
      <c r="D2657">
        <f t="shared" si="42"/>
        <v>-1.0988884781681786E-2</v>
      </c>
      <c r="E2657">
        <f>Table2[[#This Row],[Return]]</f>
        <v>-1.0988884781681786E-2</v>
      </c>
    </row>
    <row r="2658" spans="2:5" x14ac:dyDescent="0.2">
      <c r="B2658" s="149">
        <v>41488</v>
      </c>
      <c r="C2658">
        <v>12.189954</v>
      </c>
      <c r="D2658">
        <f t="shared" si="42"/>
        <v>-2.1505527390844683E-2</v>
      </c>
      <c r="E2658">
        <f>Table2[[#This Row],[Return]]</f>
        <v>-2.1505527390844683E-2</v>
      </c>
    </row>
    <row r="2659" spans="2:5" x14ac:dyDescent="0.2">
      <c r="B2659" s="149">
        <v>41487</v>
      </c>
      <c r="C2659">
        <v>12.457867</v>
      </c>
      <c r="D2659">
        <f t="shared" si="42"/>
        <v>7.2201591065867493E-3</v>
      </c>
      <c r="E2659">
        <f>Table2[[#This Row],[Return]]</f>
        <v>7.2201591065867493E-3</v>
      </c>
    </row>
    <row r="2660" spans="2:5" x14ac:dyDescent="0.2">
      <c r="B2660" s="149">
        <v>41486</v>
      </c>
      <c r="C2660">
        <v>12.368563999999999</v>
      </c>
      <c r="D2660">
        <f t="shared" si="42"/>
        <v>1.0948940905993843E-2</v>
      </c>
      <c r="E2660">
        <f>Table2[[#This Row],[Return]]</f>
        <v>1.0948940905993843E-2</v>
      </c>
    </row>
    <row r="2661" spans="2:5" x14ac:dyDescent="0.2">
      <c r="B2661" s="149">
        <v>41485</v>
      </c>
      <c r="C2661">
        <v>12.234608</v>
      </c>
      <c r="D2661">
        <f t="shared" si="42"/>
        <v>-1.7921125663004793E-2</v>
      </c>
      <c r="E2661">
        <f>Table2[[#This Row],[Return]]</f>
        <v>-1.7921125663004793E-2</v>
      </c>
    </row>
    <row r="2662" spans="2:5" x14ac:dyDescent="0.2">
      <c r="B2662" s="149">
        <v>41484</v>
      </c>
      <c r="C2662">
        <v>12.457867</v>
      </c>
      <c r="D2662">
        <f t="shared" si="42"/>
        <v>-2.1052699406456692E-2</v>
      </c>
      <c r="E2662">
        <f>Table2[[#This Row],[Return]]</f>
        <v>-2.1052699406456692E-2</v>
      </c>
    </row>
    <row r="2663" spans="2:5" x14ac:dyDescent="0.2">
      <c r="B2663" s="149">
        <v>41481</v>
      </c>
      <c r="C2663">
        <v>12.725778999999999</v>
      </c>
      <c r="D2663">
        <f t="shared" si="42"/>
        <v>-6.968663410139464E-3</v>
      </c>
      <c r="E2663">
        <f>Table2[[#This Row],[Return]]</f>
        <v>-6.968663410139464E-3</v>
      </c>
    </row>
    <row r="2664" spans="2:5" x14ac:dyDescent="0.2">
      <c r="B2664" s="149">
        <v>41480</v>
      </c>
      <c r="C2664">
        <v>12.815083</v>
      </c>
      <c r="D2664">
        <f t="shared" si="42"/>
        <v>-2.0477655264178201E-2</v>
      </c>
      <c r="E2664">
        <f>Table2[[#This Row],[Return]]</f>
        <v>-2.0477655264178201E-2</v>
      </c>
    </row>
    <row r="2665" spans="2:5" x14ac:dyDescent="0.2">
      <c r="B2665" s="149">
        <v>41479</v>
      </c>
      <c r="C2665">
        <v>13.082992000000001</v>
      </c>
      <c r="D2665">
        <f t="shared" si="42"/>
        <v>4.2704609884141313E-2</v>
      </c>
      <c r="E2665">
        <f>Table2[[#This Row],[Return]]</f>
        <v>4.2704609884141313E-2</v>
      </c>
    </row>
    <row r="2666" spans="2:5" x14ac:dyDescent="0.2">
      <c r="B2666" s="149">
        <v>41478</v>
      </c>
      <c r="C2666">
        <v>12.547169999999999</v>
      </c>
      <c r="D2666">
        <f t="shared" si="42"/>
        <v>3.5712800299458804E-3</v>
      </c>
      <c r="E2666">
        <f>Table2[[#This Row],[Return]]</f>
        <v>3.5712800299458804E-3</v>
      </c>
    </row>
    <row r="2667" spans="2:5" x14ac:dyDescent="0.2">
      <c r="B2667" s="149">
        <v>41477</v>
      </c>
      <c r="C2667">
        <v>12.502520000000001</v>
      </c>
      <c r="D2667">
        <f t="shared" si="42"/>
        <v>7.1944300646070028E-3</v>
      </c>
      <c r="E2667">
        <f>Table2[[#This Row],[Return]]</f>
        <v>7.1944300646070028E-3</v>
      </c>
    </row>
    <row r="2668" spans="2:5" x14ac:dyDescent="0.2">
      <c r="B2668" s="149">
        <v>41474</v>
      </c>
      <c r="C2668">
        <v>12.413214</v>
      </c>
      <c r="D2668">
        <f t="shared" si="42"/>
        <v>-7.1430399631434742E-3</v>
      </c>
      <c r="E2668">
        <f>Table2[[#This Row],[Return]]</f>
        <v>-7.1430399631434742E-3</v>
      </c>
    </row>
    <row r="2669" spans="2:5" x14ac:dyDescent="0.2">
      <c r="B2669" s="149">
        <v>41473</v>
      </c>
      <c r="C2669">
        <v>12.502520000000001</v>
      </c>
      <c r="D2669">
        <f t="shared" si="42"/>
        <v>0</v>
      </c>
      <c r="E2669">
        <f>Table2[[#This Row],[Return]]</f>
        <v>0</v>
      </c>
    </row>
    <row r="2670" spans="2:5" x14ac:dyDescent="0.2">
      <c r="B2670" s="149">
        <v>41472</v>
      </c>
      <c r="C2670">
        <v>12.502520000000001</v>
      </c>
      <c r="D2670">
        <f t="shared" si="42"/>
        <v>-7.0920634043270302E-3</v>
      </c>
      <c r="E2670">
        <f>Table2[[#This Row],[Return]]</f>
        <v>-7.0920634043270302E-3</v>
      </c>
    </row>
    <row r="2671" spans="2:5" x14ac:dyDescent="0.2">
      <c r="B2671" s="149">
        <v>41471</v>
      </c>
      <c r="C2671">
        <v>12.591822000000001</v>
      </c>
      <c r="D2671">
        <f t="shared" si="42"/>
        <v>-7.0422768451319125E-3</v>
      </c>
      <c r="E2671">
        <f>Table2[[#This Row],[Return]]</f>
        <v>-7.0422768451319125E-3</v>
      </c>
    </row>
    <row r="2672" spans="2:5" x14ac:dyDescent="0.2">
      <c r="B2672" s="149">
        <v>41470</v>
      </c>
      <c r="C2672">
        <v>12.681126000000001</v>
      </c>
      <c r="D2672">
        <f t="shared" si="42"/>
        <v>-3.5088618150604768E-3</v>
      </c>
      <c r="E2672">
        <f>Table2[[#This Row],[Return]]</f>
        <v>-3.5088618150604768E-3</v>
      </c>
    </row>
    <row r="2673" spans="2:5" x14ac:dyDescent="0.2">
      <c r="B2673" s="149">
        <v>41467</v>
      </c>
      <c r="C2673">
        <v>12.725778999999999</v>
      </c>
      <c r="D2673">
        <f t="shared" si="42"/>
        <v>-3.4963586579590039E-3</v>
      </c>
      <c r="E2673">
        <f>Table2[[#This Row],[Return]]</f>
        <v>-3.4963586579590039E-3</v>
      </c>
    </row>
    <row r="2674" spans="2:5" x14ac:dyDescent="0.2">
      <c r="B2674" s="149">
        <v>41466</v>
      </c>
      <c r="C2674">
        <v>12.770429</v>
      </c>
      <c r="D2674">
        <f t="shared" si="42"/>
        <v>-1.7182187444997322E-2</v>
      </c>
      <c r="E2674">
        <f>Table2[[#This Row],[Return]]</f>
        <v>-1.7182187444997322E-2</v>
      </c>
    </row>
    <row r="2675" spans="2:5" x14ac:dyDescent="0.2">
      <c r="B2675" s="149">
        <v>41465</v>
      </c>
      <c r="C2675">
        <v>12.993689</v>
      </c>
      <c r="D2675">
        <f t="shared" si="42"/>
        <v>2.1052542245154543E-2</v>
      </c>
      <c r="E2675">
        <f>Table2[[#This Row],[Return]]</f>
        <v>2.1052542245154543E-2</v>
      </c>
    </row>
    <row r="2676" spans="2:5" x14ac:dyDescent="0.2">
      <c r="B2676" s="149">
        <v>41464</v>
      </c>
      <c r="C2676">
        <v>12.725778999999999</v>
      </c>
      <c r="D2676">
        <f t="shared" si="42"/>
        <v>-2.7303616787352734E-2</v>
      </c>
      <c r="E2676">
        <f>Table2[[#This Row],[Return]]</f>
        <v>-2.7303616787352734E-2</v>
      </c>
    </row>
    <row r="2677" spans="2:5" x14ac:dyDescent="0.2">
      <c r="B2677" s="149">
        <v>41463</v>
      </c>
      <c r="C2677">
        <v>13.082992000000001</v>
      </c>
      <c r="D2677">
        <f t="shared" si="42"/>
        <v>2.0905756131271352E-2</v>
      </c>
      <c r="E2677">
        <f>Table2[[#This Row],[Return]]</f>
        <v>2.0905756131271352E-2</v>
      </c>
    </row>
    <row r="2678" spans="2:5" x14ac:dyDescent="0.2">
      <c r="B2678" s="149">
        <v>41460</v>
      </c>
      <c r="C2678">
        <v>12.815083</v>
      </c>
      <c r="D2678">
        <f t="shared" si="42"/>
        <v>1.4134321478101983E-2</v>
      </c>
      <c r="E2678">
        <f>Table2[[#This Row],[Return]]</f>
        <v>1.4134321478101983E-2</v>
      </c>
    </row>
    <row r="2679" spans="2:5" x14ac:dyDescent="0.2">
      <c r="B2679" s="149">
        <v>41459</v>
      </c>
      <c r="C2679">
        <v>12.636475000000001</v>
      </c>
      <c r="D2679">
        <f t="shared" si="42"/>
        <v>-2.4138007461403124E-2</v>
      </c>
      <c r="E2679">
        <f>Table2[[#This Row],[Return]]</f>
        <v>-2.4138007461403124E-2</v>
      </c>
    </row>
    <row r="2680" spans="2:5" x14ac:dyDescent="0.2">
      <c r="B2680" s="149">
        <v>41458</v>
      </c>
      <c r="C2680">
        <v>12.949039000000001</v>
      </c>
      <c r="D2680">
        <f t="shared" si="42"/>
        <v>-3.4362835681228765E-3</v>
      </c>
      <c r="E2680">
        <f>Table2[[#This Row],[Return]]</f>
        <v>-3.4362835681228765E-3</v>
      </c>
    </row>
    <row r="2681" spans="2:5" x14ac:dyDescent="0.2">
      <c r="B2681" s="149">
        <v>41457</v>
      </c>
      <c r="C2681">
        <v>12.993689</v>
      </c>
      <c r="D2681">
        <f t="shared" si="42"/>
        <v>6.9203602558075405E-3</v>
      </c>
      <c r="E2681">
        <f>Table2[[#This Row],[Return]]</f>
        <v>6.9203602558075405E-3</v>
      </c>
    </row>
    <row r="2682" spans="2:5" x14ac:dyDescent="0.2">
      <c r="B2682" s="149">
        <v>41456</v>
      </c>
      <c r="C2682">
        <v>12.904386000000001</v>
      </c>
      <c r="D2682">
        <f t="shared" si="42"/>
        <v>1.0489624115211834E-2</v>
      </c>
      <c r="E2682">
        <f>Table2[[#This Row],[Return]]</f>
        <v>1.0489624115211834E-2</v>
      </c>
    </row>
    <row r="2683" spans="2:5" x14ac:dyDescent="0.2">
      <c r="B2683" s="149">
        <v>41453</v>
      </c>
      <c r="C2683">
        <v>12.770429</v>
      </c>
      <c r="D2683">
        <f t="shared" si="42"/>
        <v>2.1428400034552993E-2</v>
      </c>
      <c r="E2683">
        <f>Table2[[#This Row],[Return]]</f>
        <v>2.1428400034552993E-2</v>
      </c>
    </row>
    <row r="2684" spans="2:5" x14ac:dyDescent="0.2">
      <c r="B2684" s="149">
        <v>41452</v>
      </c>
      <c r="C2684">
        <v>12.502520000000001</v>
      </c>
      <c r="D2684">
        <f t="shared" si="42"/>
        <v>7.1944300646070028E-3</v>
      </c>
      <c r="E2684">
        <f>Table2[[#This Row],[Return]]</f>
        <v>7.1944300646070028E-3</v>
      </c>
    </row>
    <row r="2685" spans="2:5" x14ac:dyDescent="0.2">
      <c r="B2685" s="149">
        <v>41451</v>
      </c>
      <c r="C2685">
        <v>12.413214</v>
      </c>
      <c r="D2685">
        <f t="shared" si="42"/>
        <v>-4.1379518588213447E-2</v>
      </c>
      <c r="E2685">
        <f>Table2[[#This Row],[Return]]</f>
        <v>-4.1379518588213447E-2</v>
      </c>
    </row>
    <row r="2686" spans="2:5" x14ac:dyDescent="0.2">
      <c r="B2686" s="149">
        <v>41450</v>
      </c>
      <c r="C2686">
        <v>12.949039000000001</v>
      </c>
      <c r="D2686">
        <f t="shared" si="42"/>
        <v>2.8368968366928975E-2</v>
      </c>
      <c r="E2686">
        <f>Table2[[#This Row],[Return]]</f>
        <v>2.8368968366928975E-2</v>
      </c>
    </row>
    <row r="2687" spans="2:5" x14ac:dyDescent="0.2">
      <c r="B2687" s="149">
        <v>41449</v>
      </c>
      <c r="C2687">
        <v>12.591822000000001</v>
      </c>
      <c r="D2687">
        <f t="shared" si="42"/>
        <v>7.1427200276424265E-3</v>
      </c>
      <c r="E2687">
        <f>Table2[[#This Row],[Return]]</f>
        <v>7.1427200276424265E-3</v>
      </c>
    </row>
    <row r="2688" spans="2:5" x14ac:dyDescent="0.2">
      <c r="B2688" s="149">
        <v>41446</v>
      </c>
      <c r="C2688">
        <v>12.502520000000001</v>
      </c>
      <c r="D2688">
        <f t="shared" si="42"/>
        <v>3.7037159920371716E-2</v>
      </c>
      <c r="E2688">
        <f>Table2[[#This Row],[Return]]</f>
        <v>3.7037159920371716E-2</v>
      </c>
    </row>
    <row r="2689" spans="2:5" x14ac:dyDescent="0.2">
      <c r="B2689" s="149">
        <v>41445</v>
      </c>
      <c r="C2689">
        <v>12.055999999999999</v>
      </c>
      <c r="D2689">
        <f t="shared" si="42"/>
        <v>-3.9145879110588311E-2</v>
      </c>
      <c r="E2689">
        <f>Table2[[#This Row],[Return]]</f>
        <v>-3.9145879110588311E-2</v>
      </c>
    </row>
    <row r="2690" spans="2:5" x14ac:dyDescent="0.2">
      <c r="B2690" s="149">
        <v>41444</v>
      </c>
      <c r="C2690">
        <v>12.547169999999999</v>
      </c>
      <c r="D2690">
        <f t="shared" si="42"/>
        <v>-7.0672398750443689E-3</v>
      </c>
      <c r="E2690">
        <f>Table2[[#This Row],[Return]]</f>
        <v>-7.0672398750443689E-3</v>
      </c>
    </row>
    <row r="2691" spans="2:5" x14ac:dyDescent="0.2">
      <c r="B2691" s="149">
        <v>41443</v>
      </c>
      <c r="C2691">
        <v>12.636475000000001</v>
      </c>
      <c r="D2691">
        <f t="shared" si="42"/>
        <v>3.284674098262904E-2</v>
      </c>
      <c r="E2691">
        <f>Table2[[#This Row],[Return]]</f>
        <v>3.284674098262904E-2</v>
      </c>
    </row>
    <row r="2692" spans="2:5" x14ac:dyDescent="0.2">
      <c r="B2692" s="149">
        <v>41442</v>
      </c>
      <c r="C2692">
        <v>12.234608</v>
      </c>
      <c r="D2692">
        <f t="shared" ref="D2692:D2755" si="43">(C2692-C2693)/C2693</f>
        <v>-1.7921125663004793E-2</v>
      </c>
      <c r="E2692">
        <f>Table2[[#This Row],[Return]]</f>
        <v>-1.7921125663004793E-2</v>
      </c>
    </row>
    <row r="2693" spans="2:5" x14ac:dyDescent="0.2">
      <c r="B2693" s="149">
        <v>41439</v>
      </c>
      <c r="C2693">
        <v>12.457867</v>
      </c>
      <c r="D2693">
        <f t="shared" si="43"/>
        <v>-1.0638253939739639E-2</v>
      </c>
      <c r="E2693">
        <f>Table2[[#This Row],[Return]]</f>
        <v>-1.0638253939739639E-2</v>
      </c>
    </row>
    <row r="2694" spans="2:5" x14ac:dyDescent="0.2">
      <c r="B2694" s="149">
        <v>41438</v>
      </c>
      <c r="C2694">
        <v>12.591822000000001</v>
      </c>
      <c r="D2694">
        <f t="shared" si="43"/>
        <v>-4.4067791977951215E-2</v>
      </c>
      <c r="E2694">
        <f>Table2[[#This Row],[Return]]</f>
        <v>-4.4067791977951215E-2</v>
      </c>
    </row>
    <row r="2695" spans="2:5" x14ac:dyDescent="0.2">
      <c r="B2695" s="149">
        <v>41437</v>
      </c>
      <c r="C2695">
        <v>13.172295999999999</v>
      </c>
      <c r="D2695">
        <f t="shared" si="43"/>
        <v>4.2402727026326449E-2</v>
      </c>
      <c r="E2695">
        <f>Table2[[#This Row],[Return]]</f>
        <v>4.2402727026326449E-2</v>
      </c>
    </row>
    <row r="2696" spans="2:5" x14ac:dyDescent="0.2">
      <c r="B2696" s="149">
        <v>41436</v>
      </c>
      <c r="C2696">
        <v>12.636475000000001</v>
      </c>
      <c r="D2696">
        <f t="shared" si="43"/>
        <v>-2.4138007461403124E-2</v>
      </c>
      <c r="E2696">
        <f>Table2[[#This Row],[Return]]</f>
        <v>-2.4138007461403124E-2</v>
      </c>
    </row>
    <row r="2697" spans="2:5" x14ac:dyDescent="0.2">
      <c r="B2697" s="149">
        <v>41435</v>
      </c>
      <c r="C2697">
        <v>12.949039000000001</v>
      </c>
      <c r="D2697">
        <f t="shared" si="43"/>
        <v>-6.8492604351074121E-3</v>
      </c>
      <c r="E2697">
        <f>Table2[[#This Row],[Return]]</f>
        <v>-6.8492604351074121E-3</v>
      </c>
    </row>
    <row r="2698" spans="2:5" x14ac:dyDescent="0.2">
      <c r="B2698" s="149">
        <v>41432</v>
      </c>
      <c r="C2698">
        <v>13.038342</v>
      </c>
      <c r="D2698">
        <f t="shared" si="43"/>
        <v>-1.3513481817929352E-2</v>
      </c>
      <c r="E2698">
        <f>Table2[[#This Row],[Return]]</f>
        <v>-1.3513481817929352E-2</v>
      </c>
    </row>
    <row r="2699" spans="2:5" x14ac:dyDescent="0.2">
      <c r="B2699" s="149">
        <v>41431</v>
      </c>
      <c r="C2699">
        <v>13.216949</v>
      </c>
      <c r="D2699">
        <f t="shared" si="43"/>
        <v>-1.0033402981550933E-2</v>
      </c>
      <c r="E2699">
        <f>Table2[[#This Row],[Return]]</f>
        <v>-1.0033402981550933E-2</v>
      </c>
    </row>
    <row r="2700" spans="2:5" x14ac:dyDescent="0.2">
      <c r="B2700" s="149">
        <v>41430</v>
      </c>
      <c r="C2700">
        <v>13.350904</v>
      </c>
      <c r="D2700">
        <f t="shared" si="43"/>
        <v>3.1034349344379843E-2</v>
      </c>
      <c r="E2700">
        <f>Table2[[#This Row],[Return]]</f>
        <v>3.1034349344379843E-2</v>
      </c>
    </row>
    <row r="2701" spans="2:5" x14ac:dyDescent="0.2">
      <c r="B2701" s="149">
        <v>41429</v>
      </c>
      <c r="C2701">
        <v>12.949039000000001</v>
      </c>
      <c r="D2701">
        <f t="shared" si="43"/>
        <v>0</v>
      </c>
      <c r="E2701">
        <f>Table2[[#This Row],[Return]]</f>
        <v>0</v>
      </c>
    </row>
    <row r="2702" spans="2:5" x14ac:dyDescent="0.2">
      <c r="B2702" s="149">
        <v>41428</v>
      </c>
      <c r="C2702">
        <v>12.949039000000001</v>
      </c>
      <c r="D2702">
        <f t="shared" si="43"/>
        <v>6.9446231892995409E-3</v>
      </c>
      <c r="E2702">
        <f>Table2[[#This Row],[Return]]</f>
        <v>6.9446231892995409E-3</v>
      </c>
    </row>
    <row r="2703" spans="2:5" x14ac:dyDescent="0.2">
      <c r="B2703" s="149">
        <v>41425</v>
      </c>
      <c r="C2703">
        <v>12.859733</v>
      </c>
      <c r="D2703">
        <f t="shared" si="43"/>
        <v>1.4084474832913063E-2</v>
      </c>
      <c r="E2703">
        <f>Table2[[#This Row],[Return]]</f>
        <v>1.4084474832913063E-2</v>
      </c>
    </row>
    <row r="2704" spans="2:5" x14ac:dyDescent="0.2">
      <c r="B2704" s="149">
        <v>41424</v>
      </c>
      <c r="C2704">
        <v>12.681126000000001</v>
      </c>
      <c r="D2704">
        <f t="shared" si="43"/>
        <v>-1.3888857568038116E-2</v>
      </c>
      <c r="E2704">
        <f>Table2[[#This Row],[Return]]</f>
        <v>-1.3888857568038116E-2</v>
      </c>
    </row>
    <row r="2705" spans="2:5" x14ac:dyDescent="0.2">
      <c r="B2705" s="149">
        <v>41423</v>
      </c>
      <c r="C2705">
        <v>12.859733</v>
      </c>
      <c r="D2705">
        <f t="shared" si="43"/>
        <v>3.4841756389717292E-3</v>
      </c>
      <c r="E2705">
        <f>Table2[[#This Row],[Return]]</f>
        <v>3.4841756389717292E-3</v>
      </c>
    </row>
    <row r="2706" spans="2:5" x14ac:dyDescent="0.2">
      <c r="B2706" s="149">
        <v>41422</v>
      </c>
      <c r="C2706">
        <v>12.815083</v>
      </c>
      <c r="D2706">
        <f t="shared" si="43"/>
        <v>1.0563494125048419E-2</v>
      </c>
      <c r="E2706">
        <f>Table2[[#This Row],[Return]]</f>
        <v>1.0563494125048419E-2</v>
      </c>
    </row>
    <row r="2707" spans="2:5" x14ac:dyDescent="0.2">
      <c r="B2707" s="149">
        <v>41421</v>
      </c>
      <c r="C2707">
        <v>12.681126000000001</v>
      </c>
      <c r="D2707">
        <f t="shared" si="43"/>
        <v>-6.9929522336328121E-3</v>
      </c>
      <c r="E2707">
        <f>Table2[[#This Row],[Return]]</f>
        <v>-6.9929522336328121E-3</v>
      </c>
    </row>
    <row r="2708" spans="2:5" x14ac:dyDescent="0.2">
      <c r="B2708" s="149">
        <v>41418</v>
      </c>
      <c r="C2708">
        <v>12.770429</v>
      </c>
      <c r="D2708">
        <f t="shared" si="43"/>
        <v>1.7793574168517727E-2</v>
      </c>
      <c r="E2708">
        <f>Table2[[#This Row],[Return]]</f>
        <v>1.7793574168517727E-2</v>
      </c>
    </row>
    <row r="2709" spans="2:5" x14ac:dyDescent="0.2">
      <c r="B2709" s="149">
        <v>41417</v>
      </c>
      <c r="C2709">
        <v>12.547169999999999</v>
      </c>
      <c r="D2709">
        <f t="shared" si="43"/>
        <v>-1.4035211518288963E-2</v>
      </c>
      <c r="E2709">
        <f>Table2[[#This Row],[Return]]</f>
        <v>-1.4035211518288963E-2</v>
      </c>
    </row>
    <row r="2710" spans="2:5" x14ac:dyDescent="0.2">
      <c r="B2710" s="149">
        <v>41416</v>
      </c>
      <c r="C2710">
        <v>12.725778999999999</v>
      </c>
      <c r="D2710">
        <f t="shared" si="43"/>
        <v>3.5212172799165072E-3</v>
      </c>
      <c r="E2710">
        <f>Table2[[#This Row],[Return]]</f>
        <v>3.5212172799165072E-3</v>
      </c>
    </row>
    <row r="2711" spans="2:5" x14ac:dyDescent="0.2">
      <c r="B2711" s="149">
        <v>41415</v>
      </c>
      <c r="C2711">
        <v>12.681126000000001</v>
      </c>
      <c r="D2711">
        <f t="shared" si="43"/>
        <v>-1.3888857568038116E-2</v>
      </c>
      <c r="E2711">
        <f>Table2[[#This Row],[Return]]</f>
        <v>-1.3888857568038116E-2</v>
      </c>
    </row>
    <row r="2712" spans="2:5" x14ac:dyDescent="0.2">
      <c r="B2712" s="149">
        <v>41414</v>
      </c>
      <c r="C2712">
        <v>12.859733</v>
      </c>
      <c r="D2712">
        <f t="shared" si="43"/>
        <v>1.4084474832913063E-2</v>
      </c>
      <c r="E2712">
        <f>Table2[[#This Row],[Return]]</f>
        <v>1.4084474832913063E-2</v>
      </c>
    </row>
    <row r="2713" spans="2:5" x14ac:dyDescent="0.2">
      <c r="B2713" s="149">
        <v>41411</v>
      </c>
      <c r="C2713">
        <v>12.681126000000001</v>
      </c>
      <c r="D2713">
        <f t="shared" si="43"/>
        <v>3.5335012335322939E-3</v>
      </c>
      <c r="E2713">
        <f>Table2[[#This Row],[Return]]</f>
        <v>3.5335012335322939E-3</v>
      </c>
    </row>
    <row r="2714" spans="2:5" x14ac:dyDescent="0.2">
      <c r="B2714" s="149">
        <v>41410</v>
      </c>
      <c r="C2714">
        <v>12.636475000000001</v>
      </c>
      <c r="D2714">
        <f t="shared" si="43"/>
        <v>-2.076123575348721E-2</v>
      </c>
      <c r="E2714">
        <f>Table2[[#This Row],[Return]]</f>
        <v>-2.076123575348721E-2</v>
      </c>
    </row>
    <row r="2715" spans="2:5" x14ac:dyDescent="0.2">
      <c r="B2715" s="149">
        <v>41409</v>
      </c>
      <c r="C2715">
        <v>12.904386000000001</v>
      </c>
      <c r="D2715">
        <f t="shared" si="43"/>
        <v>6.9685853770904971E-3</v>
      </c>
      <c r="E2715">
        <f>Table2[[#This Row],[Return]]</f>
        <v>6.9685853770904971E-3</v>
      </c>
    </row>
    <row r="2716" spans="2:5" x14ac:dyDescent="0.2">
      <c r="B2716" s="149">
        <v>41408</v>
      </c>
      <c r="C2716">
        <v>12.815083</v>
      </c>
      <c r="D2716">
        <f t="shared" si="43"/>
        <v>1.0563494125048419E-2</v>
      </c>
      <c r="E2716">
        <f>Table2[[#This Row],[Return]]</f>
        <v>1.0563494125048419E-2</v>
      </c>
    </row>
    <row r="2717" spans="2:5" x14ac:dyDescent="0.2">
      <c r="B2717" s="149">
        <v>41407</v>
      </c>
      <c r="C2717">
        <v>12.681126000000001</v>
      </c>
      <c r="D2717">
        <f t="shared" si="43"/>
        <v>1.0676192320658865E-2</v>
      </c>
      <c r="E2717">
        <f>Table2[[#This Row],[Return]]</f>
        <v>1.0676192320658865E-2</v>
      </c>
    </row>
    <row r="2718" spans="2:5" x14ac:dyDescent="0.2">
      <c r="B2718" s="149">
        <v>41404</v>
      </c>
      <c r="C2718">
        <v>12.547169999999999</v>
      </c>
      <c r="D2718">
        <f t="shared" si="43"/>
        <v>-3.7671354225867107E-2</v>
      </c>
      <c r="E2718">
        <f>Table2[[#This Row],[Return]]</f>
        <v>-3.7671354225867107E-2</v>
      </c>
    </row>
    <row r="2719" spans="2:5" x14ac:dyDescent="0.2">
      <c r="B2719" s="149">
        <v>41403</v>
      </c>
      <c r="C2719">
        <v>13.038342</v>
      </c>
      <c r="D2719">
        <f t="shared" si="43"/>
        <v>4.2857120004607036E-2</v>
      </c>
      <c r="E2719">
        <f>Table2[[#This Row],[Return]]</f>
        <v>4.2857120004607036E-2</v>
      </c>
    </row>
    <row r="2720" spans="2:5" x14ac:dyDescent="0.2">
      <c r="B2720" s="149">
        <v>41402</v>
      </c>
      <c r="C2720">
        <v>12.502520000000001</v>
      </c>
      <c r="D2720">
        <f t="shared" si="43"/>
        <v>-1.4084395975562443E-2</v>
      </c>
      <c r="E2720">
        <f>Table2[[#This Row],[Return]]</f>
        <v>-1.4084395975562443E-2</v>
      </c>
    </row>
    <row r="2721" spans="2:5" x14ac:dyDescent="0.2">
      <c r="B2721" s="149">
        <v>41401</v>
      </c>
      <c r="C2721">
        <v>12.681126000000001</v>
      </c>
      <c r="D2721">
        <f t="shared" si="43"/>
        <v>7.0922222375761242E-3</v>
      </c>
      <c r="E2721">
        <f>Table2[[#This Row],[Return]]</f>
        <v>7.0922222375761242E-3</v>
      </c>
    </row>
    <row r="2722" spans="2:5" x14ac:dyDescent="0.2">
      <c r="B2722" s="149">
        <v>41400</v>
      </c>
      <c r="C2722">
        <v>12.591822000000001</v>
      </c>
      <c r="D2722">
        <f t="shared" si="43"/>
        <v>-3.5336595055187681E-3</v>
      </c>
      <c r="E2722">
        <f>Table2[[#This Row],[Return]]</f>
        <v>-3.5336595055187681E-3</v>
      </c>
    </row>
    <row r="2723" spans="2:5" x14ac:dyDescent="0.2">
      <c r="B2723" s="149">
        <v>41397</v>
      </c>
      <c r="C2723">
        <v>12.636475000000001</v>
      </c>
      <c r="D2723">
        <f t="shared" si="43"/>
        <v>-3.7414862864958806E-2</v>
      </c>
      <c r="E2723">
        <f>Table2[[#This Row],[Return]]</f>
        <v>-3.7414862864958806E-2</v>
      </c>
    </row>
    <row r="2724" spans="2:5" x14ac:dyDescent="0.2">
      <c r="B2724" s="149">
        <v>41396</v>
      </c>
      <c r="C2724">
        <v>13.127644</v>
      </c>
      <c r="D2724">
        <f t="shared" si="43"/>
        <v>2.7972043852246473E-2</v>
      </c>
      <c r="E2724">
        <f>Table2[[#This Row],[Return]]</f>
        <v>2.7972043852246473E-2</v>
      </c>
    </row>
    <row r="2725" spans="2:5" x14ac:dyDescent="0.2">
      <c r="B2725" s="149">
        <v>41394</v>
      </c>
      <c r="C2725">
        <v>12.770429</v>
      </c>
      <c r="D2725">
        <f t="shared" si="43"/>
        <v>-3.3783893695889994E-2</v>
      </c>
      <c r="E2725">
        <f>Table2[[#This Row],[Return]]</f>
        <v>-3.3783893695889994E-2</v>
      </c>
    </row>
    <row r="2726" spans="2:5" x14ac:dyDescent="0.2">
      <c r="B2726" s="149">
        <v>41393</v>
      </c>
      <c r="C2726">
        <v>13.216949</v>
      </c>
      <c r="D2726">
        <f t="shared" si="43"/>
        <v>6.4748339954503298E-2</v>
      </c>
      <c r="E2726">
        <f>Table2[[#This Row],[Return]]</f>
        <v>6.4748339954503298E-2</v>
      </c>
    </row>
    <row r="2727" spans="2:5" x14ac:dyDescent="0.2">
      <c r="B2727" s="149">
        <v>41390</v>
      </c>
      <c r="C2727">
        <v>12.413214</v>
      </c>
      <c r="D2727">
        <f t="shared" si="43"/>
        <v>-1.0676192320658725E-2</v>
      </c>
      <c r="E2727">
        <f>Table2[[#This Row],[Return]]</f>
        <v>-1.0676192320658725E-2</v>
      </c>
    </row>
    <row r="2728" spans="2:5" x14ac:dyDescent="0.2">
      <c r="B2728" s="149">
        <v>41389</v>
      </c>
      <c r="C2728">
        <v>12.547169999999999</v>
      </c>
      <c r="D2728">
        <f t="shared" si="43"/>
        <v>-4.7457633809625893E-2</v>
      </c>
      <c r="E2728">
        <f>Table2[[#This Row],[Return]]</f>
        <v>-4.7457633809625893E-2</v>
      </c>
    </row>
    <row r="2729" spans="2:5" x14ac:dyDescent="0.2">
      <c r="B2729" s="149">
        <v>41387</v>
      </c>
      <c r="C2729">
        <v>13.172295999999999</v>
      </c>
      <c r="D2729">
        <f t="shared" si="43"/>
        <v>3.401371944577355E-3</v>
      </c>
      <c r="E2729">
        <f>Table2[[#This Row],[Return]]</f>
        <v>3.401371944577355E-3</v>
      </c>
    </row>
    <row r="2730" spans="2:5" x14ac:dyDescent="0.2">
      <c r="B2730" s="149">
        <v>41386</v>
      </c>
      <c r="C2730">
        <v>13.127644</v>
      </c>
      <c r="D2730">
        <f t="shared" si="43"/>
        <v>-2.6490080467285574E-2</v>
      </c>
      <c r="E2730">
        <f>Table2[[#This Row],[Return]]</f>
        <v>-2.6490080467285574E-2</v>
      </c>
    </row>
    <row r="2731" spans="2:5" x14ac:dyDescent="0.2">
      <c r="B2731" s="149">
        <v>41382</v>
      </c>
      <c r="C2731">
        <v>13.484859</v>
      </c>
      <c r="D2731">
        <f t="shared" si="43"/>
        <v>3.3222702596768807E-3</v>
      </c>
      <c r="E2731">
        <f>Table2[[#This Row],[Return]]</f>
        <v>3.3222702596768807E-3</v>
      </c>
    </row>
    <row r="2732" spans="2:5" x14ac:dyDescent="0.2">
      <c r="B2732" s="149">
        <v>41381</v>
      </c>
      <c r="C2732">
        <v>13.440206999999999</v>
      </c>
      <c r="D2732">
        <f t="shared" si="43"/>
        <v>3.3332696306148098E-3</v>
      </c>
      <c r="E2732">
        <f>Table2[[#This Row],[Return]]</f>
        <v>3.3332696306148098E-3</v>
      </c>
    </row>
    <row r="2733" spans="2:5" x14ac:dyDescent="0.2">
      <c r="B2733" s="149">
        <v>41380</v>
      </c>
      <c r="C2733">
        <v>13.395555999999999</v>
      </c>
      <c r="D2733">
        <f t="shared" si="43"/>
        <v>-3.5369748060125931E-2</v>
      </c>
      <c r="E2733">
        <f>Table2[[#This Row],[Return]]</f>
        <v>-3.5369748060125931E-2</v>
      </c>
    </row>
    <row r="2734" spans="2:5" x14ac:dyDescent="0.2">
      <c r="B2734" s="149">
        <v>41379</v>
      </c>
      <c r="C2734">
        <v>13.886725999999999</v>
      </c>
      <c r="D2734">
        <f t="shared" si="43"/>
        <v>6.4723675955743621E-3</v>
      </c>
      <c r="E2734">
        <f>Table2[[#This Row],[Return]]</f>
        <v>6.4723675955743621E-3</v>
      </c>
    </row>
    <row r="2735" spans="2:5" x14ac:dyDescent="0.2">
      <c r="B2735" s="149">
        <v>41376</v>
      </c>
      <c r="C2735">
        <v>13.797423999999999</v>
      </c>
      <c r="D2735">
        <f t="shared" si="43"/>
        <v>2.6578236481030415E-2</v>
      </c>
      <c r="E2735">
        <f>Table2[[#This Row],[Return]]</f>
        <v>2.6578236481030415E-2</v>
      </c>
    </row>
    <row r="2736" spans="2:5" x14ac:dyDescent="0.2">
      <c r="B2736" s="149">
        <v>41375</v>
      </c>
      <c r="C2736">
        <v>13.440206999999999</v>
      </c>
      <c r="D2736">
        <f t="shared" si="43"/>
        <v>-2.5890122677972378E-2</v>
      </c>
      <c r="E2736">
        <f>Table2[[#This Row],[Return]]</f>
        <v>-2.5890122677972378E-2</v>
      </c>
    </row>
    <row r="2737" spans="2:5" x14ac:dyDescent="0.2">
      <c r="B2737" s="149">
        <v>41374</v>
      </c>
      <c r="C2737">
        <v>13.797423999999999</v>
      </c>
      <c r="D2737">
        <f t="shared" si="43"/>
        <v>3.0000098540142742E-2</v>
      </c>
      <c r="E2737">
        <f>Table2[[#This Row],[Return]]</f>
        <v>3.0000098540142742E-2</v>
      </c>
    </row>
    <row r="2738" spans="2:5" x14ac:dyDescent="0.2">
      <c r="B2738" s="149">
        <v>41373</v>
      </c>
      <c r="C2738">
        <v>13.395555999999999</v>
      </c>
      <c r="D2738">
        <f t="shared" si="43"/>
        <v>-6.8322931255032082E-2</v>
      </c>
      <c r="E2738">
        <f>Table2[[#This Row],[Return]]</f>
        <v>-6.8322931255032082E-2</v>
      </c>
    </row>
    <row r="2739" spans="2:5" x14ac:dyDescent="0.2">
      <c r="B2739" s="149">
        <v>41372</v>
      </c>
      <c r="C2739">
        <v>14.377896</v>
      </c>
      <c r="D2739">
        <f t="shared" si="43"/>
        <v>-3.0959855359816465E-3</v>
      </c>
      <c r="E2739">
        <f>Table2[[#This Row],[Return]]</f>
        <v>-3.0959855359816465E-3</v>
      </c>
    </row>
    <row r="2740" spans="2:5" x14ac:dyDescent="0.2">
      <c r="B2740" s="149">
        <v>41369</v>
      </c>
      <c r="C2740">
        <v>14.422548000000001</v>
      </c>
      <c r="D2740">
        <f t="shared" si="43"/>
        <v>3.8585192794903661E-2</v>
      </c>
      <c r="E2740">
        <f>Table2[[#This Row],[Return]]</f>
        <v>3.8585192794903661E-2</v>
      </c>
    </row>
    <row r="2741" spans="2:5" x14ac:dyDescent="0.2">
      <c r="B2741" s="149">
        <v>41368</v>
      </c>
      <c r="C2741">
        <v>13.886725999999999</v>
      </c>
      <c r="D2741">
        <f t="shared" si="43"/>
        <v>-6.3897973888150123E-3</v>
      </c>
      <c r="E2741">
        <f>Table2[[#This Row],[Return]]</f>
        <v>-6.3897973888150123E-3</v>
      </c>
    </row>
    <row r="2742" spans="2:5" x14ac:dyDescent="0.2">
      <c r="B2742" s="149">
        <v>41367</v>
      </c>
      <c r="C2742">
        <v>13.97603</v>
      </c>
      <c r="D2742">
        <f t="shared" si="43"/>
        <v>6.8259462361514769E-2</v>
      </c>
      <c r="E2742">
        <f>Table2[[#This Row],[Return]]</f>
        <v>6.8259462361514769E-2</v>
      </c>
    </row>
    <row r="2743" spans="2:5" x14ac:dyDescent="0.2">
      <c r="B2743" s="149">
        <v>41366</v>
      </c>
      <c r="C2743">
        <v>13.082992000000001</v>
      </c>
      <c r="D2743">
        <f t="shared" si="43"/>
        <v>-2.00669557656919E-2</v>
      </c>
      <c r="E2743">
        <f>Table2[[#This Row],[Return]]</f>
        <v>-2.00669557656919E-2</v>
      </c>
    </row>
    <row r="2744" spans="2:5" x14ac:dyDescent="0.2">
      <c r="B2744" s="149">
        <v>41365</v>
      </c>
      <c r="C2744">
        <v>13.350904</v>
      </c>
      <c r="D2744">
        <f t="shared" si="43"/>
        <v>6.4056994525458766E-2</v>
      </c>
      <c r="E2744">
        <f>Table2[[#This Row],[Return]]</f>
        <v>6.4056994525458766E-2</v>
      </c>
    </row>
    <row r="2745" spans="2:5" x14ac:dyDescent="0.2">
      <c r="B2745" s="149">
        <v>41361</v>
      </c>
      <c r="C2745">
        <v>12.547169999999999</v>
      </c>
      <c r="D2745">
        <f t="shared" si="43"/>
        <v>0</v>
      </c>
      <c r="E2745">
        <f>Table2[[#This Row],[Return]]</f>
        <v>0</v>
      </c>
    </row>
    <row r="2746" spans="2:5" x14ac:dyDescent="0.2">
      <c r="B2746" s="149">
        <v>41359</v>
      </c>
      <c r="C2746">
        <v>12.547169999999999</v>
      </c>
      <c r="D2746">
        <f t="shared" si="43"/>
        <v>-2.7681750995359335E-2</v>
      </c>
      <c r="E2746">
        <f>Table2[[#This Row],[Return]]</f>
        <v>-2.7681750995359335E-2</v>
      </c>
    </row>
    <row r="2747" spans="2:5" x14ac:dyDescent="0.2">
      <c r="B2747" s="149">
        <v>41358</v>
      </c>
      <c r="C2747">
        <v>12.904386000000001</v>
      </c>
      <c r="D2747">
        <f t="shared" si="43"/>
        <v>-1.0274005697963707E-2</v>
      </c>
      <c r="E2747">
        <f>Table2[[#This Row],[Return]]</f>
        <v>-1.0274005697963707E-2</v>
      </c>
    </row>
    <row r="2748" spans="2:5" x14ac:dyDescent="0.2">
      <c r="B2748" s="149">
        <v>41355</v>
      </c>
      <c r="C2748">
        <v>13.038342</v>
      </c>
      <c r="D2748">
        <f t="shared" si="43"/>
        <v>-8.1760924789966605E-2</v>
      </c>
      <c r="E2748">
        <f>Table2[[#This Row],[Return]]</f>
        <v>-8.1760924789966605E-2</v>
      </c>
    </row>
    <row r="2749" spans="2:5" x14ac:dyDescent="0.2">
      <c r="B2749" s="149">
        <v>41354</v>
      </c>
      <c r="C2749">
        <v>14.199289</v>
      </c>
      <c r="D2749">
        <f t="shared" si="43"/>
        <v>5.2980160934571148E-2</v>
      </c>
      <c r="E2749">
        <f>Table2[[#This Row],[Return]]</f>
        <v>5.2980160934571148E-2</v>
      </c>
    </row>
    <row r="2750" spans="2:5" x14ac:dyDescent="0.2">
      <c r="B2750" s="149">
        <v>41353</v>
      </c>
      <c r="C2750">
        <v>13.484859</v>
      </c>
      <c r="D2750">
        <f t="shared" si="43"/>
        <v>-5.0314491098814883E-2</v>
      </c>
      <c r="E2750">
        <f>Table2[[#This Row],[Return]]</f>
        <v>-5.0314491098814883E-2</v>
      </c>
    </row>
    <row r="2751" spans="2:5" x14ac:dyDescent="0.2">
      <c r="B2751" s="149">
        <v>41352</v>
      </c>
      <c r="C2751">
        <v>14.199289</v>
      </c>
      <c r="D2751">
        <f t="shared" si="43"/>
        <v>-2.1538396445773857E-2</v>
      </c>
      <c r="E2751">
        <f>Table2[[#This Row],[Return]]</f>
        <v>-2.1538396445773857E-2</v>
      </c>
    </row>
    <row r="2752" spans="2:5" x14ac:dyDescent="0.2">
      <c r="B2752" s="149">
        <v>41351</v>
      </c>
      <c r="C2752">
        <v>14.511851</v>
      </c>
      <c r="D2752">
        <f t="shared" si="43"/>
        <v>-9.146439718450531E-3</v>
      </c>
      <c r="E2752">
        <f>Table2[[#This Row],[Return]]</f>
        <v>-9.146439718450531E-3</v>
      </c>
    </row>
    <row r="2753" spans="2:5" x14ac:dyDescent="0.2">
      <c r="B2753" s="149">
        <v>41348</v>
      </c>
      <c r="C2753">
        <v>14.645808000000001</v>
      </c>
      <c r="D2753">
        <f t="shared" si="43"/>
        <v>2.5000083983082524E-2</v>
      </c>
      <c r="E2753">
        <f>Table2[[#This Row],[Return]]</f>
        <v>2.5000083983082524E-2</v>
      </c>
    </row>
    <row r="2754" spans="2:5" x14ac:dyDescent="0.2">
      <c r="B2754" s="149">
        <v>41347</v>
      </c>
      <c r="C2754">
        <v>14.288592</v>
      </c>
      <c r="D2754">
        <f t="shared" si="43"/>
        <v>-2.1406664158189127E-2</v>
      </c>
      <c r="E2754">
        <f>Table2[[#This Row],[Return]]</f>
        <v>-2.1406664158189127E-2</v>
      </c>
    </row>
    <row r="2755" spans="2:5" x14ac:dyDescent="0.2">
      <c r="B2755" s="149">
        <v>41346</v>
      </c>
      <c r="C2755">
        <v>14.601153999999999</v>
      </c>
      <c r="D2755">
        <f t="shared" si="43"/>
        <v>-1.2084633027243642E-2</v>
      </c>
      <c r="E2755">
        <f>Table2[[#This Row],[Return]]</f>
        <v>-1.2084633027243642E-2</v>
      </c>
    </row>
    <row r="2756" spans="2:5" x14ac:dyDescent="0.2">
      <c r="B2756" s="149">
        <v>41345</v>
      </c>
      <c r="C2756">
        <v>14.779762</v>
      </c>
      <c r="D2756">
        <f t="shared" ref="D2756:D2819" si="44">(C2756-C2757)/C2757</f>
        <v>3.4374975504934312E-2</v>
      </c>
      <c r="E2756">
        <f>Table2[[#This Row],[Return]]</f>
        <v>3.4374975504934312E-2</v>
      </c>
    </row>
    <row r="2757" spans="2:5" x14ac:dyDescent="0.2">
      <c r="B2757" s="149">
        <v>41344</v>
      </c>
      <c r="C2757">
        <v>14.288592</v>
      </c>
      <c r="D2757">
        <f t="shared" si="44"/>
        <v>-2.4390323838739458E-2</v>
      </c>
      <c r="E2757">
        <f>Table2[[#This Row],[Return]]</f>
        <v>-2.4390323838739458E-2</v>
      </c>
    </row>
    <row r="2758" spans="2:5" x14ac:dyDescent="0.2">
      <c r="B2758" s="149">
        <v>41341</v>
      </c>
      <c r="C2758">
        <v>14.645808000000001</v>
      </c>
      <c r="D2758">
        <f t="shared" si="44"/>
        <v>3.0582514231410275E-3</v>
      </c>
      <c r="E2758">
        <f>Table2[[#This Row],[Return]]</f>
        <v>3.0582514231410275E-3</v>
      </c>
    </row>
    <row r="2759" spans="2:5" x14ac:dyDescent="0.2">
      <c r="B2759" s="149">
        <v>41340</v>
      </c>
      <c r="C2759">
        <v>14.601153999999999</v>
      </c>
      <c r="D2759">
        <f t="shared" si="44"/>
        <v>-3.8235356693277107E-2</v>
      </c>
      <c r="E2759">
        <f>Table2[[#This Row],[Return]]</f>
        <v>-3.8235356693277107E-2</v>
      </c>
    </row>
    <row r="2760" spans="2:5" x14ac:dyDescent="0.2">
      <c r="B2760" s="149">
        <v>41339</v>
      </c>
      <c r="C2760">
        <v>15.181628999999999</v>
      </c>
      <c r="D2760">
        <f t="shared" si="44"/>
        <v>3.343455548703031E-2</v>
      </c>
      <c r="E2760">
        <f>Table2[[#This Row],[Return]]</f>
        <v>3.343455548703031E-2</v>
      </c>
    </row>
    <row r="2761" spans="2:5" x14ac:dyDescent="0.2">
      <c r="B2761" s="149">
        <v>41338</v>
      </c>
      <c r="C2761">
        <v>14.69046</v>
      </c>
      <c r="D2761">
        <f t="shared" si="44"/>
        <v>4.4444521860946988E-2</v>
      </c>
      <c r="E2761">
        <f>Table2[[#This Row],[Return]]</f>
        <v>4.4444521860946988E-2</v>
      </c>
    </row>
    <row r="2762" spans="2:5" x14ac:dyDescent="0.2">
      <c r="B2762" s="149">
        <v>41337</v>
      </c>
      <c r="C2762">
        <v>14.065333000000001</v>
      </c>
      <c r="D2762">
        <f t="shared" si="44"/>
        <v>-5.4054034059704853E-2</v>
      </c>
      <c r="E2762">
        <f>Table2[[#This Row],[Return]]</f>
        <v>-5.4054034059704853E-2</v>
      </c>
    </row>
    <row r="2763" spans="2:5" x14ac:dyDescent="0.2">
      <c r="B2763" s="149">
        <v>41334</v>
      </c>
      <c r="C2763">
        <v>14.869066</v>
      </c>
      <c r="D2763">
        <f t="shared" si="44"/>
        <v>-8.9286672425950789E-3</v>
      </c>
      <c r="E2763">
        <f>Table2[[#This Row],[Return]]</f>
        <v>-8.9286672425950789E-3</v>
      </c>
    </row>
    <row r="2764" spans="2:5" x14ac:dyDescent="0.2">
      <c r="B2764" s="149">
        <v>41333</v>
      </c>
      <c r="C2764">
        <v>15.003023000000001</v>
      </c>
      <c r="D2764">
        <f t="shared" si="44"/>
        <v>-3.1700325941446166E-2</v>
      </c>
      <c r="E2764">
        <f>Table2[[#This Row],[Return]]</f>
        <v>-3.1700325941446166E-2</v>
      </c>
    </row>
    <row r="2765" spans="2:5" x14ac:dyDescent="0.2">
      <c r="B2765" s="149">
        <v>41332</v>
      </c>
      <c r="C2765">
        <v>15.494194</v>
      </c>
      <c r="D2765">
        <f t="shared" si="44"/>
        <v>5.7973161374049549E-3</v>
      </c>
      <c r="E2765">
        <f>Table2[[#This Row],[Return]]</f>
        <v>5.7973161374049549E-3</v>
      </c>
    </row>
    <row r="2766" spans="2:5" x14ac:dyDescent="0.2">
      <c r="B2766" s="149">
        <v>41331</v>
      </c>
      <c r="C2766">
        <v>15.404887</v>
      </c>
      <c r="D2766">
        <f t="shared" si="44"/>
        <v>-2.8901833252111438E-3</v>
      </c>
      <c r="E2766">
        <f>Table2[[#This Row],[Return]]</f>
        <v>-2.8901833252111438E-3</v>
      </c>
    </row>
    <row r="2767" spans="2:5" x14ac:dyDescent="0.2">
      <c r="B2767" s="149">
        <v>41330</v>
      </c>
      <c r="C2767">
        <v>15.449539</v>
      </c>
      <c r="D2767">
        <f t="shared" si="44"/>
        <v>-5.7472100241175942E-3</v>
      </c>
      <c r="E2767">
        <f>Table2[[#This Row],[Return]]</f>
        <v>-5.7472100241175942E-3</v>
      </c>
    </row>
    <row r="2768" spans="2:5" x14ac:dyDescent="0.2">
      <c r="B2768" s="149">
        <v>41327</v>
      </c>
      <c r="C2768">
        <v>15.538843999999999</v>
      </c>
      <c r="D2768">
        <f t="shared" si="44"/>
        <v>-5.7142411061273622E-3</v>
      </c>
      <c r="E2768">
        <f>Table2[[#This Row],[Return]]</f>
        <v>-5.7142411061273622E-3</v>
      </c>
    </row>
    <row r="2769" spans="2:5" x14ac:dyDescent="0.2">
      <c r="B2769" s="149">
        <v>41326</v>
      </c>
      <c r="C2769">
        <v>15.628147</v>
      </c>
      <c r="D2769">
        <f t="shared" si="44"/>
        <v>-8.4986121458538576E-3</v>
      </c>
      <c r="E2769">
        <f>Table2[[#This Row],[Return]]</f>
        <v>-8.4986121458538576E-3</v>
      </c>
    </row>
    <row r="2770" spans="2:5" x14ac:dyDescent="0.2">
      <c r="B2770" s="149">
        <v>41325</v>
      </c>
      <c r="C2770">
        <v>15.762103</v>
      </c>
      <c r="D2770">
        <f t="shared" si="44"/>
        <v>-2.8249313141798529E-3</v>
      </c>
      <c r="E2770">
        <f>Table2[[#This Row],[Return]]</f>
        <v>-2.8249313141798529E-3</v>
      </c>
    </row>
    <row r="2771" spans="2:5" x14ac:dyDescent="0.2">
      <c r="B2771" s="149">
        <v>41324</v>
      </c>
      <c r="C2771">
        <v>15.806756</v>
      </c>
      <c r="D2771">
        <f t="shared" si="44"/>
        <v>-5.617808240118964E-3</v>
      </c>
      <c r="E2771">
        <f>Table2[[#This Row],[Return]]</f>
        <v>-5.617808240118964E-3</v>
      </c>
    </row>
    <row r="2772" spans="2:5" x14ac:dyDescent="0.2">
      <c r="B2772" s="149">
        <v>41323</v>
      </c>
      <c r="C2772">
        <v>15.896057000000001</v>
      </c>
      <c r="D2772">
        <f t="shared" si="44"/>
        <v>1.7142787305494411E-2</v>
      </c>
      <c r="E2772">
        <f>Table2[[#This Row],[Return]]</f>
        <v>1.7142787305494411E-2</v>
      </c>
    </row>
    <row r="2773" spans="2:5" x14ac:dyDescent="0.2">
      <c r="B2773" s="149">
        <v>41320</v>
      </c>
      <c r="C2773">
        <v>15.628147</v>
      </c>
      <c r="D2773">
        <f t="shared" si="44"/>
        <v>8.6453674195637407E-3</v>
      </c>
      <c r="E2773">
        <f>Table2[[#This Row],[Return]]</f>
        <v>8.6453674195637407E-3</v>
      </c>
    </row>
    <row r="2774" spans="2:5" x14ac:dyDescent="0.2">
      <c r="B2774" s="149">
        <v>41319</v>
      </c>
      <c r="C2774">
        <v>15.494194</v>
      </c>
      <c r="D2774">
        <f t="shared" si="44"/>
        <v>-2.2535035693363764E-2</v>
      </c>
      <c r="E2774">
        <f>Table2[[#This Row],[Return]]</f>
        <v>-2.2535035693363764E-2</v>
      </c>
    </row>
    <row r="2775" spans="2:5" x14ac:dyDescent="0.2">
      <c r="B2775" s="149">
        <v>41318</v>
      </c>
      <c r="C2775">
        <v>15.851406000000001</v>
      </c>
      <c r="D2775">
        <f t="shared" si="44"/>
        <v>-1.1142345566923104E-2</v>
      </c>
      <c r="E2775">
        <f>Table2[[#This Row],[Return]]</f>
        <v>-1.1142345566923104E-2</v>
      </c>
    </row>
    <row r="2776" spans="2:5" x14ac:dyDescent="0.2">
      <c r="B2776" s="149">
        <v>41317</v>
      </c>
      <c r="C2776">
        <v>16.030017999999998</v>
      </c>
      <c r="D2776">
        <f t="shared" si="44"/>
        <v>3.7572577408296691E-2</v>
      </c>
      <c r="E2776">
        <f>Table2[[#This Row],[Return]]</f>
        <v>3.7572577408296691E-2</v>
      </c>
    </row>
    <row r="2777" spans="2:5" x14ac:dyDescent="0.2">
      <c r="B2777" s="149">
        <v>41316</v>
      </c>
      <c r="C2777">
        <v>15.449539</v>
      </c>
      <c r="D2777">
        <f t="shared" si="44"/>
        <v>-8.5958905362232343E-3</v>
      </c>
      <c r="E2777">
        <f>Table2[[#This Row],[Return]]</f>
        <v>-8.5958905362232343E-3</v>
      </c>
    </row>
    <row r="2778" spans="2:5" x14ac:dyDescent="0.2">
      <c r="B2778" s="149">
        <v>41313</v>
      </c>
      <c r="C2778">
        <v>15.583493000000001</v>
      </c>
      <c r="D2778">
        <f t="shared" si="44"/>
        <v>0</v>
      </c>
      <c r="E2778">
        <f>Table2[[#This Row],[Return]]</f>
        <v>0</v>
      </c>
    </row>
    <row r="2779" spans="2:5" x14ac:dyDescent="0.2">
      <c r="B2779" s="149">
        <v>41312</v>
      </c>
      <c r="C2779">
        <v>15.583493000000001</v>
      </c>
      <c r="D2779">
        <f t="shared" si="44"/>
        <v>-2.8572805208448276E-3</v>
      </c>
      <c r="E2779">
        <f>Table2[[#This Row],[Return]]</f>
        <v>-2.8572805208448276E-3</v>
      </c>
    </row>
    <row r="2780" spans="2:5" x14ac:dyDescent="0.2">
      <c r="B2780" s="149">
        <v>41311</v>
      </c>
      <c r="C2780">
        <v>15.628147</v>
      </c>
      <c r="D2780">
        <f t="shared" si="44"/>
        <v>-8.4986121458538576E-3</v>
      </c>
      <c r="E2780">
        <f>Table2[[#This Row],[Return]]</f>
        <v>-8.4986121458538576E-3</v>
      </c>
    </row>
    <row r="2781" spans="2:5" x14ac:dyDescent="0.2">
      <c r="B2781" s="149">
        <v>41310</v>
      </c>
      <c r="C2781">
        <v>15.762103</v>
      </c>
      <c r="D2781">
        <f t="shared" si="44"/>
        <v>5.6980249666955009E-3</v>
      </c>
      <c r="E2781">
        <f>Table2[[#This Row],[Return]]</f>
        <v>5.6980249666955009E-3</v>
      </c>
    </row>
    <row r="2782" spans="2:5" x14ac:dyDescent="0.2">
      <c r="B2782" s="149">
        <v>41309</v>
      </c>
      <c r="C2782">
        <v>15.672798999999999</v>
      </c>
      <c r="D2782">
        <f t="shared" si="44"/>
        <v>-2.8411724417216279E-3</v>
      </c>
      <c r="E2782">
        <f>Table2[[#This Row],[Return]]</f>
        <v>-2.8411724417216279E-3</v>
      </c>
    </row>
    <row r="2783" spans="2:5" x14ac:dyDescent="0.2">
      <c r="B2783" s="149">
        <v>41306</v>
      </c>
      <c r="C2783">
        <v>15.717454999999999</v>
      </c>
      <c r="D2783">
        <f t="shared" si="44"/>
        <v>2.8492677025973349E-3</v>
      </c>
      <c r="E2783">
        <f>Table2[[#This Row],[Return]]</f>
        <v>2.8492677025973349E-3</v>
      </c>
    </row>
    <row r="2784" spans="2:5" x14ac:dyDescent="0.2">
      <c r="B2784" s="149">
        <v>41305</v>
      </c>
      <c r="C2784">
        <v>15.672798999999999</v>
      </c>
      <c r="D2784">
        <f t="shared" si="44"/>
        <v>4.1543103810343492E-2</v>
      </c>
      <c r="E2784">
        <f>Table2[[#This Row],[Return]]</f>
        <v>4.1543103810343492E-2</v>
      </c>
    </row>
    <row r="2785" spans="2:5" x14ac:dyDescent="0.2">
      <c r="B2785" s="149">
        <v>41304</v>
      </c>
      <c r="C2785">
        <v>15.047672</v>
      </c>
      <c r="D2785">
        <f t="shared" si="44"/>
        <v>-3.1609301180962938E-2</v>
      </c>
      <c r="E2785">
        <f>Table2[[#This Row],[Return]]</f>
        <v>-3.1609301180962938E-2</v>
      </c>
    </row>
    <row r="2786" spans="2:5" x14ac:dyDescent="0.2">
      <c r="B2786" s="149">
        <v>41303</v>
      </c>
      <c r="C2786">
        <v>15.538843999999999</v>
      </c>
      <c r="D2786">
        <f t="shared" si="44"/>
        <v>-2.5210227422073364E-2</v>
      </c>
      <c r="E2786">
        <f>Table2[[#This Row],[Return]]</f>
        <v>-2.5210227422073364E-2</v>
      </c>
    </row>
    <row r="2787" spans="2:5" x14ac:dyDescent="0.2">
      <c r="B2787" s="149">
        <v>41302</v>
      </c>
      <c r="C2787">
        <v>15.940713000000001</v>
      </c>
      <c r="D2787">
        <f t="shared" si="44"/>
        <v>1.4204462490905893E-2</v>
      </c>
      <c r="E2787">
        <f>Table2[[#This Row],[Return]]</f>
        <v>1.4204462490905893E-2</v>
      </c>
    </row>
    <row r="2788" spans="2:5" x14ac:dyDescent="0.2">
      <c r="B2788" s="149">
        <v>41299</v>
      </c>
      <c r="C2788">
        <v>15.717454999999999</v>
      </c>
      <c r="D2788">
        <f t="shared" si="44"/>
        <v>-5.3763257662071344E-2</v>
      </c>
      <c r="E2788">
        <f>Table2[[#This Row],[Return]]</f>
        <v>-5.3763257662071344E-2</v>
      </c>
    </row>
    <row r="2789" spans="2:5" x14ac:dyDescent="0.2">
      <c r="B2789" s="149">
        <v>41298</v>
      </c>
      <c r="C2789">
        <v>16.610489000000001</v>
      </c>
      <c r="D2789">
        <f t="shared" si="44"/>
        <v>-3.6269210299536093E-2</v>
      </c>
      <c r="E2789">
        <f>Table2[[#This Row],[Return]]</f>
        <v>-3.6269210299536093E-2</v>
      </c>
    </row>
    <row r="2790" spans="2:5" x14ac:dyDescent="0.2">
      <c r="B2790" s="149">
        <v>41297</v>
      </c>
      <c r="C2790">
        <v>17.235610999999999</v>
      </c>
      <c r="D2790">
        <f t="shared" si="44"/>
        <v>0</v>
      </c>
      <c r="E2790">
        <f>Table2[[#This Row],[Return]]</f>
        <v>0</v>
      </c>
    </row>
    <row r="2791" spans="2:5" x14ac:dyDescent="0.2">
      <c r="B2791" s="149">
        <v>41296</v>
      </c>
      <c r="C2791">
        <v>17.235610999999999</v>
      </c>
      <c r="D2791">
        <f t="shared" si="44"/>
        <v>0</v>
      </c>
      <c r="E2791">
        <f>Table2[[#This Row],[Return]]</f>
        <v>0</v>
      </c>
    </row>
    <row r="2792" spans="2:5" x14ac:dyDescent="0.2">
      <c r="B2792" s="149">
        <v>41295</v>
      </c>
      <c r="C2792">
        <v>17.235610999999999</v>
      </c>
      <c r="D2792">
        <f t="shared" si="44"/>
        <v>-2.5840461696650164E-3</v>
      </c>
      <c r="E2792">
        <f>Table2[[#This Row],[Return]]</f>
        <v>-2.5840461696650164E-3</v>
      </c>
    </row>
    <row r="2793" spans="2:5" x14ac:dyDescent="0.2">
      <c r="B2793" s="149">
        <v>41292</v>
      </c>
      <c r="C2793">
        <v>17.280263999999999</v>
      </c>
      <c r="D2793">
        <f t="shared" si="44"/>
        <v>0</v>
      </c>
      <c r="E2793">
        <f>Table2[[#This Row],[Return]]</f>
        <v>0</v>
      </c>
    </row>
    <row r="2794" spans="2:5" x14ac:dyDescent="0.2">
      <c r="B2794" s="149">
        <v>41291</v>
      </c>
      <c r="C2794">
        <v>17.280263999999999</v>
      </c>
      <c r="D2794">
        <f t="shared" si="44"/>
        <v>0</v>
      </c>
      <c r="E2794">
        <f>Table2[[#This Row],[Return]]</f>
        <v>0</v>
      </c>
    </row>
    <row r="2795" spans="2:5" x14ac:dyDescent="0.2">
      <c r="B2795" s="149">
        <v>41290</v>
      </c>
      <c r="C2795">
        <v>17.280263999999999</v>
      </c>
      <c r="D2795">
        <f t="shared" si="44"/>
        <v>0</v>
      </c>
      <c r="E2795">
        <f>Table2[[#This Row],[Return]]</f>
        <v>0</v>
      </c>
    </row>
    <row r="2796" spans="2:5" x14ac:dyDescent="0.2">
      <c r="B2796" s="149">
        <v>41289</v>
      </c>
      <c r="C2796">
        <v>17.280263999999999</v>
      </c>
      <c r="D2796">
        <f t="shared" si="44"/>
        <v>0</v>
      </c>
      <c r="E2796">
        <f>Table2[[#This Row],[Return]]</f>
        <v>0</v>
      </c>
    </row>
    <row r="2797" spans="2:5" x14ac:dyDescent="0.2">
      <c r="B2797" s="149">
        <v>41288</v>
      </c>
      <c r="C2797">
        <v>17.280263999999999</v>
      </c>
      <c r="D2797">
        <f t="shared" si="44"/>
        <v>0</v>
      </c>
      <c r="E2797">
        <f>Table2[[#This Row],[Return]]</f>
        <v>0</v>
      </c>
    </row>
    <row r="2798" spans="2:5" x14ac:dyDescent="0.2">
      <c r="B2798" s="149">
        <v>41285</v>
      </c>
      <c r="C2798">
        <v>17.280263999999999</v>
      </c>
      <c r="D2798">
        <f t="shared" si="44"/>
        <v>0</v>
      </c>
      <c r="E2798">
        <f>Table2[[#This Row],[Return]]</f>
        <v>0</v>
      </c>
    </row>
    <row r="2799" spans="2:5" x14ac:dyDescent="0.2">
      <c r="B2799" s="149">
        <v>41284</v>
      </c>
      <c r="C2799">
        <v>17.280263999999999</v>
      </c>
      <c r="D2799">
        <f t="shared" si="44"/>
        <v>5.1945894366364756E-3</v>
      </c>
      <c r="E2799">
        <f>Table2[[#This Row],[Return]]</f>
        <v>5.1945894366364756E-3</v>
      </c>
    </row>
    <row r="2800" spans="2:5" x14ac:dyDescent="0.2">
      <c r="B2800" s="149">
        <v>41283</v>
      </c>
      <c r="C2800">
        <v>17.190964000000001</v>
      </c>
      <c r="D2800">
        <f t="shared" si="44"/>
        <v>0</v>
      </c>
      <c r="E2800">
        <f>Table2[[#This Row],[Return]]</f>
        <v>0</v>
      </c>
    </row>
    <row r="2801" spans="2:5" x14ac:dyDescent="0.2">
      <c r="B2801" s="149">
        <v>41282</v>
      </c>
      <c r="C2801">
        <v>17.190964000000001</v>
      </c>
      <c r="D2801">
        <f t="shared" si="44"/>
        <v>-2.5903926469446116E-3</v>
      </c>
      <c r="E2801">
        <f>Table2[[#This Row],[Return]]</f>
        <v>-2.5903926469446116E-3</v>
      </c>
    </row>
    <row r="2802" spans="2:5" x14ac:dyDescent="0.2">
      <c r="B2802" s="149">
        <v>41281</v>
      </c>
      <c r="C2802">
        <v>17.235610999999999</v>
      </c>
      <c r="D2802">
        <f t="shared" si="44"/>
        <v>5.2080001105776754E-3</v>
      </c>
      <c r="E2802">
        <f>Table2[[#This Row],[Return]]</f>
        <v>5.2080001105776754E-3</v>
      </c>
    </row>
    <row r="2803" spans="2:5" x14ac:dyDescent="0.2">
      <c r="B2803" s="149">
        <v>41278</v>
      </c>
      <c r="C2803">
        <v>17.146312999999999</v>
      </c>
      <c r="D2803">
        <f t="shared" si="44"/>
        <v>5.2357368441016969E-3</v>
      </c>
      <c r="E2803">
        <f>Table2[[#This Row],[Return]]</f>
        <v>5.2357368441016969E-3</v>
      </c>
    </row>
    <row r="2804" spans="2:5" x14ac:dyDescent="0.2">
      <c r="B2804" s="149">
        <v>41277</v>
      </c>
      <c r="C2804">
        <v>17.057006999999999</v>
      </c>
      <c r="D2804">
        <f t="shared" si="44"/>
        <v>2.6246217749027953E-3</v>
      </c>
      <c r="E2804">
        <f>Table2[[#This Row],[Return]]</f>
        <v>2.6246217749027953E-3</v>
      </c>
    </row>
    <row r="2805" spans="2:5" x14ac:dyDescent="0.2">
      <c r="B2805" s="149">
        <v>41276</v>
      </c>
      <c r="C2805">
        <v>17.012356</v>
      </c>
      <c r="D2805">
        <f t="shared" si="44"/>
        <v>2.4193568292902111E-2</v>
      </c>
      <c r="E2805">
        <f>Table2[[#This Row],[Return]]</f>
        <v>2.4193568292902111E-2</v>
      </c>
    </row>
    <row r="2806" spans="2:5" x14ac:dyDescent="0.2">
      <c r="B2806" s="149">
        <v>41275</v>
      </c>
      <c r="C2806">
        <v>16.610489000000001</v>
      </c>
      <c r="D2806">
        <f t="shared" si="44"/>
        <v>0</v>
      </c>
      <c r="E2806">
        <f>Table2[[#This Row],[Return]]</f>
        <v>0</v>
      </c>
    </row>
    <row r="2807" spans="2:5" x14ac:dyDescent="0.2">
      <c r="B2807" s="149">
        <v>41274</v>
      </c>
      <c r="C2807">
        <v>16.610489000000001</v>
      </c>
      <c r="D2807">
        <f t="shared" si="44"/>
        <v>5.4056668224870012E-3</v>
      </c>
      <c r="E2807">
        <f>Table2[[#This Row],[Return]]</f>
        <v>5.4056668224870012E-3</v>
      </c>
    </row>
    <row r="2808" spans="2:5" x14ac:dyDescent="0.2">
      <c r="B2808" s="149">
        <v>41271</v>
      </c>
      <c r="C2808">
        <v>16.521180999999999</v>
      </c>
      <c r="D2808">
        <f t="shared" si="44"/>
        <v>0</v>
      </c>
      <c r="E2808">
        <f>Table2[[#This Row],[Return]]</f>
        <v>0</v>
      </c>
    </row>
    <row r="2809" spans="2:5" x14ac:dyDescent="0.2">
      <c r="B2809" s="149">
        <v>41270</v>
      </c>
      <c r="C2809">
        <v>16.521180999999999</v>
      </c>
      <c r="D2809">
        <f t="shared" si="44"/>
        <v>1.6483201077936601E-2</v>
      </c>
      <c r="E2809">
        <f>Table2[[#This Row],[Return]]</f>
        <v>1.6483201077936601E-2</v>
      </c>
    </row>
    <row r="2810" spans="2:5" x14ac:dyDescent="0.2">
      <c r="B2810" s="149">
        <v>41269</v>
      </c>
      <c r="C2810">
        <v>16.253274999999999</v>
      </c>
      <c r="D2810">
        <f t="shared" si="44"/>
        <v>-1.3550119218034709E-2</v>
      </c>
      <c r="E2810">
        <f>Table2[[#This Row],[Return]]</f>
        <v>-1.3550119218034709E-2</v>
      </c>
    </row>
    <row r="2811" spans="2:5" x14ac:dyDescent="0.2">
      <c r="B2811" s="149">
        <v>41267</v>
      </c>
      <c r="C2811">
        <v>16.476534000000001</v>
      </c>
      <c r="D2811">
        <f t="shared" si="44"/>
        <v>0</v>
      </c>
      <c r="E2811">
        <f>Table2[[#This Row],[Return]]</f>
        <v>0</v>
      </c>
    </row>
    <row r="2812" spans="2:5" x14ac:dyDescent="0.2">
      <c r="B2812" s="149">
        <v>41264</v>
      </c>
      <c r="C2812">
        <v>16.476534000000001</v>
      </c>
      <c r="D2812">
        <f t="shared" si="44"/>
        <v>-1.3369086267226681E-2</v>
      </c>
      <c r="E2812">
        <f>Table2[[#This Row],[Return]]</f>
        <v>-1.3369086267226681E-2</v>
      </c>
    </row>
    <row r="2813" spans="2:5" x14ac:dyDescent="0.2">
      <c r="B2813" s="149">
        <v>41263</v>
      </c>
      <c r="C2813">
        <v>16.699795000000002</v>
      </c>
      <c r="D2813">
        <f t="shared" si="44"/>
        <v>-2.6664964211412282E-3</v>
      </c>
      <c r="E2813">
        <f>Table2[[#This Row],[Return]]</f>
        <v>-2.6664964211412282E-3</v>
      </c>
    </row>
    <row r="2814" spans="2:5" x14ac:dyDescent="0.2">
      <c r="B2814" s="149">
        <v>41262</v>
      </c>
      <c r="C2814">
        <v>16.744444000000001</v>
      </c>
      <c r="D2814">
        <f t="shared" si="44"/>
        <v>1.078170760594277E-2</v>
      </c>
      <c r="E2814">
        <f>Table2[[#This Row],[Return]]</f>
        <v>1.078170760594277E-2</v>
      </c>
    </row>
    <row r="2815" spans="2:5" x14ac:dyDescent="0.2">
      <c r="B2815" s="149">
        <v>41261</v>
      </c>
      <c r="C2815">
        <v>16.565836000000001</v>
      </c>
      <c r="D2815">
        <f t="shared" si="44"/>
        <v>0</v>
      </c>
      <c r="E2815">
        <f>Table2[[#This Row],[Return]]</f>
        <v>0</v>
      </c>
    </row>
    <row r="2816" spans="2:5" x14ac:dyDescent="0.2">
      <c r="B2816" s="149">
        <v>41260</v>
      </c>
      <c r="C2816">
        <v>16.565836000000001</v>
      </c>
      <c r="D2816">
        <f t="shared" si="44"/>
        <v>-8.0215954746750365E-3</v>
      </c>
      <c r="E2816">
        <f>Table2[[#This Row],[Return]]</f>
        <v>-8.0215954746750365E-3</v>
      </c>
    </row>
    <row r="2817" spans="2:5" x14ac:dyDescent="0.2">
      <c r="B2817" s="149">
        <v>41257</v>
      </c>
      <c r="C2817">
        <v>16.699795000000002</v>
      </c>
      <c r="D2817">
        <f t="shared" si="44"/>
        <v>1.0811212588252812E-2</v>
      </c>
      <c r="E2817">
        <f>Table2[[#This Row],[Return]]</f>
        <v>1.0811212588252812E-2</v>
      </c>
    </row>
    <row r="2818" spans="2:5" x14ac:dyDescent="0.2">
      <c r="B2818" s="149">
        <v>41256</v>
      </c>
      <c r="C2818">
        <v>16.521180999999999</v>
      </c>
      <c r="D2818">
        <f t="shared" si="44"/>
        <v>0</v>
      </c>
      <c r="E2818">
        <f>Table2[[#This Row],[Return]]</f>
        <v>0</v>
      </c>
    </row>
    <row r="2819" spans="2:5" x14ac:dyDescent="0.2">
      <c r="B2819" s="149">
        <v>41255</v>
      </c>
      <c r="C2819">
        <v>16.521180999999999</v>
      </c>
      <c r="D2819">
        <f t="shared" si="44"/>
        <v>-1.333355708914568E-2</v>
      </c>
      <c r="E2819">
        <f>Table2[[#This Row],[Return]]</f>
        <v>-1.333355708914568E-2</v>
      </c>
    </row>
    <row r="2820" spans="2:5" x14ac:dyDescent="0.2">
      <c r="B2820" s="149">
        <v>41254</v>
      </c>
      <c r="C2820">
        <v>16.744444000000001</v>
      </c>
      <c r="D2820">
        <f t="shared" ref="D2820:D2883" si="45">(C2820-C2821)/C2821</f>
        <v>-7.9365930457511204E-3</v>
      </c>
      <c r="E2820">
        <f>Table2[[#This Row],[Return]]</f>
        <v>-7.9365930457511204E-3</v>
      </c>
    </row>
    <row r="2821" spans="2:5" x14ac:dyDescent="0.2">
      <c r="B2821" s="149">
        <v>41253</v>
      </c>
      <c r="C2821">
        <v>16.878401</v>
      </c>
      <c r="D2821">
        <f t="shared" si="45"/>
        <v>-5.2629404537480641E-3</v>
      </c>
      <c r="E2821">
        <f>Table2[[#This Row],[Return]]</f>
        <v>-5.2629404537480641E-3</v>
      </c>
    </row>
    <row r="2822" spans="2:5" x14ac:dyDescent="0.2">
      <c r="B2822" s="149">
        <v>41250</v>
      </c>
      <c r="C2822">
        <v>16.967701000000002</v>
      </c>
      <c r="D2822">
        <f t="shared" si="45"/>
        <v>2.6383538855759159E-3</v>
      </c>
      <c r="E2822">
        <f>Table2[[#This Row],[Return]]</f>
        <v>2.6383538855759159E-3</v>
      </c>
    </row>
    <row r="2823" spans="2:5" x14ac:dyDescent="0.2">
      <c r="B2823" s="149">
        <v>41249</v>
      </c>
      <c r="C2823">
        <v>16.923051999999998</v>
      </c>
      <c r="D2823">
        <f t="shared" si="45"/>
        <v>-5.2493611114181977E-3</v>
      </c>
      <c r="E2823">
        <f>Table2[[#This Row],[Return]]</f>
        <v>-5.2493611114181977E-3</v>
      </c>
    </row>
    <row r="2824" spans="2:5" x14ac:dyDescent="0.2">
      <c r="B2824" s="149">
        <v>41248</v>
      </c>
      <c r="C2824">
        <v>17.012356</v>
      </c>
      <c r="D2824">
        <f t="shared" si="45"/>
        <v>2.6317649043909232E-3</v>
      </c>
      <c r="E2824">
        <f>Table2[[#This Row],[Return]]</f>
        <v>2.6317649043909232E-3</v>
      </c>
    </row>
    <row r="2825" spans="2:5" x14ac:dyDescent="0.2">
      <c r="B2825" s="149">
        <v>41247</v>
      </c>
      <c r="C2825">
        <v>16.967701000000002</v>
      </c>
      <c r="D2825">
        <f t="shared" si="45"/>
        <v>-1.0416933366374307E-2</v>
      </c>
      <c r="E2825">
        <f>Table2[[#This Row],[Return]]</f>
        <v>-1.0416933366374307E-2</v>
      </c>
    </row>
    <row r="2826" spans="2:5" x14ac:dyDescent="0.2">
      <c r="B2826" s="149">
        <v>41246</v>
      </c>
      <c r="C2826">
        <v>17.146312999999999</v>
      </c>
      <c r="D2826">
        <f t="shared" si="45"/>
        <v>7.8741004479331821E-3</v>
      </c>
      <c r="E2826">
        <f>Table2[[#This Row],[Return]]</f>
        <v>7.8741004479331821E-3</v>
      </c>
    </row>
    <row r="2827" spans="2:5" x14ac:dyDescent="0.2">
      <c r="B2827" s="149">
        <v>41243</v>
      </c>
      <c r="C2827">
        <v>17.012356</v>
      </c>
      <c r="D2827">
        <f t="shared" si="45"/>
        <v>-1.8041352107752717E-2</v>
      </c>
      <c r="E2827">
        <f>Table2[[#This Row],[Return]]</f>
        <v>-1.8041352107752717E-2</v>
      </c>
    </row>
    <row r="2828" spans="2:5" x14ac:dyDescent="0.2">
      <c r="B2828" s="149">
        <v>41242</v>
      </c>
      <c r="C2828">
        <v>17.324921</v>
      </c>
      <c r="D2828">
        <f t="shared" si="45"/>
        <v>2.1052940525059821E-2</v>
      </c>
      <c r="E2828">
        <f>Table2[[#This Row],[Return]]</f>
        <v>2.1052940525059821E-2</v>
      </c>
    </row>
    <row r="2829" spans="2:5" x14ac:dyDescent="0.2">
      <c r="B2829" s="149">
        <v>41240</v>
      </c>
      <c r="C2829">
        <v>16.967701000000002</v>
      </c>
      <c r="D2829">
        <f t="shared" si="45"/>
        <v>7.9572881859361864E-3</v>
      </c>
      <c r="E2829">
        <f>Table2[[#This Row],[Return]]</f>
        <v>7.9572881859361864E-3</v>
      </c>
    </row>
    <row r="2830" spans="2:5" x14ac:dyDescent="0.2">
      <c r="B2830" s="149">
        <v>41239</v>
      </c>
      <c r="C2830">
        <v>16.833749999999998</v>
      </c>
      <c r="D2830">
        <f t="shared" si="45"/>
        <v>-7.894469616125558E-3</v>
      </c>
      <c r="E2830">
        <f>Table2[[#This Row],[Return]]</f>
        <v>-7.894469616125558E-3</v>
      </c>
    </row>
    <row r="2831" spans="2:5" x14ac:dyDescent="0.2">
      <c r="B2831" s="149">
        <v>41236</v>
      </c>
      <c r="C2831">
        <v>16.967701000000002</v>
      </c>
      <c r="D2831">
        <f t="shared" si="45"/>
        <v>2.6383538855759159E-3</v>
      </c>
      <c r="E2831">
        <f>Table2[[#This Row],[Return]]</f>
        <v>2.6383538855759159E-3</v>
      </c>
    </row>
    <row r="2832" spans="2:5" x14ac:dyDescent="0.2">
      <c r="B2832" s="149">
        <v>41235</v>
      </c>
      <c r="C2832">
        <v>16.923051999999998</v>
      </c>
      <c r="D2832">
        <f t="shared" si="45"/>
        <v>-7.8533707584220545E-3</v>
      </c>
      <c r="E2832">
        <f>Table2[[#This Row],[Return]]</f>
        <v>-7.8533707584220545E-3</v>
      </c>
    </row>
    <row r="2833" spans="2:5" x14ac:dyDescent="0.2">
      <c r="B2833" s="149">
        <v>41234</v>
      </c>
      <c r="C2833">
        <v>17.057006999999999</v>
      </c>
      <c r="D2833">
        <f t="shared" si="45"/>
        <v>-2.6109164386284517E-3</v>
      </c>
      <c r="E2833">
        <f>Table2[[#This Row],[Return]]</f>
        <v>-2.6109164386284517E-3</v>
      </c>
    </row>
    <row r="2834" spans="2:5" x14ac:dyDescent="0.2">
      <c r="B2834" s="149">
        <v>41233</v>
      </c>
      <c r="C2834">
        <v>17.101658</v>
      </c>
      <c r="D2834">
        <f t="shared" si="45"/>
        <v>2.6177511681857069E-3</v>
      </c>
      <c r="E2834">
        <f>Table2[[#This Row],[Return]]</f>
        <v>2.6177511681857069E-3</v>
      </c>
    </row>
    <row r="2835" spans="2:5" x14ac:dyDescent="0.2">
      <c r="B2835" s="149">
        <v>41232</v>
      </c>
      <c r="C2835">
        <v>17.057006999999999</v>
      </c>
      <c r="D2835">
        <f t="shared" si="45"/>
        <v>-1.5464082058440619E-2</v>
      </c>
      <c r="E2835">
        <f>Table2[[#This Row],[Return]]</f>
        <v>-1.5464082058440619E-2</v>
      </c>
    </row>
    <row r="2836" spans="2:5" x14ac:dyDescent="0.2">
      <c r="B2836" s="149">
        <v>41229</v>
      </c>
      <c r="C2836">
        <v>17.324921</v>
      </c>
      <c r="D2836">
        <f t="shared" si="45"/>
        <v>-5.1279928054204366E-3</v>
      </c>
      <c r="E2836">
        <f>Table2[[#This Row],[Return]]</f>
        <v>-5.1279928054204366E-3</v>
      </c>
    </row>
    <row r="2837" spans="2:5" x14ac:dyDescent="0.2">
      <c r="B2837" s="149">
        <v>41228</v>
      </c>
      <c r="C2837">
        <v>17.414221000000001</v>
      </c>
      <c r="D2837">
        <f t="shared" si="45"/>
        <v>7.7520227700226298E-3</v>
      </c>
      <c r="E2837">
        <f>Table2[[#This Row],[Return]]</f>
        <v>7.7520227700226298E-3</v>
      </c>
    </row>
    <row r="2838" spans="2:5" x14ac:dyDescent="0.2">
      <c r="B2838" s="149">
        <v>41225</v>
      </c>
      <c r="C2838">
        <v>17.280263999999999</v>
      </c>
      <c r="D2838">
        <f t="shared" si="45"/>
        <v>-2.02532334551195E-2</v>
      </c>
      <c r="E2838">
        <f>Table2[[#This Row],[Return]]</f>
        <v>-2.02532334551195E-2</v>
      </c>
    </row>
    <row r="2839" spans="2:5" x14ac:dyDescent="0.2">
      <c r="B2839" s="149">
        <v>41222</v>
      </c>
      <c r="C2839">
        <v>17.63748</v>
      </c>
      <c r="D2839">
        <f t="shared" si="45"/>
        <v>-1.0025096418473042E-2</v>
      </c>
      <c r="E2839">
        <f>Table2[[#This Row],[Return]]</f>
        <v>-1.0025096418473042E-2</v>
      </c>
    </row>
    <row r="2840" spans="2:5" x14ac:dyDescent="0.2">
      <c r="B2840" s="149">
        <v>41221</v>
      </c>
      <c r="C2840">
        <v>17.816088000000001</v>
      </c>
      <c r="D2840">
        <f t="shared" si="45"/>
        <v>1.012661672755975E-2</v>
      </c>
      <c r="E2840">
        <f>Table2[[#This Row],[Return]]</f>
        <v>1.012661672755975E-2</v>
      </c>
    </row>
    <row r="2841" spans="2:5" x14ac:dyDescent="0.2">
      <c r="B2841" s="149">
        <v>41220</v>
      </c>
      <c r="C2841">
        <v>17.63748</v>
      </c>
      <c r="D2841">
        <f t="shared" si="45"/>
        <v>-2.5253175055294673E-3</v>
      </c>
      <c r="E2841">
        <f>Table2[[#This Row],[Return]]</f>
        <v>-2.5253175055294673E-3</v>
      </c>
    </row>
    <row r="2842" spans="2:5" x14ac:dyDescent="0.2">
      <c r="B2842" s="149">
        <v>41219</v>
      </c>
      <c r="C2842">
        <v>17.682133</v>
      </c>
      <c r="D2842">
        <f t="shared" si="45"/>
        <v>-5.0251423112266328E-3</v>
      </c>
      <c r="E2842">
        <f>Table2[[#This Row],[Return]]</f>
        <v>-5.0251423112266328E-3</v>
      </c>
    </row>
    <row r="2843" spans="2:5" x14ac:dyDescent="0.2">
      <c r="B2843" s="149">
        <v>41218</v>
      </c>
      <c r="C2843">
        <v>17.771436999999999</v>
      </c>
      <c r="D2843">
        <f t="shared" si="45"/>
        <v>-2.2113147712364573E-2</v>
      </c>
      <c r="E2843">
        <f>Table2[[#This Row],[Return]]</f>
        <v>-2.2113147712364573E-2</v>
      </c>
    </row>
    <row r="2844" spans="2:5" x14ac:dyDescent="0.2">
      <c r="B2844" s="149">
        <v>41215</v>
      </c>
      <c r="C2844">
        <v>18.173306</v>
      </c>
      <c r="D2844">
        <f t="shared" si="45"/>
        <v>1.7500227734138066E-2</v>
      </c>
      <c r="E2844">
        <f>Table2[[#This Row],[Return]]</f>
        <v>1.7500227734138066E-2</v>
      </c>
    </row>
    <row r="2845" spans="2:5" x14ac:dyDescent="0.2">
      <c r="B2845" s="149">
        <v>41214</v>
      </c>
      <c r="C2845">
        <v>17.860738999999999</v>
      </c>
      <c r="D2845">
        <f t="shared" si="45"/>
        <v>-4.9753630171554758E-3</v>
      </c>
      <c r="E2845">
        <f>Table2[[#This Row],[Return]]</f>
        <v>-4.9753630171554758E-3</v>
      </c>
    </row>
    <row r="2846" spans="2:5" x14ac:dyDescent="0.2">
      <c r="B2846" s="149">
        <v>41213</v>
      </c>
      <c r="C2846">
        <v>17.950047000000001</v>
      </c>
      <c r="D2846">
        <f t="shared" si="45"/>
        <v>7.5189907009889497E-3</v>
      </c>
      <c r="E2846">
        <f>Table2[[#This Row],[Return]]</f>
        <v>7.5189907009889497E-3</v>
      </c>
    </row>
    <row r="2847" spans="2:5" x14ac:dyDescent="0.2">
      <c r="B2847" s="149">
        <v>41212</v>
      </c>
      <c r="C2847">
        <v>17.816088000000001</v>
      </c>
      <c r="D2847">
        <f t="shared" si="45"/>
        <v>5.0378004267441889E-3</v>
      </c>
      <c r="E2847">
        <f>Table2[[#This Row],[Return]]</f>
        <v>5.0378004267441889E-3</v>
      </c>
    </row>
    <row r="2848" spans="2:5" x14ac:dyDescent="0.2">
      <c r="B2848" s="149">
        <v>41211</v>
      </c>
      <c r="C2848">
        <v>17.726783999999999</v>
      </c>
      <c r="D2848">
        <f t="shared" si="45"/>
        <v>1.2754740743453405E-2</v>
      </c>
      <c r="E2848">
        <f>Table2[[#This Row],[Return]]</f>
        <v>1.2754740743453405E-2</v>
      </c>
    </row>
    <row r="2849" spans="2:5" x14ac:dyDescent="0.2">
      <c r="B2849" s="149">
        <v>41207</v>
      </c>
      <c r="C2849">
        <v>17.503530999999999</v>
      </c>
      <c r="D2849">
        <f t="shared" si="45"/>
        <v>-2.5442527423645469E-3</v>
      </c>
      <c r="E2849">
        <f>Table2[[#This Row],[Return]]</f>
        <v>-2.5442527423645469E-3</v>
      </c>
    </row>
    <row r="2850" spans="2:5" x14ac:dyDescent="0.2">
      <c r="B2850" s="149">
        <v>41205</v>
      </c>
      <c r="C2850">
        <v>17.548178</v>
      </c>
      <c r="D2850">
        <f t="shared" si="45"/>
        <v>-2.5381361305636526E-3</v>
      </c>
      <c r="E2850">
        <f>Table2[[#This Row],[Return]]</f>
        <v>-2.5381361305636526E-3</v>
      </c>
    </row>
    <row r="2851" spans="2:5" x14ac:dyDescent="0.2">
      <c r="B2851" s="149">
        <v>41204</v>
      </c>
      <c r="C2851">
        <v>17.592831</v>
      </c>
      <c r="D2851">
        <f t="shared" si="45"/>
        <v>-2.5314840895637992E-3</v>
      </c>
      <c r="E2851">
        <f>Table2[[#This Row],[Return]]</f>
        <v>-2.5314840895637992E-3</v>
      </c>
    </row>
    <row r="2852" spans="2:5" x14ac:dyDescent="0.2">
      <c r="B2852" s="149">
        <v>41201</v>
      </c>
      <c r="C2852">
        <v>17.63748</v>
      </c>
      <c r="D2852">
        <f t="shared" si="45"/>
        <v>1.023009845881232E-2</v>
      </c>
      <c r="E2852">
        <f>Table2[[#This Row],[Return]]</f>
        <v>1.023009845881232E-2</v>
      </c>
    </row>
    <row r="2853" spans="2:5" x14ac:dyDescent="0.2">
      <c r="B2853" s="149">
        <v>41200</v>
      </c>
      <c r="C2853">
        <v>17.458874000000002</v>
      </c>
      <c r="D2853">
        <f t="shared" si="45"/>
        <v>-1.0126503332675557E-2</v>
      </c>
      <c r="E2853">
        <f>Table2[[#This Row],[Return]]</f>
        <v>-1.0126503332675557E-2</v>
      </c>
    </row>
    <row r="2854" spans="2:5" x14ac:dyDescent="0.2">
      <c r="B2854" s="149">
        <v>41199</v>
      </c>
      <c r="C2854">
        <v>17.63748</v>
      </c>
      <c r="D2854">
        <f t="shared" si="45"/>
        <v>-2.5253175055294673E-3</v>
      </c>
      <c r="E2854">
        <f>Table2[[#This Row],[Return]]</f>
        <v>-2.5253175055294673E-3</v>
      </c>
    </row>
    <row r="2855" spans="2:5" x14ac:dyDescent="0.2">
      <c r="B2855" s="149">
        <v>41198</v>
      </c>
      <c r="C2855">
        <v>17.682133</v>
      </c>
      <c r="D2855">
        <f t="shared" si="45"/>
        <v>-9.9999221756724901E-3</v>
      </c>
      <c r="E2855">
        <f>Table2[[#This Row],[Return]]</f>
        <v>-9.9999221756724901E-3</v>
      </c>
    </row>
    <row r="2856" spans="2:5" x14ac:dyDescent="0.2">
      <c r="B2856" s="149">
        <v>41197</v>
      </c>
      <c r="C2856">
        <v>17.860738999999999</v>
      </c>
      <c r="D2856">
        <f t="shared" si="45"/>
        <v>7.5566442283044842E-3</v>
      </c>
      <c r="E2856">
        <f>Table2[[#This Row],[Return]]</f>
        <v>7.5566442283044842E-3</v>
      </c>
    </row>
    <row r="2857" spans="2:5" x14ac:dyDescent="0.2">
      <c r="B2857" s="149">
        <v>41194</v>
      </c>
      <c r="C2857">
        <v>17.726783999999999</v>
      </c>
      <c r="D2857">
        <f t="shared" si="45"/>
        <v>1.2754740743453405E-2</v>
      </c>
      <c r="E2857">
        <f>Table2[[#This Row],[Return]]</f>
        <v>1.2754740743453405E-2</v>
      </c>
    </row>
    <row r="2858" spans="2:5" x14ac:dyDescent="0.2">
      <c r="B2858" s="149">
        <v>41193</v>
      </c>
      <c r="C2858">
        <v>17.503530999999999</v>
      </c>
      <c r="D2858">
        <f t="shared" si="45"/>
        <v>1.554456061928992E-2</v>
      </c>
      <c r="E2858">
        <f>Table2[[#This Row],[Return]]</f>
        <v>1.554456061928992E-2</v>
      </c>
    </row>
    <row r="2859" spans="2:5" x14ac:dyDescent="0.2">
      <c r="B2859" s="149">
        <v>41192</v>
      </c>
      <c r="C2859">
        <v>17.235610999999999</v>
      </c>
      <c r="D2859">
        <f t="shared" si="45"/>
        <v>7.8327493158849397E-3</v>
      </c>
      <c r="E2859">
        <f>Table2[[#This Row],[Return]]</f>
        <v>7.8327493158849397E-3</v>
      </c>
    </row>
    <row r="2860" spans="2:5" x14ac:dyDescent="0.2">
      <c r="B2860" s="149">
        <v>41191</v>
      </c>
      <c r="C2860">
        <v>17.101658</v>
      </c>
      <c r="D2860">
        <f t="shared" si="45"/>
        <v>2.6177511681857069E-3</v>
      </c>
      <c r="E2860">
        <f>Table2[[#This Row],[Return]]</f>
        <v>2.6177511681857069E-3</v>
      </c>
    </row>
    <row r="2861" spans="2:5" x14ac:dyDescent="0.2">
      <c r="B2861" s="149">
        <v>41190</v>
      </c>
      <c r="C2861">
        <v>17.057006999999999</v>
      </c>
      <c r="D2861">
        <f t="shared" si="45"/>
        <v>-2.051277516232294E-2</v>
      </c>
      <c r="E2861">
        <f>Table2[[#This Row],[Return]]</f>
        <v>-2.051277516232294E-2</v>
      </c>
    </row>
    <row r="2862" spans="2:5" x14ac:dyDescent="0.2">
      <c r="B2862" s="149">
        <v>41187</v>
      </c>
      <c r="C2862">
        <v>17.414221000000001</v>
      </c>
      <c r="D2862">
        <f t="shared" si="45"/>
        <v>5.1544246579826531E-3</v>
      </c>
      <c r="E2862">
        <f>Table2[[#This Row],[Return]]</f>
        <v>5.1544246579826531E-3</v>
      </c>
    </row>
    <row r="2863" spans="2:5" x14ac:dyDescent="0.2">
      <c r="B2863" s="149">
        <v>41186</v>
      </c>
      <c r="C2863">
        <v>17.324921</v>
      </c>
      <c r="D2863">
        <f t="shared" si="45"/>
        <v>2.5842776476100618E-3</v>
      </c>
      <c r="E2863">
        <f>Table2[[#This Row],[Return]]</f>
        <v>2.5842776476100618E-3</v>
      </c>
    </row>
    <row r="2864" spans="2:5" x14ac:dyDescent="0.2">
      <c r="B2864" s="149">
        <v>41185</v>
      </c>
      <c r="C2864">
        <v>17.280263999999999</v>
      </c>
      <c r="D2864">
        <f t="shared" si="45"/>
        <v>-2.2727405115661178E-2</v>
      </c>
      <c r="E2864">
        <f>Table2[[#This Row],[Return]]</f>
        <v>-2.2727405115661178E-2</v>
      </c>
    </row>
    <row r="2865" spans="2:5" x14ac:dyDescent="0.2">
      <c r="B2865" s="149">
        <v>41183</v>
      </c>
      <c r="C2865">
        <v>17.682133</v>
      </c>
      <c r="D2865">
        <f t="shared" si="45"/>
        <v>7.6335560307172782E-3</v>
      </c>
      <c r="E2865">
        <f>Table2[[#This Row],[Return]]</f>
        <v>7.6335560307172782E-3</v>
      </c>
    </row>
    <row r="2866" spans="2:5" x14ac:dyDescent="0.2">
      <c r="B2866" s="149">
        <v>41180</v>
      </c>
      <c r="C2866">
        <v>17.548178</v>
      </c>
      <c r="D2866">
        <f t="shared" si="45"/>
        <v>-2.5381361305636526E-3</v>
      </c>
      <c r="E2866">
        <f>Table2[[#This Row],[Return]]</f>
        <v>-2.5381361305636526E-3</v>
      </c>
    </row>
    <row r="2867" spans="2:5" x14ac:dyDescent="0.2">
      <c r="B2867" s="149">
        <v>41179</v>
      </c>
      <c r="C2867">
        <v>17.592831</v>
      </c>
      <c r="D2867">
        <f t="shared" si="45"/>
        <v>-1.0050172082313799E-2</v>
      </c>
      <c r="E2867">
        <f>Table2[[#This Row],[Return]]</f>
        <v>-1.0050172082313799E-2</v>
      </c>
    </row>
    <row r="2868" spans="2:5" x14ac:dyDescent="0.2">
      <c r="B2868" s="149">
        <v>41178</v>
      </c>
      <c r="C2868">
        <v>17.771436999999999</v>
      </c>
      <c r="D2868">
        <f t="shared" si="45"/>
        <v>0</v>
      </c>
      <c r="E2868">
        <f>Table2[[#This Row],[Return]]</f>
        <v>0</v>
      </c>
    </row>
    <row r="2869" spans="2:5" x14ac:dyDescent="0.2">
      <c r="B2869" s="149">
        <v>41177</v>
      </c>
      <c r="C2869">
        <v>17.771436999999999</v>
      </c>
      <c r="D2869">
        <f t="shared" si="45"/>
        <v>-3.1630008171357596E-2</v>
      </c>
      <c r="E2869">
        <f>Table2[[#This Row],[Return]]</f>
        <v>-3.1630008171357596E-2</v>
      </c>
    </row>
    <row r="2870" spans="2:5" x14ac:dyDescent="0.2">
      <c r="B2870" s="149">
        <v>41176</v>
      </c>
      <c r="C2870">
        <v>18.351908000000002</v>
      </c>
      <c r="D2870">
        <f t="shared" si="45"/>
        <v>2.4937630512376501E-2</v>
      </c>
      <c r="E2870">
        <f>Table2[[#This Row],[Return]]</f>
        <v>2.4937630512376501E-2</v>
      </c>
    </row>
    <row r="2871" spans="2:5" x14ac:dyDescent="0.2">
      <c r="B2871" s="149">
        <v>41173</v>
      </c>
      <c r="C2871">
        <v>17.905390000000001</v>
      </c>
      <c r="D2871">
        <f t="shared" si="45"/>
        <v>-4.9629068476622525E-3</v>
      </c>
      <c r="E2871">
        <f>Table2[[#This Row],[Return]]</f>
        <v>-4.9629068476622525E-3</v>
      </c>
    </row>
    <row r="2872" spans="2:5" x14ac:dyDescent="0.2">
      <c r="B2872" s="149">
        <v>41172</v>
      </c>
      <c r="C2872">
        <v>17.994696000000001</v>
      </c>
      <c r="D2872">
        <f t="shared" si="45"/>
        <v>7.5000816035664776E-3</v>
      </c>
      <c r="E2872">
        <f>Table2[[#This Row],[Return]]</f>
        <v>7.5000816035664776E-3</v>
      </c>
    </row>
    <row r="2873" spans="2:5" x14ac:dyDescent="0.2">
      <c r="B2873" s="149">
        <v>41170</v>
      </c>
      <c r="C2873">
        <v>17.860738999999999</v>
      </c>
      <c r="D2873">
        <f t="shared" si="45"/>
        <v>5.0250297710871666E-3</v>
      </c>
      <c r="E2873">
        <f>Table2[[#This Row],[Return]]</f>
        <v>5.0250297710871666E-3</v>
      </c>
    </row>
    <row r="2874" spans="2:5" x14ac:dyDescent="0.2">
      <c r="B2874" s="149">
        <v>41169</v>
      </c>
      <c r="C2874">
        <v>17.771436999999999</v>
      </c>
      <c r="D2874">
        <f t="shared" si="45"/>
        <v>-4.99990509911152E-3</v>
      </c>
      <c r="E2874">
        <f>Table2[[#This Row],[Return]]</f>
        <v>-4.99990509911152E-3</v>
      </c>
    </row>
    <row r="2875" spans="2:5" x14ac:dyDescent="0.2">
      <c r="B2875" s="149">
        <v>41166</v>
      </c>
      <c r="C2875">
        <v>17.860738999999999</v>
      </c>
      <c r="D2875">
        <f t="shared" si="45"/>
        <v>4.1666450390821605E-2</v>
      </c>
      <c r="E2875">
        <f>Table2[[#This Row],[Return]]</f>
        <v>4.1666450390821605E-2</v>
      </c>
    </row>
    <row r="2876" spans="2:5" x14ac:dyDescent="0.2">
      <c r="B2876" s="149">
        <v>41165</v>
      </c>
      <c r="C2876">
        <v>17.146312999999999</v>
      </c>
      <c r="D2876">
        <f t="shared" si="45"/>
        <v>-2.2900668092151834E-2</v>
      </c>
      <c r="E2876">
        <f>Table2[[#This Row],[Return]]</f>
        <v>-2.2900668092151834E-2</v>
      </c>
    </row>
    <row r="2877" spans="2:5" x14ac:dyDescent="0.2">
      <c r="B2877" s="149">
        <v>41164</v>
      </c>
      <c r="C2877">
        <v>17.548178</v>
      </c>
      <c r="D2877">
        <f t="shared" si="45"/>
        <v>-2.4813867375142157E-2</v>
      </c>
      <c r="E2877">
        <f>Table2[[#This Row],[Return]]</f>
        <v>-2.4813867375142157E-2</v>
      </c>
    </row>
    <row r="2878" spans="2:5" x14ac:dyDescent="0.2">
      <c r="B2878" s="149">
        <v>41163</v>
      </c>
      <c r="C2878">
        <v>17.994696000000001</v>
      </c>
      <c r="D2878">
        <f t="shared" si="45"/>
        <v>-1.2254996539952163E-2</v>
      </c>
      <c r="E2878">
        <f>Table2[[#This Row],[Return]]</f>
        <v>-1.2254996539952163E-2</v>
      </c>
    </row>
    <row r="2879" spans="2:5" x14ac:dyDescent="0.2">
      <c r="B2879" s="149">
        <v>41162</v>
      </c>
      <c r="C2879">
        <v>18.217956999999998</v>
      </c>
      <c r="D2879">
        <f t="shared" si="45"/>
        <v>2.0000180283693728E-2</v>
      </c>
      <c r="E2879">
        <f>Table2[[#This Row],[Return]]</f>
        <v>2.0000180283693728E-2</v>
      </c>
    </row>
    <row r="2880" spans="2:5" x14ac:dyDescent="0.2">
      <c r="B2880" s="149">
        <v>41159</v>
      </c>
      <c r="C2880">
        <v>17.860738999999999</v>
      </c>
      <c r="D2880">
        <f t="shared" si="45"/>
        <v>-2.493718371954019E-3</v>
      </c>
      <c r="E2880">
        <f>Table2[[#This Row],[Return]]</f>
        <v>-2.493718371954019E-3</v>
      </c>
    </row>
    <row r="2881" spans="2:5" x14ac:dyDescent="0.2">
      <c r="B2881" s="149">
        <v>41158</v>
      </c>
      <c r="C2881">
        <v>17.905390000000001</v>
      </c>
      <c r="D2881">
        <f t="shared" si="45"/>
        <v>5.0124359511470751E-3</v>
      </c>
      <c r="E2881">
        <f>Table2[[#This Row],[Return]]</f>
        <v>5.0124359511470751E-3</v>
      </c>
    </row>
    <row r="2882" spans="2:5" x14ac:dyDescent="0.2">
      <c r="B2882" s="149">
        <v>41157</v>
      </c>
      <c r="C2882">
        <v>17.816088000000001</v>
      </c>
      <c r="D2882">
        <f t="shared" si="45"/>
        <v>1.5267112061434556E-2</v>
      </c>
      <c r="E2882">
        <f>Table2[[#This Row],[Return]]</f>
        <v>1.5267112061434556E-2</v>
      </c>
    </row>
    <row r="2883" spans="2:5" x14ac:dyDescent="0.2">
      <c r="B2883" s="149">
        <v>41156</v>
      </c>
      <c r="C2883">
        <v>17.548178</v>
      </c>
      <c r="D2883">
        <f t="shared" si="45"/>
        <v>2.3437400215428287E-2</v>
      </c>
      <c r="E2883">
        <f>Table2[[#This Row],[Return]]</f>
        <v>2.3437400215428287E-2</v>
      </c>
    </row>
    <row r="2884" spans="2:5" x14ac:dyDescent="0.2">
      <c r="B2884" s="149">
        <v>41155</v>
      </c>
      <c r="C2884">
        <v>17.146312999999999</v>
      </c>
      <c r="D2884">
        <f t="shared" ref="D2884:D2947" si="46">(C2884-C2885)/C2885</f>
        <v>-3.0302905198145557E-2</v>
      </c>
      <c r="E2884">
        <f>Table2[[#This Row],[Return]]</f>
        <v>-3.0302905198145557E-2</v>
      </c>
    </row>
    <row r="2885" spans="2:5" x14ac:dyDescent="0.2">
      <c r="B2885" s="149">
        <v>41152</v>
      </c>
      <c r="C2885">
        <v>17.682133</v>
      </c>
      <c r="D2885">
        <f t="shared" si="46"/>
        <v>2.590694347882426E-2</v>
      </c>
      <c r="E2885">
        <f>Table2[[#This Row],[Return]]</f>
        <v>2.590694347882426E-2</v>
      </c>
    </row>
    <row r="2886" spans="2:5" x14ac:dyDescent="0.2">
      <c r="B2886" s="149">
        <v>41151</v>
      </c>
      <c r="C2886">
        <v>17.235610999999999</v>
      </c>
      <c r="D2886">
        <f t="shared" si="46"/>
        <v>1.8469422654967926E-2</v>
      </c>
      <c r="E2886">
        <f>Table2[[#This Row],[Return]]</f>
        <v>1.8469422654967926E-2</v>
      </c>
    </row>
    <row r="2887" spans="2:5" x14ac:dyDescent="0.2">
      <c r="B2887" s="149">
        <v>41150</v>
      </c>
      <c r="C2887">
        <v>16.923051999999998</v>
      </c>
      <c r="D2887">
        <f t="shared" si="46"/>
        <v>-2.0671674923484998E-2</v>
      </c>
      <c r="E2887">
        <f>Table2[[#This Row],[Return]]</f>
        <v>-2.0671674923484998E-2</v>
      </c>
    </row>
    <row r="2888" spans="2:5" x14ac:dyDescent="0.2">
      <c r="B2888" s="149">
        <v>41149</v>
      </c>
      <c r="C2888">
        <v>17.280263999999999</v>
      </c>
      <c r="D2888">
        <f t="shared" si="46"/>
        <v>-2.2727405115661178E-2</v>
      </c>
      <c r="E2888">
        <f>Table2[[#This Row],[Return]]</f>
        <v>-2.2727405115661178E-2</v>
      </c>
    </row>
    <row r="2889" spans="2:5" x14ac:dyDescent="0.2">
      <c r="B2889" s="149">
        <v>41148</v>
      </c>
      <c r="C2889">
        <v>17.682133</v>
      </c>
      <c r="D2889">
        <f t="shared" si="46"/>
        <v>-4.3478296149160794E-2</v>
      </c>
      <c r="E2889">
        <f>Table2[[#This Row],[Return]]</f>
        <v>-4.3478296149160794E-2</v>
      </c>
    </row>
    <row r="2890" spans="2:5" x14ac:dyDescent="0.2">
      <c r="B2890" s="149">
        <v>41145</v>
      </c>
      <c r="C2890">
        <v>18.485866999999999</v>
      </c>
      <c r="D2890">
        <f t="shared" si="46"/>
        <v>-3.4964944794596678E-2</v>
      </c>
      <c r="E2890">
        <f>Table2[[#This Row],[Return]]</f>
        <v>-3.4964944794596678E-2</v>
      </c>
    </row>
    <row r="2891" spans="2:5" x14ac:dyDescent="0.2">
      <c r="B2891" s="149">
        <v>41144</v>
      </c>
      <c r="C2891">
        <v>19.155643000000001</v>
      </c>
      <c r="D2891">
        <f t="shared" si="46"/>
        <v>2.3362992003450847E-3</v>
      </c>
      <c r="E2891">
        <f>Table2[[#This Row],[Return]]</f>
        <v>2.3362992003450847E-3</v>
      </c>
    </row>
    <row r="2892" spans="2:5" x14ac:dyDescent="0.2">
      <c r="B2892" s="149">
        <v>41143</v>
      </c>
      <c r="C2892">
        <v>19.110994000000002</v>
      </c>
      <c r="D2892">
        <f t="shared" si="46"/>
        <v>9.7436055279188208E-2</v>
      </c>
      <c r="E2892">
        <f>Table2[[#This Row],[Return]]</f>
        <v>9.7436055279188208E-2</v>
      </c>
    </row>
    <row r="2893" spans="2:5" x14ac:dyDescent="0.2">
      <c r="B2893" s="149">
        <v>41142</v>
      </c>
      <c r="C2893">
        <v>17.414221000000001</v>
      </c>
      <c r="D2893">
        <f t="shared" si="46"/>
        <v>-4.4117789936599212E-2</v>
      </c>
      <c r="E2893">
        <f>Table2[[#This Row],[Return]]</f>
        <v>-4.4117789936599212E-2</v>
      </c>
    </row>
    <row r="2894" spans="2:5" x14ac:dyDescent="0.2">
      <c r="B2894" s="149">
        <v>41138</v>
      </c>
      <c r="C2894">
        <v>18.217956999999998</v>
      </c>
      <c r="D2894">
        <f t="shared" si="46"/>
        <v>9.9010224814652121E-3</v>
      </c>
      <c r="E2894">
        <f>Table2[[#This Row],[Return]]</f>
        <v>9.9010224814652121E-3</v>
      </c>
    </row>
    <row r="2895" spans="2:5" x14ac:dyDescent="0.2">
      <c r="B2895" s="149">
        <v>41137</v>
      </c>
      <c r="C2895">
        <v>18.039349000000001</v>
      </c>
      <c r="D2895">
        <f t="shared" si="46"/>
        <v>-7.371085921295705E-3</v>
      </c>
      <c r="E2895">
        <f>Table2[[#This Row],[Return]]</f>
        <v>-7.371085921295705E-3</v>
      </c>
    </row>
    <row r="2896" spans="2:5" x14ac:dyDescent="0.2">
      <c r="B2896" s="149">
        <v>41135</v>
      </c>
      <c r="C2896">
        <v>18.173306</v>
      </c>
      <c r="D2896">
        <f t="shared" si="46"/>
        <v>0.10899166997920459</v>
      </c>
      <c r="E2896">
        <f>Table2[[#This Row],[Return]]</f>
        <v>0.10899166997920459</v>
      </c>
    </row>
    <row r="2897" spans="2:5" x14ac:dyDescent="0.2">
      <c r="B2897" s="149">
        <v>41134</v>
      </c>
      <c r="C2897">
        <v>16.387233999999999</v>
      </c>
      <c r="D2897">
        <f t="shared" si="46"/>
        <v>7.6246514004763927E-2</v>
      </c>
      <c r="E2897">
        <f>Table2[[#This Row],[Return]]</f>
        <v>7.6246514004763927E-2</v>
      </c>
    </row>
    <row r="2898" spans="2:5" x14ac:dyDescent="0.2">
      <c r="B2898" s="149">
        <v>41131</v>
      </c>
      <c r="C2898">
        <v>15.226283</v>
      </c>
      <c r="D2898">
        <f t="shared" si="46"/>
        <v>2.9413180891195078E-3</v>
      </c>
      <c r="E2898">
        <f>Table2[[#This Row],[Return]]</f>
        <v>2.9413180891195078E-3</v>
      </c>
    </row>
    <row r="2899" spans="2:5" x14ac:dyDescent="0.2">
      <c r="B2899" s="149">
        <v>41130</v>
      </c>
      <c r="C2899">
        <v>15.181628999999999</v>
      </c>
      <c r="D2899">
        <f t="shared" si="46"/>
        <v>1.4925424021830174E-2</v>
      </c>
      <c r="E2899">
        <f>Table2[[#This Row],[Return]]</f>
        <v>1.4925424021830174E-2</v>
      </c>
    </row>
    <row r="2900" spans="2:5" x14ac:dyDescent="0.2">
      <c r="B2900" s="149">
        <v>41129</v>
      </c>
      <c r="C2900">
        <v>14.958368999999999</v>
      </c>
      <c r="D2900">
        <f t="shared" si="46"/>
        <v>-6.4245839412332417E-2</v>
      </c>
      <c r="E2900">
        <f>Table2[[#This Row],[Return]]</f>
        <v>-6.4245839412332417E-2</v>
      </c>
    </row>
    <row r="2901" spans="2:5" x14ac:dyDescent="0.2">
      <c r="B2901" s="149">
        <v>41128</v>
      </c>
      <c r="C2901">
        <v>15.985362</v>
      </c>
      <c r="D2901">
        <f t="shared" si="46"/>
        <v>6.5476071055813184E-2</v>
      </c>
      <c r="E2901">
        <f>Table2[[#This Row],[Return]]</f>
        <v>6.5476071055813184E-2</v>
      </c>
    </row>
    <row r="2902" spans="2:5" x14ac:dyDescent="0.2">
      <c r="B2902" s="149">
        <v>41127</v>
      </c>
      <c r="C2902">
        <v>15.003023000000001</v>
      </c>
      <c r="D2902">
        <f t="shared" si="46"/>
        <v>0.11627916147422444</v>
      </c>
      <c r="E2902">
        <f>Table2[[#This Row],[Return]]</f>
        <v>0.11627916147422444</v>
      </c>
    </row>
    <row r="2903" spans="2:5" x14ac:dyDescent="0.2">
      <c r="B2903" s="149">
        <v>41124</v>
      </c>
      <c r="C2903">
        <v>13.440206999999999</v>
      </c>
      <c r="D2903">
        <f t="shared" si="46"/>
        <v>6.6889103539355269E-3</v>
      </c>
      <c r="E2903">
        <f>Table2[[#This Row],[Return]]</f>
        <v>6.6889103539355269E-3</v>
      </c>
    </row>
    <row r="2904" spans="2:5" x14ac:dyDescent="0.2">
      <c r="B2904" s="149">
        <v>41123</v>
      </c>
      <c r="C2904">
        <v>13.350904</v>
      </c>
      <c r="D2904">
        <f t="shared" si="46"/>
        <v>2.7491422951557487E-2</v>
      </c>
      <c r="E2904">
        <f>Table2[[#This Row],[Return]]</f>
        <v>2.7491422951557487E-2</v>
      </c>
    </row>
    <row r="2905" spans="2:5" x14ac:dyDescent="0.2">
      <c r="B2905" s="149">
        <v>41122</v>
      </c>
      <c r="C2905">
        <v>12.993689</v>
      </c>
      <c r="D2905">
        <f t="shared" si="46"/>
        <v>1.7482576348844647E-2</v>
      </c>
      <c r="E2905">
        <f>Table2[[#This Row],[Return]]</f>
        <v>1.7482576348844647E-2</v>
      </c>
    </row>
    <row r="2906" spans="2:5" x14ac:dyDescent="0.2">
      <c r="B2906" s="149">
        <v>41121</v>
      </c>
      <c r="C2906">
        <v>12.770429</v>
      </c>
      <c r="D2906">
        <f t="shared" si="46"/>
        <v>7.0421979877811512E-3</v>
      </c>
      <c r="E2906">
        <f>Table2[[#This Row],[Return]]</f>
        <v>7.0421979877811512E-3</v>
      </c>
    </row>
    <row r="2907" spans="2:5" x14ac:dyDescent="0.2">
      <c r="B2907" s="149">
        <v>41120</v>
      </c>
      <c r="C2907">
        <v>12.681126000000001</v>
      </c>
      <c r="D2907">
        <f t="shared" si="46"/>
        <v>5.9701613519856665E-2</v>
      </c>
      <c r="E2907">
        <f>Table2[[#This Row],[Return]]</f>
        <v>5.9701613519856665E-2</v>
      </c>
    </row>
    <row r="2908" spans="2:5" x14ac:dyDescent="0.2">
      <c r="B2908" s="149">
        <v>41117</v>
      </c>
      <c r="C2908">
        <v>11.966695</v>
      </c>
      <c r="D2908">
        <f t="shared" si="46"/>
        <v>-6.9444521126527325E-2</v>
      </c>
      <c r="E2908">
        <f>Table2[[#This Row],[Return]]</f>
        <v>-6.9444521126527325E-2</v>
      </c>
    </row>
    <row r="2909" spans="2:5" x14ac:dyDescent="0.2">
      <c r="B2909" s="149">
        <v>41116</v>
      </c>
      <c r="C2909">
        <v>12.859733</v>
      </c>
      <c r="D2909">
        <f t="shared" si="46"/>
        <v>-3.4602963674521419E-3</v>
      </c>
      <c r="E2909">
        <f>Table2[[#This Row],[Return]]</f>
        <v>-3.4602963674521419E-3</v>
      </c>
    </row>
    <row r="2910" spans="2:5" x14ac:dyDescent="0.2">
      <c r="B2910" s="149">
        <v>41115</v>
      </c>
      <c r="C2910">
        <v>12.904386000000001</v>
      </c>
      <c r="D2910">
        <f t="shared" si="46"/>
        <v>-3.4483640060084977E-3</v>
      </c>
      <c r="E2910">
        <f>Table2[[#This Row],[Return]]</f>
        <v>-3.4483640060084977E-3</v>
      </c>
    </row>
    <row r="2911" spans="2:5" x14ac:dyDescent="0.2">
      <c r="B2911" s="149">
        <v>41114</v>
      </c>
      <c r="C2911">
        <v>12.949039000000001</v>
      </c>
      <c r="D2911">
        <f t="shared" si="46"/>
        <v>-3.4362835681228765E-3</v>
      </c>
      <c r="E2911">
        <f>Table2[[#This Row],[Return]]</f>
        <v>-3.4362835681228765E-3</v>
      </c>
    </row>
    <row r="2912" spans="2:5" x14ac:dyDescent="0.2">
      <c r="B2912" s="149">
        <v>41113</v>
      </c>
      <c r="C2912">
        <v>12.993689</v>
      </c>
      <c r="D2912">
        <f t="shared" si="46"/>
        <v>3.92856000230353E-2</v>
      </c>
      <c r="E2912">
        <f>Table2[[#This Row],[Return]]</f>
        <v>3.92856000230353E-2</v>
      </c>
    </row>
    <row r="2913" spans="2:5" x14ac:dyDescent="0.2">
      <c r="B2913" s="149">
        <v>41110</v>
      </c>
      <c r="C2913">
        <v>12.502520000000001</v>
      </c>
      <c r="D2913">
        <f t="shared" si="46"/>
        <v>7.1944300646070028E-3</v>
      </c>
      <c r="E2913">
        <f>Table2[[#This Row],[Return]]</f>
        <v>7.1944300646070028E-3</v>
      </c>
    </row>
    <row r="2914" spans="2:5" x14ac:dyDescent="0.2">
      <c r="B2914" s="149">
        <v>41109</v>
      </c>
      <c r="C2914">
        <v>12.413214</v>
      </c>
      <c r="D2914">
        <f t="shared" si="46"/>
        <v>-7.1430399631434742E-3</v>
      </c>
      <c r="E2914">
        <f>Table2[[#This Row],[Return]]</f>
        <v>-7.1430399631434742E-3</v>
      </c>
    </row>
    <row r="2915" spans="2:5" x14ac:dyDescent="0.2">
      <c r="B2915" s="149">
        <v>41108</v>
      </c>
      <c r="C2915">
        <v>12.502520000000001</v>
      </c>
      <c r="D2915">
        <f t="shared" si="46"/>
        <v>0</v>
      </c>
      <c r="E2915">
        <f>Table2[[#This Row],[Return]]</f>
        <v>0</v>
      </c>
    </row>
    <row r="2916" spans="2:5" x14ac:dyDescent="0.2">
      <c r="B2916" s="149">
        <v>41107</v>
      </c>
      <c r="C2916">
        <v>12.502520000000001</v>
      </c>
      <c r="D2916">
        <f t="shared" si="46"/>
        <v>0</v>
      </c>
      <c r="E2916">
        <f>Table2[[#This Row],[Return]]</f>
        <v>0</v>
      </c>
    </row>
    <row r="2917" spans="2:5" x14ac:dyDescent="0.2">
      <c r="B2917" s="149">
        <v>41106</v>
      </c>
      <c r="C2917">
        <v>12.502520000000001</v>
      </c>
      <c r="D2917">
        <f t="shared" si="46"/>
        <v>-1.4084395975562443E-2</v>
      </c>
      <c r="E2917">
        <f>Table2[[#This Row],[Return]]</f>
        <v>-1.4084395975562443E-2</v>
      </c>
    </row>
    <row r="2918" spans="2:5" x14ac:dyDescent="0.2">
      <c r="B2918" s="149">
        <v>41103</v>
      </c>
      <c r="C2918">
        <v>12.681126000000001</v>
      </c>
      <c r="D2918">
        <f t="shared" si="46"/>
        <v>-1.3888857568038116E-2</v>
      </c>
      <c r="E2918">
        <f>Table2[[#This Row],[Return]]</f>
        <v>-1.3888857568038116E-2</v>
      </c>
    </row>
    <row r="2919" spans="2:5" x14ac:dyDescent="0.2">
      <c r="B2919" s="149">
        <v>41102</v>
      </c>
      <c r="C2919">
        <v>12.859733</v>
      </c>
      <c r="D2919">
        <f t="shared" si="46"/>
        <v>1.7667743575641111E-2</v>
      </c>
      <c r="E2919">
        <f>Table2[[#This Row],[Return]]</f>
        <v>1.7667743575641111E-2</v>
      </c>
    </row>
    <row r="2920" spans="2:5" x14ac:dyDescent="0.2">
      <c r="B2920" s="149">
        <v>41101</v>
      </c>
      <c r="C2920">
        <v>12.636475000000001</v>
      </c>
      <c r="D2920">
        <f t="shared" si="46"/>
        <v>-1.736101363846353E-2</v>
      </c>
      <c r="E2920">
        <f>Table2[[#This Row],[Return]]</f>
        <v>-1.736101363846353E-2</v>
      </c>
    </row>
    <row r="2921" spans="2:5" x14ac:dyDescent="0.2">
      <c r="B2921" s="149">
        <v>41100</v>
      </c>
      <c r="C2921">
        <v>12.859733</v>
      </c>
      <c r="D2921">
        <f t="shared" si="46"/>
        <v>-1.3698750960820003E-2</v>
      </c>
      <c r="E2921">
        <f>Table2[[#This Row],[Return]]</f>
        <v>-1.3698750960820003E-2</v>
      </c>
    </row>
    <row r="2922" spans="2:5" x14ac:dyDescent="0.2">
      <c r="B2922" s="149">
        <v>41099</v>
      </c>
      <c r="C2922">
        <v>13.038342</v>
      </c>
      <c r="D2922">
        <f t="shared" si="46"/>
        <v>6.8964963345928016E-3</v>
      </c>
      <c r="E2922">
        <f>Table2[[#This Row],[Return]]</f>
        <v>6.8964963345928016E-3</v>
      </c>
    </row>
    <row r="2923" spans="2:5" x14ac:dyDescent="0.2">
      <c r="B2923" s="149">
        <v>41096</v>
      </c>
      <c r="C2923">
        <v>12.949039000000001</v>
      </c>
      <c r="D2923">
        <f t="shared" si="46"/>
        <v>5.454555079051996E-2</v>
      </c>
      <c r="E2923">
        <f>Table2[[#This Row],[Return]]</f>
        <v>5.454555079051996E-2</v>
      </c>
    </row>
    <row r="2924" spans="2:5" x14ac:dyDescent="0.2">
      <c r="B2924" s="149">
        <v>41095</v>
      </c>
      <c r="C2924">
        <v>12.279260000000001</v>
      </c>
      <c r="D2924">
        <f t="shared" si="46"/>
        <v>-3.6231193165870796E-3</v>
      </c>
      <c r="E2924">
        <f>Table2[[#This Row],[Return]]</f>
        <v>-3.6231193165870796E-3</v>
      </c>
    </row>
    <row r="2925" spans="2:5" x14ac:dyDescent="0.2">
      <c r="B2925" s="149">
        <v>41094</v>
      </c>
      <c r="C2925">
        <v>12.323911000000001</v>
      </c>
      <c r="D2925">
        <f t="shared" si="46"/>
        <v>6.1538313118680632E-2</v>
      </c>
      <c r="E2925">
        <f>Table2[[#This Row],[Return]]</f>
        <v>6.1538313118680632E-2</v>
      </c>
    </row>
    <row r="2926" spans="2:5" x14ac:dyDescent="0.2">
      <c r="B2926" s="149">
        <v>41093</v>
      </c>
      <c r="C2926">
        <v>11.609483000000001</v>
      </c>
      <c r="D2926">
        <f t="shared" si="46"/>
        <v>0</v>
      </c>
      <c r="E2926">
        <f>Table2[[#This Row],[Return]]</f>
        <v>0</v>
      </c>
    </row>
    <row r="2927" spans="2:5" x14ac:dyDescent="0.2">
      <c r="B2927" s="149">
        <v>41092</v>
      </c>
      <c r="C2927">
        <v>11.609483000000001</v>
      </c>
      <c r="D2927">
        <f t="shared" si="46"/>
        <v>-1.515122852418717E-2</v>
      </c>
      <c r="E2927">
        <f>Table2[[#This Row],[Return]]</f>
        <v>-1.515122852418717E-2</v>
      </c>
    </row>
    <row r="2928" spans="2:5" x14ac:dyDescent="0.2">
      <c r="B2928" s="149">
        <v>41089</v>
      </c>
      <c r="C2928">
        <v>11.788087000000001</v>
      </c>
      <c r="D2928">
        <f t="shared" si="46"/>
        <v>1.5384319870230222E-2</v>
      </c>
      <c r="E2928">
        <f>Table2[[#This Row],[Return]]</f>
        <v>1.5384319870230222E-2</v>
      </c>
    </row>
    <row r="2929" spans="2:5" x14ac:dyDescent="0.2">
      <c r="B2929" s="149">
        <v>41088</v>
      </c>
      <c r="C2929">
        <v>11.609483000000001</v>
      </c>
      <c r="D2929">
        <f t="shared" si="46"/>
        <v>1.5625317123663014E-2</v>
      </c>
      <c r="E2929">
        <f>Table2[[#This Row],[Return]]</f>
        <v>1.5625317123663014E-2</v>
      </c>
    </row>
    <row r="2930" spans="2:5" x14ac:dyDescent="0.2">
      <c r="B2930" s="149">
        <v>41087</v>
      </c>
      <c r="C2930">
        <v>11.430872000000001</v>
      </c>
      <c r="D2930">
        <f t="shared" si="46"/>
        <v>3.6437003219147321E-2</v>
      </c>
      <c r="E2930">
        <f>Table2[[#This Row],[Return]]</f>
        <v>3.6437003219147321E-2</v>
      </c>
    </row>
    <row r="2931" spans="2:5" x14ac:dyDescent="0.2">
      <c r="B2931" s="149">
        <v>41086</v>
      </c>
      <c r="C2931">
        <v>11.029007999999999</v>
      </c>
      <c r="D2931">
        <f t="shared" si="46"/>
        <v>-1.5936130562669296E-2</v>
      </c>
      <c r="E2931">
        <f>Table2[[#This Row],[Return]]</f>
        <v>-1.5936130562669296E-2</v>
      </c>
    </row>
    <row r="2932" spans="2:5" x14ac:dyDescent="0.2">
      <c r="B2932" s="149">
        <v>41085</v>
      </c>
      <c r="C2932">
        <v>11.207614</v>
      </c>
      <c r="D2932">
        <f t="shared" si="46"/>
        <v>3.9998337359144903E-3</v>
      </c>
      <c r="E2932">
        <f>Table2[[#This Row],[Return]]</f>
        <v>3.9998337359144903E-3</v>
      </c>
    </row>
    <row r="2933" spans="2:5" x14ac:dyDescent="0.2">
      <c r="B2933" s="149">
        <v>41082</v>
      </c>
      <c r="C2933">
        <v>11.162964000000001</v>
      </c>
      <c r="D2933">
        <f t="shared" si="46"/>
        <v>-7.9364451625613969E-3</v>
      </c>
      <c r="E2933">
        <f>Table2[[#This Row],[Return]]</f>
        <v>-7.9364451625613969E-3</v>
      </c>
    </row>
    <row r="2934" spans="2:5" x14ac:dyDescent="0.2">
      <c r="B2934" s="149">
        <v>41081</v>
      </c>
      <c r="C2934">
        <v>11.252267</v>
      </c>
      <c r="D2934">
        <f t="shared" si="46"/>
        <v>7.9999362176568188E-3</v>
      </c>
      <c r="E2934">
        <f>Table2[[#This Row],[Return]]</f>
        <v>7.9999362176568188E-3</v>
      </c>
    </row>
    <row r="2935" spans="2:5" x14ac:dyDescent="0.2">
      <c r="B2935" s="149">
        <v>41080</v>
      </c>
      <c r="C2935">
        <v>11.162964000000001</v>
      </c>
      <c r="D2935">
        <f t="shared" si="46"/>
        <v>5.0420338868218527E-2</v>
      </c>
      <c r="E2935">
        <f>Table2[[#This Row],[Return]]</f>
        <v>5.0420338868218527E-2</v>
      </c>
    </row>
    <row r="2936" spans="2:5" x14ac:dyDescent="0.2">
      <c r="B2936" s="149">
        <v>41079</v>
      </c>
      <c r="C2936">
        <v>10.627140000000001</v>
      </c>
      <c r="D2936">
        <f t="shared" si="46"/>
        <v>-2.4590066130949263E-2</v>
      </c>
      <c r="E2936">
        <f>Table2[[#This Row],[Return]]</f>
        <v>-2.4590066130949263E-2</v>
      </c>
    </row>
    <row r="2937" spans="2:5" x14ac:dyDescent="0.2">
      <c r="B2937" s="149">
        <v>41078</v>
      </c>
      <c r="C2937">
        <v>10.895049999999999</v>
      </c>
      <c r="D2937">
        <f t="shared" si="46"/>
        <v>8.2643052567948089E-3</v>
      </c>
      <c r="E2937">
        <f>Table2[[#This Row],[Return]]</f>
        <v>8.2643052567948089E-3</v>
      </c>
    </row>
    <row r="2938" spans="2:5" x14ac:dyDescent="0.2">
      <c r="B2938" s="149">
        <v>41075</v>
      </c>
      <c r="C2938">
        <v>10.805747999999999</v>
      </c>
      <c r="D2938">
        <f t="shared" si="46"/>
        <v>-8.1965663305813181E-3</v>
      </c>
      <c r="E2938">
        <f>Table2[[#This Row],[Return]]</f>
        <v>-8.1965663305813181E-3</v>
      </c>
    </row>
    <row r="2939" spans="2:5" x14ac:dyDescent="0.2">
      <c r="B2939" s="149">
        <v>41074</v>
      </c>
      <c r="C2939">
        <v>10.895049999999999</v>
      </c>
      <c r="D2939">
        <f t="shared" si="46"/>
        <v>-8.1301094265534661E-3</v>
      </c>
      <c r="E2939">
        <f>Table2[[#This Row],[Return]]</f>
        <v>-8.1301094265534661E-3</v>
      </c>
    </row>
    <row r="2940" spans="2:5" x14ac:dyDescent="0.2">
      <c r="B2940" s="149">
        <v>41073</v>
      </c>
      <c r="C2940">
        <v>10.984354</v>
      </c>
      <c r="D2940">
        <f t="shared" si="46"/>
        <v>-2.3809690971605995E-2</v>
      </c>
      <c r="E2940">
        <f>Table2[[#This Row],[Return]]</f>
        <v>-2.3809690971605995E-2</v>
      </c>
    </row>
    <row r="2941" spans="2:5" x14ac:dyDescent="0.2">
      <c r="B2941" s="149">
        <v>41072</v>
      </c>
      <c r="C2941">
        <v>11.252267</v>
      </c>
      <c r="D2941">
        <f t="shared" si="46"/>
        <v>2.0242890385064601E-2</v>
      </c>
      <c r="E2941">
        <f>Table2[[#This Row],[Return]]</f>
        <v>2.0242890385064601E-2</v>
      </c>
    </row>
    <row r="2942" spans="2:5" x14ac:dyDescent="0.2">
      <c r="B2942" s="149">
        <v>41071</v>
      </c>
      <c r="C2942">
        <v>11.029007999999999</v>
      </c>
      <c r="D2942">
        <f t="shared" si="46"/>
        <v>4.0652367904384298E-3</v>
      </c>
      <c r="E2942">
        <f>Table2[[#This Row],[Return]]</f>
        <v>4.0652367904384298E-3</v>
      </c>
    </row>
    <row r="2943" spans="2:5" x14ac:dyDescent="0.2">
      <c r="B2943" s="149">
        <v>41068</v>
      </c>
      <c r="C2943">
        <v>10.984354</v>
      </c>
      <c r="D2943">
        <f t="shared" si="46"/>
        <v>-4.0487775509818772E-3</v>
      </c>
      <c r="E2943">
        <f>Table2[[#This Row],[Return]]</f>
        <v>-4.0487775509818772E-3</v>
      </c>
    </row>
    <row r="2944" spans="2:5" x14ac:dyDescent="0.2">
      <c r="B2944" s="149">
        <v>41067</v>
      </c>
      <c r="C2944">
        <v>11.029007999999999</v>
      </c>
      <c r="D2944">
        <f t="shared" si="46"/>
        <v>-1.2000038699399307E-2</v>
      </c>
      <c r="E2944">
        <f>Table2[[#This Row],[Return]]</f>
        <v>-1.2000038699399307E-2</v>
      </c>
    </row>
    <row r="2945" spans="2:5" x14ac:dyDescent="0.2">
      <c r="B2945" s="149">
        <v>41066</v>
      </c>
      <c r="C2945">
        <v>11.162964000000001</v>
      </c>
      <c r="D2945">
        <f t="shared" si="46"/>
        <v>2.0408323699464312E-2</v>
      </c>
      <c r="E2945">
        <f>Table2[[#This Row],[Return]]</f>
        <v>2.0408323699464312E-2</v>
      </c>
    </row>
    <row r="2946" spans="2:5" x14ac:dyDescent="0.2">
      <c r="B2946" s="149">
        <v>41065</v>
      </c>
      <c r="C2946">
        <v>10.939703</v>
      </c>
      <c r="D2946">
        <f t="shared" si="46"/>
        <v>-2.390437429411825E-2</v>
      </c>
      <c r="E2946">
        <f>Table2[[#This Row],[Return]]</f>
        <v>-2.390437429411825E-2</v>
      </c>
    </row>
    <row r="2947" spans="2:5" x14ac:dyDescent="0.2">
      <c r="B2947" s="149">
        <v>41064</v>
      </c>
      <c r="C2947">
        <v>11.207614</v>
      </c>
      <c r="D2947">
        <f t="shared" si="46"/>
        <v>0</v>
      </c>
      <c r="E2947">
        <f>Table2[[#This Row],[Return]]</f>
        <v>0</v>
      </c>
    </row>
    <row r="2948" spans="2:5" x14ac:dyDescent="0.2">
      <c r="B2948" s="149">
        <v>41061</v>
      </c>
      <c r="C2948">
        <v>11.207614</v>
      </c>
      <c r="D2948">
        <f t="shared" ref="D2948:D3011" si="47">(C2948-C2949)/C2949</f>
        <v>-1.953114338083755E-2</v>
      </c>
      <c r="E2948">
        <f>Table2[[#This Row],[Return]]</f>
        <v>-1.953114338083755E-2</v>
      </c>
    </row>
    <row r="2949" spans="2:5" x14ac:dyDescent="0.2">
      <c r="B2949" s="149">
        <v>41060</v>
      </c>
      <c r="C2949">
        <v>11.430872000000001</v>
      </c>
      <c r="D2949">
        <f t="shared" si="47"/>
        <v>2.399971907102811E-2</v>
      </c>
      <c r="E2949">
        <f>Table2[[#This Row],[Return]]</f>
        <v>2.399971907102811E-2</v>
      </c>
    </row>
    <row r="2950" spans="2:5" x14ac:dyDescent="0.2">
      <c r="B2950" s="149">
        <v>41059</v>
      </c>
      <c r="C2950">
        <v>11.162964000000001</v>
      </c>
      <c r="D2950">
        <f t="shared" si="47"/>
        <v>-1.5747907917510563E-2</v>
      </c>
      <c r="E2950">
        <f>Table2[[#This Row],[Return]]</f>
        <v>-1.5747907917510563E-2</v>
      </c>
    </row>
    <row r="2951" spans="2:5" x14ac:dyDescent="0.2">
      <c r="B2951" s="149">
        <v>41058</v>
      </c>
      <c r="C2951">
        <v>11.341570000000001</v>
      </c>
      <c r="D2951">
        <f t="shared" si="47"/>
        <v>1.1952231759587839E-2</v>
      </c>
      <c r="E2951">
        <f>Table2[[#This Row],[Return]]</f>
        <v>1.1952231759587839E-2</v>
      </c>
    </row>
    <row r="2952" spans="2:5" x14ac:dyDescent="0.2">
      <c r="B2952" s="149">
        <v>41057</v>
      </c>
      <c r="C2952">
        <v>11.207614</v>
      </c>
      <c r="D2952">
        <f t="shared" si="47"/>
        <v>-7.9050771108613981E-3</v>
      </c>
      <c r="E2952">
        <f>Table2[[#This Row],[Return]]</f>
        <v>-7.9050771108613981E-3</v>
      </c>
    </row>
    <row r="2953" spans="2:5" x14ac:dyDescent="0.2">
      <c r="B2953" s="149">
        <v>41054</v>
      </c>
      <c r="C2953">
        <v>11.296917000000001</v>
      </c>
      <c r="D2953">
        <f t="shared" si="47"/>
        <v>3.9680892748101999E-3</v>
      </c>
      <c r="E2953">
        <f>Table2[[#This Row],[Return]]</f>
        <v>3.9680892748101999E-3</v>
      </c>
    </row>
    <row r="2954" spans="2:5" x14ac:dyDescent="0.2">
      <c r="B2954" s="149">
        <v>41053</v>
      </c>
      <c r="C2954">
        <v>11.252267</v>
      </c>
      <c r="D2954">
        <f t="shared" si="47"/>
        <v>-7.8739539587553593E-3</v>
      </c>
      <c r="E2954">
        <f>Table2[[#This Row],[Return]]</f>
        <v>-7.8739539587553593E-3</v>
      </c>
    </row>
    <row r="2955" spans="2:5" x14ac:dyDescent="0.2">
      <c r="B2955" s="149">
        <v>41052</v>
      </c>
      <c r="C2955">
        <v>11.341570000000001</v>
      </c>
      <c r="D2955">
        <f t="shared" si="47"/>
        <v>-3.7878665130313342E-2</v>
      </c>
      <c r="E2955">
        <f>Table2[[#This Row],[Return]]</f>
        <v>-3.7878665130313342E-2</v>
      </c>
    </row>
    <row r="2956" spans="2:5" x14ac:dyDescent="0.2">
      <c r="B2956" s="149">
        <v>41051</v>
      </c>
      <c r="C2956">
        <v>11.788087000000001</v>
      </c>
      <c r="D2956">
        <f t="shared" si="47"/>
        <v>6.0240899920941372E-2</v>
      </c>
      <c r="E2956">
        <f>Table2[[#This Row],[Return]]</f>
        <v>6.0240899920941372E-2</v>
      </c>
    </row>
    <row r="2957" spans="2:5" x14ac:dyDescent="0.2">
      <c r="B2957" s="149">
        <v>41050</v>
      </c>
      <c r="C2957">
        <v>11.118309999999999</v>
      </c>
      <c r="D2957">
        <f t="shared" si="47"/>
        <v>-4.0001920636849944E-3</v>
      </c>
      <c r="E2957">
        <f>Table2[[#This Row],[Return]]</f>
        <v>-4.0001920636849944E-3</v>
      </c>
    </row>
    <row r="2958" spans="2:5" x14ac:dyDescent="0.2">
      <c r="B2958" s="149">
        <v>41047</v>
      </c>
      <c r="C2958">
        <v>11.162964000000001</v>
      </c>
      <c r="D2958">
        <f t="shared" si="47"/>
        <v>-7.9364451625613969E-3</v>
      </c>
      <c r="E2958">
        <f>Table2[[#This Row],[Return]]</f>
        <v>-7.9364451625613969E-3</v>
      </c>
    </row>
    <row r="2959" spans="2:5" x14ac:dyDescent="0.2">
      <c r="B2959" s="149">
        <v>41046</v>
      </c>
      <c r="C2959">
        <v>11.252267</v>
      </c>
      <c r="D2959">
        <f t="shared" si="47"/>
        <v>-7.8739539587553593E-3</v>
      </c>
      <c r="E2959">
        <f>Table2[[#This Row],[Return]]</f>
        <v>-7.8739539587553593E-3</v>
      </c>
    </row>
    <row r="2960" spans="2:5" x14ac:dyDescent="0.2">
      <c r="B2960" s="149">
        <v>41045</v>
      </c>
      <c r="C2960">
        <v>11.341570000000001</v>
      </c>
      <c r="D2960">
        <f t="shared" si="47"/>
        <v>-3.9216691961854689E-3</v>
      </c>
      <c r="E2960">
        <f>Table2[[#This Row],[Return]]</f>
        <v>-3.9216691961854689E-3</v>
      </c>
    </row>
    <row r="2961" spans="2:5" x14ac:dyDescent="0.2">
      <c r="B2961" s="149">
        <v>41044</v>
      </c>
      <c r="C2961">
        <v>11.386222999999999</v>
      </c>
      <c r="D2961">
        <f t="shared" si="47"/>
        <v>-2.2988411064126395E-2</v>
      </c>
      <c r="E2961">
        <f>Table2[[#This Row],[Return]]</f>
        <v>-2.2988411064126395E-2</v>
      </c>
    </row>
    <row r="2962" spans="2:5" x14ac:dyDescent="0.2">
      <c r="B2962" s="149">
        <v>41043</v>
      </c>
      <c r="C2962">
        <v>11.654133</v>
      </c>
      <c r="D2962">
        <f t="shared" si="47"/>
        <v>-2.2472147610221579E-2</v>
      </c>
      <c r="E2962">
        <f>Table2[[#This Row],[Return]]</f>
        <v>-2.2472147610221579E-2</v>
      </c>
    </row>
    <row r="2963" spans="2:5" x14ac:dyDescent="0.2">
      <c r="B2963" s="149">
        <v>41040</v>
      </c>
      <c r="C2963">
        <v>11.922046999999999</v>
      </c>
      <c r="D2963">
        <f t="shared" si="47"/>
        <v>4.2969162807526697E-2</v>
      </c>
      <c r="E2963">
        <f>Table2[[#This Row],[Return]]</f>
        <v>4.2969162807526697E-2</v>
      </c>
    </row>
    <row r="2964" spans="2:5" x14ac:dyDescent="0.2">
      <c r="B2964" s="149">
        <v>41039</v>
      </c>
      <c r="C2964">
        <v>11.430872000000001</v>
      </c>
      <c r="D2964">
        <f t="shared" si="47"/>
        <v>-1.5384922825590085E-2</v>
      </c>
      <c r="E2964">
        <f>Table2[[#This Row],[Return]]</f>
        <v>-1.5384922825590085E-2</v>
      </c>
    </row>
    <row r="2965" spans="2:5" x14ac:dyDescent="0.2">
      <c r="B2965" s="149">
        <v>41038</v>
      </c>
      <c r="C2965">
        <v>11.609483000000001</v>
      </c>
      <c r="D2965">
        <f t="shared" si="47"/>
        <v>-2.9850514281512044E-2</v>
      </c>
      <c r="E2965">
        <f>Table2[[#This Row],[Return]]</f>
        <v>-2.9850514281512044E-2</v>
      </c>
    </row>
    <row r="2966" spans="2:5" x14ac:dyDescent="0.2">
      <c r="B2966" s="149">
        <v>41037</v>
      </c>
      <c r="C2966">
        <v>11.966695</v>
      </c>
      <c r="D2966">
        <f t="shared" si="47"/>
        <v>3.0768984286380256E-2</v>
      </c>
      <c r="E2966">
        <f>Table2[[#This Row],[Return]]</f>
        <v>3.0768984286380256E-2</v>
      </c>
    </row>
    <row r="2967" spans="2:5" x14ac:dyDescent="0.2">
      <c r="B2967" s="149">
        <v>41036</v>
      </c>
      <c r="C2967">
        <v>11.609483000000001</v>
      </c>
      <c r="D2967">
        <f t="shared" si="47"/>
        <v>-3.7036911081618967E-2</v>
      </c>
      <c r="E2967">
        <f>Table2[[#This Row],[Return]]</f>
        <v>-3.7036911081618967E-2</v>
      </c>
    </row>
    <row r="2968" spans="2:5" x14ac:dyDescent="0.2">
      <c r="B2968" s="149">
        <v>41033</v>
      </c>
      <c r="C2968">
        <v>12.055999999999999</v>
      </c>
      <c r="D2968">
        <f t="shared" si="47"/>
        <v>-1.8181877409550865E-2</v>
      </c>
      <c r="E2968">
        <f>Table2[[#This Row],[Return]]</f>
        <v>-1.8181877409550865E-2</v>
      </c>
    </row>
    <row r="2969" spans="2:5" x14ac:dyDescent="0.2">
      <c r="B2969" s="149">
        <v>41032</v>
      </c>
      <c r="C2969">
        <v>12.279260000000001</v>
      </c>
      <c r="D2969">
        <f t="shared" si="47"/>
        <v>6.1776091823226117E-2</v>
      </c>
      <c r="E2969">
        <f>Table2[[#This Row],[Return]]</f>
        <v>6.1776091823226117E-2</v>
      </c>
    </row>
    <row r="2970" spans="2:5" x14ac:dyDescent="0.2">
      <c r="B2970" s="149">
        <v>41031</v>
      </c>
      <c r="C2970">
        <v>11.564830000000001</v>
      </c>
      <c r="D2970">
        <f t="shared" si="47"/>
        <v>1.1718965972149787E-2</v>
      </c>
      <c r="E2970">
        <f>Table2[[#This Row],[Return]]</f>
        <v>1.1718965972149787E-2</v>
      </c>
    </row>
    <row r="2971" spans="2:5" x14ac:dyDescent="0.2">
      <c r="B2971" s="149">
        <v>41029</v>
      </c>
      <c r="C2971">
        <v>11.430872000000001</v>
      </c>
      <c r="D2971">
        <f t="shared" si="47"/>
        <v>3.9213178944415101E-3</v>
      </c>
      <c r="E2971">
        <f>Table2[[#This Row],[Return]]</f>
        <v>3.9213178944415101E-3</v>
      </c>
    </row>
    <row r="2972" spans="2:5" x14ac:dyDescent="0.2">
      <c r="B2972" s="149">
        <v>41026</v>
      </c>
      <c r="C2972">
        <v>11.386222999999999</v>
      </c>
      <c r="D2972">
        <f t="shared" si="47"/>
        <v>-1.923083052018781E-2</v>
      </c>
      <c r="E2972">
        <f>Table2[[#This Row],[Return]]</f>
        <v>-1.923083052018781E-2</v>
      </c>
    </row>
    <row r="2973" spans="2:5" x14ac:dyDescent="0.2">
      <c r="B2973" s="149">
        <v>41025</v>
      </c>
      <c r="C2973">
        <v>11.609483000000001</v>
      </c>
      <c r="D2973">
        <f t="shared" si="47"/>
        <v>-1.1406711680745529E-2</v>
      </c>
      <c r="E2973">
        <f>Table2[[#This Row],[Return]]</f>
        <v>-1.1406711680745529E-2</v>
      </c>
    </row>
    <row r="2974" spans="2:5" x14ac:dyDescent="0.2">
      <c r="B2974" s="149">
        <v>41024</v>
      </c>
      <c r="C2974">
        <v>11.743437</v>
      </c>
      <c r="D2974">
        <f t="shared" si="47"/>
        <v>-1.1278149277215087E-2</v>
      </c>
      <c r="E2974">
        <f>Table2[[#This Row],[Return]]</f>
        <v>-1.1278149277215087E-2</v>
      </c>
    </row>
    <row r="2975" spans="2:5" x14ac:dyDescent="0.2">
      <c r="B2975" s="149">
        <v>41023</v>
      </c>
      <c r="C2975">
        <v>11.877392</v>
      </c>
      <c r="D2975">
        <f t="shared" si="47"/>
        <v>-1.845024549090411E-2</v>
      </c>
      <c r="E2975">
        <f>Table2[[#This Row],[Return]]</f>
        <v>-1.845024549090411E-2</v>
      </c>
    </row>
    <row r="2976" spans="2:5" x14ac:dyDescent="0.2">
      <c r="B2976" s="149">
        <v>41022</v>
      </c>
      <c r="C2976">
        <v>12.100652</v>
      </c>
      <c r="D2976">
        <f t="shared" si="47"/>
        <v>-1.8115921155224226E-2</v>
      </c>
      <c r="E2976">
        <f>Table2[[#This Row],[Return]]</f>
        <v>-1.8115921155224226E-2</v>
      </c>
    </row>
    <row r="2977" spans="2:5" x14ac:dyDescent="0.2">
      <c r="B2977" s="149">
        <v>41019</v>
      </c>
      <c r="C2977">
        <v>12.323911000000001</v>
      </c>
      <c r="D2977">
        <f t="shared" si="47"/>
        <v>2.6022308237177112E-2</v>
      </c>
      <c r="E2977">
        <f>Table2[[#This Row],[Return]]</f>
        <v>2.6022308237177112E-2</v>
      </c>
    </row>
    <row r="2978" spans="2:5" x14ac:dyDescent="0.2">
      <c r="B2978" s="149">
        <v>41018</v>
      </c>
      <c r="C2978">
        <v>12.011348</v>
      </c>
      <c r="D2978">
        <f t="shared" si="47"/>
        <v>7.4904083166255553E-3</v>
      </c>
      <c r="E2978">
        <f>Table2[[#This Row],[Return]]</f>
        <v>7.4904083166255553E-3</v>
      </c>
    </row>
    <row r="2979" spans="2:5" x14ac:dyDescent="0.2">
      <c r="B2979" s="149">
        <v>41017</v>
      </c>
      <c r="C2979">
        <v>11.922046999999999</v>
      </c>
      <c r="D2979">
        <f t="shared" si="47"/>
        <v>-2.1977687528599452E-2</v>
      </c>
      <c r="E2979">
        <f>Table2[[#This Row],[Return]]</f>
        <v>-2.1977687528599452E-2</v>
      </c>
    </row>
    <row r="2980" spans="2:5" x14ac:dyDescent="0.2">
      <c r="B2980" s="149">
        <v>41016</v>
      </c>
      <c r="C2980">
        <v>12.189954</v>
      </c>
      <c r="D2980">
        <f t="shared" si="47"/>
        <v>-1.0869682522050065E-2</v>
      </c>
      <c r="E2980">
        <f>Table2[[#This Row],[Return]]</f>
        <v>-1.0869682522050065E-2</v>
      </c>
    </row>
    <row r="2981" spans="2:5" x14ac:dyDescent="0.2">
      <c r="B2981" s="149">
        <v>41015</v>
      </c>
      <c r="C2981">
        <v>12.323911000000001</v>
      </c>
      <c r="D2981">
        <f t="shared" si="47"/>
        <v>-3.6102008284873248E-3</v>
      </c>
      <c r="E2981">
        <f>Table2[[#This Row],[Return]]</f>
        <v>-3.6102008284873248E-3</v>
      </c>
    </row>
    <row r="2982" spans="2:5" x14ac:dyDescent="0.2">
      <c r="B2982" s="149">
        <v>41012</v>
      </c>
      <c r="C2982">
        <v>12.368563999999999</v>
      </c>
      <c r="D2982">
        <f t="shared" si="47"/>
        <v>3.6232816027313487E-3</v>
      </c>
      <c r="E2982">
        <f>Table2[[#This Row],[Return]]</f>
        <v>3.6232816027313487E-3</v>
      </c>
    </row>
    <row r="2983" spans="2:5" x14ac:dyDescent="0.2">
      <c r="B2983" s="149">
        <v>41011</v>
      </c>
      <c r="C2983">
        <v>12.323911000000001</v>
      </c>
      <c r="D2983">
        <f t="shared" si="47"/>
        <v>4.9429651642870873E-2</v>
      </c>
      <c r="E2983">
        <f>Table2[[#This Row],[Return]]</f>
        <v>4.9429651642870873E-2</v>
      </c>
    </row>
    <row r="2984" spans="2:5" x14ac:dyDescent="0.2">
      <c r="B2984" s="149">
        <v>41010</v>
      </c>
      <c r="C2984">
        <v>11.743437</v>
      </c>
      <c r="D2984">
        <f t="shared" si="47"/>
        <v>-2.2304823738351416E-2</v>
      </c>
      <c r="E2984">
        <f>Table2[[#This Row],[Return]]</f>
        <v>-2.2304823738351416E-2</v>
      </c>
    </row>
    <row r="2985" spans="2:5" x14ac:dyDescent="0.2">
      <c r="B2985" s="149">
        <v>41009</v>
      </c>
      <c r="C2985">
        <v>12.011348</v>
      </c>
      <c r="D2985">
        <f t="shared" si="47"/>
        <v>7.4904083166255553E-3</v>
      </c>
      <c r="E2985">
        <f>Table2[[#This Row],[Return]]</f>
        <v>7.4904083166255553E-3</v>
      </c>
    </row>
    <row r="2986" spans="2:5" x14ac:dyDescent="0.2">
      <c r="B2986" s="149">
        <v>41008</v>
      </c>
      <c r="C2986">
        <v>11.922046999999999</v>
      </c>
      <c r="D2986">
        <f t="shared" si="47"/>
        <v>-2.1977687528599452E-2</v>
      </c>
      <c r="E2986">
        <f>Table2[[#This Row],[Return]]</f>
        <v>-2.1977687528599452E-2</v>
      </c>
    </row>
    <row r="2987" spans="2:5" x14ac:dyDescent="0.2">
      <c r="B2987" s="149">
        <v>41003</v>
      </c>
      <c r="C2987">
        <v>12.189954</v>
      </c>
      <c r="D2987">
        <f t="shared" si="47"/>
        <v>-1.444064161369089E-2</v>
      </c>
      <c r="E2987">
        <f>Table2[[#This Row],[Return]]</f>
        <v>-1.444064161369089E-2</v>
      </c>
    </row>
    <row r="2988" spans="2:5" x14ac:dyDescent="0.2">
      <c r="B2988" s="149">
        <v>41002</v>
      </c>
      <c r="C2988">
        <v>12.368563999999999</v>
      </c>
      <c r="D2988">
        <f t="shared" si="47"/>
        <v>0</v>
      </c>
      <c r="E2988">
        <f>Table2[[#This Row],[Return]]</f>
        <v>0</v>
      </c>
    </row>
    <row r="2989" spans="2:5" x14ac:dyDescent="0.2">
      <c r="B2989" s="149">
        <v>41001</v>
      </c>
      <c r="C2989">
        <v>12.368563999999999</v>
      </c>
      <c r="D2989">
        <f t="shared" si="47"/>
        <v>3.6232816027313487E-3</v>
      </c>
      <c r="E2989">
        <f>Table2[[#This Row],[Return]]</f>
        <v>3.6232816027313487E-3</v>
      </c>
    </row>
    <row r="2990" spans="2:5" x14ac:dyDescent="0.2">
      <c r="B2990" s="149">
        <v>40998</v>
      </c>
      <c r="C2990">
        <v>12.323911000000001</v>
      </c>
      <c r="D2990">
        <f t="shared" si="47"/>
        <v>5.3435121681439553E-2</v>
      </c>
      <c r="E2990">
        <f>Table2[[#This Row],[Return]]</f>
        <v>5.3435121681439553E-2</v>
      </c>
    </row>
    <row r="2991" spans="2:5" x14ac:dyDescent="0.2">
      <c r="B2991" s="149">
        <v>40997</v>
      </c>
      <c r="C2991">
        <v>11.698785000000001</v>
      </c>
      <c r="D2991">
        <f t="shared" si="47"/>
        <v>-2.6022308237176963E-2</v>
      </c>
      <c r="E2991">
        <f>Table2[[#This Row],[Return]]</f>
        <v>-2.6022308237176963E-2</v>
      </c>
    </row>
    <row r="2992" spans="2:5" x14ac:dyDescent="0.2">
      <c r="B2992" s="149">
        <v>40996</v>
      </c>
      <c r="C2992">
        <v>12.011348</v>
      </c>
      <c r="D2992">
        <f t="shared" si="47"/>
        <v>-3.9285839974661153E-2</v>
      </c>
      <c r="E2992">
        <f>Table2[[#This Row],[Return]]</f>
        <v>-3.9285839974661153E-2</v>
      </c>
    </row>
    <row r="2993" spans="2:5" x14ac:dyDescent="0.2">
      <c r="B2993" s="149">
        <v>40995</v>
      </c>
      <c r="C2993">
        <v>12.502520000000001</v>
      </c>
      <c r="D2993">
        <f t="shared" si="47"/>
        <v>3.3210441883627456E-2</v>
      </c>
      <c r="E2993">
        <f>Table2[[#This Row],[Return]]</f>
        <v>3.3210441883627456E-2</v>
      </c>
    </row>
    <row r="2994" spans="2:5" x14ac:dyDescent="0.2">
      <c r="B2994" s="149">
        <v>40994</v>
      </c>
      <c r="C2994">
        <v>12.100652</v>
      </c>
      <c r="D2994">
        <f t="shared" si="47"/>
        <v>-1.8115921155224226E-2</v>
      </c>
      <c r="E2994">
        <f>Table2[[#This Row],[Return]]</f>
        <v>-1.8115921155224226E-2</v>
      </c>
    </row>
    <row r="2995" spans="2:5" x14ac:dyDescent="0.2">
      <c r="B2995" s="149">
        <v>40991</v>
      </c>
      <c r="C2995">
        <v>12.323911000000001</v>
      </c>
      <c r="D2995">
        <f t="shared" si="47"/>
        <v>-7.1941883866659551E-3</v>
      </c>
      <c r="E2995">
        <f>Table2[[#This Row],[Return]]</f>
        <v>-7.1941883866659551E-3</v>
      </c>
    </row>
    <row r="2996" spans="2:5" x14ac:dyDescent="0.2">
      <c r="B2996" s="149">
        <v>40990</v>
      </c>
      <c r="C2996">
        <v>12.413214</v>
      </c>
      <c r="D2996">
        <f t="shared" si="47"/>
        <v>-7.1430399631434742E-3</v>
      </c>
      <c r="E2996">
        <f>Table2[[#This Row],[Return]]</f>
        <v>-7.1430399631434742E-3</v>
      </c>
    </row>
    <row r="2997" spans="2:5" x14ac:dyDescent="0.2">
      <c r="B2997" s="149">
        <v>40989</v>
      </c>
      <c r="C2997">
        <v>12.502520000000001</v>
      </c>
      <c r="D2997">
        <f t="shared" si="47"/>
        <v>1.0830359935074217E-2</v>
      </c>
      <c r="E2997">
        <f>Table2[[#This Row],[Return]]</f>
        <v>1.0830359935074217E-2</v>
      </c>
    </row>
    <row r="2998" spans="2:5" x14ac:dyDescent="0.2">
      <c r="B2998" s="149">
        <v>40988</v>
      </c>
      <c r="C2998">
        <v>12.368563999999999</v>
      </c>
      <c r="D2998">
        <f t="shared" si="47"/>
        <v>-3.5969733543625964E-3</v>
      </c>
      <c r="E2998">
        <f>Table2[[#This Row],[Return]]</f>
        <v>-3.5969733543625964E-3</v>
      </c>
    </row>
    <row r="2999" spans="2:5" x14ac:dyDescent="0.2">
      <c r="B2999" s="149">
        <v>40987</v>
      </c>
      <c r="C2999">
        <v>12.413214</v>
      </c>
      <c r="D2999">
        <f t="shared" si="47"/>
        <v>-4.4673610396554812E-2</v>
      </c>
      <c r="E2999">
        <f>Table2[[#This Row],[Return]]</f>
        <v>-4.4673610396554812E-2</v>
      </c>
    </row>
    <row r="3000" spans="2:5" x14ac:dyDescent="0.2">
      <c r="B3000" s="149">
        <v>40984</v>
      </c>
      <c r="C3000">
        <v>12.993689</v>
      </c>
      <c r="D3000">
        <f t="shared" si="47"/>
        <v>-1.3559291409789115E-2</v>
      </c>
      <c r="E3000">
        <f>Table2[[#This Row],[Return]]</f>
        <v>-1.3559291409789115E-2</v>
      </c>
    </row>
    <row r="3001" spans="2:5" x14ac:dyDescent="0.2">
      <c r="B3001" s="149">
        <v>40983</v>
      </c>
      <c r="C3001">
        <v>13.172295999999999</v>
      </c>
      <c r="D3001">
        <f t="shared" si="47"/>
        <v>0</v>
      </c>
      <c r="E3001">
        <f>Table2[[#This Row],[Return]]</f>
        <v>0</v>
      </c>
    </row>
    <row r="3002" spans="2:5" x14ac:dyDescent="0.2">
      <c r="B3002" s="149">
        <v>40982</v>
      </c>
      <c r="C3002">
        <v>13.172295999999999</v>
      </c>
      <c r="D3002">
        <f t="shared" si="47"/>
        <v>-2.3178811139219237E-2</v>
      </c>
      <c r="E3002">
        <f>Table2[[#This Row],[Return]]</f>
        <v>-2.3178811139219237E-2</v>
      </c>
    </row>
    <row r="3003" spans="2:5" x14ac:dyDescent="0.2">
      <c r="B3003" s="149">
        <v>40981</v>
      </c>
      <c r="C3003">
        <v>13.484859</v>
      </c>
      <c r="D3003">
        <f t="shared" si="47"/>
        <v>-1.3071866245358207E-2</v>
      </c>
      <c r="E3003">
        <f>Table2[[#This Row],[Return]]</f>
        <v>-1.3071866245358207E-2</v>
      </c>
    </row>
    <row r="3004" spans="2:5" x14ac:dyDescent="0.2">
      <c r="B3004" s="149">
        <v>40980</v>
      </c>
      <c r="C3004">
        <v>13.663466</v>
      </c>
      <c r="D3004">
        <f t="shared" si="47"/>
        <v>3.7288108314602129E-2</v>
      </c>
      <c r="E3004">
        <f>Table2[[#This Row],[Return]]</f>
        <v>3.7288108314602129E-2</v>
      </c>
    </row>
    <row r="3005" spans="2:5" x14ac:dyDescent="0.2">
      <c r="B3005" s="149">
        <v>40977</v>
      </c>
      <c r="C3005">
        <v>13.172295999999999</v>
      </c>
      <c r="D3005">
        <f t="shared" si="47"/>
        <v>-1.0067147383049809E-2</v>
      </c>
      <c r="E3005">
        <f>Table2[[#This Row],[Return]]</f>
        <v>-1.0067147383049809E-2</v>
      </c>
    </row>
    <row r="3006" spans="2:5" x14ac:dyDescent="0.2">
      <c r="B3006" s="149">
        <v>40975</v>
      </c>
      <c r="C3006">
        <v>13.306252000000001</v>
      </c>
      <c r="D3006">
        <f t="shared" si="47"/>
        <v>3.366938878646703E-3</v>
      </c>
      <c r="E3006">
        <f>Table2[[#This Row],[Return]]</f>
        <v>3.366938878646703E-3</v>
      </c>
    </row>
    <row r="3007" spans="2:5" x14ac:dyDescent="0.2">
      <c r="B3007" s="149">
        <v>40974</v>
      </c>
      <c r="C3007">
        <v>13.261601000000001</v>
      </c>
      <c r="D3007">
        <f t="shared" si="47"/>
        <v>1.3651999481464162E-2</v>
      </c>
      <c r="E3007">
        <f>Table2[[#This Row],[Return]]</f>
        <v>1.3651999481464162E-2</v>
      </c>
    </row>
    <row r="3008" spans="2:5" x14ac:dyDescent="0.2">
      <c r="B3008" s="149">
        <v>40973</v>
      </c>
      <c r="C3008">
        <v>13.082992000000001</v>
      </c>
      <c r="D3008">
        <f t="shared" si="47"/>
        <v>-6.7796836633490848E-3</v>
      </c>
      <c r="E3008">
        <f>Table2[[#This Row],[Return]]</f>
        <v>-6.7796836633490848E-3</v>
      </c>
    </row>
    <row r="3009" spans="2:5" x14ac:dyDescent="0.2">
      <c r="B3009" s="149">
        <v>40970</v>
      </c>
      <c r="C3009">
        <v>13.172295999999999</v>
      </c>
      <c r="D3009">
        <f t="shared" si="47"/>
        <v>1.7241202223578018E-2</v>
      </c>
      <c r="E3009">
        <f>Table2[[#This Row],[Return]]</f>
        <v>1.7241202223578018E-2</v>
      </c>
    </row>
    <row r="3010" spans="2:5" x14ac:dyDescent="0.2">
      <c r="B3010" s="149">
        <v>40969</v>
      </c>
      <c r="C3010">
        <v>12.949039000000001</v>
      </c>
      <c r="D3010">
        <f t="shared" si="47"/>
        <v>3.4602963674521419E-3</v>
      </c>
      <c r="E3010">
        <f>Table2[[#This Row],[Return]]</f>
        <v>3.4602963674521419E-3</v>
      </c>
    </row>
    <row r="3011" spans="2:5" x14ac:dyDescent="0.2">
      <c r="B3011" s="149">
        <v>40968</v>
      </c>
      <c r="C3011">
        <v>12.904386000000001</v>
      </c>
      <c r="D3011">
        <f t="shared" si="47"/>
        <v>-2.6936038868911834E-2</v>
      </c>
      <c r="E3011">
        <f>Table2[[#This Row],[Return]]</f>
        <v>-2.6936038868911834E-2</v>
      </c>
    </row>
    <row r="3012" spans="2:5" x14ac:dyDescent="0.2">
      <c r="B3012" s="149">
        <v>40967</v>
      </c>
      <c r="C3012">
        <v>13.261601000000001</v>
      </c>
      <c r="D3012">
        <f t="shared" ref="D3012:D3075" si="48">(C3012-C3013)/C3013</f>
        <v>-9.9999581950908564E-3</v>
      </c>
      <c r="E3012">
        <f>Table2[[#This Row],[Return]]</f>
        <v>-9.9999581950908564E-3</v>
      </c>
    </row>
    <row r="3013" spans="2:5" x14ac:dyDescent="0.2">
      <c r="B3013" s="149">
        <v>40966</v>
      </c>
      <c r="C3013">
        <v>13.395555999999999</v>
      </c>
      <c r="D3013">
        <f t="shared" si="48"/>
        <v>-6.6224644988873088E-3</v>
      </c>
      <c r="E3013">
        <f>Table2[[#This Row],[Return]]</f>
        <v>-6.6224644988873088E-3</v>
      </c>
    </row>
    <row r="3014" spans="2:5" x14ac:dyDescent="0.2">
      <c r="B3014" s="149">
        <v>40963</v>
      </c>
      <c r="C3014">
        <v>13.484859</v>
      </c>
      <c r="D3014">
        <f t="shared" si="48"/>
        <v>3.3222702596768807E-3</v>
      </c>
      <c r="E3014">
        <f>Table2[[#This Row],[Return]]</f>
        <v>3.3222702596768807E-3</v>
      </c>
    </row>
    <row r="3015" spans="2:5" x14ac:dyDescent="0.2">
      <c r="B3015" s="149">
        <v>40962</v>
      </c>
      <c r="C3015">
        <v>13.440206999999999</v>
      </c>
      <c r="D3015">
        <f t="shared" si="48"/>
        <v>-1.6339851103665832E-2</v>
      </c>
      <c r="E3015">
        <f>Table2[[#This Row],[Return]]</f>
        <v>-1.6339851103665832E-2</v>
      </c>
    </row>
    <row r="3016" spans="2:5" x14ac:dyDescent="0.2">
      <c r="B3016" s="149">
        <v>40961</v>
      </c>
      <c r="C3016">
        <v>13.663466</v>
      </c>
      <c r="D3016">
        <f t="shared" si="48"/>
        <v>-1.6077223673888273E-2</v>
      </c>
      <c r="E3016">
        <f>Table2[[#This Row],[Return]]</f>
        <v>-1.6077223673888273E-2</v>
      </c>
    </row>
    <row r="3017" spans="2:5" x14ac:dyDescent="0.2">
      <c r="B3017" s="149">
        <v>40960</v>
      </c>
      <c r="C3017">
        <v>13.886725999999999</v>
      </c>
      <c r="D3017">
        <f t="shared" si="48"/>
        <v>-9.5541008314788903E-3</v>
      </c>
      <c r="E3017">
        <f>Table2[[#This Row],[Return]]</f>
        <v>-9.5541008314788903E-3</v>
      </c>
    </row>
    <row r="3018" spans="2:5" x14ac:dyDescent="0.2">
      <c r="B3018" s="149">
        <v>40956</v>
      </c>
      <c r="C3018">
        <v>14.020681</v>
      </c>
      <c r="D3018">
        <f t="shared" si="48"/>
        <v>-3.1746137826954416E-3</v>
      </c>
      <c r="E3018">
        <f>Table2[[#This Row],[Return]]</f>
        <v>-3.1746137826954416E-3</v>
      </c>
    </row>
    <row r="3019" spans="2:5" x14ac:dyDescent="0.2">
      <c r="B3019" s="149">
        <v>40955</v>
      </c>
      <c r="C3019">
        <v>14.065333000000001</v>
      </c>
      <c r="D3019">
        <f t="shared" si="48"/>
        <v>2.6058496715815269E-2</v>
      </c>
      <c r="E3019">
        <f>Table2[[#This Row],[Return]]</f>
        <v>2.6058496715815269E-2</v>
      </c>
    </row>
    <row r="3020" spans="2:5" x14ac:dyDescent="0.2">
      <c r="B3020" s="149">
        <v>40954</v>
      </c>
      <c r="C3020">
        <v>13.708119999999999</v>
      </c>
      <c r="D3020">
        <f t="shared" si="48"/>
        <v>-2.5396696971198729E-2</v>
      </c>
      <c r="E3020">
        <f>Table2[[#This Row],[Return]]</f>
        <v>-2.5396696971198729E-2</v>
      </c>
    </row>
    <row r="3021" spans="2:5" x14ac:dyDescent="0.2">
      <c r="B3021" s="149">
        <v>40953</v>
      </c>
      <c r="C3021">
        <v>14.065333000000001</v>
      </c>
      <c r="D3021">
        <f t="shared" si="48"/>
        <v>3.9603944296286935E-2</v>
      </c>
      <c r="E3021">
        <f>Table2[[#This Row],[Return]]</f>
        <v>3.9603944296286935E-2</v>
      </c>
    </row>
    <row r="3022" spans="2:5" x14ac:dyDescent="0.2">
      <c r="B3022" s="149">
        <v>40952</v>
      </c>
      <c r="C3022">
        <v>13.529510999999999</v>
      </c>
      <c r="D3022">
        <f t="shared" si="48"/>
        <v>-2.5723485867007102E-2</v>
      </c>
      <c r="E3022">
        <f>Table2[[#This Row],[Return]]</f>
        <v>-2.5723485867007102E-2</v>
      </c>
    </row>
    <row r="3023" spans="2:5" x14ac:dyDescent="0.2">
      <c r="B3023" s="149">
        <v>40949</v>
      </c>
      <c r="C3023">
        <v>13.886725999999999</v>
      </c>
      <c r="D3023">
        <f t="shared" si="48"/>
        <v>-1.5822906144421028E-2</v>
      </c>
      <c r="E3023">
        <f>Table2[[#This Row],[Return]]</f>
        <v>-1.5822906144421028E-2</v>
      </c>
    </row>
    <row r="3024" spans="2:5" x14ac:dyDescent="0.2">
      <c r="B3024" s="149">
        <v>40948</v>
      </c>
      <c r="C3024">
        <v>14.109987</v>
      </c>
      <c r="D3024">
        <f t="shared" si="48"/>
        <v>-3.0674675091950248E-2</v>
      </c>
      <c r="E3024">
        <f>Table2[[#This Row],[Return]]</f>
        <v>-3.0674675091950248E-2</v>
      </c>
    </row>
    <row r="3025" spans="2:5" x14ac:dyDescent="0.2">
      <c r="B3025" s="149">
        <v>40947</v>
      </c>
      <c r="C3025">
        <v>14.556502999999999</v>
      </c>
      <c r="D3025">
        <f t="shared" si="48"/>
        <v>1.8749993001409782E-2</v>
      </c>
      <c r="E3025">
        <f>Table2[[#This Row],[Return]]</f>
        <v>1.8749993001409782E-2</v>
      </c>
    </row>
    <row r="3026" spans="2:5" x14ac:dyDescent="0.2">
      <c r="B3026" s="149">
        <v>40946</v>
      </c>
      <c r="C3026">
        <v>14.288592</v>
      </c>
      <c r="D3026">
        <f t="shared" si="48"/>
        <v>1.26580556027443E-2</v>
      </c>
      <c r="E3026">
        <f>Table2[[#This Row],[Return]]</f>
        <v>1.26580556027443E-2</v>
      </c>
    </row>
    <row r="3027" spans="2:5" x14ac:dyDescent="0.2">
      <c r="B3027" s="149">
        <v>40945</v>
      </c>
      <c r="C3027">
        <v>14.109987</v>
      </c>
      <c r="D3027">
        <f t="shared" si="48"/>
        <v>6.3973120590794394E-2</v>
      </c>
      <c r="E3027">
        <f>Table2[[#This Row],[Return]]</f>
        <v>6.3973120590794394E-2</v>
      </c>
    </row>
    <row r="3028" spans="2:5" x14ac:dyDescent="0.2">
      <c r="B3028" s="149">
        <v>40942</v>
      </c>
      <c r="C3028">
        <v>13.261601000000001</v>
      </c>
      <c r="D3028">
        <f t="shared" si="48"/>
        <v>1.7123266133071257E-2</v>
      </c>
      <c r="E3028">
        <f>Table2[[#This Row],[Return]]</f>
        <v>1.7123266133071257E-2</v>
      </c>
    </row>
    <row r="3029" spans="2:5" x14ac:dyDescent="0.2">
      <c r="B3029" s="149">
        <v>40941</v>
      </c>
      <c r="C3029">
        <v>13.038342</v>
      </c>
      <c r="D3029">
        <f t="shared" si="48"/>
        <v>-3.4128278913570184E-3</v>
      </c>
      <c r="E3029">
        <f>Table2[[#This Row],[Return]]</f>
        <v>-3.4128278913570184E-3</v>
      </c>
    </row>
    <row r="3030" spans="2:5" x14ac:dyDescent="0.2">
      <c r="B3030" s="149">
        <v>40940</v>
      </c>
      <c r="C3030">
        <v>13.082992000000001</v>
      </c>
      <c r="D3030">
        <f t="shared" si="48"/>
        <v>3.4245151722512527E-3</v>
      </c>
      <c r="E3030">
        <f>Table2[[#This Row],[Return]]</f>
        <v>3.4245151722512527E-3</v>
      </c>
    </row>
    <row r="3031" spans="2:5" x14ac:dyDescent="0.2">
      <c r="B3031" s="149">
        <v>40939</v>
      </c>
      <c r="C3031">
        <v>13.038342</v>
      </c>
      <c r="D3031">
        <f t="shared" si="48"/>
        <v>-1.0169373661205247E-2</v>
      </c>
      <c r="E3031">
        <f>Table2[[#This Row],[Return]]</f>
        <v>-1.0169373661205247E-2</v>
      </c>
    </row>
    <row r="3032" spans="2:5" x14ac:dyDescent="0.2">
      <c r="B3032" s="149">
        <v>40938</v>
      </c>
      <c r="C3032">
        <v>13.172295999999999</v>
      </c>
      <c r="D3032">
        <f t="shared" si="48"/>
        <v>6.8259615231743998E-3</v>
      </c>
      <c r="E3032">
        <f>Table2[[#This Row],[Return]]</f>
        <v>6.8259615231743998E-3</v>
      </c>
    </row>
    <row r="3033" spans="2:5" x14ac:dyDescent="0.2">
      <c r="B3033" s="149">
        <v>40935</v>
      </c>
      <c r="C3033">
        <v>13.082992000000001</v>
      </c>
      <c r="D3033">
        <f t="shared" si="48"/>
        <v>2.8070030133322415E-2</v>
      </c>
      <c r="E3033">
        <f>Table2[[#This Row],[Return]]</f>
        <v>2.8070030133322415E-2</v>
      </c>
    </row>
    <row r="3034" spans="2:5" x14ac:dyDescent="0.2">
      <c r="B3034" s="149">
        <v>40933</v>
      </c>
      <c r="C3034">
        <v>12.725778999999999</v>
      </c>
      <c r="D3034">
        <f t="shared" si="48"/>
        <v>1.7857120004606972E-2</v>
      </c>
      <c r="E3034">
        <f>Table2[[#This Row],[Return]]</f>
        <v>1.7857120004606972E-2</v>
      </c>
    </row>
    <row r="3035" spans="2:5" x14ac:dyDescent="0.2">
      <c r="B3035" s="149">
        <v>40932</v>
      </c>
      <c r="C3035">
        <v>12.502520000000001</v>
      </c>
      <c r="D3035">
        <f t="shared" si="48"/>
        <v>-7.0920634043270302E-3</v>
      </c>
      <c r="E3035">
        <f>Table2[[#This Row],[Return]]</f>
        <v>-7.0920634043270302E-3</v>
      </c>
    </row>
    <row r="3036" spans="2:5" x14ac:dyDescent="0.2">
      <c r="B3036" s="149">
        <v>40931</v>
      </c>
      <c r="C3036">
        <v>12.591822000000001</v>
      </c>
      <c r="D3036">
        <f t="shared" si="48"/>
        <v>1.8050438191531473E-2</v>
      </c>
      <c r="E3036">
        <f>Table2[[#This Row],[Return]]</f>
        <v>1.8050438191531473E-2</v>
      </c>
    </row>
    <row r="3037" spans="2:5" x14ac:dyDescent="0.2">
      <c r="B3037" s="149">
        <v>40928</v>
      </c>
      <c r="C3037">
        <v>12.368563999999999</v>
      </c>
      <c r="D3037">
        <f t="shared" si="48"/>
        <v>-3.5969733543625964E-3</v>
      </c>
      <c r="E3037">
        <f>Table2[[#This Row],[Return]]</f>
        <v>-3.5969733543625964E-3</v>
      </c>
    </row>
    <row r="3038" spans="2:5" x14ac:dyDescent="0.2">
      <c r="B3038" s="149">
        <v>40927</v>
      </c>
      <c r="C3038">
        <v>12.413214</v>
      </c>
      <c r="D3038">
        <f t="shared" si="48"/>
        <v>-3.5843214572767773E-3</v>
      </c>
      <c r="E3038">
        <f>Table2[[#This Row],[Return]]</f>
        <v>-3.5843214572767773E-3</v>
      </c>
    </row>
    <row r="3039" spans="2:5" x14ac:dyDescent="0.2">
      <c r="B3039" s="149">
        <v>40926</v>
      </c>
      <c r="C3039">
        <v>12.457867</v>
      </c>
      <c r="D3039">
        <f t="shared" si="48"/>
        <v>-2.7874653640557717E-2</v>
      </c>
      <c r="E3039">
        <f>Table2[[#This Row],[Return]]</f>
        <v>-2.7874653640557717E-2</v>
      </c>
    </row>
    <row r="3040" spans="2:5" x14ac:dyDescent="0.2">
      <c r="B3040" s="149">
        <v>40925</v>
      </c>
      <c r="C3040">
        <v>12.815083</v>
      </c>
      <c r="D3040">
        <f t="shared" si="48"/>
        <v>-4.0133686827498745E-2</v>
      </c>
      <c r="E3040">
        <f>Table2[[#This Row],[Return]]</f>
        <v>-4.0133686827498745E-2</v>
      </c>
    </row>
    <row r="3041" spans="2:5" x14ac:dyDescent="0.2">
      <c r="B3041" s="149">
        <v>40924</v>
      </c>
      <c r="C3041">
        <v>13.350904</v>
      </c>
      <c r="D3041">
        <f t="shared" si="48"/>
        <v>2.7491422951557487E-2</v>
      </c>
      <c r="E3041">
        <f>Table2[[#This Row],[Return]]</f>
        <v>2.7491422951557487E-2</v>
      </c>
    </row>
    <row r="3042" spans="2:5" x14ac:dyDescent="0.2">
      <c r="B3042" s="149">
        <v>40921</v>
      </c>
      <c r="C3042">
        <v>12.993689</v>
      </c>
      <c r="D3042">
        <f t="shared" si="48"/>
        <v>-2.3489935407806858E-2</v>
      </c>
      <c r="E3042">
        <f>Table2[[#This Row],[Return]]</f>
        <v>-2.3489935407806858E-2</v>
      </c>
    </row>
    <row r="3043" spans="2:5" x14ac:dyDescent="0.2">
      <c r="B3043" s="149">
        <v>40920</v>
      </c>
      <c r="C3043">
        <v>13.306252000000001</v>
      </c>
      <c r="D3043">
        <f t="shared" si="48"/>
        <v>5.3003468134903114E-2</v>
      </c>
      <c r="E3043">
        <f>Table2[[#This Row],[Return]]</f>
        <v>5.3003468134903114E-2</v>
      </c>
    </row>
    <row r="3044" spans="2:5" x14ac:dyDescent="0.2">
      <c r="B3044" s="149">
        <v>40919</v>
      </c>
      <c r="C3044">
        <v>12.636475000000001</v>
      </c>
      <c r="D3044">
        <f t="shared" si="48"/>
        <v>1.0714240009214164E-2</v>
      </c>
      <c r="E3044">
        <f>Table2[[#This Row],[Return]]</f>
        <v>1.0714240009214164E-2</v>
      </c>
    </row>
    <row r="3045" spans="2:5" x14ac:dyDescent="0.2">
      <c r="B3045" s="149">
        <v>40918</v>
      </c>
      <c r="C3045">
        <v>12.502520000000001</v>
      </c>
      <c r="D3045">
        <f t="shared" si="48"/>
        <v>1.0830359935074217E-2</v>
      </c>
      <c r="E3045">
        <f>Table2[[#This Row],[Return]]</f>
        <v>1.0830359935074217E-2</v>
      </c>
    </row>
    <row r="3046" spans="2:5" x14ac:dyDescent="0.2">
      <c r="B3046" s="149">
        <v>40917</v>
      </c>
      <c r="C3046">
        <v>12.368563999999999</v>
      </c>
      <c r="D3046">
        <f t="shared" si="48"/>
        <v>4.5283083606748327E-2</v>
      </c>
      <c r="E3046">
        <f>Table2[[#This Row],[Return]]</f>
        <v>4.5283083606748327E-2</v>
      </c>
    </row>
    <row r="3047" spans="2:5" x14ac:dyDescent="0.2">
      <c r="B3047" s="149">
        <v>40914</v>
      </c>
      <c r="C3047">
        <v>11.832741</v>
      </c>
      <c r="D3047">
        <f t="shared" si="48"/>
        <v>-1.1193901072936115E-2</v>
      </c>
      <c r="E3047">
        <f>Table2[[#This Row],[Return]]</f>
        <v>-1.1193901072936115E-2</v>
      </c>
    </row>
    <row r="3048" spans="2:5" x14ac:dyDescent="0.2">
      <c r="B3048" s="149">
        <v>40913</v>
      </c>
      <c r="C3048">
        <v>11.966695</v>
      </c>
      <c r="D3048">
        <f t="shared" si="48"/>
        <v>-3.7175677534278645E-3</v>
      </c>
      <c r="E3048">
        <f>Table2[[#This Row],[Return]]</f>
        <v>-3.7175677534278645E-3</v>
      </c>
    </row>
    <row r="3049" spans="2:5" x14ac:dyDescent="0.2">
      <c r="B3049" s="149">
        <v>40912</v>
      </c>
      <c r="C3049">
        <v>12.011348</v>
      </c>
      <c r="D3049">
        <f t="shared" si="48"/>
        <v>3.8609992537719906E-2</v>
      </c>
      <c r="E3049">
        <f>Table2[[#This Row],[Return]]</f>
        <v>3.8609992537719906E-2</v>
      </c>
    </row>
    <row r="3050" spans="2:5" x14ac:dyDescent="0.2">
      <c r="B3050" s="149">
        <v>40911</v>
      </c>
      <c r="C3050">
        <v>11.564830000000001</v>
      </c>
      <c r="D3050">
        <f t="shared" si="48"/>
        <v>-3.8462522405175383E-3</v>
      </c>
      <c r="E3050">
        <f>Table2[[#This Row],[Return]]</f>
        <v>-3.8462522405175383E-3</v>
      </c>
    </row>
    <row r="3051" spans="2:5" x14ac:dyDescent="0.2">
      <c r="B3051" s="149">
        <v>40910</v>
      </c>
      <c r="C3051">
        <v>11.609483000000001</v>
      </c>
      <c r="D3051">
        <f t="shared" si="48"/>
        <v>3.8611030166461825E-3</v>
      </c>
      <c r="E3051">
        <f>Table2[[#This Row],[Return]]</f>
        <v>3.8611030166461825E-3</v>
      </c>
    </row>
    <row r="3052" spans="2:5" x14ac:dyDescent="0.2">
      <c r="B3052" s="149">
        <v>40907</v>
      </c>
      <c r="C3052">
        <v>11.564830000000001</v>
      </c>
      <c r="D3052">
        <f t="shared" si="48"/>
        <v>-2.2641499547737906E-2</v>
      </c>
      <c r="E3052">
        <f>Table2[[#This Row],[Return]]</f>
        <v>-2.2641499547737906E-2</v>
      </c>
    </row>
    <row r="3053" spans="2:5" x14ac:dyDescent="0.2">
      <c r="B3053" s="149">
        <v>40906</v>
      </c>
      <c r="C3053">
        <v>11.832741</v>
      </c>
      <c r="D3053">
        <f t="shared" si="48"/>
        <v>1.1450419851292208E-2</v>
      </c>
      <c r="E3053">
        <f>Table2[[#This Row],[Return]]</f>
        <v>1.1450419851292208E-2</v>
      </c>
    </row>
    <row r="3054" spans="2:5" x14ac:dyDescent="0.2">
      <c r="B3054" s="149">
        <v>40905</v>
      </c>
      <c r="C3054">
        <v>11.698785000000001</v>
      </c>
      <c r="D3054">
        <f t="shared" si="48"/>
        <v>-3.676466531958892E-2</v>
      </c>
      <c r="E3054">
        <f>Table2[[#This Row],[Return]]</f>
        <v>-3.676466531958892E-2</v>
      </c>
    </row>
    <row r="3055" spans="2:5" x14ac:dyDescent="0.2">
      <c r="B3055" s="149">
        <v>40904</v>
      </c>
      <c r="C3055">
        <v>12.145303</v>
      </c>
      <c r="D3055">
        <f t="shared" si="48"/>
        <v>-3.6629342489725553E-3</v>
      </c>
      <c r="E3055">
        <f>Table2[[#This Row],[Return]]</f>
        <v>-3.6629342489725553E-3</v>
      </c>
    </row>
    <row r="3056" spans="2:5" x14ac:dyDescent="0.2">
      <c r="B3056" s="149">
        <v>40903</v>
      </c>
      <c r="C3056">
        <v>12.189954</v>
      </c>
      <c r="D3056">
        <f t="shared" si="48"/>
        <v>2.2471560462729346E-2</v>
      </c>
      <c r="E3056">
        <f>Table2[[#This Row],[Return]]</f>
        <v>2.2471560462729346E-2</v>
      </c>
    </row>
    <row r="3057" spans="2:5" x14ac:dyDescent="0.2">
      <c r="B3057" s="149">
        <v>40900</v>
      </c>
      <c r="C3057">
        <v>11.922046999999999</v>
      </c>
      <c r="D3057">
        <f t="shared" si="48"/>
        <v>-7.4347192338445897E-3</v>
      </c>
      <c r="E3057">
        <f>Table2[[#This Row],[Return]]</f>
        <v>-7.4347192338445897E-3</v>
      </c>
    </row>
    <row r="3058" spans="2:5" x14ac:dyDescent="0.2">
      <c r="B3058" s="149">
        <v>40899</v>
      </c>
      <c r="C3058">
        <v>12.011348</v>
      </c>
      <c r="D3058">
        <f t="shared" si="48"/>
        <v>1.8939544643672805E-2</v>
      </c>
      <c r="E3058">
        <f>Table2[[#This Row],[Return]]</f>
        <v>1.8939544643672805E-2</v>
      </c>
    </row>
    <row r="3059" spans="2:5" x14ac:dyDescent="0.2">
      <c r="B3059" s="149">
        <v>40898</v>
      </c>
      <c r="C3059">
        <v>11.788087000000001</v>
      </c>
      <c r="D3059">
        <f t="shared" si="48"/>
        <v>-1.4925424271279478E-2</v>
      </c>
      <c r="E3059">
        <f>Table2[[#This Row],[Return]]</f>
        <v>-1.4925424271279478E-2</v>
      </c>
    </row>
    <row r="3060" spans="2:5" x14ac:dyDescent="0.2">
      <c r="B3060" s="149">
        <v>40897</v>
      </c>
      <c r="C3060">
        <v>11.966695</v>
      </c>
      <c r="D3060">
        <f t="shared" si="48"/>
        <v>3.0768984286380256E-2</v>
      </c>
      <c r="E3060">
        <f>Table2[[#This Row],[Return]]</f>
        <v>3.0768984286380256E-2</v>
      </c>
    </row>
    <row r="3061" spans="2:5" x14ac:dyDescent="0.2">
      <c r="B3061" s="149">
        <v>40896</v>
      </c>
      <c r="C3061">
        <v>11.609483000000001</v>
      </c>
      <c r="D3061">
        <f t="shared" si="48"/>
        <v>-2.9850514281512044E-2</v>
      </c>
      <c r="E3061">
        <f>Table2[[#This Row],[Return]]</f>
        <v>-2.9850514281512044E-2</v>
      </c>
    </row>
    <row r="3062" spans="2:5" x14ac:dyDescent="0.2">
      <c r="B3062" s="149">
        <v>40893</v>
      </c>
      <c r="C3062">
        <v>11.966695</v>
      </c>
      <c r="D3062">
        <f t="shared" si="48"/>
        <v>-2.8985603677274291E-2</v>
      </c>
      <c r="E3062">
        <f>Table2[[#This Row],[Return]]</f>
        <v>-2.8985603677274291E-2</v>
      </c>
    </row>
    <row r="3063" spans="2:5" x14ac:dyDescent="0.2">
      <c r="B3063" s="149">
        <v>40892</v>
      </c>
      <c r="C3063">
        <v>12.323911000000001</v>
      </c>
      <c r="D3063">
        <f t="shared" si="48"/>
        <v>1.845016285072908E-2</v>
      </c>
      <c r="E3063">
        <f>Table2[[#This Row],[Return]]</f>
        <v>1.845016285072908E-2</v>
      </c>
    </row>
    <row r="3064" spans="2:5" x14ac:dyDescent="0.2">
      <c r="B3064" s="149">
        <v>40891</v>
      </c>
      <c r="C3064">
        <v>12.100652</v>
      </c>
      <c r="D3064">
        <f t="shared" si="48"/>
        <v>3.7037159920372451E-3</v>
      </c>
      <c r="E3064">
        <f>Table2[[#This Row],[Return]]</f>
        <v>3.7037159920372451E-3</v>
      </c>
    </row>
    <row r="3065" spans="2:5" x14ac:dyDescent="0.2">
      <c r="B3065" s="149">
        <v>40890</v>
      </c>
      <c r="C3065">
        <v>12.055999999999999</v>
      </c>
      <c r="D3065">
        <f t="shared" si="48"/>
        <v>-3.9145879110588311E-2</v>
      </c>
      <c r="E3065">
        <f>Table2[[#This Row],[Return]]</f>
        <v>-3.9145879110588311E-2</v>
      </c>
    </row>
    <row r="3066" spans="2:5" x14ac:dyDescent="0.2">
      <c r="B3066" s="149">
        <v>40889</v>
      </c>
      <c r="C3066">
        <v>12.547169999999999</v>
      </c>
      <c r="D3066">
        <f t="shared" si="48"/>
        <v>1.4440318213173355E-2</v>
      </c>
      <c r="E3066">
        <f>Table2[[#This Row],[Return]]</f>
        <v>1.4440318213173355E-2</v>
      </c>
    </row>
    <row r="3067" spans="2:5" x14ac:dyDescent="0.2">
      <c r="B3067" s="149">
        <v>40886</v>
      </c>
      <c r="C3067">
        <v>12.368563999999999</v>
      </c>
      <c r="D3067">
        <f t="shared" si="48"/>
        <v>1.8382497332507804E-2</v>
      </c>
      <c r="E3067">
        <f>Table2[[#This Row],[Return]]</f>
        <v>1.8382497332507804E-2</v>
      </c>
    </row>
    <row r="3068" spans="2:5" x14ac:dyDescent="0.2">
      <c r="B3068" s="149">
        <v>40885</v>
      </c>
      <c r="C3068">
        <v>12.145303</v>
      </c>
      <c r="D3068">
        <f t="shared" si="48"/>
        <v>-1.4492801838637145E-2</v>
      </c>
      <c r="E3068">
        <f>Table2[[#This Row],[Return]]</f>
        <v>-1.4492801838637145E-2</v>
      </c>
    </row>
    <row r="3069" spans="2:5" x14ac:dyDescent="0.2">
      <c r="B3069" s="149">
        <v>40884</v>
      </c>
      <c r="C3069">
        <v>12.323911000000001</v>
      </c>
      <c r="D3069">
        <f t="shared" si="48"/>
        <v>1.4705931996920994E-2</v>
      </c>
      <c r="E3069">
        <f>Table2[[#This Row],[Return]]</f>
        <v>1.4705931996920994E-2</v>
      </c>
    </row>
    <row r="3070" spans="2:5" x14ac:dyDescent="0.2">
      <c r="B3070" s="149">
        <v>40882</v>
      </c>
      <c r="C3070">
        <v>12.145303</v>
      </c>
      <c r="D3070">
        <f t="shared" si="48"/>
        <v>-1.4492801838637145E-2</v>
      </c>
      <c r="E3070">
        <f>Table2[[#This Row],[Return]]</f>
        <v>-1.4492801838637145E-2</v>
      </c>
    </row>
    <row r="3071" spans="2:5" x14ac:dyDescent="0.2">
      <c r="B3071" s="149">
        <v>40879</v>
      </c>
      <c r="C3071">
        <v>12.323911000000001</v>
      </c>
      <c r="D3071">
        <f t="shared" si="48"/>
        <v>-7.1941883866659551E-3</v>
      </c>
      <c r="E3071">
        <f>Table2[[#This Row],[Return]]</f>
        <v>-7.1941883866659551E-3</v>
      </c>
    </row>
    <row r="3072" spans="2:5" x14ac:dyDescent="0.2">
      <c r="B3072" s="149">
        <v>40878</v>
      </c>
      <c r="C3072">
        <v>12.413214</v>
      </c>
      <c r="D3072">
        <f t="shared" si="48"/>
        <v>1.090896356946585E-2</v>
      </c>
      <c r="E3072">
        <f>Table2[[#This Row],[Return]]</f>
        <v>1.090896356946585E-2</v>
      </c>
    </row>
    <row r="3073" spans="2:5" x14ac:dyDescent="0.2">
      <c r="B3073" s="149">
        <v>40877</v>
      </c>
      <c r="C3073">
        <v>12.279260000000001</v>
      </c>
      <c r="D3073">
        <f t="shared" si="48"/>
        <v>-3.6231193165870796E-3</v>
      </c>
      <c r="E3073">
        <f>Table2[[#This Row],[Return]]</f>
        <v>-3.6231193165870796E-3</v>
      </c>
    </row>
    <row r="3074" spans="2:5" x14ac:dyDescent="0.2">
      <c r="B3074" s="149">
        <v>40876</v>
      </c>
      <c r="C3074">
        <v>12.323911000000001</v>
      </c>
      <c r="D3074">
        <f t="shared" si="48"/>
        <v>-1.0752723560140714E-2</v>
      </c>
      <c r="E3074">
        <f>Table2[[#This Row],[Return]]</f>
        <v>-1.0752723560140714E-2</v>
      </c>
    </row>
    <row r="3075" spans="2:5" x14ac:dyDescent="0.2">
      <c r="B3075" s="149">
        <v>40875</v>
      </c>
      <c r="C3075">
        <v>12.457867</v>
      </c>
      <c r="D3075">
        <f t="shared" si="48"/>
        <v>-1.4134321478102124E-2</v>
      </c>
      <c r="E3075">
        <f>Table2[[#This Row],[Return]]</f>
        <v>-1.4134321478102124E-2</v>
      </c>
    </row>
    <row r="3076" spans="2:5" x14ac:dyDescent="0.2">
      <c r="B3076" s="149">
        <v>40872</v>
      </c>
      <c r="C3076">
        <v>12.636475000000001</v>
      </c>
      <c r="D3076">
        <f t="shared" ref="D3076:D3139" si="49">(C3076-C3077)/C3077</f>
        <v>-2.076123575348721E-2</v>
      </c>
      <c r="E3076">
        <f>Table2[[#This Row],[Return]]</f>
        <v>-2.076123575348721E-2</v>
      </c>
    </row>
    <row r="3077" spans="2:5" x14ac:dyDescent="0.2">
      <c r="B3077" s="149">
        <v>40871</v>
      </c>
      <c r="C3077">
        <v>12.904386000000001</v>
      </c>
      <c r="D3077">
        <f t="shared" si="49"/>
        <v>-6.8727980175606208E-3</v>
      </c>
      <c r="E3077">
        <f>Table2[[#This Row],[Return]]</f>
        <v>-6.8727980175606208E-3</v>
      </c>
    </row>
    <row r="3078" spans="2:5" x14ac:dyDescent="0.2">
      <c r="B3078" s="149">
        <v>40870</v>
      </c>
      <c r="C3078">
        <v>12.993689</v>
      </c>
      <c r="D3078">
        <f t="shared" si="49"/>
        <v>-1.6891946847944997E-2</v>
      </c>
      <c r="E3078">
        <f>Table2[[#This Row],[Return]]</f>
        <v>-1.6891946847944997E-2</v>
      </c>
    </row>
    <row r="3079" spans="2:5" x14ac:dyDescent="0.2">
      <c r="B3079" s="149">
        <v>40869</v>
      </c>
      <c r="C3079">
        <v>13.216949</v>
      </c>
      <c r="D3079">
        <f t="shared" si="49"/>
        <v>-1.6611202491152072E-2</v>
      </c>
      <c r="E3079">
        <f>Table2[[#This Row],[Return]]</f>
        <v>-1.6611202491152072E-2</v>
      </c>
    </row>
    <row r="3080" spans="2:5" x14ac:dyDescent="0.2">
      <c r="B3080" s="149">
        <v>40868</v>
      </c>
      <c r="C3080">
        <v>13.440206999999999</v>
      </c>
      <c r="D3080">
        <f t="shared" si="49"/>
        <v>3.3332696306148098E-3</v>
      </c>
      <c r="E3080">
        <f>Table2[[#This Row],[Return]]</f>
        <v>3.3332696306148098E-3</v>
      </c>
    </row>
    <row r="3081" spans="2:5" x14ac:dyDescent="0.2">
      <c r="B3081" s="149">
        <v>40865</v>
      </c>
      <c r="C3081">
        <v>13.395555999999999</v>
      </c>
      <c r="D3081">
        <f t="shared" si="49"/>
        <v>-4.1533539925143304E-2</v>
      </c>
      <c r="E3081">
        <f>Table2[[#This Row],[Return]]</f>
        <v>-4.1533539925143304E-2</v>
      </c>
    </row>
    <row r="3082" spans="2:5" x14ac:dyDescent="0.2">
      <c r="B3082" s="149">
        <v>40864</v>
      </c>
      <c r="C3082">
        <v>13.97603</v>
      </c>
      <c r="D3082">
        <f t="shared" si="49"/>
        <v>0</v>
      </c>
      <c r="E3082">
        <f>Table2[[#This Row],[Return]]</f>
        <v>0</v>
      </c>
    </row>
    <row r="3083" spans="2:5" x14ac:dyDescent="0.2">
      <c r="B3083" s="149">
        <v>40863</v>
      </c>
      <c r="C3083">
        <v>13.97603</v>
      </c>
      <c r="D3083">
        <f t="shared" si="49"/>
        <v>-9.4937720353676126E-3</v>
      </c>
      <c r="E3083">
        <f>Table2[[#This Row],[Return]]</f>
        <v>-9.4937720353676126E-3</v>
      </c>
    </row>
    <row r="3084" spans="2:5" x14ac:dyDescent="0.2">
      <c r="B3084" s="149">
        <v>40862</v>
      </c>
      <c r="C3084">
        <v>14.109987</v>
      </c>
      <c r="D3084">
        <f t="shared" si="49"/>
        <v>-2.7692125559999187E-2</v>
      </c>
      <c r="E3084">
        <f>Table2[[#This Row],[Return]]</f>
        <v>-2.7692125559999187E-2</v>
      </c>
    </row>
    <row r="3085" spans="2:5" x14ac:dyDescent="0.2">
      <c r="B3085" s="149">
        <v>40861</v>
      </c>
      <c r="C3085">
        <v>14.511851</v>
      </c>
      <c r="D3085">
        <f t="shared" si="49"/>
        <v>-1.5151565536221601E-2</v>
      </c>
      <c r="E3085">
        <f>Table2[[#This Row],[Return]]</f>
        <v>-1.5151565536221601E-2</v>
      </c>
    </row>
    <row r="3086" spans="2:5" x14ac:dyDescent="0.2">
      <c r="B3086" s="149">
        <v>40858</v>
      </c>
      <c r="C3086">
        <v>14.735111</v>
      </c>
      <c r="D3086">
        <f t="shared" si="49"/>
        <v>-6.0239821974738556E-3</v>
      </c>
      <c r="E3086">
        <f>Table2[[#This Row],[Return]]</f>
        <v>-6.0239821974738556E-3</v>
      </c>
    </row>
    <row r="3087" spans="2:5" x14ac:dyDescent="0.2">
      <c r="B3087" s="149">
        <v>40856</v>
      </c>
      <c r="C3087">
        <v>14.824413</v>
      </c>
      <c r="D3087">
        <f t="shared" si="49"/>
        <v>-2.9239863733276781E-2</v>
      </c>
      <c r="E3087">
        <f>Table2[[#This Row],[Return]]</f>
        <v>-2.9239863733276781E-2</v>
      </c>
    </row>
    <row r="3088" spans="2:5" x14ac:dyDescent="0.2">
      <c r="B3088" s="149">
        <v>40855</v>
      </c>
      <c r="C3088">
        <v>15.270932999999999</v>
      </c>
      <c r="D3088">
        <f t="shared" si="49"/>
        <v>0</v>
      </c>
      <c r="E3088">
        <f>Table2[[#This Row],[Return]]</f>
        <v>0</v>
      </c>
    </row>
    <row r="3089" spans="2:5" x14ac:dyDescent="0.2">
      <c r="B3089" s="149">
        <v>40851</v>
      </c>
      <c r="C3089">
        <v>15.270932999999999</v>
      </c>
      <c r="D3089">
        <f t="shared" si="49"/>
        <v>-1.7241372652946372E-2</v>
      </c>
      <c r="E3089">
        <f>Table2[[#This Row],[Return]]</f>
        <v>-1.7241372652946372E-2</v>
      </c>
    </row>
    <row r="3090" spans="2:5" x14ac:dyDescent="0.2">
      <c r="B3090" s="149">
        <v>40850</v>
      </c>
      <c r="C3090">
        <v>15.538843999999999</v>
      </c>
      <c r="D3090">
        <f t="shared" si="49"/>
        <v>2.0527728270911472E-2</v>
      </c>
      <c r="E3090">
        <f>Table2[[#This Row],[Return]]</f>
        <v>2.0527728270911472E-2</v>
      </c>
    </row>
    <row r="3091" spans="2:5" x14ac:dyDescent="0.2">
      <c r="B3091" s="149">
        <v>40849</v>
      </c>
      <c r="C3091">
        <v>15.226283</v>
      </c>
      <c r="D3091">
        <f t="shared" si="49"/>
        <v>-8.7208935174051504E-3</v>
      </c>
      <c r="E3091">
        <f>Table2[[#This Row],[Return]]</f>
        <v>-8.7208935174051504E-3</v>
      </c>
    </row>
    <row r="3092" spans="2:5" x14ac:dyDescent="0.2">
      <c r="B3092" s="149">
        <v>40848</v>
      </c>
      <c r="C3092">
        <v>15.360238000000001</v>
      </c>
      <c r="D3092">
        <f t="shared" si="49"/>
        <v>8.7976165949365491E-3</v>
      </c>
      <c r="E3092">
        <f>Table2[[#This Row],[Return]]</f>
        <v>8.7976165949365491E-3</v>
      </c>
    </row>
    <row r="3093" spans="2:5" x14ac:dyDescent="0.2">
      <c r="B3093" s="149">
        <v>40847</v>
      </c>
      <c r="C3093">
        <v>15.226283</v>
      </c>
      <c r="D3093">
        <f t="shared" si="49"/>
        <v>0</v>
      </c>
      <c r="E3093">
        <f>Table2[[#This Row],[Return]]</f>
        <v>0</v>
      </c>
    </row>
    <row r="3094" spans="2:5" x14ac:dyDescent="0.2">
      <c r="B3094" s="149">
        <v>40844</v>
      </c>
      <c r="C3094">
        <v>15.226283</v>
      </c>
      <c r="D3094">
        <f t="shared" si="49"/>
        <v>3.0211650228197221E-2</v>
      </c>
      <c r="E3094">
        <f>Table2[[#This Row],[Return]]</f>
        <v>3.0211650228197221E-2</v>
      </c>
    </row>
    <row r="3095" spans="2:5" x14ac:dyDescent="0.2">
      <c r="B3095" s="149">
        <v>40841</v>
      </c>
      <c r="C3095">
        <v>14.779762</v>
      </c>
      <c r="D3095">
        <f t="shared" si="49"/>
        <v>1.846153188866119E-2</v>
      </c>
      <c r="E3095">
        <f>Table2[[#This Row],[Return]]</f>
        <v>1.846153188866119E-2</v>
      </c>
    </row>
    <row r="3096" spans="2:5" x14ac:dyDescent="0.2">
      <c r="B3096" s="149">
        <v>40840</v>
      </c>
      <c r="C3096">
        <v>14.511851</v>
      </c>
      <c r="D3096">
        <f t="shared" si="49"/>
        <v>-1.8126881880777226E-2</v>
      </c>
      <c r="E3096">
        <f>Table2[[#This Row],[Return]]</f>
        <v>-1.8126881880777226E-2</v>
      </c>
    </row>
    <row r="3097" spans="2:5" x14ac:dyDescent="0.2">
      <c r="B3097" s="149">
        <v>40837</v>
      </c>
      <c r="C3097">
        <v>14.779762</v>
      </c>
      <c r="D3097">
        <f t="shared" si="49"/>
        <v>-3.2163784622720799E-2</v>
      </c>
      <c r="E3097">
        <f>Table2[[#This Row],[Return]]</f>
        <v>-3.2163784622720799E-2</v>
      </c>
    </row>
    <row r="3098" spans="2:5" x14ac:dyDescent="0.2">
      <c r="B3098" s="149">
        <v>40836</v>
      </c>
      <c r="C3098">
        <v>15.270932999999999</v>
      </c>
      <c r="D3098">
        <f t="shared" si="49"/>
        <v>2.3952040399849227E-2</v>
      </c>
      <c r="E3098">
        <f>Table2[[#This Row],[Return]]</f>
        <v>2.3952040399849227E-2</v>
      </c>
    </row>
    <row r="3099" spans="2:5" x14ac:dyDescent="0.2">
      <c r="B3099" s="149">
        <v>40835</v>
      </c>
      <c r="C3099">
        <v>14.913719</v>
      </c>
      <c r="D3099">
        <f t="shared" si="49"/>
        <v>-8.901908547714223E-3</v>
      </c>
      <c r="E3099">
        <f>Table2[[#This Row],[Return]]</f>
        <v>-8.901908547714223E-3</v>
      </c>
    </row>
    <row r="3100" spans="2:5" x14ac:dyDescent="0.2">
      <c r="B3100" s="149">
        <v>40834</v>
      </c>
      <c r="C3100">
        <v>15.047672</v>
      </c>
      <c r="D3100">
        <f t="shared" si="49"/>
        <v>-1.1730440055527673E-2</v>
      </c>
      <c r="E3100">
        <f>Table2[[#This Row],[Return]]</f>
        <v>-1.1730440055527673E-2</v>
      </c>
    </row>
    <row r="3101" spans="2:5" x14ac:dyDescent="0.2">
      <c r="B3101" s="149">
        <v>40833</v>
      </c>
      <c r="C3101">
        <v>15.226283</v>
      </c>
      <c r="D3101">
        <f t="shared" si="49"/>
        <v>1.7910642530612871E-2</v>
      </c>
      <c r="E3101">
        <f>Table2[[#This Row],[Return]]</f>
        <v>1.7910642530612871E-2</v>
      </c>
    </row>
    <row r="3102" spans="2:5" x14ac:dyDescent="0.2">
      <c r="B3102" s="149">
        <v>40830</v>
      </c>
      <c r="C3102">
        <v>14.958368999999999</v>
      </c>
      <c r="D3102">
        <f t="shared" si="49"/>
        <v>3.0769196844702945E-2</v>
      </c>
      <c r="E3102">
        <f>Table2[[#This Row],[Return]]</f>
        <v>3.0769196844702945E-2</v>
      </c>
    </row>
    <row r="3103" spans="2:5" x14ac:dyDescent="0.2">
      <c r="B3103" s="149">
        <v>40829</v>
      </c>
      <c r="C3103">
        <v>14.511851</v>
      </c>
      <c r="D3103">
        <f t="shared" si="49"/>
        <v>0</v>
      </c>
      <c r="E3103">
        <f>Table2[[#This Row],[Return]]</f>
        <v>0</v>
      </c>
    </row>
    <row r="3104" spans="2:5" x14ac:dyDescent="0.2">
      <c r="B3104" s="149">
        <v>40828</v>
      </c>
      <c r="C3104">
        <v>14.511851</v>
      </c>
      <c r="D3104">
        <f t="shared" si="49"/>
        <v>-1.5151565536221601E-2</v>
      </c>
      <c r="E3104">
        <f>Table2[[#This Row],[Return]]</f>
        <v>-1.5151565536221601E-2</v>
      </c>
    </row>
    <row r="3105" spans="2:5" x14ac:dyDescent="0.2">
      <c r="B3105" s="149">
        <v>40827</v>
      </c>
      <c r="C3105">
        <v>14.735111</v>
      </c>
      <c r="D3105">
        <f t="shared" si="49"/>
        <v>3.0394555378116138E-3</v>
      </c>
      <c r="E3105">
        <f>Table2[[#This Row],[Return]]</f>
        <v>3.0394555378116138E-3</v>
      </c>
    </row>
    <row r="3106" spans="2:5" x14ac:dyDescent="0.2">
      <c r="B3106" s="149">
        <v>40826</v>
      </c>
      <c r="C3106">
        <v>14.69046</v>
      </c>
      <c r="D3106">
        <f t="shared" si="49"/>
        <v>-3.0302452421294957E-3</v>
      </c>
      <c r="E3106">
        <f>Table2[[#This Row],[Return]]</f>
        <v>-3.0302452421294957E-3</v>
      </c>
    </row>
    <row r="3107" spans="2:5" x14ac:dyDescent="0.2">
      <c r="B3107" s="149">
        <v>40823</v>
      </c>
      <c r="C3107">
        <v>14.735111</v>
      </c>
      <c r="D3107">
        <f t="shared" si="49"/>
        <v>1.2269979953289644E-2</v>
      </c>
      <c r="E3107">
        <f>Table2[[#This Row],[Return]]</f>
        <v>1.2269979953289644E-2</v>
      </c>
    </row>
    <row r="3108" spans="2:5" x14ac:dyDescent="0.2">
      <c r="B3108" s="149">
        <v>40821</v>
      </c>
      <c r="C3108">
        <v>14.556502999999999</v>
      </c>
      <c r="D3108">
        <f t="shared" si="49"/>
        <v>-4.1176477175143715E-2</v>
      </c>
      <c r="E3108">
        <f>Table2[[#This Row],[Return]]</f>
        <v>-4.1176477175143715E-2</v>
      </c>
    </row>
    <row r="3109" spans="2:5" x14ac:dyDescent="0.2">
      <c r="B3109" s="149">
        <v>40820</v>
      </c>
      <c r="C3109">
        <v>15.181628999999999</v>
      </c>
      <c r="D3109">
        <f t="shared" si="49"/>
        <v>1.4925424021830174E-2</v>
      </c>
      <c r="E3109">
        <f>Table2[[#This Row],[Return]]</f>
        <v>1.4925424021830174E-2</v>
      </c>
    </row>
    <row r="3110" spans="2:5" x14ac:dyDescent="0.2">
      <c r="B3110" s="149">
        <v>40819</v>
      </c>
      <c r="C3110">
        <v>14.958368999999999</v>
      </c>
      <c r="D3110">
        <f t="shared" si="49"/>
        <v>-2.6162940964847118E-2</v>
      </c>
      <c r="E3110">
        <f>Table2[[#This Row],[Return]]</f>
        <v>-2.6162940964847118E-2</v>
      </c>
    </row>
    <row r="3111" spans="2:5" x14ac:dyDescent="0.2">
      <c r="B3111" s="149">
        <v>40816</v>
      </c>
      <c r="C3111">
        <v>15.360238000000001</v>
      </c>
      <c r="D3111">
        <f t="shared" si="49"/>
        <v>-1.7142723318381861E-2</v>
      </c>
      <c r="E3111">
        <f>Table2[[#This Row],[Return]]</f>
        <v>-1.7142723318381861E-2</v>
      </c>
    </row>
    <row r="3112" spans="2:5" x14ac:dyDescent="0.2">
      <c r="B3112" s="149">
        <v>40815</v>
      </c>
      <c r="C3112">
        <v>15.628147</v>
      </c>
      <c r="D3112">
        <f t="shared" si="49"/>
        <v>8.6453674195637407E-3</v>
      </c>
      <c r="E3112">
        <f>Table2[[#This Row],[Return]]</f>
        <v>8.6453674195637407E-3</v>
      </c>
    </row>
    <row r="3113" spans="2:5" x14ac:dyDescent="0.2">
      <c r="B3113" s="149">
        <v>40814</v>
      </c>
      <c r="C3113">
        <v>15.494194</v>
      </c>
      <c r="D3113">
        <f t="shared" si="49"/>
        <v>5.7973161374049549E-3</v>
      </c>
      <c r="E3113">
        <f>Table2[[#This Row],[Return]]</f>
        <v>5.7973161374049549E-3</v>
      </c>
    </row>
    <row r="3114" spans="2:5" x14ac:dyDescent="0.2">
      <c r="B3114" s="149">
        <v>40813</v>
      </c>
      <c r="C3114">
        <v>15.404887</v>
      </c>
      <c r="D3114">
        <f t="shared" si="49"/>
        <v>5.8307269470460185E-3</v>
      </c>
      <c r="E3114">
        <f>Table2[[#This Row],[Return]]</f>
        <v>5.8307269470460185E-3</v>
      </c>
    </row>
    <row r="3115" spans="2:5" x14ac:dyDescent="0.2">
      <c r="B3115" s="149">
        <v>40812</v>
      </c>
      <c r="C3115">
        <v>15.315586</v>
      </c>
      <c r="D3115">
        <f t="shared" si="49"/>
        <v>-1.436773546346173E-2</v>
      </c>
      <c r="E3115">
        <f>Table2[[#This Row],[Return]]</f>
        <v>-1.436773546346173E-2</v>
      </c>
    </row>
    <row r="3116" spans="2:5" x14ac:dyDescent="0.2">
      <c r="B3116" s="149">
        <v>40809</v>
      </c>
      <c r="C3116">
        <v>15.538843999999999</v>
      </c>
      <c r="D3116">
        <f t="shared" si="49"/>
        <v>-3.064088886238301E-2</v>
      </c>
      <c r="E3116">
        <f>Table2[[#This Row],[Return]]</f>
        <v>-3.064088886238301E-2</v>
      </c>
    </row>
    <row r="3117" spans="2:5" x14ac:dyDescent="0.2">
      <c r="B3117" s="149">
        <v>40808</v>
      </c>
      <c r="C3117">
        <v>16.030017999999998</v>
      </c>
      <c r="D3117">
        <f t="shared" si="49"/>
        <v>-2.7776003073658236E-3</v>
      </c>
      <c r="E3117">
        <f>Table2[[#This Row],[Return]]</f>
        <v>-2.7776003073658236E-3</v>
      </c>
    </row>
    <row r="3118" spans="2:5" x14ac:dyDescent="0.2">
      <c r="B3118" s="149">
        <v>40807</v>
      </c>
      <c r="C3118">
        <v>16.074667000000002</v>
      </c>
      <c r="D3118">
        <f t="shared" si="49"/>
        <v>-3.7433273881505733E-2</v>
      </c>
      <c r="E3118">
        <f>Table2[[#This Row],[Return]]</f>
        <v>-3.7433273881505733E-2</v>
      </c>
    </row>
    <row r="3119" spans="2:5" x14ac:dyDescent="0.2">
      <c r="B3119" s="149">
        <v>40806</v>
      </c>
      <c r="C3119">
        <v>16.699795000000002</v>
      </c>
      <c r="D3119">
        <f t="shared" si="49"/>
        <v>2.4657551561155681E-2</v>
      </c>
      <c r="E3119">
        <f>Table2[[#This Row],[Return]]</f>
        <v>2.4657551561155681E-2</v>
      </c>
    </row>
    <row r="3120" spans="2:5" x14ac:dyDescent="0.2">
      <c r="B3120" s="149">
        <v>40805</v>
      </c>
      <c r="C3120">
        <v>16.297927999999999</v>
      </c>
      <c r="D3120">
        <f t="shared" si="49"/>
        <v>4.8850738188760998E-2</v>
      </c>
      <c r="E3120">
        <f>Table2[[#This Row],[Return]]</f>
        <v>4.8850738188760998E-2</v>
      </c>
    </row>
    <row r="3121" spans="2:5" x14ac:dyDescent="0.2">
      <c r="B3121" s="149">
        <v>40802</v>
      </c>
      <c r="C3121">
        <v>15.538843999999999</v>
      </c>
      <c r="D3121">
        <f t="shared" si="49"/>
        <v>-8.5469736452308404E-3</v>
      </c>
      <c r="E3121">
        <f>Table2[[#This Row],[Return]]</f>
        <v>-8.5469736452308404E-3</v>
      </c>
    </row>
    <row r="3122" spans="2:5" x14ac:dyDescent="0.2">
      <c r="B3122" s="149">
        <v>40801</v>
      </c>
      <c r="C3122">
        <v>15.672798999999999</v>
      </c>
      <c r="D3122">
        <f t="shared" si="49"/>
        <v>2.6315746392181805E-2</v>
      </c>
      <c r="E3122">
        <f>Table2[[#This Row],[Return]]</f>
        <v>2.6315746392181805E-2</v>
      </c>
    </row>
    <row r="3123" spans="2:5" x14ac:dyDescent="0.2">
      <c r="B3123" s="149">
        <v>40800</v>
      </c>
      <c r="C3123">
        <v>15.270932999999999</v>
      </c>
      <c r="D3123">
        <f t="shared" si="49"/>
        <v>-5.8140375168666851E-3</v>
      </c>
      <c r="E3123">
        <f>Table2[[#This Row],[Return]]</f>
        <v>-5.8140375168666851E-3</v>
      </c>
    </row>
    <row r="3124" spans="2:5" x14ac:dyDescent="0.2">
      <c r="B3124" s="149">
        <v>40799</v>
      </c>
      <c r="C3124">
        <v>15.360238000000001</v>
      </c>
      <c r="D3124">
        <f t="shared" si="49"/>
        <v>-5.7801724698710406E-3</v>
      </c>
      <c r="E3124">
        <f>Table2[[#This Row],[Return]]</f>
        <v>-5.7801724698710406E-3</v>
      </c>
    </row>
    <row r="3125" spans="2:5" x14ac:dyDescent="0.2">
      <c r="B3125" s="149">
        <v>40798</v>
      </c>
      <c r="C3125">
        <v>15.449539</v>
      </c>
      <c r="D3125">
        <f t="shared" si="49"/>
        <v>-3.0812548974440534E-2</v>
      </c>
      <c r="E3125">
        <f>Table2[[#This Row],[Return]]</f>
        <v>-3.0812548974440534E-2</v>
      </c>
    </row>
    <row r="3126" spans="2:5" x14ac:dyDescent="0.2">
      <c r="B3126" s="149">
        <v>40795</v>
      </c>
      <c r="C3126">
        <v>15.940713000000001</v>
      </c>
      <c r="D3126">
        <f t="shared" si="49"/>
        <v>5.6340112668869747E-3</v>
      </c>
      <c r="E3126">
        <f>Table2[[#This Row],[Return]]</f>
        <v>5.6340112668869747E-3</v>
      </c>
    </row>
    <row r="3127" spans="2:5" x14ac:dyDescent="0.2">
      <c r="B3127" s="149">
        <v>40794</v>
      </c>
      <c r="C3127">
        <v>15.851406000000001</v>
      </c>
      <c r="D3127">
        <f t="shared" si="49"/>
        <v>1.1395986128578648E-2</v>
      </c>
      <c r="E3127">
        <f>Table2[[#This Row],[Return]]</f>
        <v>1.1395986128578648E-2</v>
      </c>
    </row>
    <row r="3128" spans="2:5" x14ac:dyDescent="0.2">
      <c r="B3128" s="149">
        <v>40793</v>
      </c>
      <c r="C3128">
        <v>15.672798999999999</v>
      </c>
      <c r="D3128">
        <f t="shared" si="49"/>
        <v>2.8571525466198422E-3</v>
      </c>
      <c r="E3128">
        <f>Table2[[#This Row],[Return]]</f>
        <v>2.8571525466198422E-3</v>
      </c>
    </row>
    <row r="3129" spans="2:5" x14ac:dyDescent="0.2">
      <c r="B3129" s="149">
        <v>40792</v>
      </c>
      <c r="C3129">
        <v>15.628147</v>
      </c>
      <c r="D3129">
        <f t="shared" si="49"/>
        <v>5.7470813144144461E-3</v>
      </c>
      <c r="E3129">
        <f>Table2[[#This Row],[Return]]</f>
        <v>5.7470813144144461E-3</v>
      </c>
    </row>
    <row r="3130" spans="2:5" x14ac:dyDescent="0.2">
      <c r="B3130" s="149">
        <v>40791</v>
      </c>
      <c r="C3130">
        <v>15.538843999999999</v>
      </c>
      <c r="D3130">
        <f t="shared" si="49"/>
        <v>2.9586037191626304E-2</v>
      </c>
      <c r="E3130">
        <f>Table2[[#This Row],[Return]]</f>
        <v>2.9586037191626304E-2</v>
      </c>
    </row>
    <row r="3131" spans="2:5" x14ac:dyDescent="0.2">
      <c r="B3131" s="149">
        <v>40788</v>
      </c>
      <c r="C3131">
        <v>15.092321999999999</v>
      </c>
      <c r="D3131">
        <f t="shared" si="49"/>
        <v>1.1975751990499415E-2</v>
      </c>
      <c r="E3131">
        <f>Table2[[#This Row],[Return]]</f>
        <v>1.1975751990499415E-2</v>
      </c>
    </row>
    <row r="3132" spans="2:5" x14ac:dyDescent="0.2">
      <c r="B3132" s="149">
        <v>40785</v>
      </c>
      <c r="C3132">
        <v>14.913719</v>
      </c>
      <c r="D3132">
        <f t="shared" si="49"/>
        <v>2.1406869621401235E-2</v>
      </c>
      <c r="E3132">
        <f>Table2[[#This Row],[Return]]</f>
        <v>2.1406869621401235E-2</v>
      </c>
    </row>
    <row r="3133" spans="2:5" x14ac:dyDescent="0.2">
      <c r="B3133" s="149">
        <v>40784</v>
      </c>
      <c r="C3133">
        <v>14.601153999999999</v>
      </c>
      <c r="D3133">
        <f t="shared" si="49"/>
        <v>3.0674262905039762E-3</v>
      </c>
      <c r="E3133">
        <f>Table2[[#This Row],[Return]]</f>
        <v>3.0674262905039762E-3</v>
      </c>
    </row>
    <row r="3134" spans="2:5" x14ac:dyDescent="0.2">
      <c r="B3134" s="149">
        <v>40781</v>
      </c>
      <c r="C3134">
        <v>14.556502999999999</v>
      </c>
      <c r="D3134">
        <f t="shared" si="49"/>
        <v>-4.9562778727500235E-2</v>
      </c>
      <c r="E3134">
        <f>Table2[[#This Row],[Return]]</f>
        <v>-4.9562778727500235E-2</v>
      </c>
    </row>
    <row r="3135" spans="2:5" x14ac:dyDescent="0.2">
      <c r="B3135" s="149">
        <v>40780</v>
      </c>
      <c r="C3135">
        <v>15.315586</v>
      </c>
      <c r="D3135">
        <f t="shared" si="49"/>
        <v>3.3132711561665196E-2</v>
      </c>
      <c r="E3135">
        <f>Table2[[#This Row],[Return]]</f>
        <v>3.3132711561665196E-2</v>
      </c>
    </row>
    <row r="3136" spans="2:5" x14ac:dyDescent="0.2">
      <c r="B3136" s="149">
        <v>40779</v>
      </c>
      <c r="C3136">
        <v>14.824413</v>
      </c>
      <c r="D3136">
        <f t="shared" si="49"/>
        <v>-1.77513440277778E-2</v>
      </c>
      <c r="E3136">
        <f>Table2[[#This Row],[Return]]</f>
        <v>-1.77513440277778E-2</v>
      </c>
    </row>
    <row r="3137" spans="2:5" x14ac:dyDescent="0.2">
      <c r="B3137" s="149">
        <v>40778</v>
      </c>
      <c r="C3137">
        <v>15.092321999999999</v>
      </c>
      <c r="D3137">
        <f t="shared" si="49"/>
        <v>5.9520671267383031E-3</v>
      </c>
      <c r="E3137">
        <f>Table2[[#This Row],[Return]]</f>
        <v>5.9520671267383031E-3</v>
      </c>
    </row>
    <row r="3138" spans="2:5" x14ac:dyDescent="0.2">
      <c r="B3138" s="149">
        <v>40777</v>
      </c>
      <c r="C3138">
        <v>15.003023000000001</v>
      </c>
      <c r="D3138">
        <f t="shared" si="49"/>
        <v>3.0674949883224108E-2</v>
      </c>
      <c r="E3138">
        <f>Table2[[#This Row],[Return]]</f>
        <v>3.0674949883224108E-2</v>
      </c>
    </row>
    <row r="3139" spans="2:5" x14ac:dyDescent="0.2">
      <c r="B3139" s="149">
        <v>40774</v>
      </c>
      <c r="C3139">
        <v>14.556502999999999</v>
      </c>
      <c r="D3139">
        <f t="shared" si="49"/>
        <v>-3.2640862985317667E-2</v>
      </c>
      <c r="E3139">
        <f>Table2[[#This Row],[Return]]</f>
        <v>-3.2640862985317667E-2</v>
      </c>
    </row>
    <row r="3140" spans="2:5" x14ac:dyDescent="0.2">
      <c r="B3140" s="149">
        <v>40773</v>
      </c>
      <c r="C3140">
        <v>15.047672</v>
      </c>
      <c r="D3140">
        <f t="shared" ref="D3140:D3203" si="50">(C3140-C3141)/C3141</f>
        <v>-2.6011585200050261E-2</v>
      </c>
      <c r="E3140">
        <f>Table2[[#This Row],[Return]]</f>
        <v>-2.6011585200050261E-2</v>
      </c>
    </row>
    <row r="3141" spans="2:5" x14ac:dyDescent="0.2">
      <c r="B3141" s="149">
        <v>40772</v>
      </c>
      <c r="C3141">
        <v>15.449539</v>
      </c>
      <c r="D3141">
        <f t="shared" si="50"/>
        <v>1.4662740997801207E-2</v>
      </c>
      <c r="E3141">
        <f>Table2[[#This Row],[Return]]</f>
        <v>1.4662740997801207E-2</v>
      </c>
    </row>
    <row r="3142" spans="2:5" x14ac:dyDescent="0.2">
      <c r="B3142" s="149">
        <v>40771</v>
      </c>
      <c r="C3142">
        <v>15.226279999999999</v>
      </c>
      <c r="D3142">
        <f t="shared" si="50"/>
        <v>-1.9830146498773633E-2</v>
      </c>
      <c r="E3142">
        <f>Table2[[#This Row],[Return]]</f>
        <v>-1.9830146498773633E-2</v>
      </c>
    </row>
    <row r="3143" spans="2:5" x14ac:dyDescent="0.2">
      <c r="B3143" s="149">
        <v>40767</v>
      </c>
      <c r="C3143">
        <v>15.534328</v>
      </c>
      <c r="D3143">
        <f t="shared" si="50"/>
        <v>-4.3360461975582201E-2</v>
      </c>
      <c r="E3143">
        <f>Table2[[#This Row],[Return]]</f>
        <v>-4.3360461975582201E-2</v>
      </c>
    </row>
    <row r="3144" spans="2:5" x14ac:dyDescent="0.2">
      <c r="B3144" s="149">
        <v>40766</v>
      </c>
      <c r="C3144">
        <v>16.238434000000002</v>
      </c>
      <c r="D3144">
        <f t="shared" si="50"/>
        <v>1.9337133450501524E-2</v>
      </c>
      <c r="E3144">
        <f>Table2[[#This Row],[Return]]</f>
        <v>1.9337133450501524E-2</v>
      </c>
    </row>
    <row r="3145" spans="2:5" x14ac:dyDescent="0.2">
      <c r="B3145" s="149">
        <v>40765</v>
      </c>
      <c r="C3145">
        <v>15.930386</v>
      </c>
      <c r="D3145">
        <f t="shared" si="50"/>
        <v>1.9718300843535663E-2</v>
      </c>
      <c r="E3145">
        <f>Table2[[#This Row],[Return]]</f>
        <v>1.9718300843535663E-2</v>
      </c>
    </row>
    <row r="3146" spans="2:5" x14ac:dyDescent="0.2">
      <c r="B3146" s="149">
        <v>40764</v>
      </c>
      <c r="C3146">
        <v>15.622339999999999</v>
      </c>
      <c r="D3146">
        <f t="shared" si="50"/>
        <v>2.3054638979000296E-2</v>
      </c>
      <c r="E3146">
        <f>Table2[[#This Row],[Return]]</f>
        <v>2.3054638979000296E-2</v>
      </c>
    </row>
    <row r="3147" spans="2:5" x14ac:dyDescent="0.2">
      <c r="B3147" s="149">
        <v>40763</v>
      </c>
      <c r="C3147">
        <v>15.270289</v>
      </c>
      <c r="D3147">
        <f t="shared" si="50"/>
        <v>-4.9315084014800351E-2</v>
      </c>
      <c r="E3147">
        <f>Table2[[#This Row],[Return]]</f>
        <v>-4.9315084014800351E-2</v>
      </c>
    </row>
    <row r="3148" spans="2:5" x14ac:dyDescent="0.2">
      <c r="B3148" s="149">
        <v>40760</v>
      </c>
      <c r="C3148">
        <v>16.062408000000001</v>
      </c>
      <c r="D3148">
        <f t="shared" si="50"/>
        <v>0</v>
      </c>
      <c r="E3148">
        <f>Table2[[#This Row],[Return]]</f>
        <v>0</v>
      </c>
    </row>
    <row r="3149" spans="2:5" x14ac:dyDescent="0.2">
      <c r="B3149" s="149">
        <v>40759</v>
      </c>
      <c r="C3149">
        <v>16.062408000000001</v>
      </c>
      <c r="D3149">
        <f t="shared" si="50"/>
        <v>5.5095666840862629E-3</v>
      </c>
      <c r="E3149">
        <f>Table2[[#This Row],[Return]]</f>
        <v>5.5095666840862629E-3</v>
      </c>
    </row>
    <row r="3150" spans="2:5" x14ac:dyDescent="0.2">
      <c r="B3150" s="149">
        <v>40758</v>
      </c>
      <c r="C3150">
        <v>15.974396</v>
      </c>
      <c r="D3150">
        <f t="shared" si="50"/>
        <v>5.5403433633086736E-3</v>
      </c>
      <c r="E3150">
        <f>Table2[[#This Row],[Return]]</f>
        <v>5.5403433633086736E-3</v>
      </c>
    </row>
    <row r="3151" spans="2:5" x14ac:dyDescent="0.2">
      <c r="B3151" s="149">
        <v>40757</v>
      </c>
      <c r="C3151">
        <v>15.886380000000001</v>
      </c>
      <c r="D3151">
        <f t="shared" si="50"/>
        <v>-3.2171810920649704E-2</v>
      </c>
      <c r="E3151">
        <f>Table2[[#This Row],[Return]]</f>
        <v>-3.2171810920649704E-2</v>
      </c>
    </row>
    <row r="3152" spans="2:5" x14ac:dyDescent="0.2">
      <c r="B3152" s="149">
        <v>40756</v>
      </c>
      <c r="C3152">
        <v>16.414463000000001</v>
      </c>
      <c r="D3152">
        <f t="shared" si="50"/>
        <v>1.3587143280833606E-2</v>
      </c>
      <c r="E3152">
        <f>Table2[[#This Row],[Return]]</f>
        <v>1.3587143280833606E-2</v>
      </c>
    </row>
    <row r="3153" spans="2:5" x14ac:dyDescent="0.2">
      <c r="B3153" s="149">
        <v>40753</v>
      </c>
      <c r="C3153">
        <v>16.194427000000001</v>
      </c>
      <c r="D3153">
        <f t="shared" si="50"/>
        <v>8.2191287881617538E-3</v>
      </c>
      <c r="E3153">
        <f>Table2[[#This Row],[Return]]</f>
        <v>8.2191287881617538E-3</v>
      </c>
    </row>
    <row r="3154" spans="2:5" x14ac:dyDescent="0.2">
      <c r="B3154" s="149">
        <v>40752</v>
      </c>
      <c r="C3154">
        <v>16.062408000000001</v>
      </c>
      <c r="D3154">
        <f t="shared" si="50"/>
        <v>-2.1447853639805333E-2</v>
      </c>
      <c r="E3154">
        <f>Table2[[#This Row],[Return]]</f>
        <v>-2.1447853639805333E-2</v>
      </c>
    </row>
    <row r="3155" spans="2:5" x14ac:dyDescent="0.2">
      <c r="B3155" s="149">
        <v>40751</v>
      </c>
      <c r="C3155">
        <v>16.414463000000001</v>
      </c>
      <c r="D3155">
        <f t="shared" si="50"/>
        <v>-1.5830920995947975E-2</v>
      </c>
      <c r="E3155">
        <f>Table2[[#This Row],[Return]]</f>
        <v>-1.5830920995947975E-2</v>
      </c>
    </row>
    <row r="3156" spans="2:5" x14ac:dyDescent="0.2">
      <c r="B3156" s="149">
        <v>40750</v>
      </c>
      <c r="C3156">
        <v>16.678498999999999</v>
      </c>
      <c r="D3156">
        <f t="shared" si="50"/>
        <v>2.9891270620442303E-2</v>
      </c>
      <c r="E3156">
        <f>Table2[[#This Row],[Return]]</f>
        <v>2.9891270620442303E-2</v>
      </c>
    </row>
    <row r="3157" spans="2:5" x14ac:dyDescent="0.2">
      <c r="B3157" s="149">
        <v>40749</v>
      </c>
      <c r="C3157">
        <v>16.194427000000001</v>
      </c>
      <c r="D3157">
        <f t="shared" si="50"/>
        <v>8.2191287881617538E-3</v>
      </c>
      <c r="E3157">
        <f>Table2[[#This Row],[Return]]</f>
        <v>8.2191287881617538E-3</v>
      </c>
    </row>
    <row r="3158" spans="2:5" x14ac:dyDescent="0.2">
      <c r="B3158" s="149">
        <v>40746</v>
      </c>
      <c r="C3158">
        <v>16.062408000000001</v>
      </c>
      <c r="D3158">
        <f t="shared" si="50"/>
        <v>0</v>
      </c>
      <c r="E3158">
        <f>Table2[[#This Row],[Return]]</f>
        <v>0</v>
      </c>
    </row>
    <row r="3159" spans="2:5" x14ac:dyDescent="0.2">
      <c r="B3159" s="149">
        <v>40745</v>
      </c>
      <c r="C3159">
        <v>16.062408000000001</v>
      </c>
      <c r="D3159">
        <f t="shared" si="50"/>
        <v>1.108043493860782E-2</v>
      </c>
      <c r="E3159">
        <f>Table2[[#This Row],[Return]]</f>
        <v>1.108043493860782E-2</v>
      </c>
    </row>
    <row r="3160" spans="2:5" x14ac:dyDescent="0.2">
      <c r="B3160" s="149">
        <v>40744</v>
      </c>
      <c r="C3160">
        <v>15.886380000000001</v>
      </c>
      <c r="D3160">
        <f t="shared" si="50"/>
        <v>-2.4324124473758087E-2</v>
      </c>
      <c r="E3160">
        <f>Table2[[#This Row],[Return]]</f>
        <v>-2.4324124473758087E-2</v>
      </c>
    </row>
    <row r="3161" spans="2:5" x14ac:dyDescent="0.2">
      <c r="B3161" s="149">
        <v>40743</v>
      </c>
      <c r="C3161">
        <v>16.282436000000001</v>
      </c>
      <c r="D3161">
        <f t="shared" si="50"/>
        <v>2.7097440553688233E-3</v>
      </c>
      <c r="E3161">
        <f>Table2[[#This Row],[Return]]</f>
        <v>2.7097440553688233E-3</v>
      </c>
    </row>
    <row r="3162" spans="2:5" x14ac:dyDescent="0.2">
      <c r="B3162" s="149">
        <v>40742</v>
      </c>
      <c r="C3162">
        <v>16.238434000000002</v>
      </c>
      <c r="D3162">
        <f t="shared" si="50"/>
        <v>-1.0724018202727665E-2</v>
      </c>
      <c r="E3162">
        <f>Table2[[#This Row],[Return]]</f>
        <v>-1.0724018202727665E-2</v>
      </c>
    </row>
    <row r="3163" spans="2:5" x14ac:dyDescent="0.2">
      <c r="B3163" s="149">
        <v>40739</v>
      </c>
      <c r="C3163">
        <v>16.414463000000001</v>
      </c>
      <c r="D3163">
        <f t="shared" si="50"/>
        <v>-2.6737602385738029E-3</v>
      </c>
      <c r="E3163">
        <f>Table2[[#This Row],[Return]]</f>
        <v>-2.6737602385738029E-3</v>
      </c>
    </row>
    <row r="3164" spans="2:5" x14ac:dyDescent="0.2">
      <c r="B3164" s="149">
        <v>40738</v>
      </c>
      <c r="C3164">
        <v>16.458469000000001</v>
      </c>
      <c r="D3164">
        <f t="shared" si="50"/>
        <v>2.680928398327715E-3</v>
      </c>
      <c r="E3164">
        <f>Table2[[#This Row],[Return]]</f>
        <v>2.680928398327715E-3</v>
      </c>
    </row>
    <row r="3165" spans="2:5" x14ac:dyDescent="0.2">
      <c r="B3165" s="149">
        <v>40737</v>
      </c>
      <c r="C3165">
        <v>16.414463000000001</v>
      </c>
      <c r="D3165">
        <f t="shared" si="50"/>
        <v>-2.6737602385738029E-3</v>
      </c>
      <c r="E3165">
        <f>Table2[[#This Row],[Return]]</f>
        <v>-2.6737602385738029E-3</v>
      </c>
    </row>
    <row r="3166" spans="2:5" x14ac:dyDescent="0.2">
      <c r="B3166" s="149">
        <v>40736</v>
      </c>
      <c r="C3166">
        <v>16.458469000000001</v>
      </c>
      <c r="D3166">
        <f t="shared" si="50"/>
        <v>1.081122013929613E-2</v>
      </c>
      <c r="E3166">
        <f>Table2[[#This Row],[Return]]</f>
        <v>1.081122013929613E-2</v>
      </c>
    </row>
    <row r="3167" spans="2:5" x14ac:dyDescent="0.2">
      <c r="B3167" s="149">
        <v>40735</v>
      </c>
      <c r="C3167">
        <v>16.282436000000001</v>
      </c>
      <c r="D3167">
        <f t="shared" si="50"/>
        <v>3.3519355911633381E-2</v>
      </c>
      <c r="E3167">
        <f>Table2[[#This Row],[Return]]</f>
        <v>3.3519355911633381E-2</v>
      </c>
    </row>
    <row r="3168" spans="2:5" x14ac:dyDescent="0.2">
      <c r="B3168" s="149">
        <v>40732</v>
      </c>
      <c r="C3168">
        <v>15.75436</v>
      </c>
      <c r="D3168">
        <f t="shared" si="50"/>
        <v>-2.1857939443127389E-2</v>
      </c>
      <c r="E3168">
        <f>Table2[[#This Row],[Return]]</f>
        <v>-2.1857939443127389E-2</v>
      </c>
    </row>
    <row r="3169" spans="2:5" x14ac:dyDescent="0.2">
      <c r="B3169" s="149">
        <v>40731</v>
      </c>
      <c r="C3169">
        <v>16.106413</v>
      </c>
      <c r="D3169">
        <f t="shared" si="50"/>
        <v>1.1049763640378801E-2</v>
      </c>
      <c r="E3169">
        <f>Table2[[#This Row],[Return]]</f>
        <v>1.1049763640378801E-2</v>
      </c>
    </row>
    <row r="3170" spans="2:5" x14ac:dyDescent="0.2">
      <c r="B3170" s="149">
        <v>40730</v>
      </c>
      <c r="C3170">
        <v>15.930386</v>
      </c>
      <c r="D3170">
        <f t="shared" si="50"/>
        <v>6.4705810800279831E-2</v>
      </c>
      <c r="E3170">
        <f>Table2[[#This Row],[Return]]</f>
        <v>6.4705810800279831E-2</v>
      </c>
    </row>
    <row r="3171" spans="2:5" x14ac:dyDescent="0.2">
      <c r="B3171" s="149">
        <v>40729</v>
      </c>
      <c r="C3171">
        <v>14.962242</v>
      </c>
      <c r="D3171">
        <f t="shared" si="50"/>
        <v>2.94994702456067E-3</v>
      </c>
      <c r="E3171">
        <f>Table2[[#This Row],[Return]]</f>
        <v>2.94994702456067E-3</v>
      </c>
    </row>
    <row r="3172" spans="2:5" x14ac:dyDescent="0.2">
      <c r="B3172" s="149">
        <v>40728</v>
      </c>
      <c r="C3172">
        <v>14.918234</v>
      </c>
      <c r="D3172">
        <f t="shared" si="50"/>
        <v>0</v>
      </c>
      <c r="E3172">
        <f>Table2[[#This Row],[Return]]</f>
        <v>0</v>
      </c>
    </row>
    <row r="3173" spans="2:5" x14ac:dyDescent="0.2">
      <c r="B3173" s="149">
        <v>40725</v>
      </c>
      <c r="C3173">
        <v>14.918234</v>
      </c>
      <c r="D3173">
        <f t="shared" si="50"/>
        <v>5.9347737255414533E-3</v>
      </c>
      <c r="E3173">
        <f>Table2[[#This Row],[Return]]</f>
        <v>5.9347737255414533E-3</v>
      </c>
    </row>
    <row r="3174" spans="2:5" x14ac:dyDescent="0.2">
      <c r="B3174" s="149">
        <v>40724</v>
      </c>
      <c r="C3174">
        <v>14.830220000000001</v>
      </c>
      <c r="D3174">
        <f t="shared" si="50"/>
        <v>-8.8236776279917942E-3</v>
      </c>
      <c r="E3174">
        <f>Table2[[#This Row],[Return]]</f>
        <v>-8.8236776279917942E-3</v>
      </c>
    </row>
    <row r="3175" spans="2:5" x14ac:dyDescent="0.2">
      <c r="B3175" s="149">
        <v>40723</v>
      </c>
      <c r="C3175">
        <v>14.962242</v>
      </c>
      <c r="D3175">
        <f t="shared" si="50"/>
        <v>0</v>
      </c>
      <c r="E3175">
        <f>Table2[[#This Row],[Return]]</f>
        <v>0</v>
      </c>
    </row>
    <row r="3176" spans="2:5" x14ac:dyDescent="0.2">
      <c r="B3176" s="149">
        <v>40722</v>
      </c>
      <c r="C3176">
        <v>14.962242</v>
      </c>
      <c r="D3176">
        <f t="shared" si="50"/>
        <v>1.4925444004046074E-2</v>
      </c>
      <c r="E3176">
        <f>Table2[[#This Row],[Return]]</f>
        <v>1.4925444004046074E-2</v>
      </c>
    </row>
    <row r="3177" spans="2:5" x14ac:dyDescent="0.2">
      <c r="B3177" s="149">
        <v>40721</v>
      </c>
      <c r="C3177">
        <v>14.742208</v>
      </c>
      <c r="D3177">
        <f t="shared" si="50"/>
        <v>-1.1799385905865281E-2</v>
      </c>
      <c r="E3177">
        <f>Table2[[#This Row],[Return]]</f>
        <v>-1.1799385905865281E-2</v>
      </c>
    </row>
    <row r="3178" spans="2:5" x14ac:dyDescent="0.2">
      <c r="B3178" s="149">
        <v>40718</v>
      </c>
      <c r="C3178">
        <v>14.918234</v>
      </c>
      <c r="D3178">
        <f t="shared" si="50"/>
        <v>-5.865289462723842E-3</v>
      </c>
      <c r="E3178">
        <f>Table2[[#This Row],[Return]]</f>
        <v>-5.865289462723842E-3</v>
      </c>
    </row>
    <row r="3179" spans="2:5" x14ac:dyDescent="0.2">
      <c r="B3179" s="149">
        <v>40717</v>
      </c>
      <c r="C3179">
        <v>15.00625</v>
      </c>
      <c r="D3179">
        <f t="shared" si="50"/>
        <v>2.9412704325995948E-3</v>
      </c>
      <c r="E3179">
        <f>Table2[[#This Row],[Return]]</f>
        <v>2.9412704325995948E-3</v>
      </c>
    </row>
    <row r="3180" spans="2:5" x14ac:dyDescent="0.2">
      <c r="B3180" s="149">
        <v>40716</v>
      </c>
      <c r="C3180">
        <v>14.962242</v>
      </c>
      <c r="D3180">
        <f t="shared" si="50"/>
        <v>2.94994702456067E-3</v>
      </c>
      <c r="E3180">
        <f>Table2[[#This Row],[Return]]</f>
        <v>2.94994702456067E-3</v>
      </c>
    </row>
    <row r="3181" spans="2:5" x14ac:dyDescent="0.2">
      <c r="B3181" s="149">
        <v>40715</v>
      </c>
      <c r="C3181">
        <v>14.918234</v>
      </c>
      <c r="D3181">
        <f t="shared" si="50"/>
        <v>2.1084328278321889E-2</v>
      </c>
      <c r="E3181">
        <f>Table2[[#This Row],[Return]]</f>
        <v>2.1084328278321889E-2</v>
      </c>
    </row>
    <row r="3182" spans="2:5" x14ac:dyDescent="0.2">
      <c r="B3182" s="149">
        <v>40714</v>
      </c>
      <c r="C3182">
        <v>14.610188000000001</v>
      </c>
      <c r="D3182">
        <f t="shared" si="50"/>
        <v>-6.741572029623244E-2</v>
      </c>
      <c r="E3182">
        <f>Table2[[#This Row],[Return]]</f>
        <v>-6.741572029623244E-2</v>
      </c>
    </row>
    <row r="3183" spans="2:5" x14ac:dyDescent="0.2">
      <c r="B3183" s="149">
        <v>40711</v>
      </c>
      <c r="C3183">
        <v>15.666346000000001</v>
      </c>
      <c r="D3183">
        <f t="shared" si="50"/>
        <v>-1.6574614074009231E-2</v>
      </c>
      <c r="E3183">
        <f>Table2[[#This Row],[Return]]</f>
        <v>-1.6574614074009231E-2</v>
      </c>
    </row>
    <row r="3184" spans="2:5" x14ac:dyDescent="0.2">
      <c r="B3184" s="149">
        <v>40710</v>
      </c>
      <c r="C3184">
        <v>15.930386</v>
      </c>
      <c r="D3184">
        <f t="shared" si="50"/>
        <v>-2.6881785128365161E-2</v>
      </c>
      <c r="E3184">
        <f>Table2[[#This Row],[Return]]</f>
        <v>-2.6881785128365161E-2</v>
      </c>
    </row>
    <row r="3185" spans="2:5" x14ac:dyDescent="0.2">
      <c r="B3185" s="149">
        <v>40709</v>
      </c>
      <c r="C3185">
        <v>16.370453000000001</v>
      </c>
      <c r="D3185">
        <f t="shared" si="50"/>
        <v>-1.0638335162523856E-2</v>
      </c>
      <c r="E3185">
        <f>Table2[[#This Row],[Return]]</f>
        <v>-1.0638335162523856E-2</v>
      </c>
    </row>
    <row r="3186" spans="2:5" x14ac:dyDescent="0.2">
      <c r="B3186" s="149">
        <v>40708</v>
      </c>
      <c r="C3186">
        <v>16.546479999999999</v>
      </c>
      <c r="D3186">
        <f t="shared" si="50"/>
        <v>-1.0526174788177758E-2</v>
      </c>
      <c r="E3186">
        <f>Table2[[#This Row],[Return]]</f>
        <v>-1.0526174788177758E-2</v>
      </c>
    </row>
    <row r="3187" spans="2:5" x14ac:dyDescent="0.2">
      <c r="B3187" s="149">
        <v>40707</v>
      </c>
      <c r="C3187">
        <v>16.722504000000001</v>
      </c>
      <c r="D3187">
        <f t="shared" si="50"/>
        <v>-2.6247558227971359E-3</v>
      </c>
      <c r="E3187">
        <f>Table2[[#This Row],[Return]]</f>
        <v>-2.6247558227971359E-3</v>
      </c>
    </row>
    <row r="3188" spans="2:5" x14ac:dyDescent="0.2">
      <c r="B3188" s="149">
        <v>40704</v>
      </c>
      <c r="C3188">
        <v>16.766511999999999</v>
      </c>
      <c r="D3188">
        <f t="shared" si="50"/>
        <v>-1.0389647029881488E-2</v>
      </c>
      <c r="E3188">
        <f>Table2[[#This Row],[Return]]</f>
        <v>-1.0389647029881488E-2</v>
      </c>
    </row>
    <row r="3189" spans="2:5" x14ac:dyDescent="0.2">
      <c r="B3189" s="149">
        <v>40703</v>
      </c>
      <c r="C3189">
        <v>16.942539</v>
      </c>
      <c r="D3189">
        <f t="shared" si="50"/>
        <v>-4.4664974349376961E-2</v>
      </c>
      <c r="E3189">
        <f>Table2[[#This Row],[Return]]</f>
        <v>-4.4664974349376961E-2</v>
      </c>
    </row>
    <row r="3190" spans="2:5" x14ac:dyDescent="0.2">
      <c r="B3190" s="149">
        <v>40702</v>
      </c>
      <c r="C3190">
        <v>17.734656999999999</v>
      </c>
      <c r="D3190">
        <f t="shared" si="50"/>
        <v>2.4874152469101895E-3</v>
      </c>
      <c r="E3190">
        <f>Table2[[#This Row],[Return]]</f>
        <v>2.4874152469101895E-3</v>
      </c>
    </row>
    <row r="3191" spans="2:5" x14ac:dyDescent="0.2">
      <c r="B3191" s="149">
        <v>40701</v>
      </c>
      <c r="C3191">
        <v>17.690653000000001</v>
      </c>
      <c r="D3191">
        <f t="shared" si="50"/>
        <v>-2.4271683479019722E-2</v>
      </c>
      <c r="E3191">
        <f>Table2[[#This Row],[Return]]</f>
        <v>-2.4271683479019722E-2</v>
      </c>
    </row>
    <row r="3192" spans="2:5" x14ac:dyDescent="0.2">
      <c r="B3192" s="149">
        <v>40700</v>
      </c>
      <c r="C3192">
        <v>18.130716</v>
      </c>
      <c r="D3192">
        <f t="shared" si="50"/>
        <v>-2.8302037462434679E-2</v>
      </c>
      <c r="E3192">
        <f>Table2[[#This Row],[Return]]</f>
        <v>-2.8302037462434679E-2</v>
      </c>
    </row>
    <row r="3193" spans="2:5" x14ac:dyDescent="0.2">
      <c r="B3193" s="149">
        <v>40697</v>
      </c>
      <c r="C3193">
        <v>18.658798000000001</v>
      </c>
      <c r="D3193">
        <f t="shared" si="50"/>
        <v>-1.8518529233646511E-2</v>
      </c>
      <c r="E3193">
        <f>Table2[[#This Row],[Return]]</f>
        <v>-1.8518529233646511E-2</v>
      </c>
    </row>
    <row r="3194" spans="2:5" x14ac:dyDescent="0.2">
      <c r="B3194" s="149">
        <v>40696</v>
      </c>
      <c r="C3194">
        <v>19.010850999999999</v>
      </c>
      <c r="D3194">
        <f t="shared" si="50"/>
        <v>-4.6082845555631014E-3</v>
      </c>
      <c r="E3194">
        <f>Table2[[#This Row],[Return]]</f>
        <v>-4.6082845555631014E-3</v>
      </c>
    </row>
    <row r="3195" spans="2:5" x14ac:dyDescent="0.2">
      <c r="B3195" s="149">
        <v>40695</v>
      </c>
      <c r="C3195">
        <v>19.098863999999999</v>
      </c>
      <c r="D3195">
        <f t="shared" si="50"/>
        <v>6.9607268811922992E-3</v>
      </c>
      <c r="E3195">
        <f>Table2[[#This Row],[Return]]</f>
        <v>6.9607268811922992E-3</v>
      </c>
    </row>
    <row r="3196" spans="2:5" x14ac:dyDescent="0.2">
      <c r="B3196" s="149">
        <v>40694</v>
      </c>
      <c r="C3196">
        <v>18.966840999999999</v>
      </c>
      <c r="D3196">
        <f t="shared" si="50"/>
        <v>9.36744694310555E-3</v>
      </c>
      <c r="E3196">
        <f>Table2[[#This Row],[Return]]</f>
        <v>9.36744694310555E-3</v>
      </c>
    </row>
    <row r="3197" spans="2:5" x14ac:dyDescent="0.2">
      <c r="B3197" s="149">
        <v>40693</v>
      </c>
      <c r="C3197">
        <v>18.790818999999999</v>
      </c>
      <c r="D3197">
        <f t="shared" si="50"/>
        <v>6.7500288025043445E-2</v>
      </c>
      <c r="E3197">
        <f>Table2[[#This Row],[Return]]</f>
        <v>6.7500288025043445E-2</v>
      </c>
    </row>
    <row r="3198" spans="2:5" x14ac:dyDescent="0.2">
      <c r="B3198" s="149">
        <v>40690</v>
      </c>
      <c r="C3198">
        <v>17.602636</v>
      </c>
      <c r="D3198">
        <f t="shared" si="50"/>
        <v>2.0407824915427458E-2</v>
      </c>
      <c r="E3198">
        <f>Table2[[#This Row],[Return]]</f>
        <v>2.0407824915427458E-2</v>
      </c>
    </row>
    <row r="3199" spans="2:5" x14ac:dyDescent="0.2">
      <c r="B3199" s="149">
        <v>40689</v>
      </c>
      <c r="C3199">
        <v>17.250589000000002</v>
      </c>
      <c r="D3199">
        <f t="shared" si="50"/>
        <v>-5.0760153645621944E-3</v>
      </c>
      <c r="E3199">
        <f>Table2[[#This Row],[Return]]</f>
        <v>-5.0760153645621944E-3</v>
      </c>
    </row>
    <row r="3200" spans="2:5" x14ac:dyDescent="0.2">
      <c r="B3200" s="149">
        <v>40688</v>
      </c>
      <c r="C3200">
        <v>17.3386</v>
      </c>
      <c r="D3200">
        <f t="shared" si="50"/>
        <v>-3.4313650956176348E-2</v>
      </c>
      <c r="E3200">
        <f>Table2[[#This Row],[Return]]</f>
        <v>-3.4313650956176348E-2</v>
      </c>
    </row>
    <row r="3201" spans="2:5" x14ac:dyDescent="0.2">
      <c r="B3201" s="149">
        <v>40687</v>
      </c>
      <c r="C3201">
        <v>17.954691</v>
      </c>
      <c r="D3201">
        <f t="shared" si="50"/>
        <v>-3.0878664082514436E-2</v>
      </c>
      <c r="E3201">
        <f>Table2[[#This Row],[Return]]</f>
        <v>-3.0878664082514436E-2</v>
      </c>
    </row>
    <row r="3202" spans="2:5" x14ac:dyDescent="0.2">
      <c r="B3202" s="149">
        <v>40686</v>
      </c>
      <c r="C3202">
        <v>18.526772999999999</v>
      </c>
      <c r="D3202">
        <f t="shared" si="50"/>
        <v>-3.2183947795486986E-2</v>
      </c>
      <c r="E3202">
        <f>Table2[[#This Row],[Return]]</f>
        <v>-3.2183947795486986E-2</v>
      </c>
    </row>
    <row r="3203" spans="2:5" x14ac:dyDescent="0.2">
      <c r="B3203" s="149">
        <v>40683</v>
      </c>
      <c r="C3203">
        <v>19.142866000000001</v>
      </c>
      <c r="D3203">
        <f t="shared" si="50"/>
        <v>-1.5837401607471688E-2</v>
      </c>
      <c r="E3203">
        <f>Table2[[#This Row],[Return]]</f>
        <v>-1.5837401607471688E-2</v>
      </c>
    </row>
    <row r="3204" spans="2:5" x14ac:dyDescent="0.2">
      <c r="B3204" s="149">
        <v>40682</v>
      </c>
      <c r="C3204">
        <v>19.450918000000001</v>
      </c>
      <c r="D3204">
        <f t="shared" ref="D3204:D3267" si="51">(C3204-C3205)/C3205</f>
        <v>2.2678524850896975E-3</v>
      </c>
      <c r="E3204">
        <f>Table2[[#This Row],[Return]]</f>
        <v>2.2678524850896975E-3</v>
      </c>
    </row>
    <row r="3205" spans="2:5" x14ac:dyDescent="0.2">
      <c r="B3205" s="149">
        <v>40681</v>
      </c>
      <c r="C3205">
        <v>19.406905999999999</v>
      </c>
      <c r="D3205">
        <f t="shared" si="51"/>
        <v>-4.1304385627607569E-2</v>
      </c>
      <c r="E3205">
        <f>Table2[[#This Row],[Return]]</f>
        <v>-4.1304385627607569E-2</v>
      </c>
    </row>
    <row r="3206" spans="2:5" x14ac:dyDescent="0.2">
      <c r="B3206" s="149">
        <v>40680</v>
      </c>
      <c r="C3206">
        <v>20.243031999999999</v>
      </c>
      <c r="D3206">
        <f t="shared" si="51"/>
        <v>2.1785206694104808E-3</v>
      </c>
      <c r="E3206">
        <f>Table2[[#This Row],[Return]]</f>
        <v>2.1785206694104808E-3</v>
      </c>
    </row>
    <row r="3207" spans="2:5" x14ac:dyDescent="0.2">
      <c r="B3207" s="149">
        <v>40679</v>
      </c>
      <c r="C3207">
        <v>20.199027999999998</v>
      </c>
      <c r="D3207">
        <f t="shared" si="51"/>
        <v>-1.5021354584408852E-2</v>
      </c>
      <c r="E3207">
        <f>Table2[[#This Row],[Return]]</f>
        <v>-1.5021354584408852E-2</v>
      </c>
    </row>
    <row r="3208" spans="2:5" x14ac:dyDescent="0.2">
      <c r="B3208" s="149">
        <v>40676</v>
      </c>
      <c r="C3208">
        <v>20.507072000000001</v>
      </c>
      <c r="D3208">
        <f t="shared" si="51"/>
        <v>-2.1414445303387726E-3</v>
      </c>
      <c r="E3208">
        <f>Table2[[#This Row],[Return]]</f>
        <v>-2.1414445303387726E-3</v>
      </c>
    </row>
    <row r="3209" spans="2:5" x14ac:dyDescent="0.2">
      <c r="B3209" s="149">
        <v>40675</v>
      </c>
      <c r="C3209">
        <v>20.551081</v>
      </c>
      <c r="D3209">
        <f t="shared" si="51"/>
        <v>-1.6842068602826211E-2</v>
      </c>
      <c r="E3209">
        <f>Table2[[#This Row],[Return]]</f>
        <v>-1.6842068602826211E-2</v>
      </c>
    </row>
    <row r="3210" spans="2:5" x14ac:dyDescent="0.2">
      <c r="B3210" s="149">
        <v>40674</v>
      </c>
      <c r="C3210">
        <v>20.903133</v>
      </c>
      <c r="D3210">
        <f t="shared" si="51"/>
        <v>1.4957157990431546E-2</v>
      </c>
      <c r="E3210">
        <f>Table2[[#This Row],[Return]]</f>
        <v>1.4957157990431546E-2</v>
      </c>
    </row>
    <row r="3211" spans="2:5" x14ac:dyDescent="0.2">
      <c r="B3211" s="149">
        <v>40673</v>
      </c>
      <c r="C3211">
        <v>20.595089000000002</v>
      </c>
      <c r="D3211">
        <f t="shared" si="51"/>
        <v>-1.2658057325031481E-2</v>
      </c>
      <c r="E3211">
        <f>Table2[[#This Row],[Return]]</f>
        <v>-1.2658057325031481E-2</v>
      </c>
    </row>
    <row r="3212" spans="2:5" x14ac:dyDescent="0.2">
      <c r="B3212" s="149">
        <v>40672</v>
      </c>
      <c r="C3212">
        <v>20.859124999999999</v>
      </c>
      <c r="D3212">
        <f t="shared" si="51"/>
        <v>-1.2499927212605557E-2</v>
      </c>
      <c r="E3212">
        <f>Table2[[#This Row],[Return]]</f>
        <v>-1.2499927212605557E-2</v>
      </c>
    </row>
    <row r="3213" spans="2:5" x14ac:dyDescent="0.2">
      <c r="B3213" s="149">
        <v>40669</v>
      </c>
      <c r="C3213">
        <v>21.123163000000002</v>
      </c>
      <c r="D3213">
        <f t="shared" si="51"/>
        <v>0</v>
      </c>
      <c r="E3213">
        <f>Table2[[#This Row],[Return]]</f>
        <v>0</v>
      </c>
    </row>
    <row r="3214" spans="2:5" x14ac:dyDescent="0.2">
      <c r="B3214" s="149">
        <v>40668</v>
      </c>
      <c r="C3214">
        <v>21.123163000000002</v>
      </c>
      <c r="D3214">
        <f t="shared" si="51"/>
        <v>-6.2114247119337985E-3</v>
      </c>
      <c r="E3214">
        <f>Table2[[#This Row],[Return]]</f>
        <v>-6.2114247119337985E-3</v>
      </c>
    </row>
    <row r="3215" spans="2:5" x14ac:dyDescent="0.2">
      <c r="B3215" s="149">
        <v>40667</v>
      </c>
      <c r="C3215">
        <v>21.255188</v>
      </c>
      <c r="D3215">
        <f t="shared" si="51"/>
        <v>-2.0659938649316388E-3</v>
      </c>
      <c r="E3215">
        <f>Table2[[#This Row],[Return]]</f>
        <v>-2.0659938649316388E-3</v>
      </c>
    </row>
    <row r="3216" spans="2:5" x14ac:dyDescent="0.2">
      <c r="B3216" s="149">
        <v>40666</v>
      </c>
      <c r="C3216">
        <v>21.299192000000001</v>
      </c>
      <c r="D3216">
        <f t="shared" si="51"/>
        <v>-3.585649904222505E-2</v>
      </c>
      <c r="E3216">
        <f>Table2[[#This Row],[Return]]</f>
        <v>-3.585649904222505E-2</v>
      </c>
    </row>
    <row r="3217" spans="2:5" x14ac:dyDescent="0.2">
      <c r="B3217" s="149">
        <v>40665</v>
      </c>
      <c r="C3217">
        <v>22.091308999999999</v>
      </c>
      <c r="D3217">
        <f t="shared" si="51"/>
        <v>1.9959356481862142E-3</v>
      </c>
      <c r="E3217">
        <f>Table2[[#This Row],[Return]]</f>
        <v>1.9959356481862142E-3</v>
      </c>
    </row>
    <row r="3218" spans="2:5" x14ac:dyDescent="0.2">
      <c r="B3218" s="149">
        <v>40662</v>
      </c>
      <c r="C3218">
        <v>22.047304</v>
      </c>
      <c r="D3218">
        <f t="shared" si="51"/>
        <v>-1.7647130900379671E-2</v>
      </c>
      <c r="E3218">
        <f>Table2[[#This Row],[Return]]</f>
        <v>-1.7647130900379671E-2</v>
      </c>
    </row>
    <row r="3219" spans="2:5" x14ac:dyDescent="0.2">
      <c r="B3219" s="149">
        <v>40661</v>
      </c>
      <c r="C3219">
        <v>22.443365</v>
      </c>
      <c r="D3219">
        <f t="shared" si="51"/>
        <v>0</v>
      </c>
      <c r="E3219">
        <f>Table2[[#This Row],[Return]]</f>
        <v>0</v>
      </c>
    </row>
    <row r="3220" spans="2:5" x14ac:dyDescent="0.2">
      <c r="B3220" s="149">
        <v>40660</v>
      </c>
      <c r="C3220">
        <v>22.443365</v>
      </c>
      <c r="D3220">
        <f t="shared" si="51"/>
        <v>1.9646097908426552E-3</v>
      </c>
      <c r="E3220">
        <f>Table2[[#This Row],[Return]]</f>
        <v>1.9646097908426552E-3</v>
      </c>
    </row>
    <row r="3221" spans="2:5" x14ac:dyDescent="0.2">
      <c r="B3221" s="149">
        <v>40659</v>
      </c>
      <c r="C3221">
        <v>22.399359</v>
      </c>
      <c r="D3221">
        <f t="shared" si="51"/>
        <v>1.9686563604978881E-3</v>
      </c>
      <c r="E3221">
        <f>Table2[[#This Row],[Return]]</f>
        <v>1.9686563604978881E-3</v>
      </c>
    </row>
    <row r="3222" spans="2:5" x14ac:dyDescent="0.2">
      <c r="B3222" s="149">
        <v>40658</v>
      </c>
      <c r="C3222">
        <v>22.355349</v>
      </c>
      <c r="D3222">
        <f t="shared" si="51"/>
        <v>2.213277258570687E-2</v>
      </c>
      <c r="E3222">
        <f>Table2[[#This Row],[Return]]</f>
        <v>2.213277258570687E-2</v>
      </c>
    </row>
    <row r="3223" spans="2:5" x14ac:dyDescent="0.2">
      <c r="B3223" s="149">
        <v>40654</v>
      </c>
      <c r="C3223">
        <v>21.871276999999999</v>
      </c>
      <c r="D3223">
        <f t="shared" si="51"/>
        <v>0</v>
      </c>
      <c r="E3223">
        <f>Table2[[#This Row],[Return]]</f>
        <v>0</v>
      </c>
    </row>
    <row r="3224" spans="2:5" x14ac:dyDescent="0.2">
      <c r="B3224" s="149">
        <v>40653</v>
      </c>
      <c r="C3224">
        <v>21.871276999999999</v>
      </c>
      <c r="D3224">
        <f t="shared" si="51"/>
        <v>-9.9601159895051847E-3</v>
      </c>
      <c r="E3224">
        <f>Table2[[#This Row],[Return]]</f>
        <v>-9.9601159895051847E-3</v>
      </c>
    </row>
    <row r="3225" spans="2:5" x14ac:dyDescent="0.2">
      <c r="B3225" s="149">
        <v>40652</v>
      </c>
      <c r="C3225">
        <v>22.091308999999999</v>
      </c>
      <c r="D3225">
        <f t="shared" si="51"/>
        <v>-2.1442516454428198E-2</v>
      </c>
      <c r="E3225">
        <f>Table2[[#This Row],[Return]]</f>
        <v>-2.1442516454428198E-2</v>
      </c>
    </row>
    <row r="3226" spans="2:5" x14ac:dyDescent="0.2">
      <c r="B3226" s="149">
        <v>40651</v>
      </c>
      <c r="C3226">
        <v>22.575382000000001</v>
      </c>
      <c r="D3226">
        <f t="shared" si="51"/>
        <v>3.9139307010051666E-3</v>
      </c>
      <c r="E3226">
        <f>Table2[[#This Row],[Return]]</f>
        <v>3.9139307010051666E-3</v>
      </c>
    </row>
    <row r="3227" spans="2:5" x14ac:dyDescent="0.2">
      <c r="B3227" s="149">
        <v>40648</v>
      </c>
      <c r="C3227">
        <v>22.487368</v>
      </c>
      <c r="D3227">
        <f t="shared" si="51"/>
        <v>-1.1605565914131696E-2</v>
      </c>
      <c r="E3227">
        <f>Table2[[#This Row],[Return]]</f>
        <v>-1.1605565914131696E-2</v>
      </c>
    </row>
    <row r="3228" spans="2:5" x14ac:dyDescent="0.2">
      <c r="B3228" s="149">
        <v>40646</v>
      </c>
      <c r="C3228">
        <v>22.751411000000001</v>
      </c>
      <c r="D3228">
        <f t="shared" si="51"/>
        <v>1.9723821234272489E-2</v>
      </c>
      <c r="E3228">
        <f>Table2[[#This Row],[Return]]</f>
        <v>1.9723821234272489E-2</v>
      </c>
    </row>
    <row r="3229" spans="2:5" x14ac:dyDescent="0.2">
      <c r="B3229" s="149">
        <v>40644</v>
      </c>
      <c r="C3229">
        <v>22.311346</v>
      </c>
      <c r="D3229">
        <f t="shared" si="51"/>
        <v>-3.9772413538142523E-2</v>
      </c>
      <c r="E3229">
        <f>Table2[[#This Row],[Return]]</f>
        <v>-3.9772413538142523E-2</v>
      </c>
    </row>
    <row r="3230" spans="2:5" x14ac:dyDescent="0.2">
      <c r="B3230" s="149">
        <v>40641</v>
      </c>
      <c r="C3230">
        <v>23.235476999999999</v>
      </c>
      <c r="D3230">
        <f t="shared" si="51"/>
        <v>-1.8587532528815582E-2</v>
      </c>
      <c r="E3230">
        <f>Table2[[#This Row],[Return]]</f>
        <v>-1.8587532528815582E-2</v>
      </c>
    </row>
    <row r="3231" spans="2:5" x14ac:dyDescent="0.2">
      <c r="B3231" s="149">
        <v>40640</v>
      </c>
      <c r="C3231">
        <v>23.675547000000002</v>
      </c>
      <c r="D3231">
        <f t="shared" si="51"/>
        <v>3.7314204809558785E-3</v>
      </c>
      <c r="E3231">
        <f>Table2[[#This Row],[Return]]</f>
        <v>3.7314204809558785E-3</v>
      </c>
    </row>
    <row r="3232" spans="2:5" x14ac:dyDescent="0.2">
      <c r="B3232" s="149">
        <v>40639</v>
      </c>
      <c r="C3232">
        <v>23.587531999999999</v>
      </c>
      <c r="D3232">
        <f t="shared" si="51"/>
        <v>2.6819867330046942E-2</v>
      </c>
      <c r="E3232">
        <f>Table2[[#This Row],[Return]]</f>
        <v>2.6819867330046942E-2</v>
      </c>
    </row>
    <row r="3233" spans="2:5" x14ac:dyDescent="0.2">
      <c r="B3233" s="149">
        <v>40638</v>
      </c>
      <c r="C3233">
        <v>22.971440999999999</v>
      </c>
      <c r="D3233">
        <f t="shared" si="51"/>
        <v>9.6710485340886203E-3</v>
      </c>
      <c r="E3233">
        <f>Table2[[#This Row],[Return]]</f>
        <v>9.6710485340886203E-3</v>
      </c>
    </row>
    <row r="3234" spans="2:5" x14ac:dyDescent="0.2">
      <c r="B3234" s="149">
        <v>40637</v>
      </c>
      <c r="C3234">
        <v>22.751411000000001</v>
      </c>
      <c r="D3234">
        <f t="shared" si="51"/>
        <v>3.6072202877588382E-2</v>
      </c>
      <c r="E3234">
        <f>Table2[[#This Row],[Return]]</f>
        <v>3.6072202877588382E-2</v>
      </c>
    </row>
    <row r="3235" spans="2:5" x14ac:dyDescent="0.2">
      <c r="B3235" s="149">
        <v>40634</v>
      </c>
      <c r="C3235">
        <v>21.959291</v>
      </c>
      <c r="D3235">
        <f t="shared" si="51"/>
        <v>2.6749079811885679E-2</v>
      </c>
      <c r="E3235">
        <f>Table2[[#This Row],[Return]]</f>
        <v>2.6749079811885679E-2</v>
      </c>
    </row>
    <row r="3236" spans="2:5" x14ac:dyDescent="0.2">
      <c r="B3236" s="149">
        <v>40633</v>
      </c>
      <c r="C3236">
        <v>21.387203</v>
      </c>
      <c r="D3236">
        <f t="shared" si="51"/>
        <v>6.2109542385604451E-3</v>
      </c>
      <c r="E3236">
        <f>Table2[[#This Row],[Return]]</f>
        <v>6.2109542385604451E-3</v>
      </c>
    </row>
    <row r="3237" spans="2:5" x14ac:dyDescent="0.2">
      <c r="B3237" s="149">
        <v>40632</v>
      </c>
      <c r="C3237">
        <v>21.255188</v>
      </c>
      <c r="D3237">
        <f t="shared" si="51"/>
        <v>-2.0659938649316388E-3</v>
      </c>
      <c r="E3237">
        <f>Table2[[#This Row],[Return]]</f>
        <v>-2.0659938649316388E-3</v>
      </c>
    </row>
    <row r="3238" spans="2:5" x14ac:dyDescent="0.2">
      <c r="B3238" s="149">
        <v>40631</v>
      </c>
      <c r="C3238">
        <v>21.299192000000001</v>
      </c>
      <c r="D3238">
        <f t="shared" si="51"/>
        <v>-2.0617810911832241E-3</v>
      </c>
      <c r="E3238">
        <f>Table2[[#This Row],[Return]]</f>
        <v>-2.0617810911832241E-3</v>
      </c>
    </row>
    <row r="3239" spans="2:5" x14ac:dyDescent="0.2">
      <c r="B3239" s="149">
        <v>40630</v>
      </c>
      <c r="C3239">
        <v>21.343197</v>
      </c>
      <c r="D3239">
        <f t="shared" si="51"/>
        <v>6.2239347363042116E-3</v>
      </c>
      <c r="E3239">
        <f>Table2[[#This Row],[Return]]</f>
        <v>6.2239347363042116E-3</v>
      </c>
    </row>
    <row r="3240" spans="2:5" x14ac:dyDescent="0.2">
      <c r="B3240" s="149">
        <v>40627</v>
      </c>
      <c r="C3240">
        <v>21.211179999999999</v>
      </c>
      <c r="D3240">
        <f t="shared" si="51"/>
        <v>-2.0324978138666513E-2</v>
      </c>
      <c r="E3240">
        <f>Table2[[#This Row],[Return]]</f>
        <v>-2.0324978138666513E-2</v>
      </c>
    </row>
    <row r="3241" spans="2:5" x14ac:dyDescent="0.2">
      <c r="B3241" s="149">
        <v>40626</v>
      </c>
      <c r="C3241">
        <v>21.651240999999999</v>
      </c>
      <c r="D3241">
        <f t="shared" si="51"/>
        <v>-1.4028230692876262E-2</v>
      </c>
      <c r="E3241">
        <f>Table2[[#This Row],[Return]]</f>
        <v>-1.4028230692876262E-2</v>
      </c>
    </row>
    <row r="3242" spans="2:5" x14ac:dyDescent="0.2">
      <c r="B3242" s="149">
        <v>40625</v>
      </c>
      <c r="C3242">
        <v>21.959291</v>
      </c>
      <c r="D3242">
        <f t="shared" si="51"/>
        <v>2.0449852610869953E-2</v>
      </c>
      <c r="E3242">
        <f>Table2[[#This Row],[Return]]</f>
        <v>2.0449852610869953E-2</v>
      </c>
    </row>
    <row r="3243" spans="2:5" x14ac:dyDescent="0.2">
      <c r="B3243" s="149">
        <v>40624</v>
      </c>
      <c r="C3243">
        <v>21.519226</v>
      </c>
      <c r="D3243">
        <f t="shared" si="51"/>
        <v>0</v>
      </c>
      <c r="E3243">
        <f>Table2[[#This Row],[Return]]</f>
        <v>0</v>
      </c>
    </row>
    <row r="3244" spans="2:5" x14ac:dyDescent="0.2">
      <c r="B3244" s="149">
        <v>40623</v>
      </c>
      <c r="C3244">
        <v>21.519226</v>
      </c>
      <c r="D3244">
        <f t="shared" si="51"/>
        <v>-1.8072093166407517E-2</v>
      </c>
      <c r="E3244">
        <f>Table2[[#This Row],[Return]]</f>
        <v>-1.8072093166407517E-2</v>
      </c>
    </row>
    <row r="3245" spans="2:5" x14ac:dyDescent="0.2">
      <c r="B3245" s="149">
        <v>40620</v>
      </c>
      <c r="C3245">
        <v>21.915281</v>
      </c>
      <c r="D3245">
        <f t="shared" si="51"/>
        <v>1.8404704704527965E-2</v>
      </c>
      <c r="E3245">
        <f>Table2[[#This Row],[Return]]</f>
        <v>1.8404704704527965E-2</v>
      </c>
    </row>
    <row r="3246" spans="2:5" x14ac:dyDescent="0.2">
      <c r="B3246" s="149">
        <v>40619</v>
      </c>
      <c r="C3246">
        <v>21.519226</v>
      </c>
      <c r="D3246">
        <f t="shared" si="51"/>
        <v>2.0876779678280392E-2</v>
      </c>
      <c r="E3246">
        <f>Table2[[#This Row],[Return]]</f>
        <v>2.0876779678280392E-2</v>
      </c>
    </row>
    <row r="3247" spans="2:5" x14ac:dyDescent="0.2">
      <c r="B3247" s="149">
        <v>40618</v>
      </c>
      <c r="C3247">
        <v>21.079160999999999</v>
      </c>
      <c r="D3247">
        <f t="shared" si="51"/>
        <v>-1.0330485776174151E-2</v>
      </c>
      <c r="E3247">
        <f>Table2[[#This Row],[Return]]</f>
        <v>-1.0330485776174151E-2</v>
      </c>
    </row>
    <row r="3248" spans="2:5" x14ac:dyDescent="0.2">
      <c r="B3248" s="149">
        <v>40617</v>
      </c>
      <c r="C3248">
        <v>21.299192000000001</v>
      </c>
      <c r="D3248">
        <f t="shared" si="51"/>
        <v>-1.2244871837620106E-2</v>
      </c>
      <c r="E3248">
        <f>Table2[[#This Row],[Return]]</f>
        <v>-1.2244871837620106E-2</v>
      </c>
    </row>
    <row r="3249" spans="2:5" x14ac:dyDescent="0.2">
      <c r="B3249" s="149">
        <v>40616</v>
      </c>
      <c r="C3249">
        <v>21.563230999999998</v>
      </c>
      <c r="D3249">
        <f t="shared" si="51"/>
        <v>-2.9703017967918643E-2</v>
      </c>
      <c r="E3249">
        <f>Table2[[#This Row],[Return]]</f>
        <v>-2.9703017967918643E-2</v>
      </c>
    </row>
    <row r="3250" spans="2:5" x14ac:dyDescent="0.2">
      <c r="B3250" s="149">
        <v>40613</v>
      </c>
      <c r="C3250">
        <v>22.223331000000002</v>
      </c>
      <c r="D3250">
        <f t="shared" si="51"/>
        <v>5.9761963403799547E-3</v>
      </c>
      <c r="E3250">
        <f>Table2[[#This Row],[Return]]</f>
        <v>5.9761963403799547E-3</v>
      </c>
    </row>
    <row r="3251" spans="2:5" x14ac:dyDescent="0.2">
      <c r="B3251" s="149">
        <v>40612</v>
      </c>
      <c r="C3251">
        <v>22.091308999999999</v>
      </c>
      <c r="D3251">
        <f t="shared" si="51"/>
        <v>-3.2755423254106672E-2</v>
      </c>
      <c r="E3251">
        <f>Table2[[#This Row],[Return]]</f>
        <v>-3.2755423254106672E-2</v>
      </c>
    </row>
    <row r="3252" spans="2:5" x14ac:dyDescent="0.2">
      <c r="B3252" s="149">
        <v>40611</v>
      </c>
      <c r="C3252">
        <v>22.839424000000001</v>
      </c>
      <c r="D3252">
        <f t="shared" si="51"/>
        <v>5.8140070002721898E-3</v>
      </c>
      <c r="E3252">
        <f>Table2[[#This Row],[Return]]</f>
        <v>5.8140070002721898E-3</v>
      </c>
    </row>
    <row r="3253" spans="2:5" x14ac:dyDescent="0.2">
      <c r="B3253" s="149">
        <v>40610</v>
      </c>
      <c r="C3253">
        <v>22.707402999999999</v>
      </c>
      <c r="D3253">
        <f t="shared" si="51"/>
        <v>-5.7803997158598092E-3</v>
      </c>
      <c r="E3253">
        <f>Table2[[#This Row],[Return]]</f>
        <v>-5.7803997158598092E-3</v>
      </c>
    </row>
    <row r="3254" spans="2:5" x14ac:dyDescent="0.2">
      <c r="B3254" s="149">
        <v>40609</v>
      </c>
      <c r="C3254">
        <v>22.839424000000001</v>
      </c>
      <c r="D3254">
        <f t="shared" si="51"/>
        <v>3.8684633669533778E-3</v>
      </c>
      <c r="E3254">
        <f>Table2[[#This Row],[Return]]</f>
        <v>3.8684633669533778E-3</v>
      </c>
    </row>
    <row r="3255" spans="2:5" x14ac:dyDescent="0.2">
      <c r="B3255" s="149">
        <v>40606</v>
      </c>
      <c r="C3255">
        <v>22.751411000000001</v>
      </c>
      <c r="D3255">
        <f t="shared" si="51"/>
        <v>-1.3358727976930588E-2</v>
      </c>
      <c r="E3255">
        <f>Table2[[#This Row],[Return]]</f>
        <v>-1.3358727976930588E-2</v>
      </c>
    </row>
    <row r="3256" spans="2:5" x14ac:dyDescent="0.2">
      <c r="B3256" s="149">
        <v>40605</v>
      </c>
      <c r="C3256">
        <v>23.059456000000001</v>
      </c>
      <c r="D3256">
        <f t="shared" si="51"/>
        <v>9.6338681746089474E-3</v>
      </c>
      <c r="E3256">
        <f>Table2[[#This Row],[Return]]</f>
        <v>9.6338681746089474E-3</v>
      </c>
    </row>
    <row r="3257" spans="2:5" x14ac:dyDescent="0.2">
      <c r="B3257" s="149">
        <v>40603</v>
      </c>
      <c r="C3257">
        <v>22.839424000000001</v>
      </c>
      <c r="D3257">
        <f t="shared" si="51"/>
        <v>1.5655722804020507E-2</v>
      </c>
      <c r="E3257">
        <f>Table2[[#This Row],[Return]]</f>
        <v>1.5655722804020507E-2</v>
      </c>
    </row>
    <row r="3258" spans="2:5" x14ac:dyDescent="0.2">
      <c r="B3258" s="149">
        <v>40602</v>
      </c>
      <c r="C3258">
        <v>22.487368</v>
      </c>
      <c r="D3258">
        <f t="shared" si="51"/>
        <v>-1.1605565914131696E-2</v>
      </c>
      <c r="E3258">
        <f>Table2[[#This Row],[Return]]</f>
        <v>-1.1605565914131696E-2</v>
      </c>
    </row>
    <row r="3259" spans="2:5" x14ac:dyDescent="0.2">
      <c r="B3259" s="149">
        <v>40599</v>
      </c>
      <c r="C3259">
        <v>22.751411000000001</v>
      </c>
      <c r="D3259">
        <f t="shared" si="51"/>
        <v>-2.2684302791856618E-2</v>
      </c>
      <c r="E3259">
        <f>Table2[[#This Row],[Return]]</f>
        <v>-2.2684302791856618E-2</v>
      </c>
    </row>
    <row r="3260" spans="2:5" x14ac:dyDescent="0.2">
      <c r="B3260" s="149">
        <v>40598</v>
      </c>
      <c r="C3260">
        <v>23.279489999999999</v>
      </c>
      <c r="D3260">
        <f t="shared" si="51"/>
        <v>-1.4897463305396177E-2</v>
      </c>
      <c r="E3260">
        <f>Table2[[#This Row],[Return]]</f>
        <v>-1.4897463305396177E-2</v>
      </c>
    </row>
    <row r="3261" spans="2:5" x14ac:dyDescent="0.2">
      <c r="B3261" s="149">
        <v>40597</v>
      </c>
      <c r="C3261">
        <v>23.631540000000001</v>
      </c>
      <c r="D3261">
        <f t="shared" si="51"/>
        <v>-1.2867682303792392E-2</v>
      </c>
      <c r="E3261">
        <f>Table2[[#This Row],[Return]]</f>
        <v>-1.2867682303792392E-2</v>
      </c>
    </row>
    <row r="3262" spans="2:5" x14ac:dyDescent="0.2">
      <c r="B3262" s="149">
        <v>40596</v>
      </c>
      <c r="C3262">
        <v>23.939587</v>
      </c>
      <c r="D3262">
        <f t="shared" si="51"/>
        <v>9.2763115263915473E-3</v>
      </c>
      <c r="E3262">
        <f>Table2[[#This Row],[Return]]</f>
        <v>9.2763115263915473E-3</v>
      </c>
    </row>
    <row r="3263" spans="2:5" x14ac:dyDescent="0.2">
      <c r="B3263" s="149">
        <v>40595</v>
      </c>
      <c r="C3263">
        <v>23.719556999999998</v>
      </c>
      <c r="D3263">
        <f t="shared" si="51"/>
        <v>-1.1009108517718169E-2</v>
      </c>
      <c r="E3263">
        <f>Table2[[#This Row],[Return]]</f>
        <v>-1.1009108517718169E-2</v>
      </c>
    </row>
    <row r="3264" spans="2:5" x14ac:dyDescent="0.2">
      <c r="B3264" s="149">
        <v>40592</v>
      </c>
      <c r="C3264">
        <v>23.983595000000001</v>
      </c>
      <c r="D3264">
        <f t="shared" si="51"/>
        <v>-1.6245472556747423E-2</v>
      </c>
      <c r="E3264">
        <f>Table2[[#This Row],[Return]]</f>
        <v>-1.6245472556747423E-2</v>
      </c>
    </row>
    <row r="3265" spans="2:5" x14ac:dyDescent="0.2">
      <c r="B3265" s="149">
        <v>40591</v>
      </c>
      <c r="C3265">
        <v>24.379653999999999</v>
      </c>
      <c r="D3265">
        <f t="shared" si="51"/>
        <v>-1.2477551570628558E-2</v>
      </c>
      <c r="E3265">
        <f>Table2[[#This Row],[Return]]</f>
        <v>-1.2477551570628558E-2</v>
      </c>
    </row>
    <row r="3266" spans="2:5" x14ac:dyDescent="0.2">
      <c r="B3266" s="149">
        <v>40590</v>
      </c>
      <c r="C3266">
        <v>24.687695999999999</v>
      </c>
      <c r="D3266">
        <f t="shared" si="51"/>
        <v>-2.4347855572143737E-2</v>
      </c>
      <c r="E3266">
        <f>Table2[[#This Row],[Return]]</f>
        <v>-2.4347855572143737E-2</v>
      </c>
    </row>
    <row r="3267" spans="2:5" x14ac:dyDescent="0.2">
      <c r="B3267" s="149">
        <v>40589</v>
      </c>
      <c r="C3267">
        <v>25.303788999999998</v>
      </c>
      <c r="D3267">
        <f t="shared" si="51"/>
        <v>5.2447245465853084E-3</v>
      </c>
      <c r="E3267">
        <f>Table2[[#This Row],[Return]]</f>
        <v>5.2447245465853084E-3</v>
      </c>
    </row>
    <row r="3268" spans="2:5" x14ac:dyDescent="0.2">
      <c r="B3268" s="149">
        <v>40588</v>
      </c>
      <c r="C3268">
        <v>25.171769999999999</v>
      </c>
      <c r="D3268">
        <f t="shared" ref="D3268:D3331" si="52">(C3268-C3269)/C3269</f>
        <v>3.9999828124947678E-2</v>
      </c>
      <c r="E3268">
        <f>Table2[[#This Row],[Return]]</f>
        <v>3.9999828124947678E-2</v>
      </c>
    </row>
    <row r="3269" spans="2:5" x14ac:dyDescent="0.2">
      <c r="B3269" s="149">
        <v>40585</v>
      </c>
      <c r="C3269">
        <v>24.203628999999999</v>
      </c>
      <c r="D3269">
        <f t="shared" si="52"/>
        <v>4.3643274639213379E-2</v>
      </c>
      <c r="E3269">
        <f>Table2[[#This Row],[Return]]</f>
        <v>4.3643274639213379E-2</v>
      </c>
    </row>
    <row r="3270" spans="2:5" x14ac:dyDescent="0.2">
      <c r="B3270" s="149">
        <v>40584</v>
      </c>
      <c r="C3270">
        <v>23.191476999999999</v>
      </c>
      <c r="D3270">
        <f t="shared" si="52"/>
        <v>-2.0445990117989782E-2</v>
      </c>
      <c r="E3270">
        <f>Table2[[#This Row],[Return]]</f>
        <v>-2.0445990117989782E-2</v>
      </c>
    </row>
    <row r="3271" spans="2:5" x14ac:dyDescent="0.2">
      <c r="B3271" s="149">
        <v>40583</v>
      </c>
      <c r="C3271">
        <v>23.675547000000002</v>
      </c>
      <c r="D3271">
        <f t="shared" si="52"/>
        <v>-4.0998115012433618E-2</v>
      </c>
      <c r="E3271">
        <f>Table2[[#This Row],[Return]]</f>
        <v>-4.0998115012433618E-2</v>
      </c>
    </row>
    <row r="3272" spans="2:5" x14ac:dyDescent="0.2">
      <c r="B3272" s="149">
        <v>40582</v>
      </c>
      <c r="C3272">
        <v>24.687695999999999</v>
      </c>
      <c r="D3272">
        <f t="shared" si="52"/>
        <v>-1.9230828821334364E-2</v>
      </c>
      <c r="E3272">
        <f>Table2[[#This Row],[Return]]</f>
        <v>-1.9230828821334364E-2</v>
      </c>
    </row>
    <row r="3273" spans="2:5" x14ac:dyDescent="0.2">
      <c r="B3273" s="149">
        <v>40581</v>
      </c>
      <c r="C3273">
        <v>25.171769999999999</v>
      </c>
      <c r="D3273">
        <f t="shared" si="52"/>
        <v>-1.2089804730144085E-2</v>
      </c>
      <c r="E3273">
        <f>Table2[[#This Row],[Return]]</f>
        <v>-1.2089804730144085E-2</v>
      </c>
    </row>
    <row r="3274" spans="2:5" x14ac:dyDescent="0.2">
      <c r="B3274" s="149">
        <v>40578</v>
      </c>
      <c r="C3274">
        <v>25.479816</v>
      </c>
      <c r="D3274">
        <f t="shared" si="52"/>
        <v>-3.4424116773926648E-3</v>
      </c>
      <c r="E3274">
        <f>Table2[[#This Row],[Return]]</f>
        <v>-3.4424116773926648E-3</v>
      </c>
    </row>
    <row r="3275" spans="2:5" x14ac:dyDescent="0.2">
      <c r="B3275" s="149">
        <v>40577</v>
      </c>
      <c r="C3275">
        <v>25.567831000000002</v>
      </c>
      <c r="D3275">
        <f t="shared" si="52"/>
        <v>-1.7181899135153618E-3</v>
      </c>
      <c r="E3275">
        <f>Table2[[#This Row],[Return]]</f>
        <v>-1.7181899135153618E-3</v>
      </c>
    </row>
    <row r="3276" spans="2:5" x14ac:dyDescent="0.2">
      <c r="B3276" s="149">
        <v>40576</v>
      </c>
      <c r="C3276">
        <v>25.611837000000001</v>
      </c>
      <c r="D3276">
        <f t="shared" si="52"/>
        <v>1.7211471712246355E-3</v>
      </c>
      <c r="E3276">
        <f>Table2[[#This Row],[Return]]</f>
        <v>1.7211471712246355E-3</v>
      </c>
    </row>
    <row r="3277" spans="2:5" x14ac:dyDescent="0.2">
      <c r="B3277" s="149">
        <v>40575</v>
      </c>
      <c r="C3277">
        <v>25.567831000000002</v>
      </c>
      <c r="D3277">
        <f t="shared" si="52"/>
        <v>-8.5323859522597814E-3</v>
      </c>
      <c r="E3277">
        <f>Table2[[#This Row],[Return]]</f>
        <v>-8.5323859522597814E-3</v>
      </c>
    </row>
    <row r="3278" spans="2:5" x14ac:dyDescent="0.2">
      <c r="B3278" s="149">
        <v>40574</v>
      </c>
      <c r="C3278">
        <v>25.787863000000002</v>
      </c>
      <c r="D3278">
        <f t="shared" si="52"/>
        <v>2.987689215624453E-2</v>
      </c>
      <c r="E3278">
        <f>Table2[[#This Row],[Return]]</f>
        <v>2.987689215624453E-2</v>
      </c>
    </row>
    <row r="3279" spans="2:5" x14ac:dyDescent="0.2">
      <c r="B3279" s="149">
        <v>40571</v>
      </c>
      <c r="C3279">
        <v>25.039753000000001</v>
      </c>
      <c r="D3279">
        <f t="shared" si="52"/>
        <v>-5.4817252171129496E-2</v>
      </c>
      <c r="E3279">
        <f>Table2[[#This Row],[Return]]</f>
        <v>-5.4817252171129496E-2</v>
      </c>
    </row>
    <row r="3280" spans="2:5" x14ac:dyDescent="0.2">
      <c r="B3280" s="149">
        <v>40570</v>
      </c>
      <c r="C3280">
        <v>26.491969999999998</v>
      </c>
      <c r="D3280">
        <f t="shared" si="52"/>
        <v>-8.9258664927047482E-2</v>
      </c>
      <c r="E3280">
        <f>Table2[[#This Row],[Return]]</f>
        <v>-8.9258664927047482E-2</v>
      </c>
    </row>
    <row r="3281" spans="2:5" x14ac:dyDescent="0.2">
      <c r="B3281" s="149">
        <v>40568</v>
      </c>
      <c r="C3281">
        <v>29.088357999999999</v>
      </c>
      <c r="D3281">
        <f t="shared" si="52"/>
        <v>3.034825755705546E-3</v>
      </c>
      <c r="E3281">
        <f>Table2[[#This Row],[Return]]</f>
        <v>3.034825755705546E-3</v>
      </c>
    </row>
    <row r="3282" spans="2:5" x14ac:dyDescent="0.2">
      <c r="B3282" s="149">
        <v>40567</v>
      </c>
      <c r="C3282">
        <v>29.000347000000001</v>
      </c>
      <c r="D3282">
        <f t="shared" si="52"/>
        <v>-2.9455115848205825E-2</v>
      </c>
      <c r="E3282">
        <f>Table2[[#This Row],[Return]]</f>
        <v>-2.9455115848205825E-2</v>
      </c>
    </row>
    <row r="3283" spans="2:5" x14ac:dyDescent="0.2">
      <c r="B3283" s="149">
        <v>40564</v>
      </c>
      <c r="C3283">
        <v>29.880479999999999</v>
      </c>
      <c r="D3283">
        <f t="shared" si="52"/>
        <v>2.2590572502919553E-2</v>
      </c>
      <c r="E3283">
        <f>Table2[[#This Row],[Return]]</f>
        <v>2.2590572502919553E-2</v>
      </c>
    </row>
    <row r="3284" spans="2:5" x14ac:dyDescent="0.2">
      <c r="B3284" s="149">
        <v>40563</v>
      </c>
      <c r="C3284">
        <v>29.220375000000001</v>
      </c>
      <c r="D3284">
        <f t="shared" si="52"/>
        <v>-3.7681212972443999E-2</v>
      </c>
      <c r="E3284">
        <f>Table2[[#This Row],[Return]]</f>
        <v>-3.7681212972443999E-2</v>
      </c>
    </row>
    <row r="3285" spans="2:5" x14ac:dyDescent="0.2">
      <c r="B3285" s="149">
        <v>40562</v>
      </c>
      <c r="C3285">
        <v>30.364547999999999</v>
      </c>
      <c r="D3285">
        <f t="shared" si="52"/>
        <v>4.3667865166026852E-3</v>
      </c>
      <c r="E3285">
        <f>Table2[[#This Row],[Return]]</f>
        <v>4.3667865166026852E-3</v>
      </c>
    </row>
    <row r="3286" spans="2:5" x14ac:dyDescent="0.2">
      <c r="B3286" s="149">
        <v>40561</v>
      </c>
      <c r="C3286">
        <v>30.232529</v>
      </c>
      <c r="D3286">
        <f t="shared" si="52"/>
        <v>-2.5532019683315667E-2</v>
      </c>
      <c r="E3286">
        <f>Table2[[#This Row],[Return]]</f>
        <v>-2.5532019683315667E-2</v>
      </c>
    </row>
    <row r="3287" spans="2:5" x14ac:dyDescent="0.2">
      <c r="B3287" s="149">
        <v>40560</v>
      </c>
      <c r="C3287">
        <v>31.024650999999999</v>
      </c>
      <c r="D3287">
        <f t="shared" si="52"/>
        <v>-4.2372628397065433E-3</v>
      </c>
      <c r="E3287">
        <f>Table2[[#This Row],[Return]]</f>
        <v>-4.2372628397065433E-3</v>
      </c>
    </row>
    <row r="3288" spans="2:5" x14ac:dyDescent="0.2">
      <c r="B3288" s="149">
        <v>40557</v>
      </c>
      <c r="C3288">
        <v>31.156669999999998</v>
      </c>
      <c r="D3288">
        <f t="shared" si="52"/>
        <v>-2.6134821101600505E-2</v>
      </c>
      <c r="E3288">
        <f>Table2[[#This Row],[Return]]</f>
        <v>-2.6134821101600505E-2</v>
      </c>
    </row>
    <row r="3289" spans="2:5" x14ac:dyDescent="0.2">
      <c r="B3289" s="149">
        <v>40556</v>
      </c>
      <c r="C3289">
        <v>31.992795999999998</v>
      </c>
      <c r="D3289">
        <f t="shared" si="52"/>
        <v>2.6836179861326651E-2</v>
      </c>
      <c r="E3289">
        <f>Table2[[#This Row],[Return]]</f>
        <v>2.6836179861326651E-2</v>
      </c>
    </row>
    <row r="3290" spans="2:5" x14ac:dyDescent="0.2">
      <c r="B3290" s="149">
        <v>40555</v>
      </c>
      <c r="C3290">
        <v>31.156669999999998</v>
      </c>
      <c r="D3290">
        <f t="shared" si="52"/>
        <v>-1.2552227260737321E-2</v>
      </c>
      <c r="E3290">
        <f>Table2[[#This Row],[Return]]</f>
        <v>-1.2552227260737321E-2</v>
      </c>
    </row>
    <row r="3291" spans="2:5" x14ac:dyDescent="0.2">
      <c r="B3291" s="149">
        <v>40554</v>
      </c>
      <c r="C3291">
        <v>31.552727000000001</v>
      </c>
      <c r="D3291">
        <f t="shared" si="52"/>
        <v>1.2711788519119744E-2</v>
      </c>
      <c r="E3291">
        <f>Table2[[#This Row],[Return]]</f>
        <v>1.2711788519119744E-2</v>
      </c>
    </row>
    <row r="3292" spans="2:5" x14ac:dyDescent="0.2">
      <c r="B3292" s="149">
        <v>40553</v>
      </c>
      <c r="C3292">
        <v>31.156669999999998</v>
      </c>
      <c r="D3292">
        <f t="shared" si="52"/>
        <v>-1.5299040227974488E-2</v>
      </c>
      <c r="E3292">
        <f>Table2[[#This Row],[Return]]</f>
        <v>-1.5299040227974488E-2</v>
      </c>
    </row>
    <row r="3293" spans="2:5" x14ac:dyDescent="0.2">
      <c r="B3293" s="149">
        <v>40550</v>
      </c>
      <c r="C3293">
        <v>31.640743000000001</v>
      </c>
      <c r="D3293">
        <f t="shared" si="52"/>
        <v>-2.9689575114906629E-2</v>
      </c>
      <c r="E3293">
        <f>Table2[[#This Row],[Return]]</f>
        <v>-2.9689575114906629E-2</v>
      </c>
    </row>
    <row r="3294" spans="2:5" x14ac:dyDescent="0.2">
      <c r="B3294" s="149">
        <v>40549</v>
      </c>
      <c r="C3294">
        <v>32.608887000000003</v>
      </c>
      <c r="D3294">
        <f t="shared" si="52"/>
        <v>-3.2636993111256195E-2</v>
      </c>
      <c r="E3294">
        <f>Table2[[#This Row],[Return]]</f>
        <v>-3.2636993111256195E-2</v>
      </c>
    </row>
    <row r="3295" spans="2:5" x14ac:dyDescent="0.2">
      <c r="B3295" s="149">
        <v>40548</v>
      </c>
      <c r="C3295">
        <v>33.709049</v>
      </c>
      <c r="D3295">
        <f t="shared" si="52"/>
        <v>1.4569337778141182E-2</v>
      </c>
      <c r="E3295">
        <f>Table2[[#This Row],[Return]]</f>
        <v>1.4569337778141182E-2</v>
      </c>
    </row>
    <row r="3296" spans="2:5" x14ac:dyDescent="0.2">
      <c r="B3296" s="149">
        <v>40547</v>
      </c>
      <c r="C3296">
        <v>33.224983000000002</v>
      </c>
      <c r="D3296">
        <f t="shared" si="52"/>
        <v>-6.5786800403418999E-3</v>
      </c>
      <c r="E3296">
        <f>Table2[[#This Row],[Return]]</f>
        <v>-6.5786800403418999E-3</v>
      </c>
    </row>
    <row r="3297" spans="2:5" x14ac:dyDescent="0.2">
      <c r="B3297" s="149">
        <v>40546</v>
      </c>
      <c r="C3297">
        <v>33.445006999999997</v>
      </c>
      <c r="D3297">
        <f t="shared" si="52"/>
        <v>5.2908435502061488E-3</v>
      </c>
      <c r="E3297">
        <f>Table2[[#This Row],[Return]]</f>
        <v>5.2908435502061488E-3</v>
      </c>
    </row>
    <row r="3298" spans="2:5" x14ac:dyDescent="0.2">
      <c r="B3298" s="149">
        <v>40543</v>
      </c>
      <c r="C3298">
        <v>33.268985999999998</v>
      </c>
      <c r="D3298">
        <f t="shared" si="52"/>
        <v>-2.6384868326579957E-3</v>
      </c>
      <c r="E3298">
        <f>Table2[[#This Row],[Return]]</f>
        <v>-2.6384868326579957E-3</v>
      </c>
    </row>
    <row r="3299" spans="2:5" x14ac:dyDescent="0.2">
      <c r="B3299" s="149">
        <v>40542</v>
      </c>
      <c r="C3299">
        <v>33.356997999999997</v>
      </c>
      <c r="D3299">
        <f t="shared" si="52"/>
        <v>-1.8134503718723594E-2</v>
      </c>
      <c r="E3299">
        <f>Table2[[#This Row],[Return]]</f>
        <v>-1.8134503718723594E-2</v>
      </c>
    </row>
    <row r="3300" spans="2:5" x14ac:dyDescent="0.2">
      <c r="B3300" s="149">
        <v>40541</v>
      </c>
      <c r="C3300">
        <v>33.973083000000003</v>
      </c>
      <c r="D3300">
        <f t="shared" si="52"/>
        <v>-3.8712962519344691E-3</v>
      </c>
      <c r="E3300">
        <f>Table2[[#This Row],[Return]]</f>
        <v>-3.8712962519344691E-3</v>
      </c>
    </row>
    <row r="3301" spans="2:5" x14ac:dyDescent="0.2">
      <c r="B3301" s="149">
        <v>40540</v>
      </c>
      <c r="C3301">
        <v>34.105114</v>
      </c>
      <c r="D3301">
        <f t="shared" si="52"/>
        <v>3.8863414309498428E-3</v>
      </c>
      <c r="E3301">
        <f>Table2[[#This Row],[Return]]</f>
        <v>3.8863414309498428E-3</v>
      </c>
    </row>
    <row r="3302" spans="2:5" x14ac:dyDescent="0.2">
      <c r="B3302" s="149">
        <v>40539</v>
      </c>
      <c r="C3302">
        <v>33.973083000000003</v>
      </c>
      <c r="D3302">
        <f t="shared" si="52"/>
        <v>2.2516189097824393E-2</v>
      </c>
      <c r="E3302">
        <f>Table2[[#This Row],[Return]]</f>
        <v>2.2516189097824393E-2</v>
      </c>
    </row>
    <row r="3303" spans="2:5" x14ac:dyDescent="0.2">
      <c r="B3303" s="149">
        <v>40536</v>
      </c>
      <c r="C3303">
        <v>33.224983000000002</v>
      </c>
      <c r="D3303">
        <f t="shared" si="52"/>
        <v>3.1420931525846317E-2</v>
      </c>
      <c r="E3303">
        <f>Table2[[#This Row],[Return]]</f>
        <v>3.1420931525846317E-2</v>
      </c>
    </row>
    <row r="3304" spans="2:5" x14ac:dyDescent="0.2">
      <c r="B3304" s="149">
        <v>40535</v>
      </c>
      <c r="C3304">
        <v>32.212826</v>
      </c>
      <c r="D3304">
        <f t="shared" si="52"/>
        <v>-2.7251295244551527E-3</v>
      </c>
      <c r="E3304">
        <f>Table2[[#This Row],[Return]]</f>
        <v>-2.7251295244551527E-3</v>
      </c>
    </row>
    <row r="3305" spans="2:5" x14ac:dyDescent="0.2">
      <c r="B3305" s="149">
        <v>40534</v>
      </c>
      <c r="C3305">
        <v>32.300849999999997</v>
      </c>
      <c r="D3305">
        <f t="shared" si="52"/>
        <v>-4.0701932589476426E-3</v>
      </c>
      <c r="E3305">
        <f>Table2[[#This Row],[Return]]</f>
        <v>-4.0701932589476426E-3</v>
      </c>
    </row>
    <row r="3306" spans="2:5" x14ac:dyDescent="0.2">
      <c r="B3306" s="149">
        <v>40533</v>
      </c>
      <c r="C3306">
        <v>32.432858000000003</v>
      </c>
      <c r="D3306">
        <f t="shared" si="52"/>
        <v>-5.3981909900819294E-3</v>
      </c>
      <c r="E3306">
        <f>Table2[[#This Row],[Return]]</f>
        <v>-5.3981909900819294E-3</v>
      </c>
    </row>
    <row r="3307" spans="2:5" x14ac:dyDescent="0.2">
      <c r="B3307" s="149">
        <v>40532</v>
      </c>
      <c r="C3307">
        <v>32.608887000000003</v>
      </c>
      <c r="D3307">
        <f t="shared" si="52"/>
        <v>-9.3584643456670266E-3</v>
      </c>
      <c r="E3307">
        <f>Table2[[#This Row],[Return]]</f>
        <v>-9.3584643456670266E-3</v>
      </c>
    </row>
    <row r="3308" spans="2:5" x14ac:dyDescent="0.2">
      <c r="B3308" s="149">
        <v>40528</v>
      </c>
      <c r="C3308">
        <v>32.916938999999999</v>
      </c>
      <c r="D3308">
        <f t="shared" si="52"/>
        <v>-1.3347619336273192E-3</v>
      </c>
      <c r="E3308">
        <f>Table2[[#This Row],[Return]]</f>
        <v>-1.3347619336273192E-3</v>
      </c>
    </row>
    <row r="3309" spans="2:5" x14ac:dyDescent="0.2">
      <c r="B3309" s="149">
        <v>40527</v>
      </c>
      <c r="C3309">
        <v>32.960934000000002</v>
      </c>
      <c r="D3309">
        <f t="shared" si="52"/>
        <v>-9.2594345977360555E-3</v>
      </c>
      <c r="E3309">
        <f>Table2[[#This Row],[Return]]</f>
        <v>-9.2594345977360555E-3</v>
      </c>
    </row>
    <row r="3310" spans="2:5" x14ac:dyDescent="0.2">
      <c r="B3310" s="149">
        <v>40526</v>
      </c>
      <c r="C3310">
        <v>33.268985999999998</v>
      </c>
      <c r="D3310">
        <f t="shared" si="52"/>
        <v>1.6129058859886029E-2</v>
      </c>
      <c r="E3310">
        <f>Table2[[#This Row],[Return]]</f>
        <v>1.6129058859886029E-2</v>
      </c>
    </row>
    <row r="3311" spans="2:5" x14ac:dyDescent="0.2">
      <c r="B3311" s="149">
        <v>40525</v>
      </c>
      <c r="C3311">
        <v>32.740906000000003</v>
      </c>
      <c r="D3311">
        <f t="shared" si="52"/>
        <v>-1.4569668854307591E-2</v>
      </c>
      <c r="E3311">
        <f>Table2[[#This Row],[Return]]</f>
        <v>-1.4569668854307591E-2</v>
      </c>
    </row>
    <row r="3312" spans="2:5" x14ac:dyDescent="0.2">
      <c r="B3312" s="149">
        <v>40522</v>
      </c>
      <c r="C3312">
        <v>33.224983000000002</v>
      </c>
      <c r="D3312">
        <f t="shared" si="52"/>
        <v>3.1420931525846317E-2</v>
      </c>
      <c r="E3312">
        <f>Table2[[#This Row],[Return]]</f>
        <v>3.1420931525846317E-2</v>
      </c>
    </row>
    <row r="3313" spans="2:5" x14ac:dyDescent="0.2">
      <c r="B3313" s="149">
        <v>40521</v>
      </c>
      <c r="C3313">
        <v>32.212826</v>
      </c>
      <c r="D3313">
        <f t="shared" si="52"/>
        <v>-4.3137238826636802E-2</v>
      </c>
      <c r="E3313">
        <f>Table2[[#This Row],[Return]]</f>
        <v>-4.3137238826636802E-2</v>
      </c>
    </row>
    <row r="3314" spans="2:5" x14ac:dyDescent="0.2">
      <c r="B3314" s="149">
        <v>40520</v>
      </c>
      <c r="C3314">
        <v>33.665042999999997</v>
      </c>
      <c r="D3314">
        <f t="shared" si="52"/>
        <v>-3.0418077488404544E-2</v>
      </c>
      <c r="E3314">
        <f>Table2[[#This Row],[Return]]</f>
        <v>-3.0418077488404544E-2</v>
      </c>
    </row>
    <row r="3315" spans="2:5" x14ac:dyDescent="0.2">
      <c r="B3315" s="149">
        <v>40519</v>
      </c>
      <c r="C3315">
        <v>34.721195000000002</v>
      </c>
      <c r="D3315">
        <f t="shared" si="52"/>
        <v>-1.8657055790987493E-2</v>
      </c>
      <c r="E3315">
        <f>Table2[[#This Row],[Return]]</f>
        <v>-1.8657055790987493E-2</v>
      </c>
    </row>
    <row r="3316" spans="2:5" x14ac:dyDescent="0.2">
      <c r="B3316" s="149">
        <v>40518</v>
      </c>
      <c r="C3316">
        <v>35.381306000000002</v>
      </c>
      <c r="D3316">
        <f t="shared" si="52"/>
        <v>8.7830166442769784E-3</v>
      </c>
      <c r="E3316">
        <f>Table2[[#This Row],[Return]]</f>
        <v>8.7830166442769784E-3</v>
      </c>
    </row>
    <row r="3317" spans="2:5" x14ac:dyDescent="0.2">
      <c r="B3317" s="149">
        <v>40515</v>
      </c>
      <c r="C3317">
        <v>35.073256999999998</v>
      </c>
      <c r="D3317">
        <f t="shared" si="52"/>
        <v>-9.9379505817761039E-3</v>
      </c>
      <c r="E3317">
        <f>Table2[[#This Row],[Return]]</f>
        <v>-9.9379505817761039E-3</v>
      </c>
    </row>
    <row r="3318" spans="2:5" x14ac:dyDescent="0.2">
      <c r="B3318" s="149">
        <v>40514</v>
      </c>
      <c r="C3318">
        <v>35.425311999999998</v>
      </c>
      <c r="D3318">
        <f t="shared" si="52"/>
        <v>2.0279169538951539E-2</v>
      </c>
      <c r="E3318">
        <f>Table2[[#This Row],[Return]]</f>
        <v>2.0279169538951539E-2</v>
      </c>
    </row>
    <row r="3319" spans="2:5" x14ac:dyDescent="0.2">
      <c r="B3319" s="149">
        <v>40513</v>
      </c>
      <c r="C3319">
        <v>34.721195000000002</v>
      </c>
      <c r="D3319">
        <f t="shared" si="52"/>
        <v>2.7343346627385263E-2</v>
      </c>
      <c r="E3319">
        <f>Table2[[#This Row],[Return]]</f>
        <v>2.7343346627385263E-2</v>
      </c>
    </row>
    <row r="3320" spans="2:5" x14ac:dyDescent="0.2">
      <c r="B3320" s="149">
        <v>40512</v>
      </c>
      <c r="C3320">
        <v>33.797069999999998</v>
      </c>
      <c r="D3320">
        <f t="shared" si="52"/>
        <v>1.9920441119430136E-2</v>
      </c>
      <c r="E3320">
        <f>Table2[[#This Row],[Return]]</f>
        <v>1.9920441119430136E-2</v>
      </c>
    </row>
    <row r="3321" spans="2:5" x14ac:dyDescent="0.2">
      <c r="B3321" s="149">
        <v>40511</v>
      </c>
      <c r="C3321">
        <v>33.136966999999999</v>
      </c>
      <c r="D3321">
        <f t="shared" si="52"/>
        <v>-2.7131625226431463E-2</v>
      </c>
      <c r="E3321">
        <f>Table2[[#This Row],[Return]]</f>
        <v>-2.7131625226431463E-2</v>
      </c>
    </row>
    <row r="3322" spans="2:5" x14ac:dyDescent="0.2">
      <c r="B3322" s="149">
        <v>40508</v>
      </c>
      <c r="C3322">
        <v>34.061100000000003</v>
      </c>
      <c r="D3322">
        <f t="shared" si="52"/>
        <v>-9.5794553105315663E-2</v>
      </c>
      <c r="E3322">
        <f>Table2[[#This Row],[Return]]</f>
        <v>-9.5794553105315663E-2</v>
      </c>
    </row>
    <row r="3323" spans="2:5" x14ac:dyDescent="0.2">
      <c r="B3323" s="149">
        <v>40507</v>
      </c>
      <c r="C3323">
        <v>37.669646999999998</v>
      </c>
      <c r="D3323">
        <f t="shared" si="52"/>
        <v>-2.1714175393151635E-2</v>
      </c>
      <c r="E3323">
        <f>Table2[[#This Row],[Return]]</f>
        <v>-2.1714175393151635E-2</v>
      </c>
    </row>
    <row r="3324" spans="2:5" x14ac:dyDescent="0.2">
      <c r="B3324" s="149">
        <v>40506</v>
      </c>
      <c r="C3324">
        <v>38.505768000000003</v>
      </c>
      <c r="D3324">
        <f t="shared" si="52"/>
        <v>1.039265402906412E-2</v>
      </c>
      <c r="E3324">
        <f>Table2[[#This Row],[Return]]</f>
        <v>1.039265402906412E-2</v>
      </c>
    </row>
    <row r="3325" spans="2:5" x14ac:dyDescent="0.2">
      <c r="B3325" s="149">
        <v>40505</v>
      </c>
      <c r="C3325">
        <v>38.109707</v>
      </c>
      <c r="D3325">
        <f t="shared" si="52"/>
        <v>-3.4522238875933494E-3</v>
      </c>
      <c r="E3325">
        <f>Table2[[#This Row],[Return]]</f>
        <v>-3.4522238875933494E-3</v>
      </c>
    </row>
    <row r="3326" spans="2:5" x14ac:dyDescent="0.2">
      <c r="B3326" s="149">
        <v>40504</v>
      </c>
      <c r="C3326">
        <v>38.241726</v>
      </c>
      <c r="D3326">
        <f t="shared" si="52"/>
        <v>-6.857206432033856E-3</v>
      </c>
      <c r="E3326">
        <f>Table2[[#This Row],[Return]]</f>
        <v>-6.857206432033856E-3</v>
      </c>
    </row>
    <row r="3327" spans="2:5" x14ac:dyDescent="0.2">
      <c r="B3327" s="149">
        <v>40501</v>
      </c>
      <c r="C3327">
        <v>38.505768000000003</v>
      </c>
      <c r="D3327">
        <f t="shared" si="52"/>
        <v>-6.8105053906634145E-3</v>
      </c>
      <c r="E3327">
        <f>Table2[[#This Row],[Return]]</f>
        <v>-6.8105053906634145E-3</v>
      </c>
    </row>
    <row r="3328" spans="2:5" x14ac:dyDescent="0.2">
      <c r="B3328" s="149">
        <v>40500</v>
      </c>
      <c r="C3328">
        <v>38.76981</v>
      </c>
      <c r="D3328">
        <f t="shared" si="52"/>
        <v>-4.3431081733749495E-2</v>
      </c>
      <c r="E3328">
        <f>Table2[[#This Row],[Return]]</f>
        <v>-4.3431081733749495E-2</v>
      </c>
    </row>
    <row r="3329" spans="2:5" x14ac:dyDescent="0.2">
      <c r="B3329" s="149">
        <v>40498</v>
      </c>
      <c r="C3329">
        <v>40.530074999999997</v>
      </c>
      <c r="D3329">
        <f t="shared" si="52"/>
        <v>-3.7617612918552784E-2</v>
      </c>
      <c r="E3329">
        <f>Table2[[#This Row],[Return]]</f>
        <v>-3.7617612918552784E-2</v>
      </c>
    </row>
    <row r="3330" spans="2:5" x14ac:dyDescent="0.2">
      <c r="B3330" s="149">
        <v>40497</v>
      </c>
      <c r="C3330">
        <v>42.114314999999998</v>
      </c>
      <c r="D3330">
        <f t="shared" si="52"/>
        <v>-1.0341122387533657E-2</v>
      </c>
      <c r="E3330">
        <f>Table2[[#This Row],[Return]]</f>
        <v>-1.0341122387533657E-2</v>
      </c>
    </row>
    <row r="3331" spans="2:5" x14ac:dyDescent="0.2">
      <c r="B3331" s="149">
        <v>40494</v>
      </c>
      <c r="C3331">
        <v>42.554375</v>
      </c>
      <c r="D3331">
        <f t="shared" si="52"/>
        <v>-1.5274951628475274E-2</v>
      </c>
      <c r="E3331">
        <f>Table2[[#This Row],[Return]]</f>
        <v>-1.5274951628475274E-2</v>
      </c>
    </row>
    <row r="3332" spans="2:5" x14ac:dyDescent="0.2">
      <c r="B3332" s="149">
        <v>40493</v>
      </c>
      <c r="C3332">
        <v>43.214474000000003</v>
      </c>
      <c r="D3332">
        <f t="shared" ref="D3332:D3395" si="53">(C3332-C3333)/C3333</f>
        <v>-8.0808367377817082E-3</v>
      </c>
      <c r="E3332">
        <f>Table2[[#This Row],[Return]]</f>
        <v>-8.0808367377817082E-3</v>
      </c>
    </row>
    <row r="3333" spans="2:5" x14ac:dyDescent="0.2">
      <c r="B3333" s="149">
        <v>40492</v>
      </c>
      <c r="C3333">
        <v>43.566527999999998</v>
      </c>
      <c r="D3333">
        <f t="shared" si="53"/>
        <v>-1.0000113846562039E-2</v>
      </c>
      <c r="E3333">
        <f>Table2[[#This Row],[Return]]</f>
        <v>-1.0000113846562039E-2</v>
      </c>
    </row>
    <row r="3334" spans="2:5" x14ac:dyDescent="0.2">
      <c r="B3334" s="149">
        <v>40491</v>
      </c>
      <c r="C3334">
        <v>44.006599000000001</v>
      </c>
      <c r="D3334">
        <f t="shared" si="53"/>
        <v>-1.995912969676464E-3</v>
      </c>
      <c r="E3334">
        <f>Table2[[#This Row],[Return]]</f>
        <v>-1.995912969676464E-3</v>
      </c>
    </row>
    <row r="3335" spans="2:5" x14ac:dyDescent="0.2">
      <c r="B3335" s="149">
        <v>40490</v>
      </c>
      <c r="C3335">
        <v>44.094608000000001</v>
      </c>
      <c r="D3335">
        <f t="shared" si="53"/>
        <v>3.8341919814848302E-2</v>
      </c>
      <c r="E3335">
        <f>Table2[[#This Row],[Return]]</f>
        <v>3.8341919814848302E-2</v>
      </c>
    </row>
    <row r="3336" spans="2:5" x14ac:dyDescent="0.2">
      <c r="B3336" s="149">
        <v>40486</v>
      </c>
      <c r="C3336">
        <v>42.466366000000001</v>
      </c>
      <c r="D3336">
        <f t="shared" si="53"/>
        <v>-1.2282240998916222E-2</v>
      </c>
      <c r="E3336">
        <f>Table2[[#This Row],[Return]]</f>
        <v>-1.2282240998916222E-2</v>
      </c>
    </row>
    <row r="3337" spans="2:5" x14ac:dyDescent="0.2">
      <c r="B3337" s="149">
        <v>40485</v>
      </c>
      <c r="C3337">
        <v>42.994433999999998</v>
      </c>
      <c r="D3337">
        <f t="shared" si="53"/>
        <v>1.3485223676505073E-2</v>
      </c>
      <c r="E3337">
        <f>Table2[[#This Row],[Return]]</f>
        <v>1.3485223676505073E-2</v>
      </c>
    </row>
    <row r="3338" spans="2:5" x14ac:dyDescent="0.2">
      <c r="B3338" s="149">
        <v>40484</v>
      </c>
      <c r="C3338">
        <v>42.422359</v>
      </c>
      <c r="D3338">
        <f t="shared" si="53"/>
        <v>-1.5321758103959677E-2</v>
      </c>
      <c r="E3338">
        <f>Table2[[#This Row],[Return]]</f>
        <v>-1.5321758103959677E-2</v>
      </c>
    </row>
    <row r="3339" spans="2:5" x14ac:dyDescent="0.2">
      <c r="B3339" s="149">
        <v>40483</v>
      </c>
      <c r="C3339">
        <v>43.082458000000003</v>
      </c>
      <c r="D3339">
        <f t="shared" si="53"/>
        <v>7.201783234581996E-3</v>
      </c>
      <c r="E3339">
        <f>Table2[[#This Row],[Return]]</f>
        <v>7.201783234581996E-3</v>
      </c>
    </row>
    <row r="3340" spans="2:5" x14ac:dyDescent="0.2">
      <c r="B3340" s="149">
        <v>40480</v>
      </c>
      <c r="C3340">
        <v>42.774405999999999</v>
      </c>
      <c r="D3340">
        <f t="shared" si="53"/>
        <v>-5.7226101369162619E-2</v>
      </c>
      <c r="E3340">
        <f>Table2[[#This Row],[Return]]</f>
        <v>-5.7226101369162619E-2</v>
      </c>
    </row>
    <row r="3341" spans="2:5" x14ac:dyDescent="0.2">
      <c r="B3341" s="149">
        <v>40479</v>
      </c>
      <c r="C3341">
        <v>45.370800000000003</v>
      </c>
      <c r="D3341">
        <f t="shared" si="53"/>
        <v>3.9314653594883051E-2</v>
      </c>
      <c r="E3341">
        <f>Table2[[#This Row],[Return]]</f>
        <v>3.9314653594883051E-2</v>
      </c>
    </row>
    <row r="3342" spans="2:5" x14ac:dyDescent="0.2">
      <c r="B3342" s="149">
        <v>40478</v>
      </c>
      <c r="C3342">
        <v>43.654536999999998</v>
      </c>
      <c r="D3342">
        <f t="shared" si="53"/>
        <v>-1.7821945373041912E-2</v>
      </c>
      <c r="E3342">
        <f>Table2[[#This Row],[Return]]</f>
        <v>-1.7821945373041912E-2</v>
      </c>
    </row>
    <row r="3343" spans="2:5" x14ac:dyDescent="0.2">
      <c r="B3343" s="149">
        <v>40477</v>
      </c>
      <c r="C3343">
        <v>44.446663000000001</v>
      </c>
      <c r="D3343">
        <f t="shared" si="53"/>
        <v>-5.9053876972663235E-3</v>
      </c>
      <c r="E3343">
        <f>Table2[[#This Row],[Return]]</f>
        <v>-5.9053876972663235E-3</v>
      </c>
    </row>
    <row r="3344" spans="2:5" x14ac:dyDescent="0.2">
      <c r="B3344" s="149">
        <v>40476</v>
      </c>
      <c r="C3344">
        <v>44.710697000000003</v>
      </c>
      <c r="D3344">
        <f t="shared" si="53"/>
        <v>1.972202842446228E-3</v>
      </c>
      <c r="E3344">
        <f>Table2[[#This Row],[Return]]</f>
        <v>1.972202842446228E-3</v>
      </c>
    </row>
    <row r="3345" spans="2:5" x14ac:dyDescent="0.2">
      <c r="B3345" s="149">
        <v>40473</v>
      </c>
      <c r="C3345">
        <v>44.622692000000001</v>
      </c>
      <c r="D3345">
        <f t="shared" si="53"/>
        <v>-5.88231755799541E-3</v>
      </c>
      <c r="E3345">
        <f>Table2[[#This Row],[Return]]</f>
        <v>-5.88231755799541E-3</v>
      </c>
    </row>
    <row r="3346" spans="2:5" x14ac:dyDescent="0.2">
      <c r="B3346" s="149">
        <v>40472</v>
      </c>
      <c r="C3346">
        <v>44.88673</v>
      </c>
      <c r="D3346">
        <f t="shared" si="53"/>
        <v>5.9171239601590892E-3</v>
      </c>
      <c r="E3346">
        <f>Table2[[#This Row],[Return]]</f>
        <v>5.9171239601590892E-3</v>
      </c>
    </row>
    <row r="3347" spans="2:5" x14ac:dyDescent="0.2">
      <c r="B3347" s="149">
        <v>40471</v>
      </c>
      <c r="C3347">
        <v>44.622692000000001</v>
      </c>
      <c r="D3347">
        <f t="shared" si="53"/>
        <v>-2.9664996067466469E-2</v>
      </c>
      <c r="E3347">
        <f>Table2[[#This Row],[Return]]</f>
        <v>-2.9664996067466469E-2</v>
      </c>
    </row>
    <row r="3348" spans="2:5" x14ac:dyDescent="0.2">
      <c r="B3348" s="149">
        <v>40470</v>
      </c>
      <c r="C3348">
        <v>45.986893000000002</v>
      </c>
      <c r="D3348">
        <f t="shared" si="53"/>
        <v>1.9512264658878894E-2</v>
      </c>
      <c r="E3348">
        <f>Table2[[#This Row],[Return]]</f>
        <v>1.9512264658878894E-2</v>
      </c>
    </row>
    <row r="3349" spans="2:5" x14ac:dyDescent="0.2">
      <c r="B3349" s="149">
        <v>40469</v>
      </c>
      <c r="C3349">
        <v>45.106757999999999</v>
      </c>
      <c r="D3349">
        <f t="shared" si="53"/>
        <v>-2.4738377698818693E-2</v>
      </c>
      <c r="E3349">
        <f>Table2[[#This Row],[Return]]</f>
        <v>-2.4738377698818693E-2</v>
      </c>
    </row>
    <row r="3350" spans="2:5" x14ac:dyDescent="0.2">
      <c r="B3350" s="149">
        <v>40466</v>
      </c>
      <c r="C3350">
        <v>46.250931000000001</v>
      </c>
      <c r="D3350">
        <f t="shared" si="53"/>
        <v>-1.0357825153925356E-2</v>
      </c>
      <c r="E3350">
        <f>Table2[[#This Row],[Return]]</f>
        <v>-1.0357825153925356E-2</v>
      </c>
    </row>
    <row r="3351" spans="2:5" x14ac:dyDescent="0.2">
      <c r="B3351" s="149">
        <v>40465</v>
      </c>
      <c r="C3351">
        <v>46.735004000000004</v>
      </c>
      <c r="D3351">
        <f t="shared" si="53"/>
        <v>-2.5688100553732638E-2</v>
      </c>
      <c r="E3351">
        <f>Table2[[#This Row],[Return]]</f>
        <v>-2.5688100553732638E-2</v>
      </c>
    </row>
    <row r="3352" spans="2:5" x14ac:dyDescent="0.2">
      <c r="B3352" s="149">
        <v>40464</v>
      </c>
      <c r="C3352">
        <v>47.967190000000002</v>
      </c>
      <c r="D3352">
        <f t="shared" si="53"/>
        <v>2.7600407674998571E-3</v>
      </c>
      <c r="E3352">
        <f>Table2[[#This Row],[Return]]</f>
        <v>2.7600407674998571E-3</v>
      </c>
    </row>
    <row r="3353" spans="2:5" x14ac:dyDescent="0.2">
      <c r="B3353" s="149">
        <v>40463</v>
      </c>
      <c r="C3353">
        <v>47.835163000000001</v>
      </c>
      <c r="D3353">
        <f t="shared" si="53"/>
        <v>-2.8597121944223806E-2</v>
      </c>
      <c r="E3353">
        <f>Table2[[#This Row],[Return]]</f>
        <v>-2.8597121944223806E-2</v>
      </c>
    </row>
    <row r="3354" spans="2:5" x14ac:dyDescent="0.2">
      <c r="B3354" s="149">
        <v>40462</v>
      </c>
      <c r="C3354">
        <v>49.243381999999997</v>
      </c>
      <c r="D3354">
        <f t="shared" si="53"/>
        <v>-1.2356568382570619E-2</v>
      </c>
      <c r="E3354">
        <f>Table2[[#This Row],[Return]]</f>
        <v>-1.2356568382570619E-2</v>
      </c>
    </row>
    <row r="3355" spans="2:5" x14ac:dyDescent="0.2">
      <c r="B3355" s="149">
        <v>40459</v>
      </c>
      <c r="C3355">
        <v>49.859473999999999</v>
      </c>
      <c r="D3355">
        <f t="shared" si="53"/>
        <v>3.1876034163445525E-2</v>
      </c>
      <c r="E3355">
        <f>Table2[[#This Row],[Return]]</f>
        <v>3.1876034163445525E-2</v>
      </c>
    </row>
    <row r="3356" spans="2:5" x14ac:dyDescent="0.2">
      <c r="B3356" s="149">
        <v>40458</v>
      </c>
      <c r="C3356">
        <v>48.319248000000002</v>
      </c>
      <c r="D3356">
        <f t="shared" si="53"/>
        <v>-8.1298897114412683E-3</v>
      </c>
      <c r="E3356">
        <f>Table2[[#This Row],[Return]]</f>
        <v>-8.1298897114412683E-3</v>
      </c>
    </row>
    <row r="3357" spans="2:5" x14ac:dyDescent="0.2">
      <c r="B3357" s="149">
        <v>40457</v>
      </c>
      <c r="C3357">
        <v>48.715297999999997</v>
      </c>
      <c r="D3357">
        <f t="shared" si="53"/>
        <v>7.2793086039073408E-3</v>
      </c>
      <c r="E3357">
        <f>Table2[[#This Row],[Return]]</f>
        <v>7.2793086039073408E-3</v>
      </c>
    </row>
    <row r="3358" spans="2:5" x14ac:dyDescent="0.2">
      <c r="B3358" s="149">
        <v>40456</v>
      </c>
      <c r="C3358">
        <v>48.363247000000001</v>
      </c>
      <c r="D3358">
        <f t="shared" si="53"/>
        <v>-3.9335593007563556E-2</v>
      </c>
      <c r="E3358">
        <f>Table2[[#This Row],[Return]]</f>
        <v>-3.9335593007563556E-2</v>
      </c>
    </row>
    <row r="3359" spans="2:5" x14ac:dyDescent="0.2">
      <c r="B3359" s="149">
        <v>40455</v>
      </c>
      <c r="C3359">
        <v>50.343539999999997</v>
      </c>
      <c r="D3359">
        <f t="shared" si="53"/>
        <v>-4.5075235534390794E-2</v>
      </c>
      <c r="E3359">
        <f>Table2[[#This Row],[Return]]</f>
        <v>-4.5075235534390794E-2</v>
      </c>
    </row>
    <row r="3360" spans="2:5" x14ac:dyDescent="0.2">
      <c r="B3360" s="149">
        <v>40452</v>
      </c>
      <c r="C3360">
        <v>52.719901999999998</v>
      </c>
      <c r="D3360">
        <f t="shared" si="53"/>
        <v>-4.9960271073941451E-2</v>
      </c>
      <c r="E3360">
        <f>Table2[[#This Row],[Return]]</f>
        <v>-4.9960271073941451E-2</v>
      </c>
    </row>
    <row r="3361" spans="2:5" x14ac:dyDescent="0.2">
      <c r="B3361" s="149">
        <v>40451</v>
      </c>
      <c r="C3361">
        <v>55.492313000000003</v>
      </c>
      <c r="D3361">
        <f t="shared" si="53"/>
        <v>-4.9736359494632808E-2</v>
      </c>
      <c r="E3361">
        <f>Table2[[#This Row],[Return]]</f>
        <v>-4.9736359494632808E-2</v>
      </c>
    </row>
    <row r="3362" spans="2:5" x14ac:dyDescent="0.2">
      <c r="B3362" s="149">
        <v>40450</v>
      </c>
      <c r="C3362">
        <v>58.396754999999999</v>
      </c>
      <c r="D3362">
        <f t="shared" si="53"/>
        <v>-4.9426667436934357E-2</v>
      </c>
      <c r="E3362">
        <f>Table2[[#This Row],[Return]]</f>
        <v>-4.9426667436934357E-2</v>
      </c>
    </row>
    <row r="3363" spans="2:5" x14ac:dyDescent="0.2">
      <c r="B3363" s="149">
        <v>40449</v>
      </c>
      <c r="C3363">
        <v>61.433193000000003</v>
      </c>
      <c r="D3363">
        <f t="shared" si="53"/>
        <v>-4.96937026383635E-2</v>
      </c>
      <c r="E3363">
        <f>Table2[[#This Row],[Return]]</f>
        <v>-4.96937026383635E-2</v>
      </c>
    </row>
    <row r="3364" spans="2:5" x14ac:dyDescent="0.2">
      <c r="B3364" s="149">
        <v>40448</v>
      </c>
      <c r="C3364">
        <v>64.645675999999995</v>
      </c>
      <c r="D3364">
        <f t="shared" si="53"/>
        <v>-4.9806004149061237E-2</v>
      </c>
      <c r="E3364">
        <f>Table2[[#This Row],[Return]]</f>
        <v>-4.9806004149061237E-2</v>
      </c>
    </row>
    <row r="3365" spans="2:5" x14ac:dyDescent="0.2">
      <c r="B3365" s="149">
        <v>40445</v>
      </c>
      <c r="C3365">
        <v>68.034187000000003</v>
      </c>
      <c r="D3365">
        <f t="shared" si="53"/>
        <v>-0.70939852990761187</v>
      </c>
      <c r="E3365">
        <f>Table2[[#This Row],[Return]]</f>
        <v>-0.70939852990761187</v>
      </c>
    </row>
    <row r="3366" spans="2:5" x14ac:dyDescent="0.2">
      <c r="B3366" s="149">
        <v>40444</v>
      </c>
      <c r="C3366">
        <v>234.115082</v>
      </c>
      <c r="D3366">
        <f t="shared" si="53"/>
        <v>0.10717999412925001</v>
      </c>
      <c r="E3366">
        <f>Table2[[#This Row],[Return]]</f>
        <v>0.10717999412925001</v>
      </c>
    </row>
    <row r="3367" spans="2:5" x14ac:dyDescent="0.2">
      <c r="B3367" s="149">
        <v>40443</v>
      </c>
      <c r="C3367">
        <v>211.45169100000001</v>
      </c>
      <c r="D3367">
        <f t="shared" si="53"/>
        <v>4.6157163490407424E-2</v>
      </c>
      <c r="E3367">
        <f>Table2[[#This Row],[Return]]</f>
        <v>4.6157163490407424E-2</v>
      </c>
    </row>
    <row r="3368" spans="2:5" x14ac:dyDescent="0.2">
      <c r="B3368" s="149">
        <v>40442</v>
      </c>
      <c r="C3368">
        <v>202.122299</v>
      </c>
      <c r="D3368">
        <f t="shared" si="53"/>
        <v>-1.5856067013031799E-2</v>
      </c>
      <c r="E3368">
        <f>Table2[[#This Row],[Return]]</f>
        <v>-1.5856067013031799E-2</v>
      </c>
    </row>
    <row r="3369" spans="2:5" x14ac:dyDescent="0.2">
      <c r="B3369" s="149">
        <v>40441</v>
      </c>
      <c r="C3369">
        <v>205.37879899999999</v>
      </c>
      <c r="D3369">
        <f t="shared" si="53"/>
        <v>2.503844478129574E-2</v>
      </c>
      <c r="E3369">
        <f>Table2[[#This Row],[Return]]</f>
        <v>2.503844478129574E-2</v>
      </c>
    </row>
    <row r="3370" spans="2:5" x14ac:dyDescent="0.2">
      <c r="B3370" s="149">
        <v>40438</v>
      </c>
      <c r="C3370">
        <v>200.36204499999999</v>
      </c>
      <c r="D3370">
        <f t="shared" si="53"/>
        <v>3.1958431350399885E-2</v>
      </c>
      <c r="E3370">
        <f>Table2[[#This Row],[Return]]</f>
        <v>3.1958431350399885E-2</v>
      </c>
    </row>
    <row r="3371" spans="2:5" x14ac:dyDescent="0.2">
      <c r="B3371" s="149">
        <v>40437</v>
      </c>
      <c r="C3371">
        <v>194.15708900000001</v>
      </c>
      <c r="D3371">
        <f t="shared" si="53"/>
        <v>-2.2163074691336934E-2</v>
      </c>
      <c r="E3371">
        <f>Table2[[#This Row],[Return]]</f>
        <v>-2.2163074691336934E-2</v>
      </c>
    </row>
    <row r="3372" spans="2:5" x14ac:dyDescent="0.2">
      <c r="B3372" s="149">
        <v>40436</v>
      </c>
      <c r="C3372">
        <v>198.557739</v>
      </c>
      <c r="D3372">
        <f t="shared" si="53"/>
        <v>-7.6974191498197309E-3</v>
      </c>
      <c r="E3372">
        <f>Table2[[#This Row],[Return]]</f>
        <v>-7.6974191498197309E-3</v>
      </c>
    </row>
    <row r="3373" spans="2:5" x14ac:dyDescent="0.2">
      <c r="B3373" s="149">
        <v>40435</v>
      </c>
      <c r="C3373">
        <v>200.09797699999999</v>
      </c>
      <c r="D3373">
        <f t="shared" si="53"/>
        <v>9.5470158618643428E-3</v>
      </c>
      <c r="E3373">
        <f>Table2[[#This Row],[Return]]</f>
        <v>9.5470158618643428E-3</v>
      </c>
    </row>
    <row r="3374" spans="2:5" x14ac:dyDescent="0.2">
      <c r="B3374" s="149">
        <v>40434</v>
      </c>
      <c r="C3374">
        <v>198.205704</v>
      </c>
      <c r="D3374">
        <f t="shared" si="53"/>
        <v>2.3869085068142736E-2</v>
      </c>
      <c r="E3374">
        <f>Table2[[#This Row],[Return]]</f>
        <v>2.3869085068142736E-2</v>
      </c>
    </row>
    <row r="3375" spans="2:5" x14ac:dyDescent="0.2">
      <c r="B3375" s="149">
        <v>40430</v>
      </c>
      <c r="C3375">
        <v>193.58500699999999</v>
      </c>
      <c r="D3375">
        <f t="shared" si="53"/>
        <v>-1.9393710531244186E-2</v>
      </c>
      <c r="E3375">
        <f>Table2[[#This Row],[Return]]</f>
        <v>-1.9393710531244186E-2</v>
      </c>
    </row>
    <row r="3376" spans="2:5" x14ac:dyDescent="0.2">
      <c r="B3376" s="149">
        <v>40429</v>
      </c>
      <c r="C3376">
        <v>197.413589</v>
      </c>
      <c r="D3376">
        <f t="shared" si="53"/>
        <v>6.9584301135785336E-3</v>
      </c>
      <c r="E3376">
        <f>Table2[[#This Row],[Return]]</f>
        <v>6.9584301135785336E-3</v>
      </c>
    </row>
    <row r="3377" spans="2:5" x14ac:dyDescent="0.2">
      <c r="B3377" s="149">
        <v>40428</v>
      </c>
      <c r="C3377">
        <v>196.04939300000001</v>
      </c>
      <c r="D3377">
        <f t="shared" si="53"/>
        <v>8.3151113749920944E-2</v>
      </c>
      <c r="E3377">
        <f>Table2[[#This Row],[Return]]</f>
        <v>8.3151113749920944E-2</v>
      </c>
    </row>
    <row r="3378" spans="2:5" x14ac:dyDescent="0.2">
      <c r="B3378" s="149">
        <v>40427</v>
      </c>
      <c r="C3378">
        <v>180.99911499999999</v>
      </c>
      <c r="D3378">
        <f t="shared" si="53"/>
        <v>9.5729345046340411E-3</v>
      </c>
      <c r="E3378">
        <f>Table2[[#This Row],[Return]]</f>
        <v>9.5729345046340411E-3</v>
      </c>
    </row>
    <row r="3379" spans="2:5" x14ac:dyDescent="0.2">
      <c r="B3379" s="149">
        <v>40424</v>
      </c>
      <c r="C3379">
        <v>179.28285199999999</v>
      </c>
      <c r="D3379">
        <f t="shared" si="53"/>
        <v>-2.4531185216931212E-4</v>
      </c>
      <c r="E3379">
        <f>Table2[[#This Row],[Return]]</f>
        <v>-2.4531185216931212E-4</v>
      </c>
    </row>
    <row r="3380" spans="2:5" x14ac:dyDescent="0.2">
      <c r="B3380" s="149">
        <v>40423</v>
      </c>
      <c r="C3380">
        <v>179.326843</v>
      </c>
      <c r="D3380">
        <f t="shared" si="53"/>
        <v>1.4745552545097197E-3</v>
      </c>
      <c r="E3380">
        <f>Table2[[#This Row],[Return]]</f>
        <v>1.4745552545097197E-3</v>
      </c>
    </row>
    <row r="3381" spans="2:5" x14ac:dyDescent="0.2">
      <c r="B3381" s="149">
        <v>40422</v>
      </c>
      <c r="C3381">
        <v>179.062805</v>
      </c>
      <c r="D3381">
        <f t="shared" si="53"/>
        <v>1.1434104332363085E-2</v>
      </c>
      <c r="E3381">
        <f>Table2[[#This Row],[Return]]</f>
        <v>1.1434104332363085E-2</v>
      </c>
    </row>
    <row r="3382" spans="2:5" x14ac:dyDescent="0.2">
      <c r="B3382" s="149">
        <v>40421</v>
      </c>
      <c r="C3382">
        <v>177.03852800000001</v>
      </c>
      <c r="D3382">
        <f t="shared" si="53"/>
        <v>-2.9739657409116769E-3</v>
      </c>
      <c r="E3382">
        <f>Table2[[#This Row],[Return]]</f>
        <v>-2.9739657409116769E-3</v>
      </c>
    </row>
    <row r="3383" spans="2:5" x14ac:dyDescent="0.2">
      <c r="B3383" s="149">
        <v>40420</v>
      </c>
      <c r="C3383">
        <v>177.56660500000001</v>
      </c>
      <c r="D3383">
        <f t="shared" si="53"/>
        <v>-1.6093629294171574E-2</v>
      </c>
      <c r="E3383">
        <f>Table2[[#This Row],[Return]]</f>
        <v>-1.6093629294171574E-2</v>
      </c>
    </row>
    <row r="3384" spans="2:5" x14ac:dyDescent="0.2">
      <c r="B3384" s="149">
        <v>40417</v>
      </c>
      <c r="C3384">
        <v>180.47103899999999</v>
      </c>
      <c r="D3384">
        <f t="shared" si="53"/>
        <v>4.6544733033635557E-3</v>
      </c>
      <c r="E3384">
        <f>Table2[[#This Row],[Return]]</f>
        <v>4.6544733033635557E-3</v>
      </c>
    </row>
    <row r="3385" spans="2:5" x14ac:dyDescent="0.2">
      <c r="B3385" s="149">
        <v>40416</v>
      </c>
      <c r="C3385">
        <v>179.63493299999999</v>
      </c>
      <c r="D3385">
        <f t="shared" si="53"/>
        <v>-6.5709904795360199E-3</v>
      </c>
      <c r="E3385">
        <f>Table2[[#This Row],[Return]]</f>
        <v>-6.5709904795360199E-3</v>
      </c>
    </row>
    <row r="3386" spans="2:5" x14ac:dyDescent="0.2">
      <c r="B3386" s="149">
        <v>40415</v>
      </c>
      <c r="C3386">
        <v>180.82311999999999</v>
      </c>
      <c r="D3386">
        <f t="shared" si="53"/>
        <v>-1.415530680904402E-2</v>
      </c>
      <c r="E3386">
        <f>Table2[[#This Row],[Return]]</f>
        <v>-1.415530680904402E-2</v>
      </c>
    </row>
    <row r="3387" spans="2:5" x14ac:dyDescent="0.2">
      <c r="B3387" s="149">
        <v>40414</v>
      </c>
      <c r="C3387">
        <v>183.419479</v>
      </c>
      <c r="D3387">
        <f t="shared" si="53"/>
        <v>2.1641332054429105E-3</v>
      </c>
      <c r="E3387">
        <f>Table2[[#This Row],[Return]]</f>
        <v>2.1641332054429105E-3</v>
      </c>
    </row>
    <row r="3388" spans="2:5" x14ac:dyDescent="0.2">
      <c r="B3388" s="149">
        <v>40413</v>
      </c>
      <c r="C3388">
        <v>183.023392</v>
      </c>
      <c r="D3388">
        <f t="shared" si="53"/>
        <v>-1.3286054894189232E-2</v>
      </c>
      <c r="E3388">
        <f>Table2[[#This Row],[Return]]</f>
        <v>-1.3286054894189232E-2</v>
      </c>
    </row>
    <row r="3389" spans="2:5" x14ac:dyDescent="0.2">
      <c r="B3389" s="149">
        <v>40410</v>
      </c>
      <c r="C3389">
        <v>185.48779300000001</v>
      </c>
      <c r="D3389">
        <f t="shared" si="53"/>
        <v>-6.8333026993079912E-3</v>
      </c>
      <c r="E3389">
        <f>Table2[[#This Row],[Return]]</f>
        <v>-6.8333026993079912E-3</v>
      </c>
    </row>
    <row r="3390" spans="2:5" x14ac:dyDescent="0.2">
      <c r="B3390" s="149">
        <v>40409</v>
      </c>
      <c r="C3390">
        <v>186.76400799999999</v>
      </c>
      <c r="D3390">
        <f t="shared" si="53"/>
        <v>8.5552497427783154E-3</v>
      </c>
      <c r="E3390">
        <f>Table2[[#This Row],[Return]]</f>
        <v>8.5552497427783154E-3</v>
      </c>
    </row>
    <row r="3391" spans="2:5" x14ac:dyDescent="0.2">
      <c r="B3391" s="149">
        <v>40408</v>
      </c>
      <c r="C3391">
        <v>185.17974899999999</v>
      </c>
      <c r="D3391">
        <f t="shared" si="53"/>
        <v>-1.4750641551538738E-2</v>
      </c>
      <c r="E3391">
        <f>Table2[[#This Row],[Return]]</f>
        <v>-1.4750641551538738E-2</v>
      </c>
    </row>
    <row r="3392" spans="2:5" x14ac:dyDescent="0.2">
      <c r="B3392" s="149">
        <v>40407</v>
      </c>
      <c r="C3392">
        <v>187.95216400000001</v>
      </c>
      <c r="D3392">
        <f t="shared" si="53"/>
        <v>-1.8696659124438117E-3</v>
      </c>
      <c r="E3392">
        <f>Table2[[#This Row],[Return]]</f>
        <v>-1.8696659124438117E-3</v>
      </c>
    </row>
    <row r="3393" spans="2:5" x14ac:dyDescent="0.2">
      <c r="B3393" s="149">
        <v>40406</v>
      </c>
      <c r="C3393">
        <v>188.30422999999999</v>
      </c>
      <c r="D3393">
        <f t="shared" si="53"/>
        <v>-1.1496660282887965E-2</v>
      </c>
      <c r="E3393">
        <f>Table2[[#This Row],[Return]]</f>
        <v>-1.1496660282887965E-2</v>
      </c>
    </row>
    <row r="3394" spans="2:5" x14ac:dyDescent="0.2">
      <c r="B3394" s="149">
        <v>40403</v>
      </c>
      <c r="C3394">
        <v>190.49427800000001</v>
      </c>
      <c r="D3394">
        <f t="shared" si="53"/>
        <v>-1.6730779294046764E-2</v>
      </c>
      <c r="E3394">
        <f>Table2[[#This Row],[Return]]</f>
        <v>-1.6730779294046764E-2</v>
      </c>
    </row>
    <row r="3395" spans="2:5" x14ac:dyDescent="0.2">
      <c r="B3395" s="149">
        <v>40402</v>
      </c>
      <c r="C3395">
        <v>193.735626</v>
      </c>
      <c r="D3395">
        <f t="shared" si="53"/>
        <v>-1.0293092272191596E-2</v>
      </c>
      <c r="E3395">
        <f>Table2[[#This Row],[Return]]</f>
        <v>-1.0293092272191596E-2</v>
      </c>
    </row>
    <row r="3396" spans="2:5" x14ac:dyDescent="0.2">
      <c r="B3396" s="149">
        <v>40401</v>
      </c>
      <c r="C3396">
        <v>195.75050400000001</v>
      </c>
      <c r="D3396">
        <f t="shared" ref="D3396:D3459" si="54">(C3396-C3397)/C3397</f>
        <v>2.9249031659240098E-2</v>
      </c>
      <c r="E3396">
        <f>Table2[[#This Row],[Return]]</f>
        <v>2.9249031659240098E-2</v>
      </c>
    </row>
    <row r="3397" spans="2:5" x14ac:dyDescent="0.2">
      <c r="B3397" s="149">
        <v>40400</v>
      </c>
      <c r="C3397">
        <v>190.18769800000001</v>
      </c>
      <c r="D3397">
        <f t="shared" si="54"/>
        <v>1.0237453506616871E-2</v>
      </c>
      <c r="E3397">
        <f>Table2[[#This Row],[Return]]</f>
        <v>1.0237453506616871E-2</v>
      </c>
    </row>
    <row r="3398" spans="2:5" x14ac:dyDescent="0.2">
      <c r="B3398" s="149">
        <v>40399</v>
      </c>
      <c r="C3398">
        <v>188.260391</v>
      </c>
      <c r="D3398">
        <f t="shared" si="54"/>
        <v>2.1873253056180854E-2</v>
      </c>
      <c r="E3398">
        <f>Table2[[#This Row],[Return]]</f>
        <v>2.1873253056180854E-2</v>
      </c>
    </row>
    <row r="3399" spans="2:5" x14ac:dyDescent="0.2">
      <c r="B3399" s="149">
        <v>40396</v>
      </c>
      <c r="C3399">
        <v>184.23066700000001</v>
      </c>
      <c r="D3399">
        <f t="shared" si="54"/>
        <v>1.8648740769652315E-2</v>
      </c>
      <c r="E3399">
        <f>Table2[[#This Row],[Return]]</f>
        <v>1.8648740769652315E-2</v>
      </c>
    </row>
    <row r="3400" spans="2:5" x14ac:dyDescent="0.2">
      <c r="B3400" s="149">
        <v>40395</v>
      </c>
      <c r="C3400">
        <v>180.85789500000001</v>
      </c>
      <c r="D3400">
        <f t="shared" si="54"/>
        <v>1.6981878583694724E-3</v>
      </c>
      <c r="E3400">
        <f>Table2[[#This Row],[Return]]</f>
        <v>1.6981878583694724E-3</v>
      </c>
    </row>
    <row r="3401" spans="2:5" x14ac:dyDescent="0.2">
      <c r="B3401" s="149">
        <v>40394</v>
      </c>
      <c r="C3401">
        <v>180.55128500000001</v>
      </c>
      <c r="D3401">
        <f t="shared" si="54"/>
        <v>7.8238615301064792E-3</v>
      </c>
      <c r="E3401">
        <f>Table2[[#This Row],[Return]]</f>
        <v>7.8238615301064792E-3</v>
      </c>
    </row>
    <row r="3402" spans="2:5" x14ac:dyDescent="0.2">
      <c r="B3402" s="149">
        <v>40393</v>
      </c>
      <c r="C3402">
        <v>179.149643</v>
      </c>
      <c r="D3402">
        <f t="shared" si="54"/>
        <v>9.1290280410336929E-3</v>
      </c>
      <c r="E3402">
        <f>Table2[[#This Row],[Return]]</f>
        <v>9.1290280410336929E-3</v>
      </c>
    </row>
    <row r="3403" spans="2:5" x14ac:dyDescent="0.2">
      <c r="B3403" s="149">
        <v>40392</v>
      </c>
      <c r="C3403">
        <v>177.528976</v>
      </c>
      <c r="D3403">
        <f t="shared" si="54"/>
        <v>-1.5784282221052524E-2</v>
      </c>
      <c r="E3403">
        <f>Table2[[#This Row],[Return]]</f>
        <v>-1.5784282221052524E-2</v>
      </c>
    </row>
    <row r="3404" spans="2:5" x14ac:dyDescent="0.2">
      <c r="B3404" s="149">
        <v>40389</v>
      </c>
      <c r="C3404">
        <v>180.37608299999999</v>
      </c>
      <c r="D3404">
        <f t="shared" si="54"/>
        <v>-1.3416260456412251E-2</v>
      </c>
      <c r="E3404">
        <f>Table2[[#This Row],[Return]]</f>
        <v>-1.3416260456412251E-2</v>
      </c>
    </row>
    <row r="3405" spans="2:5" x14ac:dyDescent="0.2">
      <c r="B3405" s="149">
        <v>40388</v>
      </c>
      <c r="C3405">
        <v>182.82896400000001</v>
      </c>
      <c r="D3405">
        <f t="shared" si="54"/>
        <v>7.482452510417517E-3</v>
      </c>
      <c r="E3405">
        <f>Table2[[#This Row],[Return]]</f>
        <v>7.482452510417517E-3</v>
      </c>
    </row>
    <row r="3406" spans="2:5" x14ac:dyDescent="0.2">
      <c r="B3406" s="149">
        <v>40387</v>
      </c>
      <c r="C3406">
        <v>181.471115</v>
      </c>
      <c r="D3406">
        <f t="shared" si="54"/>
        <v>-1.7315097264115752E-2</v>
      </c>
      <c r="E3406">
        <f>Table2[[#This Row],[Return]]</f>
        <v>-1.7315097264115752E-2</v>
      </c>
    </row>
    <row r="3407" spans="2:5" x14ac:dyDescent="0.2">
      <c r="B3407" s="149">
        <v>40386</v>
      </c>
      <c r="C3407">
        <v>184.66867099999999</v>
      </c>
      <c r="D3407">
        <f t="shared" si="54"/>
        <v>1.1031297504667293E-2</v>
      </c>
      <c r="E3407">
        <f>Table2[[#This Row],[Return]]</f>
        <v>1.1031297504667293E-2</v>
      </c>
    </row>
    <row r="3408" spans="2:5" x14ac:dyDescent="0.2">
      <c r="B3408" s="149">
        <v>40385</v>
      </c>
      <c r="C3408">
        <v>182.653763</v>
      </c>
      <c r="D3408">
        <f t="shared" si="54"/>
        <v>-1.7204829605095659E-2</v>
      </c>
      <c r="E3408">
        <f>Table2[[#This Row],[Return]]</f>
        <v>-1.7204829605095659E-2</v>
      </c>
    </row>
    <row r="3409" spans="2:5" x14ac:dyDescent="0.2">
      <c r="B3409" s="149">
        <v>40382</v>
      </c>
      <c r="C3409">
        <v>185.851303</v>
      </c>
      <c r="D3409">
        <f t="shared" si="54"/>
        <v>-7.0209139911696274E-3</v>
      </c>
      <c r="E3409">
        <f>Table2[[#This Row],[Return]]</f>
        <v>-7.0209139911696274E-3</v>
      </c>
    </row>
    <row r="3410" spans="2:5" x14ac:dyDescent="0.2">
      <c r="B3410" s="149">
        <v>40381</v>
      </c>
      <c r="C3410">
        <v>187.16537500000001</v>
      </c>
      <c r="D3410">
        <f t="shared" si="54"/>
        <v>1.0882379646002301E-2</v>
      </c>
      <c r="E3410">
        <f>Table2[[#This Row],[Return]]</f>
        <v>1.0882379646002301E-2</v>
      </c>
    </row>
    <row r="3411" spans="2:5" x14ac:dyDescent="0.2">
      <c r="B3411" s="149">
        <v>40380</v>
      </c>
      <c r="C3411">
        <v>185.150497</v>
      </c>
      <c r="D3411">
        <f t="shared" si="54"/>
        <v>2.6091377459472394E-3</v>
      </c>
      <c r="E3411">
        <f>Table2[[#This Row],[Return]]</f>
        <v>2.6091377459472394E-3</v>
      </c>
    </row>
    <row r="3412" spans="2:5" x14ac:dyDescent="0.2">
      <c r="B3412" s="149">
        <v>40379</v>
      </c>
      <c r="C3412">
        <v>184.66867099999999</v>
      </c>
      <c r="D3412">
        <f t="shared" si="54"/>
        <v>6.9262542722085775E-3</v>
      </c>
      <c r="E3412">
        <f>Table2[[#This Row],[Return]]</f>
        <v>6.9262542722085775E-3</v>
      </c>
    </row>
    <row r="3413" spans="2:5" x14ac:dyDescent="0.2">
      <c r="B3413" s="149">
        <v>40378</v>
      </c>
      <c r="C3413">
        <v>183.39840699999999</v>
      </c>
      <c r="D3413">
        <f t="shared" si="54"/>
        <v>-8.7592929555906241E-3</v>
      </c>
      <c r="E3413">
        <f>Table2[[#This Row],[Return]]</f>
        <v>-8.7592929555906241E-3</v>
      </c>
    </row>
    <row r="3414" spans="2:5" x14ac:dyDescent="0.2">
      <c r="B3414" s="149">
        <v>40375</v>
      </c>
      <c r="C3414">
        <v>185.01904300000001</v>
      </c>
      <c r="D3414">
        <f t="shared" si="54"/>
        <v>-3.5387375807791111E-3</v>
      </c>
      <c r="E3414">
        <f>Table2[[#This Row],[Return]]</f>
        <v>-3.5387375807791111E-3</v>
      </c>
    </row>
    <row r="3415" spans="2:5" x14ac:dyDescent="0.2">
      <c r="B3415" s="149">
        <v>40374</v>
      </c>
      <c r="C3415">
        <v>185.67610199999999</v>
      </c>
      <c r="D3415">
        <f t="shared" si="54"/>
        <v>-1.0042056714712571E-2</v>
      </c>
      <c r="E3415">
        <f>Table2[[#This Row],[Return]]</f>
        <v>-1.0042056714712571E-2</v>
      </c>
    </row>
    <row r="3416" spans="2:5" x14ac:dyDescent="0.2">
      <c r="B3416" s="149">
        <v>40373</v>
      </c>
      <c r="C3416">
        <v>187.559586</v>
      </c>
      <c r="D3416">
        <f t="shared" si="54"/>
        <v>2.1062175629439168E-3</v>
      </c>
      <c r="E3416">
        <f>Table2[[#This Row],[Return]]</f>
        <v>2.1062175629439168E-3</v>
      </c>
    </row>
    <row r="3417" spans="2:5" x14ac:dyDescent="0.2">
      <c r="B3417" s="149">
        <v>40372</v>
      </c>
      <c r="C3417">
        <v>187.16537500000001</v>
      </c>
      <c r="D3417">
        <f t="shared" si="54"/>
        <v>-2.3400561499156965E-4</v>
      </c>
      <c r="E3417">
        <f>Table2[[#This Row],[Return]]</f>
        <v>-2.3400561499156965E-4</v>
      </c>
    </row>
    <row r="3418" spans="2:5" x14ac:dyDescent="0.2">
      <c r="B3418" s="149">
        <v>40371</v>
      </c>
      <c r="C3418">
        <v>187.209183</v>
      </c>
      <c r="D3418">
        <f t="shared" si="54"/>
        <v>7.5436832450958956E-3</v>
      </c>
      <c r="E3418">
        <f>Table2[[#This Row],[Return]]</f>
        <v>7.5436832450958956E-3</v>
      </c>
    </row>
    <row r="3419" spans="2:5" x14ac:dyDescent="0.2">
      <c r="B3419" s="149">
        <v>40368</v>
      </c>
      <c r="C3419">
        <v>185.80751000000001</v>
      </c>
      <c r="D3419">
        <f t="shared" si="54"/>
        <v>4.0237353721734419E-3</v>
      </c>
      <c r="E3419">
        <f>Table2[[#This Row],[Return]]</f>
        <v>4.0237353721734419E-3</v>
      </c>
    </row>
    <row r="3420" spans="2:5" x14ac:dyDescent="0.2">
      <c r="B3420" s="149">
        <v>40367</v>
      </c>
      <c r="C3420">
        <v>185.06286600000001</v>
      </c>
      <c r="D3420">
        <f t="shared" si="54"/>
        <v>-7.0506148137275534E-3</v>
      </c>
      <c r="E3420">
        <f>Table2[[#This Row],[Return]]</f>
        <v>-7.0506148137275534E-3</v>
      </c>
    </row>
    <row r="3421" spans="2:5" x14ac:dyDescent="0.2">
      <c r="B3421" s="149">
        <v>40366</v>
      </c>
      <c r="C3421">
        <v>186.376938</v>
      </c>
      <c r="D3421">
        <f t="shared" si="54"/>
        <v>2.5919293810797495E-3</v>
      </c>
      <c r="E3421">
        <f>Table2[[#This Row],[Return]]</f>
        <v>2.5919293810797495E-3</v>
      </c>
    </row>
    <row r="3422" spans="2:5" x14ac:dyDescent="0.2">
      <c r="B3422" s="149">
        <v>40365</v>
      </c>
      <c r="C3422">
        <v>185.89511100000001</v>
      </c>
      <c r="D3422">
        <f t="shared" si="54"/>
        <v>1.7745859415992521E-2</v>
      </c>
      <c r="E3422">
        <f>Table2[[#This Row],[Return]]</f>
        <v>1.7745859415992521E-2</v>
      </c>
    </row>
    <row r="3423" spans="2:5" x14ac:dyDescent="0.2">
      <c r="B3423" s="149">
        <v>40364</v>
      </c>
      <c r="C3423">
        <v>182.653763</v>
      </c>
      <c r="D3423">
        <f t="shared" si="54"/>
        <v>-7.8515538370427761E-3</v>
      </c>
      <c r="E3423">
        <f>Table2[[#This Row],[Return]]</f>
        <v>-7.8515538370427761E-3</v>
      </c>
    </row>
    <row r="3424" spans="2:5" x14ac:dyDescent="0.2">
      <c r="B3424" s="149">
        <v>40361</v>
      </c>
      <c r="C3424">
        <v>184.09922800000001</v>
      </c>
      <c r="D3424">
        <f t="shared" si="54"/>
        <v>5.5023273380182987E-3</v>
      </c>
      <c r="E3424">
        <f>Table2[[#This Row],[Return]]</f>
        <v>5.5023273380182987E-3</v>
      </c>
    </row>
    <row r="3425" spans="2:5" x14ac:dyDescent="0.2">
      <c r="B3425" s="149">
        <v>40360</v>
      </c>
      <c r="C3425">
        <v>183.09179700000001</v>
      </c>
      <c r="D3425">
        <f t="shared" si="54"/>
        <v>5.0494938789168086E-3</v>
      </c>
      <c r="E3425">
        <f>Table2[[#This Row],[Return]]</f>
        <v>5.0494938789168086E-3</v>
      </c>
    </row>
    <row r="3426" spans="2:5" x14ac:dyDescent="0.2">
      <c r="B3426" s="149">
        <v>40359</v>
      </c>
      <c r="C3426">
        <v>182.171921</v>
      </c>
      <c r="D3426">
        <f t="shared" si="54"/>
        <v>1.444523276836307E-3</v>
      </c>
      <c r="E3426">
        <f>Table2[[#This Row],[Return]]</f>
        <v>1.444523276836307E-3</v>
      </c>
    </row>
    <row r="3427" spans="2:5" x14ac:dyDescent="0.2">
      <c r="B3427" s="149">
        <v>40358</v>
      </c>
      <c r="C3427">
        <v>181.90914900000001</v>
      </c>
      <c r="D3427">
        <f t="shared" si="54"/>
        <v>8.2544841123825281E-3</v>
      </c>
      <c r="E3427">
        <f>Table2[[#This Row],[Return]]</f>
        <v>8.2544841123825281E-3</v>
      </c>
    </row>
    <row r="3428" spans="2:5" x14ac:dyDescent="0.2">
      <c r="B3428" s="149">
        <v>40357</v>
      </c>
      <c r="C3428">
        <v>180.41987599999999</v>
      </c>
      <c r="D3428">
        <f t="shared" si="54"/>
        <v>-1.270376207459837E-2</v>
      </c>
      <c r="E3428">
        <f>Table2[[#This Row],[Return]]</f>
        <v>-1.270376207459837E-2</v>
      </c>
    </row>
    <row r="3429" spans="2:5" x14ac:dyDescent="0.2">
      <c r="B3429" s="149">
        <v>40354</v>
      </c>
      <c r="C3429">
        <v>182.74137899999999</v>
      </c>
      <c r="D3429">
        <f t="shared" si="54"/>
        <v>-5.2455725800891065E-3</v>
      </c>
      <c r="E3429">
        <f>Table2[[#This Row],[Return]]</f>
        <v>-5.2455725800891065E-3</v>
      </c>
    </row>
    <row r="3430" spans="2:5" x14ac:dyDescent="0.2">
      <c r="B3430" s="149">
        <v>40353</v>
      </c>
      <c r="C3430">
        <v>183.705017</v>
      </c>
      <c r="D3430">
        <f t="shared" si="54"/>
        <v>4.771661047527681E-4</v>
      </c>
      <c r="E3430">
        <f>Table2[[#This Row],[Return]]</f>
        <v>4.771661047527681E-4</v>
      </c>
    </row>
    <row r="3431" spans="2:5" x14ac:dyDescent="0.2">
      <c r="B3431" s="149">
        <v>40352</v>
      </c>
      <c r="C3431">
        <v>183.617401</v>
      </c>
      <c r="D3431">
        <f t="shared" si="54"/>
        <v>-6.3996893420988805E-3</v>
      </c>
      <c r="E3431">
        <f>Table2[[#This Row],[Return]]</f>
        <v>-6.3996893420988805E-3</v>
      </c>
    </row>
    <row r="3432" spans="2:5" x14ac:dyDescent="0.2">
      <c r="B3432" s="149">
        <v>40351</v>
      </c>
      <c r="C3432">
        <v>184.80006399999999</v>
      </c>
      <c r="D3432">
        <f t="shared" si="54"/>
        <v>-1.5862008990267819E-2</v>
      </c>
      <c r="E3432">
        <f>Table2[[#This Row],[Return]]</f>
        <v>-1.5862008990267819E-2</v>
      </c>
    </row>
    <row r="3433" spans="2:5" x14ac:dyDescent="0.2">
      <c r="B3433" s="149">
        <v>40350</v>
      </c>
      <c r="C3433">
        <v>187.77860999999999</v>
      </c>
      <c r="D3433">
        <f t="shared" si="54"/>
        <v>2.8070849074627205E-3</v>
      </c>
      <c r="E3433">
        <f>Table2[[#This Row],[Return]]</f>
        <v>2.8070849074627205E-3</v>
      </c>
    </row>
    <row r="3434" spans="2:5" x14ac:dyDescent="0.2">
      <c r="B3434" s="149">
        <v>40347</v>
      </c>
      <c r="C3434">
        <v>187.25297499999999</v>
      </c>
      <c r="D3434">
        <f t="shared" si="54"/>
        <v>-2.8850517865466978E-2</v>
      </c>
      <c r="E3434">
        <f>Table2[[#This Row],[Return]]</f>
        <v>-2.8850517865466978E-2</v>
      </c>
    </row>
    <row r="3435" spans="2:5" x14ac:dyDescent="0.2">
      <c r="B3435" s="149">
        <v>40346</v>
      </c>
      <c r="C3435">
        <v>192.815811</v>
      </c>
      <c r="D3435">
        <f t="shared" si="54"/>
        <v>6.8206875526458598E-4</v>
      </c>
      <c r="E3435">
        <f>Table2[[#This Row],[Return]]</f>
        <v>6.8206875526458598E-4</v>
      </c>
    </row>
    <row r="3436" spans="2:5" x14ac:dyDescent="0.2">
      <c r="B3436" s="149">
        <v>40345</v>
      </c>
      <c r="C3436">
        <v>192.68438699999999</v>
      </c>
      <c r="D3436">
        <f t="shared" si="54"/>
        <v>-4.0753417320482663E-3</v>
      </c>
      <c r="E3436">
        <f>Table2[[#This Row],[Return]]</f>
        <v>-4.0753417320482663E-3</v>
      </c>
    </row>
    <row r="3437" spans="2:5" x14ac:dyDescent="0.2">
      <c r="B3437" s="149">
        <v>40344</v>
      </c>
      <c r="C3437">
        <v>193.47285500000001</v>
      </c>
      <c r="D3437">
        <f t="shared" si="54"/>
        <v>-2.0334860254072906E-3</v>
      </c>
      <c r="E3437">
        <f>Table2[[#This Row],[Return]]</f>
        <v>-2.0334860254072906E-3</v>
      </c>
    </row>
    <row r="3438" spans="2:5" x14ac:dyDescent="0.2">
      <c r="B3438" s="149">
        <v>40343</v>
      </c>
      <c r="C3438">
        <v>193.86708100000001</v>
      </c>
      <c r="D3438">
        <f t="shared" si="54"/>
        <v>-2.0290459786301731E-3</v>
      </c>
      <c r="E3438">
        <f>Table2[[#This Row],[Return]]</f>
        <v>-2.0290459786301731E-3</v>
      </c>
    </row>
    <row r="3439" spans="2:5" x14ac:dyDescent="0.2">
      <c r="B3439" s="149">
        <v>40340</v>
      </c>
      <c r="C3439">
        <v>194.261246</v>
      </c>
      <c r="D3439">
        <f t="shared" si="54"/>
        <v>-6.2740556317323207E-3</v>
      </c>
      <c r="E3439">
        <f>Table2[[#This Row],[Return]]</f>
        <v>-6.2740556317323207E-3</v>
      </c>
    </row>
    <row r="3440" spans="2:5" x14ac:dyDescent="0.2">
      <c r="B3440" s="149">
        <v>40339</v>
      </c>
      <c r="C3440">
        <v>195.48774700000001</v>
      </c>
      <c r="D3440">
        <f t="shared" si="54"/>
        <v>1.3627155407789143E-2</v>
      </c>
      <c r="E3440">
        <f>Table2[[#This Row],[Return]]</f>
        <v>1.3627155407789143E-2</v>
      </c>
    </row>
    <row r="3441" spans="2:5" x14ac:dyDescent="0.2">
      <c r="B3441" s="149">
        <v>40338</v>
      </c>
      <c r="C3441">
        <v>192.85961900000001</v>
      </c>
      <c r="D3441">
        <f t="shared" si="54"/>
        <v>6.8183583503431708E-4</v>
      </c>
      <c r="E3441">
        <f>Table2[[#This Row],[Return]]</f>
        <v>6.8183583503431708E-4</v>
      </c>
    </row>
    <row r="3442" spans="2:5" x14ac:dyDescent="0.2">
      <c r="B3442" s="149">
        <v>40337</v>
      </c>
      <c r="C3442">
        <v>192.72820999999999</v>
      </c>
      <c r="D3442">
        <f t="shared" si="54"/>
        <v>2.9632366871903508E-3</v>
      </c>
      <c r="E3442">
        <f>Table2[[#This Row],[Return]]</f>
        <v>2.9632366871903508E-3</v>
      </c>
    </row>
    <row r="3443" spans="2:5" x14ac:dyDescent="0.2">
      <c r="B3443" s="149">
        <v>40336</v>
      </c>
      <c r="C3443">
        <v>192.15879799999999</v>
      </c>
      <c r="D3443">
        <f t="shared" si="54"/>
        <v>-1.0822786547966493E-2</v>
      </c>
      <c r="E3443">
        <f>Table2[[#This Row],[Return]]</f>
        <v>-1.0822786547966493E-2</v>
      </c>
    </row>
    <row r="3444" spans="2:5" x14ac:dyDescent="0.2">
      <c r="B3444" s="149">
        <v>40333</v>
      </c>
      <c r="C3444">
        <v>194.261246</v>
      </c>
      <c r="D3444">
        <f t="shared" si="54"/>
        <v>1.9305884324982068E-2</v>
      </c>
      <c r="E3444">
        <f>Table2[[#This Row],[Return]]</f>
        <v>1.9305884324982068E-2</v>
      </c>
    </row>
    <row r="3445" spans="2:5" x14ac:dyDescent="0.2">
      <c r="B3445" s="149">
        <v>40332</v>
      </c>
      <c r="C3445">
        <v>190.58189400000001</v>
      </c>
      <c r="D3445">
        <f t="shared" si="54"/>
        <v>4.3405243175855118E-2</v>
      </c>
      <c r="E3445">
        <f>Table2[[#This Row],[Return]]</f>
        <v>4.3405243175855118E-2</v>
      </c>
    </row>
    <row r="3446" spans="2:5" x14ac:dyDescent="0.2">
      <c r="B3446" s="149">
        <v>40331</v>
      </c>
      <c r="C3446">
        <v>182.653763</v>
      </c>
      <c r="D3446">
        <f t="shared" si="54"/>
        <v>-2.4789640941136757E-2</v>
      </c>
      <c r="E3446">
        <f>Table2[[#This Row],[Return]]</f>
        <v>-2.4789640941136757E-2</v>
      </c>
    </row>
    <row r="3447" spans="2:5" x14ac:dyDescent="0.2">
      <c r="B3447" s="149">
        <v>40330</v>
      </c>
      <c r="C3447">
        <v>187.296783</v>
      </c>
      <c r="D3447">
        <f t="shared" si="54"/>
        <v>6.8283161861828444E-3</v>
      </c>
      <c r="E3447">
        <f>Table2[[#This Row],[Return]]</f>
        <v>6.8283161861828444E-3</v>
      </c>
    </row>
    <row r="3448" spans="2:5" x14ac:dyDescent="0.2">
      <c r="B3448" s="149">
        <v>40329</v>
      </c>
      <c r="C3448">
        <v>186.026535</v>
      </c>
      <c r="D3448">
        <f t="shared" si="54"/>
        <v>6.1597127510064848E-3</v>
      </c>
      <c r="E3448">
        <f>Table2[[#This Row],[Return]]</f>
        <v>6.1597127510064848E-3</v>
      </c>
    </row>
    <row r="3449" spans="2:5" x14ac:dyDescent="0.2">
      <c r="B3449" s="149">
        <v>40326</v>
      </c>
      <c r="C3449">
        <v>184.88767999999999</v>
      </c>
      <c r="D3449">
        <f t="shared" si="54"/>
        <v>-1.3785098574720595E-2</v>
      </c>
      <c r="E3449">
        <f>Table2[[#This Row],[Return]]</f>
        <v>-1.3785098574720595E-2</v>
      </c>
    </row>
    <row r="3450" spans="2:5" x14ac:dyDescent="0.2">
      <c r="B3450" s="149">
        <v>40325</v>
      </c>
      <c r="C3450">
        <v>187.47200000000001</v>
      </c>
      <c r="D3450">
        <f t="shared" si="54"/>
        <v>-2.3308393803952031E-3</v>
      </c>
      <c r="E3450">
        <f>Table2[[#This Row],[Return]]</f>
        <v>-2.3308393803952031E-3</v>
      </c>
    </row>
    <row r="3451" spans="2:5" x14ac:dyDescent="0.2">
      <c r="B3451" s="149">
        <v>40324</v>
      </c>
      <c r="C3451">
        <v>187.909988</v>
      </c>
      <c r="D3451">
        <f t="shared" si="54"/>
        <v>6.8227175500975873E-2</v>
      </c>
      <c r="E3451">
        <f>Table2[[#This Row],[Return]]</f>
        <v>6.8227175500975873E-2</v>
      </c>
    </row>
    <row r="3452" spans="2:5" x14ac:dyDescent="0.2">
      <c r="B3452" s="149">
        <v>40323</v>
      </c>
      <c r="C3452">
        <v>175.908264</v>
      </c>
      <c r="D3452">
        <f t="shared" si="54"/>
        <v>-4.0153077642489668E-2</v>
      </c>
      <c r="E3452">
        <f>Table2[[#This Row],[Return]]</f>
        <v>-4.0153077642489668E-2</v>
      </c>
    </row>
    <row r="3453" spans="2:5" x14ac:dyDescent="0.2">
      <c r="B3453" s="149">
        <v>40322</v>
      </c>
      <c r="C3453">
        <v>183.266998</v>
      </c>
      <c r="D3453">
        <f t="shared" si="54"/>
        <v>3.30863979453336E-2</v>
      </c>
      <c r="E3453">
        <f>Table2[[#This Row],[Return]]</f>
        <v>3.30863979453336E-2</v>
      </c>
    </row>
    <row r="3454" spans="2:5" x14ac:dyDescent="0.2">
      <c r="B3454" s="149">
        <v>40319</v>
      </c>
      <c r="C3454">
        <v>177.39755199999999</v>
      </c>
      <c r="D3454">
        <f t="shared" si="54"/>
        <v>-2.9242566895590762E-2</v>
      </c>
      <c r="E3454">
        <f>Table2[[#This Row],[Return]]</f>
        <v>-2.9242566895590762E-2</v>
      </c>
    </row>
    <row r="3455" spans="2:5" x14ac:dyDescent="0.2">
      <c r="B3455" s="149">
        <v>40318</v>
      </c>
      <c r="C3455">
        <v>182.74137899999999</v>
      </c>
      <c r="D3455">
        <f t="shared" si="54"/>
        <v>-5.5681349212298052E-2</v>
      </c>
      <c r="E3455">
        <f>Table2[[#This Row],[Return]]</f>
        <v>-5.5681349212298052E-2</v>
      </c>
    </row>
    <row r="3456" spans="2:5" x14ac:dyDescent="0.2">
      <c r="B3456" s="149">
        <v>40317</v>
      </c>
      <c r="C3456">
        <v>193.51664700000001</v>
      </c>
      <c r="D3456">
        <f t="shared" si="54"/>
        <v>-2.0398955714639334E-2</v>
      </c>
      <c r="E3456">
        <f>Table2[[#This Row],[Return]]</f>
        <v>-2.0398955714639334E-2</v>
      </c>
    </row>
    <row r="3457" spans="2:5" x14ac:dyDescent="0.2">
      <c r="B3457" s="149">
        <v>40316</v>
      </c>
      <c r="C3457">
        <v>197.54638700000001</v>
      </c>
      <c r="D3457">
        <f t="shared" si="54"/>
        <v>4.2304981072336422E-3</v>
      </c>
      <c r="E3457">
        <f>Table2[[#This Row],[Return]]</f>
        <v>4.2304981072336422E-3</v>
      </c>
    </row>
    <row r="3458" spans="2:5" x14ac:dyDescent="0.2">
      <c r="B3458" s="149">
        <v>40315</v>
      </c>
      <c r="C3458">
        <v>196.71418800000001</v>
      </c>
      <c r="D3458">
        <f t="shared" si="54"/>
        <v>-3.0649533130770588E-2</v>
      </c>
      <c r="E3458">
        <f>Table2[[#This Row],[Return]]</f>
        <v>-3.0649533130770588E-2</v>
      </c>
    </row>
    <row r="3459" spans="2:5" x14ac:dyDescent="0.2">
      <c r="B3459" s="149">
        <v>40312</v>
      </c>
      <c r="C3459">
        <v>202.934021</v>
      </c>
      <c r="D3459">
        <f t="shared" si="54"/>
        <v>-2.1335061281956551E-2</v>
      </c>
      <c r="E3459">
        <f>Table2[[#This Row],[Return]]</f>
        <v>-2.1335061281956551E-2</v>
      </c>
    </row>
    <row r="3460" spans="2:5" x14ac:dyDescent="0.2">
      <c r="B3460" s="149">
        <v>40311</v>
      </c>
      <c r="C3460">
        <v>207.35801699999999</v>
      </c>
      <c r="D3460">
        <f t="shared" ref="D3460:D3523" si="55">(C3460-C3461)/C3461</f>
        <v>-2.7526688717391019E-2</v>
      </c>
      <c r="E3460">
        <f>Table2[[#This Row],[Return]]</f>
        <v>-2.7526688717391019E-2</v>
      </c>
    </row>
    <row r="3461" spans="2:5" x14ac:dyDescent="0.2">
      <c r="B3461" s="149">
        <v>40310</v>
      </c>
      <c r="C3461">
        <v>213.227463</v>
      </c>
      <c r="D3461">
        <f t="shared" si="55"/>
        <v>4.3515577343277267E-2</v>
      </c>
      <c r="E3461">
        <f>Table2[[#This Row],[Return]]</f>
        <v>4.3515577343277267E-2</v>
      </c>
    </row>
    <row r="3462" spans="2:5" x14ac:dyDescent="0.2">
      <c r="B3462" s="149">
        <v>40309</v>
      </c>
      <c r="C3462">
        <v>204.335678</v>
      </c>
      <c r="D3462">
        <f t="shared" si="55"/>
        <v>-3.5160443359244793E-2</v>
      </c>
      <c r="E3462">
        <f>Table2[[#This Row],[Return]]</f>
        <v>-3.5160443359244793E-2</v>
      </c>
    </row>
    <row r="3463" spans="2:5" x14ac:dyDescent="0.2">
      <c r="B3463" s="149">
        <v>40308</v>
      </c>
      <c r="C3463">
        <v>211.782028</v>
      </c>
      <c r="D3463">
        <f t="shared" si="55"/>
        <v>-6.8580154201592372E-2</v>
      </c>
      <c r="E3463">
        <f>Table2[[#This Row],[Return]]</f>
        <v>-6.8580154201592372E-2</v>
      </c>
    </row>
    <row r="3464" spans="2:5" x14ac:dyDescent="0.2">
      <c r="B3464" s="149">
        <v>40305</v>
      </c>
      <c r="C3464">
        <v>227.375473</v>
      </c>
      <c r="D3464">
        <f t="shared" si="55"/>
        <v>-8.5941529383276195E-3</v>
      </c>
      <c r="E3464">
        <f>Table2[[#This Row],[Return]]</f>
        <v>-8.5941529383276195E-3</v>
      </c>
    </row>
    <row r="3465" spans="2:5" x14ac:dyDescent="0.2">
      <c r="B3465" s="149">
        <v>40304</v>
      </c>
      <c r="C3465">
        <v>229.34651199999999</v>
      </c>
      <c r="D3465">
        <f t="shared" si="55"/>
        <v>3.580589523382343E-2</v>
      </c>
      <c r="E3465">
        <f>Table2[[#This Row],[Return]]</f>
        <v>3.580589523382343E-2</v>
      </c>
    </row>
    <row r="3466" spans="2:5" x14ac:dyDescent="0.2">
      <c r="B3466" s="149">
        <v>40303</v>
      </c>
      <c r="C3466">
        <v>221.41842700000001</v>
      </c>
      <c r="D3466">
        <f t="shared" si="55"/>
        <v>-5.5085703699220322E-3</v>
      </c>
      <c r="E3466">
        <f>Table2[[#This Row],[Return]]</f>
        <v>-5.5085703699220322E-3</v>
      </c>
    </row>
    <row r="3467" spans="2:5" x14ac:dyDescent="0.2">
      <c r="B3467" s="149">
        <v>40302</v>
      </c>
      <c r="C3467">
        <v>222.644882</v>
      </c>
      <c r="D3467">
        <f t="shared" si="55"/>
        <v>-1.3775806717266543E-2</v>
      </c>
      <c r="E3467">
        <f>Table2[[#This Row],[Return]]</f>
        <v>-1.3775806717266543E-2</v>
      </c>
    </row>
    <row r="3468" spans="2:5" x14ac:dyDescent="0.2">
      <c r="B3468" s="149">
        <v>40301</v>
      </c>
      <c r="C3468">
        <v>225.75483700000001</v>
      </c>
      <c r="D3468">
        <f t="shared" si="55"/>
        <v>-2.7363594339750528E-2</v>
      </c>
      <c r="E3468">
        <f>Table2[[#This Row],[Return]]</f>
        <v>-2.7363594339750528E-2</v>
      </c>
    </row>
    <row r="3469" spans="2:5" x14ac:dyDescent="0.2">
      <c r="B3469" s="149">
        <v>40298</v>
      </c>
      <c r="C3469">
        <v>232.10609400000001</v>
      </c>
      <c r="D3469">
        <f t="shared" si="55"/>
        <v>1.4939615083434559E-2</v>
      </c>
      <c r="E3469">
        <f>Table2[[#This Row],[Return]]</f>
        <v>1.4939615083434559E-2</v>
      </c>
    </row>
    <row r="3470" spans="2:5" x14ac:dyDescent="0.2">
      <c r="B3470" s="149">
        <v>40297</v>
      </c>
      <c r="C3470">
        <v>228.68956</v>
      </c>
      <c r="D3470">
        <f t="shared" si="55"/>
        <v>-1.1922671482459426E-2</v>
      </c>
      <c r="E3470">
        <f>Table2[[#This Row],[Return]]</f>
        <v>-1.1922671482459426E-2</v>
      </c>
    </row>
    <row r="3471" spans="2:5" x14ac:dyDescent="0.2">
      <c r="B3471" s="149">
        <v>40296</v>
      </c>
      <c r="C3471">
        <v>231.449051</v>
      </c>
      <c r="D3471">
        <f t="shared" si="55"/>
        <v>-5.645597543026769E-3</v>
      </c>
      <c r="E3471">
        <f>Table2[[#This Row],[Return]]</f>
        <v>-5.645597543026769E-3</v>
      </c>
    </row>
    <row r="3472" spans="2:5" x14ac:dyDescent="0.2">
      <c r="B3472" s="149">
        <v>40295</v>
      </c>
      <c r="C3472">
        <v>232.763138</v>
      </c>
      <c r="D3472">
        <f t="shared" si="55"/>
        <v>7.2025739762813365E-3</v>
      </c>
      <c r="E3472">
        <f>Table2[[#This Row],[Return]]</f>
        <v>7.2025739762813365E-3</v>
      </c>
    </row>
    <row r="3473" spans="2:5" x14ac:dyDescent="0.2">
      <c r="B3473" s="149">
        <v>40294</v>
      </c>
      <c r="C3473">
        <v>231.09863300000001</v>
      </c>
      <c r="D3473">
        <f t="shared" si="55"/>
        <v>5.0996067973515948E-2</v>
      </c>
      <c r="E3473">
        <f>Table2[[#This Row],[Return]]</f>
        <v>5.0996067973515948E-2</v>
      </c>
    </row>
    <row r="3474" spans="2:5" x14ac:dyDescent="0.2">
      <c r="B3474" s="149">
        <v>40291</v>
      </c>
      <c r="C3474">
        <v>219.885345</v>
      </c>
      <c r="D3474">
        <f t="shared" si="55"/>
        <v>-6.9239133380710333E-3</v>
      </c>
      <c r="E3474">
        <f>Table2[[#This Row],[Return]]</f>
        <v>-6.9239133380710333E-3</v>
      </c>
    </row>
    <row r="3475" spans="2:5" x14ac:dyDescent="0.2">
      <c r="B3475" s="149">
        <v>40290</v>
      </c>
      <c r="C3475">
        <v>221.41842700000001</v>
      </c>
      <c r="D3475">
        <f t="shared" si="55"/>
        <v>-1.0956788939189705E-2</v>
      </c>
      <c r="E3475">
        <f>Table2[[#This Row],[Return]]</f>
        <v>-1.0956788939189705E-2</v>
      </c>
    </row>
    <row r="3476" spans="2:5" x14ac:dyDescent="0.2">
      <c r="B3476" s="149">
        <v>40289</v>
      </c>
      <c r="C3476">
        <v>223.87133800000001</v>
      </c>
      <c r="D3476">
        <f t="shared" si="55"/>
        <v>1.1878840583706069E-2</v>
      </c>
      <c r="E3476">
        <f>Table2[[#This Row],[Return]]</f>
        <v>1.1878840583706069E-2</v>
      </c>
    </row>
    <row r="3477" spans="2:5" x14ac:dyDescent="0.2">
      <c r="B3477" s="149">
        <v>40288</v>
      </c>
      <c r="C3477">
        <v>221.243225</v>
      </c>
      <c r="D3477">
        <f t="shared" si="55"/>
        <v>-1.5015457318219886E-2</v>
      </c>
      <c r="E3477">
        <f>Table2[[#This Row],[Return]]</f>
        <v>-1.5015457318219886E-2</v>
      </c>
    </row>
    <row r="3478" spans="2:5" x14ac:dyDescent="0.2">
      <c r="B3478" s="149">
        <v>40287</v>
      </c>
      <c r="C3478">
        <v>224.615936</v>
      </c>
      <c r="D3478">
        <f t="shared" si="55"/>
        <v>2.4984875928953227E-2</v>
      </c>
      <c r="E3478">
        <f>Table2[[#This Row],[Return]]</f>
        <v>2.4984875928953227E-2</v>
      </c>
    </row>
    <row r="3479" spans="2:5" x14ac:dyDescent="0.2">
      <c r="B3479" s="149">
        <v>40284</v>
      </c>
      <c r="C3479">
        <v>219.14073200000001</v>
      </c>
      <c r="D3479">
        <f t="shared" si="55"/>
        <v>1.2138522808944023E-2</v>
      </c>
      <c r="E3479">
        <f>Table2[[#This Row],[Return]]</f>
        <v>1.2138522808944023E-2</v>
      </c>
    </row>
    <row r="3480" spans="2:5" x14ac:dyDescent="0.2">
      <c r="B3480" s="149">
        <v>40283</v>
      </c>
      <c r="C3480">
        <v>216.51258899999999</v>
      </c>
      <c r="D3480">
        <f t="shared" si="55"/>
        <v>-4.8322124243551749E-3</v>
      </c>
      <c r="E3480">
        <f>Table2[[#This Row],[Return]]</f>
        <v>-4.8322124243551749E-3</v>
      </c>
    </row>
    <row r="3481" spans="2:5" x14ac:dyDescent="0.2">
      <c r="B3481" s="149">
        <v>40281</v>
      </c>
      <c r="C3481">
        <v>217.56390400000001</v>
      </c>
      <c r="D3481">
        <f t="shared" si="55"/>
        <v>-2.0110504746641947E-4</v>
      </c>
      <c r="E3481">
        <f>Table2[[#This Row],[Return]]</f>
        <v>-2.0110504746641947E-4</v>
      </c>
    </row>
    <row r="3482" spans="2:5" x14ac:dyDescent="0.2">
      <c r="B3482" s="149">
        <v>40280</v>
      </c>
      <c r="C3482">
        <v>217.60766599999999</v>
      </c>
      <c r="D3482">
        <f t="shared" si="55"/>
        <v>-2.4096962618284225E-3</v>
      </c>
      <c r="E3482">
        <f>Table2[[#This Row],[Return]]</f>
        <v>-2.4096962618284225E-3</v>
      </c>
    </row>
    <row r="3483" spans="2:5" x14ac:dyDescent="0.2">
      <c r="B3483" s="149">
        <v>40277</v>
      </c>
      <c r="C3483">
        <v>218.13330099999999</v>
      </c>
      <c r="D3483">
        <f t="shared" si="55"/>
        <v>3.8299169609189586E-3</v>
      </c>
      <c r="E3483">
        <f>Table2[[#This Row],[Return]]</f>
        <v>3.8299169609189586E-3</v>
      </c>
    </row>
    <row r="3484" spans="2:5" x14ac:dyDescent="0.2">
      <c r="B3484" s="149">
        <v>40276</v>
      </c>
      <c r="C3484">
        <v>217.30105599999999</v>
      </c>
      <c r="D3484">
        <f t="shared" si="55"/>
        <v>-3.0144695160745916E-3</v>
      </c>
      <c r="E3484">
        <f>Table2[[#This Row],[Return]]</f>
        <v>-3.0144695160745916E-3</v>
      </c>
    </row>
    <row r="3485" spans="2:5" x14ac:dyDescent="0.2">
      <c r="B3485" s="149">
        <v>40275</v>
      </c>
      <c r="C3485">
        <v>217.95808400000001</v>
      </c>
      <c r="D3485">
        <f t="shared" si="55"/>
        <v>4.643734072153397E-3</v>
      </c>
      <c r="E3485">
        <f>Table2[[#This Row],[Return]]</f>
        <v>4.643734072153397E-3</v>
      </c>
    </row>
    <row r="3486" spans="2:5" x14ac:dyDescent="0.2">
      <c r="B3486" s="149">
        <v>40274</v>
      </c>
      <c r="C3486">
        <v>216.95062300000001</v>
      </c>
      <c r="D3486">
        <f t="shared" si="55"/>
        <v>1.2128185146724881E-3</v>
      </c>
      <c r="E3486">
        <f>Table2[[#This Row],[Return]]</f>
        <v>1.2128185146724881E-3</v>
      </c>
    </row>
    <row r="3487" spans="2:5" x14ac:dyDescent="0.2">
      <c r="B3487" s="149">
        <v>40273</v>
      </c>
      <c r="C3487">
        <v>216.68781999999999</v>
      </c>
      <c r="D3487">
        <f t="shared" si="55"/>
        <v>-8.8159138788174093E-3</v>
      </c>
      <c r="E3487">
        <f>Table2[[#This Row],[Return]]</f>
        <v>-8.8159138788174093E-3</v>
      </c>
    </row>
    <row r="3488" spans="2:5" x14ac:dyDescent="0.2">
      <c r="B3488" s="149">
        <v>40269</v>
      </c>
      <c r="C3488">
        <v>218.61511200000001</v>
      </c>
      <c r="D3488">
        <f t="shared" si="55"/>
        <v>-8.9356005082856793E-3</v>
      </c>
      <c r="E3488">
        <f>Table2[[#This Row],[Return]]</f>
        <v>-8.9356005082856793E-3</v>
      </c>
    </row>
    <row r="3489" spans="2:5" x14ac:dyDescent="0.2">
      <c r="B3489" s="149">
        <v>40268</v>
      </c>
      <c r="C3489">
        <v>220.58618200000001</v>
      </c>
      <c r="D3489">
        <f t="shared" si="55"/>
        <v>3.9872442120833258E-3</v>
      </c>
      <c r="E3489">
        <f>Table2[[#This Row],[Return]]</f>
        <v>3.9872442120833258E-3</v>
      </c>
    </row>
    <row r="3490" spans="2:5" x14ac:dyDescent="0.2">
      <c r="B3490" s="149">
        <v>40267</v>
      </c>
      <c r="C3490">
        <v>219.71014400000001</v>
      </c>
      <c r="D3490">
        <f t="shared" si="55"/>
        <v>4.0031325644910446E-3</v>
      </c>
      <c r="E3490">
        <f>Table2[[#This Row],[Return]]</f>
        <v>4.0031325644910446E-3</v>
      </c>
    </row>
    <row r="3491" spans="2:5" x14ac:dyDescent="0.2">
      <c r="B3491" s="149">
        <v>40266</v>
      </c>
      <c r="C3491">
        <v>218.83412200000001</v>
      </c>
      <c r="D3491">
        <f t="shared" si="55"/>
        <v>3.4144703424506149E-3</v>
      </c>
      <c r="E3491">
        <f>Table2[[#This Row],[Return]]</f>
        <v>3.4144703424506149E-3</v>
      </c>
    </row>
    <row r="3492" spans="2:5" x14ac:dyDescent="0.2">
      <c r="B3492" s="149">
        <v>40263</v>
      </c>
      <c r="C3492">
        <v>218.089462</v>
      </c>
      <c r="D3492">
        <f t="shared" si="55"/>
        <v>7.4866201760343982E-3</v>
      </c>
      <c r="E3492">
        <f>Table2[[#This Row],[Return]]</f>
        <v>7.4866201760343982E-3</v>
      </c>
    </row>
    <row r="3493" spans="2:5" x14ac:dyDescent="0.2">
      <c r="B3493" s="149">
        <v>40262</v>
      </c>
      <c r="C3493">
        <v>216.468842</v>
      </c>
      <c r="D3493">
        <f t="shared" si="55"/>
        <v>8.9834499587000752E-3</v>
      </c>
      <c r="E3493">
        <f>Table2[[#This Row],[Return]]</f>
        <v>8.9834499587000752E-3</v>
      </c>
    </row>
    <row r="3494" spans="2:5" x14ac:dyDescent="0.2">
      <c r="B3494" s="149">
        <v>40260</v>
      </c>
      <c r="C3494">
        <v>214.54151899999999</v>
      </c>
      <c r="D3494">
        <f t="shared" si="55"/>
        <v>1.8718808961186287E-2</v>
      </c>
      <c r="E3494">
        <f>Table2[[#This Row],[Return]]</f>
        <v>1.8718808961186287E-2</v>
      </c>
    </row>
    <row r="3495" spans="2:5" x14ac:dyDescent="0.2">
      <c r="B3495" s="149">
        <v>40259</v>
      </c>
      <c r="C3495">
        <v>210.59934999999999</v>
      </c>
      <c r="D3495">
        <f t="shared" si="55"/>
        <v>-1.8775573036717518E-2</v>
      </c>
      <c r="E3495">
        <f>Table2[[#This Row],[Return]]</f>
        <v>-1.8775573036717518E-2</v>
      </c>
    </row>
    <row r="3496" spans="2:5" x14ac:dyDescent="0.2">
      <c r="B3496" s="149">
        <v>40256</v>
      </c>
      <c r="C3496">
        <v>214.62913499999999</v>
      </c>
      <c r="D3496">
        <f t="shared" si="55"/>
        <v>-2.8489745895969804E-3</v>
      </c>
      <c r="E3496">
        <f>Table2[[#This Row],[Return]]</f>
        <v>-2.8489745895969804E-3</v>
      </c>
    </row>
    <row r="3497" spans="2:5" x14ac:dyDescent="0.2">
      <c r="B3497" s="149">
        <v>40255</v>
      </c>
      <c r="C3497">
        <v>215.242355</v>
      </c>
      <c r="D3497">
        <f t="shared" si="55"/>
        <v>6.3487314599668136E-3</v>
      </c>
      <c r="E3497">
        <f>Table2[[#This Row],[Return]]</f>
        <v>6.3487314599668136E-3</v>
      </c>
    </row>
    <row r="3498" spans="2:5" x14ac:dyDescent="0.2">
      <c r="B3498" s="149">
        <v>40254</v>
      </c>
      <c r="C3498">
        <v>213.88445999999999</v>
      </c>
      <c r="D3498">
        <f t="shared" si="55"/>
        <v>1.8777315808004295E-2</v>
      </c>
      <c r="E3498">
        <f>Table2[[#This Row],[Return]]</f>
        <v>1.8777315808004295E-2</v>
      </c>
    </row>
    <row r="3499" spans="2:5" x14ac:dyDescent="0.2">
      <c r="B3499" s="149">
        <v>40253</v>
      </c>
      <c r="C3499">
        <v>209.942307</v>
      </c>
      <c r="D3499">
        <f t="shared" si="55"/>
        <v>7.991386391981643E-3</v>
      </c>
      <c r="E3499">
        <f>Table2[[#This Row],[Return]]</f>
        <v>7.991386391981643E-3</v>
      </c>
    </row>
    <row r="3500" spans="2:5" x14ac:dyDescent="0.2">
      <c r="B3500" s="149">
        <v>40252</v>
      </c>
      <c r="C3500">
        <v>208.27787799999999</v>
      </c>
      <c r="D3500">
        <f t="shared" si="55"/>
        <v>6.775492143392522E-3</v>
      </c>
      <c r="E3500">
        <f>Table2[[#This Row],[Return]]</f>
        <v>6.775492143392522E-3</v>
      </c>
    </row>
    <row r="3501" spans="2:5" x14ac:dyDescent="0.2">
      <c r="B3501" s="149">
        <v>40249</v>
      </c>
      <c r="C3501">
        <v>206.87619000000001</v>
      </c>
      <c r="D3501">
        <f t="shared" si="55"/>
        <v>2.6739156341961279E-2</v>
      </c>
      <c r="E3501">
        <f>Table2[[#This Row],[Return]]</f>
        <v>2.6739156341961279E-2</v>
      </c>
    </row>
    <row r="3502" spans="2:5" x14ac:dyDescent="0.2">
      <c r="B3502" s="149">
        <v>40248</v>
      </c>
      <c r="C3502">
        <v>201.48855599999999</v>
      </c>
      <c r="D3502">
        <f t="shared" si="55"/>
        <v>-5.2718406189388424E-2</v>
      </c>
      <c r="E3502">
        <f>Table2[[#This Row],[Return]]</f>
        <v>-5.2718406189388424E-2</v>
      </c>
    </row>
    <row r="3503" spans="2:5" x14ac:dyDescent="0.2">
      <c r="B3503" s="149">
        <v>40247</v>
      </c>
      <c r="C3503">
        <v>212.70185900000001</v>
      </c>
      <c r="D3503">
        <f t="shared" si="55"/>
        <v>3.3411364683524465E-2</v>
      </c>
      <c r="E3503">
        <f>Table2[[#This Row],[Return]]</f>
        <v>3.3411364683524465E-2</v>
      </c>
    </row>
    <row r="3504" spans="2:5" x14ac:dyDescent="0.2">
      <c r="B3504" s="149">
        <v>40246</v>
      </c>
      <c r="C3504">
        <v>205.82496599999999</v>
      </c>
      <c r="D3504">
        <f t="shared" si="55"/>
        <v>4.2137959807913128E-2</v>
      </c>
      <c r="E3504">
        <f>Table2[[#This Row],[Return]]</f>
        <v>4.2137959807913128E-2</v>
      </c>
    </row>
    <row r="3505" spans="2:5" x14ac:dyDescent="0.2">
      <c r="B3505" s="149">
        <v>40245</v>
      </c>
      <c r="C3505">
        <v>197.50260900000001</v>
      </c>
      <c r="D3505">
        <f t="shared" si="55"/>
        <v>4.4475329715484381E-2</v>
      </c>
      <c r="E3505">
        <f>Table2[[#This Row],[Return]]</f>
        <v>4.4475329715484381E-2</v>
      </c>
    </row>
    <row r="3506" spans="2:5" x14ac:dyDescent="0.2">
      <c r="B3506" s="149">
        <v>40242</v>
      </c>
      <c r="C3506">
        <v>189.09265099999999</v>
      </c>
      <c r="D3506">
        <f t="shared" si="55"/>
        <v>-1.5282918754454807E-2</v>
      </c>
      <c r="E3506">
        <f>Table2[[#This Row],[Return]]</f>
        <v>-1.5282918754454807E-2</v>
      </c>
    </row>
    <row r="3507" spans="2:5" x14ac:dyDescent="0.2">
      <c r="B3507" s="149">
        <v>40241</v>
      </c>
      <c r="C3507">
        <v>192.02739</v>
      </c>
      <c r="D3507">
        <f t="shared" si="55"/>
        <v>-3.1831504838486747E-3</v>
      </c>
      <c r="E3507">
        <f>Table2[[#This Row],[Return]]</f>
        <v>-3.1831504838486747E-3</v>
      </c>
    </row>
    <row r="3508" spans="2:5" x14ac:dyDescent="0.2">
      <c r="B3508" s="149">
        <v>40240</v>
      </c>
      <c r="C3508">
        <v>192.64059399999999</v>
      </c>
      <c r="D3508">
        <f t="shared" si="55"/>
        <v>-4.5460910989624735E-4</v>
      </c>
      <c r="E3508">
        <f>Table2[[#This Row],[Return]]</f>
        <v>-4.5460910989624735E-4</v>
      </c>
    </row>
    <row r="3509" spans="2:5" x14ac:dyDescent="0.2">
      <c r="B3509" s="149">
        <v>40239</v>
      </c>
      <c r="C3509">
        <v>192.72820999999999</v>
      </c>
      <c r="D3509">
        <f t="shared" si="55"/>
        <v>2.3970314116662939E-2</v>
      </c>
      <c r="E3509">
        <f>Table2[[#This Row],[Return]]</f>
        <v>2.3970314116662939E-2</v>
      </c>
    </row>
    <row r="3510" spans="2:5" x14ac:dyDescent="0.2">
      <c r="B3510" s="149">
        <v>40235</v>
      </c>
      <c r="C3510">
        <v>188.216599</v>
      </c>
      <c r="D3510">
        <f t="shared" si="55"/>
        <v>1.7523232231601189E-2</v>
      </c>
      <c r="E3510">
        <f>Table2[[#This Row],[Return]]</f>
        <v>1.7523232231601189E-2</v>
      </c>
    </row>
    <row r="3511" spans="2:5" x14ac:dyDescent="0.2">
      <c r="B3511" s="149">
        <v>40234</v>
      </c>
      <c r="C3511">
        <v>184.975235</v>
      </c>
      <c r="D3511">
        <f t="shared" si="55"/>
        <v>-1.4189738726673774E-3</v>
      </c>
      <c r="E3511">
        <f>Table2[[#This Row],[Return]]</f>
        <v>-1.4189738726673774E-3</v>
      </c>
    </row>
    <row r="3512" spans="2:5" x14ac:dyDescent="0.2">
      <c r="B3512" s="149">
        <v>40233</v>
      </c>
      <c r="C3512">
        <v>185.23808299999999</v>
      </c>
      <c r="D3512">
        <f t="shared" si="55"/>
        <v>-2.4677114316580828E-2</v>
      </c>
      <c r="E3512">
        <f>Table2[[#This Row],[Return]]</f>
        <v>-2.4677114316580828E-2</v>
      </c>
    </row>
    <row r="3513" spans="2:5" x14ac:dyDescent="0.2">
      <c r="B3513" s="149">
        <v>40232</v>
      </c>
      <c r="C3513">
        <v>189.924881</v>
      </c>
      <c r="D3513">
        <f t="shared" si="55"/>
        <v>-8.9144166418071748E-3</v>
      </c>
      <c r="E3513">
        <f>Table2[[#This Row],[Return]]</f>
        <v>-8.9144166418071748E-3</v>
      </c>
    </row>
    <row r="3514" spans="2:5" x14ac:dyDescent="0.2">
      <c r="B3514" s="149">
        <v>40231</v>
      </c>
      <c r="C3514">
        <v>191.63317900000001</v>
      </c>
      <c r="D3514">
        <f t="shared" si="55"/>
        <v>2.1003591680056975E-2</v>
      </c>
      <c r="E3514">
        <f>Table2[[#This Row],[Return]]</f>
        <v>2.1003591680056975E-2</v>
      </c>
    </row>
    <row r="3515" spans="2:5" x14ac:dyDescent="0.2">
      <c r="B3515" s="149">
        <v>40228</v>
      </c>
      <c r="C3515">
        <v>187.69099399999999</v>
      </c>
      <c r="D3515">
        <f t="shared" si="55"/>
        <v>-9.0193178488155966E-3</v>
      </c>
      <c r="E3515">
        <f>Table2[[#This Row],[Return]]</f>
        <v>-9.0193178488155966E-3</v>
      </c>
    </row>
    <row r="3516" spans="2:5" x14ac:dyDescent="0.2">
      <c r="B3516" s="149">
        <v>40227</v>
      </c>
      <c r="C3516">
        <v>189.39924600000001</v>
      </c>
      <c r="D3516">
        <f t="shared" si="55"/>
        <v>4.6973348308391671E-2</v>
      </c>
      <c r="E3516">
        <f>Table2[[#This Row],[Return]]</f>
        <v>4.6973348308391671E-2</v>
      </c>
    </row>
    <row r="3517" spans="2:5" x14ac:dyDescent="0.2">
      <c r="B3517" s="149">
        <v>40226</v>
      </c>
      <c r="C3517">
        <v>180.90168800000001</v>
      </c>
      <c r="D3517">
        <f t="shared" si="55"/>
        <v>6.335319604136449E-3</v>
      </c>
      <c r="E3517">
        <f>Table2[[#This Row],[Return]]</f>
        <v>6.335319604136449E-3</v>
      </c>
    </row>
    <row r="3518" spans="2:5" x14ac:dyDescent="0.2">
      <c r="B3518" s="149">
        <v>40225</v>
      </c>
      <c r="C3518">
        <v>179.762833</v>
      </c>
      <c r="D3518">
        <f t="shared" si="55"/>
        <v>3.9138452213973258E-3</v>
      </c>
      <c r="E3518">
        <f>Table2[[#This Row],[Return]]</f>
        <v>3.9138452213973258E-3</v>
      </c>
    </row>
    <row r="3519" spans="2:5" x14ac:dyDescent="0.2">
      <c r="B3519" s="149">
        <v>40224</v>
      </c>
      <c r="C3519">
        <v>179.06201200000001</v>
      </c>
      <c r="D3519">
        <f t="shared" si="55"/>
        <v>4.7936241339919146E-2</v>
      </c>
      <c r="E3519">
        <f>Table2[[#This Row],[Return]]</f>
        <v>4.7936241339919146E-2</v>
      </c>
    </row>
    <row r="3520" spans="2:5" x14ac:dyDescent="0.2">
      <c r="B3520" s="149">
        <v>40220</v>
      </c>
      <c r="C3520">
        <v>170.871094</v>
      </c>
      <c r="D3520">
        <f t="shared" si="55"/>
        <v>1.2195200621319393E-2</v>
      </c>
      <c r="E3520">
        <f>Table2[[#This Row],[Return]]</f>
        <v>1.2195200621319393E-2</v>
      </c>
    </row>
    <row r="3521" spans="2:5" x14ac:dyDescent="0.2">
      <c r="B3521" s="149">
        <v>40219</v>
      </c>
      <c r="C3521">
        <v>168.81239299999999</v>
      </c>
      <c r="D3521">
        <f t="shared" si="55"/>
        <v>1.8669440092335701E-2</v>
      </c>
      <c r="E3521">
        <f>Table2[[#This Row],[Return]]</f>
        <v>1.8669440092335701E-2</v>
      </c>
    </row>
    <row r="3522" spans="2:5" x14ac:dyDescent="0.2">
      <c r="B3522" s="149">
        <v>40218</v>
      </c>
      <c r="C3522">
        <v>165.71852100000001</v>
      </c>
      <c r="D3522">
        <f t="shared" si="55"/>
        <v>7.150608271036335E-3</v>
      </c>
      <c r="E3522">
        <f>Table2[[#This Row],[Return]]</f>
        <v>7.150608271036335E-3</v>
      </c>
    </row>
    <row r="3523" spans="2:5" x14ac:dyDescent="0.2">
      <c r="B3523" s="149">
        <v>40217</v>
      </c>
      <c r="C3523">
        <v>164.541946</v>
      </c>
      <c r="D3523">
        <f t="shared" si="55"/>
        <v>3.3953840734283328E-2</v>
      </c>
      <c r="E3523">
        <f>Table2[[#This Row],[Return]]</f>
        <v>3.3953840734283328E-2</v>
      </c>
    </row>
    <row r="3524" spans="2:5" x14ac:dyDescent="0.2">
      <c r="B3524" s="149">
        <v>40214</v>
      </c>
      <c r="C3524">
        <v>159.13857999999999</v>
      </c>
      <c r="D3524">
        <f t="shared" ref="D3524:D3587" si="56">(C3524-C3525)/C3525</f>
        <v>-2.4311787267318332E-2</v>
      </c>
      <c r="E3524">
        <f>Table2[[#This Row],[Return]]</f>
        <v>-2.4311787267318332E-2</v>
      </c>
    </row>
    <row r="3525" spans="2:5" x14ac:dyDescent="0.2">
      <c r="B3525" s="149">
        <v>40213</v>
      </c>
      <c r="C3525">
        <v>163.103928</v>
      </c>
      <c r="D3525">
        <f t="shared" si="56"/>
        <v>-9.0022654537559137E-3</v>
      </c>
      <c r="E3525">
        <f>Table2[[#This Row],[Return]]</f>
        <v>-9.0022654537559137E-3</v>
      </c>
    </row>
    <row r="3526" spans="2:5" x14ac:dyDescent="0.2">
      <c r="B3526" s="149">
        <v>40212</v>
      </c>
      <c r="C3526">
        <v>164.58557099999999</v>
      </c>
      <c r="D3526">
        <f t="shared" si="56"/>
        <v>4.7886896149183641E-3</v>
      </c>
      <c r="E3526">
        <f>Table2[[#This Row],[Return]]</f>
        <v>4.7886896149183641E-3</v>
      </c>
    </row>
    <row r="3527" spans="2:5" x14ac:dyDescent="0.2">
      <c r="B3527" s="149">
        <v>40211</v>
      </c>
      <c r="C3527">
        <v>163.80117799999999</v>
      </c>
      <c r="D3527">
        <f t="shared" si="56"/>
        <v>5.2351651093173433E-2</v>
      </c>
      <c r="E3527">
        <f>Table2[[#This Row],[Return]]</f>
        <v>5.2351651093173433E-2</v>
      </c>
    </row>
    <row r="3528" spans="2:5" x14ac:dyDescent="0.2">
      <c r="B3528" s="149">
        <v>40210</v>
      </c>
      <c r="C3528">
        <v>155.652512</v>
      </c>
      <c r="D3528">
        <f t="shared" si="56"/>
        <v>5.4309508793036386E-2</v>
      </c>
      <c r="E3528">
        <f>Table2[[#This Row],[Return]]</f>
        <v>5.4309508793036386E-2</v>
      </c>
    </row>
    <row r="3529" spans="2:5" x14ac:dyDescent="0.2">
      <c r="B3529" s="149">
        <v>40207</v>
      </c>
      <c r="C3529">
        <v>147.63455200000001</v>
      </c>
      <c r="D3529">
        <f t="shared" si="56"/>
        <v>-1.9959925742031658E-2</v>
      </c>
      <c r="E3529">
        <f>Table2[[#This Row],[Return]]</f>
        <v>-1.9959925742031658E-2</v>
      </c>
    </row>
    <row r="3530" spans="2:5" x14ac:dyDescent="0.2">
      <c r="B3530" s="149">
        <v>40206</v>
      </c>
      <c r="C3530">
        <v>150.64134200000001</v>
      </c>
      <c r="D3530">
        <f t="shared" si="56"/>
        <v>-8.8874971797889817E-3</v>
      </c>
      <c r="E3530">
        <f>Table2[[#This Row],[Return]]</f>
        <v>-8.8874971797889817E-3</v>
      </c>
    </row>
    <row r="3531" spans="2:5" x14ac:dyDescent="0.2">
      <c r="B3531" s="149">
        <v>40205</v>
      </c>
      <c r="C3531">
        <v>151.99217200000001</v>
      </c>
      <c r="D3531">
        <f t="shared" si="56"/>
        <v>-6.3624099000582232E-2</v>
      </c>
      <c r="E3531">
        <f>Table2[[#This Row],[Return]]</f>
        <v>-6.3624099000582232E-2</v>
      </c>
    </row>
    <row r="3532" spans="2:5" x14ac:dyDescent="0.2">
      <c r="B3532" s="149">
        <v>40203</v>
      </c>
      <c r="C3532">
        <v>162.31961100000001</v>
      </c>
      <c r="D3532">
        <f t="shared" si="56"/>
        <v>-2.639826192239577E-2</v>
      </c>
      <c r="E3532">
        <f>Table2[[#This Row],[Return]]</f>
        <v>-2.639826192239577E-2</v>
      </c>
    </row>
    <row r="3533" spans="2:5" x14ac:dyDescent="0.2">
      <c r="B3533" s="149">
        <v>40200</v>
      </c>
      <c r="C3533">
        <v>166.72074900000001</v>
      </c>
      <c r="D3533">
        <f t="shared" si="56"/>
        <v>-1.9728412131794069E-2</v>
      </c>
      <c r="E3533">
        <f>Table2[[#This Row],[Return]]</f>
        <v>-1.9728412131794069E-2</v>
      </c>
    </row>
    <row r="3534" spans="2:5" x14ac:dyDescent="0.2">
      <c r="B3534" s="149">
        <v>40199</v>
      </c>
      <c r="C3534">
        <v>170.07607999999999</v>
      </c>
      <c r="D3534">
        <f t="shared" si="56"/>
        <v>-4.2208509041598473E-2</v>
      </c>
      <c r="E3534">
        <f>Table2[[#This Row],[Return]]</f>
        <v>-4.2208509041598473E-2</v>
      </c>
    </row>
    <row r="3535" spans="2:5" x14ac:dyDescent="0.2">
      <c r="B3535" s="149">
        <v>40198</v>
      </c>
      <c r="C3535">
        <v>177.571091</v>
      </c>
      <c r="D3535">
        <f t="shared" si="56"/>
        <v>-1.9593221757638691E-3</v>
      </c>
      <c r="E3535">
        <f>Table2[[#This Row],[Return]]</f>
        <v>-1.9593221757638691E-3</v>
      </c>
    </row>
    <row r="3536" spans="2:5" x14ac:dyDescent="0.2">
      <c r="B3536" s="149">
        <v>40197</v>
      </c>
      <c r="C3536">
        <v>177.919693</v>
      </c>
      <c r="D3536">
        <f t="shared" si="56"/>
        <v>-6.6102538506907463E-2</v>
      </c>
      <c r="E3536">
        <f>Table2[[#This Row],[Return]]</f>
        <v>-6.6102538506907463E-2</v>
      </c>
    </row>
    <row r="3537" spans="2:5" x14ac:dyDescent="0.2">
      <c r="B3537" s="149">
        <v>40196</v>
      </c>
      <c r="C3537">
        <v>190.513092</v>
      </c>
      <c r="D3537">
        <f t="shared" si="56"/>
        <v>3.7739993564820072E-2</v>
      </c>
      <c r="E3537">
        <f>Table2[[#This Row],[Return]]</f>
        <v>3.7739993564820072E-2</v>
      </c>
    </row>
    <row r="3538" spans="2:5" x14ac:dyDescent="0.2">
      <c r="B3538" s="149">
        <v>40193</v>
      </c>
      <c r="C3538">
        <v>183.58461</v>
      </c>
      <c r="D3538">
        <f t="shared" si="56"/>
        <v>6.5234239753847664E-2</v>
      </c>
      <c r="E3538">
        <f>Table2[[#This Row],[Return]]</f>
        <v>6.5234239753847664E-2</v>
      </c>
    </row>
    <row r="3539" spans="2:5" x14ac:dyDescent="0.2">
      <c r="B3539" s="149">
        <v>40192</v>
      </c>
      <c r="C3539">
        <v>172.34200999999999</v>
      </c>
      <c r="D3539">
        <f t="shared" si="56"/>
        <v>4.9628383569398818E-2</v>
      </c>
      <c r="E3539">
        <f>Table2[[#This Row],[Return]]</f>
        <v>4.9628383569398818E-2</v>
      </c>
    </row>
    <row r="3540" spans="2:5" x14ac:dyDescent="0.2">
      <c r="B3540" s="149">
        <v>40191</v>
      </c>
      <c r="C3540">
        <v>164.19335899999999</v>
      </c>
      <c r="D3540">
        <f t="shared" si="56"/>
        <v>1.3448092804886711E-2</v>
      </c>
      <c r="E3540">
        <f>Table2[[#This Row],[Return]]</f>
        <v>1.3448092804886711E-2</v>
      </c>
    </row>
    <row r="3541" spans="2:5" x14ac:dyDescent="0.2">
      <c r="B3541" s="149">
        <v>40190</v>
      </c>
      <c r="C3541">
        <v>162.01457199999999</v>
      </c>
      <c r="D3541">
        <f t="shared" si="56"/>
        <v>-1.2221242126274833E-2</v>
      </c>
      <c r="E3541">
        <f>Table2[[#This Row],[Return]]</f>
        <v>-1.2221242126274833E-2</v>
      </c>
    </row>
    <row r="3542" spans="2:5" x14ac:dyDescent="0.2">
      <c r="B3542" s="149">
        <v>40189</v>
      </c>
      <c r="C3542">
        <v>164.01908900000001</v>
      </c>
      <c r="D3542">
        <f t="shared" si="56"/>
        <v>-3.7054866113600815E-3</v>
      </c>
      <c r="E3542">
        <f>Table2[[#This Row],[Return]]</f>
        <v>-3.7054866113600815E-3</v>
      </c>
    </row>
    <row r="3543" spans="2:5" x14ac:dyDescent="0.2">
      <c r="B3543" s="149">
        <v>40186</v>
      </c>
      <c r="C3543">
        <v>164.62912</v>
      </c>
      <c r="D3543">
        <f t="shared" si="56"/>
        <v>2.8307020700493828E-2</v>
      </c>
      <c r="E3543">
        <f>Table2[[#This Row],[Return]]</f>
        <v>2.8307020700493828E-2</v>
      </c>
    </row>
    <row r="3544" spans="2:5" x14ac:dyDescent="0.2">
      <c r="B3544" s="149">
        <v>40185</v>
      </c>
      <c r="C3544">
        <v>160.09724399999999</v>
      </c>
      <c r="D3544">
        <f t="shared" si="56"/>
        <v>2.999705432498696E-2</v>
      </c>
      <c r="E3544">
        <f>Table2[[#This Row],[Return]]</f>
        <v>2.999705432498696E-2</v>
      </c>
    </row>
    <row r="3545" spans="2:5" x14ac:dyDescent="0.2">
      <c r="B3545" s="149">
        <v>40184</v>
      </c>
      <c r="C3545">
        <v>155.434662</v>
      </c>
      <c r="D3545">
        <f t="shared" si="56"/>
        <v>-8.6156895769114068E-3</v>
      </c>
      <c r="E3545">
        <f>Table2[[#This Row],[Return]]</f>
        <v>-8.6156895769114068E-3</v>
      </c>
    </row>
    <row r="3546" spans="2:5" x14ac:dyDescent="0.2">
      <c r="B3546" s="149">
        <v>40183</v>
      </c>
      <c r="C3546">
        <v>156.78547699999999</v>
      </c>
      <c r="D3546">
        <f t="shared" si="56"/>
        <v>4.2596187143880179E-2</v>
      </c>
      <c r="E3546">
        <f>Table2[[#This Row],[Return]]</f>
        <v>4.2596187143880179E-2</v>
      </c>
    </row>
    <row r="3547" spans="2:5" x14ac:dyDescent="0.2">
      <c r="B3547" s="149">
        <v>40182</v>
      </c>
      <c r="C3547">
        <v>150.37986799999999</v>
      </c>
      <c r="D3547">
        <f t="shared" si="56"/>
        <v>4.7026945301775661E-2</v>
      </c>
      <c r="E3547">
        <f>Table2[[#This Row],[Return]]</f>
        <v>4.7026945301775661E-2</v>
      </c>
    </row>
    <row r="3548" spans="2:5" x14ac:dyDescent="0.2">
      <c r="B3548" s="149">
        <v>40178</v>
      </c>
      <c r="C3548">
        <v>143.625595</v>
      </c>
      <c r="D3548">
        <f t="shared" si="56"/>
        <v>2.5513279497625711E-2</v>
      </c>
      <c r="E3548">
        <f>Table2[[#This Row],[Return]]</f>
        <v>2.5513279497625711E-2</v>
      </c>
    </row>
    <row r="3549" spans="2:5" x14ac:dyDescent="0.2">
      <c r="B3549" s="149">
        <v>40177</v>
      </c>
      <c r="C3549">
        <v>140.05239900000001</v>
      </c>
      <c r="D3549">
        <f t="shared" si="56"/>
        <v>1.7732787145135258E-2</v>
      </c>
      <c r="E3549">
        <f>Table2[[#This Row],[Return]]</f>
        <v>1.7732787145135258E-2</v>
      </c>
    </row>
    <row r="3550" spans="2:5" x14ac:dyDescent="0.2">
      <c r="B3550" s="149">
        <v>40176</v>
      </c>
      <c r="C3550">
        <v>137.61215200000001</v>
      </c>
      <c r="D3550">
        <f t="shared" si="56"/>
        <v>2.6991789425690547E-2</v>
      </c>
      <c r="E3550">
        <f>Table2[[#This Row],[Return]]</f>
        <v>2.6991789425690547E-2</v>
      </c>
    </row>
    <row r="3551" spans="2:5" x14ac:dyDescent="0.2">
      <c r="B3551" s="149">
        <v>40171</v>
      </c>
      <c r="C3551">
        <v>133.99537699999999</v>
      </c>
      <c r="D3551">
        <f t="shared" si="56"/>
        <v>-6.7828987701702937E-3</v>
      </c>
      <c r="E3551">
        <f>Table2[[#This Row],[Return]]</f>
        <v>-6.7828987701702937E-3</v>
      </c>
    </row>
    <row r="3552" spans="2:5" x14ac:dyDescent="0.2">
      <c r="B3552" s="149">
        <v>40170</v>
      </c>
      <c r="C3552">
        <v>134.910461</v>
      </c>
      <c r="D3552">
        <f t="shared" si="56"/>
        <v>1.1434023516678989E-2</v>
      </c>
      <c r="E3552">
        <f>Table2[[#This Row],[Return]]</f>
        <v>1.1434023516678989E-2</v>
      </c>
    </row>
    <row r="3553" spans="2:5" x14ac:dyDescent="0.2">
      <c r="B3553" s="149">
        <v>40169</v>
      </c>
      <c r="C3553">
        <v>133.38533000000001</v>
      </c>
      <c r="D3553">
        <f t="shared" si="56"/>
        <v>-8.743406257489263E-3</v>
      </c>
      <c r="E3553">
        <f>Table2[[#This Row],[Return]]</f>
        <v>-8.743406257489263E-3</v>
      </c>
    </row>
    <row r="3554" spans="2:5" x14ac:dyDescent="0.2">
      <c r="B3554" s="149">
        <v>40168</v>
      </c>
      <c r="C3554">
        <v>134.561859</v>
      </c>
      <c r="D3554">
        <f t="shared" si="56"/>
        <v>1.0801993295626961E-2</v>
      </c>
      <c r="E3554">
        <f>Table2[[#This Row],[Return]]</f>
        <v>1.0801993295626961E-2</v>
      </c>
    </row>
    <row r="3555" spans="2:5" x14ac:dyDescent="0.2">
      <c r="B3555" s="149">
        <v>40165</v>
      </c>
      <c r="C3555">
        <v>133.12385599999999</v>
      </c>
      <c r="D3555">
        <f t="shared" si="56"/>
        <v>4.0885806320078315E-2</v>
      </c>
      <c r="E3555">
        <f>Table2[[#This Row],[Return]]</f>
        <v>4.0885806320078315E-2</v>
      </c>
    </row>
    <row r="3556" spans="2:5" x14ac:dyDescent="0.2">
      <c r="B3556" s="149">
        <v>40164</v>
      </c>
      <c r="C3556">
        <v>127.894775</v>
      </c>
      <c r="D3556">
        <f t="shared" si="56"/>
        <v>-2.0400414590882815E-3</v>
      </c>
      <c r="E3556">
        <f>Table2[[#This Row],[Return]]</f>
        <v>-2.0400414590882815E-3</v>
      </c>
    </row>
    <row r="3557" spans="2:5" x14ac:dyDescent="0.2">
      <c r="B3557" s="149">
        <v>40163</v>
      </c>
      <c r="C3557">
        <v>128.15621899999999</v>
      </c>
      <c r="D3557">
        <f t="shared" si="56"/>
        <v>-3.7262251559337057E-3</v>
      </c>
      <c r="E3557">
        <f>Table2[[#This Row],[Return]]</f>
        <v>-3.7262251559337057E-3</v>
      </c>
    </row>
    <row r="3558" spans="2:5" x14ac:dyDescent="0.2">
      <c r="B3558" s="149">
        <v>40162</v>
      </c>
      <c r="C3558">
        <v>128.63554400000001</v>
      </c>
      <c r="D3558">
        <f t="shared" si="56"/>
        <v>-1.6983159407425914E-2</v>
      </c>
      <c r="E3558">
        <f>Table2[[#This Row],[Return]]</f>
        <v>-1.6983159407425914E-2</v>
      </c>
    </row>
    <row r="3559" spans="2:5" x14ac:dyDescent="0.2">
      <c r="B3559" s="149">
        <v>40161</v>
      </c>
      <c r="C3559">
        <v>130.85792499999999</v>
      </c>
      <c r="D3559">
        <f t="shared" si="56"/>
        <v>2.3866402266149764E-2</v>
      </c>
      <c r="E3559">
        <f>Table2[[#This Row],[Return]]</f>
        <v>2.3866402266149764E-2</v>
      </c>
    </row>
    <row r="3560" spans="2:5" x14ac:dyDescent="0.2">
      <c r="B3560" s="149">
        <v>40158</v>
      </c>
      <c r="C3560">
        <v>127.80761699999999</v>
      </c>
      <c r="D3560">
        <f t="shared" si="56"/>
        <v>3.7644184364355347E-3</v>
      </c>
      <c r="E3560">
        <f>Table2[[#This Row],[Return]]</f>
        <v>3.7644184364355347E-3</v>
      </c>
    </row>
    <row r="3561" spans="2:5" x14ac:dyDescent="0.2">
      <c r="B3561" s="149">
        <v>40157</v>
      </c>
      <c r="C3561">
        <v>127.3283</v>
      </c>
      <c r="D3561">
        <f t="shared" si="56"/>
        <v>2.7065087200748562E-2</v>
      </c>
      <c r="E3561">
        <f>Table2[[#This Row],[Return]]</f>
        <v>2.7065087200748562E-2</v>
      </c>
    </row>
    <row r="3562" spans="2:5" x14ac:dyDescent="0.2">
      <c r="B3562" s="149">
        <v>40156</v>
      </c>
      <c r="C3562">
        <v>123.972961</v>
      </c>
      <c r="D3562">
        <f t="shared" si="56"/>
        <v>-7.3273696888659142E-3</v>
      </c>
      <c r="E3562">
        <f>Table2[[#This Row],[Return]]</f>
        <v>-7.3273696888659142E-3</v>
      </c>
    </row>
    <row r="3563" spans="2:5" x14ac:dyDescent="0.2">
      <c r="B3563" s="149">
        <v>40155</v>
      </c>
      <c r="C3563">
        <v>124.88806200000001</v>
      </c>
      <c r="D3563">
        <f t="shared" si="56"/>
        <v>5.9672285765628944E-3</v>
      </c>
      <c r="E3563">
        <f>Table2[[#This Row],[Return]]</f>
        <v>5.9672285765628944E-3</v>
      </c>
    </row>
    <row r="3564" spans="2:5" x14ac:dyDescent="0.2">
      <c r="B3564" s="149">
        <v>40154</v>
      </c>
      <c r="C3564">
        <v>124.14724699999999</v>
      </c>
      <c r="D3564">
        <f t="shared" si="56"/>
        <v>-2.6316026207746177E-2</v>
      </c>
      <c r="E3564">
        <f>Table2[[#This Row],[Return]]</f>
        <v>-2.6316026207746177E-2</v>
      </c>
    </row>
    <row r="3565" spans="2:5" x14ac:dyDescent="0.2">
      <c r="B3565" s="149">
        <v>40151</v>
      </c>
      <c r="C3565">
        <v>127.50260900000001</v>
      </c>
      <c r="D3565">
        <f t="shared" si="56"/>
        <v>-6.8293889920374696E-4</v>
      </c>
      <c r="E3565">
        <f>Table2[[#This Row],[Return]]</f>
        <v>-6.8293889920374696E-4</v>
      </c>
    </row>
    <row r="3566" spans="2:5" x14ac:dyDescent="0.2">
      <c r="B3566" s="149">
        <v>40150</v>
      </c>
      <c r="C3566">
        <v>127.58974499999999</v>
      </c>
      <c r="D3566">
        <f t="shared" si="56"/>
        <v>1.0257808393286496E-3</v>
      </c>
      <c r="E3566">
        <f>Table2[[#This Row],[Return]]</f>
        <v>1.0257808393286496E-3</v>
      </c>
    </row>
    <row r="3567" spans="2:5" x14ac:dyDescent="0.2">
      <c r="B3567" s="149">
        <v>40149</v>
      </c>
      <c r="C3567">
        <v>127.459</v>
      </c>
      <c r="D3567">
        <f t="shared" si="56"/>
        <v>-7.128500944290724E-3</v>
      </c>
      <c r="E3567">
        <f>Table2[[#This Row],[Return]]</f>
        <v>-7.128500944290724E-3</v>
      </c>
    </row>
    <row r="3568" spans="2:5" x14ac:dyDescent="0.2">
      <c r="B3568" s="149">
        <v>40148</v>
      </c>
      <c r="C3568">
        <v>128.37411499999999</v>
      </c>
      <c r="D3568">
        <f t="shared" si="56"/>
        <v>1.937726661140006E-2</v>
      </c>
      <c r="E3568">
        <f>Table2[[#This Row],[Return]]</f>
        <v>1.937726661140006E-2</v>
      </c>
    </row>
    <row r="3569" spans="2:5" x14ac:dyDescent="0.2">
      <c r="B3569" s="149">
        <v>40147</v>
      </c>
      <c r="C3569">
        <v>125.93386099999999</v>
      </c>
      <c r="D3569">
        <f t="shared" si="56"/>
        <v>1.2968641590370995E-2</v>
      </c>
      <c r="E3569">
        <f>Table2[[#This Row],[Return]]</f>
        <v>1.2968641590370995E-2</v>
      </c>
    </row>
    <row r="3570" spans="2:5" x14ac:dyDescent="0.2">
      <c r="B3570" s="149">
        <v>40144</v>
      </c>
      <c r="C3570">
        <v>124.321579</v>
      </c>
      <c r="D3570">
        <f t="shared" si="56"/>
        <v>-5.2474351167721367E-2</v>
      </c>
      <c r="E3570">
        <f>Table2[[#This Row],[Return]]</f>
        <v>-5.2474351167721367E-2</v>
      </c>
    </row>
    <row r="3571" spans="2:5" x14ac:dyDescent="0.2">
      <c r="B3571" s="149">
        <v>40143</v>
      </c>
      <c r="C3571">
        <v>131.206558</v>
      </c>
      <c r="D3571">
        <f t="shared" si="56"/>
        <v>4.9494754324278217E-2</v>
      </c>
      <c r="E3571">
        <f>Table2[[#This Row],[Return]]</f>
        <v>4.9494754324278217E-2</v>
      </c>
    </row>
    <row r="3572" spans="2:5" x14ac:dyDescent="0.2">
      <c r="B3572" s="149">
        <v>40142</v>
      </c>
      <c r="C3572">
        <v>125.018784</v>
      </c>
      <c r="D3572">
        <f t="shared" si="56"/>
        <v>5.2558215608692962E-3</v>
      </c>
      <c r="E3572">
        <f>Table2[[#This Row],[Return]]</f>
        <v>5.2558215608692962E-3</v>
      </c>
    </row>
    <row r="3573" spans="2:5" x14ac:dyDescent="0.2">
      <c r="B3573" s="149">
        <v>40141</v>
      </c>
      <c r="C3573">
        <v>124.365143</v>
      </c>
      <c r="D3573">
        <f t="shared" si="56"/>
        <v>1.5658261233439844E-2</v>
      </c>
      <c r="E3573">
        <f>Table2[[#This Row],[Return]]</f>
        <v>1.5658261233439844E-2</v>
      </c>
    </row>
    <row r="3574" spans="2:5" x14ac:dyDescent="0.2">
      <c r="B3574" s="149">
        <v>40140</v>
      </c>
      <c r="C3574">
        <v>122.447823</v>
      </c>
      <c r="D3574">
        <f t="shared" si="56"/>
        <v>-1.6106213821172537E-2</v>
      </c>
      <c r="E3574">
        <f>Table2[[#This Row],[Return]]</f>
        <v>-1.6106213821172537E-2</v>
      </c>
    </row>
    <row r="3575" spans="2:5" x14ac:dyDescent="0.2">
      <c r="B3575" s="149">
        <v>40137</v>
      </c>
      <c r="C3575">
        <v>124.45227800000001</v>
      </c>
      <c r="D3575">
        <f t="shared" si="56"/>
        <v>1.75366063829676E-3</v>
      </c>
      <c r="E3575">
        <f>Table2[[#This Row],[Return]]</f>
        <v>1.75366063829676E-3</v>
      </c>
    </row>
    <row r="3576" spans="2:5" x14ac:dyDescent="0.2">
      <c r="B3576" s="149">
        <v>40136</v>
      </c>
      <c r="C3576">
        <v>124.234413</v>
      </c>
      <c r="D3576">
        <f t="shared" si="56"/>
        <v>-1.1442353202116272E-2</v>
      </c>
      <c r="E3576">
        <f>Table2[[#This Row],[Return]]</f>
        <v>-1.1442353202116272E-2</v>
      </c>
    </row>
    <row r="3577" spans="2:5" x14ac:dyDescent="0.2">
      <c r="B3577" s="149">
        <v>40135</v>
      </c>
      <c r="C3577">
        <v>125.67240099999999</v>
      </c>
      <c r="D3577">
        <f t="shared" si="56"/>
        <v>-9.2753453912581916E-3</v>
      </c>
      <c r="E3577">
        <f>Table2[[#This Row],[Return]]</f>
        <v>-9.2753453912581916E-3</v>
      </c>
    </row>
    <row r="3578" spans="2:5" x14ac:dyDescent="0.2">
      <c r="B3578" s="149">
        <v>40134</v>
      </c>
      <c r="C3578">
        <v>126.848969</v>
      </c>
      <c r="D3578">
        <f t="shared" si="56"/>
        <v>-1.1209151995085551E-2</v>
      </c>
      <c r="E3578">
        <f>Table2[[#This Row],[Return]]</f>
        <v>-1.1209151995085551E-2</v>
      </c>
    </row>
    <row r="3579" spans="2:5" x14ac:dyDescent="0.2">
      <c r="B3579" s="149">
        <v>40133</v>
      </c>
      <c r="C3579">
        <v>128.286957</v>
      </c>
      <c r="D3579">
        <f t="shared" si="56"/>
        <v>1.7628917560702489E-2</v>
      </c>
      <c r="E3579">
        <f>Table2[[#This Row],[Return]]</f>
        <v>1.7628917560702489E-2</v>
      </c>
    </row>
    <row r="3580" spans="2:5" x14ac:dyDescent="0.2">
      <c r="B3580" s="149">
        <v>40130</v>
      </c>
      <c r="C3580">
        <v>126.064575</v>
      </c>
      <c r="D3580">
        <f t="shared" si="56"/>
        <v>-1.0263561817702513E-2</v>
      </c>
      <c r="E3580">
        <f>Table2[[#This Row],[Return]]</f>
        <v>-1.0263561817702513E-2</v>
      </c>
    </row>
    <row r="3581" spans="2:5" x14ac:dyDescent="0.2">
      <c r="B3581" s="149">
        <v>40129</v>
      </c>
      <c r="C3581">
        <v>127.371864</v>
      </c>
      <c r="D3581">
        <f t="shared" si="56"/>
        <v>2.4176557252863037E-2</v>
      </c>
      <c r="E3581">
        <f>Table2[[#This Row],[Return]]</f>
        <v>2.4176557252863037E-2</v>
      </c>
    </row>
    <row r="3582" spans="2:5" x14ac:dyDescent="0.2">
      <c r="B3582" s="149">
        <v>40128</v>
      </c>
      <c r="C3582">
        <v>124.365143</v>
      </c>
      <c r="D3582">
        <f t="shared" si="56"/>
        <v>-3.1433671364852218E-3</v>
      </c>
      <c r="E3582">
        <f>Table2[[#This Row],[Return]]</f>
        <v>-3.1433671364852218E-3</v>
      </c>
    </row>
    <row r="3583" spans="2:5" x14ac:dyDescent="0.2">
      <c r="B3583" s="149">
        <v>40127</v>
      </c>
      <c r="C3583">
        <v>124.757301</v>
      </c>
      <c r="D3583">
        <f t="shared" si="56"/>
        <v>-1.0470256156269507E-3</v>
      </c>
      <c r="E3583">
        <f>Table2[[#This Row],[Return]]</f>
        <v>-1.0470256156269507E-3</v>
      </c>
    </row>
    <row r="3584" spans="2:5" x14ac:dyDescent="0.2">
      <c r="B3584" s="149">
        <v>40126</v>
      </c>
      <c r="C3584">
        <v>124.88806200000001</v>
      </c>
      <c r="D3584">
        <f t="shared" si="56"/>
        <v>1.0578294742707149E-2</v>
      </c>
      <c r="E3584">
        <f>Table2[[#This Row],[Return]]</f>
        <v>1.0578294742707149E-2</v>
      </c>
    </row>
    <row r="3585" spans="2:5" x14ac:dyDescent="0.2">
      <c r="B3585" s="149">
        <v>40123</v>
      </c>
      <c r="C3585">
        <v>123.580788</v>
      </c>
      <c r="D3585">
        <f t="shared" si="56"/>
        <v>1.6487606801872549E-2</v>
      </c>
      <c r="E3585">
        <f>Table2[[#This Row],[Return]]</f>
        <v>1.6487606801872549E-2</v>
      </c>
    </row>
    <row r="3586" spans="2:5" x14ac:dyDescent="0.2">
      <c r="B3586" s="149">
        <v>40122</v>
      </c>
      <c r="C3586">
        <v>121.576286</v>
      </c>
      <c r="D3586">
        <f t="shared" si="56"/>
        <v>-3.571458808489619E-3</v>
      </c>
      <c r="E3586">
        <f>Table2[[#This Row],[Return]]</f>
        <v>-3.571458808489619E-3</v>
      </c>
    </row>
    <row r="3587" spans="2:5" x14ac:dyDescent="0.2">
      <c r="B3587" s="149">
        <v>40121</v>
      </c>
      <c r="C3587">
        <v>122.012047</v>
      </c>
      <c r="D3587">
        <f t="shared" si="56"/>
        <v>3.2067851253612285E-2</v>
      </c>
      <c r="E3587">
        <f>Table2[[#This Row],[Return]]</f>
        <v>3.2067851253612285E-2</v>
      </c>
    </row>
    <row r="3588" spans="2:5" x14ac:dyDescent="0.2">
      <c r="B3588" s="149">
        <v>40120</v>
      </c>
      <c r="C3588">
        <v>118.220955</v>
      </c>
      <c r="D3588">
        <f t="shared" ref="D3588:D3651" si="57">(C3588-C3589)/C3589</f>
        <v>-5.5033019183242285E-2</v>
      </c>
      <c r="E3588">
        <f>Table2[[#This Row],[Return]]</f>
        <v>-5.5033019183242285E-2</v>
      </c>
    </row>
    <row r="3589" spans="2:5" x14ac:dyDescent="0.2">
      <c r="B3589" s="149">
        <v>40116</v>
      </c>
      <c r="C3589">
        <v>125.10591100000001</v>
      </c>
      <c r="D3589">
        <f t="shared" si="57"/>
        <v>-2.8755400468431322E-2</v>
      </c>
      <c r="E3589">
        <f>Table2[[#This Row],[Return]]</f>
        <v>-2.8755400468431322E-2</v>
      </c>
    </row>
    <row r="3590" spans="2:5" x14ac:dyDescent="0.2">
      <c r="B3590" s="149">
        <v>40115</v>
      </c>
      <c r="C3590">
        <v>128.80989099999999</v>
      </c>
      <c r="D3590">
        <f t="shared" si="57"/>
        <v>-5.7998629551756845E-2</v>
      </c>
      <c r="E3590">
        <f>Table2[[#This Row],[Return]]</f>
        <v>-5.7998629551756845E-2</v>
      </c>
    </row>
    <row r="3591" spans="2:5" x14ac:dyDescent="0.2">
      <c r="B3591" s="149">
        <v>40114</v>
      </c>
      <c r="C3591">
        <v>136.74066199999999</v>
      </c>
      <c r="D3591">
        <f t="shared" si="57"/>
        <v>-2.5429924392557247E-3</v>
      </c>
      <c r="E3591">
        <f>Table2[[#This Row],[Return]]</f>
        <v>-2.5429924392557247E-3</v>
      </c>
    </row>
    <row r="3592" spans="2:5" x14ac:dyDescent="0.2">
      <c r="B3592" s="149">
        <v>40113</v>
      </c>
      <c r="C3592">
        <v>137.089279</v>
      </c>
      <c r="D3592">
        <f t="shared" si="57"/>
        <v>-3.3486843042203764E-2</v>
      </c>
      <c r="E3592">
        <f>Table2[[#This Row],[Return]]</f>
        <v>-3.3486843042203764E-2</v>
      </c>
    </row>
    <row r="3593" spans="2:5" x14ac:dyDescent="0.2">
      <c r="B3593" s="149">
        <v>40112</v>
      </c>
      <c r="C3593">
        <v>141.83902</v>
      </c>
      <c r="D3593">
        <f t="shared" si="57"/>
        <v>-2.6032228942566953E-2</v>
      </c>
      <c r="E3593">
        <f>Table2[[#This Row],[Return]]</f>
        <v>-2.6032228942566953E-2</v>
      </c>
    </row>
    <row r="3594" spans="2:5" x14ac:dyDescent="0.2">
      <c r="B3594" s="149">
        <v>40109</v>
      </c>
      <c r="C3594">
        <v>145.63009600000001</v>
      </c>
      <c r="D3594">
        <f t="shared" si="57"/>
        <v>2.4210893428989171E-2</v>
      </c>
      <c r="E3594">
        <f>Table2[[#This Row],[Return]]</f>
        <v>2.4210893428989171E-2</v>
      </c>
    </row>
    <row r="3595" spans="2:5" x14ac:dyDescent="0.2">
      <c r="B3595" s="149">
        <v>40108</v>
      </c>
      <c r="C3595">
        <v>142.18760700000001</v>
      </c>
      <c r="D3595">
        <f t="shared" si="57"/>
        <v>-5.3928777077269847E-2</v>
      </c>
      <c r="E3595">
        <f>Table2[[#This Row],[Return]]</f>
        <v>-5.3928777077269847E-2</v>
      </c>
    </row>
    <row r="3596" spans="2:5" x14ac:dyDescent="0.2">
      <c r="B3596" s="149">
        <v>40107</v>
      </c>
      <c r="C3596">
        <v>150.292709</v>
      </c>
      <c r="D3596">
        <f t="shared" si="57"/>
        <v>-3.9543337513897645E-2</v>
      </c>
      <c r="E3596">
        <f>Table2[[#This Row],[Return]]</f>
        <v>-3.9543337513897645E-2</v>
      </c>
    </row>
    <row r="3597" spans="2:5" x14ac:dyDescent="0.2">
      <c r="B3597" s="149">
        <v>40106</v>
      </c>
      <c r="C3597">
        <v>156.480469</v>
      </c>
      <c r="D3597">
        <f t="shared" si="57"/>
        <v>2.2203576092193259E-2</v>
      </c>
      <c r="E3597">
        <f>Table2[[#This Row],[Return]]</f>
        <v>2.2203576092193259E-2</v>
      </c>
    </row>
    <row r="3598" spans="2:5" x14ac:dyDescent="0.2">
      <c r="B3598" s="149">
        <v>40102</v>
      </c>
      <c r="C3598">
        <v>153.081512</v>
      </c>
      <c r="D3598">
        <f t="shared" si="57"/>
        <v>3.2627502620515926E-2</v>
      </c>
      <c r="E3598">
        <f>Table2[[#This Row],[Return]]</f>
        <v>3.2627502620515926E-2</v>
      </c>
    </row>
    <row r="3599" spans="2:5" x14ac:dyDescent="0.2">
      <c r="B3599" s="149">
        <v>40101</v>
      </c>
      <c r="C3599">
        <v>148.24465900000001</v>
      </c>
      <c r="D3599">
        <f t="shared" si="57"/>
        <v>7.4031748906153473E-3</v>
      </c>
      <c r="E3599">
        <f>Table2[[#This Row],[Return]]</f>
        <v>7.4031748906153473E-3</v>
      </c>
    </row>
    <row r="3600" spans="2:5" x14ac:dyDescent="0.2">
      <c r="B3600" s="149">
        <v>40100</v>
      </c>
      <c r="C3600">
        <v>147.15524300000001</v>
      </c>
      <c r="D3600">
        <f t="shared" si="57"/>
        <v>-1.2573149601674485E-2</v>
      </c>
      <c r="E3600">
        <f>Table2[[#This Row],[Return]]</f>
        <v>-1.2573149601674485E-2</v>
      </c>
    </row>
    <row r="3601" spans="2:5" x14ac:dyDescent="0.2">
      <c r="B3601" s="149">
        <v>40099</v>
      </c>
      <c r="C3601">
        <v>149.02900700000001</v>
      </c>
      <c r="D3601">
        <f t="shared" si="57"/>
        <v>-5.8459786188197048E-4</v>
      </c>
      <c r="E3601">
        <f>Table2[[#This Row],[Return]]</f>
        <v>-5.8459786188197048E-4</v>
      </c>
    </row>
    <row r="3602" spans="2:5" x14ac:dyDescent="0.2">
      <c r="B3602" s="149">
        <v>40098</v>
      </c>
      <c r="C3602">
        <v>149.11618000000001</v>
      </c>
      <c r="D3602">
        <f t="shared" si="57"/>
        <v>-1.2409565225286984E-2</v>
      </c>
      <c r="E3602">
        <f>Table2[[#This Row],[Return]]</f>
        <v>-1.2409565225286984E-2</v>
      </c>
    </row>
    <row r="3603" spans="2:5" x14ac:dyDescent="0.2">
      <c r="B3603" s="149">
        <v>40095</v>
      </c>
      <c r="C3603">
        <v>150.98989900000001</v>
      </c>
      <c r="D3603">
        <f t="shared" si="57"/>
        <v>-2.2566962396839595E-2</v>
      </c>
      <c r="E3603">
        <f>Table2[[#This Row],[Return]]</f>
        <v>-2.2566962396839595E-2</v>
      </c>
    </row>
    <row r="3604" spans="2:5" x14ac:dyDescent="0.2">
      <c r="B3604" s="149">
        <v>40094</v>
      </c>
      <c r="C3604">
        <v>154.47595200000001</v>
      </c>
      <c r="D3604">
        <f t="shared" si="57"/>
        <v>-1.6897980344470257E-3</v>
      </c>
      <c r="E3604">
        <f>Table2[[#This Row],[Return]]</f>
        <v>-1.6897980344470257E-3</v>
      </c>
    </row>
    <row r="3605" spans="2:5" x14ac:dyDescent="0.2">
      <c r="B3605" s="149">
        <v>40093</v>
      </c>
      <c r="C3605">
        <v>154.737427</v>
      </c>
      <c r="D3605">
        <f t="shared" si="57"/>
        <v>8.8069055539062597E-3</v>
      </c>
      <c r="E3605">
        <f>Table2[[#This Row],[Return]]</f>
        <v>8.8069055539062597E-3</v>
      </c>
    </row>
    <row r="3606" spans="2:5" x14ac:dyDescent="0.2">
      <c r="B3606" s="149">
        <v>40092</v>
      </c>
      <c r="C3606">
        <v>153.38656599999999</v>
      </c>
      <c r="D3606">
        <f t="shared" si="57"/>
        <v>-4.1133151810317882E-2</v>
      </c>
      <c r="E3606">
        <f>Table2[[#This Row],[Return]]</f>
        <v>-4.1133151810317882E-2</v>
      </c>
    </row>
    <row r="3607" spans="2:5" x14ac:dyDescent="0.2">
      <c r="B3607" s="149">
        <v>40091</v>
      </c>
      <c r="C3607">
        <v>159.96649199999999</v>
      </c>
      <c r="D3607">
        <f t="shared" si="57"/>
        <v>-4.3398092893916608E-3</v>
      </c>
      <c r="E3607">
        <f>Table2[[#This Row],[Return]]</f>
        <v>-4.3398092893916608E-3</v>
      </c>
    </row>
    <row r="3608" spans="2:5" x14ac:dyDescent="0.2">
      <c r="B3608" s="149">
        <v>40087</v>
      </c>
      <c r="C3608">
        <v>160.66374200000001</v>
      </c>
      <c r="D3608">
        <f t="shared" si="57"/>
        <v>-5.420063978501551E-4</v>
      </c>
      <c r="E3608">
        <f>Table2[[#This Row],[Return]]</f>
        <v>-5.420063978501551E-4</v>
      </c>
    </row>
    <row r="3609" spans="2:5" x14ac:dyDescent="0.2">
      <c r="B3609" s="149">
        <v>40086</v>
      </c>
      <c r="C3609">
        <v>160.75086999999999</v>
      </c>
      <c r="D3609">
        <f t="shared" si="57"/>
        <v>-3.5115999176580067E-3</v>
      </c>
      <c r="E3609">
        <f>Table2[[#This Row],[Return]]</f>
        <v>-3.5115999176580067E-3</v>
      </c>
    </row>
    <row r="3610" spans="2:5" x14ac:dyDescent="0.2">
      <c r="B3610" s="149">
        <v>40085</v>
      </c>
      <c r="C3610">
        <v>161.317352</v>
      </c>
      <c r="D3610">
        <f t="shared" si="57"/>
        <v>-2.425410039445785E-3</v>
      </c>
      <c r="E3610">
        <f>Table2[[#This Row],[Return]]</f>
        <v>-2.425410039445785E-3</v>
      </c>
    </row>
    <row r="3611" spans="2:5" x14ac:dyDescent="0.2">
      <c r="B3611" s="149">
        <v>40081</v>
      </c>
      <c r="C3611">
        <v>161.709564</v>
      </c>
      <c r="D3611">
        <f t="shared" si="57"/>
        <v>2.4313069557452237E-3</v>
      </c>
      <c r="E3611">
        <f>Table2[[#This Row],[Return]]</f>
        <v>2.4313069557452237E-3</v>
      </c>
    </row>
    <row r="3612" spans="2:5" x14ac:dyDescent="0.2">
      <c r="B3612" s="149">
        <v>40080</v>
      </c>
      <c r="C3612">
        <v>161.317352</v>
      </c>
      <c r="D3612">
        <f t="shared" si="57"/>
        <v>2.7021752631777295E-4</v>
      </c>
      <c r="E3612">
        <f>Table2[[#This Row],[Return]]</f>
        <v>2.7021752631777295E-4</v>
      </c>
    </row>
    <row r="3613" spans="2:5" x14ac:dyDescent="0.2">
      <c r="B3613" s="149">
        <v>40079</v>
      </c>
      <c r="C3613">
        <v>161.27377300000001</v>
      </c>
      <c r="D3613">
        <f t="shared" si="57"/>
        <v>-5.8748819589668821E-2</v>
      </c>
      <c r="E3613">
        <f>Table2[[#This Row],[Return]]</f>
        <v>-5.8748819589668821E-2</v>
      </c>
    </row>
    <row r="3614" spans="2:5" x14ac:dyDescent="0.2">
      <c r="B3614" s="149">
        <v>40078</v>
      </c>
      <c r="C3614">
        <v>171.33978300000001</v>
      </c>
      <c r="D3614">
        <f t="shared" si="57"/>
        <v>-8.5729099524238499E-3</v>
      </c>
      <c r="E3614">
        <f>Table2[[#This Row],[Return]]</f>
        <v>-8.5729099524238499E-3</v>
      </c>
    </row>
    <row r="3615" spans="2:5" x14ac:dyDescent="0.2">
      <c r="B3615" s="149">
        <v>40074</v>
      </c>
      <c r="C3615">
        <v>172.82136499999999</v>
      </c>
      <c r="D3615">
        <f t="shared" si="57"/>
        <v>3.4698701943550653E-2</v>
      </c>
      <c r="E3615">
        <f>Table2[[#This Row],[Return]]</f>
        <v>3.4698701943550653E-2</v>
      </c>
    </row>
    <row r="3616" spans="2:5" x14ac:dyDescent="0.2">
      <c r="B3616" s="149">
        <v>40073</v>
      </c>
      <c r="C3616">
        <v>167.02578700000001</v>
      </c>
      <c r="D3616">
        <f t="shared" si="57"/>
        <v>3.7909741097283893E-2</v>
      </c>
      <c r="E3616">
        <f>Table2[[#This Row],[Return]]</f>
        <v>3.7909741097283893E-2</v>
      </c>
    </row>
    <row r="3617" spans="2:5" x14ac:dyDescent="0.2">
      <c r="B3617" s="149">
        <v>40072</v>
      </c>
      <c r="C3617">
        <v>160.92515599999999</v>
      </c>
      <c r="D3617">
        <f t="shared" si="57"/>
        <v>-5.3865197738270079E-3</v>
      </c>
      <c r="E3617">
        <f>Table2[[#This Row],[Return]]</f>
        <v>-5.3865197738270079E-3</v>
      </c>
    </row>
    <row r="3618" spans="2:5" x14ac:dyDescent="0.2">
      <c r="B3618" s="149">
        <v>40071</v>
      </c>
      <c r="C3618">
        <v>161.79667699999999</v>
      </c>
      <c r="D3618">
        <f t="shared" si="57"/>
        <v>1.6703033293372343E-2</v>
      </c>
      <c r="E3618">
        <f>Table2[[#This Row],[Return]]</f>
        <v>1.6703033293372343E-2</v>
      </c>
    </row>
    <row r="3619" spans="2:5" x14ac:dyDescent="0.2">
      <c r="B3619" s="149">
        <v>40070</v>
      </c>
      <c r="C3619">
        <v>159.13857999999999</v>
      </c>
      <c r="D3619">
        <f t="shared" si="57"/>
        <v>-8.2076080172700187E-4</v>
      </c>
      <c r="E3619">
        <f>Table2[[#This Row],[Return]]</f>
        <v>-8.2076080172700187E-4</v>
      </c>
    </row>
    <row r="3620" spans="2:5" x14ac:dyDescent="0.2">
      <c r="B3620" s="149">
        <v>40067</v>
      </c>
      <c r="C3620">
        <v>159.26930200000001</v>
      </c>
      <c r="D3620">
        <f t="shared" si="57"/>
        <v>-5.9187508687403856E-3</v>
      </c>
      <c r="E3620">
        <f>Table2[[#This Row],[Return]]</f>
        <v>-5.9187508687403856E-3</v>
      </c>
    </row>
    <row r="3621" spans="2:5" x14ac:dyDescent="0.2">
      <c r="B3621" s="149">
        <v>40066</v>
      </c>
      <c r="C3621">
        <v>160.21759</v>
      </c>
      <c r="D3621">
        <f t="shared" si="57"/>
        <v>1.585111717722798E-2</v>
      </c>
      <c r="E3621">
        <f>Table2[[#This Row],[Return]]</f>
        <v>1.585111717722798E-2</v>
      </c>
    </row>
    <row r="3622" spans="2:5" x14ac:dyDescent="0.2">
      <c r="B3622" s="149">
        <v>40065</v>
      </c>
      <c r="C3622">
        <v>157.71759</v>
      </c>
      <c r="D3622">
        <f t="shared" si="57"/>
        <v>-2.9442793806007637E-2</v>
      </c>
      <c r="E3622">
        <f>Table2[[#This Row],[Return]]</f>
        <v>-2.9442793806007637E-2</v>
      </c>
    </row>
    <row r="3623" spans="2:5" x14ac:dyDescent="0.2">
      <c r="B3623" s="149">
        <v>40064</v>
      </c>
      <c r="C3623">
        <v>162.502106</v>
      </c>
      <c r="D3623">
        <f t="shared" si="57"/>
        <v>-1.6692627460186495E-2</v>
      </c>
      <c r="E3623">
        <f>Table2[[#This Row],[Return]]</f>
        <v>-1.6692627460186495E-2</v>
      </c>
    </row>
    <row r="3624" spans="2:5" x14ac:dyDescent="0.2">
      <c r="B3624" s="149">
        <v>40063</v>
      </c>
      <c r="C3624">
        <v>165.26074199999999</v>
      </c>
      <c r="D3624">
        <f t="shared" si="57"/>
        <v>-5.4475484292843875E-3</v>
      </c>
      <c r="E3624">
        <f>Table2[[#This Row],[Return]]</f>
        <v>-5.4475484292843875E-3</v>
      </c>
    </row>
    <row r="3625" spans="2:5" x14ac:dyDescent="0.2">
      <c r="B3625" s="149">
        <v>40060</v>
      </c>
      <c r="C3625">
        <v>166.16593900000001</v>
      </c>
      <c r="D3625">
        <f t="shared" si="57"/>
        <v>-2.7987990675663401E-2</v>
      </c>
      <c r="E3625">
        <f>Table2[[#This Row],[Return]]</f>
        <v>-2.7987990675663401E-2</v>
      </c>
    </row>
    <row r="3626" spans="2:5" x14ac:dyDescent="0.2">
      <c r="B3626" s="149">
        <v>40059</v>
      </c>
      <c r="C3626">
        <v>170.95050000000001</v>
      </c>
      <c r="D3626">
        <f t="shared" si="57"/>
        <v>-2.1948218754649518E-2</v>
      </c>
      <c r="E3626">
        <f>Table2[[#This Row],[Return]]</f>
        <v>-2.1948218754649518E-2</v>
      </c>
    </row>
    <row r="3627" spans="2:5" x14ac:dyDescent="0.2">
      <c r="B3627" s="149">
        <v>40058</v>
      </c>
      <c r="C3627">
        <v>174.78675799999999</v>
      </c>
      <c r="D3627">
        <f t="shared" si="57"/>
        <v>6.1240582590174286E-2</v>
      </c>
      <c r="E3627">
        <f>Table2[[#This Row],[Return]]</f>
        <v>6.1240582590174286E-2</v>
      </c>
    </row>
    <row r="3628" spans="2:5" x14ac:dyDescent="0.2">
      <c r="B3628" s="149">
        <v>40057</v>
      </c>
      <c r="C3628">
        <v>164.70040900000001</v>
      </c>
      <c r="D3628">
        <f t="shared" si="57"/>
        <v>-9.8820746130139581E-2</v>
      </c>
      <c r="E3628">
        <f>Table2[[#This Row],[Return]]</f>
        <v>-9.8820746130139581E-2</v>
      </c>
    </row>
    <row r="3629" spans="2:5" x14ac:dyDescent="0.2">
      <c r="B3629" s="149">
        <v>40056</v>
      </c>
      <c r="C3629">
        <v>182.760986</v>
      </c>
      <c r="D3629">
        <f t="shared" si="57"/>
        <v>0.15029845256299829</v>
      </c>
      <c r="E3629">
        <f>Table2[[#This Row],[Return]]</f>
        <v>0.15029845256299829</v>
      </c>
    </row>
    <row r="3630" spans="2:5" x14ac:dyDescent="0.2">
      <c r="B3630" s="149">
        <v>40053</v>
      </c>
      <c r="C3630">
        <v>158.88136299999999</v>
      </c>
      <c r="D3630">
        <f t="shared" si="57"/>
        <v>0.20026044551913622</v>
      </c>
      <c r="E3630">
        <f>Table2[[#This Row],[Return]]</f>
        <v>0.20026044551913622</v>
      </c>
    </row>
    <row r="3631" spans="2:5" x14ac:dyDescent="0.2">
      <c r="B3631" s="149">
        <v>40052</v>
      </c>
      <c r="C3631">
        <v>132.37240600000001</v>
      </c>
      <c r="D3631">
        <f t="shared" si="57"/>
        <v>5.1712328084171033E-2</v>
      </c>
      <c r="E3631">
        <f>Table2[[#This Row],[Return]]</f>
        <v>5.1712328084171033E-2</v>
      </c>
    </row>
    <row r="3632" spans="2:5" x14ac:dyDescent="0.2">
      <c r="B3632" s="149">
        <v>40051</v>
      </c>
      <c r="C3632">
        <v>125.86370100000001</v>
      </c>
      <c r="D3632">
        <f t="shared" si="57"/>
        <v>-1.4845033207379435E-2</v>
      </c>
      <c r="E3632">
        <f>Table2[[#This Row],[Return]]</f>
        <v>-1.4845033207379435E-2</v>
      </c>
    </row>
    <row r="3633" spans="2:5" x14ac:dyDescent="0.2">
      <c r="B3633" s="149">
        <v>40050</v>
      </c>
      <c r="C3633">
        <v>127.760307</v>
      </c>
      <c r="D3633">
        <f t="shared" si="57"/>
        <v>-8.695302609696481E-3</v>
      </c>
      <c r="E3633">
        <f>Table2[[#This Row],[Return]]</f>
        <v>-8.695302609696481E-3</v>
      </c>
    </row>
    <row r="3634" spans="2:5" x14ac:dyDescent="0.2">
      <c r="B3634" s="149">
        <v>40049</v>
      </c>
      <c r="C3634">
        <v>128.880966</v>
      </c>
      <c r="D3634">
        <f t="shared" si="57"/>
        <v>6.9384619068687439E-2</v>
      </c>
      <c r="E3634">
        <f>Table2[[#This Row],[Return]]</f>
        <v>6.9384619068687439E-2</v>
      </c>
    </row>
    <row r="3635" spans="2:5" x14ac:dyDescent="0.2">
      <c r="B3635" s="149">
        <v>40046</v>
      </c>
      <c r="C3635">
        <v>120.51881400000001</v>
      </c>
      <c r="D3635">
        <f t="shared" si="57"/>
        <v>1.4145909499158714E-2</v>
      </c>
      <c r="E3635">
        <f>Table2[[#This Row],[Return]]</f>
        <v>1.4145909499158714E-2</v>
      </c>
    </row>
    <row r="3636" spans="2:5" x14ac:dyDescent="0.2">
      <c r="B3636" s="149">
        <v>40045</v>
      </c>
      <c r="C3636">
        <v>118.837746</v>
      </c>
      <c r="D3636">
        <f t="shared" si="57"/>
        <v>-7.5595018572409828E-3</v>
      </c>
      <c r="E3636">
        <f>Table2[[#This Row],[Return]]</f>
        <v>-7.5595018572409828E-3</v>
      </c>
    </row>
    <row r="3637" spans="2:5" x14ac:dyDescent="0.2">
      <c r="B3637" s="149">
        <v>40044</v>
      </c>
      <c r="C3637">
        <v>119.742943</v>
      </c>
      <c r="D3637">
        <f t="shared" si="57"/>
        <v>-4.657794440552792E-3</v>
      </c>
      <c r="E3637">
        <f>Table2[[#This Row],[Return]]</f>
        <v>-4.657794440552792E-3</v>
      </c>
    </row>
    <row r="3638" spans="2:5" x14ac:dyDescent="0.2">
      <c r="B3638" s="149">
        <v>40043</v>
      </c>
      <c r="C3638">
        <v>120.303291</v>
      </c>
      <c r="D3638">
        <f t="shared" si="57"/>
        <v>3.9568922884701185E-3</v>
      </c>
      <c r="E3638">
        <f>Table2[[#This Row],[Return]]</f>
        <v>3.9568922884701185E-3</v>
      </c>
    </row>
    <row r="3639" spans="2:5" x14ac:dyDescent="0.2">
      <c r="B3639" s="149">
        <v>40042</v>
      </c>
      <c r="C3639">
        <v>119.82914</v>
      </c>
      <c r="D3639">
        <f t="shared" si="57"/>
        <v>-1.9054441428456591E-2</v>
      </c>
      <c r="E3639">
        <f>Table2[[#This Row],[Return]]</f>
        <v>-1.9054441428456591E-2</v>
      </c>
    </row>
    <row r="3640" spans="2:5" x14ac:dyDescent="0.2">
      <c r="B3640" s="149">
        <v>40039</v>
      </c>
      <c r="C3640">
        <v>122.156769</v>
      </c>
      <c r="D3640">
        <f t="shared" si="57"/>
        <v>-1.7677567195816021E-2</v>
      </c>
      <c r="E3640">
        <f>Table2[[#This Row],[Return]]</f>
        <v>-1.7677567195816021E-2</v>
      </c>
    </row>
    <row r="3641" spans="2:5" x14ac:dyDescent="0.2">
      <c r="B3641" s="149">
        <v>40038</v>
      </c>
      <c r="C3641">
        <v>124.355064</v>
      </c>
      <c r="D3641">
        <f t="shared" si="57"/>
        <v>4.2645595692203601E-2</v>
      </c>
      <c r="E3641">
        <f>Table2[[#This Row],[Return]]</f>
        <v>4.2645595692203601E-2</v>
      </c>
    </row>
    <row r="3642" spans="2:5" x14ac:dyDescent="0.2">
      <c r="B3642" s="149">
        <v>40037</v>
      </c>
      <c r="C3642">
        <v>119.268776</v>
      </c>
      <c r="D3642">
        <f t="shared" si="57"/>
        <v>-5.7492160014114219E-3</v>
      </c>
      <c r="E3642">
        <f>Table2[[#This Row],[Return]]</f>
        <v>-5.7492160014114219E-3</v>
      </c>
    </row>
    <row r="3643" spans="2:5" x14ac:dyDescent="0.2">
      <c r="B3643" s="149">
        <v>40036</v>
      </c>
      <c r="C3643">
        <v>119.958443</v>
      </c>
      <c r="D3643">
        <f t="shared" si="57"/>
        <v>9.064530194620812E-3</v>
      </c>
      <c r="E3643">
        <f>Table2[[#This Row],[Return]]</f>
        <v>9.064530194620812E-3</v>
      </c>
    </row>
    <row r="3644" spans="2:5" x14ac:dyDescent="0.2">
      <c r="B3644" s="149">
        <v>40035</v>
      </c>
      <c r="C3644">
        <v>118.880844</v>
      </c>
      <c r="D3644">
        <f t="shared" si="57"/>
        <v>-3.0239183917479484E-2</v>
      </c>
      <c r="E3644">
        <f>Table2[[#This Row],[Return]]</f>
        <v>-3.0239183917479484E-2</v>
      </c>
    </row>
    <row r="3645" spans="2:5" x14ac:dyDescent="0.2">
      <c r="B3645" s="149">
        <v>40032</v>
      </c>
      <c r="C3645">
        <v>122.587799</v>
      </c>
      <c r="D3645">
        <f t="shared" si="57"/>
        <v>-3.9513610486935226E-2</v>
      </c>
      <c r="E3645">
        <f>Table2[[#This Row],[Return]]</f>
        <v>-3.9513610486935226E-2</v>
      </c>
    </row>
    <row r="3646" spans="2:5" x14ac:dyDescent="0.2">
      <c r="B3646" s="149">
        <v>40031</v>
      </c>
      <c r="C3646">
        <v>127.630959</v>
      </c>
      <c r="D3646">
        <f t="shared" si="57"/>
        <v>2.6343076788573769E-2</v>
      </c>
      <c r="E3646">
        <f>Table2[[#This Row],[Return]]</f>
        <v>2.6343076788573769E-2</v>
      </c>
    </row>
    <row r="3647" spans="2:5" x14ac:dyDescent="0.2">
      <c r="B3647" s="149">
        <v>40030</v>
      </c>
      <c r="C3647">
        <v>124.355064</v>
      </c>
      <c r="D3647">
        <f t="shared" si="57"/>
        <v>-1.3000245632686085E-2</v>
      </c>
      <c r="E3647">
        <f>Table2[[#This Row],[Return]]</f>
        <v>-1.3000245632686085E-2</v>
      </c>
    </row>
    <row r="3648" spans="2:5" x14ac:dyDescent="0.2">
      <c r="B3648" s="149">
        <v>40029</v>
      </c>
      <c r="C3648">
        <v>125.993004</v>
      </c>
      <c r="D3648">
        <f t="shared" si="57"/>
        <v>1.493060316663361E-2</v>
      </c>
      <c r="E3648">
        <f>Table2[[#This Row],[Return]]</f>
        <v>1.493060316663361E-2</v>
      </c>
    </row>
    <row r="3649" spans="2:5" x14ac:dyDescent="0.2">
      <c r="B3649" s="149">
        <v>40028</v>
      </c>
      <c r="C3649">
        <v>124.139526</v>
      </c>
      <c r="D3649">
        <f t="shared" si="57"/>
        <v>-3.4602554446004708E-3</v>
      </c>
      <c r="E3649">
        <f>Table2[[#This Row],[Return]]</f>
        <v>-3.4602554446004708E-3</v>
      </c>
    </row>
    <row r="3650" spans="2:5" x14ac:dyDescent="0.2">
      <c r="B3650" s="149">
        <v>40025</v>
      </c>
      <c r="C3650">
        <v>124.570572</v>
      </c>
      <c r="D3650">
        <f t="shared" si="57"/>
        <v>1.0390041240094237E-3</v>
      </c>
      <c r="E3650">
        <f>Table2[[#This Row],[Return]]</f>
        <v>1.0390041240094237E-3</v>
      </c>
    </row>
    <row r="3651" spans="2:5" x14ac:dyDescent="0.2">
      <c r="B3651" s="149">
        <v>40024</v>
      </c>
      <c r="C3651">
        <v>124.441277</v>
      </c>
      <c r="D3651">
        <f t="shared" si="57"/>
        <v>-6.9212843373850157E-4</v>
      </c>
      <c r="E3651">
        <f>Table2[[#This Row],[Return]]</f>
        <v>-6.9212843373850157E-4</v>
      </c>
    </row>
    <row r="3652" spans="2:5" x14ac:dyDescent="0.2">
      <c r="B3652" s="149">
        <v>40023</v>
      </c>
      <c r="C3652">
        <v>124.527466</v>
      </c>
      <c r="D3652">
        <f t="shared" ref="D3652:D3715" si="58">(C3652-C3653)/C3653</f>
        <v>-3.0536955658740102E-2</v>
      </c>
      <c r="E3652">
        <f>Table2[[#This Row],[Return]]</f>
        <v>-3.0536955658740102E-2</v>
      </c>
    </row>
    <row r="3653" spans="2:5" x14ac:dyDescent="0.2">
      <c r="B3653" s="149">
        <v>40022</v>
      </c>
      <c r="C3653">
        <v>128.44993600000001</v>
      </c>
      <c r="D3653">
        <f t="shared" si="58"/>
        <v>6.0766117735225195E-3</v>
      </c>
      <c r="E3653">
        <f>Table2[[#This Row],[Return]]</f>
        <v>6.0766117735225195E-3</v>
      </c>
    </row>
    <row r="3654" spans="2:5" x14ac:dyDescent="0.2">
      <c r="B3654" s="149">
        <v>40021</v>
      </c>
      <c r="C3654">
        <v>127.67411</v>
      </c>
      <c r="D3654">
        <f t="shared" si="58"/>
        <v>1.0921840536841299E-2</v>
      </c>
      <c r="E3654">
        <f>Table2[[#This Row],[Return]]</f>
        <v>1.0921840536841299E-2</v>
      </c>
    </row>
    <row r="3655" spans="2:5" x14ac:dyDescent="0.2">
      <c r="B3655" s="149">
        <v>40018</v>
      </c>
      <c r="C3655">
        <v>126.29473900000001</v>
      </c>
      <c r="D3655">
        <f t="shared" si="58"/>
        <v>1.8422054841030253E-2</v>
      </c>
      <c r="E3655">
        <f>Table2[[#This Row],[Return]]</f>
        <v>1.8422054841030253E-2</v>
      </c>
    </row>
    <row r="3656" spans="2:5" x14ac:dyDescent="0.2">
      <c r="B3656" s="149">
        <v>40017</v>
      </c>
      <c r="C3656">
        <v>124.010216</v>
      </c>
      <c r="D3656">
        <f t="shared" si="58"/>
        <v>1.5172691740070523E-2</v>
      </c>
      <c r="E3656">
        <f>Table2[[#This Row],[Return]]</f>
        <v>1.5172691740070523E-2</v>
      </c>
    </row>
    <row r="3657" spans="2:5" x14ac:dyDescent="0.2">
      <c r="B3657" s="149">
        <v>40016</v>
      </c>
      <c r="C3657">
        <v>122.156769</v>
      </c>
      <c r="D3657">
        <f t="shared" si="58"/>
        <v>-6.8681927299370185E-2</v>
      </c>
      <c r="E3657">
        <f>Table2[[#This Row],[Return]]</f>
        <v>-6.8681927299370185E-2</v>
      </c>
    </row>
    <row r="3658" spans="2:5" x14ac:dyDescent="0.2">
      <c r="B3658" s="149">
        <v>40015</v>
      </c>
      <c r="C3658">
        <v>131.16546600000001</v>
      </c>
      <c r="D3658">
        <f t="shared" si="58"/>
        <v>7.3368179902430913E-2</v>
      </c>
      <c r="E3658">
        <f>Table2[[#This Row],[Return]]</f>
        <v>7.3368179902430913E-2</v>
      </c>
    </row>
    <row r="3659" spans="2:5" x14ac:dyDescent="0.2">
      <c r="B3659" s="149">
        <v>40014</v>
      </c>
      <c r="C3659">
        <v>122.199883</v>
      </c>
      <c r="D3659">
        <f t="shared" si="58"/>
        <v>7.3457354436869168E-2</v>
      </c>
      <c r="E3659">
        <f>Table2[[#This Row],[Return]]</f>
        <v>7.3457354436869168E-2</v>
      </c>
    </row>
    <row r="3660" spans="2:5" x14ac:dyDescent="0.2">
      <c r="B3660" s="149">
        <v>40011</v>
      </c>
      <c r="C3660">
        <v>113.83766900000001</v>
      </c>
      <c r="D3660">
        <f t="shared" si="58"/>
        <v>4.4699269164487014E-2</v>
      </c>
      <c r="E3660">
        <f>Table2[[#This Row],[Return]]</f>
        <v>4.4699269164487014E-2</v>
      </c>
    </row>
    <row r="3661" spans="2:5" x14ac:dyDescent="0.2">
      <c r="B3661" s="149">
        <v>40010</v>
      </c>
      <c r="C3661">
        <v>108.966927</v>
      </c>
      <c r="D3661">
        <f t="shared" si="58"/>
        <v>-2.843966665758409E-2</v>
      </c>
      <c r="E3661">
        <f>Table2[[#This Row],[Return]]</f>
        <v>-2.843966665758409E-2</v>
      </c>
    </row>
    <row r="3662" spans="2:5" x14ac:dyDescent="0.2">
      <c r="B3662" s="149">
        <v>40009</v>
      </c>
      <c r="C3662">
        <v>112.15662399999999</v>
      </c>
      <c r="D3662">
        <f t="shared" si="58"/>
        <v>5.0888473024611393E-2</v>
      </c>
      <c r="E3662">
        <f>Table2[[#This Row],[Return]]</f>
        <v>5.0888473024611393E-2</v>
      </c>
    </row>
    <row r="3663" spans="2:5" x14ac:dyDescent="0.2">
      <c r="B3663" s="149">
        <v>40008</v>
      </c>
      <c r="C3663">
        <v>106.725525</v>
      </c>
      <c r="D3663">
        <f t="shared" si="58"/>
        <v>8.6441292599906835E-2</v>
      </c>
      <c r="E3663">
        <f>Table2[[#This Row],[Return]]</f>
        <v>8.6441292599906835E-2</v>
      </c>
    </row>
    <row r="3664" spans="2:5" x14ac:dyDescent="0.2">
      <c r="B3664" s="149">
        <v>40007</v>
      </c>
      <c r="C3664">
        <v>98.234047000000004</v>
      </c>
      <c r="D3664">
        <f t="shared" si="58"/>
        <v>-2.1518748120724455E-2</v>
      </c>
      <c r="E3664">
        <f>Table2[[#This Row],[Return]]</f>
        <v>-2.1518748120724455E-2</v>
      </c>
    </row>
    <row r="3665" spans="2:5" x14ac:dyDescent="0.2">
      <c r="B3665" s="149">
        <v>40004</v>
      </c>
      <c r="C3665">
        <v>100.394409</v>
      </c>
      <c r="D3665">
        <f t="shared" si="58"/>
        <v>-1.08515529056987E-2</v>
      </c>
      <c r="E3665">
        <f>Table2[[#This Row],[Return]]</f>
        <v>-1.08515529056987E-2</v>
      </c>
    </row>
    <row r="3666" spans="2:5" x14ac:dyDescent="0.2">
      <c r="B3666" s="149">
        <v>40003</v>
      </c>
      <c r="C3666">
        <v>101.495796</v>
      </c>
      <c r="D3666">
        <f t="shared" si="58"/>
        <v>-1.6823867220118673E-2</v>
      </c>
      <c r="E3666">
        <f>Table2[[#This Row],[Return]]</f>
        <v>-1.6823867220118673E-2</v>
      </c>
    </row>
    <row r="3667" spans="2:5" x14ac:dyDescent="0.2">
      <c r="B3667" s="149">
        <v>40002</v>
      </c>
      <c r="C3667">
        <v>103.232567</v>
      </c>
      <c r="D3667">
        <f t="shared" si="58"/>
        <v>-8.9467143493237831E-3</v>
      </c>
      <c r="E3667">
        <f>Table2[[#This Row],[Return]]</f>
        <v>-8.9467143493237831E-3</v>
      </c>
    </row>
    <row r="3668" spans="2:5" x14ac:dyDescent="0.2">
      <c r="B3668" s="149">
        <v>40001</v>
      </c>
      <c r="C3668">
        <v>104.164497</v>
      </c>
      <c r="D3668">
        <f t="shared" si="58"/>
        <v>1.9063351570512199E-2</v>
      </c>
      <c r="E3668">
        <f>Table2[[#This Row],[Return]]</f>
        <v>1.9063351570512199E-2</v>
      </c>
    </row>
    <row r="3669" spans="2:5" x14ac:dyDescent="0.2">
      <c r="B3669" s="149">
        <v>40000</v>
      </c>
      <c r="C3669">
        <v>102.215919</v>
      </c>
      <c r="D3669">
        <f t="shared" si="58"/>
        <v>-6.0358259013532277E-2</v>
      </c>
      <c r="E3669">
        <f>Table2[[#This Row],[Return]]</f>
        <v>-6.0358259013532277E-2</v>
      </c>
    </row>
    <row r="3670" spans="2:5" x14ac:dyDescent="0.2">
      <c r="B3670" s="149">
        <v>39997</v>
      </c>
      <c r="C3670">
        <v>108.78179900000001</v>
      </c>
      <c r="D3670">
        <f t="shared" si="58"/>
        <v>-1.5337418453830265E-2</v>
      </c>
      <c r="E3670">
        <f>Table2[[#This Row],[Return]]</f>
        <v>-1.5337418453830265E-2</v>
      </c>
    </row>
    <row r="3671" spans="2:5" x14ac:dyDescent="0.2">
      <c r="B3671" s="149">
        <v>39996</v>
      </c>
      <c r="C3671">
        <v>110.476219</v>
      </c>
      <c r="D3671">
        <f t="shared" si="58"/>
        <v>1.9546533223810138E-2</v>
      </c>
      <c r="E3671">
        <f>Table2[[#This Row],[Return]]</f>
        <v>1.9546533223810138E-2</v>
      </c>
    </row>
    <row r="3672" spans="2:5" x14ac:dyDescent="0.2">
      <c r="B3672" s="149">
        <v>39995</v>
      </c>
      <c r="C3672">
        <v>108.358192</v>
      </c>
      <c r="D3672">
        <f t="shared" si="58"/>
        <v>-4.765447427848115E-2</v>
      </c>
      <c r="E3672">
        <f>Table2[[#This Row],[Return]]</f>
        <v>-4.765447427848115E-2</v>
      </c>
    </row>
    <row r="3673" spans="2:5" x14ac:dyDescent="0.2">
      <c r="B3673" s="149">
        <v>39994</v>
      </c>
      <c r="C3673">
        <v>113.780334</v>
      </c>
      <c r="D3673">
        <f t="shared" si="58"/>
        <v>-2.8571375393411223E-2</v>
      </c>
      <c r="E3673">
        <f>Table2[[#This Row],[Return]]</f>
        <v>-2.8571375393411223E-2</v>
      </c>
    </row>
    <row r="3674" spans="2:5" x14ac:dyDescent="0.2">
      <c r="B3674" s="149">
        <v>39993</v>
      </c>
      <c r="C3674">
        <v>117.126808</v>
      </c>
      <c r="D3674">
        <f t="shared" si="58"/>
        <v>2.1425794389276259E-2</v>
      </c>
      <c r="E3674">
        <f>Table2[[#This Row],[Return]]</f>
        <v>2.1425794389276259E-2</v>
      </c>
    </row>
    <row r="3675" spans="2:5" x14ac:dyDescent="0.2">
      <c r="B3675" s="149">
        <v>39990</v>
      </c>
      <c r="C3675">
        <v>114.66991400000001</v>
      </c>
      <c r="D3675">
        <f t="shared" si="58"/>
        <v>-8.0614294773707386E-3</v>
      </c>
      <c r="E3675">
        <f>Table2[[#This Row],[Return]]</f>
        <v>-8.0614294773707386E-3</v>
      </c>
    </row>
    <row r="3676" spans="2:5" x14ac:dyDescent="0.2">
      <c r="B3676" s="149">
        <v>39989</v>
      </c>
      <c r="C3676">
        <v>115.60183000000001</v>
      </c>
      <c r="D3676">
        <f t="shared" si="58"/>
        <v>0</v>
      </c>
      <c r="E3676">
        <f>Table2[[#This Row],[Return]]</f>
        <v>0</v>
      </c>
    </row>
    <row r="3677" spans="2:5" x14ac:dyDescent="0.2">
      <c r="B3677" s="149">
        <v>39988</v>
      </c>
      <c r="C3677">
        <v>115.60183000000001</v>
      </c>
      <c r="D3677">
        <f t="shared" si="58"/>
        <v>3.7642348745264856E-2</v>
      </c>
      <c r="E3677">
        <f>Table2[[#This Row],[Return]]</f>
        <v>3.7642348745264856E-2</v>
      </c>
    </row>
    <row r="3678" spans="2:5" x14ac:dyDescent="0.2">
      <c r="B3678" s="149">
        <v>39987</v>
      </c>
      <c r="C3678">
        <v>111.408165</v>
      </c>
      <c r="D3678">
        <f t="shared" si="58"/>
        <v>-3.1307448594562769E-2</v>
      </c>
      <c r="E3678">
        <f>Table2[[#This Row],[Return]]</f>
        <v>-3.1307448594562769E-2</v>
      </c>
    </row>
    <row r="3679" spans="2:5" x14ac:dyDescent="0.2">
      <c r="B3679" s="149">
        <v>39986</v>
      </c>
      <c r="C3679">
        <v>115.008797</v>
      </c>
      <c r="D3679">
        <f t="shared" si="58"/>
        <v>-3.6208526867411786E-2</v>
      </c>
      <c r="E3679">
        <f>Table2[[#This Row],[Return]]</f>
        <v>-3.6208526867411786E-2</v>
      </c>
    </row>
    <row r="3680" spans="2:5" x14ac:dyDescent="0.2">
      <c r="B3680" s="149">
        <v>39983</v>
      </c>
      <c r="C3680">
        <v>119.329544</v>
      </c>
      <c r="D3680">
        <f t="shared" si="58"/>
        <v>3.0735371299499683E-2</v>
      </c>
      <c r="E3680">
        <f>Table2[[#This Row],[Return]]</f>
        <v>3.0735371299499683E-2</v>
      </c>
    </row>
    <row r="3681" spans="2:5" x14ac:dyDescent="0.2">
      <c r="B3681" s="149">
        <v>39982</v>
      </c>
      <c r="C3681">
        <v>115.771271</v>
      </c>
      <c r="D3681">
        <f t="shared" si="58"/>
        <v>-4.7071163354886356E-2</v>
      </c>
      <c r="E3681">
        <f>Table2[[#This Row],[Return]]</f>
        <v>-4.7071163354886356E-2</v>
      </c>
    </row>
    <row r="3682" spans="2:5" x14ac:dyDescent="0.2">
      <c r="B3682" s="149">
        <v>39981</v>
      </c>
      <c r="C3682">
        <v>121.48994399999999</v>
      </c>
      <c r="D3682">
        <f t="shared" si="58"/>
        <v>-8.98421602095178E-3</v>
      </c>
      <c r="E3682">
        <f>Table2[[#This Row],[Return]]</f>
        <v>-8.98421602095178E-3</v>
      </c>
    </row>
    <row r="3683" spans="2:5" x14ac:dyDescent="0.2">
      <c r="B3683" s="149">
        <v>39980</v>
      </c>
      <c r="C3683">
        <v>122.591331</v>
      </c>
      <c r="D3683">
        <f t="shared" si="58"/>
        <v>2.0091592063518911E-2</v>
      </c>
      <c r="E3683">
        <f>Table2[[#This Row],[Return]]</f>
        <v>2.0091592063518911E-2</v>
      </c>
    </row>
    <row r="3684" spans="2:5" x14ac:dyDescent="0.2">
      <c r="B3684" s="149">
        <v>39979</v>
      </c>
      <c r="C3684">
        <v>120.176788</v>
      </c>
      <c r="D3684">
        <f t="shared" si="58"/>
        <v>0</v>
      </c>
      <c r="E3684">
        <f>Table2[[#This Row],[Return]]</f>
        <v>0</v>
      </c>
    </row>
    <row r="3685" spans="2:5" x14ac:dyDescent="0.2">
      <c r="B3685" s="149">
        <v>39976</v>
      </c>
      <c r="C3685">
        <v>120.176788</v>
      </c>
      <c r="D3685">
        <f t="shared" si="58"/>
        <v>-4.7347318920106282E-2</v>
      </c>
      <c r="E3685">
        <f>Table2[[#This Row],[Return]]</f>
        <v>-4.7347318920106282E-2</v>
      </c>
    </row>
    <row r="3686" spans="2:5" x14ac:dyDescent="0.2">
      <c r="B3686" s="149">
        <v>39975</v>
      </c>
      <c r="C3686">
        <v>126.149635</v>
      </c>
      <c r="D3686">
        <f t="shared" si="58"/>
        <v>2.2665121496129578E-2</v>
      </c>
      <c r="E3686">
        <f>Table2[[#This Row],[Return]]</f>
        <v>2.2665121496129578E-2</v>
      </c>
    </row>
    <row r="3687" spans="2:5" x14ac:dyDescent="0.2">
      <c r="B3687" s="149">
        <v>39974</v>
      </c>
      <c r="C3687">
        <v>123.35380600000001</v>
      </c>
      <c r="D3687">
        <f t="shared" si="58"/>
        <v>1.8537714462146103E-2</v>
      </c>
      <c r="E3687">
        <f>Table2[[#This Row],[Return]]</f>
        <v>1.8537714462146103E-2</v>
      </c>
    </row>
    <row r="3688" spans="2:5" x14ac:dyDescent="0.2">
      <c r="B3688" s="149">
        <v>39973</v>
      </c>
      <c r="C3688">
        <v>121.108727</v>
      </c>
      <c r="D3688">
        <f t="shared" si="58"/>
        <v>2.2166665338761698E-2</v>
      </c>
      <c r="E3688">
        <f>Table2[[#This Row],[Return]]</f>
        <v>2.2166665338761698E-2</v>
      </c>
    </row>
    <row r="3689" spans="2:5" x14ac:dyDescent="0.2">
      <c r="B3689" s="149">
        <v>39972</v>
      </c>
      <c r="C3689">
        <v>118.48236799999999</v>
      </c>
      <c r="D3689">
        <f t="shared" si="58"/>
        <v>-6.077914533799491E-2</v>
      </c>
      <c r="E3689">
        <f>Table2[[#This Row],[Return]]</f>
        <v>-6.077914533799491E-2</v>
      </c>
    </row>
    <row r="3690" spans="2:5" x14ac:dyDescent="0.2">
      <c r="B3690" s="149">
        <v>39969</v>
      </c>
      <c r="C3690">
        <v>126.149635</v>
      </c>
      <c r="D3690">
        <f t="shared" si="58"/>
        <v>-2.6160815999157948E-2</v>
      </c>
      <c r="E3690">
        <f>Table2[[#This Row],[Return]]</f>
        <v>-2.6160815999157948E-2</v>
      </c>
    </row>
    <row r="3691" spans="2:5" x14ac:dyDescent="0.2">
      <c r="B3691" s="149">
        <v>39968</v>
      </c>
      <c r="C3691">
        <v>129.538467</v>
      </c>
      <c r="D3691">
        <f t="shared" si="58"/>
        <v>-2.1752881749313821E-2</v>
      </c>
      <c r="E3691">
        <f>Table2[[#This Row],[Return]]</f>
        <v>-2.1752881749313821E-2</v>
      </c>
    </row>
    <row r="3692" spans="2:5" x14ac:dyDescent="0.2">
      <c r="B3692" s="149">
        <v>39967</v>
      </c>
      <c r="C3692">
        <v>132.418961</v>
      </c>
      <c r="D3692">
        <f t="shared" si="58"/>
        <v>-1.5743075917108315E-2</v>
      </c>
      <c r="E3692">
        <f>Table2[[#This Row],[Return]]</f>
        <v>-1.5743075917108315E-2</v>
      </c>
    </row>
    <row r="3693" spans="2:5" x14ac:dyDescent="0.2">
      <c r="B3693" s="149">
        <v>39966</v>
      </c>
      <c r="C3693">
        <v>134.53698700000001</v>
      </c>
      <c r="D3693">
        <f t="shared" si="58"/>
        <v>-1.7326763625346246E-2</v>
      </c>
      <c r="E3693">
        <f>Table2[[#This Row],[Return]]</f>
        <v>-1.7326763625346246E-2</v>
      </c>
    </row>
    <row r="3694" spans="2:5" x14ac:dyDescent="0.2">
      <c r="B3694" s="149">
        <v>39965</v>
      </c>
      <c r="C3694">
        <v>136.90917999999999</v>
      </c>
      <c r="D3694">
        <f t="shared" si="58"/>
        <v>0.18823522223507871</v>
      </c>
      <c r="E3694">
        <f>Table2[[#This Row],[Return]]</f>
        <v>0.18823522223507871</v>
      </c>
    </row>
    <row r="3695" spans="2:5" x14ac:dyDescent="0.2">
      <c r="B3695" s="149">
        <v>39962</v>
      </c>
      <c r="C3695">
        <v>115.22060399999999</v>
      </c>
      <c r="D3695">
        <f t="shared" si="58"/>
        <v>0.11796139556518238</v>
      </c>
      <c r="E3695">
        <f>Table2[[#This Row],[Return]]</f>
        <v>0.11796139556518238</v>
      </c>
    </row>
    <row r="3696" spans="2:5" x14ac:dyDescent="0.2">
      <c r="B3696" s="149">
        <v>39961</v>
      </c>
      <c r="C3696">
        <v>103.06313299999999</v>
      </c>
      <c r="D3696">
        <f t="shared" si="58"/>
        <v>2.1839605961436793E-2</v>
      </c>
      <c r="E3696">
        <f>Table2[[#This Row],[Return]]</f>
        <v>2.1839605961436793E-2</v>
      </c>
    </row>
    <row r="3697" spans="2:5" x14ac:dyDescent="0.2">
      <c r="B3697" s="149">
        <v>39960</v>
      </c>
      <c r="C3697">
        <v>100.860382</v>
      </c>
      <c r="D3697">
        <f t="shared" si="58"/>
        <v>1.882762274667198E-2</v>
      </c>
      <c r="E3697">
        <f>Table2[[#This Row],[Return]]</f>
        <v>1.882762274667198E-2</v>
      </c>
    </row>
    <row r="3698" spans="2:5" x14ac:dyDescent="0.2">
      <c r="B3698" s="149">
        <v>39959</v>
      </c>
      <c r="C3698">
        <v>98.996512999999993</v>
      </c>
      <c r="D3698">
        <f t="shared" si="58"/>
        <v>-6.2951054695201833E-2</v>
      </c>
      <c r="E3698">
        <f>Table2[[#This Row],[Return]]</f>
        <v>-6.2951054695201833E-2</v>
      </c>
    </row>
    <row r="3699" spans="2:5" x14ac:dyDescent="0.2">
      <c r="B3699" s="149">
        <v>39958</v>
      </c>
      <c r="C3699">
        <v>105.64711</v>
      </c>
      <c r="D3699">
        <f t="shared" si="58"/>
        <v>2.8877781119814892E-2</v>
      </c>
      <c r="E3699">
        <f>Table2[[#This Row],[Return]]</f>
        <v>2.8877781119814892E-2</v>
      </c>
    </row>
    <row r="3700" spans="2:5" x14ac:dyDescent="0.2">
      <c r="B3700" s="149">
        <v>39955</v>
      </c>
      <c r="C3700">
        <v>102.68188499999999</v>
      </c>
      <c r="D3700">
        <f t="shared" si="58"/>
        <v>-3.7713425279120999E-2</v>
      </c>
      <c r="E3700">
        <f>Table2[[#This Row],[Return]]</f>
        <v>-3.7713425279120999E-2</v>
      </c>
    </row>
    <row r="3701" spans="2:5" x14ac:dyDescent="0.2">
      <c r="B3701" s="149">
        <v>39954</v>
      </c>
      <c r="C3701">
        <v>106.70613899999999</v>
      </c>
      <c r="D3701">
        <f t="shared" si="58"/>
        <v>0.11460178666132184</v>
      </c>
      <c r="E3701">
        <f>Table2[[#This Row],[Return]]</f>
        <v>0.11460178666132184</v>
      </c>
    </row>
    <row r="3702" spans="2:5" x14ac:dyDescent="0.2">
      <c r="B3702" s="149">
        <v>39953</v>
      </c>
      <c r="C3702">
        <v>95.734763999999998</v>
      </c>
      <c r="D3702">
        <f t="shared" si="58"/>
        <v>0.12103177660724858</v>
      </c>
      <c r="E3702">
        <f>Table2[[#This Row],[Return]]</f>
        <v>0.12103177660724858</v>
      </c>
    </row>
    <row r="3703" spans="2:5" x14ac:dyDescent="0.2">
      <c r="B3703" s="149">
        <v>39952</v>
      </c>
      <c r="C3703">
        <v>85.398796000000004</v>
      </c>
      <c r="D3703">
        <f t="shared" si="58"/>
        <v>5.0000034426716078E-2</v>
      </c>
      <c r="E3703">
        <f>Table2[[#This Row],[Return]]</f>
        <v>5.0000034426716078E-2</v>
      </c>
    </row>
    <row r="3704" spans="2:5" x14ac:dyDescent="0.2">
      <c r="B3704" s="149">
        <v>39951</v>
      </c>
      <c r="C3704">
        <v>81.332183999999998</v>
      </c>
      <c r="D3704">
        <f t="shared" si="58"/>
        <v>0</v>
      </c>
      <c r="E3704">
        <f>Table2[[#This Row],[Return]]</f>
        <v>0</v>
      </c>
    </row>
    <row r="3705" spans="2:5" x14ac:dyDescent="0.2">
      <c r="B3705" s="149">
        <v>39948</v>
      </c>
      <c r="C3705">
        <v>81.332183999999998</v>
      </c>
      <c r="D3705">
        <f t="shared" si="58"/>
        <v>-1.5384670513919814E-2</v>
      </c>
      <c r="E3705">
        <f>Table2[[#This Row],[Return]]</f>
        <v>-1.5384670513919814E-2</v>
      </c>
    </row>
    <row r="3706" spans="2:5" x14ac:dyDescent="0.2">
      <c r="B3706" s="149">
        <v>39947</v>
      </c>
      <c r="C3706">
        <v>82.603003999999999</v>
      </c>
      <c r="D3706">
        <f t="shared" si="58"/>
        <v>6.7114376967914386E-3</v>
      </c>
      <c r="E3706">
        <f>Table2[[#This Row],[Return]]</f>
        <v>6.7114376967914386E-3</v>
      </c>
    </row>
    <row r="3707" spans="2:5" x14ac:dyDescent="0.2">
      <c r="B3707" s="149">
        <v>39946</v>
      </c>
      <c r="C3707">
        <v>82.052314999999993</v>
      </c>
      <c r="D3707">
        <f t="shared" si="58"/>
        <v>1.5731485161045777E-2</v>
      </c>
      <c r="E3707">
        <f>Table2[[#This Row],[Return]]</f>
        <v>1.5731485161045777E-2</v>
      </c>
    </row>
    <row r="3708" spans="2:5" x14ac:dyDescent="0.2">
      <c r="B3708" s="149">
        <v>39945</v>
      </c>
      <c r="C3708">
        <v>80.781502000000003</v>
      </c>
      <c r="D3708">
        <f t="shared" si="58"/>
        <v>-3.6571688271905818E-3</v>
      </c>
      <c r="E3708">
        <f>Table2[[#This Row],[Return]]</f>
        <v>-3.6571688271905818E-3</v>
      </c>
    </row>
    <row r="3709" spans="2:5" x14ac:dyDescent="0.2">
      <c r="B3709" s="149">
        <v>39944</v>
      </c>
      <c r="C3709">
        <v>81.078018</v>
      </c>
      <c r="D3709">
        <f t="shared" si="58"/>
        <v>-1.644400734089399E-2</v>
      </c>
      <c r="E3709">
        <f>Table2[[#This Row],[Return]]</f>
        <v>-1.644400734089399E-2</v>
      </c>
    </row>
    <row r="3710" spans="2:5" x14ac:dyDescent="0.2">
      <c r="B3710" s="149">
        <v>39941</v>
      </c>
      <c r="C3710">
        <v>82.433555999999996</v>
      </c>
      <c r="D3710">
        <f t="shared" si="58"/>
        <v>-2.9910386674360974E-2</v>
      </c>
      <c r="E3710">
        <f>Table2[[#This Row],[Return]]</f>
        <v>-2.9910386674360974E-2</v>
      </c>
    </row>
    <row r="3711" spans="2:5" x14ac:dyDescent="0.2">
      <c r="B3711" s="149">
        <v>39940</v>
      </c>
      <c r="C3711">
        <v>84.975196999999994</v>
      </c>
      <c r="D3711">
        <f t="shared" si="58"/>
        <v>1.4155731304480662E-2</v>
      </c>
      <c r="E3711">
        <f>Table2[[#This Row],[Return]]</f>
        <v>1.4155731304480662E-2</v>
      </c>
    </row>
    <row r="3712" spans="2:5" x14ac:dyDescent="0.2">
      <c r="B3712" s="149">
        <v>39939</v>
      </c>
      <c r="C3712">
        <v>83.789101000000002</v>
      </c>
      <c r="D3712">
        <f t="shared" si="58"/>
        <v>5.6059994127643453E-2</v>
      </c>
      <c r="E3712">
        <f>Table2[[#This Row],[Return]]</f>
        <v>5.6059994127643453E-2</v>
      </c>
    </row>
    <row r="3713" spans="2:5" x14ac:dyDescent="0.2">
      <c r="B3713" s="149">
        <v>39938</v>
      </c>
      <c r="C3713">
        <v>79.341232000000005</v>
      </c>
      <c r="D3713">
        <f t="shared" si="58"/>
        <v>2.9686541497280759E-2</v>
      </c>
      <c r="E3713">
        <f>Table2[[#This Row],[Return]]</f>
        <v>2.9686541497280759E-2</v>
      </c>
    </row>
    <row r="3714" spans="2:5" x14ac:dyDescent="0.2">
      <c r="B3714" s="149">
        <v>39937</v>
      </c>
      <c r="C3714">
        <v>77.053771999999995</v>
      </c>
      <c r="D3714">
        <f t="shared" si="58"/>
        <v>1.2806199011631018E-2</v>
      </c>
      <c r="E3714">
        <f>Table2[[#This Row],[Return]]</f>
        <v>1.2806199011631018E-2</v>
      </c>
    </row>
    <row r="3715" spans="2:5" x14ac:dyDescent="0.2">
      <c r="B3715" s="149">
        <v>39933</v>
      </c>
      <c r="C3715">
        <v>76.079482999999996</v>
      </c>
      <c r="D3715">
        <f t="shared" si="58"/>
        <v>8.4223187908912655E-3</v>
      </c>
      <c r="E3715">
        <f>Table2[[#This Row],[Return]]</f>
        <v>8.4223187908912655E-3</v>
      </c>
    </row>
    <row r="3716" spans="2:5" x14ac:dyDescent="0.2">
      <c r="B3716" s="149">
        <v>39932</v>
      </c>
      <c r="C3716">
        <v>75.444068999999999</v>
      </c>
      <c r="D3716">
        <f t="shared" ref="D3716:D3779" si="59">(C3716-C3717)/C3717</f>
        <v>-1.2749410292223222E-2</v>
      </c>
      <c r="E3716">
        <f>Table2[[#This Row],[Return]]</f>
        <v>-1.2749410292223222E-2</v>
      </c>
    </row>
    <row r="3717" spans="2:5" x14ac:dyDescent="0.2">
      <c r="B3717" s="149">
        <v>39931</v>
      </c>
      <c r="C3717">
        <v>76.418357999999998</v>
      </c>
      <c r="D3717">
        <f t="shared" si="59"/>
        <v>-3.3744217924821934E-2</v>
      </c>
      <c r="E3717">
        <f>Table2[[#This Row],[Return]]</f>
        <v>-3.3744217924821934E-2</v>
      </c>
    </row>
    <row r="3718" spans="2:5" x14ac:dyDescent="0.2">
      <c r="B3718" s="149">
        <v>39930</v>
      </c>
      <c r="C3718">
        <v>79.087090000000003</v>
      </c>
      <c r="D3718">
        <f t="shared" si="59"/>
        <v>-8.4970255195351615E-3</v>
      </c>
      <c r="E3718">
        <f>Table2[[#This Row],[Return]]</f>
        <v>-8.4970255195351615E-3</v>
      </c>
    </row>
    <row r="3719" spans="2:5" x14ac:dyDescent="0.2">
      <c r="B3719" s="149">
        <v>39927</v>
      </c>
      <c r="C3719">
        <v>79.764854</v>
      </c>
      <c r="D3719">
        <f t="shared" si="59"/>
        <v>1.2910290054659244E-2</v>
      </c>
      <c r="E3719">
        <f>Table2[[#This Row],[Return]]</f>
        <v>1.2910290054659244E-2</v>
      </c>
    </row>
    <row r="3720" spans="2:5" x14ac:dyDescent="0.2">
      <c r="B3720" s="149">
        <v>39926</v>
      </c>
      <c r="C3720">
        <v>78.748192000000003</v>
      </c>
      <c r="D3720">
        <f t="shared" si="59"/>
        <v>2.3678427132097252E-2</v>
      </c>
      <c r="E3720">
        <f>Table2[[#This Row],[Return]]</f>
        <v>2.3678427132097252E-2</v>
      </c>
    </row>
    <row r="3721" spans="2:5" x14ac:dyDescent="0.2">
      <c r="B3721" s="149">
        <v>39925</v>
      </c>
      <c r="C3721">
        <v>76.926688999999996</v>
      </c>
      <c r="D3721">
        <f t="shared" si="59"/>
        <v>-1.8908636630893625E-2</v>
      </c>
      <c r="E3721">
        <f>Table2[[#This Row],[Return]]</f>
        <v>-1.8908636630893625E-2</v>
      </c>
    </row>
    <row r="3722" spans="2:5" x14ac:dyDescent="0.2">
      <c r="B3722" s="149">
        <v>39924</v>
      </c>
      <c r="C3722">
        <v>78.409301999999997</v>
      </c>
      <c r="D3722">
        <f t="shared" si="59"/>
        <v>-2.2187219679898919E-2</v>
      </c>
      <c r="E3722">
        <f>Table2[[#This Row],[Return]]</f>
        <v>-2.2187219679898919E-2</v>
      </c>
    </row>
    <row r="3723" spans="2:5" x14ac:dyDescent="0.2">
      <c r="B3723" s="149">
        <v>39923</v>
      </c>
      <c r="C3723">
        <v>80.188461000000004</v>
      </c>
      <c r="D3723">
        <f t="shared" si="59"/>
        <v>0</v>
      </c>
      <c r="E3723">
        <f>Table2[[#This Row],[Return]]</f>
        <v>0</v>
      </c>
    </row>
    <row r="3724" spans="2:5" x14ac:dyDescent="0.2">
      <c r="B3724" s="149">
        <v>39920</v>
      </c>
      <c r="C3724">
        <v>80.188461000000004</v>
      </c>
      <c r="D3724">
        <f t="shared" si="59"/>
        <v>-9.9372159248363682E-3</v>
      </c>
      <c r="E3724">
        <f>Table2[[#This Row],[Return]]</f>
        <v>-9.9372159248363682E-3</v>
      </c>
    </row>
    <row r="3725" spans="2:5" x14ac:dyDescent="0.2">
      <c r="B3725" s="149">
        <v>39919</v>
      </c>
      <c r="C3725">
        <v>80.993308999999996</v>
      </c>
      <c r="D3725">
        <f t="shared" si="59"/>
        <v>-3.0425997896473121E-2</v>
      </c>
      <c r="E3725">
        <f>Table2[[#This Row],[Return]]</f>
        <v>-3.0425997896473121E-2</v>
      </c>
    </row>
    <row r="3726" spans="2:5" x14ac:dyDescent="0.2">
      <c r="B3726" s="149">
        <v>39918</v>
      </c>
      <c r="C3726">
        <v>83.534942999999998</v>
      </c>
      <c r="D3726">
        <f t="shared" si="59"/>
        <v>4.4491792159457866E-2</v>
      </c>
      <c r="E3726">
        <f>Table2[[#This Row],[Return]]</f>
        <v>4.4491792159457866E-2</v>
      </c>
    </row>
    <row r="3727" spans="2:5" x14ac:dyDescent="0.2">
      <c r="B3727" s="149">
        <v>39916</v>
      </c>
      <c r="C3727">
        <v>79.976639000000006</v>
      </c>
      <c r="D3727">
        <f t="shared" si="59"/>
        <v>4.3093560503390728E-2</v>
      </c>
      <c r="E3727">
        <f>Table2[[#This Row],[Return]]</f>
        <v>4.3093560503390728E-2</v>
      </c>
    </row>
    <row r="3728" spans="2:5" x14ac:dyDescent="0.2">
      <c r="B3728" s="149">
        <v>39912</v>
      </c>
      <c r="C3728">
        <v>76.672545999999997</v>
      </c>
      <c r="D3728">
        <f t="shared" si="59"/>
        <v>1.0608865889077635E-2</v>
      </c>
      <c r="E3728">
        <f>Table2[[#This Row],[Return]]</f>
        <v>1.0608865889077635E-2</v>
      </c>
    </row>
    <row r="3729" spans="2:5" x14ac:dyDescent="0.2">
      <c r="B3729" s="149">
        <v>39911</v>
      </c>
      <c r="C3729">
        <v>75.867676000000003</v>
      </c>
      <c r="D3729">
        <f t="shared" si="59"/>
        <v>7.0531897656273324E-2</v>
      </c>
      <c r="E3729">
        <f>Table2[[#This Row],[Return]]</f>
        <v>7.0531897656273324E-2</v>
      </c>
    </row>
    <row r="3730" spans="2:5" x14ac:dyDescent="0.2">
      <c r="B3730" s="149">
        <v>39909</v>
      </c>
      <c r="C3730">
        <v>70.869140999999999</v>
      </c>
      <c r="D3730">
        <f t="shared" si="59"/>
        <v>-1.7899825459729241E-3</v>
      </c>
      <c r="E3730">
        <f>Table2[[#This Row],[Return]]</f>
        <v>-1.7899825459729241E-3</v>
      </c>
    </row>
    <row r="3731" spans="2:5" x14ac:dyDescent="0.2">
      <c r="B3731" s="149">
        <v>39905</v>
      </c>
      <c r="C3731">
        <v>70.996223000000001</v>
      </c>
      <c r="D3731">
        <f t="shared" si="59"/>
        <v>4.6845742745087411E-2</v>
      </c>
      <c r="E3731">
        <f>Table2[[#This Row],[Return]]</f>
        <v>4.6845742745087411E-2</v>
      </c>
    </row>
    <row r="3732" spans="2:5" x14ac:dyDescent="0.2">
      <c r="B3732" s="149">
        <v>39904</v>
      </c>
      <c r="C3732">
        <v>67.819182999999995</v>
      </c>
      <c r="D3732">
        <f t="shared" si="59"/>
        <v>2.4968004502296307E-2</v>
      </c>
      <c r="E3732">
        <f>Table2[[#This Row],[Return]]</f>
        <v>2.4968004502296307E-2</v>
      </c>
    </row>
    <row r="3733" spans="2:5" x14ac:dyDescent="0.2">
      <c r="B3733" s="149">
        <v>39903</v>
      </c>
      <c r="C3733">
        <v>66.167122000000006</v>
      </c>
      <c r="D3733">
        <f t="shared" si="59"/>
        <v>-3.1905316426877302E-3</v>
      </c>
      <c r="E3733">
        <f>Table2[[#This Row],[Return]]</f>
        <v>-3.1905316426877302E-3</v>
      </c>
    </row>
    <row r="3734" spans="2:5" x14ac:dyDescent="0.2">
      <c r="B3734" s="149">
        <v>39902</v>
      </c>
      <c r="C3734">
        <v>66.378906000000001</v>
      </c>
      <c r="D3734">
        <f t="shared" si="59"/>
        <v>-3.1810731150351927E-3</v>
      </c>
      <c r="E3734">
        <f>Table2[[#This Row],[Return]]</f>
        <v>-3.1810731150351927E-3</v>
      </c>
    </row>
    <row r="3735" spans="2:5" x14ac:dyDescent="0.2">
      <c r="B3735" s="149">
        <v>39899</v>
      </c>
      <c r="C3735">
        <v>66.590736000000007</v>
      </c>
      <c r="D3735">
        <f t="shared" si="59"/>
        <v>7.6923804452942134E-3</v>
      </c>
      <c r="E3735">
        <f>Table2[[#This Row],[Return]]</f>
        <v>7.6923804452942134E-3</v>
      </c>
    </row>
    <row r="3736" spans="2:5" x14ac:dyDescent="0.2">
      <c r="B3736" s="149">
        <v>39898</v>
      </c>
      <c r="C3736">
        <v>66.082404999999994</v>
      </c>
      <c r="D3736">
        <f t="shared" si="59"/>
        <v>-2.5575287366333336E-3</v>
      </c>
      <c r="E3736">
        <f>Table2[[#This Row],[Return]]</f>
        <v>-2.5575287366333336E-3</v>
      </c>
    </row>
    <row r="3737" spans="2:5" x14ac:dyDescent="0.2">
      <c r="B3737" s="149">
        <v>39897</v>
      </c>
      <c r="C3737">
        <v>66.251846</v>
      </c>
      <c r="D3737">
        <f t="shared" si="59"/>
        <v>1.8229066047305526E-2</v>
      </c>
      <c r="E3737">
        <f>Table2[[#This Row],[Return]]</f>
        <v>1.8229066047305526E-2</v>
      </c>
    </row>
    <row r="3738" spans="2:5" x14ac:dyDescent="0.2">
      <c r="B3738" s="149">
        <v>39896</v>
      </c>
      <c r="C3738">
        <v>65.065758000000002</v>
      </c>
      <c r="D3738">
        <f t="shared" si="59"/>
        <v>1.0526750326404192E-2</v>
      </c>
      <c r="E3738">
        <f>Table2[[#This Row],[Return]]</f>
        <v>1.0526750326404192E-2</v>
      </c>
    </row>
    <row r="3739" spans="2:5" x14ac:dyDescent="0.2">
      <c r="B3739" s="149">
        <v>39895</v>
      </c>
      <c r="C3739">
        <v>64.387962000000002</v>
      </c>
      <c r="D3739">
        <f t="shared" si="59"/>
        <v>4.6260915005708189E-3</v>
      </c>
      <c r="E3739">
        <f>Table2[[#This Row],[Return]]</f>
        <v>4.6260915005708189E-3</v>
      </c>
    </row>
    <row r="3740" spans="2:5" x14ac:dyDescent="0.2">
      <c r="B3740" s="149">
        <v>39892</v>
      </c>
      <c r="C3740">
        <v>64.091469000000004</v>
      </c>
      <c r="D3740">
        <f t="shared" si="59"/>
        <v>-2.8883014844112424E-2</v>
      </c>
      <c r="E3740">
        <f>Table2[[#This Row],[Return]]</f>
        <v>-2.8883014844112424E-2</v>
      </c>
    </row>
    <row r="3741" spans="2:5" x14ac:dyDescent="0.2">
      <c r="B3741" s="149">
        <v>39891</v>
      </c>
      <c r="C3741">
        <v>65.997681</v>
      </c>
      <c r="D3741">
        <f t="shared" si="59"/>
        <v>1.0376084990678703E-2</v>
      </c>
      <c r="E3741">
        <f>Table2[[#This Row],[Return]]</f>
        <v>1.0376084990678703E-2</v>
      </c>
    </row>
    <row r="3742" spans="2:5" x14ac:dyDescent="0.2">
      <c r="B3742" s="149">
        <v>39890</v>
      </c>
      <c r="C3742">
        <v>65.319916000000006</v>
      </c>
      <c r="D3742">
        <f t="shared" si="59"/>
        <v>3.143831826702987E-2</v>
      </c>
      <c r="E3742">
        <f>Table2[[#This Row],[Return]]</f>
        <v>3.143831826702987E-2</v>
      </c>
    </row>
    <row r="3743" spans="2:5" x14ac:dyDescent="0.2">
      <c r="B3743" s="149">
        <v>39889</v>
      </c>
      <c r="C3743">
        <v>63.328960000000002</v>
      </c>
      <c r="D3743">
        <f t="shared" si="59"/>
        <v>-7.962993921296414E-3</v>
      </c>
      <c r="E3743">
        <f>Table2[[#This Row],[Return]]</f>
        <v>-7.962993921296414E-3</v>
      </c>
    </row>
    <row r="3744" spans="2:5" x14ac:dyDescent="0.2">
      <c r="B3744" s="149">
        <v>39888</v>
      </c>
      <c r="C3744">
        <v>63.837296000000002</v>
      </c>
      <c r="D3744">
        <f t="shared" si="59"/>
        <v>4.6668626563485119E-3</v>
      </c>
      <c r="E3744">
        <f>Table2[[#This Row],[Return]]</f>
        <v>4.6668626563485119E-3</v>
      </c>
    </row>
    <row r="3745" spans="2:5" x14ac:dyDescent="0.2">
      <c r="B3745" s="149">
        <v>39885</v>
      </c>
      <c r="C3745">
        <v>63.540759999999999</v>
      </c>
      <c r="D3745">
        <f t="shared" si="59"/>
        <v>2.1798263028053474E-2</v>
      </c>
      <c r="E3745">
        <f>Table2[[#This Row],[Return]]</f>
        <v>2.1798263028053474E-2</v>
      </c>
    </row>
    <row r="3746" spans="2:5" x14ac:dyDescent="0.2">
      <c r="B3746" s="149">
        <v>39884</v>
      </c>
      <c r="C3746">
        <v>62.185229999999997</v>
      </c>
      <c r="D3746">
        <f t="shared" si="59"/>
        <v>-2.7174385882053459E-3</v>
      </c>
      <c r="E3746">
        <f>Table2[[#This Row],[Return]]</f>
        <v>-2.7174385882053459E-3</v>
      </c>
    </row>
    <row r="3747" spans="2:5" x14ac:dyDescent="0.2">
      <c r="B3747" s="149">
        <v>39881</v>
      </c>
      <c r="C3747">
        <v>62.354675</v>
      </c>
      <c r="D3747">
        <f t="shared" si="59"/>
        <v>1.5172590903761957E-2</v>
      </c>
      <c r="E3747">
        <f>Table2[[#This Row],[Return]]</f>
        <v>1.5172590903761957E-2</v>
      </c>
    </row>
    <row r="3748" spans="2:5" x14ac:dyDescent="0.2">
      <c r="B3748" s="149">
        <v>39878</v>
      </c>
      <c r="C3748">
        <v>61.422733000000001</v>
      </c>
      <c r="D3748">
        <f t="shared" si="59"/>
        <v>-2.1592876276971977E-2</v>
      </c>
      <c r="E3748">
        <f>Table2[[#This Row],[Return]]</f>
        <v>-2.1592876276971977E-2</v>
      </c>
    </row>
    <row r="3749" spans="2:5" x14ac:dyDescent="0.2">
      <c r="B3749" s="149">
        <v>39877</v>
      </c>
      <c r="C3749">
        <v>62.778297000000002</v>
      </c>
      <c r="D3749">
        <f t="shared" si="59"/>
        <v>-1.3315215016674736E-2</v>
      </c>
      <c r="E3749">
        <f>Table2[[#This Row],[Return]]</f>
        <v>-1.3315215016674736E-2</v>
      </c>
    </row>
    <row r="3750" spans="2:5" x14ac:dyDescent="0.2">
      <c r="B3750" s="149">
        <v>39876</v>
      </c>
      <c r="C3750">
        <v>63.625484</v>
      </c>
      <c r="D3750">
        <f t="shared" si="59"/>
        <v>5.3545447281243743E-3</v>
      </c>
      <c r="E3750">
        <f>Table2[[#This Row],[Return]]</f>
        <v>5.3545447281243743E-3</v>
      </c>
    </row>
    <row r="3751" spans="2:5" x14ac:dyDescent="0.2">
      <c r="B3751" s="149">
        <v>39875</v>
      </c>
      <c r="C3751">
        <v>63.286613000000003</v>
      </c>
      <c r="D3751">
        <f t="shared" si="59"/>
        <v>-4.6635792023978981E-3</v>
      </c>
      <c r="E3751">
        <f>Table2[[#This Row],[Return]]</f>
        <v>-4.6635792023978981E-3</v>
      </c>
    </row>
    <row r="3752" spans="2:5" x14ac:dyDescent="0.2">
      <c r="B3752" s="149">
        <v>39874</v>
      </c>
      <c r="C3752">
        <v>63.583137999999998</v>
      </c>
      <c r="D3752">
        <f t="shared" si="59"/>
        <v>-2.5957144811654079E-2</v>
      </c>
      <c r="E3752">
        <f>Table2[[#This Row],[Return]]</f>
        <v>-2.5957144811654079E-2</v>
      </c>
    </row>
    <row r="3753" spans="2:5" x14ac:dyDescent="0.2">
      <c r="B3753" s="149">
        <v>39871</v>
      </c>
      <c r="C3753">
        <v>65.277557000000002</v>
      </c>
      <c r="D3753">
        <f t="shared" si="59"/>
        <v>-1.4705839290878006E-2</v>
      </c>
      <c r="E3753">
        <f>Table2[[#This Row],[Return]]</f>
        <v>-1.4705839290878006E-2</v>
      </c>
    </row>
    <row r="3754" spans="2:5" x14ac:dyDescent="0.2">
      <c r="B3754" s="149">
        <v>39870</v>
      </c>
      <c r="C3754">
        <v>66.251846</v>
      </c>
      <c r="D3754">
        <f t="shared" si="59"/>
        <v>2.5640864614416832E-3</v>
      </c>
      <c r="E3754">
        <f>Table2[[#This Row],[Return]]</f>
        <v>2.5640864614416832E-3</v>
      </c>
    </row>
    <row r="3755" spans="2:5" x14ac:dyDescent="0.2">
      <c r="B3755" s="149">
        <v>39869</v>
      </c>
      <c r="C3755">
        <v>66.082404999999994</v>
      </c>
      <c r="D3755">
        <f t="shared" si="59"/>
        <v>-2.5575287366333336E-3</v>
      </c>
      <c r="E3755">
        <f>Table2[[#This Row],[Return]]</f>
        <v>-2.5575287366333336E-3</v>
      </c>
    </row>
    <row r="3756" spans="2:5" x14ac:dyDescent="0.2">
      <c r="B3756" s="149">
        <v>39868</v>
      </c>
      <c r="C3756">
        <v>66.251846</v>
      </c>
      <c r="D3756">
        <f t="shared" si="59"/>
        <v>-1.5732845514905808E-2</v>
      </c>
      <c r="E3756">
        <f>Table2[[#This Row],[Return]]</f>
        <v>-1.5732845514905808E-2</v>
      </c>
    </row>
    <row r="3757" spans="2:5" x14ac:dyDescent="0.2">
      <c r="B3757" s="149">
        <v>39864</v>
      </c>
      <c r="C3757">
        <v>67.310837000000006</v>
      </c>
      <c r="D3757">
        <f t="shared" si="59"/>
        <v>1.8589396072979068E-2</v>
      </c>
      <c r="E3757">
        <f>Table2[[#This Row],[Return]]</f>
        <v>1.8589396072979068E-2</v>
      </c>
    </row>
    <row r="3758" spans="2:5" x14ac:dyDescent="0.2">
      <c r="B3758" s="149">
        <v>39863</v>
      </c>
      <c r="C3758">
        <v>66.082404999999994</v>
      </c>
      <c r="D3758">
        <f t="shared" si="59"/>
        <v>-6.36945423821239E-3</v>
      </c>
      <c r="E3758">
        <f>Table2[[#This Row],[Return]]</f>
        <v>-6.36945423821239E-3</v>
      </c>
    </row>
    <row r="3759" spans="2:5" x14ac:dyDescent="0.2">
      <c r="B3759" s="149">
        <v>39862</v>
      </c>
      <c r="C3759">
        <v>66.506011999999998</v>
      </c>
      <c r="D3759">
        <f t="shared" si="59"/>
        <v>1.2754493871279943E-3</v>
      </c>
      <c r="E3759">
        <f>Table2[[#This Row],[Return]]</f>
        <v>1.2754493871279943E-3</v>
      </c>
    </row>
    <row r="3760" spans="2:5" x14ac:dyDescent="0.2">
      <c r="B3760" s="149">
        <v>39861</v>
      </c>
      <c r="C3760">
        <v>66.421295000000001</v>
      </c>
      <c r="D3760">
        <f t="shared" si="59"/>
        <v>-1.9999687208648458E-2</v>
      </c>
      <c r="E3760">
        <f>Table2[[#This Row],[Return]]</f>
        <v>-1.9999687208648458E-2</v>
      </c>
    </row>
    <row r="3761" spans="2:5" x14ac:dyDescent="0.2">
      <c r="B3761" s="149">
        <v>39860</v>
      </c>
      <c r="C3761">
        <v>67.776809999999998</v>
      </c>
      <c r="D3761">
        <f t="shared" si="59"/>
        <v>-8.6742163378559656E-3</v>
      </c>
      <c r="E3761">
        <f>Table2[[#This Row],[Return]]</f>
        <v>-8.6742163378559656E-3</v>
      </c>
    </row>
    <row r="3762" spans="2:5" x14ac:dyDescent="0.2">
      <c r="B3762" s="149">
        <v>39857</v>
      </c>
      <c r="C3762">
        <v>68.369865000000004</v>
      </c>
      <c r="D3762">
        <f t="shared" si="59"/>
        <v>2.1518935766711839E-2</v>
      </c>
      <c r="E3762">
        <f>Table2[[#This Row],[Return]]</f>
        <v>2.1518935766711839E-2</v>
      </c>
    </row>
    <row r="3763" spans="2:5" x14ac:dyDescent="0.2">
      <c r="B3763" s="149">
        <v>39856</v>
      </c>
      <c r="C3763">
        <v>66.929610999999994</v>
      </c>
      <c r="D3763">
        <f t="shared" si="59"/>
        <v>1.2820570052868904E-2</v>
      </c>
      <c r="E3763">
        <f>Table2[[#This Row],[Return]]</f>
        <v>1.2820570052868904E-2</v>
      </c>
    </row>
    <row r="3764" spans="2:5" x14ac:dyDescent="0.2">
      <c r="B3764" s="149">
        <v>39855</v>
      </c>
      <c r="C3764">
        <v>66.082397</v>
      </c>
      <c r="D3764">
        <f t="shared" si="59"/>
        <v>-4.3004289264864159E-2</v>
      </c>
      <c r="E3764">
        <f>Table2[[#This Row],[Return]]</f>
        <v>-4.3004289264864159E-2</v>
      </c>
    </row>
    <row r="3765" spans="2:5" x14ac:dyDescent="0.2">
      <c r="B3765" s="149">
        <v>39854</v>
      </c>
      <c r="C3765">
        <v>69.051925999999995</v>
      </c>
      <c r="D3765">
        <f t="shared" si="59"/>
        <v>3.575913807323676E-2</v>
      </c>
      <c r="E3765">
        <f>Table2[[#This Row],[Return]]</f>
        <v>3.575913807323676E-2</v>
      </c>
    </row>
    <row r="3766" spans="2:5" x14ac:dyDescent="0.2">
      <c r="B3766" s="149">
        <v>39853</v>
      </c>
      <c r="C3766">
        <v>66.667938000000007</v>
      </c>
      <c r="D3766">
        <f t="shared" si="59"/>
        <v>-2.4479617234172267E-2</v>
      </c>
      <c r="E3766">
        <f>Table2[[#This Row],[Return]]</f>
        <v>-2.4479617234172267E-2</v>
      </c>
    </row>
    <row r="3767" spans="2:5" x14ac:dyDescent="0.2">
      <c r="B3767" s="149">
        <v>39850</v>
      </c>
      <c r="C3767">
        <v>68.340896999999998</v>
      </c>
      <c r="D3767">
        <f t="shared" si="59"/>
        <v>4.6764341333332383E-2</v>
      </c>
      <c r="E3767">
        <f>Table2[[#This Row],[Return]]</f>
        <v>4.6764341333332383E-2</v>
      </c>
    </row>
    <row r="3768" spans="2:5" x14ac:dyDescent="0.2">
      <c r="B3768" s="149">
        <v>39849</v>
      </c>
      <c r="C3768">
        <v>65.287757999999997</v>
      </c>
      <c r="D3768">
        <f t="shared" si="59"/>
        <v>5.1515593978600982E-3</v>
      </c>
      <c r="E3768">
        <f>Table2[[#This Row],[Return]]</f>
        <v>5.1515593978600982E-3</v>
      </c>
    </row>
    <row r="3769" spans="2:5" x14ac:dyDescent="0.2">
      <c r="B3769" s="149">
        <v>39848</v>
      </c>
      <c r="C3769">
        <v>64.953147999999999</v>
      </c>
      <c r="D3769">
        <f t="shared" si="59"/>
        <v>-4.4871772667832554E-3</v>
      </c>
      <c r="E3769">
        <f>Table2[[#This Row],[Return]]</f>
        <v>-4.4871772667832554E-3</v>
      </c>
    </row>
    <row r="3770" spans="2:5" x14ac:dyDescent="0.2">
      <c r="B3770" s="149">
        <v>39847</v>
      </c>
      <c r="C3770">
        <v>65.245918000000003</v>
      </c>
      <c r="D3770">
        <f t="shared" si="59"/>
        <v>2.3622191283452179E-2</v>
      </c>
      <c r="E3770">
        <f>Table2[[#This Row],[Return]]</f>
        <v>2.3622191283452179E-2</v>
      </c>
    </row>
    <row r="3771" spans="2:5" x14ac:dyDescent="0.2">
      <c r="B3771" s="149">
        <v>39846</v>
      </c>
      <c r="C3771">
        <v>63.740234000000001</v>
      </c>
      <c r="D3771">
        <f t="shared" si="59"/>
        <v>-1.2313923973430143E-2</v>
      </c>
      <c r="E3771">
        <f>Table2[[#This Row],[Return]]</f>
        <v>-1.2313923973430143E-2</v>
      </c>
    </row>
    <row r="3772" spans="2:5" x14ac:dyDescent="0.2">
      <c r="B3772" s="149">
        <v>39843</v>
      </c>
      <c r="C3772">
        <v>64.534912000000006</v>
      </c>
      <c r="D3772">
        <f t="shared" si="59"/>
        <v>-1.0262655500432535E-2</v>
      </c>
      <c r="E3772">
        <f>Table2[[#This Row],[Return]]</f>
        <v>-1.0262655500432535E-2</v>
      </c>
    </row>
    <row r="3773" spans="2:5" x14ac:dyDescent="0.2">
      <c r="B3773" s="149">
        <v>39842</v>
      </c>
      <c r="C3773">
        <v>65.204078999999993</v>
      </c>
      <c r="D3773">
        <f t="shared" si="59"/>
        <v>-5.105184777487129E-3</v>
      </c>
      <c r="E3773">
        <f>Table2[[#This Row],[Return]]</f>
        <v>-5.105184777487129E-3</v>
      </c>
    </row>
    <row r="3774" spans="2:5" x14ac:dyDescent="0.2">
      <c r="B3774" s="149">
        <v>39841</v>
      </c>
      <c r="C3774">
        <v>65.538666000000006</v>
      </c>
      <c r="D3774">
        <f t="shared" si="59"/>
        <v>1.9518213237585774E-2</v>
      </c>
      <c r="E3774">
        <f>Table2[[#This Row],[Return]]</f>
        <v>1.9518213237585774E-2</v>
      </c>
    </row>
    <row r="3775" spans="2:5" x14ac:dyDescent="0.2">
      <c r="B3775" s="149">
        <v>39840</v>
      </c>
      <c r="C3775">
        <v>64.283957999999998</v>
      </c>
      <c r="D3775">
        <f t="shared" si="59"/>
        <v>1.9907113569596551E-2</v>
      </c>
      <c r="E3775">
        <f>Table2[[#This Row],[Return]]</f>
        <v>1.9907113569596551E-2</v>
      </c>
    </row>
    <row r="3776" spans="2:5" x14ac:dyDescent="0.2">
      <c r="B3776" s="149">
        <v>39836</v>
      </c>
      <c r="C3776">
        <v>63.029228000000003</v>
      </c>
      <c r="D3776">
        <f t="shared" si="59"/>
        <v>-3.1491032976866472E-2</v>
      </c>
      <c r="E3776">
        <f>Table2[[#This Row],[Return]]</f>
        <v>-3.1491032976866472E-2</v>
      </c>
    </row>
    <row r="3777" spans="2:5" x14ac:dyDescent="0.2">
      <c r="B3777" s="149">
        <v>39835</v>
      </c>
      <c r="C3777">
        <v>65.078620999999998</v>
      </c>
      <c r="D3777">
        <f t="shared" si="59"/>
        <v>-1.9240820808157531E-3</v>
      </c>
      <c r="E3777">
        <f>Table2[[#This Row],[Return]]</f>
        <v>-1.9240820808157531E-3</v>
      </c>
    </row>
    <row r="3778" spans="2:5" x14ac:dyDescent="0.2">
      <c r="B3778" s="149">
        <v>39834</v>
      </c>
      <c r="C3778">
        <v>65.204078999999993</v>
      </c>
      <c r="D3778">
        <f t="shared" si="59"/>
        <v>1.2842971205124492E-3</v>
      </c>
      <c r="E3778">
        <f>Table2[[#This Row],[Return]]</f>
        <v>1.2842971205124492E-3</v>
      </c>
    </row>
    <row r="3779" spans="2:5" x14ac:dyDescent="0.2">
      <c r="B3779" s="149">
        <v>39833</v>
      </c>
      <c r="C3779">
        <v>65.120445000000004</v>
      </c>
      <c r="D3779">
        <f t="shared" si="59"/>
        <v>7.7671045089750057E-3</v>
      </c>
      <c r="E3779">
        <f>Table2[[#This Row],[Return]]</f>
        <v>7.7671045089750057E-3</v>
      </c>
    </row>
    <row r="3780" spans="2:5" x14ac:dyDescent="0.2">
      <c r="B3780" s="149">
        <v>39832</v>
      </c>
      <c r="C3780">
        <v>64.618545999999995</v>
      </c>
      <c r="D3780">
        <f t="shared" ref="D3780:D3843" si="60">(C3780-C3781)/C3781</f>
        <v>-9.6154980913903034E-3</v>
      </c>
      <c r="E3780">
        <f>Table2[[#This Row],[Return]]</f>
        <v>-9.6154980913903034E-3</v>
      </c>
    </row>
    <row r="3781" spans="2:5" x14ac:dyDescent="0.2">
      <c r="B3781" s="149">
        <v>39829</v>
      </c>
      <c r="C3781">
        <v>65.245918000000003</v>
      </c>
      <c r="D3781">
        <f t="shared" si="60"/>
        <v>-8.2644781354996241E-3</v>
      </c>
      <c r="E3781">
        <f>Table2[[#This Row],[Return]]</f>
        <v>-8.2644781354996241E-3</v>
      </c>
    </row>
    <row r="3782" spans="2:5" x14ac:dyDescent="0.2">
      <c r="B3782" s="149">
        <v>39828</v>
      </c>
      <c r="C3782">
        <v>65.789635000000004</v>
      </c>
      <c r="D3782">
        <f t="shared" si="60"/>
        <v>-1.2697258293332804E-3</v>
      </c>
      <c r="E3782">
        <f>Table2[[#This Row],[Return]]</f>
        <v>-1.2697258293332804E-3</v>
      </c>
    </row>
    <row r="3783" spans="2:5" x14ac:dyDescent="0.2">
      <c r="B3783" s="149">
        <v>39827</v>
      </c>
      <c r="C3783">
        <v>65.873276000000004</v>
      </c>
      <c r="D3783">
        <f t="shared" si="60"/>
        <v>2.5390404946335741E-2</v>
      </c>
      <c r="E3783">
        <f>Table2[[#This Row],[Return]]</f>
        <v>2.5390404946335741E-2</v>
      </c>
    </row>
    <row r="3784" spans="2:5" x14ac:dyDescent="0.2">
      <c r="B3784" s="149">
        <v>39826</v>
      </c>
      <c r="C3784">
        <v>64.242142000000001</v>
      </c>
      <c r="D3784">
        <f t="shared" si="60"/>
        <v>-1.8530246104807142E-2</v>
      </c>
      <c r="E3784">
        <f>Table2[[#This Row],[Return]]</f>
        <v>-1.8530246104807142E-2</v>
      </c>
    </row>
    <row r="3785" spans="2:5" x14ac:dyDescent="0.2">
      <c r="B3785" s="149">
        <v>39825</v>
      </c>
      <c r="C3785">
        <v>65.455039999999997</v>
      </c>
      <c r="D3785">
        <f t="shared" si="60"/>
        <v>-2.3705353247514483E-2</v>
      </c>
      <c r="E3785">
        <f>Table2[[#This Row],[Return]]</f>
        <v>-2.3705353247514483E-2</v>
      </c>
    </row>
    <row r="3786" spans="2:5" x14ac:dyDescent="0.2">
      <c r="B3786" s="149">
        <v>39822</v>
      </c>
      <c r="C3786">
        <v>67.044349999999994</v>
      </c>
      <c r="D3786">
        <f t="shared" si="60"/>
        <v>2.2321094399356627E-2</v>
      </c>
      <c r="E3786">
        <f>Table2[[#This Row],[Return]]</f>
        <v>2.2321094399356627E-2</v>
      </c>
    </row>
    <row r="3787" spans="2:5" x14ac:dyDescent="0.2">
      <c r="B3787" s="149">
        <v>39820</v>
      </c>
      <c r="C3787">
        <v>65.580521000000005</v>
      </c>
      <c r="D3787">
        <f t="shared" si="60"/>
        <v>-7.7104024973777552E-2</v>
      </c>
      <c r="E3787">
        <f>Table2[[#This Row],[Return]]</f>
        <v>-7.7104024973777552E-2</v>
      </c>
    </row>
    <row r="3788" spans="2:5" x14ac:dyDescent="0.2">
      <c r="B3788" s="149">
        <v>39819</v>
      </c>
      <c r="C3788">
        <v>71.059494000000001</v>
      </c>
      <c r="D3788">
        <f t="shared" si="60"/>
        <v>6.8553150085839745E-2</v>
      </c>
      <c r="E3788">
        <f>Table2[[#This Row],[Return]]</f>
        <v>6.8553150085839745E-2</v>
      </c>
    </row>
    <row r="3789" spans="2:5" x14ac:dyDescent="0.2">
      <c r="B3789" s="149">
        <v>39818</v>
      </c>
      <c r="C3789">
        <v>66.500664</v>
      </c>
      <c r="D3789">
        <f t="shared" si="60"/>
        <v>1.4678327447189634E-2</v>
      </c>
      <c r="E3789">
        <f>Table2[[#This Row],[Return]]</f>
        <v>1.4678327447189634E-2</v>
      </c>
    </row>
    <row r="3790" spans="2:5" x14ac:dyDescent="0.2">
      <c r="B3790" s="149">
        <v>39815</v>
      </c>
      <c r="C3790">
        <v>65.538666000000006</v>
      </c>
      <c r="D3790">
        <f t="shared" si="60"/>
        <v>1.227367426788893E-2</v>
      </c>
      <c r="E3790">
        <f>Table2[[#This Row],[Return]]</f>
        <v>1.227367426788893E-2</v>
      </c>
    </row>
    <row r="3791" spans="2:5" x14ac:dyDescent="0.2">
      <c r="B3791" s="149">
        <v>39813</v>
      </c>
      <c r="C3791">
        <v>64.744018999999994</v>
      </c>
      <c r="D3791">
        <f t="shared" si="60"/>
        <v>-1.338433121774266E-2</v>
      </c>
      <c r="E3791">
        <f>Table2[[#This Row],[Return]]</f>
        <v>-1.338433121774266E-2</v>
      </c>
    </row>
    <row r="3792" spans="2:5" x14ac:dyDescent="0.2">
      <c r="B3792" s="149">
        <v>39812</v>
      </c>
      <c r="C3792">
        <v>65.622330000000005</v>
      </c>
      <c r="D3792">
        <f t="shared" si="60"/>
        <v>3.7012346140218144E-2</v>
      </c>
      <c r="E3792">
        <f>Table2[[#This Row],[Return]]</f>
        <v>3.7012346140218144E-2</v>
      </c>
    </row>
    <row r="3793" spans="2:5" x14ac:dyDescent="0.2">
      <c r="B3793" s="149">
        <v>39811</v>
      </c>
      <c r="C3793">
        <v>63.280182000000003</v>
      </c>
      <c r="D3793">
        <f t="shared" si="60"/>
        <v>-8.5189567324275139E-3</v>
      </c>
      <c r="E3793">
        <f>Table2[[#This Row],[Return]]</f>
        <v>-8.5189567324275139E-3</v>
      </c>
    </row>
    <row r="3794" spans="2:5" x14ac:dyDescent="0.2">
      <c r="B3794" s="149">
        <v>39808</v>
      </c>
      <c r="C3794">
        <v>63.823895</v>
      </c>
      <c r="D3794">
        <f t="shared" si="60"/>
        <v>-1.9910029791719071E-2</v>
      </c>
      <c r="E3794">
        <f>Table2[[#This Row],[Return]]</f>
        <v>-1.9910029791719071E-2</v>
      </c>
    </row>
    <row r="3795" spans="2:5" x14ac:dyDescent="0.2">
      <c r="B3795" s="149">
        <v>39806</v>
      </c>
      <c r="C3795">
        <v>65.120445000000004</v>
      </c>
      <c r="D3795">
        <f t="shared" si="60"/>
        <v>2.4342422118497443E-2</v>
      </c>
      <c r="E3795">
        <f>Table2[[#This Row],[Return]]</f>
        <v>2.4342422118497443E-2</v>
      </c>
    </row>
    <row r="3796" spans="2:5" x14ac:dyDescent="0.2">
      <c r="B3796" s="149">
        <v>39805</v>
      </c>
      <c r="C3796">
        <v>63.572926000000002</v>
      </c>
      <c r="D3796">
        <f t="shared" si="60"/>
        <v>-2.6265751076947598E-2</v>
      </c>
      <c r="E3796">
        <f>Table2[[#This Row],[Return]]</f>
        <v>-2.6265751076947598E-2</v>
      </c>
    </row>
    <row r="3797" spans="2:5" x14ac:dyDescent="0.2">
      <c r="B3797" s="149">
        <v>39804</v>
      </c>
      <c r="C3797">
        <v>65.287757999999997</v>
      </c>
      <c r="D3797">
        <f t="shared" si="60"/>
        <v>-7.4688536041800369E-2</v>
      </c>
      <c r="E3797">
        <f>Table2[[#This Row],[Return]]</f>
        <v>-7.4688536041800369E-2</v>
      </c>
    </row>
    <row r="3798" spans="2:5" x14ac:dyDescent="0.2">
      <c r="B3798" s="149">
        <v>39801</v>
      </c>
      <c r="C3798">
        <v>70.557602000000003</v>
      </c>
      <c r="D3798">
        <f t="shared" si="60"/>
        <v>4.8477240858579358E-2</v>
      </c>
      <c r="E3798">
        <f>Table2[[#This Row],[Return]]</f>
        <v>4.8477240858579358E-2</v>
      </c>
    </row>
    <row r="3799" spans="2:5" x14ac:dyDescent="0.2">
      <c r="B3799" s="149">
        <v>39800</v>
      </c>
      <c r="C3799">
        <v>67.295310999999998</v>
      </c>
      <c r="D3799">
        <f t="shared" si="60"/>
        <v>1.8678768446185102E-3</v>
      </c>
      <c r="E3799">
        <f>Table2[[#This Row],[Return]]</f>
        <v>1.8678768446185102E-3</v>
      </c>
    </row>
    <row r="3800" spans="2:5" x14ac:dyDescent="0.2">
      <c r="B3800" s="149">
        <v>39799</v>
      </c>
      <c r="C3800">
        <v>67.169846000000007</v>
      </c>
      <c r="D3800">
        <f t="shared" si="60"/>
        <v>-5.0827250389603874E-2</v>
      </c>
      <c r="E3800">
        <f>Table2[[#This Row],[Return]]</f>
        <v>-5.0827250389603874E-2</v>
      </c>
    </row>
    <row r="3801" spans="2:5" x14ac:dyDescent="0.2">
      <c r="B3801" s="149">
        <v>39798</v>
      </c>
      <c r="C3801">
        <v>70.766723999999996</v>
      </c>
      <c r="D3801">
        <f t="shared" si="60"/>
        <v>0.13177271864231907</v>
      </c>
      <c r="E3801">
        <f>Table2[[#This Row],[Return]]</f>
        <v>0.13177271864231907</v>
      </c>
    </row>
    <row r="3802" spans="2:5" x14ac:dyDescent="0.2">
      <c r="B3802" s="149">
        <v>39797</v>
      </c>
      <c r="C3802">
        <v>62.527327999999997</v>
      </c>
      <c r="D3802">
        <f t="shared" si="60"/>
        <v>3.3171902894809216E-2</v>
      </c>
      <c r="E3802">
        <f>Table2[[#This Row],[Return]]</f>
        <v>3.3171902894809216E-2</v>
      </c>
    </row>
    <row r="3803" spans="2:5" x14ac:dyDescent="0.2">
      <c r="B3803" s="149">
        <v>39794</v>
      </c>
      <c r="C3803">
        <v>60.519772000000003</v>
      </c>
      <c r="D3803">
        <f t="shared" si="60"/>
        <v>8.3625090872933017E-3</v>
      </c>
      <c r="E3803">
        <f>Table2[[#This Row],[Return]]</f>
        <v>8.3625090872933017E-3</v>
      </c>
    </row>
    <row r="3804" spans="2:5" x14ac:dyDescent="0.2">
      <c r="B3804" s="149">
        <v>39793</v>
      </c>
      <c r="C3804">
        <v>60.017871999999997</v>
      </c>
      <c r="D3804">
        <f t="shared" si="60"/>
        <v>2.353796137946218E-2</v>
      </c>
      <c r="E3804">
        <f>Table2[[#This Row],[Return]]</f>
        <v>2.353796137946218E-2</v>
      </c>
    </row>
    <row r="3805" spans="2:5" x14ac:dyDescent="0.2">
      <c r="B3805" s="149">
        <v>39792</v>
      </c>
      <c r="C3805">
        <v>58.637661000000001</v>
      </c>
      <c r="D3805">
        <f t="shared" si="60"/>
        <v>-4.5609665963893306E-2</v>
      </c>
      <c r="E3805">
        <f>Table2[[#This Row],[Return]]</f>
        <v>-4.5609665963893306E-2</v>
      </c>
    </row>
    <row r="3806" spans="2:5" x14ac:dyDescent="0.2">
      <c r="B3806" s="149">
        <v>39790</v>
      </c>
      <c r="C3806">
        <v>61.439914999999999</v>
      </c>
      <c r="D3806">
        <f t="shared" si="60"/>
        <v>4.2583626937947885E-2</v>
      </c>
      <c r="E3806">
        <f>Table2[[#This Row],[Return]]</f>
        <v>4.2583626937947885E-2</v>
      </c>
    </row>
    <row r="3807" spans="2:5" x14ac:dyDescent="0.2">
      <c r="B3807" s="149">
        <v>39787</v>
      </c>
      <c r="C3807">
        <v>58.930442999999997</v>
      </c>
      <c r="D3807">
        <f t="shared" si="60"/>
        <v>-2.1245122503239723E-3</v>
      </c>
      <c r="E3807">
        <f>Table2[[#This Row],[Return]]</f>
        <v>-2.1245122503239723E-3</v>
      </c>
    </row>
    <row r="3808" spans="2:5" x14ac:dyDescent="0.2">
      <c r="B3808" s="149">
        <v>39786</v>
      </c>
      <c r="C3808">
        <v>59.055908000000002</v>
      </c>
      <c r="D3808">
        <f t="shared" si="60"/>
        <v>1.4183107459647105E-3</v>
      </c>
      <c r="E3808">
        <f>Table2[[#This Row],[Return]]</f>
        <v>1.4183107459647105E-3</v>
      </c>
    </row>
    <row r="3809" spans="2:5" x14ac:dyDescent="0.2">
      <c r="B3809" s="149">
        <v>39785</v>
      </c>
      <c r="C3809">
        <v>58.972267000000002</v>
      </c>
      <c r="D3809">
        <f t="shared" si="60"/>
        <v>-2.4896234891598399E-2</v>
      </c>
      <c r="E3809">
        <f>Table2[[#This Row],[Return]]</f>
        <v>-2.4896234891598399E-2</v>
      </c>
    </row>
    <row r="3810" spans="2:5" x14ac:dyDescent="0.2">
      <c r="B3810" s="149">
        <v>39784</v>
      </c>
      <c r="C3810">
        <v>60.477939999999997</v>
      </c>
      <c r="D3810">
        <f t="shared" si="60"/>
        <v>-5.7366237068932562E-2</v>
      </c>
      <c r="E3810">
        <f>Table2[[#This Row],[Return]]</f>
        <v>-5.7366237068932562E-2</v>
      </c>
    </row>
    <row r="3811" spans="2:5" x14ac:dyDescent="0.2">
      <c r="B3811" s="149">
        <v>39783</v>
      </c>
      <c r="C3811">
        <v>64.158469999999994</v>
      </c>
      <c r="D3811">
        <f t="shared" si="60"/>
        <v>-1.2870257102349549E-2</v>
      </c>
      <c r="E3811">
        <f>Table2[[#This Row],[Return]]</f>
        <v>-1.2870257102349549E-2</v>
      </c>
    </row>
    <row r="3812" spans="2:5" x14ac:dyDescent="0.2">
      <c r="B3812" s="149">
        <v>39780</v>
      </c>
      <c r="C3812">
        <v>64.994972000000004</v>
      </c>
      <c r="D3812">
        <f t="shared" si="60"/>
        <v>-2.5674059543966529E-3</v>
      </c>
      <c r="E3812">
        <f>Table2[[#This Row],[Return]]</f>
        <v>-2.5674059543966529E-3</v>
      </c>
    </row>
    <row r="3813" spans="2:5" x14ac:dyDescent="0.2">
      <c r="B3813" s="149">
        <v>39779</v>
      </c>
      <c r="C3813">
        <v>65.162270000000007</v>
      </c>
      <c r="D3813">
        <f t="shared" si="60"/>
        <v>0</v>
      </c>
      <c r="E3813">
        <f>Table2[[#This Row],[Return]]</f>
        <v>0</v>
      </c>
    </row>
    <row r="3814" spans="2:5" x14ac:dyDescent="0.2">
      <c r="B3814" s="149">
        <v>39778</v>
      </c>
      <c r="C3814">
        <v>65.162270000000007</v>
      </c>
      <c r="D3814">
        <f t="shared" si="60"/>
        <v>-6.144550879223952E-2</v>
      </c>
      <c r="E3814">
        <f>Table2[[#This Row],[Return]]</f>
        <v>-6.144550879223952E-2</v>
      </c>
    </row>
    <row r="3815" spans="2:5" x14ac:dyDescent="0.2">
      <c r="B3815" s="149">
        <v>39777</v>
      </c>
      <c r="C3815">
        <v>69.428329000000005</v>
      </c>
      <c r="D3815">
        <f t="shared" si="60"/>
        <v>3.6274568377405994E-3</v>
      </c>
      <c r="E3815">
        <f>Table2[[#This Row],[Return]]</f>
        <v>3.6274568377405994E-3</v>
      </c>
    </row>
    <row r="3816" spans="2:5" x14ac:dyDescent="0.2">
      <c r="B3816" s="149">
        <v>39776</v>
      </c>
      <c r="C3816">
        <v>69.177391</v>
      </c>
      <c r="D3816">
        <f t="shared" si="60"/>
        <v>2.9887592715338265E-2</v>
      </c>
      <c r="E3816">
        <f>Table2[[#This Row],[Return]]</f>
        <v>2.9887592715338265E-2</v>
      </c>
    </row>
    <row r="3817" spans="2:5" x14ac:dyDescent="0.2">
      <c r="B3817" s="149">
        <v>39773</v>
      </c>
      <c r="C3817">
        <v>67.169846000000007</v>
      </c>
      <c r="D3817">
        <f t="shared" si="60"/>
        <v>-8.641750334449352E-3</v>
      </c>
      <c r="E3817">
        <f>Table2[[#This Row],[Return]]</f>
        <v>-8.641750334449352E-3</v>
      </c>
    </row>
    <row r="3818" spans="2:5" x14ac:dyDescent="0.2">
      <c r="B3818" s="149">
        <v>39772</v>
      </c>
      <c r="C3818">
        <v>67.755370999999997</v>
      </c>
      <c r="D3818">
        <f t="shared" si="60"/>
        <v>-1.9370478516508416E-2</v>
      </c>
      <c r="E3818">
        <f>Table2[[#This Row],[Return]]</f>
        <v>-1.9370478516508416E-2</v>
      </c>
    </row>
    <row r="3819" spans="2:5" x14ac:dyDescent="0.2">
      <c r="B3819" s="149">
        <v>39771</v>
      </c>
      <c r="C3819">
        <v>69.09375</v>
      </c>
      <c r="D3819">
        <f t="shared" si="60"/>
        <v>6.6494326585903901E-2</v>
      </c>
      <c r="E3819">
        <f>Table2[[#This Row],[Return]]</f>
        <v>6.6494326585903901E-2</v>
      </c>
    </row>
    <row r="3820" spans="2:5" x14ac:dyDescent="0.2">
      <c r="B3820" s="149">
        <v>39770</v>
      </c>
      <c r="C3820">
        <v>64.785858000000005</v>
      </c>
      <c r="D3820">
        <f t="shared" si="60"/>
        <v>-0.12088516335429453</v>
      </c>
      <c r="E3820">
        <f>Table2[[#This Row],[Return]]</f>
        <v>-0.12088516335429453</v>
      </c>
    </row>
    <row r="3821" spans="2:5" x14ac:dyDescent="0.2">
      <c r="B3821" s="149">
        <v>39769</v>
      </c>
      <c r="C3821">
        <v>73.694419999999994</v>
      </c>
      <c r="D3821">
        <f t="shared" si="60"/>
        <v>-2.1111221980541207E-2</v>
      </c>
      <c r="E3821">
        <f>Table2[[#This Row],[Return]]</f>
        <v>-2.1111221980541207E-2</v>
      </c>
    </row>
    <row r="3822" spans="2:5" x14ac:dyDescent="0.2">
      <c r="B3822" s="149">
        <v>39766</v>
      </c>
      <c r="C3822">
        <v>75.283752000000007</v>
      </c>
      <c r="D3822">
        <f t="shared" si="60"/>
        <v>-7.0247822428357906E-2</v>
      </c>
      <c r="E3822">
        <f>Table2[[#This Row],[Return]]</f>
        <v>-7.0247822428357906E-2</v>
      </c>
    </row>
    <row r="3823" spans="2:5" x14ac:dyDescent="0.2">
      <c r="B3823" s="149">
        <v>39764</v>
      </c>
      <c r="C3823">
        <v>80.971847999999994</v>
      </c>
      <c r="D3823">
        <f t="shared" si="60"/>
        <v>6.0240919683077217E-2</v>
      </c>
      <c r="E3823">
        <f>Table2[[#This Row],[Return]]</f>
        <v>6.0240919683077217E-2</v>
      </c>
    </row>
    <row r="3824" spans="2:5" x14ac:dyDescent="0.2">
      <c r="B3824" s="149">
        <v>39763</v>
      </c>
      <c r="C3824">
        <v>76.371178</v>
      </c>
      <c r="D3824">
        <f t="shared" si="60"/>
        <v>-6.021621264829307E-2</v>
      </c>
      <c r="E3824">
        <f>Table2[[#This Row],[Return]]</f>
        <v>-6.021621264829307E-2</v>
      </c>
    </row>
    <row r="3825" spans="2:5" x14ac:dyDescent="0.2">
      <c r="B3825" s="149">
        <v>39762</v>
      </c>
      <c r="C3825">
        <v>81.264626000000007</v>
      </c>
      <c r="D3825">
        <f t="shared" si="60"/>
        <v>2.048321989611511E-2</v>
      </c>
      <c r="E3825">
        <f>Table2[[#This Row],[Return]]</f>
        <v>2.048321989611511E-2</v>
      </c>
    </row>
    <row r="3826" spans="2:5" x14ac:dyDescent="0.2">
      <c r="B3826" s="149">
        <v>39759</v>
      </c>
      <c r="C3826">
        <v>79.633476000000002</v>
      </c>
      <c r="D3826">
        <f t="shared" si="60"/>
        <v>1.3304954398304855E-2</v>
      </c>
      <c r="E3826">
        <f>Table2[[#This Row],[Return]]</f>
        <v>1.3304954398304855E-2</v>
      </c>
    </row>
    <row r="3827" spans="2:5" x14ac:dyDescent="0.2">
      <c r="B3827" s="149">
        <v>39758</v>
      </c>
      <c r="C3827">
        <v>78.587868</v>
      </c>
      <c r="D3827">
        <f t="shared" si="60"/>
        <v>3.7392248212706741E-3</v>
      </c>
      <c r="E3827">
        <f>Table2[[#This Row],[Return]]</f>
        <v>3.7392248212706741E-3</v>
      </c>
    </row>
    <row r="3828" spans="2:5" x14ac:dyDescent="0.2">
      <c r="B3828" s="149">
        <v>39757</v>
      </c>
      <c r="C3828">
        <v>78.295105000000007</v>
      </c>
      <c r="D3828">
        <f t="shared" si="60"/>
        <v>-1.5998099886122309E-3</v>
      </c>
      <c r="E3828">
        <f>Table2[[#This Row],[Return]]</f>
        <v>-1.5998099886122309E-3</v>
      </c>
    </row>
    <row r="3829" spans="2:5" x14ac:dyDescent="0.2">
      <c r="B3829" s="149">
        <v>39756</v>
      </c>
      <c r="C3829">
        <v>78.420563000000001</v>
      </c>
      <c r="D3829">
        <f t="shared" si="60"/>
        <v>8.3188889617117928E-2</v>
      </c>
      <c r="E3829">
        <f>Table2[[#This Row],[Return]]</f>
        <v>8.3188889617117928E-2</v>
      </c>
    </row>
    <row r="3830" spans="2:5" x14ac:dyDescent="0.2">
      <c r="B3830" s="149">
        <v>39755</v>
      </c>
      <c r="C3830">
        <v>72.397864999999996</v>
      </c>
      <c r="D3830">
        <f t="shared" si="60"/>
        <v>6.1963121656376852E-2</v>
      </c>
      <c r="E3830">
        <f>Table2[[#This Row],[Return]]</f>
        <v>6.1963121656376852E-2</v>
      </c>
    </row>
    <row r="3831" spans="2:5" x14ac:dyDescent="0.2">
      <c r="B3831" s="149">
        <v>39752</v>
      </c>
      <c r="C3831">
        <v>68.173614999999998</v>
      </c>
      <c r="D3831">
        <f t="shared" si="60"/>
        <v>4.8905983065889981E-2</v>
      </c>
      <c r="E3831">
        <f>Table2[[#This Row],[Return]]</f>
        <v>4.8905983065889981E-2</v>
      </c>
    </row>
    <row r="3832" spans="2:5" x14ac:dyDescent="0.2">
      <c r="B3832" s="149">
        <v>39750</v>
      </c>
      <c r="C3832">
        <v>64.994972000000004</v>
      </c>
      <c r="D3832">
        <f t="shared" si="60"/>
        <v>6.0750900655343443E-2</v>
      </c>
      <c r="E3832">
        <f>Table2[[#This Row],[Return]]</f>
        <v>6.0750900655343443E-2</v>
      </c>
    </row>
    <row r="3833" spans="2:5" x14ac:dyDescent="0.2">
      <c r="B3833" s="149">
        <v>39748</v>
      </c>
      <c r="C3833">
        <v>61.272606000000003</v>
      </c>
      <c r="D3833">
        <f t="shared" si="60"/>
        <v>-0.13262286365794956</v>
      </c>
      <c r="E3833">
        <f>Table2[[#This Row],[Return]]</f>
        <v>-0.13262286365794956</v>
      </c>
    </row>
    <row r="3834" spans="2:5" x14ac:dyDescent="0.2">
      <c r="B3834" s="149">
        <v>39745</v>
      </c>
      <c r="C3834">
        <v>70.641250999999997</v>
      </c>
      <c r="D3834">
        <f t="shared" si="60"/>
        <v>-9.3883837041537035E-2</v>
      </c>
      <c r="E3834">
        <f>Table2[[#This Row],[Return]]</f>
        <v>-9.3883837041537035E-2</v>
      </c>
    </row>
    <row r="3835" spans="2:5" x14ac:dyDescent="0.2">
      <c r="B3835" s="149">
        <v>39744</v>
      </c>
      <c r="C3835">
        <v>77.960480000000004</v>
      </c>
      <c r="D3835">
        <f t="shared" si="60"/>
        <v>-3.2191284700309658E-2</v>
      </c>
      <c r="E3835">
        <f>Table2[[#This Row],[Return]]</f>
        <v>-3.2191284700309658E-2</v>
      </c>
    </row>
    <row r="3836" spans="2:5" x14ac:dyDescent="0.2">
      <c r="B3836" s="149">
        <v>39743</v>
      </c>
      <c r="C3836">
        <v>80.553604000000007</v>
      </c>
      <c r="D3836">
        <f t="shared" si="60"/>
        <v>-2.6781226607700579E-2</v>
      </c>
      <c r="E3836">
        <f>Table2[[#This Row],[Return]]</f>
        <v>-2.6781226607700579E-2</v>
      </c>
    </row>
    <row r="3837" spans="2:5" x14ac:dyDescent="0.2">
      <c r="B3837" s="149">
        <v>39742</v>
      </c>
      <c r="C3837">
        <v>82.770294000000007</v>
      </c>
      <c r="D3837">
        <f t="shared" si="60"/>
        <v>-1.0095958861003644E-3</v>
      </c>
      <c r="E3837">
        <f>Table2[[#This Row],[Return]]</f>
        <v>-1.0095958861003644E-3</v>
      </c>
    </row>
    <row r="3838" spans="2:5" x14ac:dyDescent="0.2">
      <c r="B3838" s="149">
        <v>39741</v>
      </c>
      <c r="C3838">
        <v>82.853943000000001</v>
      </c>
      <c r="D3838">
        <f t="shared" si="60"/>
        <v>-3.5211253630676224E-3</v>
      </c>
      <c r="E3838">
        <f>Table2[[#This Row],[Return]]</f>
        <v>-3.5211253630676224E-3</v>
      </c>
    </row>
    <row r="3839" spans="2:5" x14ac:dyDescent="0.2">
      <c r="B3839" s="149">
        <v>39738</v>
      </c>
      <c r="C3839">
        <v>83.146713000000005</v>
      </c>
      <c r="D3839">
        <f t="shared" si="60"/>
        <v>-4.3311170757619415E-2</v>
      </c>
      <c r="E3839">
        <f>Table2[[#This Row],[Return]]</f>
        <v>-4.3311170757619415E-2</v>
      </c>
    </row>
    <row r="3840" spans="2:5" x14ac:dyDescent="0.2">
      <c r="B3840" s="149">
        <v>39737</v>
      </c>
      <c r="C3840">
        <v>86.910927000000001</v>
      </c>
      <c r="D3840">
        <f t="shared" si="60"/>
        <v>-7.2735125020559385E-2</v>
      </c>
      <c r="E3840">
        <f>Table2[[#This Row],[Return]]</f>
        <v>-7.2735125020559385E-2</v>
      </c>
    </row>
    <row r="3841" spans="2:5" x14ac:dyDescent="0.2">
      <c r="B3841" s="149">
        <v>39736</v>
      </c>
      <c r="C3841">
        <v>93.728263999999996</v>
      </c>
      <c r="D3841">
        <f t="shared" si="60"/>
        <v>3.6061064511941028E-2</v>
      </c>
      <c r="E3841">
        <f>Table2[[#This Row],[Return]]</f>
        <v>3.6061064511941028E-2</v>
      </c>
    </row>
    <row r="3842" spans="2:5" x14ac:dyDescent="0.2">
      <c r="B3842" s="149">
        <v>39735</v>
      </c>
      <c r="C3842">
        <v>90.465964999999997</v>
      </c>
      <c r="D3842">
        <f t="shared" si="60"/>
        <v>2.1728966753622632E-2</v>
      </c>
      <c r="E3842">
        <f>Table2[[#This Row],[Return]]</f>
        <v>2.1728966753622632E-2</v>
      </c>
    </row>
    <row r="3843" spans="2:5" x14ac:dyDescent="0.2">
      <c r="B3843" s="149">
        <v>39734</v>
      </c>
      <c r="C3843">
        <v>88.542038000000005</v>
      </c>
      <c r="D3843">
        <f t="shared" si="60"/>
        <v>-0.12339556071750879</v>
      </c>
      <c r="E3843">
        <f>Table2[[#This Row],[Return]]</f>
        <v>-0.12339556071750879</v>
      </c>
    </row>
    <row r="3844" spans="2:5" x14ac:dyDescent="0.2">
      <c r="B3844" s="149">
        <v>39731</v>
      </c>
      <c r="C3844">
        <v>101.005692</v>
      </c>
      <c r="D3844">
        <f t="shared" ref="D3844:D3907" si="61">(C3844-C3845)/C3845</f>
        <v>-6.1771472931876743E-2</v>
      </c>
      <c r="E3844">
        <f>Table2[[#This Row],[Return]]</f>
        <v>-6.1771472931876743E-2</v>
      </c>
    </row>
    <row r="3845" spans="2:5" x14ac:dyDescent="0.2">
      <c r="B3845" s="149">
        <v>39729</v>
      </c>
      <c r="C3845">
        <v>107.65574599999999</v>
      </c>
      <c r="D3845">
        <f t="shared" si="61"/>
        <v>-0.11333119446024734</v>
      </c>
      <c r="E3845">
        <f>Table2[[#This Row],[Return]]</f>
        <v>-0.11333119446024734</v>
      </c>
    </row>
    <row r="3846" spans="2:5" x14ac:dyDescent="0.2">
      <c r="B3846" s="149">
        <v>39728</v>
      </c>
      <c r="C3846">
        <v>121.41596199999999</v>
      </c>
      <c r="D3846">
        <f t="shared" si="61"/>
        <v>-1.6265563332886781E-2</v>
      </c>
      <c r="E3846">
        <f>Table2[[#This Row],[Return]]</f>
        <v>-1.6265563332886781E-2</v>
      </c>
    </row>
    <row r="3847" spans="2:5" x14ac:dyDescent="0.2">
      <c r="B3847" s="149">
        <v>39727</v>
      </c>
      <c r="C3847">
        <v>123.42351499999999</v>
      </c>
      <c r="D3847">
        <f t="shared" si="61"/>
        <v>-7.7812409178746433E-2</v>
      </c>
      <c r="E3847">
        <f>Table2[[#This Row],[Return]]</f>
        <v>-7.7812409178746433E-2</v>
      </c>
    </row>
    <row r="3848" spans="2:5" x14ac:dyDescent="0.2">
      <c r="B3848" s="149">
        <v>39724</v>
      </c>
      <c r="C3848">
        <v>133.83775299999999</v>
      </c>
      <c r="D3848">
        <f t="shared" si="61"/>
        <v>-3.6144510721664524E-2</v>
      </c>
      <c r="E3848">
        <f>Table2[[#This Row],[Return]]</f>
        <v>-3.6144510721664524E-2</v>
      </c>
    </row>
    <row r="3849" spans="2:5" x14ac:dyDescent="0.2">
      <c r="B3849" s="149">
        <v>39722</v>
      </c>
      <c r="C3849">
        <v>138.85665900000001</v>
      </c>
      <c r="D3849">
        <f t="shared" si="61"/>
        <v>-1.5713247956488877E-2</v>
      </c>
      <c r="E3849">
        <f>Table2[[#This Row],[Return]]</f>
        <v>-1.5713247956488877E-2</v>
      </c>
    </row>
    <row r="3850" spans="2:5" x14ac:dyDescent="0.2">
      <c r="B3850" s="149">
        <v>39721</v>
      </c>
      <c r="C3850">
        <v>141.07337999999999</v>
      </c>
      <c r="D3850">
        <f t="shared" si="61"/>
        <v>2.71010130335535E-2</v>
      </c>
      <c r="E3850">
        <f>Table2[[#This Row],[Return]]</f>
        <v>2.71010130335535E-2</v>
      </c>
    </row>
    <row r="3851" spans="2:5" x14ac:dyDescent="0.2">
      <c r="B3851" s="149">
        <v>39720</v>
      </c>
      <c r="C3851">
        <v>137.35102800000001</v>
      </c>
      <c r="D3851">
        <f t="shared" si="61"/>
        <v>-8.3705421643420416E-2</v>
      </c>
      <c r="E3851">
        <f>Table2[[#This Row],[Return]]</f>
        <v>-8.3705421643420416E-2</v>
      </c>
    </row>
    <row r="3852" spans="2:5" x14ac:dyDescent="0.2">
      <c r="B3852" s="149">
        <v>39717</v>
      </c>
      <c r="C3852">
        <v>149.89833100000001</v>
      </c>
      <c r="D3852">
        <f t="shared" si="61"/>
        <v>-1.5654854095704034E-2</v>
      </c>
      <c r="E3852">
        <f>Table2[[#This Row],[Return]]</f>
        <v>-1.5654854095704034E-2</v>
      </c>
    </row>
    <row r="3853" spans="2:5" x14ac:dyDescent="0.2">
      <c r="B3853" s="149">
        <v>39716</v>
      </c>
      <c r="C3853">
        <v>152.28228799999999</v>
      </c>
      <c r="D3853">
        <f t="shared" si="61"/>
        <v>2.2022451388556794E-3</v>
      </c>
      <c r="E3853">
        <f>Table2[[#This Row],[Return]]</f>
        <v>2.2022451388556794E-3</v>
      </c>
    </row>
    <row r="3854" spans="2:5" x14ac:dyDescent="0.2">
      <c r="B3854" s="149">
        <v>39715</v>
      </c>
      <c r="C3854">
        <v>151.94766200000001</v>
      </c>
      <c r="D3854">
        <f t="shared" si="61"/>
        <v>-8.255891905538501E-4</v>
      </c>
      <c r="E3854">
        <f>Table2[[#This Row],[Return]]</f>
        <v>-8.255891905538501E-4</v>
      </c>
    </row>
    <row r="3855" spans="2:5" x14ac:dyDescent="0.2">
      <c r="B3855" s="149">
        <v>39714</v>
      </c>
      <c r="C3855">
        <v>152.07321200000001</v>
      </c>
      <c r="D3855">
        <f t="shared" si="61"/>
        <v>-3.835320051544655E-3</v>
      </c>
      <c r="E3855">
        <f>Table2[[#This Row],[Return]]</f>
        <v>-3.835320051544655E-3</v>
      </c>
    </row>
    <row r="3856" spans="2:5" x14ac:dyDescent="0.2">
      <c r="B3856" s="149">
        <v>39713</v>
      </c>
      <c r="C3856">
        <v>152.65870699999999</v>
      </c>
      <c r="D3856">
        <f t="shared" si="61"/>
        <v>-2.3280629047407915E-2</v>
      </c>
      <c r="E3856">
        <f>Table2[[#This Row],[Return]]</f>
        <v>-2.3280629047407915E-2</v>
      </c>
    </row>
    <row r="3857" spans="2:5" x14ac:dyDescent="0.2">
      <c r="B3857" s="149">
        <v>39710</v>
      </c>
      <c r="C3857">
        <v>156.29740899999999</v>
      </c>
      <c r="D3857">
        <f t="shared" si="61"/>
        <v>3.2891129428208286E-2</v>
      </c>
      <c r="E3857">
        <f>Table2[[#This Row],[Return]]</f>
        <v>3.2891129428208286E-2</v>
      </c>
    </row>
    <row r="3858" spans="2:5" x14ac:dyDescent="0.2">
      <c r="B3858" s="149">
        <v>39709</v>
      </c>
      <c r="C3858">
        <v>151.320313</v>
      </c>
      <c r="D3858">
        <f t="shared" si="61"/>
        <v>-4.9895096567836028E-2</v>
      </c>
      <c r="E3858">
        <f>Table2[[#This Row],[Return]]</f>
        <v>-4.9895096567836028E-2</v>
      </c>
    </row>
    <row r="3859" spans="2:5" x14ac:dyDescent="0.2">
      <c r="B3859" s="149">
        <v>39708</v>
      </c>
      <c r="C3859">
        <v>159.266953</v>
      </c>
      <c r="D3859">
        <f t="shared" si="61"/>
        <v>-5.4843650434136422E-3</v>
      </c>
      <c r="E3859">
        <f>Table2[[#This Row],[Return]]</f>
        <v>-5.4843650434136422E-3</v>
      </c>
    </row>
    <row r="3860" spans="2:5" x14ac:dyDescent="0.2">
      <c r="B3860" s="149">
        <v>39707</v>
      </c>
      <c r="C3860">
        <v>160.14524800000001</v>
      </c>
      <c r="D3860">
        <f t="shared" si="61"/>
        <v>-3.3080840698453962E-2</v>
      </c>
      <c r="E3860">
        <f>Table2[[#This Row],[Return]]</f>
        <v>-3.3080840698453962E-2</v>
      </c>
    </row>
    <row r="3861" spans="2:5" x14ac:dyDescent="0.2">
      <c r="B3861" s="149">
        <v>39706</v>
      </c>
      <c r="C3861">
        <v>165.62423699999999</v>
      </c>
      <c r="D3861">
        <f t="shared" si="61"/>
        <v>-5.2404842527925592E-2</v>
      </c>
      <c r="E3861">
        <f>Table2[[#This Row],[Return]]</f>
        <v>-5.2404842527925592E-2</v>
      </c>
    </row>
    <row r="3862" spans="2:5" x14ac:dyDescent="0.2">
      <c r="B3862" s="149">
        <v>39703</v>
      </c>
      <c r="C3862">
        <v>174.78375199999999</v>
      </c>
      <c r="D3862">
        <f t="shared" si="61"/>
        <v>-1.4619123400130858E-2</v>
      </c>
      <c r="E3862">
        <f>Table2[[#This Row],[Return]]</f>
        <v>-1.4619123400130858E-2</v>
      </c>
    </row>
    <row r="3863" spans="2:5" x14ac:dyDescent="0.2">
      <c r="B3863" s="149">
        <v>39702</v>
      </c>
      <c r="C3863">
        <v>177.376846</v>
      </c>
      <c r="D3863">
        <f t="shared" si="61"/>
        <v>-1.6009463430149685E-2</v>
      </c>
      <c r="E3863">
        <f>Table2[[#This Row],[Return]]</f>
        <v>-1.6009463430149685E-2</v>
      </c>
    </row>
    <row r="3864" spans="2:5" x14ac:dyDescent="0.2">
      <c r="B3864" s="149">
        <v>39701</v>
      </c>
      <c r="C3864">
        <v>180.262756</v>
      </c>
      <c r="D3864">
        <f t="shared" si="61"/>
        <v>3.2590169976226386E-3</v>
      </c>
      <c r="E3864">
        <f>Table2[[#This Row],[Return]]</f>
        <v>3.2590169976226386E-3</v>
      </c>
    </row>
    <row r="3865" spans="2:5" x14ac:dyDescent="0.2">
      <c r="B3865" s="149">
        <v>39700</v>
      </c>
      <c r="C3865">
        <v>179.67718500000001</v>
      </c>
      <c r="D3865">
        <f t="shared" si="61"/>
        <v>1.6804485314372512E-2</v>
      </c>
      <c r="E3865">
        <f>Table2[[#This Row],[Return]]</f>
        <v>1.6804485314372512E-2</v>
      </c>
    </row>
    <row r="3866" spans="2:5" x14ac:dyDescent="0.2">
      <c r="B3866" s="149">
        <v>39699</v>
      </c>
      <c r="C3866">
        <v>176.70770300000001</v>
      </c>
      <c r="D3866">
        <f t="shared" si="61"/>
        <v>-4.4767411087858573E-3</v>
      </c>
      <c r="E3866">
        <f>Table2[[#This Row],[Return]]</f>
        <v>-4.4767411087858573E-3</v>
      </c>
    </row>
    <row r="3867" spans="2:5" x14ac:dyDescent="0.2">
      <c r="B3867" s="149">
        <v>39696</v>
      </c>
      <c r="C3867">
        <v>177.50233499999999</v>
      </c>
      <c r="D3867">
        <f t="shared" si="61"/>
        <v>-2.8610768809602328E-2</v>
      </c>
      <c r="E3867">
        <f>Table2[[#This Row],[Return]]</f>
        <v>-2.8610768809602328E-2</v>
      </c>
    </row>
    <row r="3868" spans="2:5" x14ac:dyDescent="0.2">
      <c r="B3868" s="149">
        <v>39695</v>
      </c>
      <c r="C3868">
        <v>182.73039199999999</v>
      </c>
      <c r="D3868">
        <f t="shared" si="61"/>
        <v>4.3678999475172163E-3</v>
      </c>
      <c r="E3868">
        <f>Table2[[#This Row],[Return]]</f>
        <v>4.3678999475172163E-3</v>
      </c>
    </row>
    <row r="3869" spans="2:5" x14ac:dyDescent="0.2">
      <c r="B3869" s="149">
        <v>39693</v>
      </c>
      <c r="C3869">
        <v>181.93571499999999</v>
      </c>
      <c r="D3869">
        <f t="shared" si="61"/>
        <v>-6.6225232457524418E-3</v>
      </c>
      <c r="E3869">
        <f>Table2[[#This Row],[Return]]</f>
        <v>-6.6225232457524418E-3</v>
      </c>
    </row>
    <row r="3870" spans="2:5" x14ac:dyDescent="0.2">
      <c r="B3870" s="149">
        <v>39692</v>
      </c>
      <c r="C3870">
        <v>183.14862099999999</v>
      </c>
      <c r="D3870">
        <f t="shared" si="61"/>
        <v>1.6011848897246194E-3</v>
      </c>
      <c r="E3870">
        <f>Table2[[#This Row],[Return]]</f>
        <v>1.6011848897246194E-3</v>
      </c>
    </row>
    <row r="3871" spans="2:5" x14ac:dyDescent="0.2">
      <c r="B3871" s="149">
        <v>39689</v>
      </c>
      <c r="C3871">
        <v>182.85583500000001</v>
      </c>
      <c r="D3871">
        <f t="shared" si="61"/>
        <v>4.4433781678426432E-2</v>
      </c>
      <c r="E3871">
        <f>Table2[[#This Row],[Return]]</f>
        <v>4.4433781678426432E-2</v>
      </c>
    </row>
    <row r="3872" spans="2:5" x14ac:dyDescent="0.2">
      <c r="B3872" s="149">
        <v>39688</v>
      </c>
      <c r="C3872">
        <v>175.07652300000001</v>
      </c>
      <c r="D3872">
        <f t="shared" si="61"/>
        <v>-3.2362491063006357E-2</v>
      </c>
      <c r="E3872">
        <f>Table2[[#This Row],[Return]]</f>
        <v>-3.2362491063006357E-2</v>
      </c>
    </row>
    <row r="3873" spans="2:5" x14ac:dyDescent="0.2">
      <c r="B3873" s="149">
        <v>39687</v>
      </c>
      <c r="C3873">
        <v>180.93193099999999</v>
      </c>
      <c r="D3873">
        <f t="shared" si="61"/>
        <v>2.6334370905296146E-2</v>
      </c>
      <c r="E3873">
        <f>Table2[[#This Row],[Return]]</f>
        <v>2.6334370905296146E-2</v>
      </c>
    </row>
    <row r="3874" spans="2:5" x14ac:dyDescent="0.2">
      <c r="B3874" s="149">
        <v>39686</v>
      </c>
      <c r="C3874">
        <v>176.28945899999999</v>
      </c>
      <c r="D3874">
        <f t="shared" si="61"/>
        <v>-1.0563303266971287E-2</v>
      </c>
      <c r="E3874">
        <f>Table2[[#This Row],[Return]]</f>
        <v>-1.0563303266971287E-2</v>
      </c>
    </row>
    <row r="3875" spans="2:5" x14ac:dyDescent="0.2">
      <c r="B3875" s="149">
        <v>39685</v>
      </c>
      <c r="C3875">
        <v>178.171539</v>
      </c>
      <c r="D3875">
        <f t="shared" si="61"/>
        <v>2.3479518843889241E-4</v>
      </c>
      <c r="E3875">
        <f>Table2[[#This Row],[Return]]</f>
        <v>2.3479518843889241E-4</v>
      </c>
    </row>
    <row r="3876" spans="2:5" x14ac:dyDescent="0.2">
      <c r="B3876" s="149">
        <v>39682</v>
      </c>
      <c r="C3876">
        <v>178.129715</v>
      </c>
      <c r="D3876">
        <f t="shared" si="61"/>
        <v>-9.3822107390849742E-4</v>
      </c>
      <c r="E3876">
        <f>Table2[[#This Row],[Return]]</f>
        <v>-9.3822107390849742E-4</v>
      </c>
    </row>
    <row r="3877" spans="2:5" x14ac:dyDescent="0.2">
      <c r="B3877" s="149">
        <v>39681</v>
      </c>
      <c r="C3877">
        <v>178.296997</v>
      </c>
      <c r="D3877">
        <f t="shared" si="61"/>
        <v>-2.1349964143371279E-2</v>
      </c>
      <c r="E3877">
        <f>Table2[[#This Row],[Return]]</f>
        <v>-2.1349964143371279E-2</v>
      </c>
    </row>
    <row r="3878" spans="2:5" x14ac:dyDescent="0.2">
      <c r="B3878" s="149">
        <v>39680</v>
      </c>
      <c r="C3878">
        <v>182.18667600000001</v>
      </c>
      <c r="D3878">
        <f t="shared" si="61"/>
        <v>-4.58928242982001E-4</v>
      </c>
      <c r="E3878">
        <f>Table2[[#This Row],[Return]]</f>
        <v>-4.58928242982001E-4</v>
      </c>
    </row>
    <row r="3879" spans="2:5" x14ac:dyDescent="0.2">
      <c r="B3879" s="149">
        <v>39679</v>
      </c>
      <c r="C3879">
        <v>182.27032500000001</v>
      </c>
      <c r="D3879">
        <f t="shared" si="61"/>
        <v>-9.9954648998038815E-3</v>
      </c>
      <c r="E3879">
        <f>Table2[[#This Row],[Return]]</f>
        <v>-9.9954648998038815E-3</v>
      </c>
    </row>
    <row r="3880" spans="2:5" x14ac:dyDescent="0.2">
      <c r="B3880" s="149">
        <v>39678</v>
      </c>
      <c r="C3880">
        <v>184.11059599999999</v>
      </c>
      <c r="D3880">
        <f t="shared" si="61"/>
        <v>-1.9599125066274443E-2</v>
      </c>
      <c r="E3880">
        <f>Table2[[#This Row],[Return]]</f>
        <v>-1.9599125066274443E-2</v>
      </c>
    </row>
    <row r="3881" spans="2:5" x14ac:dyDescent="0.2">
      <c r="B3881" s="149">
        <v>39674</v>
      </c>
      <c r="C3881">
        <v>187.79113799999999</v>
      </c>
      <c r="D3881">
        <f t="shared" si="61"/>
        <v>1.7909868988058752E-2</v>
      </c>
      <c r="E3881">
        <f>Table2[[#This Row],[Return]]</f>
        <v>1.7909868988058752E-2</v>
      </c>
    </row>
    <row r="3882" spans="2:5" x14ac:dyDescent="0.2">
      <c r="B3882" s="149">
        <v>39673</v>
      </c>
      <c r="C3882">
        <v>184.48699999999999</v>
      </c>
      <c r="D3882">
        <f t="shared" si="61"/>
        <v>-1.1208259107760689E-2</v>
      </c>
      <c r="E3882">
        <f>Table2[[#This Row],[Return]]</f>
        <v>-1.1208259107760689E-2</v>
      </c>
    </row>
    <row r="3883" spans="2:5" x14ac:dyDescent="0.2">
      <c r="B3883" s="149">
        <v>39672</v>
      </c>
      <c r="C3883">
        <v>186.578217</v>
      </c>
      <c r="D3883">
        <f t="shared" si="61"/>
        <v>-1.999114779557153E-2</v>
      </c>
      <c r="E3883">
        <f>Table2[[#This Row],[Return]]</f>
        <v>-1.999114779557153E-2</v>
      </c>
    </row>
    <row r="3884" spans="2:5" x14ac:dyDescent="0.2">
      <c r="B3884" s="149">
        <v>39671</v>
      </c>
      <c r="C3884">
        <v>190.38421600000001</v>
      </c>
      <c r="D3884">
        <f t="shared" si="61"/>
        <v>1.9484652335265435E-2</v>
      </c>
      <c r="E3884">
        <f>Table2[[#This Row],[Return]]</f>
        <v>1.9484652335265435E-2</v>
      </c>
    </row>
    <row r="3885" spans="2:5" x14ac:dyDescent="0.2">
      <c r="B3885" s="149">
        <v>39668</v>
      </c>
      <c r="C3885">
        <v>186.745544</v>
      </c>
      <c r="D3885">
        <f t="shared" si="61"/>
        <v>-3.1453156575445305E-2</v>
      </c>
      <c r="E3885">
        <f>Table2[[#This Row],[Return]]</f>
        <v>-3.1453156575445305E-2</v>
      </c>
    </row>
    <row r="3886" spans="2:5" x14ac:dyDescent="0.2">
      <c r="B3886" s="149">
        <v>39667</v>
      </c>
      <c r="C3886">
        <v>192.81002799999999</v>
      </c>
      <c r="D3886">
        <f t="shared" si="61"/>
        <v>-1.8104613403815771E-2</v>
      </c>
      <c r="E3886">
        <f>Table2[[#This Row],[Return]]</f>
        <v>-1.8104613403815771E-2</v>
      </c>
    </row>
    <row r="3887" spans="2:5" x14ac:dyDescent="0.2">
      <c r="B3887" s="149">
        <v>39666</v>
      </c>
      <c r="C3887">
        <v>196.36514299999999</v>
      </c>
      <c r="D3887">
        <f t="shared" si="61"/>
        <v>1.5574473441840464E-2</v>
      </c>
      <c r="E3887">
        <f>Table2[[#This Row],[Return]]</f>
        <v>1.5574473441840464E-2</v>
      </c>
    </row>
    <row r="3888" spans="2:5" x14ac:dyDescent="0.2">
      <c r="B3888" s="149">
        <v>39665</v>
      </c>
      <c r="C3888">
        <v>193.35375999999999</v>
      </c>
      <c r="D3888">
        <f t="shared" si="61"/>
        <v>1.6267490235717351E-2</v>
      </c>
      <c r="E3888">
        <f>Table2[[#This Row],[Return]]</f>
        <v>1.6267490235717351E-2</v>
      </c>
    </row>
    <row r="3889" spans="2:5" x14ac:dyDescent="0.2">
      <c r="B3889" s="149">
        <v>39664</v>
      </c>
      <c r="C3889">
        <v>190.25872799999999</v>
      </c>
      <c r="D3889">
        <f t="shared" si="61"/>
        <v>4.6950306803723495E-2</v>
      </c>
      <c r="E3889">
        <f>Table2[[#This Row],[Return]]</f>
        <v>4.6950306803723495E-2</v>
      </c>
    </row>
    <row r="3890" spans="2:5" x14ac:dyDescent="0.2">
      <c r="B3890" s="149">
        <v>39661</v>
      </c>
      <c r="C3890">
        <v>181.726608</v>
      </c>
      <c r="D3890">
        <f t="shared" si="61"/>
        <v>1.2348481016925171E-2</v>
      </c>
      <c r="E3890">
        <f>Table2[[#This Row],[Return]]</f>
        <v>1.2348481016925171E-2</v>
      </c>
    </row>
    <row r="3891" spans="2:5" x14ac:dyDescent="0.2">
      <c r="B3891" s="149">
        <v>39660</v>
      </c>
      <c r="C3891">
        <v>179.50993299999999</v>
      </c>
      <c r="D3891">
        <f t="shared" si="61"/>
        <v>-1.4239627184200649E-2</v>
      </c>
      <c r="E3891">
        <f>Table2[[#This Row],[Return]]</f>
        <v>-1.4239627184200649E-2</v>
      </c>
    </row>
    <row r="3892" spans="2:5" x14ac:dyDescent="0.2">
      <c r="B3892" s="149">
        <v>39659</v>
      </c>
      <c r="C3892">
        <v>182.10301200000001</v>
      </c>
      <c r="D3892">
        <f t="shared" si="61"/>
        <v>2.2964255597059111E-4</v>
      </c>
      <c r="E3892">
        <f>Table2[[#This Row],[Return]]</f>
        <v>2.2964255597059111E-4</v>
      </c>
    </row>
    <row r="3893" spans="2:5" x14ac:dyDescent="0.2">
      <c r="B3893" s="149">
        <v>39658</v>
      </c>
      <c r="C3893">
        <v>182.06120300000001</v>
      </c>
      <c r="D3893">
        <f t="shared" si="61"/>
        <v>8.105611693053032E-3</v>
      </c>
      <c r="E3893">
        <f>Table2[[#This Row],[Return]]</f>
        <v>8.105611693053032E-3</v>
      </c>
    </row>
    <row r="3894" spans="2:5" x14ac:dyDescent="0.2">
      <c r="B3894" s="149">
        <v>39657</v>
      </c>
      <c r="C3894">
        <v>180.597351</v>
      </c>
      <c r="D3894">
        <f t="shared" si="61"/>
        <v>4.6330550900287724E-4</v>
      </c>
      <c r="E3894">
        <f>Table2[[#This Row],[Return]]</f>
        <v>4.6330550900287724E-4</v>
      </c>
    </row>
    <row r="3895" spans="2:5" x14ac:dyDescent="0.2">
      <c r="B3895" s="149">
        <v>39654</v>
      </c>
      <c r="C3895">
        <v>180.51371800000001</v>
      </c>
      <c r="D3895">
        <f t="shared" si="61"/>
        <v>-4.4498438972015532E-2</v>
      </c>
      <c r="E3895">
        <f>Table2[[#This Row],[Return]]</f>
        <v>-4.4498438972015532E-2</v>
      </c>
    </row>
    <row r="3896" spans="2:5" x14ac:dyDescent="0.2">
      <c r="B3896" s="149">
        <v>39653</v>
      </c>
      <c r="C3896">
        <v>188.92037999999999</v>
      </c>
      <c r="D3896">
        <f t="shared" si="61"/>
        <v>1.1419628454686736E-2</v>
      </c>
      <c r="E3896">
        <f>Table2[[#This Row],[Return]]</f>
        <v>1.1419628454686736E-2</v>
      </c>
    </row>
    <row r="3897" spans="2:5" x14ac:dyDescent="0.2">
      <c r="B3897" s="149">
        <v>39652</v>
      </c>
      <c r="C3897">
        <v>186.78733800000001</v>
      </c>
      <c r="D3897">
        <f t="shared" si="61"/>
        <v>3.0456790147498958E-2</v>
      </c>
      <c r="E3897">
        <f>Table2[[#This Row],[Return]]</f>
        <v>3.0456790147498958E-2</v>
      </c>
    </row>
    <row r="3898" spans="2:5" x14ac:dyDescent="0.2">
      <c r="B3898" s="149">
        <v>39651</v>
      </c>
      <c r="C3898">
        <v>181.26654099999999</v>
      </c>
      <c r="D3898">
        <f t="shared" si="61"/>
        <v>-5.9633902497193145E-3</v>
      </c>
      <c r="E3898">
        <f>Table2[[#This Row],[Return]]</f>
        <v>-5.9633902497193145E-3</v>
      </c>
    </row>
    <row r="3899" spans="2:5" x14ac:dyDescent="0.2">
      <c r="B3899" s="149">
        <v>39650</v>
      </c>
      <c r="C3899">
        <v>182.35398900000001</v>
      </c>
      <c r="D3899">
        <f t="shared" si="61"/>
        <v>2.3955106432709223E-2</v>
      </c>
      <c r="E3899">
        <f>Table2[[#This Row],[Return]]</f>
        <v>2.3955106432709223E-2</v>
      </c>
    </row>
    <row r="3900" spans="2:5" x14ac:dyDescent="0.2">
      <c r="B3900" s="149">
        <v>39647</v>
      </c>
      <c r="C3900">
        <v>178.087875</v>
      </c>
      <c r="D3900">
        <f t="shared" si="61"/>
        <v>1.0680883160961755E-2</v>
      </c>
      <c r="E3900">
        <f>Table2[[#This Row],[Return]]</f>
        <v>1.0680883160961755E-2</v>
      </c>
    </row>
    <row r="3901" spans="2:5" x14ac:dyDescent="0.2">
      <c r="B3901" s="149">
        <v>39646</v>
      </c>
      <c r="C3901">
        <v>176.20584099999999</v>
      </c>
      <c r="D3901">
        <f t="shared" si="61"/>
        <v>-7.0702202246374218E-3</v>
      </c>
      <c r="E3901">
        <f>Table2[[#This Row],[Return]]</f>
        <v>-7.0702202246374218E-3</v>
      </c>
    </row>
    <row r="3902" spans="2:5" x14ac:dyDescent="0.2">
      <c r="B3902" s="149">
        <v>39645</v>
      </c>
      <c r="C3902">
        <v>177.46052599999999</v>
      </c>
      <c r="D3902">
        <f t="shared" si="61"/>
        <v>1.62874441339926E-2</v>
      </c>
      <c r="E3902">
        <f>Table2[[#This Row],[Return]]</f>
        <v>1.62874441339926E-2</v>
      </c>
    </row>
    <row r="3903" spans="2:5" x14ac:dyDescent="0.2">
      <c r="B3903" s="149">
        <v>39644</v>
      </c>
      <c r="C3903">
        <v>174.61646999999999</v>
      </c>
      <c r="D3903">
        <f t="shared" si="61"/>
        <v>-6.1164882011412021E-2</v>
      </c>
      <c r="E3903">
        <f>Table2[[#This Row],[Return]]</f>
        <v>-6.1164882011412021E-2</v>
      </c>
    </row>
    <row r="3904" spans="2:5" x14ac:dyDescent="0.2">
      <c r="B3904" s="149">
        <v>39643</v>
      </c>
      <c r="C3904">
        <v>185.99269100000001</v>
      </c>
      <c r="D3904">
        <f t="shared" si="61"/>
        <v>-7.3659966552576898E-3</v>
      </c>
      <c r="E3904">
        <f>Table2[[#This Row],[Return]]</f>
        <v>-7.3659966552576898E-3</v>
      </c>
    </row>
    <row r="3905" spans="2:5" x14ac:dyDescent="0.2">
      <c r="B3905" s="149">
        <v>39640</v>
      </c>
      <c r="C3905">
        <v>187.37287900000001</v>
      </c>
      <c r="D3905">
        <f t="shared" si="61"/>
        <v>-3.4054432384782098E-2</v>
      </c>
      <c r="E3905">
        <f>Table2[[#This Row],[Return]]</f>
        <v>-3.4054432384782098E-2</v>
      </c>
    </row>
    <row r="3906" spans="2:5" x14ac:dyDescent="0.2">
      <c r="B3906" s="149">
        <v>39639</v>
      </c>
      <c r="C3906">
        <v>193.978714</v>
      </c>
      <c r="D3906">
        <f t="shared" si="61"/>
        <v>1.6768222032537486E-2</v>
      </c>
      <c r="E3906">
        <f>Table2[[#This Row],[Return]]</f>
        <v>1.6768222032537486E-2</v>
      </c>
    </row>
    <row r="3907" spans="2:5" x14ac:dyDescent="0.2">
      <c r="B3907" s="149">
        <v>39638</v>
      </c>
      <c r="C3907">
        <v>190.77967799999999</v>
      </c>
      <c r="D3907">
        <f t="shared" si="61"/>
        <v>1.4358395459256674E-2</v>
      </c>
      <c r="E3907">
        <f>Table2[[#This Row],[Return]]</f>
        <v>1.4358395459256674E-2</v>
      </c>
    </row>
    <row r="3908" spans="2:5" x14ac:dyDescent="0.2">
      <c r="B3908" s="149">
        <v>39637</v>
      </c>
      <c r="C3908">
        <v>188.07916299999999</v>
      </c>
      <c r="D3908">
        <f t="shared" ref="D3908:D3971" si="62">(C3908-C3909)/C3909</f>
        <v>-5.8248378151331222E-2</v>
      </c>
      <c r="E3908">
        <f>Table2[[#This Row],[Return]]</f>
        <v>-5.8248378151331222E-2</v>
      </c>
    </row>
    <row r="3909" spans="2:5" x14ac:dyDescent="0.2">
      <c r="B3909" s="149">
        <v>39636</v>
      </c>
      <c r="C3909">
        <v>199.71206699999999</v>
      </c>
      <c r="D3909">
        <f t="shared" si="62"/>
        <v>4.7504847092179121E-2</v>
      </c>
      <c r="E3909">
        <f>Table2[[#This Row],[Return]]</f>
        <v>4.7504847092179121E-2</v>
      </c>
    </row>
    <row r="3910" spans="2:5" x14ac:dyDescent="0.2">
      <c r="B3910" s="149">
        <v>39633</v>
      </c>
      <c r="C3910">
        <v>190.65502900000001</v>
      </c>
      <c r="D3910">
        <f t="shared" si="62"/>
        <v>2.9847415641368166E-2</v>
      </c>
      <c r="E3910">
        <f>Table2[[#This Row],[Return]]</f>
        <v>2.9847415641368166E-2</v>
      </c>
    </row>
    <row r="3911" spans="2:5" x14ac:dyDescent="0.2">
      <c r="B3911" s="149">
        <v>39632</v>
      </c>
      <c r="C3911">
        <v>185.12939499999999</v>
      </c>
      <c r="D3911">
        <f t="shared" si="62"/>
        <v>-4.3160774303315219E-2</v>
      </c>
      <c r="E3911">
        <f>Table2[[#This Row],[Return]]</f>
        <v>-4.3160774303315219E-2</v>
      </c>
    </row>
    <row r="3912" spans="2:5" x14ac:dyDescent="0.2">
      <c r="B3912" s="149">
        <v>39631</v>
      </c>
      <c r="C3912">
        <v>193.48014800000001</v>
      </c>
      <c r="D3912">
        <f t="shared" si="62"/>
        <v>-1.7095828963384851E-2</v>
      </c>
      <c r="E3912">
        <f>Table2[[#This Row],[Return]]</f>
        <v>-1.7095828963384851E-2</v>
      </c>
    </row>
    <row r="3913" spans="2:5" x14ac:dyDescent="0.2">
      <c r="B3913" s="149">
        <v>39630</v>
      </c>
      <c r="C3913">
        <v>196.845383</v>
      </c>
      <c r="D3913">
        <f t="shared" si="62"/>
        <v>-1.1062518652597176E-2</v>
      </c>
      <c r="E3913">
        <f>Table2[[#This Row],[Return]]</f>
        <v>-1.1062518652597176E-2</v>
      </c>
    </row>
    <row r="3914" spans="2:5" x14ac:dyDescent="0.2">
      <c r="B3914" s="149">
        <v>39629</v>
      </c>
      <c r="C3914">
        <v>199.047348</v>
      </c>
      <c r="D3914">
        <f t="shared" si="62"/>
        <v>-4.6567234670448182E-2</v>
      </c>
      <c r="E3914">
        <f>Table2[[#This Row],[Return]]</f>
        <v>-4.6567234670448182E-2</v>
      </c>
    </row>
    <row r="3915" spans="2:5" x14ac:dyDescent="0.2">
      <c r="B3915" s="149">
        <v>39626</v>
      </c>
      <c r="C3915">
        <v>208.76915</v>
      </c>
      <c r="D3915">
        <f t="shared" si="62"/>
        <v>-1.7210865279237597E-2</v>
      </c>
      <c r="E3915">
        <f>Table2[[#This Row],[Return]]</f>
        <v>-1.7210865279237597E-2</v>
      </c>
    </row>
    <row r="3916" spans="2:5" x14ac:dyDescent="0.2">
      <c r="B3916" s="149">
        <v>39625</v>
      </c>
      <c r="C3916">
        <v>212.42517100000001</v>
      </c>
      <c r="D3916">
        <f t="shared" si="62"/>
        <v>3.7297703548461042E-3</v>
      </c>
      <c r="E3916">
        <f>Table2[[#This Row],[Return]]</f>
        <v>3.7297703548461042E-3</v>
      </c>
    </row>
    <row r="3917" spans="2:5" x14ac:dyDescent="0.2">
      <c r="B3917" s="149">
        <v>39624</v>
      </c>
      <c r="C3917">
        <v>211.635818</v>
      </c>
      <c r="D3917">
        <f t="shared" si="62"/>
        <v>-1.9614759138737535E-4</v>
      </c>
      <c r="E3917">
        <f>Table2[[#This Row],[Return]]</f>
        <v>-1.9614759138737535E-4</v>
      </c>
    </row>
    <row r="3918" spans="2:5" x14ac:dyDescent="0.2">
      <c r="B3918" s="149">
        <v>39623</v>
      </c>
      <c r="C3918">
        <v>211.67733799999999</v>
      </c>
      <c r="D3918">
        <f t="shared" si="62"/>
        <v>1.9665212968583883E-3</v>
      </c>
      <c r="E3918">
        <f>Table2[[#This Row],[Return]]</f>
        <v>1.9665212968583883E-3</v>
      </c>
    </row>
    <row r="3919" spans="2:5" x14ac:dyDescent="0.2">
      <c r="B3919" s="149">
        <v>39622</v>
      </c>
      <c r="C3919">
        <v>211.261887</v>
      </c>
      <c r="D3919">
        <f t="shared" si="62"/>
        <v>-2.7352759069778559E-2</v>
      </c>
      <c r="E3919">
        <f>Table2[[#This Row],[Return]]</f>
        <v>-2.7352759069778559E-2</v>
      </c>
    </row>
    <row r="3920" spans="2:5" x14ac:dyDescent="0.2">
      <c r="B3920" s="149">
        <v>39619</v>
      </c>
      <c r="C3920">
        <v>217.202988</v>
      </c>
      <c r="D3920">
        <f t="shared" si="62"/>
        <v>-1.747790482053984E-2</v>
      </c>
      <c r="E3920">
        <f>Table2[[#This Row],[Return]]</f>
        <v>-1.747790482053984E-2</v>
      </c>
    </row>
    <row r="3921" spans="2:5" x14ac:dyDescent="0.2">
      <c r="B3921" s="149">
        <v>39618</v>
      </c>
      <c r="C3921">
        <v>221.06677199999999</v>
      </c>
      <c r="D3921">
        <f t="shared" si="62"/>
        <v>3.2049159800777729E-3</v>
      </c>
      <c r="E3921">
        <f>Table2[[#This Row],[Return]]</f>
        <v>3.2049159800777729E-3</v>
      </c>
    </row>
    <row r="3922" spans="2:5" x14ac:dyDescent="0.2">
      <c r="B3922" s="149">
        <v>39617</v>
      </c>
      <c r="C3922">
        <v>220.360535</v>
      </c>
      <c r="D3922">
        <f t="shared" si="62"/>
        <v>3.7731965446114395E-4</v>
      </c>
      <c r="E3922">
        <f>Table2[[#This Row],[Return]]</f>
        <v>3.7731965446114395E-4</v>
      </c>
    </row>
    <row r="3923" spans="2:5" x14ac:dyDescent="0.2">
      <c r="B3923" s="149">
        <v>39616</v>
      </c>
      <c r="C3923">
        <v>220.27742000000001</v>
      </c>
      <c r="D3923">
        <f t="shared" si="62"/>
        <v>-1.5047172875719701E-2</v>
      </c>
      <c r="E3923">
        <f>Table2[[#This Row],[Return]]</f>
        <v>-1.5047172875719701E-2</v>
      </c>
    </row>
    <row r="3924" spans="2:5" x14ac:dyDescent="0.2">
      <c r="B3924" s="149">
        <v>39615</v>
      </c>
      <c r="C3924">
        <v>223.64260899999999</v>
      </c>
      <c r="D3924">
        <f t="shared" si="62"/>
        <v>9.9436790912223825E-3</v>
      </c>
      <c r="E3924">
        <f>Table2[[#This Row],[Return]]</f>
        <v>9.9436790912223825E-3</v>
      </c>
    </row>
    <row r="3925" spans="2:5" x14ac:dyDescent="0.2">
      <c r="B3925" s="149">
        <v>39612</v>
      </c>
      <c r="C3925">
        <v>221.440674</v>
      </c>
      <c r="D3925">
        <f t="shared" si="62"/>
        <v>5.4705166783230895E-3</v>
      </c>
      <c r="E3925">
        <f>Table2[[#This Row],[Return]]</f>
        <v>5.4705166783230895E-3</v>
      </c>
    </row>
    <row r="3926" spans="2:5" x14ac:dyDescent="0.2">
      <c r="B3926" s="149">
        <v>39611</v>
      </c>
      <c r="C3926">
        <v>220.23587000000001</v>
      </c>
      <c r="D3926">
        <f t="shared" si="62"/>
        <v>-5.2038647969302097E-2</v>
      </c>
      <c r="E3926">
        <f>Table2[[#This Row],[Return]]</f>
        <v>-5.2038647969302097E-2</v>
      </c>
    </row>
    <row r="3927" spans="2:5" x14ac:dyDescent="0.2">
      <c r="B3927" s="149">
        <v>39610</v>
      </c>
      <c r="C3927">
        <v>232.32579000000001</v>
      </c>
      <c r="D3927">
        <f t="shared" si="62"/>
        <v>7.1264545049800551E-2</v>
      </c>
      <c r="E3927">
        <f>Table2[[#This Row],[Return]]</f>
        <v>7.1264545049800551E-2</v>
      </c>
    </row>
    <row r="3928" spans="2:5" x14ac:dyDescent="0.2">
      <c r="B3928" s="149">
        <v>39609</v>
      </c>
      <c r="C3928">
        <v>216.87060500000001</v>
      </c>
      <c r="D3928">
        <f t="shared" si="62"/>
        <v>-8.35868942010198E-3</v>
      </c>
      <c r="E3928">
        <f>Table2[[#This Row],[Return]]</f>
        <v>-8.35868942010198E-3</v>
      </c>
    </row>
    <row r="3929" spans="2:5" x14ac:dyDescent="0.2">
      <c r="B3929" s="149">
        <v>39608</v>
      </c>
      <c r="C3929">
        <v>218.69863900000001</v>
      </c>
      <c r="D3929">
        <f t="shared" si="62"/>
        <v>-3.412848946330517E-2</v>
      </c>
      <c r="E3929">
        <f>Table2[[#This Row],[Return]]</f>
        <v>-3.412848946330517E-2</v>
      </c>
    </row>
    <row r="3930" spans="2:5" x14ac:dyDescent="0.2">
      <c r="B3930" s="149">
        <v>39605</v>
      </c>
      <c r="C3930">
        <v>226.42622399999999</v>
      </c>
      <c r="D3930">
        <f t="shared" si="62"/>
        <v>2.0026214971242413E-2</v>
      </c>
      <c r="E3930">
        <f>Table2[[#This Row],[Return]]</f>
        <v>2.0026214971242413E-2</v>
      </c>
    </row>
    <row r="3931" spans="2:5" x14ac:dyDescent="0.2">
      <c r="B3931" s="149">
        <v>39604</v>
      </c>
      <c r="C3931">
        <v>221.98078899999999</v>
      </c>
      <c r="D3931">
        <f t="shared" si="62"/>
        <v>-3.171643465806436E-3</v>
      </c>
      <c r="E3931">
        <f>Table2[[#This Row],[Return]]</f>
        <v>-3.171643465806436E-3</v>
      </c>
    </row>
    <row r="3932" spans="2:5" x14ac:dyDescent="0.2">
      <c r="B3932" s="149">
        <v>39603</v>
      </c>
      <c r="C3932">
        <v>222.687073</v>
      </c>
      <c r="D3932">
        <f t="shared" si="62"/>
        <v>-3.1791546140832724E-2</v>
      </c>
      <c r="E3932">
        <f>Table2[[#This Row],[Return]]</f>
        <v>-3.1791546140832724E-2</v>
      </c>
    </row>
    <row r="3933" spans="2:5" x14ac:dyDescent="0.2">
      <c r="B3933" s="149">
        <v>39602</v>
      </c>
      <c r="C3933">
        <v>229.9991</v>
      </c>
      <c r="D3933">
        <f t="shared" si="62"/>
        <v>-1.1428770568121567E-2</v>
      </c>
      <c r="E3933">
        <f>Table2[[#This Row],[Return]]</f>
        <v>-1.1428770568121567E-2</v>
      </c>
    </row>
    <row r="3934" spans="2:5" x14ac:dyDescent="0.2">
      <c r="B3934" s="149">
        <v>39601</v>
      </c>
      <c r="C3934">
        <v>232.658096</v>
      </c>
      <c r="D3934">
        <f t="shared" si="62"/>
        <v>-1.7868954755793605E-4</v>
      </c>
      <c r="E3934">
        <f>Table2[[#This Row],[Return]]</f>
        <v>-1.7868954755793605E-4</v>
      </c>
    </row>
    <row r="3935" spans="2:5" x14ac:dyDescent="0.2">
      <c r="B3935" s="149">
        <v>39598</v>
      </c>
      <c r="C3935">
        <v>232.69967700000001</v>
      </c>
      <c r="D3935">
        <f t="shared" si="62"/>
        <v>1.3205376100441842E-2</v>
      </c>
      <c r="E3935">
        <f>Table2[[#This Row],[Return]]</f>
        <v>1.3205376100441842E-2</v>
      </c>
    </row>
    <row r="3936" spans="2:5" x14ac:dyDescent="0.2">
      <c r="B3936" s="149">
        <v>39597</v>
      </c>
      <c r="C3936">
        <v>229.66684000000001</v>
      </c>
      <c r="D3936">
        <f t="shared" si="62"/>
        <v>-3.1025074228204896E-2</v>
      </c>
      <c r="E3936">
        <f>Table2[[#This Row],[Return]]</f>
        <v>-3.1025074228204896E-2</v>
      </c>
    </row>
    <row r="3937" spans="2:5" x14ac:dyDescent="0.2">
      <c r="B3937" s="149">
        <v>39596</v>
      </c>
      <c r="C3937">
        <v>237.02041600000001</v>
      </c>
      <c r="D3937">
        <f t="shared" si="62"/>
        <v>-2.7970186081317E-3</v>
      </c>
      <c r="E3937">
        <f>Table2[[#This Row],[Return]]</f>
        <v>-2.7970186081317E-3</v>
      </c>
    </row>
    <row r="3938" spans="2:5" x14ac:dyDescent="0.2">
      <c r="B3938" s="149">
        <v>39595</v>
      </c>
      <c r="C3938">
        <v>237.685226</v>
      </c>
      <c r="D3938">
        <f t="shared" si="62"/>
        <v>3.3321901586419941E-3</v>
      </c>
      <c r="E3938">
        <f>Table2[[#This Row],[Return]]</f>
        <v>3.3321901586419941E-3</v>
      </c>
    </row>
    <row r="3939" spans="2:5" x14ac:dyDescent="0.2">
      <c r="B3939" s="149">
        <v>39594</v>
      </c>
      <c r="C3939">
        <v>236.89584400000001</v>
      </c>
      <c r="D3939">
        <f t="shared" si="62"/>
        <v>-4.5389826746949653E-3</v>
      </c>
      <c r="E3939">
        <f>Table2[[#This Row],[Return]]</f>
        <v>-4.5389826746949653E-3</v>
      </c>
    </row>
    <row r="3940" spans="2:5" x14ac:dyDescent="0.2">
      <c r="B3940" s="149">
        <v>39591</v>
      </c>
      <c r="C3940">
        <v>237.97601299999999</v>
      </c>
      <c r="D3940">
        <f t="shared" si="62"/>
        <v>1.0482873309276674E-3</v>
      </c>
      <c r="E3940">
        <f>Table2[[#This Row],[Return]]</f>
        <v>1.0482873309276674E-3</v>
      </c>
    </row>
    <row r="3941" spans="2:5" x14ac:dyDescent="0.2">
      <c r="B3941" s="149">
        <v>39590</v>
      </c>
      <c r="C3941">
        <v>237.72680700000001</v>
      </c>
      <c r="D3941">
        <f t="shared" si="62"/>
        <v>-8.490381743712503E-3</v>
      </c>
      <c r="E3941">
        <f>Table2[[#This Row],[Return]]</f>
        <v>-8.490381743712503E-3</v>
      </c>
    </row>
    <row r="3942" spans="2:5" x14ac:dyDescent="0.2">
      <c r="B3942" s="149">
        <v>39589</v>
      </c>
      <c r="C3942">
        <v>239.76248200000001</v>
      </c>
      <c r="D3942">
        <f t="shared" si="62"/>
        <v>1.9095715685378011E-3</v>
      </c>
      <c r="E3942">
        <f>Table2[[#This Row],[Return]]</f>
        <v>1.9095715685378011E-3</v>
      </c>
    </row>
    <row r="3943" spans="2:5" x14ac:dyDescent="0.2">
      <c r="B3943" s="149">
        <v>39588</v>
      </c>
      <c r="C3943">
        <v>239.305511</v>
      </c>
      <c r="D3943">
        <f t="shared" si="62"/>
        <v>1.4799266068951857E-2</v>
      </c>
      <c r="E3943">
        <f>Table2[[#This Row],[Return]]</f>
        <v>1.4799266068951857E-2</v>
      </c>
    </row>
    <row r="3944" spans="2:5" x14ac:dyDescent="0.2">
      <c r="B3944" s="149">
        <v>39584</v>
      </c>
      <c r="C3944">
        <v>235.81561300000001</v>
      </c>
      <c r="D3944">
        <f t="shared" si="62"/>
        <v>1.3209664916195745E-2</v>
      </c>
      <c r="E3944">
        <f>Table2[[#This Row],[Return]]</f>
        <v>1.3209664916195745E-2</v>
      </c>
    </row>
    <row r="3945" spans="2:5" x14ac:dyDescent="0.2">
      <c r="B3945" s="149">
        <v>39583</v>
      </c>
      <c r="C3945">
        <v>232.74118000000001</v>
      </c>
      <c r="D3945">
        <f t="shared" si="62"/>
        <v>2.1516987082128718E-2</v>
      </c>
      <c r="E3945">
        <f>Table2[[#This Row],[Return]]</f>
        <v>2.1516987082128718E-2</v>
      </c>
    </row>
    <row r="3946" spans="2:5" x14ac:dyDescent="0.2">
      <c r="B3946" s="149">
        <v>39582</v>
      </c>
      <c r="C3946">
        <v>227.838776</v>
      </c>
      <c r="D3946">
        <f t="shared" si="62"/>
        <v>1.480377004120156E-2</v>
      </c>
      <c r="E3946">
        <f>Table2[[#This Row],[Return]]</f>
        <v>1.480377004120156E-2</v>
      </c>
    </row>
    <row r="3947" spans="2:5" x14ac:dyDescent="0.2">
      <c r="B3947" s="149">
        <v>39581</v>
      </c>
      <c r="C3947">
        <v>224.515106</v>
      </c>
      <c r="D3947">
        <f t="shared" si="62"/>
        <v>-5.5208659244187653E-3</v>
      </c>
      <c r="E3947">
        <f>Table2[[#This Row],[Return]]</f>
        <v>-5.5208659244187653E-3</v>
      </c>
    </row>
    <row r="3948" spans="2:5" x14ac:dyDescent="0.2">
      <c r="B3948" s="149">
        <v>39580</v>
      </c>
      <c r="C3948">
        <v>225.761505</v>
      </c>
      <c r="D3948">
        <f t="shared" si="62"/>
        <v>4.0651201803810879E-3</v>
      </c>
      <c r="E3948">
        <f>Table2[[#This Row],[Return]]</f>
        <v>4.0651201803810879E-3</v>
      </c>
    </row>
    <row r="3949" spans="2:5" x14ac:dyDescent="0.2">
      <c r="B3949" s="149">
        <v>39577</v>
      </c>
      <c r="C3949">
        <v>224.84747300000001</v>
      </c>
      <c r="D3949">
        <f t="shared" si="62"/>
        <v>-2.8191515009101314E-2</v>
      </c>
      <c r="E3949">
        <f>Table2[[#This Row],[Return]]</f>
        <v>-2.8191515009101314E-2</v>
      </c>
    </row>
    <row r="3950" spans="2:5" x14ac:dyDescent="0.2">
      <c r="B3950" s="149">
        <v>39576</v>
      </c>
      <c r="C3950">
        <v>231.370148</v>
      </c>
      <c r="D3950">
        <f t="shared" si="62"/>
        <v>-7.6622901729482256E-3</v>
      </c>
      <c r="E3950">
        <f>Table2[[#This Row],[Return]]</f>
        <v>-7.6622901729482256E-3</v>
      </c>
    </row>
    <row r="3951" spans="2:5" x14ac:dyDescent="0.2">
      <c r="B3951" s="149">
        <v>39575</v>
      </c>
      <c r="C3951">
        <v>233.15666200000001</v>
      </c>
      <c r="D3951">
        <f t="shared" si="62"/>
        <v>-9.5305123557569722E-3</v>
      </c>
      <c r="E3951">
        <f>Table2[[#This Row],[Return]]</f>
        <v>-9.5305123557569722E-3</v>
      </c>
    </row>
    <row r="3952" spans="2:5" x14ac:dyDescent="0.2">
      <c r="B3952" s="149">
        <v>39574</v>
      </c>
      <c r="C3952">
        <v>235.40014600000001</v>
      </c>
      <c r="D3952">
        <f t="shared" si="62"/>
        <v>4.6098032862132458E-3</v>
      </c>
      <c r="E3952">
        <f>Table2[[#This Row],[Return]]</f>
        <v>4.6098032862132458E-3</v>
      </c>
    </row>
    <row r="3953" spans="2:5" x14ac:dyDescent="0.2">
      <c r="B3953" s="149">
        <v>39573</v>
      </c>
      <c r="C3953">
        <v>234.31997699999999</v>
      </c>
      <c r="D3953">
        <f t="shared" si="62"/>
        <v>4.0946729387108284E-3</v>
      </c>
      <c r="E3953">
        <f>Table2[[#This Row],[Return]]</f>
        <v>4.0946729387108284E-3</v>
      </c>
    </row>
    <row r="3954" spans="2:5" x14ac:dyDescent="0.2">
      <c r="B3954" s="149">
        <v>39570</v>
      </c>
      <c r="C3954">
        <v>233.36442600000001</v>
      </c>
      <c r="D3954">
        <f t="shared" si="62"/>
        <v>2.8566820915699011E-3</v>
      </c>
      <c r="E3954">
        <f>Table2[[#This Row],[Return]]</f>
        <v>2.8566820915699011E-3</v>
      </c>
    </row>
    <row r="3955" spans="2:5" x14ac:dyDescent="0.2">
      <c r="B3955" s="149">
        <v>39568</v>
      </c>
      <c r="C3955">
        <v>232.69967700000001</v>
      </c>
      <c r="D3955">
        <f t="shared" si="62"/>
        <v>-3.3643818150085381E-2</v>
      </c>
      <c r="E3955">
        <f>Table2[[#This Row],[Return]]</f>
        <v>-3.3643818150085381E-2</v>
      </c>
    </row>
    <row r="3956" spans="2:5" x14ac:dyDescent="0.2">
      <c r="B3956" s="149">
        <v>39567</v>
      </c>
      <c r="C3956">
        <v>240.80114699999999</v>
      </c>
      <c r="D3956">
        <f t="shared" si="62"/>
        <v>1.7245000893585809E-4</v>
      </c>
      <c r="E3956">
        <f>Table2[[#This Row],[Return]]</f>
        <v>1.7245000893585809E-4</v>
      </c>
    </row>
    <row r="3957" spans="2:5" x14ac:dyDescent="0.2">
      <c r="B3957" s="149">
        <v>39566</v>
      </c>
      <c r="C3957">
        <v>240.75962799999999</v>
      </c>
      <c r="D3957">
        <f t="shared" si="62"/>
        <v>-2.6214061890283243E-2</v>
      </c>
      <c r="E3957">
        <f>Table2[[#This Row],[Return]]</f>
        <v>-2.6214061890283243E-2</v>
      </c>
    </row>
    <row r="3958" spans="2:5" x14ac:dyDescent="0.2">
      <c r="B3958" s="149">
        <v>39563</v>
      </c>
      <c r="C3958">
        <v>247.240814</v>
      </c>
      <c r="D3958">
        <f t="shared" si="62"/>
        <v>1.1775743505532349E-3</v>
      </c>
      <c r="E3958">
        <f>Table2[[#This Row],[Return]]</f>
        <v>1.1775743505532349E-3</v>
      </c>
    </row>
    <row r="3959" spans="2:5" x14ac:dyDescent="0.2">
      <c r="B3959" s="149">
        <v>39562</v>
      </c>
      <c r="C3959">
        <v>246.95001199999999</v>
      </c>
      <c r="D3959">
        <f t="shared" si="62"/>
        <v>3.3761380873030648E-3</v>
      </c>
      <c r="E3959">
        <f>Table2[[#This Row],[Return]]</f>
        <v>3.3761380873030648E-3</v>
      </c>
    </row>
    <row r="3960" spans="2:5" x14ac:dyDescent="0.2">
      <c r="B3960" s="149">
        <v>39561</v>
      </c>
      <c r="C3960">
        <v>246.11908</v>
      </c>
      <c r="D3960">
        <f t="shared" si="62"/>
        <v>1.8605929871865377E-3</v>
      </c>
      <c r="E3960">
        <f>Table2[[#This Row],[Return]]</f>
        <v>1.8605929871865377E-3</v>
      </c>
    </row>
    <row r="3961" spans="2:5" x14ac:dyDescent="0.2">
      <c r="B3961" s="149">
        <v>39560</v>
      </c>
      <c r="C3961">
        <v>245.662003</v>
      </c>
      <c r="D3961">
        <f t="shared" si="62"/>
        <v>1.1460879047364319E-2</v>
      </c>
      <c r="E3961">
        <f>Table2[[#This Row],[Return]]</f>
        <v>1.1460879047364319E-2</v>
      </c>
    </row>
    <row r="3962" spans="2:5" x14ac:dyDescent="0.2">
      <c r="B3962" s="149">
        <v>39559</v>
      </c>
      <c r="C3962">
        <v>242.87840299999999</v>
      </c>
      <c r="D3962">
        <f t="shared" si="62"/>
        <v>2.6153797924196517E-2</v>
      </c>
      <c r="E3962">
        <f>Table2[[#This Row],[Return]]</f>
        <v>2.6153797924196517E-2</v>
      </c>
    </row>
    <row r="3963" spans="2:5" x14ac:dyDescent="0.2">
      <c r="B3963" s="149">
        <v>39555</v>
      </c>
      <c r="C3963">
        <v>236.68810999999999</v>
      </c>
      <c r="D3963">
        <f t="shared" si="62"/>
        <v>2.463571038901487E-3</v>
      </c>
      <c r="E3963">
        <f>Table2[[#This Row],[Return]]</f>
        <v>2.463571038901487E-3</v>
      </c>
    </row>
    <row r="3964" spans="2:5" x14ac:dyDescent="0.2">
      <c r="B3964" s="149">
        <v>39554</v>
      </c>
      <c r="C3964">
        <v>236.10644500000001</v>
      </c>
      <c r="D3964">
        <f t="shared" si="62"/>
        <v>7.4455447237801375E-3</v>
      </c>
      <c r="E3964">
        <f>Table2[[#This Row],[Return]]</f>
        <v>7.4455447237801375E-3</v>
      </c>
    </row>
    <row r="3965" spans="2:5" x14ac:dyDescent="0.2">
      <c r="B3965" s="149">
        <v>39553</v>
      </c>
      <c r="C3965">
        <v>234.36149599999999</v>
      </c>
      <c r="D3965">
        <f t="shared" si="62"/>
        <v>4.9883269481289213E-3</v>
      </c>
      <c r="E3965">
        <f>Table2[[#This Row],[Return]]</f>
        <v>4.9883269481289213E-3</v>
      </c>
    </row>
    <row r="3966" spans="2:5" x14ac:dyDescent="0.2">
      <c r="B3966" s="149">
        <v>39549</v>
      </c>
      <c r="C3966">
        <v>233.198227</v>
      </c>
      <c r="D3966">
        <f t="shared" si="62"/>
        <v>-5.1400096690717078E-3</v>
      </c>
      <c r="E3966">
        <f>Table2[[#This Row],[Return]]</f>
        <v>-5.1400096690717078E-3</v>
      </c>
    </row>
    <row r="3967" spans="2:5" x14ac:dyDescent="0.2">
      <c r="B3967" s="149">
        <v>39548</v>
      </c>
      <c r="C3967">
        <v>234.40306100000001</v>
      </c>
      <c r="D3967">
        <f t="shared" si="62"/>
        <v>-2.5224684959248126E-2</v>
      </c>
      <c r="E3967">
        <f>Table2[[#This Row],[Return]]</f>
        <v>-2.5224684959248126E-2</v>
      </c>
    </row>
    <row r="3968" spans="2:5" x14ac:dyDescent="0.2">
      <c r="B3968" s="149">
        <v>39547</v>
      </c>
      <c r="C3968">
        <v>240.46881099999999</v>
      </c>
      <c r="D3968">
        <f t="shared" si="62"/>
        <v>4.420000134352333E-2</v>
      </c>
      <c r="E3968">
        <f>Table2[[#This Row],[Return]]</f>
        <v>4.420000134352333E-2</v>
      </c>
    </row>
    <row r="3969" spans="2:5" x14ac:dyDescent="0.2">
      <c r="B3969" s="149">
        <v>39546</v>
      </c>
      <c r="C3969">
        <v>230.28999300000001</v>
      </c>
      <c r="D3969">
        <f t="shared" si="62"/>
        <v>-5.2047160373643545E-3</v>
      </c>
      <c r="E3969">
        <f>Table2[[#This Row],[Return]]</f>
        <v>-5.2047160373643545E-3</v>
      </c>
    </row>
    <row r="3970" spans="2:5" x14ac:dyDescent="0.2">
      <c r="B3970" s="149">
        <v>39545</v>
      </c>
      <c r="C3970">
        <v>231.49485799999999</v>
      </c>
      <c r="D3970">
        <f t="shared" si="62"/>
        <v>3.9642419459245013E-3</v>
      </c>
      <c r="E3970">
        <f>Table2[[#This Row],[Return]]</f>
        <v>3.9642419459245013E-3</v>
      </c>
    </row>
    <row r="3971" spans="2:5" x14ac:dyDescent="0.2">
      <c r="B3971" s="149">
        <v>39542</v>
      </c>
      <c r="C3971">
        <v>230.58078</v>
      </c>
      <c r="D3971">
        <f t="shared" si="62"/>
        <v>-6.0888897329742838E-3</v>
      </c>
      <c r="E3971">
        <f>Table2[[#This Row],[Return]]</f>
        <v>-6.0888897329742838E-3</v>
      </c>
    </row>
    <row r="3972" spans="2:5" x14ac:dyDescent="0.2">
      <c r="B3972" s="149">
        <v>39541</v>
      </c>
      <c r="C3972">
        <v>231.99336199999999</v>
      </c>
      <c r="D3972">
        <f t="shared" ref="D3972:D4035" si="63">(C3972-C3973)/C3973</f>
        <v>-4.9893491784507573E-3</v>
      </c>
      <c r="E3972">
        <f>Table2[[#This Row],[Return]]</f>
        <v>-4.9893491784507573E-3</v>
      </c>
    </row>
    <row r="3973" spans="2:5" x14ac:dyDescent="0.2">
      <c r="B3973" s="149">
        <v>39540</v>
      </c>
      <c r="C3973">
        <v>233.15666200000001</v>
      </c>
      <c r="D3973">
        <f t="shared" si="63"/>
        <v>-2.4885947039017557E-3</v>
      </c>
      <c r="E3973">
        <f>Table2[[#This Row],[Return]]</f>
        <v>-2.4885947039017557E-3</v>
      </c>
    </row>
    <row r="3974" spans="2:5" x14ac:dyDescent="0.2">
      <c r="B3974" s="149">
        <v>39539</v>
      </c>
      <c r="C3974">
        <v>233.73834199999999</v>
      </c>
      <c r="D3974">
        <f t="shared" si="63"/>
        <v>-1.2115842297186182E-2</v>
      </c>
      <c r="E3974">
        <f>Table2[[#This Row],[Return]]</f>
        <v>-1.2115842297186182E-2</v>
      </c>
    </row>
    <row r="3975" spans="2:5" x14ac:dyDescent="0.2">
      <c r="B3975" s="149">
        <v>39538</v>
      </c>
      <c r="C3975">
        <v>236.60501099999999</v>
      </c>
      <c r="D3975">
        <f t="shared" si="63"/>
        <v>-2.1645741183235211E-2</v>
      </c>
      <c r="E3975">
        <f>Table2[[#This Row],[Return]]</f>
        <v>-2.1645741183235211E-2</v>
      </c>
    </row>
    <row r="3976" spans="2:5" x14ac:dyDescent="0.2">
      <c r="B3976" s="149">
        <v>39535</v>
      </c>
      <c r="C3976">
        <v>241.83981299999999</v>
      </c>
      <c r="D3976">
        <f t="shared" si="63"/>
        <v>4.2816071439751816E-2</v>
      </c>
      <c r="E3976">
        <f>Table2[[#This Row],[Return]]</f>
        <v>4.2816071439751816E-2</v>
      </c>
    </row>
    <row r="3977" spans="2:5" x14ac:dyDescent="0.2">
      <c r="B3977" s="149">
        <v>39534</v>
      </c>
      <c r="C3977">
        <v>231.910324</v>
      </c>
      <c r="D3977">
        <f t="shared" si="63"/>
        <v>-1.8290374908713818E-2</v>
      </c>
      <c r="E3977">
        <f>Table2[[#This Row],[Return]]</f>
        <v>-1.8290374908713818E-2</v>
      </c>
    </row>
    <row r="3978" spans="2:5" x14ac:dyDescent="0.2">
      <c r="B3978" s="149">
        <v>39533</v>
      </c>
      <c r="C3978">
        <v>236.23107899999999</v>
      </c>
      <c r="D3978">
        <f t="shared" si="63"/>
        <v>-5.2333269154274796E-2</v>
      </c>
      <c r="E3978">
        <f>Table2[[#This Row],[Return]]</f>
        <v>-5.2333269154274796E-2</v>
      </c>
    </row>
    <row r="3979" spans="2:5" x14ac:dyDescent="0.2">
      <c r="B3979" s="149">
        <v>39532</v>
      </c>
      <c r="C3979">
        <v>249.276535</v>
      </c>
      <c r="D3979">
        <f t="shared" si="63"/>
        <v>-3.412754792697207E-2</v>
      </c>
      <c r="E3979">
        <f>Table2[[#This Row],[Return]]</f>
        <v>-3.412754792697207E-2</v>
      </c>
    </row>
    <row r="3980" spans="2:5" x14ac:dyDescent="0.2">
      <c r="B3980" s="149">
        <v>39531</v>
      </c>
      <c r="C3980">
        <v>258.08431999999999</v>
      </c>
      <c r="D3980">
        <f t="shared" si="63"/>
        <v>-7.1920362439007223E-3</v>
      </c>
      <c r="E3980">
        <f>Table2[[#This Row],[Return]]</f>
        <v>-7.1920362439007223E-3</v>
      </c>
    </row>
    <row r="3981" spans="2:5" x14ac:dyDescent="0.2">
      <c r="B3981" s="149">
        <v>39526</v>
      </c>
      <c r="C3981">
        <v>259.95391799999999</v>
      </c>
      <c r="D3981">
        <f t="shared" si="63"/>
        <v>-3.0274946605822425E-3</v>
      </c>
      <c r="E3981">
        <f>Table2[[#This Row],[Return]]</f>
        <v>-3.0274946605822425E-3</v>
      </c>
    </row>
    <row r="3982" spans="2:5" x14ac:dyDescent="0.2">
      <c r="B3982" s="149">
        <v>39525</v>
      </c>
      <c r="C3982">
        <v>260.74331699999999</v>
      </c>
      <c r="D3982">
        <f t="shared" si="63"/>
        <v>4.3218219810884494E-2</v>
      </c>
      <c r="E3982">
        <f>Table2[[#This Row],[Return]]</f>
        <v>4.3218219810884494E-2</v>
      </c>
    </row>
    <row r="3983" spans="2:5" x14ac:dyDescent="0.2">
      <c r="B3983" s="149">
        <v>39524</v>
      </c>
      <c r="C3983">
        <v>249.94129899999999</v>
      </c>
      <c r="D3983">
        <f t="shared" si="63"/>
        <v>-0.11698221616937429</v>
      </c>
      <c r="E3983">
        <f>Table2[[#This Row],[Return]]</f>
        <v>-0.11698221616937429</v>
      </c>
    </row>
    <row r="3984" spans="2:5" x14ac:dyDescent="0.2">
      <c r="B3984" s="149">
        <v>39521</v>
      </c>
      <c r="C3984">
        <v>283.05352800000003</v>
      </c>
      <c r="D3984">
        <f t="shared" si="63"/>
        <v>0.15611753572156495</v>
      </c>
      <c r="E3984">
        <f>Table2[[#This Row],[Return]]</f>
        <v>0.15611753572156495</v>
      </c>
    </row>
    <row r="3985" spans="2:5" x14ac:dyDescent="0.2">
      <c r="B3985" s="149">
        <v>39520</v>
      </c>
      <c r="C3985">
        <v>244.83109999999999</v>
      </c>
      <c r="D3985">
        <f t="shared" si="63"/>
        <v>-4.303353667903119E-2</v>
      </c>
      <c r="E3985">
        <f>Table2[[#This Row],[Return]]</f>
        <v>-4.303353667903119E-2</v>
      </c>
    </row>
    <row r="3986" spans="2:5" x14ac:dyDescent="0.2">
      <c r="B3986" s="149">
        <v>39519</v>
      </c>
      <c r="C3986">
        <v>255.840836</v>
      </c>
      <c r="D3986">
        <f t="shared" si="63"/>
        <v>-1.1874102944785657E-2</v>
      </c>
      <c r="E3986">
        <f>Table2[[#This Row],[Return]]</f>
        <v>-1.1874102944785657E-2</v>
      </c>
    </row>
    <row r="3987" spans="2:5" x14ac:dyDescent="0.2">
      <c r="B3987" s="149">
        <v>39518</v>
      </c>
      <c r="C3987">
        <v>258.91522200000003</v>
      </c>
      <c r="D3987">
        <f t="shared" si="63"/>
        <v>6.1126832656353977E-2</v>
      </c>
      <c r="E3987">
        <f>Table2[[#This Row],[Return]]</f>
        <v>6.1126832656353977E-2</v>
      </c>
    </row>
    <row r="3988" spans="2:5" x14ac:dyDescent="0.2">
      <c r="B3988" s="149">
        <v>39517</v>
      </c>
      <c r="C3988">
        <v>244.000259</v>
      </c>
      <c r="D3988">
        <f t="shared" si="63"/>
        <v>-1.3106877248834817E-2</v>
      </c>
      <c r="E3988">
        <f>Table2[[#This Row],[Return]]</f>
        <v>-1.3106877248834817E-2</v>
      </c>
    </row>
    <row r="3989" spans="2:5" x14ac:dyDescent="0.2">
      <c r="B3989" s="149">
        <v>39514</v>
      </c>
      <c r="C3989">
        <v>247.240814</v>
      </c>
      <c r="D3989">
        <f t="shared" si="63"/>
        <v>-6.0615642987611046E-2</v>
      </c>
      <c r="E3989">
        <f>Table2[[#This Row],[Return]]</f>
        <v>-6.0615642987611046E-2</v>
      </c>
    </row>
    <row r="3990" spans="2:5" x14ac:dyDescent="0.2">
      <c r="B3990" s="149">
        <v>39512</v>
      </c>
      <c r="C3990">
        <v>263.19451900000001</v>
      </c>
      <c r="D3990">
        <f t="shared" si="63"/>
        <v>-2.3581940632426988E-2</v>
      </c>
      <c r="E3990">
        <f>Table2[[#This Row],[Return]]</f>
        <v>-2.3581940632426988E-2</v>
      </c>
    </row>
    <row r="3991" spans="2:5" x14ac:dyDescent="0.2">
      <c r="B3991" s="149">
        <v>39511</v>
      </c>
      <c r="C3991">
        <v>269.55105600000002</v>
      </c>
      <c r="D3991">
        <f t="shared" si="63"/>
        <v>-5.9164532093115826E-2</v>
      </c>
      <c r="E3991">
        <f>Table2[[#This Row],[Return]]</f>
        <v>-5.9164532093115826E-2</v>
      </c>
    </row>
    <row r="3992" spans="2:5" x14ac:dyDescent="0.2">
      <c r="B3992" s="149">
        <v>39510</v>
      </c>
      <c r="C3992">
        <v>286.501801</v>
      </c>
      <c r="D3992">
        <f t="shared" si="63"/>
        <v>-5.8823747192068378E-2</v>
      </c>
      <c r="E3992">
        <f>Table2[[#This Row],[Return]]</f>
        <v>-5.8823747192068378E-2</v>
      </c>
    </row>
    <row r="3993" spans="2:5" x14ac:dyDescent="0.2">
      <c r="B3993" s="149">
        <v>39507</v>
      </c>
      <c r="C3993">
        <v>304.40823399999999</v>
      </c>
      <c r="D3993">
        <f t="shared" si="63"/>
        <v>-1.769669316375384E-2</v>
      </c>
      <c r="E3993">
        <f>Table2[[#This Row],[Return]]</f>
        <v>-1.769669316375384E-2</v>
      </c>
    </row>
    <row r="3994" spans="2:5" x14ac:dyDescent="0.2">
      <c r="B3994" s="149">
        <v>39506</v>
      </c>
      <c r="C3994">
        <v>309.89230300000003</v>
      </c>
      <c r="D3994">
        <f t="shared" si="63"/>
        <v>1.0293809702401966E-2</v>
      </c>
      <c r="E3994">
        <f>Table2[[#This Row],[Return]]</f>
        <v>1.0293809702401966E-2</v>
      </c>
    </row>
    <row r="3995" spans="2:5" x14ac:dyDescent="0.2">
      <c r="B3995" s="149">
        <v>39505</v>
      </c>
      <c r="C3995">
        <v>306.73483299999998</v>
      </c>
      <c r="D3995">
        <f t="shared" si="63"/>
        <v>-2.4444957507698591E-2</v>
      </c>
      <c r="E3995">
        <f>Table2[[#This Row],[Return]]</f>
        <v>-2.4444957507698591E-2</v>
      </c>
    </row>
    <row r="3996" spans="2:5" x14ac:dyDescent="0.2">
      <c r="B3996" s="149">
        <v>39504</v>
      </c>
      <c r="C3996">
        <v>314.42083700000001</v>
      </c>
      <c r="D3996">
        <f t="shared" si="63"/>
        <v>1.7751428667759073E-2</v>
      </c>
      <c r="E3996">
        <f>Table2[[#This Row],[Return]]</f>
        <v>1.7751428667759073E-2</v>
      </c>
    </row>
    <row r="3997" spans="2:5" x14ac:dyDescent="0.2">
      <c r="B3997" s="149">
        <v>39503</v>
      </c>
      <c r="C3997">
        <v>308.93676799999997</v>
      </c>
      <c r="D3997">
        <f t="shared" si="63"/>
        <v>-2.1965023129135782E-2</v>
      </c>
      <c r="E3997">
        <f>Table2[[#This Row],[Return]]</f>
        <v>-2.1965023129135782E-2</v>
      </c>
    </row>
    <row r="3998" spans="2:5" x14ac:dyDescent="0.2">
      <c r="B3998" s="149">
        <v>39500</v>
      </c>
      <c r="C3998">
        <v>315.87496900000002</v>
      </c>
      <c r="D3998">
        <f t="shared" si="63"/>
        <v>-1.934722330424745E-2</v>
      </c>
      <c r="E3998">
        <f>Table2[[#This Row],[Return]]</f>
        <v>-1.934722330424745E-2</v>
      </c>
    </row>
    <row r="3999" spans="2:5" x14ac:dyDescent="0.2">
      <c r="B3999" s="149">
        <v>39499</v>
      </c>
      <c r="C3999">
        <v>322.10684199999997</v>
      </c>
      <c r="D3999">
        <f t="shared" si="63"/>
        <v>-9.327983100435663E-3</v>
      </c>
      <c r="E3999">
        <f>Table2[[#This Row],[Return]]</f>
        <v>-9.327983100435663E-3</v>
      </c>
    </row>
    <row r="4000" spans="2:5" x14ac:dyDescent="0.2">
      <c r="B4000" s="149">
        <v>39498</v>
      </c>
      <c r="C4000">
        <v>325.13974000000002</v>
      </c>
      <c r="D4000">
        <f t="shared" si="63"/>
        <v>-2.9032126869199409E-2</v>
      </c>
      <c r="E4000">
        <f>Table2[[#This Row],[Return]]</f>
        <v>-2.9032126869199409E-2</v>
      </c>
    </row>
    <row r="4001" spans="2:5" x14ac:dyDescent="0.2">
      <c r="B4001" s="149">
        <v>39497</v>
      </c>
      <c r="C4001">
        <v>334.86148100000003</v>
      </c>
      <c r="D4001">
        <f t="shared" si="63"/>
        <v>1.5880814159676616E-2</v>
      </c>
      <c r="E4001">
        <f>Table2[[#This Row],[Return]]</f>
        <v>1.5880814159676616E-2</v>
      </c>
    </row>
    <row r="4002" spans="2:5" x14ac:dyDescent="0.2">
      <c r="B4002" s="149">
        <v>39496</v>
      </c>
      <c r="C4002">
        <v>329.62673999999998</v>
      </c>
      <c r="D4002">
        <f t="shared" si="63"/>
        <v>6.3824282181234399E-2</v>
      </c>
      <c r="E4002">
        <f>Table2[[#This Row],[Return]]</f>
        <v>6.3824282181234399E-2</v>
      </c>
    </row>
    <row r="4003" spans="2:5" x14ac:dyDescent="0.2">
      <c r="B4003" s="149">
        <v>39493</v>
      </c>
      <c r="C4003">
        <v>309.85073899999998</v>
      </c>
      <c r="D4003">
        <f t="shared" si="63"/>
        <v>4.22021928379646E-2</v>
      </c>
      <c r="E4003">
        <f>Table2[[#This Row],[Return]]</f>
        <v>4.22021928379646E-2</v>
      </c>
    </row>
    <row r="4004" spans="2:5" x14ac:dyDescent="0.2">
      <c r="B4004" s="149">
        <v>39492</v>
      </c>
      <c r="C4004">
        <v>297.30386399999998</v>
      </c>
      <c r="D4004">
        <f t="shared" si="63"/>
        <v>-1.3237454937682807E-2</v>
      </c>
      <c r="E4004">
        <f>Table2[[#This Row],[Return]]</f>
        <v>-1.3237454937682807E-2</v>
      </c>
    </row>
    <row r="4005" spans="2:5" x14ac:dyDescent="0.2">
      <c r="B4005" s="149">
        <v>39491</v>
      </c>
      <c r="C4005">
        <v>301.29220600000002</v>
      </c>
      <c r="D4005">
        <f t="shared" si="63"/>
        <v>-4.8351515990772212E-2</v>
      </c>
      <c r="E4005">
        <f>Table2[[#This Row],[Return]]</f>
        <v>-4.8351515990772212E-2</v>
      </c>
    </row>
    <row r="4006" spans="2:5" x14ac:dyDescent="0.2">
      <c r="B4006" s="149">
        <v>39490</v>
      </c>
      <c r="C4006">
        <v>316.60031099999998</v>
      </c>
      <c r="D4006">
        <f t="shared" si="63"/>
        <v>1.3606219038558269E-2</v>
      </c>
      <c r="E4006">
        <f>Table2[[#This Row],[Return]]</f>
        <v>1.3606219038558269E-2</v>
      </c>
    </row>
    <row r="4007" spans="2:5" x14ac:dyDescent="0.2">
      <c r="B4007" s="149">
        <v>39489</v>
      </c>
      <c r="C4007">
        <v>312.35040300000003</v>
      </c>
      <c r="D4007">
        <f t="shared" si="63"/>
        <v>-8.1644973042793778E-2</v>
      </c>
      <c r="E4007">
        <f>Table2[[#This Row],[Return]]</f>
        <v>-8.1644973042793778E-2</v>
      </c>
    </row>
    <row r="4008" spans="2:5" x14ac:dyDescent="0.2">
      <c r="B4008" s="149">
        <v>39486</v>
      </c>
      <c r="C4008">
        <v>340.11944599999998</v>
      </c>
      <c r="D4008">
        <f t="shared" si="63"/>
        <v>-3.2170905488227736E-2</v>
      </c>
      <c r="E4008">
        <f>Table2[[#This Row],[Return]]</f>
        <v>-3.2170905488227736E-2</v>
      </c>
    </row>
    <row r="4009" spans="2:5" x14ac:dyDescent="0.2">
      <c r="B4009" s="149">
        <v>39485</v>
      </c>
      <c r="C4009">
        <v>351.42511000000002</v>
      </c>
      <c r="D4009">
        <f t="shared" si="63"/>
        <v>-1.9918552280479757E-3</v>
      </c>
      <c r="E4009">
        <f>Table2[[#This Row],[Return]]</f>
        <v>-1.9918552280479757E-3</v>
      </c>
    </row>
    <row r="4010" spans="2:5" x14ac:dyDescent="0.2">
      <c r="B4010" s="149">
        <v>39484</v>
      </c>
      <c r="C4010">
        <v>352.12649499999998</v>
      </c>
      <c r="D4010">
        <f t="shared" si="63"/>
        <v>-2.6021645365178571E-2</v>
      </c>
      <c r="E4010">
        <f>Table2[[#This Row],[Return]]</f>
        <v>-2.6021645365178571E-2</v>
      </c>
    </row>
    <row r="4011" spans="2:5" x14ac:dyDescent="0.2">
      <c r="B4011" s="149">
        <v>39483</v>
      </c>
      <c r="C4011">
        <v>361.53420999999997</v>
      </c>
      <c r="D4011">
        <f t="shared" si="63"/>
        <v>-1.4730859820519035E-2</v>
      </c>
      <c r="E4011">
        <f>Table2[[#This Row],[Return]]</f>
        <v>-1.4730859820519035E-2</v>
      </c>
    </row>
    <row r="4012" spans="2:5" x14ac:dyDescent="0.2">
      <c r="B4012" s="149">
        <v>39482</v>
      </c>
      <c r="C4012">
        <v>366.93954500000001</v>
      </c>
      <c r="D4012">
        <f t="shared" si="63"/>
        <v>3.4981775439725717E-3</v>
      </c>
      <c r="E4012">
        <f>Table2[[#This Row],[Return]]</f>
        <v>3.4981775439725717E-3</v>
      </c>
    </row>
    <row r="4013" spans="2:5" x14ac:dyDescent="0.2">
      <c r="B4013" s="149">
        <v>39479</v>
      </c>
      <c r="C4013">
        <v>365.66039999999998</v>
      </c>
      <c r="D4013">
        <f t="shared" si="63"/>
        <v>-4.7167734090836555E-3</v>
      </c>
      <c r="E4013">
        <f>Table2[[#This Row],[Return]]</f>
        <v>-4.7167734090836555E-3</v>
      </c>
    </row>
    <row r="4014" spans="2:5" x14ac:dyDescent="0.2">
      <c r="B4014" s="149">
        <v>39478</v>
      </c>
      <c r="C4014">
        <v>367.39331099999998</v>
      </c>
      <c r="D4014">
        <f t="shared" si="63"/>
        <v>-4.2580808100537278E-2</v>
      </c>
      <c r="E4014">
        <f>Table2[[#This Row],[Return]]</f>
        <v>-4.2580808100537278E-2</v>
      </c>
    </row>
    <row r="4015" spans="2:5" x14ac:dyDescent="0.2">
      <c r="B4015" s="149">
        <v>39477</v>
      </c>
      <c r="C4015">
        <v>383.73297100000002</v>
      </c>
      <c r="D4015">
        <f t="shared" si="63"/>
        <v>1.5078170286189612E-3</v>
      </c>
      <c r="E4015">
        <f>Table2[[#This Row],[Return]]</f>
        <v>1.5078170286189612E-3</v>
      </c>
    </row>
    <row r="4016" spans="2:5" x14ac:dyDescent="0.2">
      <c r="B4016" s="149">
        <v>39476</v>
      </c>
      <c r="C4016">
        <v>383.15524299999998</v>
      </c>
      <c r="D4016">
        <f t="shared" si="63"/>
        <v>2.1674397083830448E-2</v>
      </c>
      <c r="E4016">
        <f>Table2[[#This Row],[Return]]</f>
        <v>2.1674397083830448E-2</v>
      </c>
    </row>
    <row r="4017" spans="2:5" x14ac:dyDescent="0.2">
      <c r="B4017" s="149">
        <v>39475</v>
      </c>
      <c r="C4017">
        <v>375.02676400000001</v>
      </c>
      <c r="D4017">
        <f t="shared" si="63"/>
        <v>-1.4849317009362355E-2</v>
      </c>
      <c r="E4017">
        <f>Table2[[#This Row],[Return]]</f>
        <v>-1.4849317009362355E-2</v>
      </c>
    </row>
    <row r="4018" spans="2:5" x14ac:dyDescent="0.2">
      <c r="B4018" s="149">
        <v>39472</v>
      </c>
      <c r="C4018">
        <v>380.679596</v>
      </c>
      <c r="D4018">
        <f t="shared" si="63"/>
        <v>0.12088425318161579</v>
      </c>
      <c r="E4018">
        <f>Table2[[#This Row],[Return]]</f>
        <v>0.12088425318161579</v>
      </c>
    </row>
    <row r="4019" spans="2:5" x14ac:dyDescent="0.2">
      <c r="B4019" s="149">
        <v>39471</v>
      </c>
      <c r="C4019">
        <v>339.62435900000003</v>
      </c>
      <c r="D4019">
        <f t="shared" si="63"/>
        <v>-1.3344784190303513E-3</v>
      </c>
      <c r="E4019">
        <f>Table2[[#This Row],[Return]]</f>
        <v>-1.3344784190303513E-3</v>
      </c>
    </row>
    <row r="4020" spans="2:5" x14ac:dyDescent="0.2">
      <c r="B4020" s="149">
        <v>39470</v>
      </c>
      <c r="C4020">
        <v>340.07818600000002</v>
      </c>
      <c r="D4020">
        <f t="shared" si="63"/>
        <v>1.3277736561918566E-2</v>
      </c>
      <c r="E4020">
        <f>Table2[[#This Row],[Return]]</f>
        <v>1.3277736561918566E-2</v>
      </c>
    </row>
    <row r="4021" spans="2:5" x14ac:dyDescent="0.2">
      <c r="B4021" s="149">
        <v>39469</v>
      </c>
      <c r="C4021">
        <v>335.62188700000002</v>
      </c>
      <c r="D4021">
        <f t="shared" si="63"/>
        <v>-3.9329239642899916E-2</v>
      </c>
      <c r="E4021">
        <f>Table2[[#This Row],[Return]]</f>
        <v>-3.9329239642899916E-2</v>
      </c>
    </row>
    <row r="4022" spans="2:5" x14ac:dyDescent="0.2">
      <c r="B4022" s="149">
        <v>39468</v>
      </c>
      <c r="C4022">
        <v>349.36203</v>
      </c>
      <c r="D4022">
        <f t="shared" si="63"/>
        <v>-0.11802087518550647</v>
      </c>
      <c r="E4022">
        <f>Table2[[#This Row],[Return]]</f>
        <v>-0.11802087518550647</v>
      </c>
    </row>
    <row r="4023" spans="2:5" x14ac:dyDescent="0.2">
      <c r="B4023" s="149">
        <v>39465</v>
      </c>
      <c r="C4023">
        <v>396.11144999999999</v>
      </c>
      <c r="D4023">
        <f t="shared" si="63"/>
        <v>-1.9307429127909167E-2</v>
      </c>
      <c r="E4023">
        <f>Table2[[#This Row],[Return]]</f>
        <v>-1.9307429127909167E-2</v>
      </c>
    </row>
    <row r="4024" spans="2:5" x14ac:dyDescent="0.2">
      <c r="B4024" s="149">
        <v>39464</v>
      </c>
      <c r="C4024">
        <v>403.90991200000002</v>
      </c>
      <c r="D4024">
        <f t="shared" si="63"/>
        <v>-9.5113051897074974E-3</v>
      </c>
      <c r="E4024">
        <f>Table2[[#This Row],[Return]]</f>
        <v>-9.5113051897074974E-3</v>
      </c>
    </row>
    <row r="4025" spans="2:5" x14ac:dyDescent="0.2">
      <c r="B4025" s="149">
        <v>39463</v>
      </c>
      <c r="C4025">
        <v>407.78851300000002</v>
      </c>
      <c r="D4025">
        <f t="shared" si="63"/>
        <v>-1.3574120109877552E-2</v>
      </c>
      <c r="E4025">
        <f>Table2[[#This Row],[Return]]</f>
        <v>-1.3574120109877552E-2</v>
      </c>
    </row>
    <row r="4026" spans="2:5" x14ac:dyDescent="0.2">
      <c r="B4026" s="149">
        <v>39462</v>
      </c>
      <c r="C4026">
        <v>413.40005500000001</v>
      </c>
      <c r="D4026">
        <f t="shared" si="63"/>
        <v>-9.4907972326940329E-3</v>
      </c>
      <c r="E4026">
        <f>Table2[[#This Row],[Return]]</f>
        <v>-9.4907972326940329E-3</v>
      </c>
    </row>
    <row r="4027" spans="2:5" x14ac:dyDescent="0.2">
      <c r="B4027" s="149">
        <v>39461</v>
      </c>
      <c r="C4027">
        <v>417.36114500000002</v>
      </c>
      <c r="D4027">
        <f t="shared" si="63"/>
        <v>-2.4402128576859472E-2</v>
      </c>
      <c r="E4027">
        <f>Table2[[#This Row],[Return]]</f>
        <v>-2.4402128576859472E-2</v>
      </c>
    </row>
    <row r="4028" spans="2:5" x14ac:dyDescent="0.2">
      <c r="B4028" s="149">
        <v>39458</v>
      </c>
      <c r="C4028">
        <v>427.80038500000001</v>
      </c>
      <c r="D4028">
        <f t="shared" si="63"/>
        <v>3.6592825381627579E-2</v>
      </c>
      <c r="E4028">
        <f>Table2[[#This Row],[Return]]</f>
        <v>3.6592825381627579E-2</v>
      </c>
    </row>
    <row r="4029" spans="2:5" x14ac:dyDescent="0.2">
      <c r="B4029" s="149">
        <v>39457</v>
      </c>
      <c r="C4029">
        <v>412.698578</v>
      </c>
      <c r="D4029">
        <f t="shared" si="63"/>
        <v>-3.4928747529042473E-2</v>
      </c>
      <c r="E4029">
        <f>Table2[[#This Row],[Return]]</f>
        <v>-3.4928747529042473E-2</v>
      </c>
    </row>
    <row r="4030" spans="2:5" x14ac:dyDescent="0.2">
      <c r="B4030" s="149">
        <v>39456</v>
      </c>
      <c r="C4030">
        <v>427.63534499999997</v>
      </c>
      <c r="D4030">
        <f t="shared" si="63"/>
        <v>-3.1492225550096675E-2</v>
      </c>
      <c r="E4030">
        <f>Table2[[#This Row],[Return]]</f>
        <v>-3.1492225550096675E-2</v>
      </c>
    </row>
    <row r="4031" spans="2:5" x14ac:dyDescent="0.2">
      <c r="B4031" s="149">
        <v>39455</v>
      </c>
      <c r="C4031">
        <v>441.540436</v>
      </c>
      <c r="D4031">
        <f t="shared" si="63"/>
        <v>3.2217678498445673E-2</v>
      </c>
      <c r="E4031">
        <f>Table2[[#This Row],[Return]]</f>
        <v>3.2217678498445673E-2</v>
      </c>
    </row>
    <row r="4032" spans="2:5" x14ac:dyDescent="0.2">
      <c r="B4032" s="149">
        <v>39454</v>
      </c>
      <c r="C4032">
        <v>427.75903299999999</v>
      </c>
      <c r="D4032">
        <f t="shared" si="63"/>
        <v>3.775901098170564E-3</v>
      </c>
      <c r="E4032">
        <f>Table2[[#This Row],[Return]]</f>
        <v>3.775901098170564E-3</v>
      </c>
    </row>
    <row r="4033" spans="2:5" x14ac:dyDescent="0.2">
      <c r="B4033" s="149">
        <v>39451</v>
      </c>
      <c r="C4033">
        <v>426.14993299999998</v>
      </c>
      <c r="D4033">
        <f t="shared" si="63"/>
        <v>-7.9722634448500147E-3</v>
      </c>
      <c r="E4033">
        <f>Table2[[#This Row],[Return]]</f>
        <v>-7.9722634448500147E-3</v>
      </c>
    </row>
    <row r="4034" spans="2:5" x14ac:dyDescent="0.2">
      <c r="B4034" s="149">
        <v>39450</v>
      </c>
      <c r="C4034">
        <v>429.57461499999999</v>
      </c>
      <c r="D4034">
        <f t="shared" si="63"/>
        <v>-1.1113287230380154E-2</v>
      </c>
      <c r="E4034">
        <f>Table2[[#This Row],[Return]]</f>
        <v>-1.1113287230380154E-2</v>
      </c>
    </row>
    <row r="4035" spans="2:5" x14ac:dyDescent="0.2">
      <c r="B4035" s="149">
        <v>39449</v>
      </c>
      <c r="C4035">
        <v>434.40225199999998</v>
      </c>
      <c r="D4035">
        <f t="shared" si="63"/>
        <v>-2.0104173033475274E-2</v>
      </c>
      <c r="E4035">
        <f>Table2[[#This Row],[Return]]</f>
        <v>-2.0104173033475274E-2</v>
      </c>
    </row>
    <row r="4036" spans="2:5" x14ac:dyDescent="0.2">
      <c r="B4036" s="149">
        <v>39448</v>
      </c>
      <c r="C4036">
        <v>443.314728</v>
      </c>
      <c r="D4036">
        <f t="shared" ref="D4036:D4099" si="64">(C4036-C4037)/C4037</f>
        <v>-7.4394429642494749E-4</v>
      </c>
      <c r="E4036">
        <f>Table2[[#This Row],[Return]]</f>
        <v>-7.4394429642494749E-4</v>
      </c>
    </row>
    <row r="4037" spans="2:5" x14ac:dyDescent="0.2">
      <c r="B4037" s="149">
        <v>39447</v>
      </c>
      <c r="C4037">
        <v>443.64477499999998</v>
      </c>
      <c r="D4037">
        <f t="shared" si="64"/>
        <v>1.00515646218817E-2</v>
      </c>
      <c r="E4037">
        <f>Table2[[#This Row],[Return]]</f>
        <v>1.00515646218817E-2</v>
      </c>
    </row>
    <row r="4038" spans="2:5" x14ac:dyDescent="0.2">
      <c r="B4038" s="149">
        <v>39444</v>
      </c>
      <c r="C4038">
        <v>439.229828</v>
      </c>
      <c r="D4038">
        <f t="shared" si="64"/>
        <v>9.0046168199001599E-3</v>
      </c>
      <c r="E4038">
        <f>Table2[[#This Row],[Return]]</f>
        <v>9.0046168199001599E-3</v>
      </c>
    </row>
    <row r="4039" spans="2:5" x14ac:dyDescent="0.2">
      <c r="B4039" s="149">
        <v>39443</v>
      </c>
      <c r="C4039">
        <v>435.31002799999999</v>
      </c>
      <c r="D4039">
        <f t="shared" si="64"/>
        <v>-6.3104906680792067E-3</v>
      </c>
      <c r="E4039">
        <f>Table2[[#This Row],[Return]]</f>
        <v>-6.3104906680792067E-3</v>
      </c>
    </row>
    <row r="4040" spans="2:5" x14ac:dyDescent="0.2">
      <c r="B4040" s="149">
        <v>39442</v>
      </c>
      <c r="C4040">
        <v>438.07449300000002</v>
      </c>
      <c r="D4040">
        <f t="shared" si="64"/>
        <v>4.9219704800277739E-3</v>
      </c>
      <c r="E4040">
        <f>Table2[[#This Row],[Return]]</f>
        <v>4.9219704800277739E-3</v>
      </c>
    </row>
    <row r="4041" spans="2:5" x14ac:dyDescent="0.2">
      <c r="B4041" s="149">
        <v>39440</v>
      </c>
      <c r="C4041">
        <v>435.92886399999998</v>
      </c>
      <c r="D4041">
        <f t="shared" si="64"/>
        <v>1.3137689745027855E-2</v>
      </c>
      <c r="E4041">
        <f>Table2[[#This Row],[Return]]</f>
        <v>1.3137689745027855E-2</v>
      </c>
    </row>
    <row r="4042" spans="2:5" x14ac:dyDescent="0.2">
      <c r="B4042" s="149">
        <v>39436</v>
      </c>
      <c r="C4042">
        <v>430.27603099999999</v>
      </c>
      <c r="D4042">
        <f t="shared" si="64"/>
        <v>-3.7385936770997483E-2</v>
      </c>
      <c r="E4042">
        <f>Table2[[#This Row],[Return]]</f>
        <v>-3.7385936770997483E-2</v>
      </c>
    </row>
    <row r="4043" spans="2:5" x14ac:dyDescent="0.2">
      <c r="B4043" s="149">
        <v>39435</v>
      </c>
      <c r="C4043">
        <v>446.98706099999998</v>
      </c>
      <c r="D4043">
        <f t="shared" si="64"/>
        <v>1.3471813263297213E-2</v>
      </c>
      <c r="E4043">
        <f>Table2[[#This Row],[Return]]</f>
        <v>1.3471813263297213E-2</v>
      </c>
    </row>
    <row r="4044" spans="2:5" x14ac:dyDescent="0.2">
      <c r="B4044" s="149">
        <v>39434</v>
      </c>
      <c r="C4044">
        <v>441.04538000000002</v>
      </c>
      <c r="D4044">
        <f t="shared" si="64"/>
        <v>-1.3474659193304855E-2</v>
      </c>
      <c r="E4044">
        <f>Table2[[#This Row],[Return]]</f>
        <v>-1.3474659193304855E-2</v>
      </c>
    </row>
    <row r="4045" spans="2:5" x14ac:dyDescent="0.2">
      <c r="B4045" s="149">
        <v>39433</v>
      </c>
      <c r="C4045">
        <v>447.06948899999998</v>
      </c>
      <c r="D4045">
        <f t="shared" si="64"/>
        <v>-9.2354774452532533E-3</v>
      </c>
      <c r="E4045">
        <f>Table2[[#This Row],[Return]]</f>
        <v>-9.2354774452532533E-3</v>
      </c>
    </row>
    <row r="4046" spans="2:5" x14ac:dyDescent="0.2">
      <c r="B4046" s="149">
        <v>39430</v>
      </c>
      <c r="C4046">
        <v>451.23687699999999</v>
      </c>
      <c r="D4046">
        <f t="shared" si="64"/>
        <v>3.0265542137281058E-3</v>
      </c>
      <c r="E4046">
        <f>Table2[[#This Row],[Return]]</f>
        <v>3.0265542137281058E-3</v>
      </c>
    </row>
    <row r="4047" spans="2:5" x14ac:dyDescent="0.2">
      <c r="B4047" s="149">
        <v>39429</v>
      </c>
      <c r="C4047">
        <v>449.87530500000003</v>
      </c>
      <c r="D4047">
        <f t="shared" si="64"/>
        <v>-3.6665381937316338E-4</v>
      </c>
      <c r="E4047">
        <f>Table2[[#This Row],[Return]]</f>
        <v>-3.6665381937316338E-4</v>
      </c>
    </row>
    <row r="4048" spans="2:5" x14ac:dyDescent="0.2">
      <c r="B4048" s="149">
        <v>39428</v>
      </c>
      <c r="C4048">
        <v>450.04031400000002</v>
      </c>
      <c r="D4048">
        <f t="shared" si="64"/>
        <v>5.4733426999333611E-2</v>
      </c>
      <c r="E4048">
        <f>Table2[[#This Row],[Return]]</f>
        <v>5.4733426999333611E-2</v>
      </c>
    </row>
    <row r="4049" spans="2:5" x14ac:dyDescent="0.2">
      <c r="B4049" s="149">
        <v>39427</v>
      </c>
      <c r="C4049">
        <v>426.68630999999999</v>
      </c>
      <c r="D4049">
        <f t="shared" si="64"/>
        <v>-5.9738088968536968E-2</v>
      </c>
      <c r="E4049">
        <f>Table2[[#This Row],[Return]]</f>
        <v>-5.9738088968536968E-2</v>
      </c>
    </row>
    <row r="4050" spans="2:5" x14ac:dyDescent="0.2">
      <c r="B4050" s="149">
        <v>39426</v>
      </c>
      <c r="C4050">
        <v>453.79516599999999</v>
      </c>
      <c r="D4050">
        <f t="shared" si="64"/>
        <v>-2.9131551853193115E-2</v>
      </c>
      <c r="E4050">
        <f>Table2[[#This Row],[Return]]</f>
        <v>-2.9131551853193115E-2</v>
      </c>
    </row>
    <row r="4051" spans="2:5" x14ac:dyDescent="0.2">
      <c r="B4051" s="149">
        <v>39423</v>
      </c>
      <c r="C4051">
        <v>467.41159099999999</v>
      </c>
      <c r="D4051">
        <f t="shared" si="64"/>
        <v>-5.1809864212147881E-3</v>
      </c>
      <c r="E4051">
        <f>Table2[[#This Row],[Return]]</f>
        <v>-5.1809864212147881E-3</v>
      </c>
    </row>
    <row r="4052" spans="2:5" x14ac:dyDescent="0.2">
      <c r="B4052" s="149">
        <v>39422</v>
      </c>
      <c r="C4052">
        <v>469.84585600000003</v>
      </c>
      <c r="D4052">
        <f t="shared" si="64"/>
        <v>1.5426850452054164E-2</v>
      </c>
      <c r="E4052">
        <f>Table2[[#This Row],[Return]]</f>
        <v>1.5426850452054164E-2</v>
      </c>
    </row>
    <row r="4053" spans="2:5" x14ac:dyDescent="0.2">
      <c r="B4053" s="149">
        <v>39421</v>
      </c>
      <c r="C4053">
        <v>462.70773300000002</v>
      </c>
      <c r="D4053">
        <f t="shared" si="64"/>
        <v>8.9375415220940182E-5</v>
      </c>
      <c r="E4053">
        <f>Table2[[#This Row],[Return]]</f>
        <v>8.9375415220940182E-5</v>
      </c>
    </row>
    <row r="4054" spans="2:5" x14ac:dyDescent="0.2">
      <c r="B4054" s="149">
        <v>39420</v>
      </c>
      <c r="C4054">
        <v>462.666382</v>
      </c>
      <c r="D4054">
        <f t="shared" si="64"/>
        <v>9.0122269901173238E-2</v>
      </c>
      <c r="E4054">
        <f>Table2[[#This Row],[Return]]</f>
        <v>9.0122269901173238E-2</v>
      </c>
    </row>
    <row r="4055" spans="2:5" x14ac:dyDescent="0.2">
      <c r="B4055" s="149">
        <v>39419</v>
      </c>
      <c r="C4055">
        <v>424.41696200000001</v>
      </c>
      <c r="D4055">
        <f t="shared" si="64"/>
        <v>5.5949321195404085E-2</v>
      </c>
      <c r="E4055">
        <f>Table2[[#This Row],[Return]]</f>
        <v>5.5949321195404085E-2</v>
      </c>
    </row>
    <row r="4056" spans="2:5" x14ac:dyDescent="0.2">
      <c r="B4056" s="149">
        <v>39416</v>
      </c>
      <c r="C4056">
        <v>401.92929099999998</v>
      </c>
      <c r="D4056">
        <f t="shared" si="64"/>
        <v>1.4391518002472145E-3</v>
      </c>
      <c r="E4056">
        <f>Table2[[#This Row],[Return]]</f>
        <v>1.4391518002472145E-3</v>
      </c>
    </row>
    <row r="4057" spans="2:5" x14ac:dyDescent="0.2">
      <c r="B4057" s="149">
        <v>39415</v>
      </c>
      <c r="C4057">
        <v>401.35168499999997</v>
      </c>
      <c r="D4057">
        <f t="shared" si="64"/>
        <v>1.1438029588184189E-2</v>
      </c>
      <c r="E4057">
        <f>Table2[[#This Row],[Return]]</f>
        <v>1.1438029588184189E-2</v>
      </c>
    </row>
    <row r="4058" spans="2:5" x14ac:dyDescent="0.2">
      <c r="B4058" s="149">
        <v>39414</v>
      </c>
      <c r="C4058">
        <v>396.812927</v>
      </c>
      <c r="D4058">
        <f t="shared" si="64"/>
        <v>-3.5986316057760315E-2</v>
      </c>
      <c r="E4058">
        <f>Table2[[#This Row],[Return]]</f>
        <v>-3.5986316057760315E-2</v>
      </c>
    </row>
    <row r="4059" spans="2:5" x14ac:dyDescent="0.2">
      <c r="B4059" s="149">
        <v>39413</v>
      </c>
      <c r="C4059">
        <v>411.62582400000002</v>
      </c>
      <c r="D4059">
        <f t="shared" si="64"/>
        <v>2.8029722151014107E-2</v>
      </c>
      <c r="E4059">
        <f>Table2[[#This Row],[Return]]</f>
        <v>2.8029722151014107E-2</v>
      </c>
    </row>
    <row r="4060" spans="2:5" x14ac:dyDescent="0.2">
      <c r="B4060" s="149">
        <v>39412</v>
      </c>
      <c r="C4060">
        <v>400.402649</v>
      </c>
      <c r="D4060">
        <f t="shared" si="64"/>
        <v>-2.9600079680842592E-2</v>
      </c>
      <c r="E4060">
        <f>Table2[[#This Row],[Return]]</f>
        <v>-2.9600079680842592E-2</v>
      </c>
    </row>
    <row r="4061" spans="2:5" x14ac:dyDescent="0.2">
      <c r="B4061" s="149">
        <v>39409</v>
      </c>
      <c r="C4061">
        <v>412.61611900000003</v>
      </c>
      <c r="D4061">
        <f t="shared" si="64"/>
        <v>5.9322042970990869E-2</v>
      </c>
      <c r="E4061">
        <f>Table2[[#This Row],[Return]]</f>
        <v>5.9322042970990869E-2</v>
      </c>
    </row>
    <row r="4062" spans="2:5" x14ac:dyDescent="0.2">
      <c r="B4062" s="149">
        <v>39408</v>
      </c>
      <c r="C4062">
        <v>389.509613</v>
      </c>
      <c r="D4062">
        <f t="shared" si="64"/>
        <v>-8.4033741588918787E-3</v>
      </c>
      <c r="E4062">
        <f>Table2[[#This Row],[Return]]</f>
        <v>-8.4033741588918787E-3</v>
      </c>
    </row>
    <row r="4063" spans="2:5" x14ac:dyDescent="0.2">
      <c r="B4063" s="149">
        <v>39407</v>
      </c>
      <c r="C4063">
        <v>392.81054699999999</v>
      </c>
      <c r="D4063">
        <f t="shared" si="64"/>
        <v>-4.7999995850865049E-2</v>
      </c>
      <c r="E4063">
        <f>Table2[[#This Row],[Return]]</f>
        <v>-4.7999995850865049E-2</v>
      </c>
    </row>
    <row r="4064" spans="2:5" x14ac:dyDescent="0.2">
      <c r="B4064" s="149">
        <v>39406</v>
      </c>
      <c r="C4064">
        <v>412.61611900000003</v>
      </c>
      <c r="D4064">
        <f t="shared" si="64"/>
        <v>-1.6812268039397917E-2</v>
      </c>
      <c r="E4064">
        <f>Table2[[#This Row],[Return]]</f>
        <v>-1.6812268039397917E-2</v>
      </c>
    </row>
    <row r="4065" spans="2:5" x14ac:dyDescent="0.2">
      <c r="B4065" s="149">
        <v>39405</v>
      </c>
      <c r="C4065">
        <v>419.67175300000002</v>
      </c>
      <c r="D4065">
        <f t="shared" si="64"/>
        <v>1.6083714585879635E-2</v>
      </c>
      <c r="E4065">
        <f>Table2[[#This Row],[Return]]</f>
        <v>1.6083714585879635E-2</v>
      </c>
    </row>
    <row r="4066" spans="2:5" x14ac:dyDescent="0.2">
      <c r="B4066" s="149">
        <v>39402</v>
      </c>
      <c r="C4066">
        <v>413.02871699999997</v>
      </c>
      <c r="D4066">
        <f t="shared" si="64"/>
        <v>0</v>
      </c>
      <c r="E4066">
        <f>Table2[[#This Row],[Return]]</f>
        <v>0</v>
      </c>
    </row>
    <row r="4067" spans="2:5" x14ac:dyDescent="0.2">
      <c r="B4067" s="149">
        <v>39401</v>
      </c>
      <c r="C4067">
        <v>413.02871699999997</v>
      </c>
      <c r="D4067">
        <f t="shared" si="64"/>
        <v>1.3004800994104802E-3</v>
      </c>
      <c r="E4067">
        <f>Table2[[#This Row],[Return]]</f>
        <v>1.3004800994104802E-3</v>
      </c>
    </row>
    <row r="4068" spans="2:5" x14ac:dyDescent="0.2">
      <c r="B4068" s="149">
        <v>39400</v>
      </c>
      <c r="C4068">
        <v>412.492279</v>
      </c>
      <c r="D4068">
        <f t="shared" si="64"/>
        <v>-3.0013369400149316E-4</v>
      </c>
      <c r="E4068">
        <f>Table2[[#This Row],[Return]]</f>
        <v>-3.0013369400149316E-4</v>
      </c>
    </row>
    <row r="4069" spans="2:5" x14ac:dyDescent="0.2">
      <c r="B4069" s="149">
        <v>39399</v>
      </c>
      <c r="C4069">
        <v>412.61611900000003</v>
      </c>
      <c r="D4069">
        <f t="shared" si="64"/>
        <v>-1.9958456785364714E-3</v>
      </c>
      <c r="E4069">
        <f>Table2[[#This Row],[Return]]</f>
        <v>-1.9958456785364714E-3</v>
      </c>
    </row>
    <row r="4070" spans="2:5" x14ac:dyDescent="0.2">
      <c r="B4070" s="149">
        <v>39398</v>
      </c>
      <c r="C4070">
        <v>413.441284</v>
      </c>
      <c r="D4070">
        <f t="shared" si="64"/>
        <v>2.6113563490258104E-2</v>
      </c>
      <c r="E4070">
        <f>Table2[[#This Row],[Return]]</f>
        <v>2.6113563490258104E-2</v>
      </c>
    </row>
    <row r="4071" spans="2:5" x14ac:dyDescent="0.2">
      <c r="B4071" s="149">
        <v>39394</v>
      </c>
      <c r="C4071">
        <v>402.91961700000002</v>
      </c>
      <c r="D4071">
        <f t="shared" si="64"/>
        <v>-2.3500056235078903E-2</v>
      </c>
      <c r="E4071">
        <f>Table2[[#This Row],[Return]]</f>
        <v>-2.3500056235078903E-2</v>
      </c>
    </row>
    <row r="4072" spans="2:5" x14ac:dyDescent="0.2">
      <c r="B4072" s="149">
        <v>39393</v>
      </c>
      <c r="C4072">
        <v>412.61611900000003</v>
      </c>
      <c r="D4072">
        <f t="shared" si="64"/>
        <v>-1.9415431494848367E-2</v>
      </c>
      <c r="E4072">
        <f>Table2[[#This Row],[Return]]</f>
        <v>-1.9415431494848367E-2</v>
      </c>
    </row>
    <row r="4073" spans="2:5" x14ac:dyDescent="0.2">
      <c r="B4073" s="149">
        <v>39392</v>
      </c>
      <c r="C4073">
        <v>420.78585800000002</v>
      </c>
      <c r="D4073">
        <f t="shared" si="64"/>
        <v>1.9799854207828444E-2</v>
      </c>
      <c r="E4073">
        <f>Table2[[#This Row],[Return]]</f>
        <v>1.9799854207828444E-2</v>
      </c>
    </row>
    <row r="4074" spans="2:5" x14ac:dyDescent="0.2">
      <c r="B4074" s="149">
        <v>39391</v>
      </c>
      <c r="C4074">
        <v>412.61611900000003</v>
      </c>
      <c r="D4074">
        <f t="shared" si="64"/>
        <v>0</v>
      </c>
      <c r="E4074">
        <f>Table2[[#This Row],[Return]]</f>
        <v>0</v>
      </c>
    </row>
    <row r="4075" spans="2:5" x14ac:dyDescent="0.2">
      <c r="B4075" s="149">
        <v>39388</v>
      </c>
      <c r="C4075">
        <v>412.61611900000003</v>
      </c>
      <c r="D4075">
        <f t="shared" si="64"/>
        <v>2.1137737610966236E-2</v>
      </c>
      <c r="E4075">
        <f>Table2[[#This Row],[Return]]</f>
        <v>2.1137737610966236E-2</v>
      </c>
    </row>
    <row r="4076" spans="2:5" x14ac:dyDescent="0.2">
      <c r="B4076" s="149">
        <v>39387</v>
      </c>
      <c r="C4076">
        <v>404.07488999999998</v>
      </c>
      <c r="D4076">
        <f t="shared" si="64"/>
        <v>-2.4699027456614318E-2</v>
      </c>
      <c r="E4076">
        <f>Table2[[#This Row],[Return]]</f>
        <v>-2.4699027456614318E-2</v>
      </c>
    </row>
    <row r="4077" spans="2:5" x14ac:dyDescent="0.2">
      <c r="B4077" s="149">
        <v>39386</v>
      </c>
      <c r="C4077">
        <v>414.30789199999998</v>
      </c>
      <c r="D4077">
        <f t="shared" si="64"/>
        <v>-2.8164670505742676E-2</v>
      </c>
      <c r="E4077">
        <f>Table2[[#This Row],[Return]]</f>
        <v>-2.8164670505742676E-2</v>
      </c>
    </row>
    <row r="4078" spans="2:5" x14ac:dyDescent="0.2">
      <c r="B4078" s="149">
        <v>39385</v>
      </c>
      <c r="C4078">
        <v>426.314911</v>
      </c>
      <c r="D4078">
        <f t="shared" si="64"/>
        <v>-6.1560823974981648E-3</v>
      </c>
      <c r="E4078">
        <f>Table2[[#This Row],[Return]]</f>
        <v>-6.1560823974981648E-3</v>
      </c>
    </row>
    <row r="4079" spans="2:5" x14ac:dyDescent="0.2">
      <c r="B4079" s="149">
        <v>39384</v>
      </c>
      <c r="C4079">
        <v>428.95559700000001</v>
      </c>
      <c r="D4079">
        <f t="shared" si="64"/>
        <v>1.0988663494479649E-2</v>
      </c>
      <c r="E4079">
        <f>Table2[[#This Row],[Return]]</f>
        <v>1.0988663494479649E-2</v>
      </c>
    </row>
    <row r="4080" spans="2:5" x14ac:dyDescent="0.2">
      <c r="B4080" s="149">
        <v>39381</v>
      </c>
      <c r="C4080">
        <v>424.293182</v>
      </c>
      <c r="D4080">
        <f t="shared" si="64"/>
        <v>1.7917319261995295E-2</v>
      </c>
      <c r="E4080">
        <f>Table2[[#This Row],[Return]]</f>
        <v>1.7917319261995295E-2</v>
      </c>
    </row>
    <row r="4081" spans="2:5" x14ac:dyDescent="0.2">
      <c r="B4081" s="149">
        <v>39380</v>
      </c>
      <c r="C4081">
        <v>416.82479899999998</v>
      </c>
      <c r="D4081">
        <f t="shared" si="64"/>
        <v>-1.43427278018868E-2</v>
      </c>
      <c r="E4081">
        <f>Table2[[#This Row],[Return]]</f>
        <v>-1.43427278018868E-2</v>
      </c>
    </row>
    <row r="4082" spans="2:5" x14ac:dyDescent="0.2">
      <c r="B4082" s="149">
        <v>39379</v>
      </c>
      <c r="C4082">
        <v>422.890198</v>
      </c>
      <c r="D4082">
        <f t="shared" si="64"/>
        <v>-2.9261208075877167E-4</v>
      </c>
      <c r="E4082">
        <f>Table2[[#This Row],[Return]]</f>
        <v>-2.9261208075877167E-4</v>
      </c>
    </row>
    <row r="4083" spans="2:5" x14ac:dyDescent="0.2">
      <c r="B4083" s="149">
        <v>39378</v>
      </c>
      <c r="C4083">
        <v>423.01397700000001</v>
      </c>
      <c r="D4083">
        <f t="shared" si="64"/>
        <v>3.0041191179365462E-2</v>
      </c>
      <c r="E4083">
        <f>Table2[[#This Row],[Return]]</f>
        <v>3.0041191179365462E-2</v>
      </c>
    </row>
    <row r="4084" spans="2:5" x14ac:dyDescent="0.2">
      <c r="B4084" s="149">
        <v>39377</v>
      </c>
      <c r="C4084">
        <v>410.67675800000001</v>
      </c>
      <c r="D4084">
        <f t="shared" si="64"/>
        <v>-1.3773401483438865E-2</v>
      </c>
      <c r="E4084">
        <f>Table2[[#This Row],[Return]]</f>
        <v>-1.3773401483438865E-2</v>
      </c>
    </row>
    <row r="4085" spans="2:5" x14ac:dyDescent="0.2">
      <c r="B4085" s="149">
        <v>39374</v>
      </c>
      <c r="C4085">
        <v>416.41217</v>
      </c>
      <c r="D4085">
        <f t="shared" si="64"/>
        <v>2.9741163001190487E-4</v>
      </c>
      <c r="E4085">
        <f>Table2[[#This Row],[Return]]</f>
        <v>2.9741163001190487E-4</v>
      </c>
    </row>
    <row r="4086" spans="2:5" x14ac:dyDescent="0.2">
      <c r="B4086" s="149">
        <v>39373</v>
      </c>
      <c r="C4086">
        <v>416.28836100000001</v>
      </c>
      <c r="D4086">
        <f t="shared" si="64"/>
        <v>-1.1463910263185714E-2</v>
      </c>
      <c r="E4086">
        <f>Table2[[#This Row],[Return]]</f>
        <v>-1.1463910263185714E-2</v>
      </c>
    </row>
    <row r="4087" spans="2:5" x14ac:dyDescent="0.2">
      <c r="B4087" s="149">
        <v>39372</v>
      </c>
      <c r="C4087">
        <v>421.11599699999999</v>
      </c>
      <c r="D4087">
        <f t="shared" si="64"/>
        <v>4.7521298195694346E-2</v>
      </c>
      <c r="E4087">
        <f>Table2[[#This Row],[Return]]</f>
        <v>4.7521298195694346E-2</v>
      </c>
    </row>
    <row r="4088" spans="2:5" x14ac:dyDescent="0.2">
      <c r="B4088" s="149">
        <v>39371</v>
      </c>
      <c r="C4088">
        <v>402.01187099999999</v>
      </c>
      <c r="D4088">
        <f t="shared" si="64"/>
        <v>6.4808669782762743E-2</v>
      </c>
      <c r="E4088">
        <f>Table2[[#This Row],[Return]]</f>
        <v>6.4808669782762743E-2</v>
      </c>
    </row>
    <row r="4089" spans="2:5" x14ac:dyDescent="0.2">
      <c r="B4089" s="149">
        <v>39370</v>
      </c>
      <c r="C4089">
        <v>377.54376200000002</v>
      </c>
      <c r="D4089">
        <f t="shared" si="64"/>
        <v>1.5425721342729383E-2</v>
      </c>
      <c r="E4089">
        <f>Table2[[#This Row],[Return]]</f>
        <v>1.5425721342729383E-2</v>
      </c>
    </row>
    <row r="4090" spans="2:5" x14ac:dyDescent="0.2">
      <c r="B4090" s="149">
        <v>39367</v>
      </c>
      <c r="C4090">
        <v>371.80835000000002</v>
      </c>
      <c r="D4090">
        <f t="shared" si="64"/>
        <v>-2.6563803631850734E-3</v>
      </c>
      <c r="E4090">
        <f>Table2[[#This Row],[Return]]</f>
        <v>-2.6563803631850734E-3</v>
      </c>
    </row>
    <row r="4091" spans="2:5" x14ac:dyDescent="0.2">
      <c r="B4091" s="149">
        <v>39366</v>
      </c>
      <c r="C4091">
        <v>372.79864500000002</v>
      </c>
      <c r="D4091">
        <f t="shared" si="64"/>
        <v>4.6201935567051149E-2</v>
      </c>
      <c r="E4091">
        <f>Table2[[#This Row],[Return]]</f>
        <v>4.6201935567051149E-2</v>
      </c>
    </row>
    <row r="4092" spans="2:5" x14ac:dyDescent="0.2">
      <c r="B4092" s="149">
        <v>39365</v>
      </c>
      <c r="C4092">
        <v>356.33526599999999</v>
      </c>
      <c r="D4092">
        <f t="shared" si="64"/>
        <v>6.5646675075998737E-2</v>
      </c>
      <c r="E4092">
        <f>Table2[[#This Row],[Return]]</f>
        <v>6.5646675075998737E-2</v>
      </c>
    </row>
    <row r="4093" spans="2:5" x14ac:dyDescent="0.2">
      <c r="B4093" s="149">
        <v>39364</v>
      </c>
      <c r="C4093">
        <v>334.38406400000002</v>
      </c>
      <c r="D4093">
        <f t="shared" si="64"/>
        <v>5.2330834115218237E-2</v>
      </c>
      <c r="E4093">
        <f>Table2[[#This Row],[Return]]</f>
        <v>5.2330834115218237E-2</v>
      </c>
    </row>
    <row r="4094" spans="2:5" x14ac:dyDescent="0.2">
      <c r="B4094" s="149">
        <v>39363</v>
      </c>
      <c r="C4094">
        <v>317.75564600000001</v>
      </c>
      <c r="D4094">
        <f t="shared" si="64"/>
        <v>-2.6052824779144484E-2</v>
      </c>
      <c r="E4094">
        <f>Table2[[#This Row],[Return]]</f>
        <v>-2.6052824779144484E-2</v>
      </c>
    </row>
    <row r="4095" spans="2:5" x14ac:dyDescent="0.2">
      <c r="B4095" s="149">
        <v>39360</v>
      </c>
      <c r="C4095">
        <v>326.25552399999998</v>
      </c>
      <c r="D4095">
        <f t="shared" si="64"/>
        <v>1.3931421756274002E-3</v>
      </c>
      <c r="E4095">
        <f>Table2[[#This Row],[Return]]</f>
        <v>1.3931421756274002E-3</v>
      </c>
    </row>
    <row r="4096" spans="2:5" x14ac:dyDescent="0.2">
      <c r="B4096" s="149">
        <v>39359</v>
      </c>
      <c r="C4096">
        <v>325.80163599999997</v>
      </c>
      <c r="D4096">
        <f t="shared" si="64"/>
        <v>2.5720776399229178E-2</v>
      </c>
      <c r="E4096">
        <f>Table2[[#This Row],[Return]]</f>
        <v>2.5720776399229178E-2</v>
      </c>
    </row>
    <row r="4097" spans="2:5" x14ac:dyDescent="0.2">
      <c r="B4097" s="149">
        <v>39358</v>
      </c>
      <c r="C4097">
        <v>317.63189699999998</v>
      </c>
      <c r="D4097">
        <f t="shared" si="64"/>
        <v>-3.1941706823692309E-2</v>
      </c>
      <c r="E4097">
        <f>Table2[[#This Row],[Return]]</f>
        <v>-3.1941706823692309E-2</v>
      </c>
    </row>
    <row r="4098" spans="2:5" x14ac:dyDescent="0.2">
      <c r="B4098" s="149">
        <v>39356</v>
      </c>
      <c r="C4098">
        <v>328.11236600000001</v>
      </c>
      <c r="D4098">
        <f t="shared" si="64"/>
        <v>2.6594519743126203E-2</v>
      </c>
      <c r="E4098">
        <f>Table2[[#This Row],[Return]]</f>
        <v>2.6594519743126203E-2</v>
      </c>
    </row>
    <row r="4099" spans="2:5" x14ac:dyDescent="0.2">
      <c r="B4099" s="149">
        <v>39353</v>
      </c>
      <c r="C4099">
        <v>319.61242700000003</v>
      </c>
      <c r="D4099">
        <f t="shared" si="64"/>
        <v>2.4738794426422708E-2</v>
      </c>
      <c r="E4099">
        <f>Table2[[#This Row],[Return]]</f>
        <v>2.4738794426422708E-2</v>
      </c>
    </row>
    <row r="4100" spans="2:5" x14ac:dyDescent="0.2">
      <c r="B4100" s="149">
        <v>39352</v>
      </c>
      <c r="C4100">
        <v>311.89648399999999</v>
      </c>
      <c r="D4100">
        <f t="shared" ref="D4100:D4163" si="65">(C4100-C4101)/C4101</f>
        <v>2.1209764891254035E-3</v>
      </c>
      <c r="E4100">
        <f>Table2[[#This Row],[Return]]</f>
        <v>2.1209764891254035E-3</v>
      </c>
    </row>
    <row r="4101" spans="2:5" x14ac:dyDescent="0.2">
      <c r="B4101" s="149">
        <v>39351</v>
      </c>
      <c r="C4101">
        <v>311.23635899999999</v>
      </c>
      <c r="D4101">
        <f t="shared" si="65"/>
        <v>-7.6305254138437102E-3</v>
      </c>
      <c r="E4101">
        <f>Table2[[#This Row],[Return]]</f>
        <v>-7.6305254138437102E-3</v>
      </c>
    </row>
    <row r="4102" spans="2:5" x14ac:dyDescent="0.2">
      <c r="B4102" s="149">
        <v>39350</v>
      </c>
      <c r="C4102">
        <v>313.62951700000002</v>
      </c>
      <c r="D4102">
        <f t="shared" si="65"/>
        <v>2.6318223676065062E-4</v>
      </c>
      <c r="E4102">
        <f>Table2[[#This Row],[Return]]</f>
        <v>2.6318223676065062E-4</v>
      </c>
    </row>
    <row r="4103" spans="2:5" x14ac:dyDescent="0.2">
      <c r="B4103" s="149">
        <v>39349</v>
      </c>
      <c r="C4103">
        <v>313.54699699999998</v>
      </c>
      <c r="D4103">
        <f t="shared" si="65"/>
        <v>1.2390123864914244E-2</v>
      </c>
      <c r="E4103">
        <f>Table2[[#This Row],[Return]]</f>
        <v>1.2390123864914244E-2</v>
      </c>
    </row>
    <row r="4104" spans="2:5" x14ac:dyDescent="0.2">
      <c r="B4104" s="149">
        <v>39346</v>
      </c>
      <c r="C4104">
        <v>309.709656</v>
      </c>
      <c r="D4104">
        <f t="shared" si="65"/>
        <v>-1.0806346616805157E-2</v>
      </c>
      <c r="E4104">
        <f>Table2[[#This Row],[Return]]</f>
        <v>-1.0806346616805157E-2</v>
      </c>
    </row>
    <row r="4105" spans="2:5" x14ac:dyDescent="0.2">
      <c r="B4105" s="149">
        <v>39345</v>
      </c>
      <c r="C4105">
        <v>313.09304800000001</v>
      </c>
      <c r="D4105">
        <f t="shared" si="65"/>
        <v>-2.1912840889804337E-2</v>
      </c>
      <c r="E4105">
        <f>Table2[[#This Row],[Return]]</f>
        <v>-2.1912840889804337E-2</v>
      </c>
    </row>
    <row r="4106" spans="2:5" x14ac:dyDescent="0.2">
      <c r="B4106" s="149">
        <v>39344</v>
      </c>
      <c r="C4106">
        <v>320.10751299999998</v>
      </c>
      <c r="D4106">
        <f t="shared" si="65"/>
        <v>2.1058109965447609E-2</v>
      </c>
      <c r="E4106">
        <f>Table2[[#This Row],[Return]]</f>
        <v>2.1058109965447609E-2</v>
      </c>
    </row>
    <row r="4107" spans="2:5" x14ac:dyDescent="0.2">
      <c r="B4107" s="149">
        <v>39343</v>
      </c>
      <c r="C4107">
        <v>313.50567599999999</v>
      </c>
      <c r="D4107">
        <f t="shared" si="65"/>
        <v>1.0237835552518259E-2</v>
      </c>
      <c r="E4107">
        <f>Table2[[#This Row],[Return]]</f>
        <v>1.0237835552518259E-2</v>
      </c>
    </row>
    <row r="4108" spans="2:5" x14ac:dyDescent="0.2">
      <c r="B4108" s="149">
        <v>39342</v>
      </c>
      <c r="C4108">
        <v>310.32858299999998</v>
      </c>
      <c r="D4108">
        <f t="shared" si="65"/>
        <v>2.3990338629014066E-3</v>
      </c>
      <c r="E4108">
        <f>Table2[[#This Row],[Return]]</f>
        <v>2.3990338629014066E-3</v>
      </c>
    </row>
    <row r="4109" spans="2:5" x14ac:dyDescent="0.2">
      <c r="B4109" s="149">
        <v>39339</v>
      </c>
      <c r="C4109">
        <v>309.58587599999998</v>
      </c>
      <c r="D4109">
        <f t="shared" si="65"/>
        <v>-5.8300675346746591E-3</v>
      </c>
      <c r="E4109">
        <f>Table2[[#This Row],[Return]]</f>
        <v>-5.8300675346746591E-3</v>
      </c>
    </row>
    <row r="4110" spans="2:5" x14ac:dyDescent="0.2">
      <c r="B4110" s="149">
        <v>39338</v>
      </c>
      <c r="C4110">
        <v>311.40136699999999</v>
      </c>
      <c r="D4110">
        <f t="shared" si="65"/>
        <v>-1.6036561923860396E-2</v>
      </c>
      <c r="E4110">
        <f>Table2[[#This Row],[Return]]</f>
        <v>-1.6036561923860396E-2</v>
      </c>
    </row>
    <row r="4111" spans="2:5" x14ac:dyDescent="0.2">
      <c r="B4111" s="149">
        <v>39337</v>
      </c>
      <c r="C4111">
        <v>316.476563</v>
      </c>
      <c r="D4111">
        <f t="shared" si="65"/>
        <v>5.2425231099024845E-3</v>
      </c>
      <c r="E4111">
        <f>Table2[[#This Row],[Return]]</f>
        <v>5.2425231099024845E-3</v>
      </c>
    </row>
    <row r="4112" spans="2:5" x14ac:dyDescent="0.2">
      <c r="B4112" s="149">
        <v>39336</v>
      </c>
      <c r="C4112">
        <v>314.82607999999999</v>
      </c>
      <c r="D4112">
        <f t="shared" si="65"/>
        <v>-7.80228264603569E-3</v>
      </c>
      <c r="E4112">
        <f>Table2[[#This Row],[Return]]</f>
        <v>-7.80228264603569E-3</v>
      </c>
    </row>
    <row r="4113" spans="2:5" x14ac:dyDescent="0.2">
      <c r="B4113" s="149">
        <v>39335</v>
      </c>
      <c r="C4113">
        <v>317.30175800000001</v>
      </c>
      <c r="D4113">
        <f t="shared" si="65"/>
        <v>4.4553134283319924E-2</v>
      </c>
      <c r="E4113">
        <f>Table2[[#This Row],[Return]]</f>
        <v>4.4553134283319924E-2</v>
      </c>
    </row>
    <row r="4114" spans="2:5" x14ac:dyDescent="0.2">
      <c r="B4114" s="149">
        <v>39332</v>
      </c>
      <c r="C4114">
        <v>303.767944</v>
      </c>
      <c r="D4114">
        <f t="shared" si="65"/>
        <v>9.7381069251184817E-3</v>
      </c>
      <c r="E4114">
        <f>Table2[[#This Row],[Return]]</f>
        <v>9.7381069251184817E-3</v>
      </c>
    </row>
    <row r="4115" spans="2:5" x14ac:dyDescent="0.2">
      <c r="B4115" s="149">
        <v>39331</v>
      </c>
      <c r="C4115">
        <v>300.838348</v>
      </c>
      <c r="D4115">
        <f t="shared" si="65"/>
        <v>-8.7017771988267718E-3</v>
      </c>
      <c r="E4115">
        <f>Table2[[#This Row],[Return]]</f>
        <v>-8.7017771988267718E-3</v>
      </c>
    </row>
    <row r="4116" spans="2:5" x14ac:dyDescent="0.2">
      <c r="B4116" s="149">
        <v>39330</v>
      </c>
      <c r="C4116">
        <v>303.47915599999999</v>
      </c>
      <c r="D4116">
        <f t="shared" si="65"/>
        <v>-5.5433901110282591E-3</v>
      </c>
      <c r="E4116">
        <f>Table2[[#This Row],[Return]]</f>
        <v>-5.5433901110282591E-3</v>
      </c>
    </row>
    <row r="4117" spans="2:5" x14ac:dyDescent="0.2">
      <c r="B4117" s="149">
        <v>39329</v>
      </c>
      <c r="C4117">
        <v>305.17083700000001</v>
      </c>
      <c r="D4117">
        <f t="shared" si="65"/>
        <v>3.6637325728563212E-3</v>
      </c>
      <c r="E4117">
        <f>Table2[[#This Row],[Return]]</f>
        <v>3.6637325728563212E-3</v>
      </c>
    </row>
    <row r="4118" spans="2:5" x14ac:dyDescent="0.2">
      <c r="B4118" s="149">
        <v>39328</v>
      </c>
      <c r="C4118">
        <v>304.05685399999999</v>
      </c>
      <c r="D4118">
        <f t="shared" si="65"/>
        <v>1.3199831805621454E-2</v>
      </c>
      <c r="E4118">
        <f>Table2[[#This Row],[Return]]</f>
        <v>1.3199831805621454E-2</v>
      </c>
    </row>
    <row r="4119" spans="2:5" x14ac:dyDescent="0.2">
      <c r="B4119" s="149">
        <v>39325</v>
      </c>
      <c r="C4119">
        <v>300.095642</v>
      </c>
      <c r="D4119">
        <f t="shared" si="65"/>
        <v>8.2551127868687687E-4</v>
      </c>
      <c r="E4119">
        <f>Table2[[#This Row],[Return]]</f>
        <v>8.2551127868687687E-4</v>
      </c>
    </row>
    <row r="4120" spans="2:5" x14ac:dyDescent="0.2">
      <c r="B4120" s="149">
        <v>39324</v>
      </c>
      <c r="C4120">
        <v>299.84811400000001</v>
      </c>
      <c r="D4120">
        <f t="shared" si="65"/>
        <v>7.7659771528925331E-3</v>
      </c>
      <c r="E4120">
        <f>Table2[[#This Row],[Return]]</f>
        <v>7.7659771528925331E-3</v>
      </c>
    </row>
    <row r="4121" spans="2:5" x14ac:dyDescent="0.2">
      <c r="B4121" s="149">
        <v>39323</v>
      </c>
      <c r="C4121">
        <v>297.53744499999999</v>
      </c>
      <c r="D4121">
        <f t="shared" si="65"/>
        <v>-3.4548968702272976E-3</v>
      </c>
      <c r="E4121">
        <f>Table2[[#This Row],[Return]]</f>
        <v>-3.4548968702272976E-3</v>
      </c>
    </row>
    <row r="4122" spans="2:5" x14ac:dyDescent="0.2">
      <c r="B4122" s="149">
        <v>39322</v>
      </c>
      <c r="C4122">
        <v>298.56896999999998</v>
      </c>
      <c r="D4122">
        <f t="shared" si="65"/>
        <v>-4.4028673603116924E-3</v>
      </c>
      <c r="E4122">
        <f>Table2[[#This Row],[Return]]</f>
        <v>-4.4028673603116924E-3</v>
      </c>
    </row>
    <row r="4123" spans="2:5" x14ac:dyDescent="0.2">
      <c r="B4123" s="149">
        <v>39321</v>
      </c>
      <c r="C4123">
        <v>299.889343</v>
      </c>
      <c r="D4123">
        <f t="shared" si="65"/>
        <v>6.3694510116942193E-3</v>
      </c>
      <c r="E4123">
        <f>Table2[[#This Row],[Return]]</f>
        <v>6.3694510116942193E-3</v>
      </c>
    </row>
    <row r="4124" spans="2:5" x14ac:dyDescent="0.2">
      <c r="B4124" s="149">
        <v>39318</v>
      </c>
      <c r="C4124">
        <v>297.99130200000002</v>
      </c>
      <c r="D4124">
        <f t="shared" si="65"/>
        <v>2.6377747284139072E-3</v>
      </c>
      <c r="E4124">
        <f>Table2[[#This Row],[Return]]</f>
        <v>2.6377747284139072E-3</v>
      </c>
    </row>
    <row r="4125" spans="2:5" x14ac:dyDescent="0.2">
      <c r="B4125" s="149">
        <v>39317</v>
      </c>
      <c r="C4125">
        <v>297.207336</v>
      </c>
      <c r="D4125">
        <f t="shared" si="65"/>
        <v>1.1799190393387672E-2</v>
      </c>
      <c r="E4125">
        <f>Table2[[#This Row],[Return]]</f>
        <v>1.1799190393387672E-2</v>
      </c>
    </row>
    <row r="4126" spans="2:5" x14ac:dyDescent="0.2">
      <c r="B4126" s="149">
        <v>39316</v>
      </c>
      <c r="C4126">
        <v>293.74142499999999</v>
      </c>
      <c r="D4126">
        <f t="shared" si="65"/>
        <v>3.5242614444538859E-3</v>
      </c>
      <c r="E4126">
        <f>Table2[[#This Row],[Return]]</f>
        <v>3.5242614444538859E-3</v>
      </c>
    </row>
    <row r="4127" spans="2:5" x14ac:dyDescent="0.2">
      <c r="B4127" s="149">
        <v>39315</v>
      </c>
      <c r="C4127">
        <v>292.70983899999999</v>
      </c>
      <c r="D4127">
        <f t="shared" si="65"/>
        <v>-1.4585426357148702E-2</v>
      </c>
      <c r="E4127">
        <f>Table2[[#This Row],[Return]]</f>
        <v>-1.4585426357148702E-2</v>
      </c>
    </row>
    <row r="4128" spans="2:5" x14ac:dyDescent="0.2">
      <c r="B4128" s="149">
        <v>39314</v>
      </c>
      <c r="C4128">
        <v>297.042328</v>
      </c>
      <c r="D4128">
        <f t="shared" si="65"/>
        <v>1.3892205936452223E-4</v>
      </c>
      <c r="E4128">
        <f>Table2[[#This Row],[Return]]</f>
        <v>1.3892205936452223E-4</v>
      </c>
    </row>
    <row r="4129" spans="2:5" x14ac:dyDescent="0.2">
      <c r="B4129" s="149">
        <v>39311</v>
      </c>
      <c r="C4129">
        <v>297.00106799999998</v>
      </c>
      <c r="D4129">
        <f t="shared" si="65"/>
        <v>1.5303699959224701E-3</v>
      </c>
      <c r="E4129">
        <f>Table2[[#This Row],[Return]]</f>
        <v>1.5303699959224701E-3</v>
      </c>
    </row>
    <row r="4130" spans="2:5" x14ac:dyDescent="0.2">
      <c r="B4130" s="149">
        <v>39310</v>
      </c>
      <c r="C4130">
        <v>296.54724099999999</v>
      </c>
      <c r="D4130">
        <f t="shared" si="65"/>
        <v>-1.8051690897018947E-3</v>
      </c>
      <c r="E4130">
        <f>Table2[[#This Row],[Return]]</f>
        <v>-1.8051690897018947E-3</v>
      </c>
    </row>
    <row r="4131" spans="2:5" x14ac:dyDescent="0.2">
      <c r="B4131" s="149">
        <v>39308</v>
      </c>
      <c r="C4131">
        <v>297.083527</v>
      </c>
      <c r="D4131">
        <f t="shared" si="65"/>
        <v>-3.8741619375252342E-3</v>
      </c>
      <c r="E4131">
        <f>Table2[[#This Row],[Return]]</f>
        <v>-3.8741619375252342E-3</v>
      </c>
    </row>
    <row r="4132" spans="2:5" x14ac:dyDescent="0.2">
      <c r="B4132" s="149">
        <v>39307</v>
      </c>
      <c r="C4132">
        <v>298.23895299999998</v>
      </c>
      <c r="D4132">
        <f t="shared" si="65"/>
        <v>-4.9558271603138779E-3</v>
      </c>
      <c r="E4132">
        <f>Table2[[#This Row],[Return]]</f>
        <v>-4.9558271603138779E-3</v>
      </c>
    </row>
    <row r="4133" spans="2:5" x14ac:dyDescent="0.2">
      <c r="B4133" s="149">
        <v>39304</v>
      </c>
      <c r="C4133">
        <v>299.724335</v>
      </c>
      <c r="D4133">
        <f t="shared" si="65"/>
        <v>3.0378032325373157E-3</v>
      </c>
      <c r="E4133">
        <f>Table2[[#This Row],[Return]]</f>
        <v>3.0378032325373157E-3</v>
      </c>
    </row>
    <row r="4134" spans="2:5" x14ac:dyDescent="0.2">
      <c r="B4134" s="149">
        <v>39303</v>
      </c>
      <c r="C4134">
        <v>298.81658900000002</v>
      </c>
      <c r="D4134">
        <f t="shared" si="65"/>
        <v>-1.3787660451108157E-3</v>
      </c>
      <c r="E4134">
        <f>Table2[[#This Row],[Return]]</f>
        <v>-1.3787660451108157E-3</v>
      </c>
    </row>
    <row r="4135" spans="2:5" x14ac:dyDescent="0.2">
      <c r="B4135" s="149">
        <v>39302</v>
      </c>
      <c r="C4135">
        <v>299.22915599999999</v>
      </c>
      <c r="D4135">
        <f t="shared" si="65"/>
        <v>-1.346766001013327E-2</v>
      </c>
      <c r="E4135">
        <f>Table2[[#This Row],[Return]]</f>
        <v>-1.346766001013327E-2</v>
      </c>
    </row>
    <row r="4136" spans="2:5" x14ac:dyDescent="0.2">
      <c r="B4136" s="149">
        <v>39301</v>
      </c>
      <c r="C4136">
        <v>303.31408699999997</v>
      </c>
      <c r="D4136">
        <f t="shared" si="65"/>
        <v>4.0825513459340635E-4</v>
      </c>
      <c r="E4136">
        <f>Table2[[#This Row],[Return]]</f>
        <v>4.0825513459340635E-4</v>
      </c>
    </row>
    <row r="4137" spans="2:5" x14ac:dyDescent="0.2">
      <c r="B4137" s="149">
        <v>39300</v>
      </c>
      <c r="C4137">
        <v>303.19030800000002</v>
      </c>
      <c r="D4137">
        <f t="shared" si="65"/>
        <v>-1.5013231114774804E-2</v>
      </c>
      <c r="E4137">
        <f>Table2[[#This Row],[Return]]</f>
        <v>-1.5013231114774804E-2</v>
      </c>
    </row>
    <row r="4138" spans="2:5" x14ac:dyDescent="0.2">
      <c r="B4138" s="149">
        <v>39297</v>
      </c>
      <c r="C4138">
        <v>307.811554</v>
      </c>
      <c r="D4138">
        <f t="shared" si="65"/>
        <v>1.1113826146561277E-2</v>
      </c>
      <c r="E4138">
        <f>Table2[[#This Row],[Return]]</f>
        <v>1.1113826146561277E-2</v>
      </c>
    </row>
    <row r="4139" spans="2:5" x14ac:dyDescent="0.2">
      <c r="B4139" s="149">
        <v>39296</v>
      </c>
      <c r="C4139">
        <v>304.42819200000002</v>
      </c>
      <c r="D4139">
        <f t="shared" si="65"/>
        <v>2.018838225639813E-2</v>
      </c>
      <c r="E4139">
        <f>Table2[[#This Row],[Return]]</f>
        <v>2.018838225639813E-2</v>
      </c>
    </row>
    <row r="4140" spans="2:5" x14ac:dyDescent="0.2">
      <c r="B4140" s="149">
        <v>39295</v>
      </c>
      <c r="C4140">
        <v>298.40390000000002</v>
      </c>
      <c r="D4140">
        <f t="shared" si="65"/>
        <v>-2.7041660690365565E-2</v>
      </c>
      <c r="E4140">
        <f>Table2[[#This Row],[Return]]</f>
        <v>-2.7041660690365565E-2</v>
      </c>
    </row>
    <row r="4141" spans="2:5" x14ac:dyDescent="0.2">
      <c r="B4141" s="149">
        <v>39294</v>
      </c>
      <c r="C4141">
        <v>306.69751000000002</v>
      </c>
      <c r="D4141">
        <f t="shared" si="65"/>
        <v>1.3913401591340042E-2</v>
      </c>
      <c r="E4141">
        <f>Table2[[#This Row],[Return]]</f>
        <v>1.3913401591340042E-2</v>
      </c>
    </row>
    <row r="4142" spans="2:5" x14ac:dyDescent="0.2">
      <c r="B4142" s="149">
        <v>39293</v>
      </c>
      <c r="C4142">
        <v>302.48886099999999</v>
      </c>
      <c r="D4142">
        <f t="shared" si="65"/>
        <v>1.9131648470674038E-3</v>
      </c>
      <c r="E4142">
        <f>Table2[[#This Row],[Return]]</f>
        <v>1.9131648470674038E-3</v>
      </c>
    </row>
    <row r="4143" spans="2:5" x14ac:dyDescent="0.2">
      <c r="B4143" s="149">
        <v>39290</v>
      </c>
      <c r="C4143">
        <v>301.91125499999998</v>
      </c>
      <c r="D4143">
        <f t="shared" si="65"/>
        <v>-1.8379168310145706E-2</v>
      </c>
      <c r="E4143">
        <f>Table2[[#This Row],[Return]]</f>
        <v>-1.8379168310145706E-2</v>
      </c>
    </row>
    <row r="4144" spans="2:5" x14ac:dyDescent="0.2">
      <c r="B4144" s="149">
        <v>39289</v>
      </c>
      <c r="C4144">
        <v>307.56402600000001</v>
      </c>
      <c r="D4144">
        <f t="shared" si="65"/>
        <v>1.1534592803489395E-2</v>
      </c>
      <c r="E4144">
        <f>Table2[[#This Row],[Return]]</f>
        <v>1.1534592803489395E-2</v>
      </c>
    </row>
    <row r="4145" spans="2:5" x14ac:dyDescent="0.2">
      <c r="B4145" s="149">
        <v>39288</v>
      </c>
      <c r="C4145">
        <v>304.05685399999999</v>
      </c>
      <c r="D4145">
        <f t="shared" si="65"/>
        <v>-4.8055847158302863E-2</v>
      </c>
      <c r="E4145">
        <f>Table2[[#This Row],[Return]]</f>
        <v>-4.8055847158302863E-2</v>
      </c>
    </row>
    <row r="4146" spans="2:5" x14ac:dyDescent="0.2">
      <c r="B4146" s="149">
        <v>39287</v>
      </c>
      <c r="C4146">
        <v>319.40618899999998</v>
      </c>
      <c r="D4146">
        <f t="shared" si="65"/>
        <v>8.3366993626712987E-3</v>
      </c>
      <c r="E4146">
        <f>Table2[[#This Row],[Return]]</f>
        <v>8.3366993626712987E-3</v>
      </c>
    </row>
    <row r="4147" spans="2:5" x14ac:dyDescent="0.2">
      <c r="B4147" s="149">
        <v>39286</v>
      </c>
      <c r="C4147">
        <v>316.76541099999997</v>
      </c>
      <c r="D4147">
        <f t="shared" si="65"/>
        <v>1.5654868933090294E-3</v>
      </c>
      <c r="E4147">
        <f>Table2[[#This Row],[Return]]</f>
        <v>1.5654868933090294E-3</v>
      </c>
    </row>
    <row r="4148" spans="2:5" x14ac:dyDescent="0.2">
      <c r="B4148" s="149">
        <v>39283</v>
      </c>
      <c r="C4148">
        <v>316.27029399999998</v>
      </c>
      <c r="D4148">
        <f t="shared" si="65"/>
        <v>2.8997374124906796E-2</v>
      </c>
      <c r="E4148">
        <f>Table2[[#This Row],[Return]]</f>
        <v>2.8997374124906796E-2</v>
      </c>
    </row>
    <row r="4149" spans="2:5" x14ac:dyDescent="0.2">
      <c r="B4149" s="149">
        <v>39282</v>
      </c>
      <c r="C4149">
        <v>307.35772700000001</v>
      </c>
      <c r="D4149">
        <f t="shared" si="65"/>
        <v>5.8061420116231818E-3</v>
      </c>
      <c r="E4149">
        <f>Table2[[#This Row],[Return]]</f>
        <v>5.8061420116231818E-3</v>
      </c>
    </row>
    <row r="4150" spans="2:5" x14ac:dyDescent="0.2">
      <c r="B4150" s="149">
        <v>39281</v>
      </c>
      <c r="C4150">
        <v>305.58346599999999</v>
      </c>
      <c r="D4150">
        <f t="shared" si="65"/>
        <v>4.611838635328735E-3</v>
      </c>
      <c r="E4150">
        <f>Table2[[#This Row],[Return]]</f>
        <v>4.611838635328735E-3</v>
      </c>
    </row>
    <row r="4151" spans="2:5" x14ac:dyDescent="0.2">
      <c r="B4151" s="149">
        <v>39280</v>
      </c>
      <c r="C4151">
        <v>304.180634</v>
      </c>
      <c r="D4151">
        <f t="shared" si="65"/>
        <v>6.0044030476637368E-3</v>
      </c>
      <c r="E4151">
        <f>Table2[[#This Row],[Return]]</f>
        <v>6.0044030476637368E-3</v>
      </c>
    </row>
    <row r="4152" spans="2:5" x14ac:dyDescent="0.2">
      <c r="B4152" s="149">
        <v>39279</v>
      </c>
      <c r="C4152">
        <v>302.36511200000001</v>
      </c>
      <c r="D4152">
        <f t="shared" si="65"/>
        <v>1.0898178076405756E-2</v>
      </c>
      <c r="E4152">
        <f>Table2[[#This Row],[Return]]</f>
        <v>1.0898178076405756E-2</v>
      </c>
    </row>
    <row r="4153" spans="2:5" x14ac:dyDescent="0.2">
      <c r="B4153" s="149">
        <v>39276</v>
      </c>
      <c r="C4153">
        <v>299.10540800000001</v>
      </c>
      <c r="D4153">
        <f t="shared" si="65"/>
        <v>3.2621101876624946E-2</v>
      </c>
      <c r="E4153">
        <f>Table2[[#This Row],[Return]]</f>
        <v>3.2621101876624946E-2</v>
      </c>
    </row>
    <row r="4154" spans="2:5" x14ac:dyDescent="0.2">
      <c r="B4154" s="149">
        <v>39275</v>
      </c>
      <c r="C4154">
        <v>289.65649400000001</v>
      </c>
      <c r="D4154">
        <f t="shared" si="65"/>
        <v>3.4482631281384943E-2</v>
      </c>
      <c r="E4154">
        <f>Table2[[#This Row],[Return]]</f>
        <v>3.4482631281384943E-2</v>
      </c>
    </row>
    <row r="4155" spans="2:5" x14ac:dyDescent="0.2">
      <c r="B4155" s="149">
        <v>39274</v>
      </c>
      <c r="C4155">
        <v>280.00131199999998</v>
      </c>
      <c r="D4155">
        <f t="shared" si="65"/>
        <v>3.8249911604558227E-2</v>
      </c>
      <c r="E4155">
        <f>Table2[[#This Row],[Return]]</f>
        <v>3.8249911604558227E-2</v>
      </c>
    </row>
    <row r="4156" spans="2:5" x14ac:dyDescent="0.2">
      <c r="B4156" s="149">
        <v>39273</v>
      </c>
      <c r="C4156">
        <v>269.68585200000001</v>
      </c>
      <c r="D4156">
        <f t="shared" si="65"/>
        <v>-1.5217707587651912E-2</v>
      </c>
      <c r="E4156">
        <f>Table2[[#This Row],[Return]]</f>
        <v>-1.5217707587651912E-2</v>
      </c>
    </row>
    <row r="4157" spans="2:5" x14ac:dyDescent="0.2">
      <c r="B4157" s="149">
        <v>39272</v>
      </c>
      <c r="C4157">
        <v>273.85327100000001</v>
      </c>
      <c r="D4157">
        <f t="shared" si="65"/>
        <v>-1.5075509239209018E-4</v>
      </c>
      <c r="E4157">
        <f>Table2[[#This Row],[Return]]</f>
        <v>-1.5075509239209018E-4</v>
      </c>
    </row>
    <row r="4158" spans="2:5" x14ac:dyDescent="0.2">
      <c r="B4158" s="149">
        <v>39269</v>
      </c>
      <c r="C4158">
        <v>273.89456200000001</v>
      </c>
      <c r="D4158">
        <f t="shared" si="65"/>
        <v>1.2198860795051624E-2</v>
      </c>
      <c r="E4158">
        <f>Table2[[#This Row],[Return]]</f>
        <v>1.2198860795051624E-2</v>
      </c>
    </row>
    <row r="4159" spans="2:5" x14ac:dyDescent="0.2">
      <c r="B4159" s="149">
        <v>39268</v>
      </c>
      <c r="C4159">
        <v>270.59362800000002</v>
      </c>
      <c r="D4159">
        <f t="shared" si="65"/>
        <v>-1.0561231441342666E-2</v>
      </c>
      <c r="E4159">
        <f>Table2[[#This Row],[Return]]</f>
        <v>-1.0561231441342666E-2</v>
      </c>
    </row>
    <row r="4160" spans="2:5" x14ac:dyDescent="0.2">
      <c r="B4160" s="149">
        <v>39267</v>
      </c>
      <c r="C4160">
        <v>273.48193400000002</v>
      </c>
      <c r="D4160">
        <f t="shared" si="65"/>
        <v>2.7915295327056805E-2</v>
      </c>
      <c r="E4160">
        <f>Table2[[#This Row],[Return]]</f>
        <v>2.7915295327056805E-2</v>
      </c>
    </row>
    <row r="4161" spans="2:5" x14ac:dyDescent="0.2">
      <c r="B4161" s="149">
        <v>39266</v>
      </c>
      <c r="C4161">
        <v>266.05493200000001</v>
      </c>
      <c r="D4161">
        <f t="shared" si="65"/>
        <v>-1.2405860414929479E-2</v>
      </c>
      <c r="E4161">
        <f>Table2[[#This Row],[Return]]</f>
        <v>-1.2405860414929479E-2</v>
      </c>
    </row>
    <row r="4162" spans="2:5" x14ac:dyDescent="0.2">
      <c r="B4162" s="149">
        <v>39265</v>
      </c>
      <c r="C4162">
        <v>269.39703400000002</v>
      </c>
      <c r="D4162">
        <f t="shared" si="65"/>
        <v>-1.150647748517202E-2</v>
      </c>
      <c r="E4162">
        <f>Table2[[#This Row],[Return]]</f>
        <v>-1.150647748517202E-2</v>
      </c>
    </row>
    <row r="4163" spans="2:5" x14ac:dyDescent="0.2">
      <c r="B4163" s="149">
        <v>39262</v>
      </c>
      <c r="C4163">
        <v>272.53292800000003</v>
      </c>
      <c r="D4163">
        <f t="shared" si="65"/>
        <v>1.2881564688785142E-2</v>
      </c>
      <c r="E4163">
        <f>Table2[[#This Row],[Return]]</f>
        <v>1.2881564688785142E-2</v>
      </c>
    </row>
    <row r="4164" spans="2:5" x14ac:dyDescent="0.2">
      <c r="B4164" s="149">
        <v>39261</v>
      </c>
      <c r="C4164">
        <v>269.06692500000003</v>
      </c>
      <c r="D4164">
        <f t="shared" ref="D4164:D4227" si="66">(C4164-C4165)/C4165</f>
        <v>2.5798108890390553E-2</v>
      </c>
      <c r="E4164">
        <f>Table2[[#This Row],[Return]]</f>
        <v>2.5798108890390553E-2</v>
      </c>
    </row>
    <row r="4165" spans="2:5" x14ac:dyDescent="0.2">
      <c r="B4165" s="149">
        <v>39260</v>
      </c>
      <c r="C4165">
        <v>262.30007899999998</v>
      </c>
      <c r="D4165">
        <f t="shared" si="66"/>
        <v>-1.6705390643599681E-2</v>
      </c>
      <c r="E4165">
        <f>Table2[[#This Row],[Return]]</f>
        <v>-1.6705390643599681E-2</v>
      </c>
    </row>
    <row r="4166" spans="2:5" x14ac:dyDescent="0.2">
      <c r="B4166" s="149">
        <v>39259</v>
      </c>
      <c r="C4166">
        <v>266.756348</v>
      </c>
      <c r="D4166">
        <f t="shared" si="66"/>
        <v>1.394106384654728E-3</v>
      </c>
      <c r="E4166">
        <f>Table2[[#This Row],[Return]]</f>
        <v>1.394106384654728E-3</v>
      </c>
    </row>
    <row r="4167" spans="2:5" x14ac:dyDescent="0.2">
      <c r="B4167" s="149">
        <v>39258</v>
      </c>
      <c r="C4167">
        <v>266.38497899999999</v>
      </c>
      <c r="D4167">
        <f t="shared" si="66"/>
        <v>-1.4802283874774454E-2</v>
      </c>
      <c r="E4167">
        <f>Table2[[#This Row],[Return]]</f>
        <v>-1.4802283874774454E-2</v>
      </c>
    </row>
    <row r="4168" spans="2:5" x14ac:dyDescent="0.2">
      <c r="B4168" s="149">
        <v>39255</v>
      </c>
      <c r="C4168">
        <v>270.38732900000002</v>
      </c>
      <c r="D4168">
        <f t="shared" si="66"/>
        <v>4.4450410473777712E-3</v>
      </c>
      <c r="E4168">
        <f>Table2[[#This Row],[Return]]</f>
        <v>4.4450410473777712E-3</v>
      </c>
    </row>
    <row r="4169" spans="2:5" x14ac:dyDescent="0.2">
      <c r="B4169" s="149">
        <v>39254</v>
      </c>
      <c r="C4169">
        <v>269.190765</v>
      </c>
      <c r="D4169">
        <f t="shared" si="66"/>
        <v>1.4461360158822838E-2</v>
      </c>
      <c r="E4169">
        <f>Table2[[#This Row],[Return]]</f>
        <v>1.4461360158822838E-2</v>
      </c>
    </row>
    <row r="4170" spans="2:5" x14ac:dyDescent="0.2">
      <c r="B4170" s="149">
        <v>39253</v>
      </c>
      <c r="C4170">
        <v>265.35339399999998</v>
      </c>
      <c r="D4170">
        <f t="shared" si="66"/>
        <v>-3.8725344194426477E-3</v>
      </c>
      <c r="E4170">
        <f>Table2[[#This Row],[Return]]</f>
        <v>-3.8725344194426477E-3</v>
      </c>
    </row>
    <row r="4171" spans="2:5" x14ac:dyDescent="0.2">
      <c r="B4171" s="149">
        <v>39252</v>
      </c>
      <c r="C4171">
        <v>266.38497899999999</v>
      </c>
      <c r="D4171">
        <f t="shared" si="66"/>
        <v>2.0711589896799439E-2</v>
      </c>
      <c r="E4171">
        <f>Table2[[#This Row],[Return]]</f>
        <v>2.0711589896799439E-2</v>
      </c>
    </row>
    <row r="4172" spans="2:5" x14ac:dyDescent="0.2">
      <c r="B4172" s="149">
        <v>39251</v>
      </c>
      <c r="C4172">
        <v>260.97967499999999</v>
      </c>
      <c r="D4172">
        <f t="shared" si="66"/>
        <v>-9.7072488278850799E-3</v>
      </c>
      <c r="E4172">
        <f>Table2[[#This Row],[Return]]</f>
        <v>-9.7072488278850799E-3</v>
      </c>
    </row>
    <row r="4173" spans="2:5" x14ac:dyDescent="0.2">
      <c r="B4173" s="149">
        <v>39248</v>
      </c>
      <c r="C4173">
        <v>263.53790300000003</v>
      </c>
      <c r="D4173">
        <f t="shared" si="66"/>
        <v>3.1659063349855021E-2</v>
      </c>
      <c r="E4173">
        <f>Table2[[#This Row],[Return]]</f>
        <v>3.1659063349855021E-2</v>
      </c>
    </row>
    <row r="4174" spans="2:5" x14ac:dyDescent="0.2">
      <c r="B4174" s="149">
        <v>39247</v>
      </c>
      <c r="C4174">
        <v>255.45057700000001</v>
      </c>
      <c r="D4174">
        <f t="shared" si="66"/>
        <v>-2.4578552636688511E-2</v>
      </c>
      <c r="E4174">
        <f>Table2[[#This Row],[Return]]</f>
        <v>-2.4578552636688511E-2</v>
      </c>
    </row>
    <row r="4175" spans="2:5" x14ac:dyDescent="0.2">
      <c r="B4175" s="149">
        <v>39246</v>
      </c>
      <c r="C4175">
        <v>261.88738999999998</v>
      </c>
      <c r="D4175">
        <f t="shared" si="66"/>
        <v>4.4798100918002036E-2</v>
      </c>
      <c r="E4175">
        <f>Table2[[#This Row],[Return]]</f>
        <v>4.4798100918002036E-2</v>
      </c>
    </row>
    <row r="4176" spans="2:5" x14ac:dyDescent="0.2">
      <c r="B4176" s="149">
        <v>39245</v>
      </c>
      <c r="C4176">
        <v>250.65837099999999</v>
      </c>
      <c r="D4176">
        <f t="shared" si="66"/>
        <v>3.1274560594422244E-3</v>
      </c>
      <c r="E4176">
        <f>Table2[[#This Row],[Return]]</f>
        <v>3.1274560594422244E-3</v>
      </c>
    </row>
    <row r="4177" spans="2:5" x14ac:dyDescent="0.2">
      <c r="B4177" s="149">
        <v>39244</v>
      </c>
      <c r="C4177">
        <v>249.876892</v>
      </c>
      <c r="D4177">
        <f t="shared" si="66"/>
        <v>-5.0929417641520466E-2</v>
      </c>
      <c r="E4177">
        <f>Table2[[#This Row],[Return]]</f>
        <v>-5.0929417641520466E-2</v>
      </c>
    </row>
    <row r="4178" spans="2:5" x14ac:dyDescent="0.2">
      <c r="B4178" s="149">
        <v>39241</v>
      </c>
      <c r="C4178">
        <v>263.285889</v>
      </c>
      <c r="D4178">
        <f t="shared" si="66"/>
        <v>1.6677089355978138E-2</v>
      </c>
      <c r="E4178">
        <f>Table2[[#This Row],[Return]]</f>
        <v>1.6677089355978138E-2</v>
      </c>
    </row>
    <row r="4179" spans="2:5" x14ac:dyDescent="0.2">
      <c r="B4179" s="149">
        <v>39240</v>
      </c>
      <c r="C4179">
        <v>258.96707199999997</v>
      </c>
      <c r="D4179">
        <f t="shared" si="66"/>
        <v>-6.3488978217692048E-4</v>
      </c>
      <c r="E4179">
        <f>Table2[[#This Row],[Return]]</f>
        <v>-6.3488978217692048E-4</v>
      </c>
    </row>
    <row r="4180" spans="2:5" x14ac:dyDescent="0.2">
      <c r="B4180" s="149">
        <v>39239</v>
      </c>
      <c r="C4180">
        <v>259.13159200000001</v>
      </c>
      <c r="D4180">
        <f t="shared" si="66"/>
        <v>-5.0534588215337926E-3</v>
      </c>
      <c r="E4180">
        <f>Table2[[#This Row],[Return]]</f>
        <v>-5.0534588215337926E-3</v>
      </c>
    </row>
    <row r="4181" spans="2:5" x14ac:dyDescent="0.2">
      <c r="B4181" s="149">
        <v>39238</v>
      </c>
      <c r="C4181">
        <v>260.44775399999997</v>
      </c>
      <c r="D4181">
        <f t="shared" si="66"/>
        <v>-1.7533324297101933E-2</v>
      </c>
      <c r="E4181">
        <f>Table2[[#This Row],[Return]]</f>
        <v>-1.7533324297101933E-2</v>
      </c>
    </row>
    <row r="4182" spans="2:5" x14ac:dyDescent="0.2">
      <c r="B4182" s="149">
        <v>39237</v>
      </c>
      <c r="C4182">
        <v>265.09576399999997</v>
      </c>
      <c r="D4182">
        <f t="shared" si="66"/>
        <v>3.4254334886064568E-3</v>
      </c>
      <c r="E4182">
        <f>Table2[[#This Row],[Return]]</f>
        <v>3.4254334886064568E-3</v>
      </c>
    </row>
    <row r="4183" spans="2:5" x14ac:dyDescent="0.2">
      <c r="B4183" s="149">
        <v>39234</v>
      </c>
      <c r="C4183">
        <v>264.19079599999998</v>
      </c>
      <c r="D4183">
        <f t="shared" si="66"/>
        <v>-4.340551830649189E-3</v>
      </c>
      <c r="E4183">
        <f>Table2[[#This Row],[Return]]</f>
        <v>-4.340551830649189E-3</v>
      </c>
    </row>
    <row r="4184" spans="2:5" x14ac:dyDescent="0.2">
      <c r="B4184" s="149">
        <v>39233</v>
      </c>
      <c r="C4184">
        <v>265.34252900000001</v>
      </c>
      <c r="D4184">
        <f t="shared" si="66"/>
        <v>-1.6315946519475402E-2</v>
      </c>
      <c r="E4184">
        <f>Table2[[#This Row],[Return]]</f>
        <v>-1.6315946519475402E-2</v>
      </c>
    </row>
    <row r="4185" spans="2:5" x14ac:dyDescent="0.2">
      <c r="B4185" s="149">
        <v>39232</v>
      </c>
      <c r="C4185">
        <v>269.743652</v>
      </c>
      <c r="D4185">
        <f t="shared" si="66"/>
        <v>-1.472337076666624E-2</v>
      </c>
      <c r="E4185">
        <f>Table2[[#This Row],[Return]]</f>
        <v>-1.472337076666624E-2</v>
      </c>
    </row>
    <row r="4186" spans="2:5" x14ac:dyDescent="0.2">
      <c r="B4186" s="149">
        <v>39231</v>
      </c>
      <c r="C4186">
        <v>273.77453600000001</v>
      </c>
      <c r="D4186">
        <f t="shared" si="66"/>
        <v>-1.3926095660708737E-2</v>
      </c>
      <c r="E4186">
        <f>Table2[[#This Row],[Return]]</f>
        <v>-1.3926095660708737E-2</v>
      </c>
    </row>
    <row r="4187" spans="2:5" x14ac:dyDescent="0.2">
      <c r="B4187" s="149">
        <v>39230</v>
      </c>
      <c r="C4187">
        <v>277.64099099999999</v>
      </c>
      <c r="D4187">
        <f t="shared" si="66"/>
        <v>-1.4742251474410892E-2</v>
      </c>
      <c r="E4187">
        <f>Table2[[#This Row],[Return]]</f>
        <v>-1.4742251474410892E-2</v>
      </c>
    </row>
    <row r="4188" spans="2:5" x14ac:dyDescent="0.2">
      <c r="B4188" s="149">
        <v>39227</v>
      </c>
      <c r="C4188">
        <v>281.79528800000003</v>
      </c>
      <c r="D4188">
        <f t="shared" si="66"/>
        <v>6.9076772530796493E-3</v>
      </c>
      <c r="E4188">
        <f>Table2[[#This Row],[Return]]</f>
        <v>6.9076772530796493E-3</v>
      </c>
    </row>
    <row r="4189" spans="2:5" x14ac:dyDescent="0.2">
      <c r="B4189" s="149">
        <v>39226</v>
      </c>
      <c r="C4189">
        <v>279.86209100000002</v>
      </c>
      <c r="D4189">
        <f t="shared" si="66"/>
        <v>4.3237996434535457E-2</v>
      </c>
      <c r="E4189">
        <f>Table2[[#This Row],[Return]]</f>
        <v>4.3237996434535457E-2</v>
      </c>
    </row>
    <row r="4190" spans="2:5" x14ac:dyDescent="0.2">
      <c r="B4190" s="149">
        <v>39225</v>
      </c>
      <c r="C4190">
        <v>268.26293900000002</v>
      </c>
      <c r="D4190">
        <f t="shared" si="66"/>
        <v>-2.482057100474043E-2</v>
      </c>
      <c r="E4190">
        <f>Table2[[#This Row],[Return]]</f>
        <v>-2.482057100474043E-2</v>
      </c>
    </row>
    <row r="4191" spans="2:5" x14ac:dyDescent="0.2">
      <c r="B4191" s="149">
        <v>39224</v>
      </c>
      <c r="C4191">
        <v>275.09085099999999</v>
      </c>
      <c r="D4191">
        <f t="shared" si="66"/>
        <v>-4.7619005583049451E-3</v>
      </c>
      <c r="E4191">
        <f>Table2[[#This Row],[Return]]</f>
        <v>-4.7619005583049451E-3</v>
      </c>
    </row>
    <row r="4192" spans="2:5" x14ac:dyDescent="0.2">
      <c r="B4192" s="149">
        <v>39223</v>
      </c>
      <c r="C4192">
        <v>276.40707400000002</v>
      </c>
      <c r="D4192">
        <f t="shared" si="66"/>
        <v>2.9853763358282858E-3</v>
      </c>
      <c r="E4192">
        <f>Table2[[#This Row],[Return]]</f>
        <v>2.9853763358282858E-3</v>
      </c>
    </row>
    <row r="4193" spans="2:5" x14ac:dyDescent="0.2">
      <c r="B4193" s="149">
        <v>39220</v>
      </c>
      <c r="C4193">
        <v>275.58435100000003</v>
      </c>
      <c r="D4193">
        <f t="shared" si="66"/>
        <v>-1.0193733756791232E-2</v>
      </c>
      <c r="E4193">
        <f>Table2[[#This Row],[Return]]</f>
        <v>-1.0193733756791232E-2</v>
      </c>
    </row>
    <row r="4194" spans="2:5" x14ac:dyDescent="0.2">
      <c r="B4194" s="149">
        <v>39219</v>
      </c>
      <c r="C4194">
        <v>278.42251599999997</v>
      </c>
      <c r="D4194">
        <f t="shared" si="66"/>
        <v>-2.6521682932923759E-3</v>
      </c>
      <c r="E4194">
        <f>Table2[[#This Row],[Return]]</f>
        <v>-2.6521682932923759E-3</v>
      </c>
    </row>
    <row r="4195" spans="2:5" x14ac:dyDescent="0.2">
      <c r="B4195" s="149">
        <v>39218</v>
      </c>
      <c r="C4195">
        <v>279.16290300000003</v>
      </c>
      <c r="D4195">
        <f t="shared" si="66"/>
        <v>9.2196184527215726E-3</v>
      </c>
      <c r="E4195">
        <f>Table2[[#This Row],[Return]]</f>
        <v>9.2196184527215726E-3</v>
      </c>
    </row>
    <row r="4196" spans="2:5" x14ac:dyDescent="0.2">
      <c r="B4196" s="149">
        <v>39217</v>
      </c>
      <c r="C4196">
        <v>276.61264</v>
      </c>
      <c r="D4196">
        <f t="shared" si="66"/>
        <v>-1.1901386148989343E-2</v>
      </c>
      <c r="E4196">
        <f>Table2[[#This Row],[Return]]</f>
        <v>-1.1901386148989343E-2</v>
      </c>
    </row>
    <row r="4197" spans="2:5" x14ac:dyDescent="0.2">
      <c r="B4197" s="149">
        <v>39216</v>
      </c>
      <c r="C4197">
        <v>279.944366</v>
      </c>
      <c r="D4197">
        <f t="shared" si="66"/>
        <v>-3.6386704906264535E-2</v>
      </c>
      <c r="E4197">
        <f>Table2[[#This Row],[Return]]</f>
        <v>-3.6386704906264535E-2</v>
      </c>
    </row>
    <row r="4198" spans="2:5" x14ac:dyDescent="0.2">
      <c r="B4198" s="149">
        <v>39213</v>
      </c>
      <c r="C4198">
        <v>290.51525900000001</v>
      </c>
      <c r="D4198">
        <f t="shared" si="66"/>
        <v>2.8542262192630809E-2</v>
      </c>
      <c r="E4198">
        <f>Table2[[#This Row],[Return]]</f>
        <v>2.8542262192630809E-2</v>
      </c>
    </row>
    <row r="4199" spans="2:5" x14ac:dyDescent="0.2">
      <c r="B4199" s="149">
        <v>39212</v>
      </c>
      <c r="C4199">
        <v>282.45339999999999</v>
      </c>
      <c r="D4199">
        <f t="shared" si="66"/>
        <v>-1.3928892306157058E-2</v>
      </c>
      <c r="E4199">
        <f>Table2[[#This Row],[Return]]</f>
        <v>-1.3928892306157058E-2</v>
      </c>
    </row>
    <row r="4200" spans="2:5" x14ac:dyDescent="0.2">
      <c r="B4200" s="149">
        <v>39211</v>
      </c>
      <c r="C4200">
        <v>286.44323700000001</v>
      </c>
      <c r="D4200">
        <f t="shared" si="66"/>
        <v>8.9827474741310774E-3</v>
      </c>
      <c r="E4200">
        <f>Table2[[#This Row],[Return]]</f>
        <v>8.9827474741310774E-3</v>
      </c>
    </row>
    <row r="4201" spans="2:5" x14ac:dyDescent="0.2">
      <c r="B4201" s="149">
        <v>39210</v>
      </c>
      <c r="C4201">
        <v>283.89309700000001</v>
      </c>
      <c r="D4201">
        <f t="shared" si="66"/>
        <v>4.5121276806367365E-3</v>
      </c>
      <c r="E4201">
        <f>Table2[[#This Row],[Return]]</f>
        <v>4.5121276806367365E-3</v>
      </c>
    </row>
    <row r="4202" spans="2:5" x14ac:dyDescent="0.2">
      <c r="B4202" s="149">
        <v>39209</v>
      </c>
      <c r="C4202">
        <v>282.61788899999999</v>
      </c>
      <c r="D4202">
        <f t="shared" si="66"/>
        <v>-3.1298518662297582E-2</v>
      </c>
      <c r="E4202">
        <f>Table2[[#This Row],[Return]]</f>
        <v>-3.1298518662297582E-2</v>
      </c>
    </row>
    <row r="4203" spans="2:5" x14ac:dyDescent="0.2">
      <c r="B4203" s="149">
        <v>39206</v>
      </c>
      <c r="C4203">
        <v>291.74920700000001</v>
      </c>
      <c r="D4203">
        <f t="shared" si="66"/>
        <v>2.6334611075026704E-2</v>
      </c>
      <c r="E4203">
        <f>Table2[[#This Row],[Return]]</f>
        <v>2.6334611075026704E-2</v>
      </c>
    </row>
    <row r="4204" spans="2:5" x14ac:dyDescent="0.2">
      <c r="B4204" s="149">
        <v>39205</v>
      </c>
      <c r="C4204">
        <v>284.26324499999998</v>
      </c>
      <c r="D4204">
        <f t="shared" si="66"/>
        <v>2.6114934301215082E-3</v>
      </c>
      <c r="E4204">
        <f>Table2[[#This Row],[Return]]</f>
        <v>2.6114934301215082E-3</v>
      </c>
    </row>
    <row r="4205" spans="2:5" x14ac:dyDescent="0.2">
      <c r="B4205" s="149">
        <v>39202</v>
      </c>
      <c r="C4205">
        <v>283.52282700000001</v>
      </c>
      <c r="D4205">
        <f t="shared" si="66"/>
        <v>-2.0271016775140378E-3</v>
      </c>
      <c r="E4205">
        <f>Table2[[#This Row],[Return]]</f>
        <v>-2.0271016775140378E-3</v>
      </c>
    </row>
    <row r="4206" spans="2:5" x14ac:dyDescent="0.2">
      <c r="B4206" s="149">
        <v>39199</v>
      </c>
      <c r="C4206">
        <v>284.098724</v>
      </c>
      <c r="D4206">
        <f t="shared" si="66"/>
        <v>-6.9015062337624616E-3</v>
      </c>
      <c r="E4206">
        <f>Table2[[#This Row],[Return]]</f>
        <v>-6.9015062337624616E-3</v>
      </c>
    </row>
    <row r="4207" spans="2:5" x14ac:dyDescent="0.2">
      <c r="B4207" s="149">
        <v>39198</v>
      </c>
      <c r="C4207">
        <v>286.073059</v>
      </c>
      <c r="D4207">
        <f t="shared" si="66"/>
        <v>-7.8458587052560019E-3</v>
      </c>
      <c r="E4207">
        <f>Table2[[#This Row],[Return]]</f>
        <v>-7.8458587052560019E-3</v>
      </c>
    </row>
    <row r="4208" spans="2:5" x14ac:dyDescent="0.2">
      <c r="B4208" s="149">
        <v>39197</v>
      </c>
      <c r="C4208">
        <v>288.33529700000003</v>
      </c>
      <c r="D4208">
        <f t="shared" si="66"/>
        <v>1.3298880890582957E-2</v>
      </c>
      <c r="E4208">
        <f>Table2[[#This Row],[Return]]</f>
        <v>1.3298880890582957E-2</v>
      </c>
    </row>
    <row r="4209" spans="2:5" x14ac:dyDescent="0.2">
      <c r="B4209" s="149">
        <v>39196</v>
      </c>
      <c r="C4209">
        <v>284.551086</v>
      </c>
      <c r="D4209">
        <f t="shared" si="66"/>
        <v>-1.5878604662834049E-3</v>
      </c>
      <c r="E4209">
        <f>Table2[[#This Row],[Return]]</f>
        <v>-1.5878604662834049E-3</v>
      </c>
    </row>
    <row r="4210" spans="2:5" x14ac:dyDescent="0.2">
      <c r="B4210" s="149">
        <v>39195</v>
      </c>
      <c r="C4210">
        <v>285.00363199999998</v>
      </c>
      <c r="D4210">
        <f t="shared" si="66"/>
        <v>-1.2259344604997287E-2</v>
      </c>
      <c r="E4210">
        <f>Table2[[#This Row],[Return]]</f>
        <v>-1.2259344604997287E-2</v>
      </c>
    </row>
    <row r="4211" spans="2:5" x14ac:dyDescent="0.2">
      <c r="B4211" s="149">
        <v>39192</v>
      </c>
      <c r="C4211">
        <v>288.540955</v>
      </c>
      <c r="D4211">
        <f t="shared" si="66"/>
        <v>-1.0019472812033631E-2</v>
      </c>
      <c r="E4211">
        <f>Table2[[#This Row],[Return]]</f>
        <v>-1.0019472812033631E-2</v>
      </c>
    </row>
    <row r="4212" spans="2:5" x14ac:dyDescent="0.2">
      <c r="B4212" s="149">
        <v>39191</v>
      </c>
      <c r="C4212">
        <v>291.46124300000002</v>
      </c>
      <c r="D4212">
        <f t="shared" si="66"/>
        <v>-1.0197432609933058E-2</v>
      </c>
      <c r="E4212">
        <f>Table2[[#This Row],[Return]]</f>
        <v>-1.0197432609933058E-2</v>
      </c>
    </row>
    <row r="4213" spans="2:5" x14ac:dyDescent="0.2">
      <c r="B4213" s="149">
        <v>39190</v>
      </c>
      <c r="C4213">
        <v>294.46402</v>
      </c>
      <c r="D4213">
        <f t="shared" si="66"/>
        <v>2.7116460098946919E-2</v>
      </c>
      <c r="E4213">
        <f>Table2[[#This Row],[Return]]</f>
        <v>2.7116460098946919E-2</v>
      </c>
    </row>
    <row r="4214" spans="2:5" x14ac:dyDescent="0.2">
      <c r="B4214" s="149">
        <v>39189</v>
      </c>
      <c r="C4214">
        <v>286.69000199999999</v>
      </c>
      <c r="D4214">
        <f t="shared" si="66"/>
        <v>-1.8447950353522848E-2</v>
      </c>
      <c r="E4214">
        <f>Table2[[#This Row],[Return]]</f>
        <v>-1.8447950353522848E-2</v>
      </c>
    </row>
    <row r="4215" spans="2:5" x14ac:dyDescent="0.2">
      <c r="B4215" s="149">
        <v>39188</v>
      </c>
      <c r="C4215">
        <v>292.07824699999998</v>
      </c>
      <c r="D4215">
        <f t="shared" si="66"/>
        <v>2.7641068349778888E-2</v>
      </c>
      <c r="E4215">
        <f>Table2[[#This Row],[Return]]</f>
        <v>2.7641068349778888E-2</v>
      </c>
    </row>
    <row r="4216" spans="2:5" x14ac:dyDescent="0.2">
      <c r="B4216" s="149">
        <v>39185</v>
      </c>
      <c r="C4216">
        <v>284.22204599999998</v>
      </c>
      <c r="D4216">
        <f t="shared" si="66"/>
        <v>-8.1817057218626244E-3</v>
      </c>
      <c r="E4216">
        <f>Table2[[#This Row],[Return]]</f>
        <v>-8.1817057218626244E-3</v>
      </c>
    </row>
    <row r="4217" spans="2:5" x14ac:dyDescent="0.2">
      <c r="B4217" s="149">
        <v>39184</v>
      </c>
      <c r="C4217">
        <v>286.56664999999998</v>
      </c>
      <c r="D4217">
        <f t="shared" si="66"/>
        <v>-4.4296052682434809E-3</v>
      </c>
      <c r="E4217">
        <f>Table2[[#This Row],[Return]]</f>
        <v>-4.4296052682434809E-3</v>
      </c>
    </row>
    <row r="4218" spans="2:5" x14ac:dyDescent="0.2">
      <c r="B4218" s="149">
        <v>39183</v>
      </c>
      <c r="C4218">
        <v>287.84167500000001</v>
      </c>
      <c r="D4218">
        <f t="shared" si="66"/>
        <v>-2.5076786695496948E-2</v>
      </c>
      <c r="E4218">
        <f>Table2[[#This Row],[Return]]</f>
        <v>-2.5076786695496948E-2</v>
      </c>
    </row>
    <row r="4219" spans="2:5" x14ac:dyDescent="0.2">
      <c r="B4219" s="149">
        <v>39182</v>
      </c>
      <c r="C4219">
        <v>295.24548299999998</v>
      </c>
      <c r="D4219">
        <f t="shared" si="66"/>
        <v>-6.0923147434697412E-3</v>
      </c>
      <c r="E4219">
        <f>Table2[[#This Row],[Return]]</f>
        <v>-6.0923147434697412E-3</v>
      </c>
    </row>
    <row r="4220" spans="2:5" x14ac:dyDescent="0.2">
      <c r="B4220" s="149">
        <v>39181</v>
      </c>
      <c r="C4220">
        <v>297.05523699999998</v>
      </c>
      <c r="D4220">
        <f t="shared" si="66"/>
        <v>1.7469727726578534E-2</v>
      </c>
      <c r="E4220">
        <f>Table2[[#This Row],[Return]]</f>
        <v>1.7469727726578534E-2</v>
      </c>
    </row>
    <row r="4221" spans="2:5" x14ac:dyDescent="0.2">
      <c r="B4221" s="149">
        <v>39177</v>
      </c>
      <c r="C4221">
        <v>291.95486499999998</v>
      </c>
      <c r="D4221">
        <f t="shared" si="66"/>
        <v>1.1543197683706907E-2</v>
      </c>
      <c r="E4221">
        <f>Table2[[#This Row],[Return]]</f>
        <v>1.1543197683706907E-2</v>
      </c>
    </row>
    <row r="4222" spans="2:5" x14ac:dyDescent="0.2">
      <c r="B4222" s="149">
        <v>39176</v>
      </c>
      <c r="C4222">
        <v>288.62322999999998</v>
      </c>
      <c r="D4222">
        <f t="shared" si="66"/>
        <v>-5.1115674046699415E-2</v>
      </c>
      <c r="E4222">
        <f>Table2[[#This Row],[Return]]</f>
        <v>-5.1115674046699415E-2</v>
      </c>
    </row>
    <row r="4223" spans="2:5" x14ac:dyDescent="0.2">
      <c r="B4223" s="149">
        <v>39175</v>
      </c>
      <c r="C4223">
        <v>304.17114299999997</v>
      </c>
      <c r="D4223">
        <f t="shared" si="66"/>
        <v>3.1956754833526349E-2</v>
      </c>
      <c r="E4223">
        <f>Table2[[#This Row],[Return]]</f>
        <v>3.1956754833526349E-2</v>
      </c>
    </row>
    <row r="4224" spans="2:5" x14ac:dyDescent="0.2">
      <c r="B4224" s="149">
        <v>39174</v>
      </c>
      <c r="C4224">
        <v>294.75183099999998</v>
      </c>
      <c r="D4224">
        <f t="shared" si="66"/>
        <v>-8.3033712997754514E-3</v>
      </c>
      <c r="E4224">
        <f>Table2[[#This Row],[Return]]</f>
        <v>-8.3033712997754514E-3</v>
      </c>
    </row>
    <row r="4225" spans="2:5" x14ac:dyDescent="0.2">
      <c r="B4225" s="149">
        <v>39171</v>
      </c>
      <c r="C4225">
        <v>297.21975700000002</v>
      </c>
      <c r="D4225">
        <f t="shared" si="66"/>
        <v>-1.7539297997439151E-2</v>
      </c>
      <c r="E4225">
        <f>Table2[[#This Row],[Return]]</f>
        <v>-1.7539297997439151E-2</v>
      </c>
    </row>
    <row r="4226" spans="2:5" x14ac:dyDescent="0.2">
      <c r="B4226" s="149">
        <v>39170</v>
      </c>
      <c r="C4226">
        <v>302.525848</v>
      </c>
      <c r="D4226">
        <f t="shared" si="66"/>
        <v>-3.906461921252781E-2</v>
      </c>
      <c r="E4226">
        <f>Table2[[#This Row],[Return]]</f>
        <v>-3.906461921252781E-2</v>
      </c>
    </row>
    <row r="4227" spans="2:5" x14ac:dyDescent="0.2">
      <c r="B4227" s="149">
        <v>39169</v>
      </c>
      <c r="C4227">
        <v>314.824341</v>
      </c>
      <c r="D4227">
        <f t="shared" si="66"/>
        <v>7.2377232501536666E-3</v>
      </c>
      <c r="E4227">
        <f>Table2[[#This Row],[Return]]</f>
        <v>7.2377232501536666E-3</v>
      </c>
    </row>
    <row r="4228" spans="2:5" x14ac:dyDescent="0.2">
      <c r="B4228" s="149">
        <v>39167</v>
      </c>
      <c r="C4228">
        <v>312.56210299999998</v>
      </c>
      <c r="D4228">
        <f t="shared" ref="D4228:D4291" si="67">(C4228-C4229)/C4229</f>
        <v>7.0236754647691191E-3</v>
      </c>
      <c r="E4228">
        <f>Table2[[#This Row],[Return]]</f>
        <v>7.0236754647691191E-3</v>
      </c>
    </row>
    <row r="4229" spans="2:5" x14ac:dyDescent="0.2">
      <c r="B4229" s="149">
        <v>39164</v>
      </c>
      <c r="C4229">
        <v>310.38207999999997</v>
      </c>
      <c r="D4229">
        <f t="shared" si="67"/>
        <v>8.9203268974758415E-2</v>
      </c>
      <c r="E4229">
        <f>Table2[[#This Row],[Return]]</f>
        <v>8.9203268974758415E-2</v>
      </c>
    </row>
    <row r="4230" spans="2:5" x14ac:dyDescent="0.2">
      <c r="B4230" s="149">
        <v>39163</v>
      </c>
      <c r="C4230">
        <v>284.96249399999999</v>
      </c>
      <c r="D4230">
        <f t="shared" si="67"/>
        <v>-1.1838381894796036E-2</v>
      </c>
      <c r="E4230">
        <f>Table2[[#This Row],[Return]]</f>
        <v>-1.1838381894796036E-2</v>
      </c>
    </row>
    <row r="4231" spans="2:5" x14ac:dyDescent="0.2">
      <c r="B4231" s="149">
        <v>39162</v>
      </c>
      <c r="C4231">
        <v>288.37640399999998</v>
      </c>
      <c r="D4231">
        <f t="shared" si="67"/>
        <v>2.2773289925798915E-2</v>
      </c>
      <c r="E4231">
        <f>Table2[[#This Row],[Return]]</f>
        <v>2.2773289925798915E-2</v>
      </c>
    </row>
    <row r="4232" spans="2:5" x14ac:dyDescent="0.2">
      <c r="B4232" s="149">
        <v>39161</v>
      </c>
      <c r="C4232">
        <v>281.955353</v>
      </c>
      <c r="D4232">
        <f t="shared" si="67"/>
        <v>5.8058832865474192E-4</v>
      </c>
      <c r="E4232">
        <f>Table2[[#This Row],[Return]]</f>
        <v>5.8058832865474192E-4</v>
      </c>
    </row>
    <row r="4233" spans="2:5" x14ac:dyDescent="0.2">
      <c r="B4233" s="149">
        <v>39160</v>
      </c>
      <c r="C4233">
        <v>281.79174799999998</v>
      </c>
      <c r="D4233">
        <f t="shared" si="67"/>
        <v>-1.3048061908951674E-3</v>
      </c>
      <c r="E4233">
        <f>Table2[[#This Row],[Return]]</f>
        <v>-1.3048061908951674E-3</v>
      </c>
    </row>
    <row r="4234" spans="2:5" x14ac:dyDescent="0.2">
      <c r="B4234" s="149">
        <v>39157</v>
      </c>
      <c r="C4234">
        <v>282.15991200000002</v>
      </c>
      <c r="D4234">
        <f t="shared" si="67"/>
        <v>-4.2071274495845176E-2</v>
      </c>
      <c r="E4234">
        <f>Table2[[#This Row],[Return]]</f>
        <v>-4.2071274495845176E-2</v>
      </c>
    </row>
    <row r="4235" spans="2:5" x14ac:dyDescent="0.2">
      <c r="B4235" s="149">
        <v>39156</v>
      </c>
      <c r="C4235">
        <v>294.55209400000001</v>
      </c>
      <c r="D4235">
        <f t="shared" si="67"/>
        <v>-4.0108338910815437E-3</v>
      </c>
      <c r="E4235">
        <f>Table2[[#This Row],[Return]]</f>
        <v>-4.0108338910815437E-3</v>
      </c>
    </row>
    <row r="4236" spans="2:5" x14ac:dyDescent="0.2">
      <c r="B4236" s="149">
        <v>39155</v>
      </c>
      <c r="C4236">
        <v>295.73825099999999</v>
      </c>
      <c r="D4236">
        <f t="shared" si="67"/>
        <v>-5.7745763638879068E-3</v>
      </c>
      <c r="E4236">
        <f>Table2[[#This Row],[Return]]</f>
        <v>-5.7745763638879068E-3</v>
      </c>
    </row>
    <row r="4237" spans="2:5" x14ac:dyDescent="0.2">
      <c r="B4237" s="149">
        <v>39154</v>
      </c>
      <c r="C4237">
        <v>297.45593300000002</v>
      </c>
      <c r="D4237">
        <f t="shared" si="67"/>
        <v>1.5145446303690192E-3</v>
      </c>
      <c r="E4237">
        <f>Table2[[#This Row],[Return]]</f>
        <v>1.5145446303690192E-3</v>
      </c>
    </row>
    <row r="4238" spans="2:5" x14ac:dyDescent="0.2">
      <c r="B4238" s="149">
        <v>39153</v>
      </c>
      <c r="C4238">
        <v>297.00610399999999</v>
      </c>
      <c r="D4238">
        <f t="shared" si="67"/>
        <v>-1.7453299828672247E-2</v>
      </c>
      <c r="E4238">
        <f>Table2[[#This Row],[Return]]</f>
        <v>-1.7453299828672247E-2</v>
      </c>
    </row>
    <row r="4239" spans="2:5" x14ac:dyDescent="0.2">
      <c r="B4239" s="149">
        <v>39150</v>
      </c>
      <c r="C4239">
        <v>302.28192100000001</v>
      </c>
      <c r="D4239">
        <f t="shared" si="67"/>
        <v>-1.1237653584125542E-2</v>
      </c>
      <c r="E4239">
        <f>Table2[[#This Row],[Return]]</f>
        <v>-1.1237653584125542E-2</v>
      </c>
    </row>
    <row r="4240" spans="2:5" x14ac:dyDescent="0.2">
      <c r="B4240" s="149">
        <v>39149</v>
      </c>
      <c r="C4240">
        <v>305.717468</v>
      </c>
      <c r="D4240">
        <f t="shared" si="67"/>
        <v>6.2393583184134474E-2</v>
      </c>
      <c r="E4240">
        <f>Table2[[#This Row],[Return]]</f>
        <v>6.2393583184134474E-2</v>
      </c>
    </row>
    <row r="4241" spans="2:5" x14ac:dyDescent="0.2">
      <c r="B4241" s="149">
        <v>39148</v>
      </c>
      <c r="C4241">
        <v>287.76290899999998</v>
      </c>
      <c r="D4241">
        <f t="shared" si="67"/>
        <v>-3.814094593001565E-2</v>
      </c>
      <c r="E4241">
        <f>Table2[[#This Row],[Return]]</f>
        <v>-3.814094593001565E-2</v>
      </c>
    </row>
    <row r="4242" spans="2:5" x14ac:dyDescent="0.2">
      <c r="B4242" s="149">
        <v>39147</v>
      </c>
      <c r="C4242">
        <v>299.173676</v>
      </c>
      <c r="D4242">
        <f t="shared" si="67"/>
        <v>-1.0416677830228128E-2</v>
      </c>
      <c r="E4242">
        <f>Table2[[#This Row],[Return]]</f>
        <v>-1.0416677830228128E-2</v>
      </c>
    </row>
    <row r="4243" spans="2:5" x14ac:dyDescent="0.2">
      <c r="B4243" s="149">
        <v>39146</v>
      </c>
      <c r="C4243">
        <v>302.32287600000001</v>
      </c>
      <c r="D4243">
        <f t="shared" si="67"/>
        <v>-3.1446811482721868E-2</v>
      </c>
      <c r="E4243">
        <f>Table2[[#This Row],[Return]]</f>
        <v>-3.1446811482721868E-2</v>
      </c>
    </row>
    <row r="4244" spans="2:5" x14ac:dyDescent="0.2">
      <c r="B4244" s="149">
        <v>39143</v>
      </c>
      <c r="C4244">
        <v>312.13864100000001</v>
      </c>
      <c r="D4244">
        <f t="shared" si="67"/>
        <v>5.2834851806474632E-2</v>
      </c>
      <c r="E4244">
        <f>Table2[[#This Row],[Return]]</f>
        <v>5.2834851806474632E-2</v>
      </c>
    </row>
    <row r="4245" spans="2:5" x14ac:dyDescent="0.2">
      <c r="B4245" s="149">
        <v>39142</v>
      </c>
      <c r="C4245">
        <v>296.47445699999997</v>
      </c>
      <c r="D4245">
        <f t="shared" si="67"/>
        <v>-2.4491746189723163E-2</v>
      </c>
      <c r="E4245">
        <f>Table2[[#This Row],[Return]]</f>
        <v>-2.4491746189723163E-2</v>
      </c>
    </row>
    <row r="4246" spans="2:5" x14ac:dyDescent="0.2">
      <c r="B4246" s="149">
        <v>39141</v>
      </c>
      <c r="C4246">
        <v>303.91793799999999</v>
      </c>
      <c r="D4246">
        <f t="shared" si="67"/>
        <v>-2.3265022794135171E-2</v>
      </c>
      <c r="E4246">
        <f>Table2[[#This Row],[Return]]</f>
        <v>-2.3265022794135171E-2</v>
      </c>
    </row>
    <row r="4247" spans="2:5" x14ac:dyDescent="0.2">
      <c r="B4247" s="149">
        <v>39140</v>
      </c>
      <c r="C4247">
        <v>311.15701300000001</v>
      </c>
      <c r="D4247">
        <f t="shared" si="67"/>
        <v>-4.4491274363646196E-3</v>
      </c>
      <c r="E4247">
        <f>Table2[[#This Row],[Return]]</f>
        <v>-4.4491274363646196E-3</v>
      </c>
    </row>
    <row r="4248" spans="2:5" x14ac:dyDescent="0.2">
      <c r="B4248" s="149">
        <v>39139</v>
      </c>
      <c r="C4248">
        <v>312.54757699999999</v>
      </c>
      <c r="D4248">
        <f t="shared" si="67"/>
        <v>-1.3298690035967294E-2</v>
      </c>
      <c r="E4248">
        <f>Table2[[#This Row],[Return]]</f>
        <v>-1.3298690035967294E-2</v>
      </c>
    </row>
    <row r="4249" spans="2:5" x14ac:dyDescent="0.2">
      <c r="B4249" s="149">
        <v>39136</v>
      </c>
      <c r="C4249">
        <v>316.76007099999998</v>
      </c>
      <c r="D4249">
        <f t="shared" si="67"/>
        <v>-2.0488354166989388E-2</v>
      </c>
      <c r="E4249">
        <f>Table2[[#This Row],[Return]]</f>
        <v>-2.0488354166989388E-2</v>
      </c>
    </row>
    <row r="4250" spans="2:5" x14ac:dyDescent="0.2">
      <c r="B4250" s="149">
        <v>39135</v>
      </c>
      <c r="C4250">
        <v>323.38571200000001</v>
      </c>
      <c r="D4250">
        <f t="shared" si="67"/>
        <v>-3.9051538554943531E-3</v>
      </c>
      <c r="E4250">
        <f>Table2[[#This Row],[Return]]</f>
        <v>-3.9051538554943531E-3</v>
      </c>
    </row>
    <row r="4251" spans="2:5" x14ac:dyDescent="0.2">
      <c r="B4251" s="149">
        <v>39134</v>
      </c>
      <c r="C4251">
        <v>324.65353399999998</v>
      </c>
      <c r="D4251">
        <f t="shared" si="67"/>
        <v>-7.6259349328944015E-3</v>
      </c>
      <c r="E4251">
        <f>Table2[[#This Row],[Return]]</f>
        <v>-7.6259349328944015E-3</v>
      </c>
    </row>
    <row r="4252" spans="2:5" x14ac:dyDescent="0.2">
      <c r="B4252" s="149">
        <v>39133</v>
      </c>
      <c r="C4252">
        <v>327.148346</v>
      </c>
      <c r="D4252">
        <f t="shared" si="67"/>
        <v>3.5128587701989756E-3</v>
      </c>
      <c r="E4252">
        <f>Table2[[#This Row],[Return]]</f>
        <v>3.5128587701989756E-3</v>
      </c>
    </row>
    <row r="4253" spans="2:5" x14ac:dyDescent="0.2">
      <c r="B4253" s="149">
        <v>39132</v>
      </c>
      <c r="C4253">
        <v>326.00314300000002</v>
      </c>
      <c r="D4253">
        <f t="shared" si="67"/>
        <v>-5.7381166957764457E-3</v>
      </c>
      <c r="E4253">
        <f>Table2[[#This Row],[Return]]</f>
        <v>-5.7381166957764457E-3</v>
      </c>
    </row>
    <row r="4254" spans="2:5" x14ac:dyDescent="0.2">
      <c r="B4254" s="149">
        <v>39128</v>
      </c>
      <c r="C4254">
        <v>327.88458300000002</v>
      </c>
      <c r="D4254">
        <f t="shared" si="67"/>
        <v>3.8068187171525866E-2</v>
      </c>
      <c r="E4254">
        <f>Table2[[#This Row],[Return]]</f>
        <v>3.8068187171525866E-2</v>
      </c>
    </row>
    <row r="4255" spans="2:5" x14ac:dyDescent="0.2">
      <c r="B4255" s="149">
        <v>39127</v>
      </c>
      <c r="C4255">
        <v>315.86035199999998</v>
      </c>
      <c r="D4255">
        <f t="shared" si="67"/>
        <v>-2.3253758810607103E-3</v>
      </c>
      <c r="E4255">
        <f>Table2[[#This Row],[Return]]</f>
        <v>-2.3253758810607103E-3</v>
      </c>
    </row>
    <row r="4256" spans="2:5" x14ac:dyDescent="0.2">
      <c r="B4256" s="149">
        <v>39126</v>
      </c>
      <c r="C4256">
        <v>316.59655800000002</v>
      </c>
      <c r="D4256">
        <f t="shared" si="67"/>
        <v>-6.9273218446121833E-3</v>
      </c>
      <c r="E4256">
        <f>Table2[[#This Row],[Return]]</f>
        <v>-6.9273218446121833E-3</v>
      </c>
    </row>
    <row r="4257" spans="2:5" x14ac:dyDescent="0.2">
      <c r="B4257" s="149">
        <v>39125</v>
      </c>
      <c r="C4257">
        <v>318.80502300000001</v>
      </c>
      <c r="D4257">
        <f t="shared" si="67"/>
        <v>-7.7647472181240551E-3</v>
      </c>
      <c r="E4257">
        <f>Table2[[#This Row],[Return]]</f>
        <v>-7.7647472181240551E-3</v>
      </c>
    </row>
    <row r="4258" spans="2:5" x14ac:dyDescent="0.2">
      <c r="B4258" s="149">
        <v>39122</v>
      </c>
      <c r="C4258">
        <v>321.29983499999997</v>
      </c>
      <c r="D4258">
        <f t="shared" si="67"/>
        <v>-1.6524782718899803E-2</v>
      </c>
      <c r="E4258">
        <f>Table2[[#This Row],[Return]]</f>
        <v>-1.6524782718899803E-2</v>
      </c>
    </row>
    <row r="4259" spans="2:5" x14ac:dyDescent="0.2">
      <c r="B4259" s="149">
        <v>39121</v>
      </c>
      <c r="C4259">
        <v>326.69845600000002</v>
      </c>
      <c r="D4259">
        <f t="shared" si="67"/>
        <v>2.5099137253137647E-3</v>
      </c>
      <c r="E4259">
        <f>Table2[[#This Row],[Return]]</f>
        <v>2.5099137253137647E-3</v>
      </c>
    </row>
    <row r="4260" spans="2:5" x14ac:dyDescent="0.2">
      <c r="B4260" s="149">
        <v>39120</v>
      </c>
      <c r="C4260">
        <v>325.88052399999998</v>
      </c>
      <c r="D4260">
        <f t="shared" si="67"/>
        <v>-2.129006457998362E-3</v>
      </c>
      <c r="E4260">
        <f>Table2[[#This Row],[Return]]</f>
        <v>-2.129006457998362E-3</v>
      </c>
    </row>
    <row r="4261" spans="2:5" x14ac:dyDescent="0.2">
      <c r="B4261" s="149">
        <v>39119</v>
      </c>
      <c r="C4261">
        <v>326.575806</v>
      </c>
      <c r="D4261">
        <f t="shared" si="67"/>
        <v>8.2071798078818033E-3</v>
      </c>
      <c r="E4261">
        <f>Table2[[#This Row],[Return]]</f>
        <v>8.2071798078818033E-3</v>
      </c>
    </row>
    <row r="4262" spans="2:5" x14ac:dyDescent="0.2">
      <c r="B4262" s="149">
        <v>39118</v>
      </c>
      <c r="C4262">
        <v>323.91735799999998</v>
      </c>
      <c r="D4262">
        <f t="shared" si="67"/>
        <v>-7.7673501045402325E-3</v>
      </c>
      <c r="E4262">
        <f>Table2[[#This Row],[Return]]</f>
        <v>-7.7673501045402325E-3</v>
      </c>
    </row>
    <row r="4263" spans="2:5" x14ac:dyDescent="0.2">
      <c r="B4263" s="149">
        <v>39115</v>
      </c>
      <c r="C4263">
        <v>326.453033</v>
      </c>
      <c r="D4263">
        <f t="shared" si="67"/>
        <v>2.8896347399289791E-3</v>
      </c>
      <c r="E4263">
        <f>Table2[[#This Row],[Return]]</f>
        <v>2.8896347399289791E-3</v>
      </c>
    </row>
    <row r="4264" spans="2:5" x14ac:dyDescent="0.2">
      <c r="B4264" s="149">
        <v>39114</v>
      </c>
      <c r="C4264">
        <v>325.51242100000002</v>
      </c>
      <c r="D4264">
        <f t="shared" si="67"/>
        <v>-5.9949349022676082E-3</v>
      </c>
      <c r="E4264">
        <f>Table2[[#This Row],[Return]]</f>
        <v>-5.9949349022676082E-3</v>
      </c>
    </row>
    <row r="4265" spans="2:5" x14ac:dyDescent="0.2">
      <c r="B4265" s="149">
        <v>39113</v>
      </c>
      <c r="C4265">
        <v>327.475616</v>
      </c>
      <c r="D4265">
        <f t="shared" si="67"/>
        <v>5.5257091767808852E-3</v>
      </c>
      <c r="E4265">
        <f>Table2[[#This Row],[Return]]</f>
        <v>5.5257091767808852E-3</v>
      </c>
    </row>
    <row r="4266" spans="2:5" x14ac:dyDescent="0.2">
      <c r="B4266" s="149">
        <v>39111</v>
      </c>
      <c r="C4266">
        <v>325.67602499999998</v>
      </c>
      <c r="D4266">
        <f t="shared" si="67"/>
        <v>-2.3801524919513412E-3</v>
      </c>
      <c r="E4266">
        <f>Table2[[#This Row],[Return]]</f>
        <v>-2.3801524919513412E-3</v>
      </c>
    </row>
    <row r="4267" spans="2:5" x14ac:dyDescent="0.2">
      <c r="B4267" s="149">
        <v>39107</v>
      </c>
      <c r="C4267">
        <v>326.453033</v>
      </c>
      <c r="D4267">
        <f t="shared" si="67"/>
        <v>-1.1761897888722809E-2</v>
      </c>
      <c r="E4267">
        <f>Table2[[#This Row],[Return]]</f>
        <v>-1.1761897888722809E-2</v>
      </c>
    </row>
    <row r="4268" spans="2:5" x14ac:dyDescent="0.2">
      <c r="B4268" s="149">
        <v>39106</v>
      </c>
      <c r="C4268">
        <v>330.33843999999999</v>
      </c>
      <c r="D4268">
        <f t="shared" si="67"/>
        <v>-1.162507222405721E-2</v>
      </c>
      <c r="E4268">
        <f>Table2[[#This Row],[Return]]</f>
        <v>-1.162507222405721E-2</v>
      </c>
    </row>
    <row r="4269" spans="2:5" x14ac:dyDescent="0.2">
      <c r="B4269" s="149">
        <v>39105</v>
      </c>
      <c r="C4269">
        <v>334.223816</v>
      </c>
      <c r="D4269">
        <f t="shared" si="67"/>
        <v>-9.8146535631759655E-3</v>
      </c>
      <c r="E4269">
        <f>Table2[[#This Row],[Return]]</f>
        <v>-9.8146535631759655E-3</v>
      </c>
    </row>
    <row r="4270" spans="2:5" x14ac:dyDescent="0.2">
      <c r="B4270" s="149">
        <v>39104</v>
      </c>
      <c r="C4270">
        <v>337.53662100000003</v>
      </c>
      <c r="D4270">
        <f t="shared" si="67"/>
        <v>-5.9022647890084445E-3</v>
      </c>
      <c r="E4270">
        <f>Table2[[#This Row],[Return]]</f>
        <v>-5.9022647890084445E-3</v>
      </c>
    </row>
    <row r="4271" spans="2:5" x14ac:dyDescent="0.2">
      <c r="B4271" s="149">
        <v>39101</v>
      </c>
      <c r="C4271">
        <v>339.54068000000001</v>
      </c>
      <c r="D4271">
        <f t="shared" si="67"/>
        <v>-2.5929923581380607E-2</v>
      </c>
      <c r="E4271">
        <f>Table2[[#This Row],[Return]]</f>
        <v>-2.5929923581380607E-2</v>
      </c>
    </row>
    <row r="4272" spans="2:5" x14ac:dyDescent="0.2">
      <c r="B4272" s="149">
        <v>39100</v>
      </c>
      <c r="C4272">
        <v>348.57931500000001</v>
      </c>
      <c r="D4272">
        <f t="shared" si="67"/>
        <v>1.7631762018903681E-3</v>
      </c>
      <c r="E4272">
        <f>Table2[[#This Row],[Return]]</f>
        <v>1.7631762018903681E-3</v>
      </c>
    </row>
    <row r="4273" spans="2:5" x14ac:dyDescent="0.2">
      <c r="B4273" s="149">
        <v>39099</v>
      </c>
      <c r="C4273">
        <v>347.96579000000003</v>
      </c>
      <c r="D4273">
        <f t="shared" si="67"/>
        <v>6.2684920556127293E-3</v>
      </c>
      <c r="E4273">
        <f>Table2[[#This Row],[Return]]</f>
        <v>6.2684920556127293E-3</v>
      </c>
    </row>
    <row r="4274" spans="2:5" x14ac:dyDescent="0.2">
      <c r="B4274" s="149">
        <v>39098</v>
      </c>
      <c r="C4274">
        <v>345.798157</v>
      </c>
      <c r="D4274">
        <f t="shared" si="67"/>
        <v>1.8674797655581492E-2</v>
      </c>
      <c r="E4274">
        <f>Table2[[#This Row],[Return]]</f>
        <v>1.8674797655581492E-2</v>
      </c>
    </row>
    <row r="4275" spans="2:5" x14ac:dyDescent="0.2">
      <c r="B4275" s="149">
        <v>39097</v>
      </c>
      <c r="C4275">
        <v>339.45883199999997</v>
      </c>
      <c r="D4275">
        <f t="shared" si="67"/>
        <v>-2.2494327022304948E-2</v>
      </c>
      <c r="E4275">
        <f>Table2[[#This Row],[Return]]</f>
        <v>-2.2494327022304948E-2</v>
      </c>
    </row>
    <row r="4276" spans="2:5" x14ac:dyDescent="0.2">
      <c r="B4276" s="149">
        <v>39094</v>
      </c>
      <c r="C4276">
        <v>347.27044699999999</v>
      </c>
      <c r="D4276">
        <f t="shared" si="67"/>
        <v>-2.5845741319495308E-3</v>
      </c>
      <c r="E4276">
        <f>Table2[[#This Row],[Return]]</f>
        <v>-2.5845741319495308E-3</v>
      </c>
    </row>
    <row r="4277" spans="2:5" x14ac:dyDescent="0.2">
      <c r="B4277" s="149">
        <v>39093</v>
      </c>
      <c r="C4277">
        <v>348.17031900000001</v>
      </c>
      <c r="D4277">
        <f t="shared" si="67"/>
        <v>5.1954761146435543E-3</v>
      </c>
      <c r="E4277">
        <f>Table2[[#This Row],[Return]]</f>
        <v>5.1954761146435543E-3</v>
      </c>
    </row>
    <row r="4278" spans="2:5" x14ac:dyDescent="0.2">
      <c r="B4278" s="149">
        <v>39092</v>
      </c>
      <c r="C4278">
        <v>346.37075800000002</v>
      </c>
      <c r="D4278">
        <f t="shared" si="67"/>
        <v>3.4362103450660264E-3</v>
      </c>
      <c r="E4278">
        <f>Table2[[#This Row],[Return]]</f>
        <v>3.4362103450660264E-3</v>
      </c>
    </row>
    <row r="4279" spans="2:5" x14ac:dyDescent="0.2">
      <c r="B4279" s="149">
        <v>39091</v>
      </c>
      <c r="C4279">
        <v>345.18463100000002</v>
      </c>
      <c r="D4279">
        <f t="shared" si="67"/>
        <v>2.0181200925741189E-3</v>
      </c>
      <c r="E4279">
        <f>Table2[[#This Row],[Return]]</f>
        <v>2.0181200925741189E-3</v>
      </c>
    </row>
    <row r="4280" spans="2:5" x14ac:dyDescent="0.2">
      <c r="B4280" s="149">
        <v>39090</v>
      </c>
      <c r="C4280">
        <v>344.48941000000002</v>
      </c>
      <c r="D4280">
        <f t="shared" si="67"/>
        <v>1.188663996434281E-3</v>
      </c>
      <c r="E4280">
        <f>Table2[[#This Row],[Return]]</f>
        <v>1.188663996434281E-3</v>
      </c>
    </row>
    <row r="4281" spans="2:5" x14ac:dyDescent="0.2">
      <c r="B4281" s="149">
        <v>39087</v>
      </c>
      <c r="C4281">
        <v>344.08041400000002</v>
      </c>
      <c r="D4281">
        <f t="shared" si="67"/>
        <v>9.6004412472082152E-3</v>
      </c>
      <c r="E4281">
        <f>Table2[[#This Row],[Return]]</f>
        <v>9.6004412472082152E-3</v>
      </c>
    </row>
    <row r="4282" spans="2:5" x14ac:dyDescent="0.2">
      <c r="B4282" s="149">
        <v>39086</v>
      </c>
      <c r="C4282">
        <v>340.80850199999998</v>
      </c>
      <c r="D4282">
        <f t="shared" si="67"/>
        <v>-4.4207116363442437E-3</v>
      </c>
      <c r="E4282">
        <f>Table2[[#This Row],[Return]]</f>
        <v>-4.4207116363442437E-3</v>
      </c>
    </row>
    <row r="4283" spans="2:5" x14ac:dyDescent="0.2">
      <c r="B4283" s="149">
        <v>39085</v>
      </c>
      <c r="C4283">
        <v>342.32180799999998</v>
      </c>
      <c r="D4283">
        <f t="shared" si="67"/>
        <v>1.5407171097295728E-2</v>
      </c>
      <c r="E4283">
        <f>Table2[[#This Row],[Return]]</f>
        <v>1.5407171097295728E-2</v>
      </c>
    </row>
    <row r="4284" spans="2:5" x14ac:dyDescent="0.2">
      <c r="B4284" s="149">
        <v>39084</v>
      </c>
      <c r="C4284">
        <v>337.12762500000002</v>
      </c>
      <c r="D4284">
        <f t="shared" si="67"/>
        <v>-2.6618551830138279E-3</v>
      </c>
      <c r="E4284">
        <f>Table2[[#This Row],[Return]]</f>
        <v>-2.6618551830138279E-3</v>
      </c>
    </row>
    <row r="4285" spans="2:5" x14ac:dyDescent="0.2">
      <c r="B4285" s="149">
        <v>39080</v>
      </c>
      <c r="C4285">
        <v>338.02740499999999</v>
      </c>
      <c r="D4285">
        <f t="shared" si="67"/>
        <v>-3.6166343905896584E-3</v>
      </c>
      <c r="E4285">
        <f>Table2[[#This Row],[Return]]</f>
        <v>-3.6166343905896584E-3</v>
      </c>
    </row>
    <row r="4286" spans="2:5" x14ac:dyDescent="0.2">
      <c r="B4286" s="149">
        <v>39079</v>
      </c>
      <c r="C4286">
        <v>339.25436400000001</v>
      </c>
      <c r="D4286">
        <f t="shared" si="67"/>
        <v>-9.1975106864010791E-3</v>
      </c>
      <c r="E4286">
        <f>Table2[[#This Row],[Return]]</f>
        <v>-9.1975106864010791E-3</v>
      </c>
    </row>
    <row r="4287" spans="2:5" x14ac:dyDescent="0.2">
      <c r="B4287" s="149">
        <v>39078</v>
      </c>
      <c r="C4287">
        <v>342.40362499999998</v>
      </c>
      <c r="D4287">
        <f t="shared" si="67"/>
        <v>9.8915500036017914E-3</v>
      </c>
      <c r="E4287">
        <f>Table2[[#This Row],[Return]]</f>
        <v>9.8915500036017914E-3</v>
      </c>
    </row>
    <row r="4288" spans="2:5" x14ac:dyDescent="0.2">
      <c r="B4288" s="149">
        <v>39077</v>
      </c>
      <c r="C4288">
        <v>339.04989599999999</v>
      </c>
      <c r="D4288">
        <f t="shared" si="67"/>
        <v>-8.1358860045323625E-3</v>
      </c>
      <c r="E4288">
        <f>Table2[[#This Row],[Return]]</f>
        <v>-8.1358860045323625E-3</v>
      </c>
    </row>
    <row r="4289" spans="2:5" x14ac:dyDescent="0.2">
      <c r="B4289" s="149">
        <v>39073</v>
      </c>
      <c r="C4289">
        <v>341.83099399999998</v>
      </c>
      <c r="D4289">
        <f t="shared" si="67"/>
        <v>5.784073618544415E-2</v>
      </c>
      <c r="E4289">
        <f>Table2[[#This Row],[Return]]</f>
        <v>5.784073618544415E-2</v>
      </c>
    </row>
    <row r="4290" spans="2:5" x14ac:dyDescent="0.2">
      <c r="B4290" s="149">
        <v>39072</v>
      </c>
      <c r="C4290">
        <v>323.14031999999997</v>
      </c>
      <c r="D4290">
        <f t="shared" si="67"/>
        <v>-1.2251402304201254E-2</v>
      </c>
      <c r="E4290">
        <f>Table2[[#This Row],[Return]]</f>
        <v>-1.2251402304201254E-2</v>
      </c>
    </row>
    <row r="4291" spans="2:5" x14ac:dyDescent="0.2">
      <c r="B4291" s="149">
        <v>39071</v>
      </c>
      <c r="C4291">
        <v>327.148346</v>
      </c>
      <c r="D4291">
        <f t="shared" si="67"/>
        <v>-8.74327187462406E-4</v>
      </c>
      <c r="E4291">
        <f>Table2[[#This Row],[Return]]</f>
        <v>-8.74327187462406E-4</v>
      </c>
    </row>
    <row r="4292" spans="2:5" x14ac:dyDescent="0.2">
      <c r="B4292" s="149">
        <v>39070</v>
      </c>
      <c r="C4292">
        <v>327.43463100000002</v>
      </c>
      <c r="D4292">
        <f t="shared" ref="D4292:D4355" si="68">(C4292-C4293)/C4293</f>
        <v>-3.9811505513137578E-3</v>
      </c>
      <c r="E4292">
        <f>Table2[[#This Row],[Return]]</f>
        <v>-3.9811505513137578E-3</v>
      </c>
    </row>
    <row r="4293" spans="2:5" x14ac:dyDescent="0.2">
      <c r="B4293" s="149">
        <v>39069</v>
      </c>
      <c r="C4293">
        <v>328.74340799999999</v>
      </c>
      <c r="D4293">
        <f t="shared" si="68"/>
        <v>-1.8559180699285409E-2</v>
      </c>
      <c r="E4293">
        <f>Table2[[#This Row],[Return]]</f>
        <v>-1.8559180699285409E-2</v>
      </c>
    </row>
    <row r="4294" spans="2:5" x14ac:dyDescent="0.2">
      <c r="B4294" s="149">
        <v>39066</v>
      </c>
      <c r="C4294">
        <v>334.959991</v>
      </c>
      <c r="D4294">
        <f t="shared" si="68"/>
        <v>-1.5033084417950806E-2</v>
      </c>
      <c r="E4294">
        <f>Table2[[#This Row],[Return]]</f>
        <v>-1.5033084417950806E-2</v>
      </c>
    </row>
    <row r="4295" spans="2:5" x14ac:dyDescent="0.2">
      <c r="B4295" s="149">
        <v>39065</v>
      </c>
      <c r="C4295">
        <v>340.07232699999997</v>
      </c>
      <c r="D4295">
        <f t="shared" si="68"/>
        <v>3.2534384135862439E-2</v>
      </c>
      <c r="E4295">
        <f>Table2[[#This Row],[Return]]</f>
        <v>3.2534384135862439E-2</v>
      </c>
    </row>
    <row r="4296" spans="2:5" x14ac:dyDescent="0.2">
      <c r="B4296" s="149">
        <v>39064</v>
      </c>
      <c r="C4296">
        <v>329.35690299999999</v>
      </c>
      <c r="D4296">
        <f t="shared" si="68"/>
        <v>2.5729228288740701E-2</v>
      </c>
      <c r="E4296">
        <f>Table2[[#This Row],[Return]]</f>
        <v>2.5729228288740701E-2</v>
      </c>
    </row>
    <row r="4297" spans="2:5" x14ac:dyDescent="0.2">
      <c r="B4297" s="149">
        <v>39063</v>
      </c>
      <c r="C4297">
        <v>321.09536700000001</v>
      </c>
      <c r="D4297">
        <f t="shared" si="68"/>
        <v>-3.1816666983167631E-2</v>
      </c>
      <c r="E4297">
        <f>Table2[[#This Row],[Return]]</f>
        <v>-3.1816666983167631E-2</v>
      </c>
    </row>
    <row r="4298" spans="2:5" x14ac:dyDescent="0.2">
      <c r="B4298" s="149">
        <v>39062</v>
      </c>
      <c r="C4298">
        <v>331.64727800000003</v>
      </c>
      <c r="D4298">
        <f t="shared" si="68"/>
        <v>-3.0487655556813684E-2</v>
      </c>
      <c r="E4298">
        <f>Table2[[#This Row],[Return]]</f>
        <v>-3.0487655556813684E-2</v>
      </c>
    </row>
    <row r="4299" spans="2:5" x14ac:dyDescent="0.2">
      <c r="B4299" s="149">
        <v>39059</v>
      </c>
      <c r="C4299">
        <v>342.07638500000002</v>
      </c>
      <c r="D4299">
        <f t="shared" si="68"/>
        <v>-4.2856252236908891E-3</v>
      </c>
      <c r="E4299">
        <f>Table2[[#This Row],[Return]]</f>
        <v>-4.2856252236908891E-3</v>
      </c>
    </row>
    <row r="4300" spans="2:5" x14ac:dyDescent="0.2">
      <c r="B4300" s="149">
        <v>39058</v>
      </c>
      <c r="C4300">
        <v>343.54870599999998</v>
      </c>
      <c r="D4300">
        <f t="shared" si="68"/>
        <v>-1.0251100313657353E-2</v>
      </c>
      <c r="E4300">
        <f>Table2[[#This Row],[Return]]</f>
        <v>-1.0251100313657353E-2</v>
      </c>
    </row>
    <row r="4301" spans="2:5" x14ac:dyDescent="0.2">
      <c r="B4301" s="149">
        <v>39057</v>
      </c>
      <c r="C4301">
        <v>347.10693400000002</v>
      </c>
      <c r="D4301">
        <f t="shared" si="68"/>
        <v>1.5677364834382809E-2</v>
      </c>
      <c r="E4301">
        <f>Table2[[#This Row],[Return]]</f>
        <v>1.5677364834382809E-2</v>
      </c>
    </row>
    <row r="4302" spans="2:5" x14ac:dyDescent="0.2">
      <c r="B4302" s="149">
        <v>39056</v>
      </c>
      <c r="C4302">
        <v>341.74920700000001</v>
      </c>
      <c r="D4302">
        <f t="shared" si="68"/>
        <v>-6.4207464458010104E-3</v>
      </c>
      <c r="E4302">
        <f>Table2[[#This Row],[Return]]</f>
        <v>-6.4207464458010104E-3</v>
      </c>
    </row>
    <row r="4303" spans="2:5" x14ac:dyDescent="0.2">
      <c r="B4303" s="149">
        <v>39055</v>
      </c>
      <c r="C4303">
        <v>343.957672</v>
      </c>
      <c r="D4303">
        <f t="shared" si="68"/>
        <v>-1.7179041422366238E-2</v>
      </c>
      <c r="E4303">
        <f>Table2[[#This Row],[Return]]</f>
        <v>-1.7179041422366238E-2</v>
      </c>
    </row>
    <row r="4304" spans="2:5" x14ac:dyDescent="0.2">
      <c r="B4304" s="149">
        <v>39052</v>
      </c>
      <c r="C4304">
        <v>349.96981799999998</v>
      </c>
      <c r="D4304">
        <f t="shared" si="68"/>
        <v>-1.1551284822725803E-2</v>
      </c>
      <c r="E4304">
        <f>Table2[[#This Row],[Return]]</f>
        <v>-1.1551284822725803E-2</v>
      </c>
    </row>
    <row r="4305" spans="2:5" x14ac:dyDescent="0.2">
      <c r="B4305" s="149">
        <v>39051</v>
      </c>
      <c r="C4305">
        <v>354.059662</v>
      </c>
      <c r="D4305">
        <f t="shared" si="68"/>
        <v>0</v>
      </c>
      <c r="E4305">
        <f>Table2[[#This Row],[Return]]</f>
        <v>0</v>
      </c>
    </row>
    <row r="4306" spans="2:5" x14ac:dyDescent="0.2">
      <c r="B4306" s="149">
        <v>39050</v>
      </c>
      <c r="C4306">
        <v>354.059662</v>
      </c>
      <c r="D4306">
        <f t="shared" si="68"/>
        <v>6.5109260040695323E-3</v>
      </c>
      <c r="E4306">
        <f>Table2[[#This Row],[Return]]</f>
        <v>6.5109260040695323E-3</v>
      </c>
    </row>
    <row r="4307" spans="2:5" x14ac:dyDescent="0.2">
      <c r="B4307" s="149">
        <v>39049</v>
      </c>
      <c r="C4307">
        <v>351.769318</v>
      </c>
      <c r="D4307">
        <f t="shared" si="68"/>
        <v>-2.1167708811896502E-2</v>
      </c>
      <c r="E4307">
        <f>Table2[[#This Row],[Return]]</f>
        <v>-2.1167708811896502E-2</v>
      </c>
    </row>
    <row r="4308" spans="2:5" x14ac:dyDescent="0.2">
      <c r="B4308" s="149">
        <v>39048</v>
      </c>
      <c r="C4308">
        <v>359.37649499999998</v>
      </c>
      <c r="D4308">
        <f t="shared" si="68"/>
        <v>-4.6442420966118685E-3</v>
      </c>
      <c r="E4308">
        <f>Table2[[#This Row],[Return]]</f>
        <v>-4.6442420966118685E-3</v>
      </c>
    </row>
    <row r="4309" spans="2:5" x14ac:dyDescent="0.2">
      <c r="B4309" s="149">
        <v>39045</v>
      </c>
      <c r="C4309">
        <v>361.053314</v>
      </c>
      <c r="D4309">
        <f t="shared" si="68"/>
        <v>6.2690473966487545E-3</v>
      </c>
      <c r="E4309">
        <f>Table2[[#This Row],[Return]]</f>
        <v>6.2690473966487545E-3</v>
      </c>
    </row>
    <row r="4310" spans="2:5" x14ac:dyDescent="0.2">
      <c r="B4310" s="149">
        <v>39044</v>
      </c>
      <c r="C4310">
        <v>358.80395499999997</v>
      </c>
      <c r="D4310">
        <f t="shared" si="68"/>
        <v>1.0248568751466233E-2</v>
      </c>
      <c r="E4310">
        <f>Table2[[#This Row],[Return]]</f>
        <v>1.0248568751466233E-2</v>
      </c>
    </row>
    <row r="4311" spans="2:5" x14ac:dyDescent="0.2">
      <c r="B4311" s="149">
        <v>39043</v>
      </c>
      <c r="C4311">
        <v>355.16403200000002</v>
      </c>
      <c r="D4311">
        <f t="shared" si="68"/>
        <v>8.8291946923485416E-3</v>
      </c>
      <c r="E4311">
        <f>Table2[[#This Row],[Return]]</f>
        <v>8.8291946923485416E-3</v>
      </c>
    </row>
    <row r="4312" spans="2:5" x14ac:dyDescent="0.2">
      <c r="B4312" s="149">
        <v>39042</v>
      </c>
      <c r="C4312">
        <v>352.05566399999998</v>
      </c>
      <c r="D4312">
        <f t="shared" si="68"/>
        <v>1.4615858926506863E-2</v>
      </c>
      <c r="E4312">
        <f>Table2[[#This Row],[Return]]</f>
        <v>1.4615858926506863E-2</v>
      </c>
    </row>
    <row r="4313" spans="2:5" x14ac:dyDescent="0.2">
      <c r="B4313" s="149">
        <v>39041</v>
      </c>
      <c r="C4313">
        <v>346.98419200000001</v>
      </c>
      <c r="D4313">
        <f t="shared" si="68"/>
        <v>-1.1188893149424468E-2</v>
      </c>
      <c r="E4313">
        <f>Table2[[#This Row],[Return]]</f>
        <v>-1.1188893149424468E-2</v>
      </c>
    </row>
    <row r="4314" spans="2:5" x14ac:dyDescent="0.2">
      <c r="B4314" s="149">
        <v>39038</v>
      </c>
      <c r="C4314">
        <v>350.91049199999998</v>
      </c>
      <c r="D4314">
        <f t="shared" si="68"/>
        <v>-1.9652669163191309E-2</v>
      </c>
      <c r="E4314">
        <f>Table2[[#This Row],[Return]]</f>
        <v>-1.9652669163191309E-2</v>
      </c>
    </row>
    <row r="4315" spans="2:5" x14ac:dyDescent="0.2">
      <c r="B4315" s="149">
        <v>39037</v>
      </c>
      <c r="C4315">
        <v>357.94506799999999</v>
      </c>
      <c r="D4315">
        <f t="shared" si="68"/>
        <v>-1.5079786130330649E-2</v>
      </c>
      <c r="E4315">
        <f>Table2[[#This Row],[Return]]</f>
        <v>-1.5079786130330649E-2</v>
      </c>
    </row>
    <row r="4316" spans="2:5" x14ac:dyDescent="0.2">
      <c r="B4316" s="149">
        <v>39036</v>
      </c>
      <c r="C4316">
        <v>363.42544600000002</v>
      </c>
      <c r="D4316">
        <f t="shared" si="68"/>
        <v>1.1612104128492996E-2</v>
      </c>
      <c r="E4316">
        <f>Table2[[#This Row],[Return]]</f>
        <v>1.1612104128492996E-2</v>
      </c>
    </row>
    <row r="4317" spans="2:5" x14ac:dyDescent="0.2">
      <c r="B4317" s="149">
        <v>39035</v>
      </c>
      <c r="C4317">
        <v>359.25375400000001</v>
      </c>
      <c r="D4317">
        <f t="shared" si="68"/>
        <v>-1.4030930150893517E-2</v>
      </c>
      <c r="E4317">
        <f>Table2[[#This Row],[Return]]</f>
        <v>-1.4030930150893517E-2</v>
      </c>
    </row>
    <row r="4318" spans="2:5" x14ac:dyDescent="0.2">
      <c r="B4318" s="149">
        <v>39034</v>
      </c>
      <c r="C4318">
        <v>364.36615</v>
      </c>
      <c r="D4318">
        <f t="shared" si="68"/>
        <v>9.8616637315367441E-3</v>
      </c>
      <c r="E4318">
        <f>Table2[[#This Row],[Return]]</f>
        <v>9.8616637315367441E-3</v>
      </c>
    </row>
    <row r="4319" spans="2:5" x14ac:dyDescent="0.2">
      <c r="B4319" s="149">
        <v>39031</v>
      </c>
      <c r="C4319">
        <v>360.80798299999998</v>
      </c>
      <c r="D4319">
        <f t="shared" si="68"/>
        <v>-1.1097366180246543E-2</v>
      </c>
      <c r="E4319">
        <f>Table2[[#This Row],[Return]]</f>
        <v>-1.1097366180246543E-2</v>
      </c>
    </row>
    <row r="4320" spans="2:5" x14ac:dyDescent="0.2">
      <c r="B4320" s="149">
        <v>39030</v>
      </c>
      <c r="C4320">
        <v>364.85693400000002</v>
      </c>
      <c r="D4320">
        <f t="shared" si="68"/>
        <v>-4.6857609057298485E-3</v>
      </c>
      <c r="E4320">
        <f>Table2[[#This Row],[Return]]</f>
        <v>-4.6857609057298485E-3</v>
      </c>
    </row>
    <row r="4321" spans="2:5" x14ac:dyDescent="0.2">
      <c r="B4321" s="149">
        <v>39029</v>
      </c>
      <c r="C4321">
        <v>366.57461499999999</v>
      </c>
      <c r="D4321">
        <f t="shared" si="68"/>
        <v>7.0785214954738728E-3</v>
      </c>
      <c r="E4321">
        <f>Table2[[#This Row],[Return]]</f>
        <v>7.0785214954738728E-3</v>
      </c>
    </row>
    <row r="4322" spans="2:5" x14ac:dyDescent="0.2">
      <c r="B4322" s="149">
        <v>39028</v>
      </c>
      <c r="C4322">
        <v>363.99804699999999</v>
      </c>
      <c r="D4322">
        <f t="shared" si="68"/>
        <v>-4.1402434906036975E-3</v>
      </c>
      <c r="E4322">
        <f>Table2[[#This Row],[Return]]</f>
        <v>-4.1402434906036975E-3</v>
      </c>
    </row>
    <row r="4323" spans="2:5" x14ac:dyDescent="0.2">
      <c r="B4323" s="149">
        <v>39027</v>
      </c>
      <c r="C4323">
        <v>365.51135299999999</v>
      </c>
      <c r="D4323">
        <f t="shared" si="68"/>
        <v>2.2389542213657797E-4</v>
      </c>
      <c r="E4323">
        <f>Table2[[#This Row],[Return]]</f>
        <v>2.2389542213657797E-4</v>
      </c>
    </row>
    <row r="4324" spans="2:5" x14ac:dyDescent="0.2">
      <c r="B4324" s="149">
        <v>39024</v>
      </c>
      <c r="C4324">
        <v>365.42953499999999</v>
      </c>
      <c r="D4324">
        <f t="shared" si="68"/>
        <v>2.8785455358834096E-2</v>
      </c>
      <c r="E4324">
        <f>Table2[[#This Row],[Return]]</f>
        <v>2.8785455358834096E-2</v>
      </c>
    </row>
    <row r="4325" spans="2:5" x14ac:dyDescent="0.2">
      <c r="B4325" s="149">
        <v>39023</v>
      </c>
      <c r="C4325">
        <v>355.20480300000003</v>
      </c>
      <c r="D4325">
        <f t="shared" si="68"/>
        <v>-1.2956266050706313E-2</v>
      </c>
      <c r="E4325">
        <f>Table2[[#This Row],[Return]]</f>
        <v>-1.2956266050706313E-2</v>
      </c>
    </row>
    <row r="4326" spans="2:5" x14ac:dyDescent="0.2">
      <c r="B4326" s="149">
        <v>39022</v>
      </c>
      <c r="C4326">
        <v>359.86734000000001</v>
      </c>
      <c r="D4326">
        <f t="shared" si="68"/>
        <v>-1.0217568476533461E-3</v>
      </c>
      <c r="E4326">
        <f>Table2[[#This Row],[Return]]</f>
        <v>-1.0217568476533461E-3</v>
      </c>
    </row>
    <row r="4327" spans="2:5" x14ac:dyDescent="0.2">
      <c r="B4327" s="149">
        <v>39021</v>
      </c>
      <c r="C4327">
        <v>360.23541299999999</v>
      </c>
      <c r="D4327">
        <f t="shared" si="68"/>
        <v>-1.2998620786098937E-2</v>
      </c>
      <c r="E4327">
        <f>Table2[[#This Row],[Return]]</f>
        <v>-1.2998620786098937E-2</v>
      </c>
    </row>
    <row r="4328" spans="2:5" x14ac:dyDescent="0.2">
      <c r="B4328" s="149">
        <v>39020</v>
      </c>
      <c r="C4328">
        <v>364.979645</v>
      </c>
      <c r="D4328">
        <f t="shared" si="68"/>
        <v>-1.261324101215767E-2</v>
      </c>
      <c r="E4328">
        <f>Table2[[#This Row],[Return]]</f>
        <v>-1.261324101215767E-2</v>
      </c>
    </row>
    <row r="4329" spans="2:5" x14ac:dyDescent="0.2">
      <c r="B4329" s="149">
        <v>39017</v>
      </c>
      <c r="C4329">
        <v>369.64202899999998</v>
      </c>
      <c r="D4329">
        <f t="shared" si="68"/>
        <v>2.5646692508600206E-2</v>
      </c>
      <c r="E4329">
        <f>Table2[[#This Row],[Return]]</f>
        <v>2.5646692508600206E-2</v>
      </c>
    </row>
    <row r="4330" spans="2:5" x14ac:dyDescent="0.2">
      <c r="B4330" s="149">
        <v>39016</v>
      </c>
      <c r="C4330">
        <v>360.39898699999998</v>
      </c>
      <c r="D4330">
        <f t="shared" si="68"/>
        <v>2.7638427448283473E-2</v>
      </c>
      <c r="E4330">
        <f>Table2[[#This Row],[Return]]</f>
        <v>2.7638427448283473E-2</v>
      </c>
    </row>
    <row r="4331" spans="2:5" x14ac:dyDescent="0.2">
      <c r="B4331" s="149">
        <v>39013</v>
      </c>
      <c r="C4331">
        <v>350.70602400000001</v>
      </c>
      <c r="D4331">
        <f t="shared" si="68"/>
        <v>-2.7887981689238846E-2</v>
      </c>
      <c r="E4331">
        <f>Table2[[#This Row],[Return]]</f>
        <v>-2.7887981689238846E-2</v>
      </c>
    </row>
    <row r="4332" spans="2:5" x14ac:dyDescent="0.2">
      <c r="B4332" s="149">
        <v>39010</v>
      </c>
      <c r="C4332">
        <v>360.76709</v>
      </c>
      <c r="D4332">
        <f t="shared" si="68"/>
        <v>1.0213763447676372E-3</v>
      </c>
      <c r="E4332">
        <f>Table2[[#This Row],[Return]]</f>
        <v>1.0213763447676372E-3</v>
      </c>
    </row>
    <row r="4333" spans="2:5" x14ac:dyDescent="0.2">
      <c r="B4333" s="149">
        <v>39009</v>
      </c>
      <c r="C4333">
        <v>360.39898699999998</v>
      </c>
      <c r="D4333">
        <f t="shared" si="68"/>
        <v>-6.9868371078809959E-3</v>
      </c>
      <c r="E4333">
        <f>Table2[[#This Row],[Return]]</f>
        <v>-6.9868371078809959E-3</v>
      </c>
    </row>
    <row r="4334" spans="2:5" x14ac:dyDescent="0.2">
      <c r="B4334" s="149">
        <v>39008</v>
      </c>
      <c r="C4334">
        <v>362.934753</v>
      </c>
      <c r="D4334">
        <f t="shared" si="68"/>
        <v>-1.126632057493935E-4</v>
      </c>
      <c r="E4334">
        <f>Table2[[#This Row],[Return]]</f>
        <v>-1.126632057493935E-4</v>
      </c>
    </row>
    <row r="4335" spans="2:5" x14ac:dyDescent="0.2">
      <c r="B4335" s="149">
        <v>39007</v>
      </c>
      <c r="C4335">
        <v>362.97564699999998</v>
      </c>
      <c r="D4335">
        <f t="shared" si="68"/>
        <v>1.5801801411762097E-3</v>
      </c>
      <c r="E4335">
        <f>Table2[[#This Row],[Return]]</f>
        <v>1.5801801411762097E-3</v>
      </c>
    </row>
    <row r="4336" spans="2:5" x14ac:dyDescent="0.2">
      <c r="B4336" s="149">
        <v>39006</v>
      </c>
      <c r="C4336">
        <v>362.402985</v>
      </c>
      <c r="D4336">
        <f t="shared" si="68"/>
        <v>5.788833226539984E-3</v>
      </c>
      <c r="E4336">
        <f>Table2[[#This Row],[Return]]</f>
        <v>5.788833226539984E-3</v>
      </c>
    </row>
    <row r="4337" spans="2:5" x14ac:dyDescent="0.2">
      <c r="B4337" s="149">
        <v>39003</v>
      </c>
      <c r="C4337">
        <v>360.31716899999998</v>
      </c>
      <c r="D4337">
        <f t="shared" si="68"/>
        <v>-2.4911368376589953E-3</v>
      </c>
      <c r="E4337">
        <f>Table2[[#This Row],[Return]]</f>
        <v>-2.4911368376589953E-3</v>
      </c>
    </row>
    <row r="4338" spans="2:5" x14ac:dyDescent="0.2">
      <c r="B4338" s="149">
        <v>39002</v>
      </c>
      <c r="C4338">
        <v>361.21701000000002</v>
      </c>
      <c r="D4338">
        <f t="shared" si="68"/>
        <v>1.3425337172433403E-2</v>
      </c>
      <c r="E4338">
        <f>Table2[[#This Row],[Return]]</f>
        <v>1.3425337172433403E-2</v>
      </c>
    </row>
    <row r="4339" spans="2:5" x14ac:dyDescent="0.2">
      <c r="B4339" s="149">
        <v>39001</v>
      </c>
      <c r="C4339">
        <v>356.43179300000003</v>
      </c>
      <c r="D4339">
        <f t="shared" si="68"/>
        <v>-2.974459949873067E-3</v>
      </c>
      <c r="E4339">
        <f>Table2[[#This Row],[Return]]</f>
        <v>-2.974459949873067E-3</v>
      </c>
    </row>
    <row r="4340" spans="2:5" x14ac:dyDescent="0.2">
      <c r="B4340" s="149">
        <v>39000</v>
      </c>
      <c r="C4340">
        <v>357.49514799999997</v>
      </c>
      <c r="D4340">
        <f t="shared" si="68"/>
        <v>3.7507436018289854E-2</v>
      </c>
      <c r="E4340">
        <f>Table2[[#This Row],[Return]]</f>
        <v>3.7507436018289854E-2</v>
      </c>
    </row>
    <row r="4341" spans="2:5" x14ac:dyDescent="0.2">
      <c r="B4341" s="149">
        <v>38999</v>
      </c>
      <c r="C4341">
        <v>344.571167</v>
      </c>
      <c r="D4341">
        <f t="shared" si="68"/>
        <v>2.7689687619123628E-2</v>
      </c>
      <c r="E4341">
        <f>Table2[[#This Row],[Return]]</f>
        <v>2.7689687619123628E-2</v>
      </c>
    </row>
    <row r="4342" spans="2:5" x14ac:dyDescent="0.2">
      <c r="B4342" s="149">
        <v>38996</v>
      </c>
      <c r="C4342">
        <v>335.28717</v>
      </c>
      <c r="D4342">
        <f t="shared" si="68"/>
        <v>2.372648826208083E-2</v>
      </c>
      <c r="E4342">
        <f>Table2[[#This Row],[Return]]</f>
        <v>2.372648826208083E-2</v>
      </c>
    </row>
    <row r="4343" spans="2:5" x14ac:dyDescent="0.2">
      <c r="B4343" s="149">
        <v>38995</v>
      </c>
      <c r="C4343">
        <v>327.51635700000003</v>
      </c>
      <c r="D4343">
        <f t="shared" si="68"/>
        <v>2.8512413435336545E-2</v>
      </c>
      <c r="E4343">
        <f>Table2[[#This Row],[Return]]</f>
        <v>2.8512413435336545E-2</v>
      </c>
    </row>
    <row r="4344" spans="2:5" x14ac:dyDescent="0.2">
      <c r="B4344" s="149">
        <v>38994</v>
      </c>
      <c r="C4344">
        <v>318.43695100000002</v>
      </c>
      <c r="D4344">
        <f t="shared" si="68"/>
        <v>1.1037508564841933E-2</v>
      </c>
      <c r="E4344">
        <f>Table2[[#This Row],[Return]]</f>
        <v>1.1037508564841933E-2</v>
      </c>
    </row>
    <row r="4345" spans="2:5" x14ac:dyDescent="0.2">
      <c r="B4345" s="149">
        <v>38993</v>
      </c>
      <c r="C4345">
        <v>314.96057100000002</v>
      </c>
      <c r="D4345">
        <f t="shared" si="68"/>
        <v>-3.8945576300040302E-4</v>
      </c>
      <c r="E4345">
        <f>Table2[[#This Row],[Return]]</f>
        <v>-3.8945576300040302E-4</v>
      </c>
    </row>
    <row r="4346" spans="2:5" x14ac:dyDescent="0.2">
      <c r="B4346" s="149">
        <v>38989</v>
      </c>
      <c r="C4346">
        <v>315.083282</v>
      </c>
      <c r="D4346">
        <f t="shared" si="68"/>
        <v>3.4649457680120677E-2</v>
      </c>
      <c r="E4346">
        <f>Table2[[#This Row],[Return]]</f>
        <v>3.4649457680120677E-2</v>
      </c>
    </row>
    <row r="4347" spans="2:5" x14ac:dyDescent="0.2">
      <c r="B4347" s="149">
        <v>38988</v>
      </c>
      <c r="C4347">
        <v>304.53143299999999</v>
      </c>
      <c r="D4347">
        <f t="shared" si="68"/>
        <v>-6.7106625506527804E-4</v>
      </c>
      <c r="E4347">
        <f>Table2[[#This Row],[Return]]</f>
        <v>-6.7106625506527804E-4</v>
      </c>
    </row>
    <row r="4348" spans="2:5" x14ac:dyDescent="0.2">
      <c r="B4348" s="149">
        <v>38987</v>
      </c>
      <c r="C4348">
        <v>304.73593099999999</v>
      </c>
      <c r="D4348">
        <f t="shared" si="68"/>
        <v>3.8322397098854225E-2</v>
      </c>
      <c r="E4348">
        <f>Table2[[#This Row],[Return]]</f>
        <v>3.8322397098854225E-2</v>
      </c>
    </row>
    <row r="4349" spans="2:5" x14ac:dyDescent="0.2">
      <c r="B4349" s="149">
        <v>38986</v>
      </c>
      <c r="C4349">
        <v>293.48873900000001</v>
      </c>
      <c r="D4349">
        <f t="shared" si="68"/>
        <v>1.0704045467682322E-2</v>
      </c>
      <c r="E4349">
        <f>Table2[[#This Row],[Return]]</f>
        <v>1.0704045467682322E-2</v>
      </c>
    </row>
    <row r="4350" spans="2:5" x14ac:dyDescent="0.2">
      <c r="B4350" s="149">
        <v>38985</v>
      </c>
      <c r="C4350">
        <v>290.380493</v>
      </c>
      <c r="D4350">
        <f t="shared" si="68"/>
        <v>4.8117000327624008E-3</v>
      </c>
      <c r="E4350">
        <f>Table2[[#This Row],[Return]]</f>
        <v>4.8117000327624008E-3</v>
      </c>
    </row>
    <row r="4351" spans="2:5" x14ac:dyDescent="0.2">
      <c r="B4351" s="149">
        <v>38982</v>
      </c>
      <c r="C4351">
        <v>288.98996</v>
      </c>
      <c r="D4351">
        <f t="shared" si="68"/>
        <v>1.7012667344256205E-3</v>
      </c>
      <c r="E4351">
        <f>Table2[[#This Row],[Return]]</f>
        <v>1.7012667344256205E-3</v>
      </c>
    </row>
    <row r="4352" spans="2:5" x14ac:dyDescent="0.2">
      <c r="B4352" s="149">
        <v>38981</v>
      </c>
      <c r="C4352">
        <v>288.499146</v>
      </c>
      <c r="D4352">
        <f t="shared" si="68"/>
        <v>3.8116112986848361E-2</v>
      </c>
      <c r="E4352">
        <f>Table2[[#This Row],[Return]]</f>
        <v>3.8116112986848361E-2</v>
      </c>
    </row>
    <row r="4353" spans="2:5" x14ac:dyDescent="0.2">
      <c r="B4353" s="149">
        <v>38980</v>
      </c>
      <c r="C4353">
        <v>277.90643299999999</v>
      </c>
      <c r="D4353">
        <f t="shared" si="68"/>
        <v>-8.8200411340918724E-4</v>
      </c>
      <c r="E4353">
        <f>Table2[[#This Row],[Return]]</f>
        <v>-8.8200411340918724E-4</v>
      </c>
    </row>
    <row r="4354" spans="2:5" x14ac:dyDescent="0.2">
      <c r="B4354" s="149">
        <v>38979</v>
      </c>
      <c r="C4354">
        <v>278.15176400000001</v>
      </c>
      <c r="D4354">
        <f t="shared" si="68"/>
        <v>2.9423532164097444E-4</v>
      </c>
      <c r="E4354">
        <f>Table2[[#This Row],[Return]]</f>
        <v>2.9423532164097444E-4</v>
      </c>
    </row>
    <row r="4355" spans="2:5" x14ac:dyDescent="0.2">
      <c r="B4355" s="149">
        <v>38978</v>
      </c>
      <c r="C4355">
        <v>278.06994600000002</v>
      </c>
      <c r="D4355">
        <f t="shared" si="68"/>
        <v>1.4708175120115808E-4</v>
      </c>
      <c r="E4355">
        <f>Table2[[#This Row],[Return]]</f>
        <v>1.4708175120115808E-4</v>
      </c>
    </row>
    <row r="4356" spans="2:5" x14ac:dyDescent="0.2">
      <c r="B4356" s="149">
        <v>38975</v>
      </c>
      <c r="C4356">
        <v>278.02905299999998</v>
      </c>
      <c r="D4356">
        <f t="shared" ref="D4356:D4419" si="69">(C4356-C4357)/C4357</f>
        <v>1.251128140175887E-2</v>
      </c>
      <c r="E4356">
        <f>Table2[[#This Row],[Return]]</f>
        <v>1.251128140175887E-2</v>
      </c>
    </row>
    <row r="4357" spans="2:5" x14ac:dyDescent="0.2">
      <c r="B4357" s="149">
        <v>38974</v>
      </c>
      <c r="C4357">
        <v>274.59353599999997</v>
      </c>
      <c r="D4357">
        <f t="shared" si="69"/>
        <v>2.9754434799429894E-2</v>
      </c>
      <c r="E4357">
        <f>Table2[[#This Row],[Return]]</f>
        <v>2.9754434799429894E-2</v>
      </c>
    </row>
    <row r="4358" spans="2:5" x14ac:dyDescent="0.2">
      <c r="B4358" s="149">
        <v>38973</v>
      </c>
      <c r="C4358">
        <v>266.65924100000001</v>
      </c>
      <c r="D4358">
        <f t="shared" si="69"/>
        <v>3.0341327868704252E-2</v>
      </c>
      <c r="E4358">
        <f>Table2[[#This Row],[Return]]</f>
        <v>3.0341327868704252E-2</v>
      </c>
    </row>
    <row r="4359" spans="2:5" x14ac:dyDescent="0.2">
      <c r="B4359" s="149">
        <v>38972</v>
      </c>
      <c r="C4359">
        <v>258.80670199999997</v>
      </c>
      <c r="D4359">
        <f t="shared" si="69"/>
        <v>1.883747859276317E-2</v>
      </c>
      <c r="E4359">
        <f>Table2[[#This Row],[Return]]</f>
        <v>1.883747859276317E-2</v>
      </c>
    </row>
    <row r="4360" spans="2:5" x14ac:dyDescent="0.2">
      <c r="B4360" s="149">
        <v>38971</v>
      </c>
      <c r="C4360">
        <v>254.02157600000001</v>
      </c>
      <c r="D4360">
        <f t="shared" si="69"/>
        <v>-3.824721191292705E-2</v>
      </c>
      <c r="E4360">
        <f>Table2[[#This Row],[Return]]</f>
        <v>-3.824721191292705E-2</v>
      </c>
    </row>
    <row r="4361" spans="2:5" x14ac:dyDescent="0.2">
      <c r="B4361" s="149">
        <v>38968</v>
      </c>
      <c r="C4361">
        <v>264.12356599999998</v>
      </c>
      <c r="D4361">
        <f t="shared" si="69"/>
        <v>-8.139857812316709E-3</v>
      </c>
      <c r="E4361">
        <f>Table2[[#This Row],[Return]]</f>
        <v>-8.139857812316709E-3</v>
      </c>
    </row>
    <row r="4362" spans="2:5" x14ac:dyDescent="0.2">
      <c r="B4362" s="149">
        <v>38967</v>
      </c>
      <c r="C4362">
        <v>266.29113799999999</v>
      </c>
      <c r="D4362">
        <f t="shared" si="69"/>
        <v>7.2710596030176817E-3</v>
      </c>
      <c r="E4362">
        <f>Table2[[#This Row],[Return]]</f>
        <v>7.2710596030176817E-3</v>
      </c>
    </row>
    <row r="4363" spans="2:5" x14ac:dyDescent="0.2">
      <c r="B4363" s="149">
        <v>38966</v>
      </c>
      <c r="C4363">
        <v>264.36889600000001</v>
      </c>
      <c r="D4363">
        <f t="shared" si="69"/>
        <v>-3.1320257925716362E-2</v>
      </c>
      <c r="E4363">
        <f>Table2[[#This Row],[Return]]</f>
        <v>-3.1320257925716362E-2</v>
      </c>
    </row>
    <row r="4364" spans="2:5" x14ac:dyDescent="0.2">
      <c r="B4364" s="149">
        <v>38965</v>
      </c>
      <c r="C4364">
        <v>272.916718</v>
      </c>
      <c r="D4364">
        <f t="shared" si="69"/>
        <v>-4.7802511140211383E-2</v>
      </c>
      <c r="E4364">
        <f>Table2[[#This Row],[Return]]</f>
        <v>-4.7802511140211383E-2</v>
      </c>
    </row>
    <row r="4365" spans="2:5" x14ac:dyDescent="0.2">
      <c r="B4365" s="149">
        <v>38964</v>
      </c>
      <c r="C4365">
        <v>286.61776700000001</v>
      </c>
      <c r="D4365">
        <f t="shared" si="69"/>
        <v>3.2409819909756853E-2</v>
      </c>
      <c r="E4365">
        <f>Table2[[#This Row],[Return]]</f>
        <v>3.2409819909756853E-2</v>
      </c>
    </row>
    <row r="4366" spans="2:5" x14ac:dyDescent="0.2">
      <c r="B4366" s="149">
        <v>38961</v>
      </c>
      <c r="C4366">
        <v>277.62014799999997</v>
      </c>
      <c r="D4366">
        <f t="shared" si="69"/>
        <v>2.9553750413461861E-3</v>
      </c>
      <c r="E4366">
        <f>Table2[[#This Row],[Return]]</f>
        <v>2.9553750413461861E-3</v>
      </c>
    </row>
    <row r="4367" spans="2:5" x14ac:dyDescent="0.2">
      <c r="B4367" s="149">
        <v>38960</v>
      </c>
      <c r="C4367">
        <v>276.80209400000001</v>
      </c>
      <c r="D4367">
        <f t="shared" si="69"/>
        <v>7.650690293356531E-2</v>
      </c>
      <c r="E4367">
        <f>Table2[[#This Row],[Return]]</f>
        <v>7.650690293356531E-2</v>
      </c>
    </row>
    <row r="4368" spans="2:5" x14ac:dyDescent="0.2">
      <c r="B4368" s="149">
        <v>38959</v>
      </c>
      <c r="C4368">
        <v>257.12988300000001</v>
      </c>
      <c r="D4368">
        <f t="shared" si="69"/>
        <v>-2.360632612405773E-2</v>
      </c>
      <c r="E4368">
        <f>Table2[[#This Row],[Return]]</f>
        <v>-2.360632612405773E-2</v>
      </c>
    </row>
    <row r="4369" spans="2:5" x14ac:dyDescent="0.2">
      <c r="B4369" s="149">
        <v>38958</v>
      </c>
      <c r="C4369">
        <v>263.34652699999998</v>
      </c>
      <c r="D4369">
        <f t="shared" si="69"/>
        <v>4.4953454834089579E-2</v>
      </c>
      <c r="E4369">
        <f>Table2[[#This Row],[Return]]</f>
        <v>4.4953454834089579E-2</v>
      </c>
    </row>
    <row r="4370" spans="2:5" x14ac:dyDescent="0.2">
      <c r="B4370" s="149">
        <v>38957</v>
      </c>
      <c r="C4370">
        <v>252.017471</v>
      </c>
      <c r="D4370">
        <f t="shared" si="69"/>
        <v>1.9523215964329019E-2</v>
      </c>
      <c r="E4370">
        <f>Table2[[#This Row],[Return]]</f>
        <v>1.9523215964329019E-2</v>
      </c>
    </row>
    <row r="4371" spans="2:5" x14ac:dyDescent="0.2">
      <c r="B4371" s="149">
        <v>38954</v>
      </c>
      <c r="C4371">
        <v>247.191498</v>
      </c>
      <c r="D4371">
        <f t="shared" si="69"/>
        <v>7.2011575833415567E-2</v>
      </c>
      <c r="E4371">
        <f>Table2[[#This Row],[Return]]</f>
        <v>7.2011575833415567E-2</v>
      </c>
    </row>
    <row r="4372" spans="2:5" x14ac:dyDescent="0.2">
      <c r="B4372" s="149">
        <v>38953</v>
      </c>
      <c r="C4372">
        <v>230.58659399999999</v>
      </c>
      <c r="D4372">
        <f t="shared" si="69"/>
        <v>2.3973842510674366E-2</v>
      </c>
      <c r="E4372">
        <f>Table2[[#This Row],[Return]]</f>
        <v>2.3973842510674366E-2</v>
      </c>
    </row>
    <row r="4373" spans="2:5" x14ac:dyDescent="0.2">
      <c r="B4373" s="149">
        <v>38952</v>
      </c>
      <c r="C4373">
        <v>225.187973</v>
      </c>
      <c r="D4373">
        <f t="shared" si="69"/>
        <v>-9.534173777916025E-3</v>
      </c>
      <c r="E4373">
        <f>Table2[[#This Row],[Return]]</f>
        <v>-9.534173777916025E-3</v>
      </c>
    </row>
    <row r="4374" spans="2:5" x14ac:dyDescent="0.2">
      <c r="B4374" s="149">
        <v>38951</v>
      </c>
      <c r="C4374">
        <v>227.35562100000001</v>
      </c>
      <c r="D4374">
        <f t="shared" si="69"/>
        <v>-1.1733199285330537E-2</v>
      </c>
      <c r="E4374">
        <f>Table2[[#This Row],[Return]]</f>
        <v>-1.1733199285330537E-2</v>
      </c>
    </row>
    <row r="4375" spans="2:5" x14ac:dyDescent="0.2">
      <c r="B4375" s="149">
        <v>38950</v>
      </c>
      <c r="C4375">
        <v>230.054901</v>
      </c>
      <c r="D4375">
        <f t="shared" si="69"/>
        <v>1.0417971341168798E-2</v>
      </c>
      <c r="E4375">
        <f>Table2[[#This Row],[Return]]</f>
        <v>1.0417971341168798E-2</v>
      </c>
    </row>
    <row r="4376" spans="2:5" x14ac:dyDescent="0.2">
      <c r="B4376" s="149">
        <v>38947</v>
      </c>
      <c r="C4376">
        <v>227.682907</v>
      </c>
      <c r="D4376">
        <f t="shared" si="69"/>
        <v>1.8105811224853319E-2</v>
      </c>
      <c r="E4376">
        <f>Table2[[#This Row],[Return]]</f>
        <v>1.8105811224853319E-2</v>
      </c>
    </row>
    <row r="4377" spans="2:5" x14ac:dyDescent="0.2">
      <c r="B4377" s="149">
        <v>38946</v>
      </c>
      <c r="C4377">
        <v>223.633835</v>
      </c>
      <c r="D4377">
        <f t="shared" si="69"/>
        <v>-3.1012035652772704E-2</v>
      </c>
      <c r="E4377">
        <f>Table2[[#This Row],[Return]]</f>
        <v>-3.1012035652772704E-2</v>
      </c>
    </row>
    <row r="4378" spans="2:5" x14ac:dyDescent="0.2">
      <c r="B4378" s="149">
        <v>38945</v>
      </c>
      <c r="C4378">
        <v>230.79113799999999</v>
      </c>
      <c r="D4378">
        <f t="shared" si="69"/>
        <v>1.2419260490411934E-3</v>
      </c>
      <c r="E4378">
        <f>Table2[[#This Row],[Return]]</f>
        <v>1.2419260490411934E-3</v>
      </c>
    </row>
    <row r="4379" spans="2:5" x14ac:dyDescent="0.2">
      <c r="B4379" s="149">
        <v>38943</v>
      </c>
      <c r="C4379">
        <v>230.50486799999999</v>
      </c>
      <c r="D4379">
        <f t="shared" si="69"/>
        <v>3.1478801806366218E-2</v>
      </c>
      <c r="E4379">
        <f>Table2[[#This Row],[Return]]</f>
        <v>3.1478801806366218E-2</v>
      </c>
    </row>
    <row r="4380" spans="2:5" x14ac:dyDescent="0.2">
      <c r="B4380" s="149">
        <v>38940</v>
      </c>
      <c r="C4380">
        <v>223.470291</v>
      </c>
      <c r="D4380">
        <f t="shared" si="69"/>
        <v>0.10006037057685986</v>
      </c>
      <c r="E4380">
        <f>Table2[[#This Row],[Return]]</f>
        <v>0.10006037057685986</v>
      </c>
    </row>
    <row r="4381" spans="2:5" x14ac:dyDescent="0.2">
      <c r="B4381" s="149">
        <v>38939</v>
      </c>
      <c r="C4381">
        <v>203.14366100000001</v>
      </c>
      <c r="D4381">
        <f t="shared" si="69"/>
        <v>-4.8085048275127839E-3</v>
      </c>
      <c r="E4381">
        <f>Table2[[#This Row],[Return]]</f>
        <v>-4.8085048275127839E-3</v>
      </c>
    </row>
    <row r="4382" spans="2:5" x14ac:dyDescent="0.2">
      <c r="B4382" s="149">
        <v>38938</v>
      </c>
      <c r="C4382">
        <v>204.12519800000001</v>
      </c>
      <c r="D4382">
        <f t="shared" si="69"/>
        <v>0</v>
      </c>
      <c r="E4382">
        <f>Table2[[#This Row],[Return]]</f>
        <v>0</v>
      </c>
    </row>
    <row r="4383" spans="2:5" x14ac:dyDescent="0.2">
      <c r="B4383" s="149">
        <v>38937</v>
      </c>
      <c r="C4383">
        <v>204.12519800000001</v>
      </c>
      <c r="D4383">
        <f t="shared" si="69"/>
        <v>-4.9841023058144864E-3</v>
      </c>
      <c r="E4383">
        <f>Table2[[#This Row],[Return]]</f>
        <v>-4.9841023058144864E-3</v>
      </c>
    </row>
    <row r="4384" spans="2:5" x14ac:dyDescent="0.2">
      <c r="B4384" s="149">
        <v>38936</v>
      </c>
      <c r="C4384">
        <v>205.14767499999999</v>
      </c>
      <c r="D4384">
        <f t="shared" si="69"/>
        <v>-1.5505434848307525E-2</v>
      </c>
      <c r="E4384">
        <f>Table2[[#This Row],[Return]]</f>
        <v>-1.5505434848307525E-2</v>
      </c>
    </row>
    <row r="4385" spans="2:5" x14ac:dyDescent="0.2">
      <c r="B4385" s="149">
        <v>38933</v>
      </c>
      <c r="C4385">
        <v>208.37867700000001</v>
      </c>
      <c r="D4385">
        <f t="shared" si="69"/>
        <v>-4.9971986806863745E-2</v>
      </c>
      <c r="E4385">
        <f>Table2[[#This Row],[Return]]</f>
        <v>-4.9971986806863745E-2</v>
      </c>
    </row>
    <row r="4386" spans="2:5" x14ac:dyDescent="0.2">
      <c r="B4386" s="149">
        <v>38932</v>
      </c>
      <c r="C4386">
        <v>219.339508</v>
      </c>
      <c r="D4386">
        <f t="shared" si="69"/>
        <v>2.0940502983148427E-2</v>
      </c>
      <c r="E4386">
        <f>Table2[[#This Row],[Return]]</f>
        <v>2.0940502983148427E-2</v>
      </c>
    </row>
    <row r="4387" spans="2:5" x14ac:dyDescent="0.2">
      <c r="B4387" s="149">
        <v>38931</v>
      </c>
      <c r="C4387">
        <v>214.84063699999999</v>
      </c>
      <c r="D4387">
        <f t="shared" si="69"/>
        <v>-6.6187092047143275E-3</v>
      </c>
      <c r="E4387">
        <f>Table2[[#This Row],[Return]]</f>
        <v>-6.6187092047143275E-3</v>
      </c>
    </row>
    <row r="4388" spans="2:5" x14ac:dyDescent="0.2">
      <c r="B4388" s="149">
        <v>38930</v>
      </c>
      <c r="C4388">
        <v>216.27207899999999</v>
      </c>
      <c r="D4388">
        <f t="shared" si="69"/>
        <v>3.03473178553945E-3</v>
      </c>
      <c r="E4388">
        <f>Table2[[#This Row],[Return]]</f>
        <v>3.03473178553945E-3</v>
      </c>
    </row>
    <row r="4389" spans="2:5" x14ac:dyDescent="0.2">
      <c r="B4389" s="149">
        <v>38929</v>
      </c>
      <c r="C4389">
        <v>215.61773700000001</v>
      </c>
      <c r="D4389">
        <f t="shared" si="69"/>
        <v>-3.3901414702730198E-2</v>
      </c>
      <c r="E4389">
        <f>Table2[[#This Row],[Return]]</f>
        <v>-3.3901414702730198E-2</v>
      </c>
    </row>
    <row r="4390" spans="2:5" x14ac:dyDescent="0.2">
      <c r="B4390" s="149">
        <v>38926</v>
      </c>
      <c r="C4390">
        <v>223.18398999999999</v>
      </c>
      <c r="D4390">
        <f t="shared" si="69"/>
        <v>3.156922080805695E-2</v>
      </c>
      <c r="E4390">
        <f>Table2[[#This Row],[Return]]</f>
        <v>3.156922080805695E-2</v>
      </c>
    </row>
    <row r="4391" spans="2:5" x14ac:dyDescent="0.2">
      <c r="B4391" s="149">
        <v>38925</v>
      </c>
      <c r="C4391">
        <v>216.35386700000001</v>
      </c>
      <c r="D4391">
        <f t="shared" si="69"/>
        <v>5.0019603493767946E-2</v>
      </c>
      <c r="E4391">
        <f>Table2[[#This Row],[Return]]</f>
        <v>5.0019603493767946E-2</v>
      </c>
    </row>
    <row r="4392" spans="2:5" x14ac:dyDescent="0.2">
      <c r="B4392" s="149">
        <v>38924</v>
      </c>
      <c r="C4392">
        <v>206.04745500000001</v>
      </c>
      <c r="D4392">
        <f t="shared" si="69"/>
        <v>5.0020897228229708E-2</v>
      </c>
      <c r="E4392">
        <f>Table2[[#This Row],[Return]]</f>
        <v>5.0020897228229708E-2</v>
      </c>
    </row>
    <row r="4393" spans="2:5" x14ac:dyDescent="0.2">
      <c r="B4393" s="149">
        <v>38923</v>
      </c>
      <c r="C4393">
        <v>196.23176599999999</v>
      </c>
      <c r="D4393">
        <f t="shared" si="69"/>
        <v>3.0941196868509761E-2</v>
      </c>
      <c r="E4393">
        <f>Table2[[#This Row],[Return]]</f>
        <v>3.0941196868509761E-2</v>
      </c>
    </row>
    <row r="4394" spans="2:5" x14ac:dyDescent="0.2">
      <c r="B4394" s="149">
        <v>38922</v>
      </c>
      <c r="C4394">
        <v>190.34234599999999</v>
      </c>
      <c r="D4394">
        <f t="shared" si="69"/>
        <v>-5.0010358971825666E-2</v>
      </c>
      <c r="E4394">
        <f>Table2[[#This Row],[Return]]</f>
        <v>-5.0010358971825666E-2</v>
      </c>
    </row>
    <row r="4395" spans="2:5" x14ac:dyDescent="0.2">
      <c r="B4395" s="149">
        <v>38919</v>
      </c>
      <c r="C4395">
        <v>200.362549</v>
      </c>
      <c r="D4395">
        <f t="shared" si="69"/>
        <v>-4.9844767352429042E-2</v>
      </c>
      <c r="E4395">
        <f>Table2[[#This Row],[Return]]</f>
        <v>-4.9844767352429042E-2</v>
      </c>
    </row>
    <row r="4396" spans="2:5" x14ac:dyDescent="0.2">
      <c r="B4396" s="149">
        <v>38918</v>
      </c>
      <c r="C4396">
        <v>210.87348900000001</v>
      </c>
      <c r="D4396">
        <f t="shared" si="69"/>
        <v>1.5960584137366039E-2</v>
      </c>
      <c r="E4396">
        <f>Table2[[#This Row],[Return]]</f>
        <v>1.5960584137366039E-2</v>
      </c>
    </row>
    <row r="4397" spans="2:5" x14ac:dyDescent="0.2">
      <c r="B4397" s="149">
        <v>38917</v>
      </c>
      <c r="C4397">
        <v>207.560699</v>
      </c>
      <c r="D4397">
        <f t="shared" si="69"/>
        <v>-4.9981262183888646E-2</v>
      </c>
      <c r="E4397">
        <f>Table2[[#This Row],[Return]]</f>
        <v>-4.9981262183888646E-2</v>
      </c>
    </row>
    <row r="4398" spans="2:5" x14ac:dyDescent="0.2">
      <c r="B4398" s="149">
        <v>38916</v>
      </c>
      <c r="C4398">
        <v>218.480637</v>
      </c>
      <c r="D4398">
        <f t="shared" si="69"/>
        <v>-1.8375699035729463E-2</v>
      </c>
      <c r="E4398">
        <f>Table2[[#This Row],[Return]]</f>
        <v>-1.8375699035729463E-2</v>
      </c>
    </row>
    <row r="4399" spans="2:5" x14ac:dyDescent="0.2">
      <c r="B4399" s="149">
        <v>38915</v>
      </c>
      <c r="C4399">
        <v>222.570526</v>
      </c>
      <c r="D4399">
        <f t="shared" si="69"/>
        <v>-4.2084832011235838E-3</v>
      </c>
      <c r="E4399">
        <f>Table2[[#This Row],[Return]]</f>
        <v>-4.2084832011235838E-3</v>
      </c>
    </row>
    <row r="4400" spans="2:5" x14ac:dyDescent="0.2">
      <c r="B4400" s="149">
        <v>38912</v>
      </c>
      <c r="C4400">
        <v>223.511169</v>
      </c>
      <c r="D4400">
        <f t="shared" si="69"/>
        <v>2.0732153081895348E-2</v>
      </c>
      <c r="E4400">
        <f>Table2[[#This Row],[Return]]</f>
        <v>2.0732153081895348E-2</v>
      </c>
    </row>
    <row r="4401" spans="2:5" x14ac:dyDescent="0.2">
      <c r="B4401" s="149">
        <v>38911</v>
      </c>
      <c r="C4401">
        <v>218.97141999999999</v>
      </c>
      <c r="D4401">
        <f t="shared" si="69"/>
        <v>-1.8694873003237814E-2</v>
      </c>
      <c r="E4401">
        <f>Table2[[#This Row],[Return]]</f>
        <v>-1.8694873003237814E-2</v>
      </c>
    </row>
    <row r="4402" spans="2:5" x14ac:dyDescent="0.2">
      <c r="B4402" s="149">
        <v>38910</v>
      </c>
      <c r="C4402">
        <v>223.14305100000001</v>
      </c>
      <c r="D4402">
        <f t="shared" si="69"/>
        <v>5.0038423003517393E-2</v>
      </c>
      <c r="E4402">
        <f>Table2[[#This Row],[Return]]</f>
        <v>5.0038423003517393E-2</v>
      </c>
    </row>
    <row r="4403" spans="2:5" x14ac:dyDescent="0.2">
      <c r="B4403" s="149">
        <v>38909</v>
      </c>
      <c r="C4403">
        <v>212.50941499999999</v>
      </c>
      <c r="D4403">
        <f t="shared" si="69"/>
        <v>-1.1791571104363732E-2</v>
      </c>
      <c r="E4403">
        <f>Table2[[#This Row],[Return]]</f>
        <v>-1.1791571104363732E-2</v>
      </c>
    </row>
    <row r="4404" spans="2:5" x14ac:dyDescent="0.2">
      <c r="B4404" s="149">
        <v>38908</v>
      </c>
      <c r="C4404">
        <v>215.04513499999999</v>
      </c>
      <c r="D4404">
        <f t="shared" si="69"/>
        <v>-2.7557021143107093E-2</v>
      </c>
      <c r="E4404">
        <f>Table2[[#This Row],[Return]]</f>
        <v>-2.7557021143107093E-2</v>
      </c>
    </row>
    <row r="4405" spans="2:5" x14ac:dyDescent="0.2">
      <c r="B4405" s="149">
        <v>38905</v>
      </c>
      <c r="C4405">
        <v>221.13906900000001</v>
      </c>
      <c r="D4405">
        <f t="shared" si="69"/>
        <v>-3.0134446939339646E-2</v>
      </c>
      <c r="E4405">
        <f>Table2[[#This Row],[Return]]</f>
        <v>-3.0134446939339646E-2</v>
      </c>
    </row>
    <row r="4406" spans="2:5" x14ac:dyDescent="0.2">
      <c r="B4406" s="149">
        <v>38904</v>
      </c>
      <c r="C4406">
        <v>228.01002500000001</v>
      </c>
      <c r="D4406">
        <f t="shared" si="69"/>
        <v>-3.574506179690197E-3</v>
      </c>
      <c r="E4406">
        <f>Table2[[#This Row],[Return]]</f>
        <v>-3.574506179690197E-3</v>
      </c>
    </row>
    <row r="4407" spans="2:5" x14ac:dyDescent="0.2">
      <c r="B4407" s="149">
        <v>38903</v>
      </c>
      <c r="C4407">
        <v>228.82797199999999</v>
      </c>
      <c r="D4407">
        <f t="shared" si="69"/>
        <v>1.5242166307732724E-2</v>
      </c>
      <c r="E4407">
        <f>Table2[[#This Row],[Return]]</f>
        <v>1.5242166307732724E-2</v>
      </c>
    </row>
    <row r="4408" spans="2:5" x14ac:dyDescent="0.2">
      <c r="B4408" s="149">
        <v>38902</v>
      </c>
      <c r="C4408">
        <v>225.39250200000001</v>
      </c>
      <c r="D4408">
        <f t="shared" si="69"/>
        <v>-3.2818499740622412E-2</v>
      </c>
      <c r="E4408">
        <f>Table2[[#This Row],[Return]]</f>
        <v>-3.2818499740622412E-2</v>
      </c>
    </row>
    <row r="4409" spans="2:5" x14ac:dyDescent="0.2">
      <c r="B4409" s="149">
        <v>38901</v>
      </c>
      <c r="C4409">
        <v>233.04054300000001</v>
      </c>
      <c r="D4409">
        <f t="shared" si="69"/>
        <v>4.974205838244164E-2</v>
      </c>
      <c r="E4409">
        <f>Table2[[#This Row],[Return]]</f>
        <v>4.974205838244164E-2</v>
      </c>
    </row>
    <row r="4410" spans="2:5" x14ac:dyDescent="0.2">
      <c r="B4410" s="149">
        <v>38898</v>
      </c>
      <c r="C4410">
        <v>221.99790999999999</v>
      </c>
      <c r="D4410">
        <f t="shared" si="69"/>
        <v>2.6863525411922114E-2</v>
      </c>
      <c r="E4410">
        <f>Table2[[#This Row],[Return]]</f>
        <v>2.6863525411922114E-2</v>
      </c>
    </row>
    <row r="4411" spans="2:5" x14ac:dyDescent="0.2">
      <c r="B4411" s="149">
        <v>38897</v>
      </c>
      <c r="C4411">
        <v>216.19027700000001</v>
      </c>
      <c r="D4411">
        <f t="shared" si="69"/>
        <v>4.0141435767656018E-2</v>
      </c>
      <c r="E4411">
        <f>Table2[[#This Row],[Return]]</f>
        <v>4.0141435767656018E-2</v>
      </c>
    </row>
    <row r="4412" spans="2:5" x14ac:dyDescent="0.2">
      <c r="B4412" s="149">
        <v>38896</v>
      </c>
      <c r="C4412">
        <v>207.84700000000001</v>
      </c>
      <c r="D4412">
        <f t="shared" si="69"/>
        <v>-4.6886811339643564E-2</v>
      </c>
      <c r="E4412">
        <f>Table2[[#This Row],[Return]]</f>
        <v>-4.6886811339643564E-2</v>
      </c>
    </row>
    <row r="4413" spans="2:5" x14ac:dyDescent="0.2">
      <c r="B4413" s="149">
        <v>38895</v>
      </c>
      <c r="C4413">
        <v>218.071686</v>
      </c>
      <c r="D4413">
        <f t="shared" si="69"/>
        <v>-4.9892910640389525E-2</v>
      </c>
      <c r="E4413">
        <f>Table2[[#This Row],[Return]]</f>
        <v>-4.9892910640389525E-2</v>
      </c>
    </row>
    <row r="4414" spans="2:5" x14ac:dyDescent="0.2">
      <c r="B4414" s="149">
        <v>38894</v>
      </c>
      <c r="C4414">
        <v>229.52327</v>
      </c>
      <c r="D4414">
        <f t="shared" si="69"/>
        <v>-2.8561649751724743E-2</v>
      </c>
      <c r="E4414">
        <f>Table2[[#This Row],[Return]]</f>
        <v>-2.8561649751724743E-2</v>
      </c>
    </row>
    <row r="4415" spans="2:5" x14ac:dyDescent="0.2">
      <c r="B4415" s="149">
        <v>38891</v>
      </c>
      <c r="C4415">
        <v>236.27157600000001</v>
      </c>
      <c r="D4415">
        <f t="shared" si="69"/>
        <v>4.7317295382274749E-2</v>
      </c>
      <c r="E4415">
        <f>Table2[[#This Row],[Return]]</f>
        <v>4.7317295382274749E-2</v>
      </c>
    </row>
    <row r="4416" spans="2:5" x14ac:dyDescent="0.2">
      <c r="B4416" s="149">
        <v>38890</v>
      </c>
      <c r="C4416">
        <v>225.59693899999999</v>
      </c>
      <c r="D4416">
        <f t="shared" si="69"/>
        <v>5.0066422024246771E-2</v>
      </c>
      <c r="E4416">
        <f>Table2[[#This Row],[Return]]</f>
        <v>5.0066422024246771E-2</v>
      </c>
    </row>
    <row r="4417" spans="2:5" x14ac:dyDescent="0.2">
      <c r="B4417" s="149">
        <v>38889</v>
      </c>
      <c r="C4417">
        <v>214.84063699999999</v>
      </c>
      <c r="D4417">
        <f t="shared" si="69"/>
        <v>5.0179853520679614E-2</v>
      </c>
      <c r="E4417">
        <f>Table2[[#This Row],[Return]]</f>
        <v>5.0179853520679614E-2</v>
      </c>
    </row>
    <row r="4418" spans="2:5" x14ac:dyDescent="0.2">
      <c r="B4418" s="149">
        <v>38888</v>
      </c>
      <c r="C4418">
        <v>204.57508899999999</v>
      </c>
      <c r="D4418">
        <f t="shared" si="69"/>
        <v>2.0608057037445272E-2</v>
      </c>
      <c r="E4418">
        <f>Table2[[#This Row],[Return]]</f>
        <v>2.0608057037445272E-2</v>
      </c>
    </row>
    <row r="4419" spans="2:5" x14ac:dyDescent="0.2">
      <c r="B4419" s="149">
        <v>38887</v>
      </c>
      <c r="C4419">
        <v>200.444321</v>
      </c>
      <c r="D4419">
        <f t="shared" si="69"/>
        <v>2.1467242974310331E-2</v>
      </c>
      <c r="E4419">
        <f>Table2[[#This Row],[Return]]</f>
        <v>2.1467242974310331E-2</v>
      </c>
    </row>
    <row r="4420" spans="2:5" x14ac:dyDescent="0.2">
      <c r="B4420" s="149">
        <v>38884</v>
      </c>
      <c r="C4420">
        <v>196.23176599999999</v>
      </c>
      <c r="D4420">
        <f t="shared" ref="D4420:D4483" si="70">(C4420-C4421)/C4421</f>
        <v>5.0120326341687976E-2</v>
      </c>
      <c r="E4420">
        <f>Table2[[#This Row],[Return]]</f>
        <v>5.0120326341687976E-2</v>
      </c>
    </row>
    <row r="4421" spans="2:5" x14ac:dyDescent="0.2">
      <c r="B4421" s="149">
        <v>38883</v>
      </c>
      <c r="C4421">
        <v>186.865982</v>
      </c>
      <c r="D4421">
        <f t="shared" si="70"/>
        <v>2.3980380449413204E-2</v>
      </c>
      <c r="E4421">
        <f>Table2[[#This Row],[Return]]</f>
        <v>2.3980380449413204E-2</v>
      </c>
    </row>
    <row r="4422" spans="2:5" x14ac:dyDescent="0.2">
      <c r="B4422" s="149">
        <v>38882</v>
      </c>
      <c r="C4422">
        <v>182.48980700000001</v>
      </c>
      <c r="D4422">
        <f t="shared" si="70"/>
        <v>-5.0010386959721438E-2</v>
      </c>
      <c r="E4422">
        <f>Table2[[#This Row],[Return]]</f>
        <v>-5.0010386959721438E-2</v>
      </c>
    </row>
    <row r="4423" spans="2:5" x14ac:dyDescent="0.2">
      <c r="B4423" s="149">
        <v>38881</v>
      </c>
      <c r="C4423">
        <v>192.09663399999999</v>
      </c>
      <c r="D4423">
        <f t="shared" si="70"/>
        <v>-8.9704351169081362E-2</v>
      </c>
      <c r="E4423">
        <f>Table2[[#This Row],[Return]]</f>
        <v>-8.9704351169081362E-2</v>
      </c>
    </row>
    <row r="4424" spans="2:5" x14ac:dyDescent="0.2">
      <c r="B4424" s="149">
        <v>38880</v>
      </c>
      <c r="C4424">
        <v>211.02664200000001</v>
      </c>
      <c r="D4424">
        <f t="shared" si="70"/>
        <v>-6.3163612619345666E-2</v>
      </c>
      <c r="E4424">
        <f>Table2[[#This Row],[Return]]</f>
        <v>-6.3163612619345666E-2</v>
      </c>
    </row>
    <row r="4425" spans="2:5" x14ac:dyDescent="0.2">
      <c r="B4425" s="149">
        <v>38877</v>
      </c>
      <c r="C4425">
        <v>225.25453200000001</v>
      </c>
      <c r="D4425">
        <f t="shared" si="70"/>
        <v>2.5465900985690834E-2</v>
      </c>
      <c r="E4425">
        <f>Table2[[#This Row],[Return]]</f>
        <v>2.5465900985690834E-2</v>
      </c>
    </row>
    <row r="4426" spans="2:5" x14ac:dyDescent="0.2">
      <c r="B4426" s="149">
        <v>38876</v>
      </c>
      <c r="C4426">
        <v>219.660675</v>
      </c>
      <c r="D4426">
        <f t="shared" si="70"/>
        <v>-4.9964799586957882E-2</v>
      </c>
      <c r="E4426">
        <f>Table2[[#This Row],[Return]]</f>
        <v>-4.9964799586957882E-2</v>
      </c>
    </row>
    <row r="4427" spans="2:5" x14ac:dyDescent="0.2">
      <c r="B4427" s="149">
        <v>38875</v>
      </c>
      <c r="C4427">
        <v>231.21319600000001</v>
      </c>
      <c r="D4427">
        <f t="shared" si="70"/>
        <v>-4.9966814424280005E-2</v>
      </c>
      <c r="E4427">
        <f>Table2[[#This Row],[Return]]</f>
        <v>-4.9966814424280005E-2</v>
      </c>
    </row>
    <row r="4428" spans="2:5" x14ac:dyDescent="0.2">
      <c r="B4428" s="149">
        <v>38874</v>
      </c>
      <c r="C4428">
        <v>243.37380999999999</v>
      </c>
      <c r="D4428">
        <f t="shared" si="70"/>
        <v>-4.3796841193792652E-2</v>
      </c>
      <c r="E4428">
        <f>Table2[[#This Row],[Return]]</f>
        <v>-4.3796841193792652E-2</v>
      </c>
    </row>
    <row r="4429" spans="2:5" x14ac:dyDescent="0.2">
      <c r="B4429" s="149">
        <v>38873</v>
      </c>
      <c r="C4429">
        <v>254.521027</v>
      </c>
      <c r="D4429">
        <f t="shared" si="70"/>
        <v>-4.4873555871493019E-2</v>
      </c>
      <c r="E4429">
        <f>Table2[[#This Row],[Return]]</f>
        <v>-4.4873555871493019E-2</v>
      </c>
    </row>
    <row r="4430" spans="2:5" x14ac:dyDescent="0.2">
      <c r="B4430" s="149">
        <v>38870</v>
      </c>
      <c r="C4430">
        <v>266.478882</v>
      </c>
      <c r="D4430">
        <f t="shared" si="70"/>
        <v>-2.5785719105206037E-2</v>
      </c>
      <c r="E4430">
        <f>Table2[[#This Row],[Return]]</f>
        <v>-2.5785719105206037E-2</v>
      </c>
    </row>
    <row r="4431" spans="2:5" x14ac:dyDescent="0.2">
      <c r="B4431" s="149">
        <v>38869</v>
      </c>
      <c r="C4431">
        <v>273.532104</v>
      </c>
      <c r="D4431">
        <f t="shared" si="70"/>
        <v>-1.2439512701335384E-2</v>
      </c>
      <c r="E4431">
        <f>Table2[[#This Row],[Return]]</f>
        <v>-1.2439512701335384E-2</v>
      </c>
    </row>
    <row r="4432" spans="2:5" x14ac:dyDescent="0.2">
      <c r="B4432" s="149">
        <v>38868</v>
      </c>
      <c r="C4432">
        <v>276.97757000000001</v>
      </c>
      <c r="D4432">
        <f t="shared" si="70"/>
        <v>2.3670403356361638E-2</v>
      </c>
      <c r="E4432">
        <f>Table2[[#This Row],[Return]]</f>
        <v>2.3670403356361638E-2</v>
      </c>
    </row>
    <row r="4433" spans="2:5" x14ac:dyDescent="0.2">
      <c r="B4433" s="149">
        <v>38867</v>
      </c>
      <c r="C4433">
        <v>270.57299799999998</v>
      </c>
      <c r="D4433">
        <f t="shared" si="70"/>
        <v>-2.4835731854530259E-2</v>
      </c>
      <c r="E4433">
        <f>Table2[[#This Row],[Return]]</f>
        <v>-2.4835731854530259E-2</v>
      </c>
    </row>
    <row r="4434" spans="2:5" x14ac:dyDescent="0.2">
      <c r="B4434" s="149">
        <v>38866</v>
      </c>
      <c r="C4434">
        <v>277.46402</v>
      </c>
      <c r="D4434">
        <f t="shared" si="70"/>
        <v>5.0007933602102289E-2</v>
      </c>
      <c r="E4434">
        <f>Table2[[#This Row],[Return]]</f>
        <v>5.0007933602102289E-2</v>
      </c>
    </row>
    <row r="4435" spans="2:5" x14ac:dyDescent="0.2">
      <c r="B4435" s="149">
        <v>38863</v>
      </c>
      <c r="C4435">
        <v>264.24945100000002</v>
      </c>
      <c r="D4435">
        <f t="shared" si="70"/>
        <v>-4.6092866779543787E-2</v>
      </c>
      <c r="E4435">
        <f>Table2[[#This Row],[Return]]</f>
        <v>-4.6092866779543787E-2</v>
      </c>
    </row>
    <row r="4436" spans="2:5" x14ac:dyDescent="0.2">
      <c r="B4436" s="149">
        <v>38862</v>
      </c>
      <c r="C4436">
        <v>277.01800500000002</v>
      </c>
      <c r="D4436">
        <f t="shared" si="70"/>
        <v>4.3517855793811996E-2</v>
      </c>
      <c r="E4436">
        <f>Table2[[#This Row],[Return]]</f>
        <v>4.3517855793811996E-2</v>
      </c>
    </row>
    <row r="4437" spans="2:5" x14ac:dyDescent="0.2">
      <c r="B4437" s="149">
        <v>38861</v>
      </c>
      <c r="C4437">
        <v>265.46551499999998</v>
      </c>
      <c r="D4437">
        <f t="shared" si="70"/>
        <v>4.9855870470488145E-2</v>
      </c>
      <c r="E4437">
        <f>Table2[[#This Row],[Return]]</f>
        <v>4.9855870470488145E-2</v>
      </c>
    </row>
    <row r="4438" spans="2:5" x14ac:dyDescent="0.2">
      <c r="B4438" s="149">
        <v>38860</v>
      </c>
      <c r="C4438">
        <v>252.85900899999999</v>
      </c>
      <c r="D4438">
        <f t="shared" si="70"/>
        <v>4.999156673166863E-2</v>
      </c>
      <c r="E4438">
        <f>Table2[[#This Row],[Return]]</f>
        <v>4.999156673166863E-2</v>
      </c>
    </row>
    <row r="4439" spans="2:5" x14ac:dyDescent="0.2">
      <c r="B4439" s="149">
        <v>38859</v>
      </c>
      <c r="C4439">
        <v>240.82003800000001</v>
      </c>
      <c r="D4439">
        <f t="shared" si="70"/>
        <v>-4.867894681768125E-2</v>
      </c>
      <c r="E4439">
        <f>Table2[[#This Row],[Return]]</f>
        <v>-4.867894681768125E-2</v>
      </c>
    </row>
    <row r="4440" spans="2:5" x14ac:dyDescent="0.2">
      <c r="B4440" s="149">
        <v>38856</v>
      </c>
      <c r="C4440">
        <v>253.14276100000001</v>
      </c>
      <c r="D4440">
        <f t="shared" si="70"/>
        <v>2.4778504784314155E-2</v>
      </c>
      <c r="E4440">
        <f>Table2[[#This Row],[Return]]</f>
        <v>2.4778504784314155E-2</v>
      </c>
    </row>
    <row r="4441" spans="2:5" x14ac:dyDescent="0.2">
      <c r="B4441" s="149">
        <v>38855</v>
      </c>
      <c r="C4441">
        <v>247.02192700000001</v>
      </c>
      <c r="D4441">
        <f t="shared" si="70"/>
        <v>-9.2750014854440718E-2</v>
      </c>
      <c r="E4441">
        <f>Table2[[#This Row],[Return]]</f>
        <v>-9.2750014854440718E-2</v>
      </c>
    </row>
    <row r="4442" spans="2:5" x14ac:dyDescent="0.2">
      <c r="B4442" s="149">
        <v>38854</v>
      </c>
      <c r="C4442">
        <v>272.27548200000001</v>
      </c>
      <c r="D4442">
        <f t="shared" si="70"/>
        <v>-3.2689982983651639E-2</v>
      </c>
      <c r="E4442">
        <f>Table2[[#This Row],[Return]]</f>
        <v>-3.2689982983651639E-2</v>
      </c>
    </row>
    <row r="4443" spans="2:5" x14ac:dyDescent="0.2">
      <c r="B4443" s="149">
        <v>38853</v>
      </c>
      <c r="C4443">
        <v>281.47695900000002</v>
      </c>
      <c r="D4443">
        <f t="shared" si="70"/>
        <v>3.7036981500085497E-2</v>
      </c>
      <c r="E4443">
        <f>Table2[[#This Row],[Return]]</f>
        <v>3.7036981500085497E-2</v>
      </c>
    </row>
    <row r="4444" spans="2:5" x14ac:dyDescent="0.2">
      <c r="B4444" s="149">
        <v>38852</v>
      </c>
      <c r="C4444">
        <v>271.42422499999998</v>
      </c>
      <c r="D4444">
        <f t="shared" si="70"/>
        <v>-6.1527763931111798E-2</v>
      </c>
      <c r="E4444">
        <f>Table2[[#This Row],[Return]]</f>
        <v>-6.1527763931111798E-2</v>
      </c>
    </row>
    <row r="4445" spans="2:5" x14ac:dyDescent="0.2">
      <c r="B4445" s="149">
        <v>38849</v>
      </c>
      <c r="C4445">
        <v>289.21923800000002</v>
      </c>
      <c r="D4445">
        <f t="shared" si="70"/>
        <v>-9.8546986504484638E-2</v>
      </c>
      <c r="E4445">
        <f>Table2[[#This Row],[Return]]</f>
        <v>-9.8546986504484638E-2</v>
      </c>
    </row>
    <row r="4446" spans="2:5" x14ac:dyDescent="0.2">
      <c r="B4446" s="149">
        <v>38848</v>
      </c>
      <c r="C4446">
        <v>320.83673099999999</v>
      </c>
      <c r="D4446">
        <f t="shared" si="70"/>
        <v>5.7872056872287594E-2</v>
      </c>
      <c r="E4446">
        <f>Table2[[#This Row],[Return]]</f>
        <v>5.7872056872287594E-2</v>
      </c>
    </row>
    <row r="4447" spans="2:5" x14ac:dyDescent="0.2">
      <c r="B4447" s="149">
        <v>38847</v>
      </c>
      <c r="C4447">
        <v>303.28500400000001</v>
      </c>
      <c r="D4447">
        <f t="shared" si="70"/>
        <v>1.4646251251245751E-2</v>
      </c>
      <c r="E4447">
        <f>Table2[[#This Row],[Return]]</f>
        <v>1.4646251251245751E-2</v>
      </c>
    </row>
    <row r="4448" spans="2:5" x14ac:dyDescent="0.2">
      <c r="B4448" s="149">
        <v>38846</v>
      </c>
      <c r="C4448">
        <v>298.90713499999998</v>
      </c>
      <c r="D4448">
        <f t="shared" si="70"/>
        <v>-2.3828454653379516E-2</v>
      </c>
      <c r="E4448">
        <f>Table2[[#This Row],[Return]]</f>
        <v>-2.3828454653379516E-2</v>
      </c>
    </row>
    <row r="4449" spans="2:5" x14ac:dyDescent="0.2">
      <c r="B4449" s="149">
        <v>38845</v>
      </c>
      <c r="C4449">
        <v>306.20349099999999</v>
      </c>
      <c r="D4449">
        <f t="shared" si="70"/>
        <v>-4.7774979167205342E-2</v>
      </c>
      <c r="E4449">
        <f>Table2[[#This Row],[Return]]</f>
        <v>-4.7774979167205342E-2</v>
      </c>
    </row>
    <row r="4450" spans="2:5" x14ac:dyDescent="0.2">
      <c r="B4450" s="149">
        <v>38842</v>
      </c>
      <c r="C4450">
        <v>321.56631499999997</v>
      </c>
      <c r="D4450">
        <f t="shared" si="70"/>
        <v>4.8229300161345738E-2</v>
      </c>
      <c r="E4450">
        <f>Table2[[#This Row],[Return]]</f>
        <v>4.8229300161345738E-2</v>
      </c>
    </row>
    <row r="4451" spans="2:5" x14ac:dyDescent="0.2">
      <c r="B4451" s="149">
        <v>38841</v>
      </c>
      <c r="C4451">
        <v>306.77096599999999</v>
      </c>
      <c r="D4451">
        <f t="shared" si="70"/>
        <v>-4.480623393290184E-2</v>
      </c>
      <c r="E4451">
        <f>Table2[[#This Row],[Return]]</f>
        <v>-4.480623393290184E-2</v>
      </c>
    </row>
    <row r="4452" spans="2:5" x14ac:dyDescent="0.2">
      <c r="B4452" s="149">
        <v>38840</v>
      </c>
      <c r="C4452">
        <v>321.16098</v>
      </c>
      <c r="D4452">
        <f t="shared" si="70"/>
        <v>2.1795110171724558E-2</v>
      </c>
      <c r="E4452">
        <f>Table2[[#This Row],[Return]]</f>
        <v>2.1795110171724558E-2</v>
      </c>
    </row>
    <row r="4453" spans="2:5" x14ac:dyDescent="0.2">
      <c r="B4453" s="149">
        <v>38839</v>
      </c>
      <c r="C4453">
        <v>314.31054699999999</v>
      </c>
      <c r="D4453">
        <f t="shared" si="70"/>
        <v>7.7543296614337814E-2</v>
      </c>
      <c r="E4453">
        <f>Table2[[#This Row],[Return]]</f>
        <v>7.7543296614337814E-2</v>
      </c>
    </row>
    <row r="4454" spans="2:5" x14ac:dyDescent="0.2">
      <c r="B4454" s="149">
        <v>38835</v>
      </c>
      <c r="C4454">
        <v>291.69180299999999</v>
      </c>
      <c r="D4454">
        <f t="shared" si="70"/>
        <v>4.8368043491252039E-2</v>
      </c>
      <c r="E4454">
        <f>Table2[[#This Row],[Return]]</f>
        <v>4.8368043491252039E-2</v>
      </c>
    </row>
    <row r="4455" spans="2:5" x14ac:dyDescent="0.2">
      <c r="B4455" s="149">
        <v>38834</v>
      </c>
      <c r="C4455">
        <v>278.23416099999997</v>
      </c>
      <c r="D4455">
        <f t="shared" si="70"/>
        <v>-1.6196032372242698E-2</v>
      </c>
      <c r="E4455">
        <f>Table2[[#This Row],[Return]]</f>
        <v>-1.6196032372242698E-2</v>
      </c>
    </row>
    <row r="4456" spans="2:5" x14ac:dyDescent="0.2">
      <c r="B4456" s="149">
        <v>38833</v>
      </c>
      <c r="C4456">
        <v>282.81463600000001</v>
      </c>
      <c r="D4456">
        <f t="shared" si="70"/>
        <v>2.5124950845573285E-2</v>
      </c>
      <c r="E4456">
        <f>Table2[[#This Row],[Return]]</f>
        <v>2.5124950845573285E-2</v>
      </c>
    </row>
    <row r="4457" spans="2:5" x14ac:dyDescent="0.2">
      <c r="B4457" s="149">
        <v>38832</v>
      </c>
      <c r="C4457">
        <v>275.88308699999999</v>
      </c>
      <c r="D4457">
        <f t="shared" si="70"/>
        <v>8.8940910723859061E-3</v>
      </c>
      <c r="E4457">
        <f>Table2[[#This Row],[Return]]</f>
        <v>8.8940910723859061E-3</v>
      </c>
    </row>
    <row r="4458" spans="2:5" x14ac:dyDescent="0.2">
      <c r="B4458" s="149">
        <v>38831</v>
      </c>
      <c r="C4458">
        <v>273.45098899999999</v>
      </c>
      <c r="D4458">
        <f t="shared" si="70"/>
        <v>-5.1613584604399219E-3</v>
      </c>
      <c r="E4458">
        <f>Table2[[#This Row],[Return]]</f>
        <v>-5.1613584604399219E-3</v>
      </c>
    </row>
    <row r="4459" spans="2:5" x14ac:dyDescent="0.2">
      <c r="B4459" s="149">
        <v>38828</v>
      </c>
      <c r="C4459">
        <v>274.86968999999999</v>
      </c>
      <c r="D4459">
        <f t="shared" si="70"/>
        <v>-8.8420411884226912E-4</v>
      </c>
      <c r="E4459">
        <f>Table2[[#This Row],[Return]]</f>
        <v>-8.8420411884226912E-4</v>
      </c>
    </row>
    <row r="4460" spans="2:5" x14ac:dyDescent="0.2">
      <c r="B4460" s="149">
        <v>38827</v>
      </c>
      <c r="C4460">
        <v>275.11294600000002</v>
      </c>
      <c r="D4460">
        <f t="shared" si="70"/>
        <v>-1.5377642329957437E-2</v>
      </c>
      <c r="E4460">
        <f>Table2[[#This Row],[Return]]</f>
        <v>-1.5377642329957437E-2</v>
      </c>
    </row>
    <row r="4461" spans="2:5" x14ac:dyDescent="0.2">
      <c r="B4461" s="149">
        <v>38826</v>
      </c>
      <c r="C4461">
        <v>279.40960699999999</v>
      </c>
      <c r="D4461">
        <f t="shared" si="70"/>
        <v>6.277243416354928E-3</v>
      </c>
      <c r="E4461">
        <f>Table2[[#This Row],[Return]]</f>
        <v>6.277243416354928E-3</v>
      </c>
    </row>
    <row r="4462" spans="2:5" x14ac:dyDescent="0.2">
      <c r="B4462" s="149">
        <v>38825</v>
      </c>
      <c r="C4462">
        <v>277.66662600000001</v>
      </c>
      <c r="D4462">
        <f t="shared" si="70"/>
        <v>5.1356078059228809E-3</v>
      </c>
      <c r="E4462">
        <f>Table2[[#This Row],[Return]]</f>
        <v>5.1356078059228809E-3</v>
      </c>
    </row>
    <row r="4463" spans="2:5" x14ac:dyDescent="0.2">
      <c r="B4463" s="149">
        <v>38824</v>
      </c>
      <c r="C4463">
        <v>276.24792500000001</v>
      </c>
      <c r="D4463">
        <f t="shared" si="70"/>
        <v>6.4344949634491139E-2</v>
      </c>
      <c r="E4463">
        <f>Table2[[#This Row],[Return]]</f>
        <v>6.4344949634491139E-2</v>
      </c>
    </row>
    <row r="4464" spans="2:5" x14ac:dyDescent="0.2">
      <c r="B4464" s="149">
        <v>38820</v>
      </c>
      <c r="C4464">
        <v>259.54736300000002</v>
      </c>
      <c r="D4464">
        <f t="shared" si="70"/>
        <v>1.9261448884640309E-2</v>
      </c>
      <c r="E4464">
        <f>Table2[[#This Row],[Return]]</f>
        <v>1.9261448884640309E-2</v>
      </c>
    </row>
    <row r="4465" spans="2:5" x14ac:dyDescent="0.2">
      <c r="B4465" s="149">
        <v>38819</v>
      </c>
      <c r="C4465">
        <v>254.64257799999999</v>
      </c>
      <c r="D4465">
        <f t="shared" si="70"/>
        <v>2.7134970186428607E-3</v>
      </c>
      <c r="E4465">
        <f>Table2[[#This Row],[Return]]</f>
        <v>2.7134970186428607E-3</v>
      </c>
    </row>
    <row r="4466" spans="2:5" x14ac:dyDescent="0.2">
      <c r="B4466" s="149">
        <v>38817</v>
      </c>
      <c r="C4466">
        <v>253.95347599999999</v>
      </c>
      <c r="D4466">
        <f t="shared" si="70"/>
        <v>3.2635448718242401E-2</v>
      </c>
      <c r="E4466">
        <f>Table2[[#This Row],[Return]]</f>
        <v>3.2635448718242401E-2</v>
      </c>
    </row>
    <row r="4467" spans="2:5" x14ac:dyDescent="0.2">
      <c r="B4467" s="149">
        <v>38814</v>
      </c>
      <c r="C4467">
        <v>245.92752100000001</v>
      </c>
      <c r="D4467">
        <f t="shared" si="70"/>
        <v>4.5854281018838608E-2</v>
      </c>
      <c r="E4467">
        <f>Table2[[#This Row],[Return]]</f>
        <v>4.5854281018838608E-2</v>
      </c>
    </row>
    <row r="4468" spans="2:5" x14ac:dyDescent="0.2">
      <c r="B4468" s="149">
        <v>38812</v>
      </c>
      <c r="C4468">
        <v>235.14511100000001</v>
      </c>
      <c r="D4468">
        <f t="shared" si="70"/>
        <v>2.3284423643615992E-2</v>
      </c>
      <c r="E4468">
        <f>Table2[[#This Row],[Return]]</f>
        <v>2.3284423643615992E-2</v>
      </c>
    </row>
    <row r="4469" spans="2:5" x14ac:dyDescent="0.2">
      <c r="B4469" s="149">
        <v>38811</v>
      </c>
      <c r="C4469">
        <v>229.794479</v>
      </c>
      <c r="D4469">
        <f t="shared" si="70"/>
        <v>7.3674301018550353E-2</v>
      </c>
      <c r="E4469">
        <f>Table2[[#This Row],[Return]]</f>
        <v>7.3674301018550353E-2</v>
      </c>
    </row>
    <row r="4470" spans="2:5" x14ac:dyDescent="0.2">
      <c r="B4470" s="149">
        <v>38810</v>
      </c>
      <c r="C4470">
        <v>214.02624499999999</v>
      </c>
      <c r="D4470">
        <f t="shared" si="70"/>
        <v>-1.7017405523345398E-3</v>
      </c>
      <c r="E4470">
        <f>Table2[[#This Row],[Return]]</f>
        <v>-1.7017405523345398E-3</v>
      </c>
    </row>
    <row r="4471" spans="2:5" x14ac:dyDescent="0.2">
      <c r="B4471" s="149">
        <v>38807</v>
      </c>
      <c r="C4471">
        <v>214.39108300000001</v>
      </c>
      <c r="D4471">
        <f t="shared" si="70"/>
        <v>8.0046609742094842E-3</v>
      </c>
      <c r="E4471">
        <f>Table2[[#This Row],[Return]]</f>
        <v>8.0046609742094842E-3</v>
      </c>
    </row>
    <row r="4472" spans="2:5" x14ac:dyDescent="0.2">
      <c r="B4472" s="149">
        <v>38806</v>
      </c>
      <c r="C4472">
        <v>212.68858299999999</v>
      </c>
      <c r="D4472">
        <f t="shared" si="70"/>
        <v>-6.8142596552525758E-3</v>
      </c>
      <c r="E4472">
        <f>Table2[[#This Row],[Return]]</f>
        <v>-6.8142596552525758E-3</v>
      </c>
    </row>
    <row r="4473" spans="2:5" x14ac:dyDescent="0.2">
      <c r="B4473" s="149">
        <v>38805</v>
      </c>
      <c r="C4473">
        <v>214.147842</v>
      </c>
      <c r="D4473">
        <f t="shared" si="70"/>
        <v>1.0713448692447076E-2</v>
      </c>
      <c r="E4473">
        <f>Table2[[#This Row],[Return]]</f>
        <v>1.0713448692447076E-2</v>
      </c>
    </row>
    <row r="4474" spans="2:5" x14ac:dyDescent="0.2">
      <c r="B4474" s="149">
        <v>38804</v>
      </c>
      <c r="C4474">
        <v>211.87789900000001</v>
      </c>
      <c r="D4474">
        <f t="shared" si="70"/>
        <v>-1.13487168681124E-2</v>
      </c>
      <c r="E4474">
        <f>Table2[[#This Row],[Return]]</f>
        <v>-1.13487168681124E-2</v>
      </c>
    </row>
    <row r="4475" spans="2:5" x14ac:dyDescent="0.2">
      <c r="B4475" s="149">
        <v>38803</v>
      </c>
      <c r="C4475">
        <v>214.31004300000001</v>
      </c>
      <c r="D4475">
        <f t="shared" si="70"/>
        <v>-3.7800079586333148E-4</v>
      </c>
      <c r="E4475">
        <f>Table2[[#This Row],[Return]]</f>
        <v>-3.7800079586333148E-4</v>
      </c>
    </row>
    <row r="4476" spans="2:5" x14ac:dyDescent="0.2">
      <c r="B4476" s="149">
        <v>38800</v>
      </c>
      <c r="C4476">
        <v>214.39108300000001</v>
      </c>
      <c r="D4476">
        <f t="shared" si="70"/>
        <v>2.025466291953678E-2</v>
      </c>
      <c r="E4476">
        <f>Table2[[#This Row],[Return]]</f>
        <v>2.025466291953678E-2</v>
      </c>
    </row>
    <row r="4477" spans="2:5" x14ac:dyDescent="0.2">
      <c r="B4477" s="149">
        <v>38799</v>
      </c>
      <c r="C4477">
        <v>210.134872</v>
      </c>
      <c r="D4477">
        <f t="shared" si="70"/>
        <v>3.5557289509947347E-2</v>
      </c>
      <c r="E4477">
        <f>Table2[[#This Row],[Return]]</f>
        <v>3.5557289509947347E-2</v>
      </c>
    </row>
    <row r="4478" spans="2:5" x14ac:dyDescent="0.2">
      <c r="B4478" s="149">
        <v>38798</v>
      </c>
      <c r="C4478">
        <v>202.919601</v>
      </c>
      <c r="D4478">
        <f t="shared" si="70"/>
        <v>-3.4149967361087302E-2</v>
      </c>
      <c r="E4478">
        <f>Table2[[#This Row],[Return]]</f>
        <v>-3.4149967361087302E-2</v>
      </c>
    </row>
    <row r="4479" spans="2:5" x14ac:dyDescent="0.2">
      <c r="B4479" s="149">
        <v>38797</v>
      </c>
      <c r="C4479">
        <v>210.09431499999999</v>
      </c>
      <c r="D4479">
        <f t="shared" si="70"/>
        <v>2.8577112860429184E-2</v>
      </c>
      <c r="E4479">
        <f>Table2[[#This Row],[Return]]</f>
        <v>2.8577112860429184E-2</v>
      </c>
    </row>
    <row r="4480" spans="2:5" x14ac:dyDescent="0.2">
      <c r="B4480" s="149">
        <v>38796</v>
      </c>
      <c r="C4480">
        <v>204.25723300000001</v>
      </c>
      <c r="D4480">
        <f t="shared" si="70"/>
        <v>-1.9852392823951724E-4</v>
      </c>
      <c r="E4480">
        <f>Table2[[#This Row],[Return]]</f>
        <v>-1.9852392823951724E-4</v>
      </c>
    </row>
    <row r="4481" spans="2:5" x14ac:dyDescent="0.2">
      <c r="B4481" s="149">
        <v>38793</v>
      </c>
      <c r="C4481">
        <v>204.29779099999999</v>
      </c>
      <c r="D4481">
        <f t="shared" si="70"/>
        <v>-3.1141989303350492E-2</v>
      </c>
      <c r="E4481">
        <f>Table2[[#This Row],[Return]]</f>
        <v>-3.1141989303350492E-2</v>
      </c>
    </row>
    <row r="4482" spans="2:5" x14ac:dyDescent="0.2">
      <c r="B4482" s="149">
        <v>38792</v>
      </c>
      <c r="C4482">
        <v>210.864532</v>
      </c>
      <c r="D4482">
        <f t="shared" si="70"/>
        <v>-6.6829870649502219E-3</v>
      </c>
      <c r="E4482">
        <f>Table2[[#This Row],[Return]]</f>
        <v>-6.6829870649502219E-3</v>
      </c>
    </row>
    <row r="4483" spans="2:5" x14ac:dyDescent="0.2">
      <c r="B4483" s="149">
        <v>38790</v>
      </c>
      <c r="C4483">
        <v>212.28321800000001</v>
      </c>
      <c r="D4483">
        <f t="shared" si="70"/>
        <v>-2.2035390467689226E-2</v>
      </c>
      <c r="E4483">
        <f>Table2[[#This Row],[Return]]</f>
        <v>-2.2035390467689226E-2</v>
      </c>
    </row>
    <row r="4484" spans="2:5" x14ac:dyDescent="0.2">
      <c r="B4484" s="149">
        <v>38789</v>
      </c>
      <c r="C4484">
        <v>217.06636</v>
      </c>
      <c r="D4484">
        <f t="shared" ref="D4484:D4547" si="71">(C4484-C4485)/C4485</f>
        <v>1.535813519660173E-2</v>
      </c>
      <c r="E4484">
        <f>Table2[[#This Row],[Return]]</f>
        <v>1.535813519660173E-2</v>
      </c>
    </row>
    <row r="4485" spans="2:5" x14ac:dyDescent="0.2">
      <c r="B4485" s="149">
        <v>38786</v>
      </c>
      <c r="C4485">
        <v>213.783051</v>
      </c>
      <c r="D4485">
        <f t="shared" si="71"/>
        <v>8.413086633924342E-3</v>
      </c>
      <c r="E4485">
        <f>Table2[[#This Row],[Return]]</f>
        <v>8.413086633924342E-3</v>
      </c>
    </row>
    <row r="4486" spans="2:5" x14ac:dyDescent="0.2">
      <c r="B4486" s="149">
        <v>38785</v>
      </c>
      <c r="C4486">
        <v>211.999481</v>
      </c>
      <c r="D4486">
        <f t="shared" si="71"/>
        <v>-2.3342534513408709E-2</v>
      </c>
      <c r="E4486">
        <f>Table2[[#This Row],[Return]]</f>
        <v>-2.3342534513408709E-2</v>
      </c>
    </row>
    <row r="4487" spans="2:5" x14ac:dyDescent="0.2">
      <c r="B4487" s="149">
        <v>38784</v>
      </c>
      <c r="C4487">
        <v>217.06636</v>
      </c>
      <c r="D4487">
        <f t="shared" si="71"/>
        <v>1.8254212132868257E-2</v>
      </c>
      <c r="E4487">
        <f>Table2[[#This Row],[Return]]</f>
        <v>1.8254212132868257E-2</v>
      </c>
    </row>
    <row r="4488" spans="2:5" x14ac:dyDescent="0.2">
      <c r="B4488" s="149">
        <v>38783</v>
      </c>
      <c r="C4488">
        <v>213.17501799999999</v>
      </c>
      <c r="D4488">
        <f t="shared" si="71"/>
        <v>4.469630140785652E-2</v>
      </c>
      <c r="E4488">
        <f>Table2[[#This Row],[Return]]</f>
        <v>4.469630140785652E-2</v>
      </c>
    </row>
    <row r="4489" spans="2:5" x14ac:dyDescent="0.2">
      <c r="B4489" s="149">
        <v>38782</v>
      </c>
      <c r="C4489">
        <v>204.05453499999999</v>
      </c>
      <c r="D4489">
        <f t="shared" si="71"/>
        <v>2.1897986634389433E-3</v>
      </c>
      <c r="E4489">
        <f>Table2[[#This Row],[Return]]</f>
        <v>2.1897986634389433E-3</v>
      </c>
    </row>
    <row r="4490" spans="2:5" x14ac:dyDescent="0.2">
      <c r="B4490" s="149">
        <v>38779</v>
      </c>
      <c r="C4490">
        <v>203.60867300000001</v>
      </c>
      <c r="D4490">
        <f t="shared" si="71"/>
        <v>-1.664069609136495E-2</v>
      </c>
      <c r="E4490">
        <f>Table2[[#This Row],[Return]]</f>
        <v>-1.664069609136495E-2</v>
      </c>
    </row>
    <row r="4491" spans="2:5" x14ac:dyDescent="0.2">
      <c r="B4491" s="149">
        <v>38778</v>
      </c>
      <c r="C4491">
        <v>207.05419900000001</v>
      </c>
      <c r="D4491">
        <f t="shared" si="71"/>
        <v>-5.1615063358065878E-2</v>
      </c>
      <c r="E4491">
        <f>Table2[[#This Row],[Return]]</f>
        <v>-5.1615063358065878E-2</v>
      </c>
    </row>
    <row r="4492" spans="2:5" x14ac:dyDescent="0.2">
      <c r="B4492" s="149">
        <v>38777</v>
      </c>
      <c r="C4492">
        <v>218.32295199999999</v>
      </c>
      <c r="D4492">
        <f t="shared" si="71"/>
        <v>7.1201037159011007E-2</v>
      </c>
      <c r="E4492">
        <f>Table2[[#This Row],[Return]]</f>
        <v>7.1201037159011007E-2</v>
      </c>
    </row>
    <row r="4493" spans="2:5" x14ac:dyDescent="0.2">
      <c r="B4493" s="149">
        <v>38776</v>
      </c>
      <c r="C4493">
        <v>203.81137100000001</v>
      </c>
      <c r="D4493">
        <f t="shared" si="71"/>
        <v>2.486755683566674E-2</v>
      </c>
      <c r="E4493">
        <f>Table2[[#This Row],[Return]]</f>
        <v>2.486755683566674E-2</v>
      </c>
    </row>
    <row r="4494" spans="2:5" x14ac:dyDescent="0.2">
      <c r="B4494" s="149">
        <v>38775</v>
      </c>
      <c r="C4494">
        <v>198.86605800000001</v>
      </c>
      <c r="D4494">
        <f t="shared" si="71"/>
        <v>2.2472868695680276E-3</v>
      </c>
      <c r="E4494">
        <f>Table2[[#This Row],[Return]]</f>
        <v>2.2472868695680276E-3</v>
      </c>
    </row>
    <row r="4495" spans="2:5" x14ac:dyDescent="0.2">
      <c r="B4495" s="149">
        <v>38772</v>
      </c>
      <c r="C4495">
        <v>198.420151</v>
      </c>
      <c r="D4495">
        <f t="shared" si="71"/>
        <v>1.8942366564304262E-2</v>
      </c>
      <c r="E4495">
        <f>Table2[[#This Row],[Return]]</f>
        <v>1.8942366564304262E-2</v>
      </c>
    </row>
    <row r="4496" spans="2:5" x14ac:dyDescent="0.2">
      <c r="B4496" s="149">
        <v>38771</v>
      </c>
      <c r="C4496">
        <v>194.73147599999999</v>
      </c>
      <c r="D4496">
        <f t="shared" si="71"/>
        <v>-7.0276444559732448E-3</v>
      </c>
      <c r="E4496">
        <f>Table2[[#This Row],[Return]]</f>
        <v>-7.0276444559732448E-3</v>
      </c>
    </row>
    <row r="4497" spans="2:5" x14ac:dyDescent="0.2">
      <c r="B4497" s="149">
        <v>38770</v>
      </c>
      <c r="C4497">
        <v>196.10966500000001</v>
      </c>
      <c r="D4497">
        <f t="shared" si="71"/>
        <v>-6.1973810627547886E-4</v>
      </c>
      <c r="E4497">
        <f>Table2[[#This Row],[Return]]</f>
        <v>-6.1973810627547886E-4</v>
      </c>
    </row>
    <row r="4498" spans="2:5" x14ac:dyDescent="0.2">
      <c r="B4498" s="149">
        <v>38769</v>
      </c>
      <c r="C4498">
        <v>196.23127700000001</v>
      </c>
      <c r="D4498">
        <f t="shared" si="71"/>
        <v>-1.2645303357661853E-2</v>
      </c>
      <c r="E4498">
        <f>Table2[[#This Row],[Return]]</f>
        <v>-1.2645303357661853E-2</v>
      </c>
    </row>
    <row r="4499" spans="2:5" x14ac:dyDescent="0.2">
      <c r="B4499" s="149">
        <v>38768</v>
      </c>
      <c r="C4499">
        <v>198.744461</v>
      </c>
      <c r="D4499">
        <f t="shared" si="71"/>
        <v>6.2175200151050672E-2</v>
      </c>
      <c r="E4499">
        <f>Table2[[#This Row],[Return]]</f>
        <v>6.2175200151050672E-2</v>
      </c>
    </row>
    <row r="4500" spans="2:5" x14ac:dyDescent="0.2">
      <c r="B4500" s="149">
        <v>38765</v>
      </c>
      <c r="C4500">
        <v>187.11080899999999</v>
      </c>
      <c r="D4500">
        <f t="shared" si="71"/>
        <v>-3.5117188922335188E-2</v>
      </c>
      <c r="E4500">
        <f>Table2[[#This Row],[Return]]</f>
        <v>-3.5117188922335188E-2</v>
      </c>
    </row>
    <row r="4501" spans="2:5" x14ac:dyDescent="0.2">
      <c r="B4501" s="149">
        <v>38764</v>
      </c>
      <c r="C4501">
        <v>193.920761</v>
      </c>
      <c r="D4501">
        <f t="shared" si="71"/>
        <v>2.9038654285499545E-2</v>
      </c>
      <c r="E4501">
        <f>Table2[[#This Row],[Return]]</f>
        <v>2.9038654285499545E-2</v>
      </c>
    </row>
    <row r="4502" spans="2:5" x14ac:dyDescent="0.2">
      <c r="B4502" s="149">
        <v>38763</v>
      </c>
      <c r="C4502">
        <v>188.44847100000001</v>
      </c>
      <c r="D4502">
        <f t="shared" si="71"/>
        <v>-3.7872735440629426E-2</v>
      </c>
      <c r="E4502">
        <f>Table2[[#This Row],[Return]]</f>
        <v>-3.7872735440629426E-2</v>
      </c>
    </row>
    <row r="4503" spans="2:5" x14ac:dyDescent="0.2">
      <c r="B4503" s="149">
        <v>38762</v>
      </c>
      <c r="C4503">
        <v>195.86646999999999</v>
      </c>
      <c r="D4503">
        <f t="shared" si="71"/>
        <v>7.7166649942256478E-3</v>
      </c>
      <c r="E4503">
        <f>Table2[[#This Row],[Return]]</f>
        <v>7.7166649942256478E-3</v>
      </c>
    </row>
    <row r="4504" spans="2:5" x14ac:dyDescent="0.2">
      <c r="B4504" s="149">
        <v>38761</v>
      </c>
      <c r="C4504">
        <v>194.36660800000001</v>
      </c>
      <c r="D4504">
        <f t="shared" si="71"/>
        <v>-7.2465169384208165E-3</v>
      </c>
      <c r="E4504">
        <f>Table2[[#This Row],[Return]]</f>
        <v>-7.2465169384208165E-3</v>
      </c>
    </row>
    <row r="4505" spans="2:5" x14ac:dyDescent="0.2">
      <c r="B4505" s="149">
        <v>38758</v>
      </c>
      <c r="C4505">
        <v>195.78537</v>
      </c>
      <c r="D4505">
        <f t="shared" si="71"/>
        <v>-1.9687556786513245E-2</v>
      </c>
      <c r="E4505">
        <f>Table2[[#This Row],[Return]]</f>
        <v>-1.9687556786513245E-2</v>
      </c>
    </row>
    <row r="4506" spans="2:5" x14ac:dyDescent="0.2">
      <c r="B4506" s="149">
        <v>38756</v>
      </c>
      <c r="C4506">
        <v>199.71731600000001</v>
      </c>
      <c r="D4506">
        <f t="shared" si="71"/>
        <v>-1.3020774378236247E-2</v>
      </c>
      <c r="E4506">
        <f>Table2[[#This Row],[Return]]</f>
        <v>-1.3020774378236247E-2</v>
      </c>
    </row>
    <row r="4507" spans="2:5" x14ac:dyDescent="0.2">
      <c r="B4507" s="149">
        <v>38755</v>
      </c>
      <c r="C4507">
        <v>202.35209699999999</v>
      </c>
      <c r="D4507">
        <f t="shared" si="71"/>
        <v>4.2245131129815582E-3</v>
      </c>
      <c r="E4507">
        <f>Table2[[#This Row],[Return]]</f>
        <v>4.2245131129815582E-3</v>
      </c>
    </row>
    <row r="4508" spans="2:5" x14ac:dyDescent="0.2">
      <c r="B4508" s="149">
        <v>38754</v>
      </c>
      <c r="C4508">
        <v>201.500854</v>
      </c>
      <c r="D4508">
        <f t="shared" si="71"/>
        <v>4.4453822551492874E-3</v>
      </c>
      <c r="E4508">
        <f>Table2[[#This Row],[Return]]</f>
        <v>4.4453822551492874E-3</v>
      </c>
    </row>
    <row r="4509" spans="2:5" x14ac:dyDescent="0.2">
      <c r="B4509" s="149">
        <v>38751</v>
      </c>
      <c r="C4509">
        <v>200.60907</v>
      </c>
      <c r="D4509">
        <f t="shared" si="71"/>
        <v>2.9540191034092687E-2</v>
      </c>
      <c r="E4509">
        <f>Table2[[#This Row],[Return]]</f>
        <v>2.9540191034092687E-2</v>
      </c>
    </row>
    <row r="4510" spans="2:5" x14ac:dyDescent="0.2">
      <c r="B4510" s="149">
        <v>38750</v>
      </c>
      <c r="C4510">
        <v>194.85307299999999</v>
      </c>
      <c r="D4510">
        <f t="shared" si="71"/>
        <v>-2.2371426510338157E-2</v>
      </c>
      <c r="E4510">
        <f>Table2[[#This Row],[Return]]</f>
        <v>-2.2371426510338157E-2</v>
      </c>
    </row>
    <row r="4511" spans="2:5" x14ac:dyDescent="0.2">
      <c r="B4511" s="149">
        <v>38749</v>
      </c>
      <c r="C4511">
        <v>199.31196600000001</v>
      </c>
      <c r="D4511">
        <f t="shared" si="71"/>
        <v>6.1388453064593436E-3</v>
      </c>
      <c r="E4511">
        <f>Table2[[#This Row],[Return]]</f>
        <v>6.1388453064593436E-3</v>
      </c>
    </row>
    <row r="4512" spans="2:5" x14ac:dyDescent="0.2">
      <c r="B4512" s="149">
        <v>38748</v>
      </c>
      <c r="C4512">
        <v>198.09588600000001</v>
      </c>
      <c r="D4512">
        <f t="shared" si="71"/>
        <v>1.5586037098933985E-2</v>
      </c>
      <c r="E4512">
        <f>Table2[[#This Row],[Return]]</f>
        <v>1.5586037098933985E-2</v>
      </c>
    </row>
    <row r="4513" spans="2:5" x14ac:dyDescent="0.2">
      <c r="B4513" s="149">
        <v>38747</v>
      </c>
      <c r="C4513">
        <v>195.05573999999999</v>
      </c>
      <c r="D4513">
        <f t="shared" si="71"/>
        <v>7.5788043948109063E-2</v>
      </c>
      <c r="E4513">
        <f>Table2[[#This Row],[Return]]</f>
        <v>7.5788043948109063E-2</v>
      </c>
    </row>
    <row r="4514" spans="2:5" x14ac:dyDescent="0.2">
      <c r="B4514" s="149">
        <v>38744</v>
      </c>
      <c r="C4514">
        <v>181.31428500000001</v>
      </c>
      <c r="D4514">
        <f t="shared" si="71"/>
        <v>6.7796930282700354E-2</v>
      </c>
      <c r="E4514">
        <f>Table2[[#This Row],[Return]]</f>
        <v>6.7796930282700354E-2</v>
      </c>
    </row>
    <row r="4515" spans="2:5" x14ac:dyDescent="0.2">
      <c r="B4515" s="149">
        <v>38742</v>
      </c>
      <c r="C4515">
        <v>169.80221599999999</v>
      </c>
      <c r="D4515">
        <f t="shared" si="71"/>
        <v>-4.5786092400283446E-2</v>
      </c>
      <c r="E4515">
        <f>Table2[[#This Row],[Return]]</f>
        <v>-4.5786092400283446E-2</v>
      </c>
    </row>
    <row r="4516" spans="2:5" x14ac:dyDescent="0.2">
      <c r="B4516" s="149">
        <v>38741</v>
      </c>
      <c r="C4516">
        <v>177.94984400000001</v>
      </c>
      <c r="D4516">
        <f t="shared" si="71"/>
        <v>3.4889117422175632E-2</v>
      </c>
      <c r="E4516">
        <f>Table2[[#This Row],[Return]]</f>
        <v>3.4889117422175632E-2</v>
      </c>
    </row>
    <row r="4517" spans="2:5" x14ac:dyDescent="0.2">
      <c r="B4517" s="149">
        <v>38740</v>
      </c>
      <c r="C4517">
        <v>171.950638</v>
      </c>
      <c r="D4517">
        <f t="shared" si="71"/>
        <v>1.6534698743743987E-2</v>
      </c>
      <c r="E4517">
        <f>Table2[[#This Row],[Return]]</f>
        <v>1.6534698743743987E-2</v>
      </c>
    </row>
    <row r="4518" spans="2:5" x14ac:dyDescent="0.2">
      <c r="B4518" s="149">
        <v>38737</v>
      </c>
      <c r="C4518">
        <v>169.15373199999999</v>
      </c>
      <c r="D4518">
        <f t="shared" si="71"/>
        <v>1.3110340818191877E-2</v>
      </c>
      <c r="E4518">
        <f>Table2[[#This Row],[Return]]</f>
        <v>1.3110340818191877E-2</v>
      </c>
    </row>
    <row r="4519" spans="2:5" x14ac:dyDescent="0.2">
      <c r="B4519" s="149">
        <v>38736</v>
      </c>
      <c r="C4519">
        <v>166.96476699999999</v>
      </c>
      <c r="D4519">
        <f t="shared" si="71"/>
        <v>-4.5916964654148483E-3</v>
      </c>
      <c r="E4519">
        <f>Table2[[#This Row],[Return]]</f>
        <v>-4.5916964654148483E-3</v>
      </c>
    </row>
    <row r="4520" spans="2:5" x14ac:dyDescent="0.2">
      <c r="B4520" s="149">
        <v>38735</v>
      </c>
      <c r="C4520">
        <v>167.73495500000001</v>
      </c>
      <c r="D4520">
        <f t="shared" si="71"/>
        <v>7.5478923709463757E-3</v>
      </c>
      <c r="E4520">
        <f>Table2[[#This Row],[Return]]</f>
        <v>7.5478923709463757E-3</v>
      </c>
    </row>
    <row r="4521" spans="2:5" x14ac:dyDescent="0.2">
      <c r="B4521" s="149">
        <v>38734</v>
      </c>
      <c r="C4521">
        <v>166.47839400000001</v>
      </c>
      <c r="D4521">
        <f t="shared" si="71"/>
        <v>-2.5853653415819529E-2</v>
      </c>
      <c r="E4521">
        <f>Table2[[#This Row],[Return]]</f>
        <v>-2.5853653415819529E-2</v>
      </c>
    </row>
    <row r="4522" spans="2:5" x14ac:dyDescent="0.2">
      <c r="B4522" s="149">
        <v>38733</v>
      </c>
      <c r="C4522">
        <v>170.89669799999999</v>
      </c>
      <c r="D4522">
        <f t="shared" si="71"/>
        <v>2.954795874648727E-2</v>
      </c>
      <c r="E4522">
        <f>Table2[[#This Row],[Return]]</f>
        <v>2.954795874648727E-2</v>
      </c>
    </row>
    <row r="4523" spans="2:5" x14ac:dyDescent="0.2">
      <c r="B4523" s="149">
        <v>38730</v>
      </c>
      <c r="C4523">
        <v>165.991974</v>
      </c>
      <c r="D4523">
        <f t="shared" si="71"/>
        <v>-1.586136449344383E-2</v>
      </c>
      <c r="E4523">
        <f>Table2[[#This Row],[Return]]</f>
        <v>-1.586136449344383E-2</v>
      </c>
    </row>
    <row r="4524" spans="2:5" x14ac:dyDescent="0.2">
      <c r="B4524" s="149">
        <v>38729</v>
      </c>
      <c r="C4524">
        <v>168.66726700000001</v>
      </c>
      <c r="D4524">
        <f t="shared" si="71"/>
        <v>-3.3449576080515672E-2</v>
      </c>
      <c r="E4524">
        <f>Table2[[#This Row],[Return]]</f>
        <v>-3.3449576080515672E-2</v>
      </c>
    </row>
    <row r="4525" spans="2:5" x14ac:dyDescent="0.2">
      <c r="B4525" s="149">
        <v>38727</v>
      </c>
      <c r="C4525">
        <v>174.50436400000001</v>
      </c>
      <c r="D4525">
        <f t="shared" si="71"/>
        <v>3.0644043337657714E-2</v>
      </c>
      <c r="E4525">
        <f>Table2[[#This Row],[Return]]</f>
        <v>3.0644043337657714E-2</v>
      </c>
    </row>
    <row r="4526" spans="2:5" x14ac:dyDescent="0.2">
      <c r="B4526" s="149">
        <v>38726</v>
      </c>
      <c r="C4526">
        <v>169.315842</v>
      </c>
      <c r="D4526">
        <f t="shared" si="71"/>
        <v>-1.7176561606905404E-2</v>
      </c>
      <c r="E4526">
        <f>Table2[[#This Row],[Return]]</f>
        <v>-1.7176561606905404E-2</v>
      </c>
    </row>
    <row r="4527" spans="2:5" x14ac:dyDescent="0.2">
      <c r="B4527" s="149">
        <v>38723</v>
      </c>
      <c r="C4527">
        <v>172.274933</v>
      </c>
      <c r="D4527">
        <f t="shared" si="71"/>
        <v>3.481856630596758E-2</v>
      </c>
      <c r="E4527">
        <f>Table2[[#This Row],[Return]]</f>
        <v>3.481856630596758E-2</v>
      </c>
    </row>
    <row r="4528" spans="2:5" x14ac:dyDescent="0.2">
      <c r="B4528" s="149">
        <v>38722</v>
      </c>
      <c r="C4528">
        <v>166.47839400000001</v>
      </c>
      <c r="D4528">
        <f t="shared" si="71"/>
        <v>-5.8096854981055492E-3</v>
      </c>
      <c r="E4528">
        <f>Table2[[#This Row],[Return]]</f>
        <v>-5.8096854981055492E-3</v>
      </c>
    </row>
    <row r="4529" spans="2:5" x14ac:dyDescent="0.2">
      <c r="B4529" s="149">
        <v>38721</v>
      </c>
      <c r="C4529">
        <v>167.451233</v>
      </c>
      <c r="D4529">
        <f t="shared" si="71"/>
        <v>3.0945702216645016E-2</v>
      </c>
      <c r="E4529">
        <f>Table2[[#This Row],[Return]]</f>
        <v>3.0945702216645016E-2</v>
      </c>
    </row>
    <row r="4530" spans="2:5" x14ac:dyDescent="0.2">
      <c r="B4530" s="149">
        <v>38720</v>
      </c>
      <c r="C4530">
        <v>162.424881</v>
      </c>
      <c r="D4530">
        <f t="shared" si="71"/>
        <v>2.115215847865606E-2</v>
      </c>
      <c r="E4530">
        <f>Table2[[#This Row],[Return]]</f>
        <v>2.115215847865606E-2</v>
      </c>
    </row>
    <row r="4531" spans="2:5" x14ac:dyDescent="0.2">
      <c r="B4531" s="149">
        <v>38719</v>
      </c>
      <c r="C4531">
        <v>159.06040999999999</v>
      </c>
      <c r="D4531">
        <f t="shared" si="71"/>
        <v>1.5790767157554824E-2</v>
      </c>
      <c r="E4531">
        <f>Table2[[#This Row],[Return]]</f>
        <v>1.5790767157554824E-2</v>
      </c>
    </row>
    <row r="4532" spans="2:5" x14ac:dyDescent="0.2">
      <c r="B4532" s="149">
        <v>38716</v>
      </c>
      <c r="C4532">
        <v>156.58776900000001</v>
      </c>
      <c r="D4532">
        <f t="shared" si="71"/>
        <v>2.9310079625917168E-2</v>
      </c>
      <c r="E4532">
        <f>Table2[[#This Row],[Return]]</f>
        <v>2.9310079625917168E-2</v>
      </c>
    </row>
    <row r="4533" spans="2:5" x14ac:dyDescent="0.2">
      <c r="B4533" s="149">
        <v>38715</v>
      </c>
      <c r="C4533">
        <v>152.12886</v>
      </c>
      <c r="D4533">
        <f t="shared" si="71"/>
        <v>-1.9848673758274312E-2</v>
      </c>
      <c r="E4533">
        <f>Table2[[#This Row],[Return]]</f>
        <v>-1.9848673758274312E-2</v>
      </c>
    </row>
    <row r="4534" spans="2:5" x14ac:dyDescent="0.2">
      <c r="B4534" s="149">
        <v>38714</v>
      </c>
      <c r="C4534">
        <v>155.209564</v>
      </c>
      <c r="D4534">
        <f t="shared" si="71"/>
        <v>3.4063352012501194E-3</v>
      </c>
      <c r="E4534">
        <f>Table2[[#This Row],[Return]]</f>
        <v>3.4063352012501194E-3</v>
      </c>
    </row>
    <row r="4535" spans="2:5" x14ac:dyDescent="0.2">
      <c r="B4535" s="149">
        <v>38713</v>
      </c>
      <c r="C4535">
        <v>154.68266299999999</v>
      </c>
      <c r="D4535">
        <f t="shared" si="71"/>
        <v>3.6393502484742067E-2</v>
      </c>
      <c r="E4535">
        <f>Table2[[#This Row],[Return]]</f>
        <v>3.6393502484742067E-2</v>
      </c>
    </row>
    <row r="4536" spans="2:5" x14ac:dyDescent="0.2">
      <c r="B4536" s="149">
        <v>38712</v>
      </c>
      <c r="C4536">
        <v>149.2509</v>
      </c>
      <c r="D4536">
        <f t="shared" si="71"/>
        <v>-4.7594166859895912E-2</v>
      </c>
      <c r="E4536">
        <f>Table2[[#This Row],[Return]]</f>
        <v>-4.7594166859895912E-2</v>
      </c>
    </row>
    <row r="4537" spans="2:5" x14ac:dyDescent="0.2">
      <c r="B4537" s="149">
        <v>38709</v>
      </c>
      <c r="C4537">
        <v>156.709351</v>
      </c>
      <c r="D4537">
        <f t="shared" si="71"/>
        <v>3.4796314184347386E-2</v>
      </c>
      <c r="E4537">
        <f>Table2[[#This Row],[Return]]</f>
        <v>3.4796314184347386E-2</v>
      </c>
    </row>
    <row r="4538" spans="2:5" x14ac:dyDescent="0.2">
      <c r="B4538" s="149">
        <v>38708</v>
      </c>
      <c r="C4538">
        <v>151.43980400000001</v>
      </c>
      <c r="D4538">
        <f t="shared" si="71"/>
        <v>9.5922547006609835E-2</v>
      </c>
      <c r="E4538">
        <f>Table2[[#This Row],[Return]]</f>
        <v>9.5922547006609835E-2</v>
      </c>
    </row>
    <row r="4539" spans="2:5" x14ac:dyDescent="0.2">
      <c r="B4539" s="149">
        <v>38707</v>
      </c>
      <c r="C4539">
        <v>138.18476899999999</v>
      </c>
      <c r="D4539">
        <f t="shared" si="71"/>
        <v>5.8713857761490042E-4</v>
      </c>
      <c r="E4539">
        <f>Table2[[#This Row],[Return]]</f>
        <v>5.8713857761490042E-4</v>
      </c>
    </row>
    <row r="4540" spans="2:5" x14ac:dyDescent="0.2">
      <c r="B4540" s="149">
        <v>38706</v>
      </c>
      <c r="C4540">
        <v>138.10368299999999</v>
      </c>
      <c r="D4540">
        <f t="shared" si="71"/>
        <v>-1.7305905765693338E-2</v>
      </c>
      <c r="E4540">
        <f>Table2[[#This Row],[Return]]</f>
        <v>-1.7305905765693338E-2</v>
      </c>
    </row>
    <row r="4541" spans="2:5" x14ac:dyDescent="0.2">
      <c r="B4541" s="149">
        <v>38705</v>
      </c>
      <c r="C4541">
        <v>140.53578200000001</v>
      </c>
      <c r="D4541">
        <f t="shared" si="71"/>
        <v>-2.3380373774681357E-2</v>
      </c>
      <c r="E4541">
        <f>Table2[[#This Row],[Return]]</f>
        <v>-2.3380373774681357E-2</v>
      </c>
    </row>
    <row r="4542" spans="2:5" x14ac:dyDescent="0.2">
      <c r="B4542" s="149">
        <v>38702</v>
      </c>
      <c r="C4542">
        <v>143.90022300000001</v>
      </c>
      <c r="D4542">
        <f t="shared" si="71"/>
        <v>-1.4162678690273394E-2</v>
      </c>
      <c r="E4542">
        <f>Table2[[#This Row],[Return]]</f>
        <v>-1.4162678690273394E-2</v>
      </c>
    </row>
    <row r="4543" spans="2:5" x14ac:dyDescent="0.2">
      <c r="B4543" s="149">
        <v>38701</v>
      </c>
      <c r="C4543">
        <v>145.96751399999999</v>
      </c>
      <c r="D4543">
        <f t="shared" si="71"/>
        <v>-7.9891770095371697E-3</v>
      </c>
      <c r="E4543">
        <f>Table2[[#This Row],[Return]]</f>
        <v>-7.9891770095371697E-3</v>
      </c>
    </row>
    <row r="4544" spans="2:5" x14ac:dyDescent="0.2">
      <c r="B4544" s="149">
        <v>38700</v>
      </c>
      <c r="C4544">
        <v>147.143066</v>
      </c>
      <c r="D4544">
        <f t="shared" si="71"/>
        <v>-4.120433329860481E-2</v>
      </c>
      <c r="E4544">
        <f>Table2[[#This Row],[Return]]</f>
        <v>-4.120433329860481E-2</v>
      </c>
    </row>
    <row r="4545" spans="2:5" x14ac:dyDescent="0.2">
      <c r="B4545" s="149">
        <v>38699</v>
      </c>
      <c r="C4545">
        <v>153.466553</v>
      </c>
      <c r="D4545">
        <f t="shared" si="71"/>
        <v>8.7931573272816317E-3</v>
      </c>
      <c r="E4545">
        <f>Table2[[#This Row],[Return]]</f>
        <v>8.7931573272816317E-3</v>
      </c>
    </row>
    <row r="4546" spans="2:5" x14ac:dyDescent="0.2">
      <c r="B4546" s="149">
        <v>38698</v>
      </c>
      <c r="C4546">
        <v>152.12886</v>
      </c>
      <c r="D4546">
        <f t="shared" si="71"/>
        <v>-2.7216129909497164E-2</v>
      </c>
      <c r="E4546">
        <f>Table2[[#This Row],[Return]]</f>
        <v>-2.7216129909497164E-2</v>
      </c>
    </row>
    <row r="4547" spans="2:5" x14ac:dyDescent="0.2">
      <c r="B4547" s="149">
        <v>38695</v>
      </c>
      <c r="C4547">
        <v>156.38505599999999</v>
      </c>
      <c r="D4547">
        <f t="shared" si="71"/>
        <v>-7.4611401357743915E-3</v>
      </c>
      <c r="E4547">
        <f>Table2[[#This Row],[Return]]</f>
        <v>-7.4611401357743915E-3</v>
      </c>
    </row>
    <row r="4548" spans="2:5" x14ac:dyDescent="0.2">
      <c r="B4548" s="149">
        <v>38694</v>
      </c>
      <c r="C4548">
        <v>157.56063800000001</v>
      </c>
      <c r="D4548">
        <f t="shared" ref="D4548:D4611" si="72">(C4548-C4549)/C4549</f>
        <v>-1.8929741239283867E-2</v>
      </c>
      <c r="E4548">
        <f>Table2[[#This Row],[Return]]</f>
        <v>-1.8929741239283867E-2</v>
      </c>
    </row>
    <row r="4549" spans="2:5" x14ac:dyDescent="0.2">
      <c r="B4549" s="149">
        <v>38693</v>
      </c>
      <c r="C4549">
        <v>160.60076900000001</v>
      </c>
      <c r="D4549">
        <f t="shared" si="72"/>
        <v>2.1397546513083187E-2</v>
      </c>
      <c r="E4549">
        <f>Table2[[#This Row],[Return]]</f>
        <v>2.1397546513083187E-2</v>
      </c>
    </row>
    <row r="4550" spans="2:5" x14ac:dyDescent="0.2">
      <c r="B4550" s="149">
        <v>38692</v>
      </c>
      <c r="C4550">
        <v>157.23629800000001</v>
      </c>
      <c r="D4550">
        <f t="shared" si="72"/>
        <v>2.2942817236664369E-2</v>
      </c>
      <c r="E4550">
        <f>Table2[[#This Row],[Return]]</f>
        <v>2.2942817236664369E-2</v>
      </c>
    </row>
    <row r="4551" spans="2:5" x14ac:dyDescent="0.2">
      <c r="B4551" s="149">
        <v>38691</v>
      </c>
      <c r="C4551">
        <v>153.70976300000001</v>
      </c>
      <c r="D4551">
        <f t="shared" si="72"/>
        <v>-8.627431307726835E-3</v>
      </c>
      <c r="E4551">
        <f>Table2[[#This Row],[Return]]</f>
        <v>-8.627431307726835E-3</v>
      </c>
    </row>
    <row r="4552" spans="2:5" x14ac:dyDescent="0.2">
      <c r="B4552" s="149">
        <v>38688</v>
      </c>
      <c r="C4552">
        <v>155.04742400000001</v>
      </c>
      <c r="D4552">
        <f t="shared" si="72"/>
        <v>2.3822138597062611E-2</v>
      </c>
      <c r="E4552">
        <f>Table2[[#This Row],[Return]]</f>
        <v>2.3822138597062611E-2</v>
      </c>
    </row>
    <row r="4553" spans="2:5" x14ac:dyDescent="0.2">
      <c r="B4553" s="149">
        <v>38687</v>
      </c>
      <c r="C4553">
        <v>151.43980400000001</v>
      </c>
      <c r="D4553">
        <f t="shared" si="72"/>
        <v>-1.4767825775647055E-2</v>
      </c>
      <c r="E4553">
        <f>Table2[[#This Row],[Return]]</f>
        <v>-1.4767825775647055E-2</v>
      </c>
    </row>
    <row r="4554" spans="2:5" x14ac:dyDescent="0.2">
      <c r="B4554" s="149">
        <v>38686</v>
      </c>
      <c r="C4554">
        <v>153.70976300000001</v>
      </c>
      <c r="D4554">
        <f t="shared" si="72"/>
        <v>-4.6996529384293134E-2</v>
      </c>
      <c r="E4554">
        <f>Table2[[#This Row],[Return]]</f>
        <v>-4.6996529384293134E-2</v>
      </c>
    </row>
    <row r="4555" spans="2:5" x14ac:dyDescent="0.2">
      <c r="B4555" s="149">
        <v>38685</v>
      </c>
      <c r="C4555">
        <v>161.28982500000001</v>
      </c>
      <c r="D4555">
        <f t="shared" si="72"/>
        <v>3.7548609050687486E-2</v>
      </c>
      <c r="E4555">
        <f>Table2[[#This Row],[Return]]</f>
        <v>3.7548609050687486E-2</v>
      </c>
    </row>
    <row r="4556" spans="2:5" x14ac:dyDescent="0.2">
      <c r="B4556" s="149">
        <v>38684</v>
      </c>
      <c r="C4556">
        <v>155.452789</v>
      </c>
      <c r="D4556">
        <f t="shared" si="72"/>
        <v>4.0705774779765773E-2</v>
      </c>
      <c r="E4556">
        <f>Table2[[#This Row],[Return]]</f>
        <v>4.0705774779765773E-2</v>
      </c>
    </row>
    <row r="4557" spans="2:5" x14ac:dyDescent="0.2">
      <c r="B4557" s="149">
        <v>38681</v>
      </c>
      <c r="C4557">
        <v>149.372467</v>
      </c>
      <c r="D4557">
        <f t="shared" si="72"/>
        <v>4.8065671578998909E-2</v>
      </c>
      <c r="E4557">
        <f>Table2[[#This Row],[Return]]</f>
        <v>4.8065671578998909E-2</v>
      </c>
    </row>
    <row r="4558" spans="2:5" x14ac:dyDescent="0.2">
      <c r="B4558" s="149">
        <v>38680</v>
      </c>
      <c r="C4558">
        <v>142.52204900000001</v>
      </c>
      <c r="D4558">
        <f t="shared" si="72"/>
        <v>-3.4596320412576688E-2</v>
      </c>
      <c r="E4558">
        <f>Table2[[#This Row],[Return]]</f>
        <v>-3.4596320412576688E-2</v>
      </c>
    </row>
    <row r="4559" spans="2:5" x14ac:dyDescent="0.2">
      <c r="B4559" s="149">
        <v>38679</v>
      </c>
      <c r="C4559">
        <v>147.62948600000001</v>
      </c>
      <c r="D4559">
        <f t="shared" si="72"/>
        <v>2.7072873930007995E-2</v>
      </c>
      <c r="E4559">
        <f>Table2[[#This Row],[Return]]</f>
        <v>2.7072873930007995E-2</v>
      </c>
    </row>
    <row r="4560" spans="2:5" x14ac:dyDescent="0.2">
      <c r="B4560" s="149">
        <v>38678</v>
      </c>
      <c r="C4560">
        <v>143.73808299999999</v>
      </c>
      <c r="D4560">
        <f t="shared" si="72"/>
        <v>-2.125320427412607E-2</v>
      </c>
      <c r="E4560">
        <f>Table2[[#This Row],[Return]]</f>
        <v>-2.125320427412607E-2</v>
      </c>
    </row>
    <row r="4561" spans="2:5" x14ac:dyDescent="0.2">
      <c r="B4561" s="149">
        <v>38677</v>
      </c>
      <c r="C4561">
        <v>146.85931400000001</v>
      </c>
      <c r="D4561">
        <f t="shared" si="72"/>
        <v>-8.2729790673280001E-4</v>
      </c>
      <c r="E4561">
        <f>Table2[[#This Row],[Return]]</f>
        <v>-8.2729790673280001E-4</v>
      </c>
    </row>
    <row r="4562" spans="2:5" x14ac:dyDescent="0.2">
      <c r="B4562" s="149">
        <v>38674</v>
      </c>
      <c r="C4562">
        <v>146.98091099999999</v>
      </c>
      <c r="D4562">
        <f t="shared" si="72"/>
        <v>9.118272583372454E-2</v>
      </c>
      <c r="E4562">
        <f>Table2[[#This Row],[Return]]</f>
        <v>9.118272583372454E-2</v>
      </c>
    </row>
    <row r="4563" spans="2:5" x14ac:dyDescent="0.2">
      <c r="B4563" s="149">
        <v>38673</v>
      </c>
      <c r="C4563">
        <v>134.69871499999999</v>
      </c>
      <c r="D4563">
        <f t="shared" si="72"/>
        <v>9.7786470540203299E-2</v>
      </c>
      <c r="E4563">
        <f>Table2[[#This Row],[Return]]</f>
        <v>9.7786470540203299E-2</v>
      </c>
    </row>
    <row r="4564" spans="2:5" x14ac:dyDescent="0.2">
      <c r="B4564" s="149">
        <v>38672</v>
      </c>
      <c r="C4564">
        <v>122.700287</v>
      </c>
      <c r="D4564">
        <f t="shared" si="72"/>
        <v>1.3232451653276858E-3</v>
      </c>
      <c r="E4564">
        <f>Table2[[#This Row],[Return]]</f>
        <v>1.3232451653276858E-3</v>
      </c>
    </row>
    <row r="4565" spans="2:5" x14ac:dyDescent="0.2">
      <c r="B4565" s="149">
        <v>38670</v>
      </c>
      <c r="C4565">
        <v>122.538139</v>
      </c>
      <c r="D4565">
        <f t="shared" si="72"/>
        <v>-1.2091477719708379E-2</v>
      </c>
      <c r="E4565">
        <f>Table2[[#This Row],[Return]]</f>
        <v>-1.2091477719708379E-2</v>
      </c>
    </row>
    <row r="4566" spans="2:5" x14ac:dyDescent="0.2">
      <c r="B4566" s="149">
        <v>38667</v>
      </c>
      <c r="C4566">
        <v>124.037941</v>
      </c>
      <c r="D4566">
        <f t="shared" si="72"/>
        <v>2.4782323087240227E-2</v>
      </c>
      <c r="E4566">
        <f>Table2[[#This Row],[Return]]</f>
        <v>2.4782323087240227E-2</v>
      </c>
    </row>
    <row r="4567" spans="2:5" x14ac:dyDescent="0.2">
      <c r="B4567" s="149">
        <v>38666</v>
      </c>
      <c r="C4567">
        <v>121.03833</v>
      </c>
      <c r="D4567">
        <f t="shared" si="72"/>
        <v>-1.7116402072792324E-2</v>
      </c>
      <c r="E4567">
        <f>Table2[[#This Row],[Return]]</f>
        <v>-1.7116402072792324E-2</v>
      </c>
    </row>
    <row r="4568" spans="2:5" x14ac:dyDescent="0.2">
      <c r="B4568" s="149">
        <v>38665</v>
      </c>
      <c r="C4568">
        <v>123.14614899999999</v>
      </c>
      <c r="D4568">
        <f t="shared" si="72"/>
        <v>-5.1810319328933256E-2</v>
      </c>
      <c r="E4568">
        <f>Table2[[#This Row],[Return]]</f>
        <v>-5.1810319328933256E-2</v>
      </c>
    </row>
    <row r="4569" spans="2:5" x14ac:dyDescent="0.2">
      <c r="B4569" s="149">
        <v>38664</v>
      </c>
      <c r="C4569">
        <v>129.87501499999999</v>
      </c>
      <c r="D4569">
        <f t="shared" si="72"/>
        <v>3.6222422175117279E-2</v>
      </c>
      <c r="E4569">
        <f>Table2[[#This Row],[Return]]</f>
        <v>3.6222422175117279E-2</v>
      </c>
    </row>
    <row r="4570" spans="2:5" x14ac:dyDescent="0.2">
      <c r="B4570" s="149">
        <v>38663</v>
      </c>
      <c r="C4570">
        <v>125.335075</v>
      </c>
      <c r="D4570">
        <f t="shared" si="72"/>
        <v>2.9637058309091826E-2</v>
      </c>
      <c r="E4570">
        <f>Table2[[#This Row],[Return]]</f>
        <v>2.9637058309091826E-2</v>
      </c>
    </row>
    <row r="4571" spans="2:5" x14ac:dyDescent="0.2">
      <c r="B4571" s="149">
        <v>38660</v>
      </c>
      <c r="C4571">
        <v>121.72743199999999</v>
      </c>
      <c r="D4571">
        <f t="shared" si="72"/>
        <v>0</v>
      </c>
      <c r="E4571">
        <f>Table2[[#This Row],[Return]]</f>
        <v>0</v>
      </c>
    </row>
    <row r="4572" spans="2:5" x14ac:dyDescent="0.2">
      <c r="B4572" s="149">
        <v>38658</v>
      </c>
      <c r="C4572">
        <v>121.72743199999999</v>
      </c>
      <c r="D4572">
        <f t="shared" si="72"/>
        <v>7.3800816489138941E-3</v>
      </c>
      <c r="E4572">
        <f>Table2[[#This Row],[Return]]</f>
        <v>7.3800816489138941E-3</v>
      </c>
    </row>
    <row r="4573" spans="2:5" x14ac:dyDescent="0.2">
      <c r="B4573" s="149">
        <v>38656</v>
      </c>
      <c r="C4573">
        <v>120.835655</v>
      </c>
      <c r="D4573">
        <f t="shared" si="72"/>
        <v>-2.5180035569461773E-2</v>
      </c>
      <c r="E4573">
        <f>Table2[[#This Row],[Return]]</f>
        <v>-2.5180035569461773E-2</v>
      </c>
    </row>
    <row r="4574" spans="2:5" x14ac:dyDescent="0.2">
      <c r="B4574" s="149">
        <v>38653</v>
      </c>
      <c r="C4574">
        <v>123.95689400000001</v>
      </c>
      <c r="D4574">
        <f t="shared" si="72"/>
        <v>4.9296781297243023E-3</v>
      </c>
      <c r="E4574">
        <f>Table2[[#This Row],[Return]]</f>
        <v>4.9296781297243023E-3</v>
      </c>
    </row>
    <row r="4575" spans="2:5" x14ac:dyDescent="0.2">
      <c r="B4575" s="149">
        <v>38652</v>
      </c>
      <c r="C4575">
        <v>123.34882399999999</v>
      </c>
      <c r="D4575">
        <f t="shared" si="72"/>
        <v>5.00343275540742E-2</v>
      </c>
      <c r="E4575">
        <f>Table2[[#This Row],[Return]]</f>
        <v>5.00343275540742E-2</v>
      </c>
    </row>
    <row r="4576" spans="2:5" x14ac:dyDescent="0.2">
      <c r="B4576" s="149">
        <v>38651</v>
      </c>
      <c r="C4576">
        <v>117.47123000000001</v>
      </c>
      <c r="D4576">
        <f t="shared" si="72"/>
        <v>7.2538878647920232E-2</v>
      </c>
      <c r="E4576">
        <f>Table2[[#This Row],[Return]]</f>
        <v>7.2538878647920232E-2</v>
      </c>
    </row>
    <row r="4577" spans="2:5" x14ac:dyDescent="0.2">
      <c r="B4577" s="149">
        <v>38650</v>
      </c>
      <c r="C4577">
        <v>109.526314</v>
      </c>
      <c r="D4577">
        <f t="shared" si="72"/>
        <v>-6.3252299285025855E-3</v>
      </c>
      <c r="E4577">
        <f>Table2[[#This Row],[Return]]</f>
        <v>-6.3252299285025855E-3</v>
      </c>
    </row>
    <row r="4578" spans="2:5" x14ac:dyDescent="0.2">
      <c r="B4578" s="149">
        <v>38649</v>
      </c>
      <c r="C4578">
        <v>110.22350299999999</v>
      </c>
      <c r="D4578">
        <f t="shared" si="72"/>
        <v>-3.2657420018551028E-2</v>
      </c>
      <c r="E4578">
        <f>Table2[[#This Row],[Return]]</f>
        <v>-3.2657420018551028E-2</v>
      </c>
    </row>
    <row r="4579" spans="2:5" x14ac:dyDescent="0.2">
      <c r="B4579" s="149">
        <v>38646</v>
      </c>
      <c r="C4579">
        <v>113.944641</v>
      </c>
      <c r="D4579">
        <f t="shared" si="72"/>
        <v>1.042387035816097E-2</v>
      </c>
      <c r="E4579">
        <f>Table2[[#This Row],[Return]]</f>
        <v>1.042387035816097E-2</v>
      </c>
    </row>
    <row r="4580" spans="2:5" x14ac:dyDescent="0.2">
      <c r="B4580" s="149">
        <v>38645</v>
      </c>
      <c r="C4580">
        <v>112.76915</v>
      </c>
      <c r="D4580">
        <f t="shared" si="72"/>
        <v>8.2635226060385116E-3</v>
      </c>
      <c r="E4580">
        <f>Table2[[#This Row],[Return]]</f>
        <v>8.2635226060385116E-3</v>
      </c>
    </row>
    <row r="4581" spans="2:5" x14ac:dyDescent="0.2">
      <c r="B4581" s="149">
        <v>38644</v>
      </c>
      <c r="C4581">
        <v>111.844917</v>
      </c>
      <c r="D4581">
        <f t="shared" si="72"/>
        <v>-2.7217753386153714E-2</v>
      </c>
      <c r="E4581">
        <f>Table2[[#This Row],[Return]]</f>
        <v>-2.7217753386153714E-2</v>
      </c>
    </row>
    <row r="4582" spans="2:5" x14ac:dyDescent="0.2">
      <c r="B4582" s="149">
        <v>38643</v>
      </c>
      <c r="C4582">
        <v>114.97425800000001</v>
      </c>
      <c r="D4582">
        <f t="shared" si="72"/>
        <v>2.7532232457523172E-2</v>
      </c>
      <c r="E4582">
        <f>Table2[[#This Row],[Return]]</f>
        <v>2.7532232457523172E-2</v>
      </c>
    </row>
    <row r="4583" spans="2:5" x14ac:dyDescent="0.2">
      <c r="B4583" s="149">
        <v>38642</v>
      </c>
      <c r="C4583">
        <v>111.89357800000001</v>
      </c>
      <c r="D4583">
        <f t="shared" si="72"/>
        <v>-3.0622394853919124E-2</v>
      </c>
      <c r="E4583">
        <f>Table2[[#This Row],[Return]]</f>
        <v>-3.0622394853919124E-2</v>
      </c>
    </row>
    <row r="4584" spans="2:5" x14ac:dyDescent="0.2">
      <c r="B4584" s="149">
        <v>38639</v>
      </c>
      <c r="C4584">
        <v>115.428268</v>
      </c>
      <c r="D4584">
        <f t="shared" si="72"/>
        <v>-3.2941539898533601E-2</v>
      </c>
      <c r="E4584">
        <f>Table2[[#This Row],[Return]]</f>
        <v>-3.2941539898533601E-2</v>
      </c>
    </row>
    <row r="4585" spans="2:5" x14ac:dyDescent="0.2">
      <c r="B4585" s="149">
        <v>38638</v>
      </c>
      <c r="C4585">
        <v>119.360176</v>
      </c>
      <c r="D4585">
        <f t="shared" si="72"/>
        <v>-1.9381852948540165E-2</v>
      </c>
      <c r="E4585">
        <f>Table2[[#This Row],[Return]]</f>
        <v>-1.9381852948540165E-2</v>
      </c>
    </row>
    <row r="4586" spans="2:5" x14ac:dyDescent="0.2">
      <c r="B4586" s="149">
        <v>38636</v>
      </c>
      <c r="C4586">
        <v>121.71932200000001</v>
      </c>
      <c r="D4586">
        <f t="shared" si="72"/>
        <v>8.6661125086582625E-4</v>
      </c>
      <c r="E4586">
        <f>Table2[[#This Row],[Return]]</f>
        <v>8.6661125086582625E-4</v>
      </c>
    </row>
    <row r="4587" spans="2:5" x14ac:dyDescent="0.2">
      <c r="B4587" s="149">
        <v>38635</v>
      </c>
      <c r="C4587">
        <v>121.61393</v>
      </c>
      <c r="D4587">
        <f t="shared" si="72"/>
        <v>-8.7225844154544055E-3</v>
      </c>
      <c r="E4587">
        <f>Table2[[#This Row],[Return]]</f>
        <v>-8.7225844154544055E-3</v>
      </c>
    </row>
    <row r="4588" spans="2:5" x14ac:dyDescent="0.2">
      <c r="B4588" s="149">
        <v>38632</v>
      </c>
      <c r="C4588">
        <v>122.68405199999999</v>
      </c>
      <c r="D4588">
        <f t="shared" si="72"/>
        <v>8.3288350569463536E-3</v>
      </c>
      <c r="E4588">
        <f>Table2[[#This Row],[Return]]</f>
        <v>8.3288350569463536E-3</v>
      </c>
    </row>
    <row r="4589" spans="2:5" x14ac:dyDescent="0.2">
      <c r="B4589" s="149">
        <v>38631</v>
      </c>
      <c r="C4589">
        <v>121.670677</v>
      </c>
      <c r="D4589">
        <f t="shared" si="72"/>
        <v>-4.2063017416050938E-2</v>
      </c>
      <c r="E4589">
        <f>Table2[[#This Row],[Return]]</f>
        <v>-4.2063017416050938E-2</v>
      </c>
    </row>
    <row r="4590" spans="2:5" x14ac:dyDescent="0.2">
      <c r="B4590" s="149">
        <v>38630</v>
      </c>
      <c r="C4590">
        <v>127.013237</v>
      </c>
      <c r="D4590">
        <f t="shared" si="72"/>
        <v>3.221785887892701E-2</v>
      </c>
      <c r="E4590">
        <f>Table2[[#This Row],[Return]]</f>
        <v>3.221785887892701E-2</v>
      </c>
    </row>
    <row r="4591" spans="2:5" x14ac:dyDescent="0.2">
      <c r="B4591" s="149">
        <v>38629</v>
      </c>
      <c r="C4591">
        <v>123.048866</v>
      </c>
      <c r="D4591">
        <f t="shared" si="72"/>
        <v>-3.3488112542969782E-3</v>
      </c>
      <c r="E4591">
        <f>Table2[[#This Row],[Return]]</f>
        <v>-3.3488112542969782E-3</v>
      </c>
    </row>
    <row r="4592" spans="2:5" x14ac:dyDescent="0.2">
      <c r="B4592" s="149">
        <v>38628</v>
      </c>
      <c r="C4592">
        <v>123.462318</v>
      </c>
      <c r="D4592">
        <f t="shared" si="72"/>
        <v>2.947313919782299E-2</v>
      </c>
      <c r="E4592">
        <f>Table2[[#This Row],[Return]]</f>
        <v>2.947313919782299E-2</v>
      </c>
    </row>
    <row r="4593" spans="2:5" x14ac:dyDescent="0.2">
      <c r="B4593" s="149">
        <v>38625</v>
      </c>
      <c r="C4593">
        <v>119.927673</v>
      </c>
      <c r="D4593">
        <f t="shared" si="72"/>
        <v>-5.4820743390146441E-2</v>
      </c>
      <c r="E4593">
        <f>Table2[[#This Row],[Return]]</f>
        <v>-5.4820743390146441E-2</v>
      </c>
    </row>
    <row r="4594" spans="2:5" x14ac:dyDescent="0.2">
      <c r="B4594" s="149">
        <v>38624</v>
      </c>
      <c r="C4594">
        <v>126.883522</v>
      </c>
      <c r="D4594">
        <f t="shared" si="72"/>
        <v>-1.8684318185469052E-2</v>
      </c>
      <c r="E4594">
        <f>Table2[[#This Row],[Return]]</f>
        <v>-1.8684318185469052E-2</v>
      </c>
    </row>
    <row r="4595" spans="2:5" x14ac:dyDescent="0.2">
      <c r="B4595" s="149">
        <v>38623</v>
      </c>
      <c r="C4595">
        <v>129.29939300000001</v>
      </c>
      <c r="D4595">
        <f t="shared" si="72"/>
        <v>5.4200132004739318E-2</v>
      </c>
      <c r="E4595">
        <f>Table2[[#This Row],[Return]]</f>
        <v>5.4200132004739318E-2</v>
      </c>
    </row>
    <row r="4596" spans="2:5" x14ac:dyDescent="0.2">
      <c r="B4596" s="149">
        <v>38622</v>
      </c>
      <c r="C4596">
        <v>122.651657</v>
      </c>
      <c r="D4596">
        <f t="shared" si="72"/>
        <v>5.4506475497929509E-2</v>
      </c>
      <c r="E4596">
        <f>Table2[[#This Row],[Return]]</f>
        <v>5.4506475497929509E-2</v>
      </c>
    </row>
    <row r="4597" spans="2:5" x14ac:dyDescent="0.2">
      <c r="B4597" s="149">
        <v>38621</v>
      </c>
      <c r="C4597">
        <v>116.311905</v>
      </c>
      <c r="D4597">
        <f t="shared" si="72"/>
        <v>4.2811381686939765E-2</v>
      </c>
      <c r="E4597">
        <f>Table2[[#This Row],[Return]]</f>
        <v>4.2811381686939765E-2</v>
      </c>
    </row>
    <row r="4598" spans="2:5" x14ac:dyDescent="0.2">
      <c r="B4598" s="149">
        <v>38618</v>
      </c>
      <c r="C4598">
        <v>111.536858</v>
      </c>
      <c r="D4598">
        <f t="shared" si="72"/>
        <v>6.8001751786700634E-2</v>
      </c>
      <c r="E4598">
        <f>Table2[[#This Row],[Return]]</f>
        <v>6.8001751786700634E-2</v>
      </c>
    </row>
    <row r="4599" spans="2:5" x14ac:dyDescent="0.2">
      <c r="B4599" s="149">
        <v>38617</v>
      </c>
      <c r="C4599">
        <v>104.435089</v>
      </c>
      <c r="D4599">
        <f t="shared" si="72"/>
        <v>-5.501780548166841E-2</v>
      </c>
      <c r="E4599">
        <f>Table2[[#This Row],[Return]]</f>
        <v>-5.501780548166841E-2</v>
      </c>
    </row>
    <row r="4600" spans="2:5" x14ac:dyDescent="0.2">
      <c r="B4600" s="149">
        <v>38616</v>
      </c>
      <c r="C4600">
        <v>110.515404</v>
      </c>
      <c r="D4600">
        <f t="shared" si="72"/>
        <v>-4.2629193021266588E-2</v>
      </c>
      <c r="E4600">
        <f>Table2[[#This Row],[Return]]</f>
        <v>-4.2629193021266588E-2</v>
      </c>
    </row>
    <row r="4601" spans="2:5" x14ac:dyDescent="0.2">
      <c r="B4601" s="149">
        <v>38615</v>
      </c>
      <c r="C4601">
        <v>115.436363</v>
      </c>
      <c r="D4601">
        <f t="shared" si="72"/>
        <v>-2.7191240710369581E-2</v>
      </c>
      <c r="E4601">
        <f>Table2[[#This Row],[Return]]</f>
        <v>-2.7191240710369581E-2</v>
      </c>
    </row>
    <row r="4602" spans="2:5" x14ac:dyDescent="0.2">
      <c r="B4602" s="149">
        <v>38614</v>
      </c>
      <c r="C4602">
        <v>118.66295599999999</v>
      </c>
      <c r="D4602">
        <f t="shared" si="72"/>
        <v>-2.6795213214745314E-2</v>
      </c>
      <c r="E4602">
        <f>Table2[[#This Row],[Return]]</f>
        <v>-2.6795213214745314E-2</v>
      </c>
    </row>
    <row r="4603" spans="2:5" x14ac:dyDescent="0.2">
      <c r="B4603" s="149">
        <v>38611</v>
      </c>
      <c r="C4603">
        <v>121.930099</v>
      </c>
      <c r="D4603">
        <f t="shared" si="72"/>
        <v>4.0470586552720872E-2</v>
      </c>
      <c r="E4603">
        <f>Table2[[#This Row],[Return]]</f>
        <v>4.0470586552720872E-2</v>
      </c>
    </row>
    <row r="4604" spans="2:5" x14ac:dyDescent="0.2">
      <c r="B4604" s="149">
        <v>38610</v>
      </c>
      <c r="C4604">
        <v>117.187454</v>
      </c>
      <c r="D4604">
        <f t="shared" si="72"/>
        <v>-2.3310897471852936E-2</v>
      </c>
      <c r="E4604">
        <f>Table2[[#This Row],[Return]]</f>
        <v>-2.3310897471852936E-2</v>
      </c>
    </row>
    <row r="4605" spans="2:5" x14ac:dyDescent="0.2">
      <c r="B4605" s="149">
        <v>38609</v>
      </c>
      <c r="C4605">
        <v>119.984398</v>
      </c>
      <c r="D4605">
        <f t="shared" si="72"/>
        <v>8.7835182709265977E-2</v>
      </c>
      <c r="E4605">
        <f>Table2[[#This Row],[Return]]</f>
        <v>8.7835182709265977E-2</v>
      </c>
    </row>
    <row r="4606" spans="2:5" x14ac:dyDescent="0.2">
      <c r="B4606" s="149">
        <v>38608</v>
      </c>
      <c r="C4606">
        <v>110.296486</v>
      </c>
      <c r="D4606">
        <f t="shared" si="72"/>
        <v>4.6297085497366122E-2</v>
      </c>
      <c r="E4606">
        <f>Table2[[#This Row],[Return]]</f>
        <v>4.6297085497366122E-2</v>
      </c>
    </row>
    <row r="4607" spans="2:5" x14ac:dyDescent="0.2">
      <c r="B4607" s="149">
        <v>38607</v>
      </c>
      <c r="C4607">
        <v>105.416031</v>
      </c>
      <c r="D4607">
        <f t="shared" si="72"/>
        <v>2.2007454691744893E-2</v>
      </c>
      <c r="E4607">
        <f>Table2[[#This Row],[Return]]</f>
        <v>2.2007454691744893E-2</v>
      </c>
    </row>
    <row r="4608" spans="2:5" x14ac:dyDescent="0.2">
      <c r="B4608" s="149">
        <v>38604</v>
      </c>
      <c r="C4608">
        <v>103.146049</v>
      </c>
      <c r="D4608">
        <f t="shared" si="72"/>
        <v>2.0043288280338554E-2</v>
      </c>
      <c r="E4608">
        <f>Table2[[#This Row],[Return]]</f>
        <v>2.0043288280338554E-2</v>
      </c>
    </row>
    <row r="4609" spans="2:5" x14ac:dyDescent="0.2">
      <c r="B4609" s="149">
        <v>38603</v>
      </c>
      <c r="C4609">
        <v>101.119286</v>
      </c>
      <c r="D4609">
        <f t="shared" si="72"/>
        <v>3.2447547935075101E-2</v>
      </c>
      <c r="E4609">
        <f>Table2[[#This Row],[Return]]</f>
        <v>3.2447547935075101E-2</v>
      </c>
    </row>
    <row r="4610" spans="2:5" x14ac:dyDescent="0.2">
      <c r="B4610" s="149">
        <v>38601</v>
      </c>
      <c r="C4610">
        <v>97.941329999999994</v>
      </c>
      <c r="D4610">
        <f t="shared" si="72"/>
        <v>-1.8177798971848774E-3</v>
      </c>
      <c r="E4610">
        <f>Table2[[#This Row],[Return]]</f>
        <v>-1.8177798971848774E-3</v>
      </c>
    </row>
    <row r="4611" spans="2:5" x14ac:dyDescent="0.2">
      <c r="B4611" s="149">
        <v>38600</v>
      </c>
      <c r="C4611">
        <v>98.119690000000006</v>
      </c>
      <c r="D4611">
        <f t="shared" si="72"/>
        <v>1.7144221119144647E-2</v>
      </c>
      <c r="E4611">
        <f>Table2[[#This Row],[Return]]</f>
        <v>1.7144221119144647E-2</v>
      </c>
    </row>
    <row r="4612" spans="2:5" x14ac:dyDescent="0.2">
      <c r="B4612" s="149">
        <v>38597</v>
      </c>
      <c r="C4612">
        <v>96.465857999999997</v>
      </c>
      <c r="D4612">
        <f t="shared" ref="D4612:D4675" si="73">(C4612-C4613)/C4613</f>
        <v>1.4753841568885356E-2</v>
      </c>
      <c r="E4612">
        <f>Table2[[#This Row],[Return]]</f>
        <v>1.4753841568885356E-2</v>
      </c>
    </row>
    <row r="4613" spans="2:5" x14ac:dyDescent="0.2">
      <c r="B4613" s="149">
        <v>38596</v>
      </c>
      <c r="C4613">
        <v>95.063309000000004</v>
      </c>
      <c r="D4613">
        <f t="shared" si="73"/>
        <v>-7.1967894617889433E-3</v>
      </c>
      <c r="E4613">
        <f>Table2[[#This Row],[Return]]</f>
        <v>-7.1967894617889433E-3</v>
      </c>
    </row>
    <row r="4614" spans="2:5" x14ac:dyDescent="0.2">
      <c r="B4614" s="149">
        <v>38595</v>
      </c>
      <c r="C4614">
        <v>95.752419000000003</v>
      </c>
      <c r="D4614">
        <f t="shared" si="73"/>
        <v>1.9419846053925577E-2</v>
      </c>
      <c r="E4614">
        <f>Table2[[#This Row],[Return]]</f>
        <v>1.9419846053925577E-2</v>
      </c>
    </row>
    <row r="4615" spans="2:5" x14ac:dyDescent="0.2">
      <c r="B4615" s="149">
        <v>38594</v>
      </c>
      <c r="C4615">
        <v>93.928344999999993</v>
      </c>
      <c r="D4615">
        <f t="shared" si="73"/>
        <v>4.7748233030094844E-2</v>
      </c>
      <c r="E4615">
        <f>Table2[[#This Row],[Return]]</f>
        <v>4.7748233030094844E-2</v>
      </c>
    </row>
    <row r="4616" spans="2:5" x14ac:dyDescent="0.2">
      <c r="B4616" s="149">
        <v>38593</v>
      </c>
      <c r="C4616">
        <v>89.647819999999996</v>
      </c>
      <c r="D4616">
        <f t="shared" si="73"/>
        <v>2.8173015643198365E-2</v>
      </c>
      <c r="E4616">
        <f>Table2[[#This Row],[Return]]</f>
        <v>2.8173015643198365E-2</v>
      </c>
    </row>
    <row r="4617" spans="2:5" x14ac:dyDescent="0.2">
      <c r="B4617" s="149">
        <v>38590</v>
      </c>
      <c r="C4617">
        <v>87.191376000000005</v>
      </c>
      <c r="D4617">
        <f t="shared" si="73"/>
        <v>4.6520496252743274E-4</v>
      </c>
      <c r="E4617">
        <f>Table2[[#This Row],[Return]]</f>
        <v>4.6520496252743274E-4</v>
      </c>
    </row>
    <row r="4618" spans="2:5" x14ac:dyDescent="0.2">
      <c r="B4618" s="149">
        <v>38589</v>
      </c>
      <c r="C4618">
        <v>87.150833000000006</v>
      </c>
      <c r="D4618">
        <f t="shared" si="73"/>
        <v>2.3309867012938821E-3</v>
      </c>
      <c r="E4618">
        <f>Table2[[#This Row],[Return]]</f>
        <v>2.3309867012938821E-3</v>
      </c>
    </row>
    <row r="4619" spans="2:5" x14ac:dyDescent="0.2">
      <c r="B4619" s="149">
        <v>38588</v>
      </c>
      <c r="C4619">
        <v>86.948158000000006</v>
      </c>
      <c r="D4619">
        <f t="shared" si="73"/>
        <v>2.9270504494219435E-2</v>
      </c>
      <c r="E4619">
        <f>Table2[[#This Row],[Return]]</f>
        <v>2.9270504494219435E-2</v>
      </c>
    </row>
    <row r="4620" spans="2:5" x14ac:dyDescent="0.2">
      <c r="B4620" s="149">
        <v>38587</v>
      </c>
      <c r="C4620">
        <v>84.475516999999996</v>
      </c>
      <c r="D4620">
        <f t="shared" si="73"/>
        <v>-2.1871638409920232E-2</v>
      </c>
      <c r="E4620">
        <f>Table2[[#This Row],[Return]]</f>
        <v>-2.1871638409920232E-2</v>
      </c>
    </row>
    <row r="4621" spans="2:5" x14ac:dyDescent="0.2">
      <c r="B4621" s="149">
        <v>38586</v>
      </c>
      <c r="C4621">
        <v>86.364448999999993</v>
      </c>
      <c r="D4621">
        <f t="shared" si="73"/>
        <v>1.1392593724978846E-2</v>
      </c>
      <c r="E4621">
        <f>Table2[[#This Row],[Return]]</f>
        <v>1.1392593724978846E-2</v>
      </c>
    </row>
    <row r="4622" spans="2:5" x14ac:dyDescent="0.2">
      <c r="B4622" s="149">
        <v>38583</v>
      </c>
      <c r="C4622">
        <v>85.391616999999997</v>
      </c>
      <c r="D4622">
        <f t="shared" si="73"/>
        <v>-1.7077333472813122E-2</v>
      </c>
      <c r="E4622">
        <f>Table2[[#This Row],[Return]]</f>
        <v>-1.7077333472813122E-2</v>
      </c>
    </row>
    <row r="4623" spans="2:5" x14ac:dyDescent="0.2">
      <c r="B4623" s="149">
        <v>38582</v>
      </c>
      <c r="C4623">
        <v>86.875214</v>
      </c>
      <c r="D4623">
        <f t="shared" si="73"/>
        <v>1.9115713098523834E-2</v>
      </c>
      <c r="E4623">
        <f>Table2[[#This Row],[Return]]</f>
        <v>1.9115713098523834E-2</v>
      </c>
    </row>
    <row r="4624" spans="2:5" x14ac:dyDescent="0.2">
      <c r="B4624" s="149">
        <v>38581</v>
      </c>
      <c r="C4624">
        <v>85.245682000000002</v>
      </c>
      <c r="D4624">
        <f t="shared" si="73"/>
        <v>3.6573200682857257E-2</v>
      </c>
      <c r="E4624">
        <f>Table2[[#This Row],[Return]]</f>
        <v>3.6573200682857257E-2</v>
      </c>
    </row>
    <row r="4625" spans="2:5" x14ac:dyDescent="0.2">
      <c r="B4625" s="149">
        <v>38580</v>
      </c>
      <c r="C4625">
        <v>82.237976000000003</v>
      </c>
      <c r="D4625">
        <f t="shared" si="73"/>
        <v>3.7603246961398608E-3</v>
      </c>
      <c r="E4625">
        <f>Table2[[#This Row],[Return]]</f>
        <v>3.7603246961398608E-3</v>
      </c>
    </row>
    <row r="4626" spans="2:5" x14ac:dyDescent="0.2">
      <c r="B4626" s="149">
        <v>38576</v>
      </c>
      <c r="C4626">
        <v>81.929893000000007</v>
      </c>
      <c r="D4626">
        <f t="shared" si="73"/>
        <v>6.7744098967737676E-3</v>
      </c>
      <c r="E4626">
        <f>Table2[[#This Row],[Return]]</f>
        <v>6.7744098967737676E-3</v>
      </c>
    </row>
    <row r="4627" spans="2:5" x14ac:dyDescent="0.2">
      <c r="B4627" s="149">
        <v>38575</v>
      </c>
      <c r="C4627">
        <v>81.378601000000003</v>
      </c>
      <c r="D4627">
        <f t="shared" si="73"/>
        <v>4.0530577427041345E-2</v>
      </c>
      <c r="E4627">
        <f>Table2[[#This Row],[Return]]</f>
        <v>4.0530577427041345E-2</v>
      </c>
    </row>
    <row r="4628" spans="2:5" x14ac:dyDescent="0.2">
      <c r="B4628" s="149">
        <v>38574</v>
      </c>
      <c r="C4628">
        <v>78.208754999999996</v>
      </c>
      <c r="D4628">
        <f t="shared" si="73"/>
        <v>1.4699757744847329E-2</v>
      </c>
      <c r="E4628">
        <f>Table2[[#This Row],[Return]]</f>
        <v>1.4699757744847329E-2</v>
      </c>
    </row>
    <row r="4629" spans="2:5" x14ac:dyDescent="0.2">
      <c r="B4629" s="149">
        <v>38573</v>
      </c>
      <c r="C4629">
        <v>77.075760000000002</v>
      </c>
      <c r="D4629">
        <f t="shared" si="73"/>
        <v>-9.9762011170966588E-5</v>
      </c>
      <c r="E4629">
        <f>Table2[[#This Row],[Return]]</f>
        <v>-9.9762011170966588E-5</v>
      </c>
    </row>
    <row r="4630" spans="2:5" x14ac:dyDescent="0.2">
      <c r="B4630" s="149">
        <v>38572</v>
      </c>
      <c r="C4630">
        <v>77.083449999999999</v>
      </c>
      <c r="D4630">
        <f t="shared" si="73"/>
        <v>8.1654212932506035E-3</v>
      </c>
      <c r="E4630">
        <f>Table2[[#This Row],[Return]]</f>
        <v>8.1654212932506035E-3</v>
      </c>
    </row>
    <row r="4631" spans="2:5" x14ac:dyDescent="0.2">
      <c r="B4631" s="149">
        <v>38569</v>
      </c>
      <c r="C4631">
        <v>76.459129000000004</v>
      </c>
      <c r="D4631">
        <f t="shared" si="73"/>
        <v>2.3841353506371329E-2</v>
      </c>
      <c r="E4631">
        <f>Table2[[#This Row],[Return]]</f>
        <v>2.3841353506371329E-2</v>
      </c>
    </row>
    <row r="4632" spans="2:5" x14ac:dyDescent="0.2">
      <c r="B4632" s="149">
        <v>38568</v>
      </c>
      <c r="C4632">
        <v>74.678687999999994</v>
      </c>
      <c r="D4632">
        <f t="shared" si="73"/>
        <v>9.2709408411147404E-3</v>
      </c>
      <c r="E4632">
        <f>Table2[[#This Row],[Return]]</f>
        <v>9.2709408411147404E-3</v>
      </c>
    </row>
    <row r="4633" spans="2:5" x14ac:dyDescent="0.2">
      <c r="B4633" s="149">
        <v>38567</v>
      </c>
      <c r="C4633">
        <v>73.992705999999998</v>
      </c>
      <c r="D4633">
        <f t="shared" si="73"/>
        <v>9.8885753800817804E-3</v>
      </c>
      <c r="E4633">
        <f>Table2[[#This Row],[Return]]</f>
        <v>9.8885753800817804E-3</v>
      </c>
    </row>
    <row r="4634" spans="2:5" x14ac:dyDescent="0.2">
      <c r="B4634" s="149">
        <v>38566</v>
      </c>
      <c r="C4634">
        <v>73.268187999999995</v>
      </c>
      <c r="D4634">
        <f t="shared" si="73"/>
        <v>-6.8952882691562262E-3</v>
      </c>
      <c r="E4634">
        <f>Table2[[#This Row],[Return]]</f>
        <v>-6.8952882691562262E-3</v>
      </c>
    </row>
    <row r="4635" spans="2:5" x14ac:dyDescent="0.2">
      <c r="B4635" s="149">
        <v>38565</v>
      </c>
      <c r="C4635">
        <v>73.776900999999995</v>
      </c>
      <c r="D4635">
        <f t="shared" si="73"/>
        <v>1.1518551512594271E-2</v>
      </c>
      <c r="E4635">
        <f>Table2[[#This Row],[Return]]</f>
        <v>1.1518551512594271E-2</v>
      </c>
    </row>
    <row r="4636" spans="2:5" x14ac:dyDescent="0.2">
      <c r="B4636" s="149">
        <v>38562</v>
      </c>
      <c r="C4636">
        <v>72.936774999999997</v>
      </c>
      <c r="D4636">
        <f t="shared" si="73"/>
        <v>1.4581462816010823E-2</v>
      </c>
      <c r="E4636">
        <f>Table2[[#This Row],[Return]]</f>
        <v>1.4581462816010823E-2</v>
      </c>
    </row>
    <row r="4637" spans="2:5" x14ac:dyDescent="0.2">
      <c r="B4637" s="149">
        <v>38561</v>
      </c>
      <c r="C4637">
        <v>71.888535000000005</v>
      </c>
      <c r="D4637">
        <f t="shared" si="73"/>
        <v>0</v>
      </c>
      <c r="E4637">
        <f>Table2[[#This Row],[Return]]</f>
        <v>0</v>
      </c>
    </row>
    <row r="4638" spans="2:5" x14ac:dyDescent="0.2">
      <c r="B4638" s="149">
        <v>38560</v>
      </c>
      <c r="C4638">
        <v>71.888535000000005</v>
      </c>
      <c r="D4638">
        <f t="shared" si="73"/>
        <v>9.0878855555073558E-3</v>
      </c>
      <c r="E4638">
        <f>Table2[[#This Row],[Return]]</f>
        <v>9.0878855555073558E-3</v>
      </c>
    </row>
    <row r="4639" spans="2:5" x14ac:dyDescent="0.2">
      <c r="B4639" s="149">
        <v>38559</v>
      </c>
      <c r="C4639">
        <v>71.241104000000007</v>
      </c>
      <c r="D4639">
        <f t="shared" si="73"/>
        <v>1.593747900133698E-2</v>
      </c>
      <c r="E4639">
        <f>Table2[[#This Row],[Return]]</f>
        <v>1.593747900133698E-2</v>
      </c>
    </row>
    <row r="4640" spans="2:5" x14ac:dyDescent="0.2">
      <c r="B4640" s="149">
        <v>38558</v>
      </c>
      <c r="C4640">
        <v>70.123512000000005</v>
      </c>
      <c r="D4640">
        <f t="shared" si="73"/>
        <v>5.5085176106593137E-2</v>
      </c>
      <c r="E4640">
        <f>Table2[[#This Row],[Return]]</f>
        <v>5.5085176106593137E-2</v>
      </c>
    </row>
    <row r="4641" spans="2:5" x14ac:dyDescent="0.2">
      <c r="B4641" s="149">
        <v>38555</v>
      </c>
      <c r="C4641">
        <v>66.462418</v>
      </c>
      <c r="D4641">
        <f t="shared" si="73"/>
        <v>2.6744606306261564E-3</v>
      </c>
      <c r="E4641">
        <f>Table2[[#This Row],[Return]]</f>
        <v>2.6744606306261564E-3</v>
      </c>
    </row>
    <row r="4642" spans="2:5" x14ac:dyDescent="0.2">
      <c r="B4642" s="149">
        <v>38554</v>
      </c>
      <c r="C4642">
        <v>66.285140999999996</v>
      </c>
      <c r="D4642">
        <f t="shared" si="73"/>
        <v>-7.6161648046240938E-3</v>
      </c>
      <c r="E4642">
        <f>Table2[[#This Row],[Return]]</f>
        <v>-7.6161648046240938E-3</v>
      </c>
    </row>
    <row r="4643" spans="2:5" x14ac:dyDescent="0.2">
      <c r="B4643" s="149">
        <v>38553</v>
      </c>
      <c r="C4643">
        <v>66.793853999999996</v>
      </c>
      <c r="D4643">
        <f t="shared" si="73"/>
        <v>-9.1469492254125061E-3</v>
      </c>
      <c r="E4643">
        <f>Table2[[#This Row],[Return]]</f>
        <v>-9.1469492254125061E-3</v>
      </c>
    </row>
    <row r="4644" spans="2:5" x14ac:dyDescent="0.2">
      <c r="B4644" s="149">
        <v>38552</v>
      </c>
      <c r="C4644">
        <v>67.410454000000001</v>
      </c>
      <c r="D4644">
        <f t="shared" si="73"/>
        <v>-8.7271858980751665E-3</v>
      </c>
      <c r="E4644">
        <f>Table2[[#This Row],[Return]]</f>
        <v>-8.7271858980751665E-3</v>
      </c>
    </row>
    <row r="4645" spans="2:5" x14ac:dyDescent="0.2">
      <c r="B4645" s="149">
        <v>38551</v>
      </c>
      <c r="C4645">
        <v>68.003936999999993</v>
      </c>
      <c r="D4645">
        <f t="shared" si="73"/>
        <v>6.9622223862223212E-3</v>
      </c>
      <c r="E4645">
        <f>Table2[[#This Row],[Return]]</f>
        <v>6.9622223862223212E-3</v>
      </c>
    </row>
    <row r="4646" spans="2:5" x14ac:dyDescent="0.2">
      <c r="B4646" s="149">
        <v>38548</v>
      </c>
      <c r="C4646">
        <v>67.533752000000007</v>
      </c>
      <c r="D4646">
        <f t="shared" si="73"/>
        <v>1.1661124785429243E-2</v>
      </c>
      <c r="E4646">
        <f>Table2[[#This Row],[Return]]</f>
        <v>1.1661124785429243E-2</v>
      </c>
    </row>
    <row r="4647" spans="2:5" x14ac:dyDescent="0.2">
      <c r="B4647" s="149">
        <v>38547</v>
      </c>
      <c r="C4647">
        <v>66.755309999999994</v>
      </c>
      <c r="D4647">
        <f t="shared" si="73"/>
        <v>2.9845288505525053E-2</v>
      </c>
      <c r="E4647">
        <f>Table2[[#This Row],[Return]]</f>
        <v>2.9845288505525053E-2</v>
      </c>
    </row>
    <row r="4648" spans="2:5" x14ac:dyDescent="0.2">
      <c r="B4648" s="149">
        <v>38546</v>
      </c>
      <c r="C4648">
        <v>64.820717000000002</v>
      </c>
      <c r="D4648">
        <f t="shared" si="73"/>
        <v>3.5459660250945282E-2</v>
      </c>
      <c r="E4648">
        <f>Table2[[#This Row],[Return]]</f>
        <v>3.5459660250945282E-2</v>
      </c>
    </row>
    <row r="4649" spans="2:5" x14ac:dyDescent="0.2">
      <c r="B4649" s="149">
        <v>38545</v>
      </c>
      <c r="C4649">
        <v>62.600909999999999</v>
      </c>
      <c r="D4649">
        <f t="shared" si="73"/>
        <v>4.9272751449257678E-4</v>
      </c>
      <c r="E4649">
        <f>Table2[[#This Row],[Return]]</f>
        <v>4.9272751449257678E-4</v>
      </c>
    </row>
    <row r="4650" spans="2:5" x14ac:dyDescent="0.2">
      <c r="B4650" s="149">
        <v>38544</v>
      </c>
      <c r="C4650">
        <v>62.570079999999997</v>
      </c>
      <c r="D4650">
        <f t="shared" si="73"/>
        <v>3.0072192378190001E-2</v>
      </c>
      <c r="E4650">
        <f>Table2[[#This Row],[Return]]</f>
        <v>3.0072192378190001E-2</v>
      </c>
    </row>
    <row r="4651" spans="2:5" x14ac:dyDescent="0.2">
      <c r="B4651" s="149">
        <v>38541</v>
      </c>
      <c r="C4651">
        <v>60.743392999999998</v>
      </c>
      <c r="D4651">
        <f t="shared" si="73"/>
        <v>7.0276457414949305E-3</v>
      </c>
      <c r="E4651">
        <f>Table2[[#This Row],[Return]]</f>
        <v>7.0276457414949305E-3</v>
      </c>
    </row>
    <row r="4652" spans="2:5" x14ac:dyDescent="0.2">
      <c r="B4652" s="149">
        <v>38540</v>
      </c>
      <c r="C4652">
        <v>60.319488999999997</v>
      </c>
      <c r="D4652">
        <f t="shared" si="73"/>
        <v>1.2288263272361889E-2</v>
      </c>
      <c r="E4652">
        <f>Table2[[#This Row],[Return]]</f>
        <v>1.2288263272361889E-2</v>
      </c>
    </row>
    <row r="4653" spans="2:5" x14ac:dyDescent="0.2">
      <c r="B4653" s="149">
        <v>38539</v>
      </c>
      <c r="C4653">
        <v>59.587265000000002</v>
      </c>
      <c r="D4653">
        <f t="shared" si="73"/>
        <v>6.5097770384769512E-3</v>
      </c>
      <c r="E4653">
        <f>Table2[[#This Row],[Return]]</f>
        <v>6.5097770384769512E-3</v>
      </c>
    </row>
    <row r="4654" spans="2:5" x14ac:dyDescent="0.2">
      <c r="B4654" s="149">
        <v>38538</v>
      </c>
      <c r="C4654">
        <v>59.201873999999997</v>
      </c>
      <c r="D4654">
        <f t="shared" si="73"/>
        <v>-1.5256487624228451E-2</v>
      </c>
      <c r="E4654">
        <f>Table2[[#This Row],[Return]]</f>
        <v>-1.5256487624228451E-2</v>
      </c>
    </row>
    <row r="4655" spans="2:5" x14ac:dyDescent="0.2">
      <c r="B4655" s="149">
        <v>38537</v>
      </c>
      <c r="C4655">
        <v>60.119079999999997</v>
      </c>
      <c r="D4655">
        <f t="shared" si="73"/>
        <v>2.9430960315394182E-2</v>
      </c>
      <c r="E4655">
        <f>Table2[[#This Row],[Return]]</f>
        <v>2.9430960315394182E-2</v>
      </c>
    </row>
    <row r="4656" spans="2:5" x14ac:dyDescent="0.2">
      <c r="B4656" s="149">
        <v>38534</v>
      </c>
      <c r="C4656">
        <v>58.400303000000001</v>
      </c>
      <c r="D4656">
        <f t="shared" si="73"/>
        <v>-5.2511565130220457E-3</v>
      </c>
      <c r="E4656">
        <f>Table2[[#This Row],[Return]]</f>
        <v>-5.2511565130220457E-3</v>
      </c>
    </row>
    <row r="4657" spans="2:5" x14ac:dyDescent="0.2">
      <c r="B4657" s="149">
        <v>38533</v>
      </c>
      <c r="C4657">
        <v>58.708590999999998</v>
      </c>
      <c r="D4657">
        <f t="shared" si="73"/>
        <v>-4.5740842281431788E-3</v>
      </c>
      <c r="E4657">
        <f>Table2[[#This Row],[Return]]</f>
        <v>-4.5740842281431788E-3</v>
      </c>
    </row>
    <row r="4658" spans="2:5" x14ac:dyDescent="0.2">
      <c r="B4658" s="149">
        <v>38532</v>
      </c>
      <c r="C4658">
        <v>58.978363000000002</v>
      </c>
      <c r="D4658">
        <f t="shared" si="73"/>
        <v>1.3086982372657692E-3</v>
      </c>
      <c r="E4658">
        <f>Table2[[#This Row],[Return]]</f>
        <v>1.3086982372657692E-3</v>
      </c>
    </row>
    <row r="4659" spans="2:5" x14ac:dyDescent="0.2">
      <c r="B4659" s="149">
        <v>38531</v>
      </c>
      <c r="C4659">
        <v>58.901279000000002</v>
      </c>
      <c r="D4659">
        <f t="shared" si="73"/>
        <v>-2.6124865012098104E-2</v>
      </c>
      <c r="E4659">
        <f>Table2[[#This Row],[Return]]</f>
        <v>-2.6124865012098104E-2</v>
      </c>
    </row>
    <row r="4660" spans="2:5" x14ac:dyDescent="0.2">
      <c r="B4660" s="149">
        <v>38530</v>
      </c>
      <c r="C4660">
        <v>60.481346000000002</v>
      </c>
      <c r="D4660">
        <f t="shared" si="73"/>
        <v>5.3811796798434904E-3</v>
      </c>
      <c r="E4660">
        <f>Table2[[#This Row],[Return]]</f>
        <v>5.3811796798434904E-3</v>
      </c>
    </row>
    <row r="4661" spans="2:5" x14ac:dyDescent="0.2">
      <c r="B4661" s="149">
        <v>38527</v>
      </c>
      <c r="C4661">
        <v>60.157626999999998</v>
      </c>
      <c r="D4661">
        <f t="shared" si="73"/>
        <v>-1.7126286086089529E-2</v>
      </c>
      <c r="E4661">
        <f>Table2[[#This Row],[Return]]</f>
        <v>-1.7126286086089529E-2</v>
      </c>
    </row>
    <row r="4662" spans="2:5" x14ac:dyDescent="0.2">
      <c r="B4662" s="149">
        <v>38526</v>
      </c>
      <c r="C4662">
        <v>61.205855999999997</v>
      </c>
      <c r="D4662">
        <f t="shared" si="73"/>
        <v>1.8077056402060719E-2</v>
      </c>
      <c r="E4662">
        <f>Table2[[#This Row],[Return]]</f>
        <v>1.8077056402060719E-2</v>
      </c>
    </row>
    <row r="4663" spans="2:5" x14ac:dyDescent="0.2">
      <c r="B4663" s="149">
        <v>38525</v>
      </c>
      <c r="C4663">
        <v>60.119079999999997</v>
      </c>
      <c r="D4663">
        <f t="shared" si="73"/>
        <v>-1.4529503007263744E-2</v>
      </c>
      <c r="E4663">
        <f>Table2[[#This Row],[Return]]</f>
        <v>-1.4529503007263744E-2</v>
      </c>
    </row>
    <row r="4664" spans="2:5" x14ac:dyDescent="0.2">
      <c r="B4664" s="149">
        <v>38524</v>
      </c>
      <c r="C4664">
        <v>61.005459000000002</v>
      </c>
      <c r="D4664">
        <f t="shared" si="73"/>
        <v>-3.5249356187703261E-3</v>
      </c>
      <c r="E4664">
        <f>Table2[[#This Row],[Return]]</f>
        <v>-3.5249356187703261E-3</v>
      </c>
    </row>
    <row r="4665" spans="2:5" x14ac:dyDescent="0.2">
      <c r="B4665" s="149">
        <v>38523</v>
      </c>
      <c r="C4665">
        <v>61.221260000000001</v>
      </c>
      <c r="D4665">
        <f t="shared" si="73"/>
        <v>9.4040157492804623E-3</v>
      </c>
      <c r="E4665">
        <f>Table2[[#This Row],[Return]]</f>
        <v>9.4040157492804623E-3</v>
      </c>
    </row>
    <row r="4666" spans="2:5" x14ac:dyDescent="0.2">
      <c r="B4666" s="149">
        <v>38520</v>
      </c>
      <c r="C4666">
        <v>60.650897999999998</v>
      </c>
      <c r="D4666">
        <f t="shared" si="73"/>
        <v>-6.0630403991290879E-3</v>
      </c>
      <c r="E4666">
        <f>Table2[[#This Row],[Return]]</f>
        <v>-6.0630403991290879E-3</v>
      </c>
    </row>
    <row r="4667" spans="2:5" x14ac:dyDescent="0.2">
      <c r="B4667" s="149">
        <v>38519</v>
      </c>
      <c r="C4667">
        <v>61.020870000000002</v>
      </c>
      <c r="D4667">
        <f t="shared" si="73"/>
        <v>-1.7654202468401297E-3</v>
      </c>
      <c r="E4667">
        <f>Table2[[#This Row],[Return]]</f>
        <v>-1.7654202468401297E-3</v>
      </c>
    </row>
    <row r="4668" spans="2:5" x14ac:dyDescent="0.2">
      <c r="B4668" s="149">
        <v>38518</v>
      </c>
      <c r="C4668">
        <v>61.128788</v>
      </c>
      <c r="D4668">
        <f t="shared" si="73"/>
        <v>-8.6245053160382678E-3</v>
      </c>
      <c r="E4668">
        <f>Table2[[#This Row],[Return]]</f>
        <v>-8.6245053160382678E-3</v>
      </c>
    </row>
    <row r="4669" spans="2:5" x14ac:dyDescent="0.2">
      <c r="B4669" s="149">
        <v>38517</v>
      </c>
      <c r="C4669">
        <v>61.660580000000003</v>
      </c>
      <c r="D4669">
        <f t="shared" si="73"/>
        <v>1.6905826121261389E-2</v>
      </c>
      <c r="E4669">
        <f>Table2[[#This Row],[Return]]</f>
        <v>1.6905826121261389E-2</v>
      </c>
    </row>
    <row r="4670" spans="2:5" x14ac:dyDescent="0.2">
      <c r="B4670" s="149">
        <v>38516</v>
      </c>
      <c r="C4670">
        <v>60.635486999999998</v>
      </c>
      <c r="D4670">
        <f t="shared" si="73"/>
        <v>-1.7361869794873534E-2</v>
      </c>
      <c r="E4670">
        <f>Table2[[#This Row],[Return]]</f>
        <v>-1.7361869794873534E-2</v>
      </c>
    </row>
    <row r="4671" spans="2:5" x14ac:dyDescent="0.2">
      <c r="B4671" s="149">
        <v>38513</v>
      </c>
      <c r="C4671">
        <v>61.706833000000003</v>
      </c>
      <c r="D4671">
        <f t="shared" si="73"/>
        <v>1.2503859336036565E-3</v>
      </c>
      <c r="E4671">
        <f>Table2[[#This Row],[Return]]</f>
        <v>1.2503859336036565E-3</v>
      </c>
    </row>
    <row r="4672" spans="2:5" x14ac:dyDescent="0.2">
      <c r="B4672" s="149">
        <v>38512</v>
      </c>
      <c r="C4672">
        <v>61.629772000000003</v>
      </c>
      <c r="D4672">
        <f t="shared" si="73"/>
        <v>-1.2839366554793868E-2</v>
      </c>
      <c r="E4672">
        <f>Table2[[#This Row],[Return]]</f>
        <v>-1.2839366554793868E-2</v>
      </c>
    </row>
    <row r="4673" spans="2:5" x14ac:dyDescent="0.2">
      <c r="B4673" s="149">
        <v>38511</v>
      </c>
      <c r="C4673">
        <v>62.431350999999999</v>
      </c>
      <c r="D4673">
        <f t="shared" si="73"/>
        <v>-6.1693720579723084E-4</v>
      </c>
      <c r="E4673">
        <f>Table2[[#This Row],[Return]]</f>
        <v>-6.1693720579723084E-4</v>
      </c>
    </row>
    <row r="4674" spans="2:5" x14ac:dyDescent="0.2">
      <c r="B4674" s="149">
        <v>38510</v>
      </c>
      <c r="C4674">
        <v>62.469890999999997</v>
      </c>
      <c r="D4674">
        <f t="shared" si="73"/>
        <v>1.3758579537240013E-2</v>
      </c>
      <c r="E4674">
        <f>Table2[[#This Row],[Return]]</f>
        <v>1.3758579537240013E-2</v>
      </c>
    </row>
    <row r="4675" spans="2:5" x14ac:dyDescent="0.2">
      <c r="B4675" s="149">
        <v>38509</v>
      </c>
      <c r="C4675">
        <v>61.622059</v>
      </c>
      <c r="D4675">
        <f t="shared" si="73"/>
        <v>-3.4899165669812571E-3</v>
      </c>
      <c r="E4675">
        <f>Table2[[#This Row],[Return]]</f>
        <v>-3.4899165669812571E-3</v>
      </c>
    </row>
    <row r="4676" spans="2:5" x14ac:dyDescent="0.2">
      <c r="B4676" s="149">
        <v>38506</v>
      </c>
      <c r="C4676">
        <v>61.837868</v>
      </c>
      <c r="D4676">
        <f t="shared" ref="D4676:D4739" si="74">(C4676-C4677)/C4677</f>
        <v>3.8787354497094983E-3</v>
      </c>
      <c r="E4676">
        <f>Table2[[#This Row],[Return]]</f>
        <v>3.8787354497094983E-3</v>
      </c>
    </row>
    <row r="4677" spans="2:5" x14ac:dyDescent="0.2">
      <c r="B4677" s="149">
        <v>38505</v>
      </c>
      <c r="C4677">
        <v>61.598942000000001</v>
      </c>
      <c r="D4677">
        <f t="shared" si="74"/>
        <v>-3.8637489895350097E-3</v>
      </c>
      <c r="E4677">
        <f>Table2[[#This Row],[Return]]</f>
        <v>-3.8637489895350097E-3</v>
      </c>
    </row>
    <row r="4678" spans="2:5" x14ac:dyDescent="0.2">
      <c r="B4678" s="149">
        <v>38504</v>
      </c>
      <c r="C4678">
        <v>61.837868</v>
      </c>
      <c r="D4678">
        <f t="shared" si="74"/>
        <v>-9.5061694243970332E-3</v>
      </c>
      <c r="E4678">
        <f>Table2[[#This Row],[Return]]</f>
        <v>-9.5061694243970332E-3</v>
      </c>
    </row>
    <row r="4679" spans="2:5" x14ac:dyDescent="0.2">
      <c r="B4679" s="149">
        <v>38503</v>
      </c>
      <c r="C4679">
        <v>62.431350999999999</v>
      </c>
      <c r="D4679">
        <f t="shared" si="74"/>
        <v>2.3508737515257278E-3</v>
      </c>
      <c r="E4679">
        <f>Table2[[#This Row],[Return]]</f>
        <v>2.3508737515257278E-3</v>
      </c>
    </row>
    <row r="4680" spans="2:5" x14ac:dyDescent="0.2">
      <c r="B4680" s="149">
        <v>38502</v>
      </c>
      <c r="C4680">
        <v>62.284927000000003</v>
      </c>
      <c r="D4680">
        <f t="shared" si="74"/>
        <v>-5.0475783818477353E-3</v>
      </c>
      <c r="E4680">
        <f>Table2[[#This Row],[Return]]</f>
        <v>-5.0475783818477353E-3</v>
      </c>
    </row>
    <row r="4681" spans="2:5" x14ac:dyDescent="0.2">
      <c r="B4681" s="149">
        <v>38499</v>
      </c>
      <c r="C4681">
        <v>62.600909999999999</v>
      </c>
      <c r="D4681">
        <f t="shared" si="74"/>
        <v>7.1920511628103855E-3</v>
      </c>
      <c r="E4681">
        <f>Table2[[#This Row],[Return]]</f>
        <v>7.1920511628103855E-3</v>
      </c>
    </row>
    <row r="4682" spans="2:5" x14ac:dyDescent="0.2">
      <c r="B4682" s="149">
        <v>38498</v>
      </c>
      <c r="C4682">
        <v>62.153896000000003</v>
      </c>
      <c r="D4682">
        <f t="shared" si="74"/>
        <v>5.2358588353690833E-3</v>
      </c>
      <c r="E4682">
        <f>Table2[[#This Row],[Return]]</f>
        <v>5.2358588353690833E-3</v>
      </c>
    </row>
    <row r="4683" spans="2:5" x14ac:dyDescent="0.2">
      <c r="B4683" s="149">
        <v>38497</v>
      </c>
      <c r="C4683">
        <v>61.830162000000001</v>
      </c>
      <c r="D4683">
        <f t="shared" si="74"/>
        <v>-9.5075174706204281E-3</v>
      </c>
      <c r="E4683">
        <f>Table2[[#This Row],[Return]]</f>
        <v>-9.5075174706204281E-3</v>
      </c>
    </row>
    <row r="4684" spans="2:5" x14ac:dyDescent="0.2">
      <c r="B4684" s="149">
        <v>38496</v>
      </c>
      <c r="C4684">
        <v>62.423656000000001</v>
      </c>
      <c r="D4684">
        <f t="shared" si="74"/>
        <v>2.9723808798644384E-3</v>
      </c>
      <c r="E4684">
        <f>Table2[[#This Row],[Return]]</f>
        <v>2.9723808798644384E-3</v>
      </c>
    </row>
    <row r="4685" spans="2:5" x14ac:dyDescent="0.2">
      <c r="B4685" s="149">
        <v>38495</v>
      </c>
      <c r="C4685">
        <v>62.238658999999998</v>
      </c>
      <c r="D4685">
        <f t="shared" si="74"/>
        <v>3.3548466017296582E-3</v>
      </c>
      <c r="E4685">
        <f>Table2[[#This Row],[Return]]</f>
        <v>3.3548466017296582E-3</v>
      </c>
    </row>
    <row r="4686" spans="2:5" x14ac:dyDescent="0.2">
      <c r="B4686" s="149">
        <v>38492</v>
      </c>
      <c r="C4686">
        <v>62.030555999999997</v>
      </c>
      <c r="D4686">
        <f t="shared" si="74"/>
        <v>4.2424695239102776E-3</v>
      </c>
      <c r="E4686">
        <f>Table2[[#This Row],[Return]]</f>
        <v>4.2424695239102776E-3</v>
      </c>
    </row>
    <row r="4687" spans="2:5" x14ac:dyDescent="0.2">
      <c r="B4687" s="149">
        <v>38491</v>
      </c>
      <c r="C4687">
        <v>61.768504999999998</v>
      </c>
      <c r="D4687">
        <f t="shared" si="74"/>
        <v>-6.0772517597742579E-3</v>
      </c>
      <c r="E4687">
        <f>Table2[[#This Row],[Return]]</f>
        <v>-6.0772517597742579E-3</v>
      </c>
    </row>
    <row r="4688" spans="2:5" x14ac:dyDescent="0.2">
      <c r="B4688" s="149">
        <v>38490</v>
      </c>
      <c r="C4688">
        <v>62.146183000000001</v>
      </c>
      <c r="D4688">
        <f t="shared" si="74"/>
        <v>6.7426253517315141E-3</v>
      </c>
      <c r="E4688">
        <f>Table2[[#This Row],[Return]]</f>
        <v>6.7426253517315141E-3</v>
      </c>
    </row>
    <row r="4689" spans="2:5" x14ac:dyDescent="0.2">
      <c r="B4689" s="149">
        <v>38489</v>
      </c>
      <c r="C4689">
        <v>61.729961000000003</v>
      </c>
      <c r="D4689">
        <f t="shared" si="74"/>
        <v>8.3092213391230772E-3</v>
      </c>
      <c r="E4689">
        <f>Table2[[#This Row],[Return]]</f>
        <v>8.3092213391230772E-3</v>
      </c>
    </row>
    <row r="4690" spans="2:5" x14ac:dyDescent="0.2">
      <c r="B4690" s="149">
        <v>38488</v>
      </c>
      <c r="C4690">
        <v>61.221260000000001</v>
      </c>
      <c r="D4690">
        <f t="shared" si="74"/>
        <v>1.4172512395527201E-2</v>
      </c>
      <c r="E4690">
        <f>Table2[[#This Row],[Return]]</f>
        <v>1.4172512395527201E-2</v>
      </c>
    </row>
    <row r="4691" spans="2:5" x14ac:dyDescent="0.2">
      <c r="B4691" s="149">
        <v>38485</v>
      </c>
      <c r="C4691">
        <v>60.365726000000002</v>
      </c>
      <c r="D4691">
        <f t="shared" si="74"/>
        <v>-1.2763892567841563E-4</v>
      </c>
      <c r="E4691">
        <f>Table2[[#This Row],[Return]]</f>
        <v>-1.2763892567841563E-4</v>
      </c>
    </row>
    <row r="4692" spans="2:5" x14ac:dyDescent="0.2">
      <c r="B4692" s="149">
        <v>38484</v>
      </c>
      <c r="C4692">
        <v>60.373432000000001</v>
      </c>
      <c r="D4692">
        <f t="shared" si="74"/>
        <v>-1.0202185687191881E-3</v>
      </c>
      <c r="E4692">
        <f>Table2[[#This Row],[Return]]</f>
        <v>-1.0202185687191881E-3</v>
      </c>
    </row>
    <row r="4693" spans="2:5" x14ac:dyDescent="0.2">
      <c r="B4693" s="149">
        <v>38483</v>
      </c>
      <c r="C4693">
        <v>60.435088999999998</v>
      </c>
      <c r="D4693">
        <f t="shared" si="74"/>
        <v>-9.3494911660283384E-3</v>
      </c>
      <c r="E4693">
        <f>Table2[[#This Row],[Return]]</f>
        <v>-9.3494911660283384E-3</v>
      </c>
    </row>
    <row r="4694" spans="2:5" x14ac:dyDescent="0.2">
      <c r="B4694" s="149">
        <v>38482</v>
      </c>
      <c r="C4694">
        <v>61.005459000000002</v>
      </c>
      <c r="D4694">
        <f t="shared" si="74"/>
        <v>-4.2773397017320195E-3</v>
      </c>
      <c r="E4694">
        <f>Table2[[#This Row],[Return]]</f>
        <v>-4.2773397017320195E-3</v>
      </c>
    </row>
    <row r="4695" spans="2:5" x14ac:dyDescent="0.2">
      <c r="B4695" s="149">
        <v>38481</v>
      </c>
      <c r="C4695">
        <v>61.267521000000002</v>
      </c>
      <c r="D4695">
        <f t="shared" si="74"/>
        <v>1.7928207156024105E-2</v>
      </c>
      <c r="E4695">
        <f>Table2[[#This Row],[Return]]</f>
        <v>1.7928207156024105E-2</v>
      </c>
    </row>
    <row r="4696" spans="2:5" x14ac:dyDescent="0.2">
      <c r="B4696" s="149">
        <v>38478</v>
      </c>
      <c r="C4696">
        <v>60.188450000000003</v>
      </c>
      <c r="D4696">
        <f t="shared" si="74"/>
        <v>-1.289334871918915E-2</v>
      </c>
      <c r="E4696">
        <f>Table2[[#This Row],[Return]]</f>
        <v>-1.289334871918915E-2</v>
      </c>
    </row>
    <row r="4697" spans="2:5" x14ac:dyDescent="0.2">
      <c r="B4697" s="149">
        <v>38477</v>
      </c>
      <c r="C4697">
        <v>60.974617000000002</v>
      </c>
      <c r="D4697">
        <f t="shared" si="74"/>
        <v>1.1895501695879466E-2</v>
      </c>
      <c r="E4697">
        <f>Table2[[#This Row],[Return]]</f>
        <v>1.1895501695879466E-2</v>
      </c>
    </row>
    <row r="4698" spans="2:5" x14ac:dyDescent="0.2">
      <c r="B4698" s="149">
        <v>38476</v>
      </c>
      <c r="C4698">
        <v>60.257820000000002</v>
      </c>
      <c r="D4698">
        <f t="shared" si="74"/>
        <v>1.2694396965558087E-2</v>
      </c>
      <c r="E4698">
        <f>Table2[[#This Row],[Return]]</f>
        <v>1.2694396965558087E-2</v>
      </c>
    </row>
    <row r="4699" spans="2:5" x14ac:dyDescent="0.2">
      <c r="B4699" s="149">
        <v>38475</v>
      </c>
      <c r="C4699">
        <v>59.502471999999997</v>
      </c>
      <c r="D4699">
        <f t="shared" si="74"/>
        <v>-5.2829983530343905E-3</v>
      </c>
      <c r="E4699">
        <f>Table2[[#This Row],[Return]]</f>
        <v>-5.2829983530343905E-3</v>
      </c>
    </row>
    <row r="4700" spans="2:5" x14ac:dyDescent="0.2">
      <c r="B4700" s="149">
        <v>38474</v>
      </c>
      <c r="C4700">
        <v>59.818492999999997</v>
      </c>
      <c r="D4700">
        <f t="shared" si="74"/>
        <v>7.922330938589725E-3</v>
      </c>
      <c r="E4700">
        <f>Table2[[#This Row],[Return]]</f>
        <v>7.922330938589725E-3</v>
      </c>
    </row>
    <row r="4701" spans="2:5" x14ac:dyDescent="0.2">
      <c r="B4701" s="149">
        <v>38471</v>
      </c>
      <c r="C4701">
        <v>59.348315999999997</v>
      </c>
      <c r="D4701">
        <f t="shared" si="74"/>
        <v>-1.2820622005526363E-2</v>
      </c>
      <c r="E4701">
        <f>Table2[[#This Row],[Return]]</f>
        <v>-1.2820622005526363E-2</v>
      </c>
    </row>
    <row r="4702" spans="2:5" x14ac:dyDescent="0.2">
      <c r="B4702" s="149">
        <v>38470</v>
      </c>
      <c r="C4702">
        <v>60.119079999999997</v>
      </c>
      <c r="D4702">
        <f t="shared" si="74"/>
        <v>-1.8126989121507023E-2</v>
      </c>
      <c r="E4702">
        <f>Table2[[#This Row],[Return]]</f>
        <v>-1.8126989121507023E-2</v>
      </c>
    </row>
    <row r="4703" spans="2:5" x14ac:dyDescent="0.2">
      <c r="B4703" s="149">
        <v>38469</v>
      </c>
      <c r="C4703">
        <v>61.228977</v>
      </c>
      <c r="D4703">
        <f t="shared" si="74"/>
        <v>2.0161701080329757E-2</v>
      </c>
      <c r="E4703">
        <f>Table2[[#This Row],[Return]]</f>
        <v>2.0161701080329757E-2</v>
      </c>
    </row>
    <row r="4704" spans="2:5" x14ac:dyDescent="0.2">
      <c r="B4704" s="149">
        <v>38468</v>
      </c>
      <c r="C4704">
        <v>60.018894000000003</v>
      </c>
      <c r="D4704">
        <f t="shared" si="74"/>
        <v>-1.9269230998624345E-2</v>
      </c>
      <c r="E4704">
        <f>Table2[[#This Row],[Return]]</f>
        <v>-1.9269230998624345E-2</v>
      </c>
    </row>
    <row r="4705" spans="2:5" x14ac:dyDescent="0.2">
      <c r="B4705" s="149">
        <v>38467</v>
      </c>
      <c r="C4705">
        <v>61.198135000000001</v>
      </c>
      <c r="D4705">
        <f t="shared" si="74"/>
        <v>-5.5110989399871262E-3</v>
      </c>
      <c r="E4705">
        <f>Table2[[#This Row],[Return]]</f>
        <v>-5.5110989399871262E-3</v>
      </c>
    </row>
    <row r="4706" spans="2:5" x14ac:dyDescent="0.2">
      <c r="B4706" s="149">
        <v>38464</v>
      </c>
      <c r="C4706">
        <v>61.537272999999999</v>
      </c>
      <c r="D4706">
        <f t="shared" si="74"/>
        <v>5.5416394633594369E-3</v>
      </c>
      <c r="E4706">
        <f>Table2[[#This Row],[Return]]</f>
        <v>5.5416394633594369E-3</v>
      </c>
    </row>
    <row r="4707" spans="2:5" x14ac:dyDescent="0.2">
      <c r="B4707" s="149">
        <v>38463</v>
      </c>
      <c r="C4707">
        <v>61.198135000000001</v>
      </c>
      <c r="D4707">
        <f t="shared" si="74"/>
        <v>4.5700021384533593E-2</v>
      </c>
      <c r="E4707">
        <f>Table2[[#This Row],[Return]]</f>
        <v>4.5700021384533593E-2</v>
      </c>
    </row>
    <row r="4708" spans="2:5" x14ac:dyDescent="0.2">
      <c r="B4708" s="149">
        <v>38462</v>
      </c>
      <c r="C4708">
        <v>58.523605000000003</v>
      </c>
      <c r="D4708">
        <f t="shared" si="74"/>
        <v>-1.5430510558175903E-2</v>
      </c>
      <c r="E4708">
        <f>Table2[[#This Row],[Return]]</f>
        <v>-1.5430510558175903E-2</v>
      </c>
    </row>
    <row r="4709" spans="2:5" x14ac:dyDescent="0.2">
      <c r="B4709" s="149">
        <v>38461</v>
      </c>
      <c r="C4709">
        <v>59.440807</v>
      </c>
      <c r="D4709">
        <f t="shared" si="74"/>
        <v>2.5998423827845074E-3</v>
      </c>
      <c r="E4709">
        <f>Table2[[#This Row],[Return]]</f>
        <v>2.5998423827845074E-3</v>
      </c>
    </row>
    <row r="4710" spans="2:5" x14ac:dyDescent="0.2">
      <c r="B4710" s="149">
        <v>38460</v>
      </c>
      <c r="C4710">
        <v>59.286670999999998</v>
      </c>
      <c r="D4710">
        <f t="shared" si="74"/>
        <v>-2.1373856970140742E-2</v>
      </c>
      <c r="E4710">
        <f>Table2[[#This Row],[Return]]</f>
        <v>-2.1373856970140742E-2</v>
      </c>
    </row>
    <row r="4711" spans="2:5" x14ac:dyDescent="0.2">
      <c r="B4711" s="149">
        <v>38457</v>
      </c>
      <c r="C4711">
        <v>60.581532000000003</v>
      </c>
      <c r="D4711">
        <f t="shared" si="74"/>
        <v>1.5503673648371239E-2</v>
      </c>
      <c r="E4711">
        <f>Table2[[#This Row],[Return]]</f>
        <v>1.5503673648371239E-2</v>
      </c>
    </row>
    <row r="4712" spans="2:5" x14ac:dyDescent="0.2">
      <c r="B4712" s="149">
        <v>38455</v>
      </c>
      <c r="C4712">
        <v>59.656635000000001</v>
      </c>
      <c r="D4712">
        <f t="shared" si="74"/>
        <v>-2.6292658389099839E-2</v>
      </c>
      <c r="E4712">
        <f>Table2[[#This Row],[Return]]</f>
        <v>-2.6292658389099839E-2</v>
      </c>
    </row>
    <row r="4713" spans="2:5" x14ac:dyDescent="0.2">
      <c r="B4713" s="149">
        <v>38454</v>
      </c>
      <c r="C4713">
        <v>61.267521000000002</v>
      </c>
      <c r="D4713">
        <f t="shared" si="74"/>
        <v>1.1337927209710149E-3</v>
      </c>
      <c r="E4713">
        <f>Table2[[#This Row],[Return]]</f>
        <v>1.1337927209710149E-3</v>
      </c>
    </row>
    <row r="4714" spans="2:5" x14ac:dyDescent="0.2">
      <c r="B4714" s="149">
        <v>38453</v>
      </c>
      <c r="C4714">
        <v>61.198135000000001</v>
      </c>
      <c r="D4714">
        <f t="shared" si="74"/>
        <v>-1.157762139016379E-2</v>
      </c>
      <c r="E4714">
        <f>Table2[[#This Row],[Return]]</f>
        <v>-1.157762139016379E-2</v>
      </c>
    </row>
    <row r="4715" spans="2:5" x14ac:dyDescent="0.2">
      <c r="B4715" s="149">
        <v>38450</v>
      </c>
      <c r="C4715">
        <v>61.914963</v>
      </c>
      <c r="D4715">
        <f t="shared" si="74"/>
        <v>3.8744404367448831E-3</v>
      </c>
      <c r="E4715">
        <f>Table2[[#This Row],[Return]]</f>
        <v>3.8744404367448831E-3</v>
      </c>
    </row>
    <row r="4716" spans="2:5" x14ac:dyDescent="0.2">
      <c r="B4716" s="149">
        <v>38449</v>
      </c>
      <c r="C4716">
        <v>61.676003000000001</v>
      </c>
      <c r="D4716">
        <f t="shared" si="74"/>
        <v>-2.5005094305722664E-4</v>
      </c>
      <c r="E4716">
        <f>Table2[[#This Row],[Return]]</f>
        <v>-2.5005094305722664E-4</v>
      </c>
    </row>
    <row r="4717" spans="2:5" x14ac:dyDescent="0.2">
      <c r="B4717" s="149">
        <v>38448</v>
      </c>
      <c r="C4717">
        <v>61.691428999999999</v>
      </c>
      <c r="D4717">
        <f t="shared" si="74"/>
        <v>3.887912986202537E-3</v>
      </c>
      <c r="E4717">
        <f>Table2[[#This Row],[Return]]</f>
        <v>3.887912986202537E-3</v>
      </c>
    </row>
    <row r="4718" spans="2:5" x14ac:dyDescent="0.2">
      <c r="B4718" s="149">
        <v>38447</v>
      </c>
      <c r="C4718">
        <v>61.452506999999997</v>
      </c>
      <c r="D4718">
        <f t="shared" si="74"/>
        <v>-1.8775468544556945E-3</v>
      </c>
      <c r="E4718">
        <f>Table2[[#This Row],[Return]]</f>
        <v>-1.8775468544556945E-3</v>
      </c>
    </row>
    <row r="4719" spans="2:5" x14ac:dyDescent="0.2">
      <c r="B4719" s="149">
        <v>38446</v>
      </c>
      <c r="C4719">
        <v>61.568103999999998</v>
      </c>
      <c r="D4719">
        <f t="shared" si="74"/>
        <v>2.279110229726081E-2</v>
      </c>
      <c r="E4719">
        <f>Table2[[#This Row],[Return]]</f>
        <v>2.279110229726081E-2</v>
      </c>
    </row>
    <row r="4720" spans="2:5" x14ac:dyDescent="0.2">
      <c r="B4720" s="149">
        <v>38443</v>
      </c>
      <c r="C4720">
        <v>60.196167000000003</v>
      </c>
      <c r="D4720">
        <f t="shared" si="74"/>
        <v>-3.6990441952488872E-3</v>
      </c>
      <c r="E4720">
        <f>Table2[[#This Row],[Return]]</f>
        <v>-3.6990441952488872E-3</v>
      </c>
    </row>
    <row r="4721" spans="2:5" x14ac:dyDescent="0.2">
      <c r="B4721" s="149">
        <v>38442</v>
      </c>
      <c r="C4721">
        <v>60.419662000000002</v>
      </c>
      <c r="D4721">
        <f t="shared" si="74"/>
        <v>6.3789780733713997E-4</v>
      </c>
      <c r="E4721">
        <f>Table2[[#This Row],[Return]]</f>
        <v>6.3789780733713997E-4</v>
      </c>
    </row>
    <row r="4722" spans="2:5" x14ac:dyDescent="0.2">
      <c r="B4722" s="149">
        <v>38441</v>
      </c>
      <c r="C4722">
        <v>60.381144999999997</v>
      </c>
      <c r="D4722">
        <f t="shared" si="74"/>
        <v>4.7455773021661783E-3</v>
      </c>
      <c r="E4722">
        <f>Table2[[#This Row],[Return]]</f>
        <v>4.7455773021661783E-3</v>
      </c>
    </row>
    <row r="4723" spans="2:5" x14ac:dyDescent="0.2">
      <c r="B4723" s="149">
        <v>38440</v>
      </c>
      <c r="C4723">
        <v>60.095954999999996</v>
      </c>
      <c r="D4723">
        <f t="shared" si="74"/>
        <v>1.2804497703792177E-4</v>
      </c>
      <c r="E4723">
        <f>Table2[[#This Row],[Return]]</f>
        <v>1.2804497703792177E-4</v>
      </c>
    </row>
    <row r="4724" spans="2:5" x14ac:dyDescent="0.2">
      <c r="B4724" s="149">
        <v>38439</v>
      </c>
      <c r="C4724">
        <v>60.088261000000003</v>
      </c>
      <c r="D4724">
        <f t="shared" si="74"/>
        <v>1.0274780749230631E-3</v>
      </c>
      <c r="E4724">
        <f>Table2[[#This Row],[Return]]</f>
        <v>1.0274780749230631E-3</v>
      </c>
    </row>
    <row r="4725" spans="2:5" x14ac:dyDescent="0.2">
      <c r="B4725" s="149">
        <v>38435</v>
      </c>
      <c r="C4725">
        <v>60.026584999999997</v>
      </c>
      <c r="D4725">
        <f t="shared" si="74"/>
        <v>1.0247705691688735E-2</v>
      </c>
      <c r="E4725">
        <f>Table2[[#This Row],[Return]]</f>
        <v>1.0247705691688735E-2</v>
      </c>
    </row>
    <row r="4726" spans="2:5" x14ac:dyDescent="0.2">
      <c r="B4726" s="149">
        <v>38434</v>
      </c>
      <c r="C4726">
        <v>59.41769</v>
      </c>
      <c r="D4726">
        <f t="shared" si="74"/>
        <v>-5.0334838003792707E-3</v>
      </c>
      <c r="E4726">
        <f>Table2[[#This Row],[Return]]</f>
        <v>-5.0334838003792707E-3</v>
      </c>
    </row>
    <row r="4727" spans="2:5" x14ac:dyDescent="0.2">
      <c r="B4727" s="149">
        <v>38433</v>
      </c>
      <c r="C4727">
        <v>59.718280999999998</v>
      </c>
      <c r="D4727">
        <f t="shared" si="74"/>
        <v>-1.3622020937548935E-2</v>
      </c>
      <c r="E4727">
        <f>Table2[[#This Row],[Return]]</f>
        <v>-1.3622020937548935E-2</v>
      </c>
    </row>
    <row r="4728" spans="2:5" x14ac:dyDescent="0.2">
      <c r="B4728" s="149">
        <v>38432</v>
      </c>
      <c r="C4728">
        <v>60.542999000000002</v>
      </c>
      <c r="D4728">
        <f t="shared" si="74"/>
        <v>5.5040064210889975E-3</v>
      </c>
      <c r="E4728">
        <f>Table2[[#This Row],[Return]]</f>
        <v>5.5040064210889975E-3</v>
      </c>
    </row>
    <row r="4729" spans="2:5" x14ac:dyDescent="0.2">
      <c r="B4729" s="149">
        <v>38429</v>
      </c>
      <c r="C4729">
        <v>60.211593999999998</v>
      </c>
      <c r="D4729">
        <f t="shared" si="74"/>
        <v>-5.0938803161771386E-3</v>
      </c>
      <c r="E4729">
        <f>Table2[[#This Row],[Return]]</f>
        <v>-5.0938803161771386E-3</v>
      </c>
    </row>
    <row r="4730" spans="2:5" x14ac:dyDescent="0.2">
      <c r="B4730" s="149">
        <v>38428</v>
      </c>
      <c r="C4730">
        <v>60.519874999999999</v>
      </c>
      <c r="D4730">
        <f t="shared" si="74"/>
        <v>3.193580200214375E-2</v>
      </c>
      <c r="E4730">
        <f>Table2[[#This Row],[Return]]</f>
        <v>3.193580200214375E-2</v>
      </c>
    </row>
    <row r="4731" spans="2:5" x14ac:dyDescent="0.2">
      <c r="B4731" s="149">
        <v>38427</v>
      </c>
      <c r="C4731">
        <v>58.646937999999999</v>
      </c>
      <c r="D4731">
        <f t="shared" si="74"/>
        <v>2.3540585729996229E-2</v>
      </c>
      <c r="E4731">
        <f>Table2[[#This Row],[Return]]</f>
        <v>2.3540585729996229E-2</v>
      </c>
    </row>
    <row r="4732" spans="2:5" x14ac:dyDescent="0.2">
      <c r="B4732" s="149">
        <v>38426</v>
      </c>
      <c r="C4732">
        <v>57.298107000000002</v>
      </c>
      <c r="D4732">
        <f t="shared" si="74"/>
        <v>-1.3665657623053263E-2</v>
      </c>
      <c r="E4732">
        <f>Table2[[#This Row],[Return]]</f>
        <v>-1.3665657623053263E-2</v>
      </c>
    </row>
    <row r="4733" spans="2:5" x14ac:dyDescent="0.2">
      <c r="B4733" s="149">
        <v>38425</v>
      </c>
      <c r="C4733">
        <v>58.091971999999998</v>
      </c>
      <c r="D4733">
        <f t="shared" si="74"/>
        <v>-3.5943019511824423E-2</v>
      </c>
      <c r="E4733">
        <f>Table2[[#This Row],[Return]]</f>
        <v>-3.5943019511824423E-2</v>
      </c>
    </row>
    <row r="4734" spans="2:5" x14ac:dyDescent="0.2">
      <c r="B4734" s="149">
        <v>38422</v>
      </c>
      <c r="C4734">
        <v>60.257820000000002</v>
      </c>
      <c r="D4734">
        <f t="shared" si="74"/>
        <v>2.2094475579649553E-2</v>
      </c>
      <c r="E4734">
        <f>Table2[[#This Row],[Return]]</f>
        <v>2.2094475579649553E-2</v>
      </c>
    </row>
    <row r="4735" spans="2:5" x14ac:dyDescent="0.2">
      <c r="B4735" s="149">
        <v>38421</v>
      </c>
      <c r="C4735">
        <v>58.955235000000002</v>
      </c>
      <c r="D4735">
        <f t="shared" si="74"/>
        <v>-2.6080287678131148E-3</v>
      </c>
      <c r="E4735">
        <f>Table2[[#This Row],[Return]]</f>
        <v>-2.6080287678131148E-3</v>
      </c>
    </row>
    <row r="4736" spans="2:5" x14ac:dyDescent="0.2">
      <c r="B4736" s="149">
        <v>38420</v>
      </c>
      <c r="C4736">
        <v>59.109394000000002</v>
      </c>
      <c r="D4736">
        <f t="shared" si="74"/>
        <v>-1.1344499127788154E-2</v>
      </c>
      <c r="E4736">
        <f>Table2[[#This Row],[Return]]</f>
        <v>-1.1344499127788154E-2</v>
      </c>
    </row>
    <row r="4737" spans="2:5" x14ac:dyDescent="0.2">
      <c r="B4737" s="149">
        <v>38419</v>
      </c>
      <c r="C4737">
        <v>59.787655000000001</v>
      </c>
      <c r="D4737">
        <f t="shared" si="74"/>
        <v>-1.1217424980518363E-2</v>
      </c>
      <c r="E4737">
        <f>Table2[[#This Row],[Return]]</f>
        <v>-1.1217424980518363E-2</v>
      </c>
    </row>
    <row r="4738" spans="2:5" x14ac:dyDescent="0.2">
      <c r="B4738" s="149">
        <v>38418</v>
      </c>
      <c r="C4738">
        <v>60.465927000000001</v>
      </c>
      <c r="D4738">
        <f t="shared" si="74"/>
        <v>0.10198046354275682</v>
      </c>
      <c r="E4738">
        <f>Table2[[#This Row],[Return]]</f>
        <v>0.10198046354275682</v>
      </c>
    </row>
    <row r="4739" spans="2:5" x14ac:dyDescent="0.2">
      <c r="B4739" s="149">
        <v>38415</v>
      </c>
      <c r="C4739">
        <v>54.870235000000001</v>
      </c>
      <c r="D4739">
        <f t="shared" si="74"/>
        <v>1.9330412206573441E-2</v>
      </c>
      <c r="E4739">
        <f>Table2[[#This Row],[Return]]</f>
        <v>1.9330412206573441E-2</v>
      </c>
    </row>
    <row r="4740" spans="2:5" x14ac:dyDescent="0.2">
      <c r="B4740" s="149">
        <v>38414</v>
      </c>
      <c r="C4740">
        <v>53.829684999999998</v>
      </c>
      <c r="D4740">
        <f t="shared" ref="D4740:D4803" si="75">(C4740-C4741)/C4741</f>
        <v>-1.2872579037407918E-3</v>
      </c>
      <c r="E4740">
        <f>Table2[[#This Row],[Return]]</f>
        <v>-1.2872579037407918E-3</v>
      </c>
    </row>
    <row r="4741" spans="2:5" x14ac:dyDescent="0.2">
      <c r="B4741" s="149">
        <v>38413</v>
      </c>
      <c r="C4741">
        <v>53.899067000000002</v>
      </c>
      <c r="D4741">
        <f t="shared" si="75"/>
        <v>-3.4203427764556587E-3</v>
      </c>
      <c r="E4741">
        <f>Table2[[#This Row],[Return]]</f>
        <v>-3.4203427764556587E-3</v>
      </c>
    </row>
    <row r="4742" spans="2:5" x14ac:dyDescent="0.2">
      <c r="B4742" s="149">
        <v>38412</v>
      </c>
      <c r="C4742">
        <v>54.084052999999997</v>
      </c>
      <c r="D4742">
        <f t="shared" si="75"/>
        <v>-5.2451544833412456E-3</v>
      </c>
      <c r="E4742">
        <f>Table2[[#This Row],[Return]]</f>
        <v>-5.2451544833412456E-3</v>
      </c>
    </row>
    <row r="4743" spans="2:5" x14ac:dyDescent="0.2">
      <c r="B4743" s="149">
        <v>38411</v>
      </c>
      <c r="C4743">
        <v>54.369228</v>
      </c>
      <c r="D4743">
        <f t="shared" si="75"/>
        <v>2.8130052791077054E-2</v>
      </c>
      <c r="E4743">
        <f>Table2[[#This Row],[Return]]</f>
        <v>2.8130052791077054E-2</v>
      </c>
    </row>
    <row r="4744" spans="2:5" x14ac:dyDescent="0.2">
      <c r="B4744" s="149">
        <v>38408</v>
      </c>
      <c r="C4744">
        <v>52.881664000000001</v>
      </c>
      <c r="D4744">
        <f t="shared" si="75"/>
        <v>-2.0363065053919066E-3</v>
      </c>
      <c r="E4744">
        <f>Table2[[#This Row],[Return]]</f>
        <v>-2.0363065053919066E-3</v>
      </c>
    </row>
    <row r="4745" spans="2:5" x14ac:dyDescent="0.2">
      <c r="B4745" s="149">
        <v>38407</v>
      </c>
      <c r="C4745">
        <v>52.989567000000001</v>
      </c>
      <c r="D4745">
        <f t="shared" si="75"/>
        <v>-1.2638608579355483E-2</v>
      </c>
      <c r="E4745">
        <f>Table2[[#This Row],[Return]]</f>
        <v>-1.2638608579355483E-2</v>
      </c>
    </row>
    <row r="4746" spans="2:5" x14ac:dyDescent="0.2">
      <c r="B4746" s="149">
        <v>38406</v>
      </c>
      <c r="C4746">
        <v>53.667853999999998</v>
      </c>
      <c r="D4746">
        <f t="shared" si="75"/>
        <v>8.9843620158805287E-3</v>
      </c>
      <c r="E4746">
        <f>Table2[[#This Row],[Return]]</f>
        <v>8.9843620158805287E-3</v>
      </c>
    </row>
    <row r="4747" spans="2:5" x14ac:dyDescent="0.2">
      <c r="B4747" s="149">
        <v>38405</v>
      </c>
      <c r="C4747">
        <v>53.189976000000001</v>
      </c>
      <c r="D4747">
        <f t="shared" si="75"/>
        <v>-4.184822032451639E-3</v>
      </c>
      <c r="E4747">
        <f>Table2[[#This Row],[Return]]</f>
        <v>-4.184822032451639E-3</v>
      </c>
    </row>
    <row r="4748" spans="2:5" x14ac:dyDescent="0.2">
      <c r="B4748" s="149">
        <v>38404</v>
      </c>
      <c r="C4748">
        <v>53.413502000000001</v>
      </c>
      <c r="D4748">
        <f t="shared" si="75"/>
        <v>-1.3101425218326133E-2</v>
      </c>
      <c r="E4748">
        <f>Table2[[#This Row],[Return]]</f>
        <v>-1.3101425218326133E-2</v>
      </c>
    </row>
    <row r="4749" spans="2:5" x14ac:dyDescent="0.2">
      <c r="B4749" s="149">
        <v>38401</v>
      </c>
      <c r="C4749">
        <v>54.122585000000001</v>
      </c>
      <c r="D4749">
        <f t="shared" si="75"/>
        <v>5.0090586692069479E-3</v>
      </c>
      <c r="E4749">
        <f>Table2[[#This Row],[Return]]</f>
        <v>5.0090586692069479E-3</v>
      </c>
    </row>
    <row r="4750" spans="2:5" x14ac:dyDescent="0.2">
      <c r="B4750" s="149">
        <v>38400</v>
      </c>
      <c r="C4750">
        <v>53.852832999999997</v>
      </c>
      <c r="D4750">
        <f t="shared" si="75"/>
        <v>-4.7183688614566205E-2</v>
      </c>
      <c r="E4750">
        <f>Table2[[#This Row],[Return]]</f>
        <v>-4.7183688614566205E-2</v>
      </c>
    </row>
    <row r="4751" spans="2:5" x14ac:dyDescent="0.2">
      <c r="B4751" s="149">
        <v>38399</v>
      </c>
      <c r="C4751">
        <v>56.519638</v>
      </c>
      <c r="D4751">
        <f t="shared" si="75"/>
        <v>1.0890464988267718E-2</v>
      </c>
      <c r="E4751">
        <f>Table2[[#This Row],[Return]]</f>
        <v>1.0890464988267718E-2</v>
      </c>
    </row>
    <row r="4752" spans="2:5" x14ac:dyDescent="0.2">
      <c r="B4752" s="149">
        <v>38398</v>
      </c>
      <c r="C4752">
        <v>55.910744000000001</v>
      </c>
      <c r="D4752">
        <f t="shared" si="75"/>
        <v>-3.7165005128220671E-2</v>
      </c>
      <c r="E4752">
        <f>Table2[[#This Row],[Return]]</f>
        <v>-3.7165005128220671E-2</v>
      </c>
    </row>
    <row r="4753" spans="2:5" x14ac:dyDescent="0.2">
      <c r="B4753" s="149">
        <v>38397</v>
      </c>
      <c r="C4753">
        <v>58.068874000000001</v>
      </c>
      <c r="D4753">
        <f t="shared" si="75"/>
        <v>2.9287226480083479E-3</v>
      </c>
      <c r="E4753">
        <f>Table2[[#This Row],[Return]]</f>
        <v>2.9287226480083479E-3</v>
      </c>
    </row>
    <row r="4754" spans="2:5" x14ac:dyDescent="0.2">
      <c r="B4754" s="149">
        <v>38394</v>
      </c>
      <c r="C4754">
        <v>57.899303000000003</v>
      </c>
      <c r="D4754">
        <f t="shared" si="75"/>
        <v>-1.4431819657712302E-2</v>
      </c>
      <c r="E4754">
        <f>Table2[[#This Row],[Return]]</f>
        <v>-1.4431819657712302E-2</v>
      </c>
    </row>
    <row r="4755" spans="2:5" x14ac:dyDescent="0.2">
      <c r="B4755" s="149">
        <v>38393</v>
      </c>
      <c r="C4755">
        <v>58.747131000000003</v>
      </c>
      <c r="D4755">
        <f t="shared" si="75"/>
        <v>-8.7138727743357614E-3</v>
      </c>
      <c r="E4755">
        <f>Table2[[#This Row],[Return]]</f>
        <v>-8.7138727743357614E-3</v>
      </c>
    </row>
    <row r="4756" spans="2:5" x14ac:dyDescent="0.2">
      <c r="B4756" s="149">
        <v>38392</v>
      </c>
      <c r="C4756">
        <v>59.263545999999998</v>
      </c>
      <c r="D4756">
        <f t="shared" si="75"/>
        <v>2.0031928910059532E-2</v>
      </c>
      <c r="E4756">
        <f>Table2[[#This Row],[Return]]</f>
        <v>2.0031928910059532E-2</v>
      </c>
    </row>
    <row r="4757" spans="2:5" x14ac:dyDescent="0.2">
      <c r="B4757" s="149">
        <v>38391</v>
      </c>
      <c r="C4757">
        <v>58.099696999999999</v>
      </c>
      <c r="D4757">
        <f t="shared" si="75"/>
        <v>-1.3996017677158069E-2</v>
      </c>
      <c r="E4757">
        <f>Table2[[#This Row],[Return]]</f>
        <v>-1.3996017677158069E-2</v>
      </c>
    </row>
    <row r="4758" spans="2:5" x14ac:dyDescent="0.2">
      <c r="B4758" s="149">
        <v>38390</v>
      </c>
      <c r="C4758">
        <v>58.924404000000003</v>
      </c>
      <c r="D4758">
        <f t="shared" si="75"/>
        <v>-7.2719309073818036E-3</v>
      </c>
      <c r="E4758">
        <f>Table2[[#This Row],[Return]]</f>
        <v>-7.2719309073818036E-3</v>
      </c>
    </row>
    <row r="4759" spans="2:5" x14ac:dyDescent="0.2">
      <c r="B4759" s="149">
        <v>38387</v>
      </c>
      <c r="C4759">
        <v>59.356037000000001</v>
      </c>
      <c r="D4759">
        <f t="shared" si="75"/>
        <v>1.0497395735532024E-2</v>
      </c>
      <c r="E4759">
        <f>Table2[[#This Row],[Return]]</f>
        <v>1.0497395735532024E-2</v>
      </c>
    </row>
    <row r="4760" spans="2:5" x14ac:dyDescent="0.2">
      <c r="B4760" s="149">
        <v>38386</v>
      </c>
      <c r="C4760">
        <v>58.739426000000002</v>
      </c>
      <c r="D4760">
        <f t="shared" si="75"/>
        <v>1.464497313556954E-2</v>
      </c>
      <c r="E4760">
        <f>Table2[[#This Row],[Return]]</f>
        <v>1.464497313556954E-2</v>
      </c>
    </row>
    <row r="4761" spans="2:5" x14ac:dyDescent="0.2">
      <c r="B4761" s="149">
        <v>38385</v>
      </c>
      <c r="C4761">
        <v>57.891604999999998</v>
      </c>
      <c r="D4761">
        <f t="shared" si="75"/>
        <v>-6.3500009594662033E-3</v>
      </c>
      <c r="E4761">
        <f>Table2[[#This Row],[Return]]</f>
        <v>-6.3500009594662033E-3</v>
      </c>
    </row>
    <row r="4762" spans="2:5" x14ac:dyDescent="0.2">
      <c r="B4762" s="149">
        <v>38384</v>
      </c>
      <c r="C4762">
        <v>58.261566000000002</v>
      </c>
      <c r="D4762">
        <f t="shared" si="75"/>
        <v>-7.4840437672439065E-3</v>
      </c>
      <c r="E4762">
        <f>Table2[[#This Row],[Return]]</f>
        <v>-7.4840437672439065E-3</v>
      </c>
    </row>
    <row r="4763" spans="2:5" x14ac:dyDescent="0.2">
      <c r="B4763" s="149">
        <v>38383</v>
      </c>
      <c r="C4763">
        <v>58.700885999999997</v>
      </c>
      <c r="D4763">
        <f t="shared" si="75"/>
        <v>8.397353438233672E-2</v>
      </c>
      <c r="E4763">
        <f>Table2[[#This Row],[Return]]</f>
        <v>8.397353438233672E-2</v>
      </c>
    </row>
    <row r="4764" spans="2:5" x14ac:dyDescent="0.2">
      <c r="B4764" s="149">
        <v>38380</v>
      </c>
      <c r="C4764">
        <v>54.153430999999998</v>
      </c>
      <c r="D4764">
        <f t="shared" si="75"/>
        <v>1.0499271264395191E-2</v>
      </c>
      <c r="E4764">
        <f>Table2[[#This Row],[Return]]</f>
        <v>1.0499271264395191E-2</v>
      </c>
    </row>
    <row r="4765" spans="2:5" x14ac:dyDescent="0.2">
      <c r="B4765" s="149">
        <v>38379</v>
      </c>
      <c r="C4765">
        <v>53.590767</v>
      </c>
      <c r="D4765">
        <f t="shared" si="75"/>
        <v>6.8058084067137911E-3</v>
      </c>
      <c r="E4765">
        <f>Table2[[#This Row],[Return]]</f>
        <v>6.8058084067137911E-3</v>
      </c>
    </row>
    <row r="4766" spans="2:5" x14ac:dyDescent="0.2">
      <c r="B4766" s="149">
        <v>38377</v>
      </c>
      <c r="C4766">
        <v>53.228504000000001</v>
      </c>
      <c r="D4766">
        <f t="shared" si="75"/>
        <v>-4.344654925181822E-4</v>
      </c>
      <c r="E4766">
        <f>Table2[[#This Row],[Return]]</f>
        <v>-4.344654925181822E-4</v>
      </c>
    </row>
    <row r="4767" spans="2:5" x14ac:dyDescent="0.2">
      <c r="B4767" s="149">
        <v>38376</v>
      </c>
      <c r="C4767">
        <v>53.251640000000002</v>
      </c>
      <c r="D4767">
        <f t="shared" si="75"/>
        <v>-1.5110513681265633E-2</v>
      </c>
      <c r="E4767">
        <f>Table2[[#This Row],[Return]]</f>
        <v>-1.5110513681265633E-2</v>
      </c>
    </row>
    <row r="4768" spans="2:5" x14ac:dyDescent="0.2">
      <c r="B4768" s="149">
        <v>38372</v>
      </c>
      <c r="C4768">
        <v>54.068644999999997</v>
      </c>
      <c r="D4768">
        <f t="shared" si="75"/>
        <v>-1.1832483150471775E-2</v>
      </c>
      <c r="E4768">
        <f>Table2[[#This Row],[Return]]</f>
        <v>-1.1832483150471775E-2</v>
      </c>
    </row>
    <row r="4769" spans="2:5" x14ac:dyDescent="0.2">
      <c r="B4769" s="149">
        <v>38371</v>
      </c>
      <c r="C4769">
        <v>54.716071999999997</v>
      </c>
      <c r="D4769">
        <f t="shared" si="75"/>
        <v>-5.8815448626976814E-3</v>
      </c>
      <c r="E4769">
        <f>Table2[[#This Row],[Return]]</f>
        <v>-5.8815448626976814E-3</v>
      </c>
    </row>
    <row r="4770" spans="2:5" x14ac:dyDescent="0.2">
      <c r="B4770" s="149">
        <v>38370</v>
      </c>
      <c r="C4770">
        <v>55.039791000000001</v>
      </c>
      <c r="D4770">
        <f t="shared" si="75"/>
        <v>-1.3265073629905554E-2</v>
      </c>
      <c r="E4770">
        <f>Table2[[#This Row],[Return]]</f>
        <v>-1.3265073629905554E-2</v>
      </c>
    </row>
    <row r="4771" spans="2:5" x14ac:dyDescent="0.2">
      <c r="B4771" s="149">
        <v>38369</v>
      </c>
      <c r="C4771">
        <v>55.779713000000001</v>
      </c>
      <c r="D4771">
        <f t="shared" si="75"/>
        <v>5.8374758073925122E-3</v>
      </c>
      <c r="E4771">
        <f>Table2[[#This Row],[Return]]</f>
        <v>5.8374758073925122E-3</v>
      </c>
    </row>
    <row r="4772" spans="2:5" x14ac:dyDescent="0.2">
      <c r="B4772" s="149">
        <v>38366</v>
      </c>
      <c r="C4772">
        <v>55.45599</v>
      </c>
      <c r="D4772">
        <f t="shared" si="75"/>
        <v>-3.6426979688024455E-2</v>
      </c>
      <c r="E4772">
        <f>Table2[[#This Row],[Return]]</f>
        <v>-3.6426979688024455E-2</v>
      </c>
    </row>
    <row r="4773" spans="2:5" x14ac:dyDescent="0.2">
      <c r="B4773" s="149">
        <v>38365</v>
      </c>
      <c r="C4773">
        <v>57.552452000000002</v>
      </c>
      <c r="D4773">
        <f t="shared" si="75"/>
        <v>7.8422928284632751E-2</v>
      </c>
      <c r="E4773">
        <f>Table2[[#This Row],[Return]]</f>
        <v>7.8422928284632751E-2</v>
      </c>
    </row>
    <row r="4774" spans="2:5" x14ac:dyDescent="0.2">
      <c r="B4774" s="149">
        <v>38364</v>
      </c>
      <c r="C4774">
        <v>53.367237000000003</v>
      </c>
      <c r="D4774">
        <f t="shared" si="75"/>
        <v>-3.8600296015468327E-2</v>
      </c>
      <c r="E4774">
        <f>Table2[[#This Row],[Return]]</f>
        <v>-3.8600296015468327E-2</v>
      </c>
    </row>
    <row r="4775" spans="2:5" x14ac:dyDescent="0.2">
      <c r="B4775" s="149">
        <v>38363</v>
      </c>
      <c r="C4775">
        <v>55.509937000000001</v>
      </c>
      <c r="D4775">
        <f t="shared" si="75"/>
        <v>-4.4067274319801696E-2</v>
      </c>
      <c r="E4775">
        <f>Table2[[#This Row],[Return]]</f>
        <v>-4.4067274319801696E-2</v>
      </c>
    </row>
    <row r="4776" spans="2:5" x14ac:dyDescent="0.2">
      <c r="B4776" s="149">
        <v>38362</v>
      </c>
      <c r="C4776">
        <v>58.068874000000001</v>
      </c>
      <c r="D4776">
        <f t="shared" si="75"/>
        <v>-2.6111501779104231E-2</v>
      </c>
      <c r="E4776">
        <f>Table2[[#This Row],[Return]]</f>
        <v>-2.6111501779104231E-2</v>
      </c>
    </row>
    <row r="4777" spans="2:5" x14ac:dyDescent="0.2">
      <c r="B4777" s="149">
        <v>38359</v>
      </c>
      <c r="C4777">
        <v>59.625793000000002</v>
      </c>
      <c r="D4777">
        <f t="shared" si="75"/>
        <v>5.9290484677800188E-2</v>
      </c>
      <c r="E4777">
        <f>Table2[[#This Row],[Return]]</f>
        <v>5.9290484677800188E-2</v>
      </c>
    </row>
    <row r="4778" spans="2:5" x14ac:dyDescent="0.2">
      <c r="B4778" s="149">
        <v>38358</v>
      </c>
      <c r="C4778">
        <v>56.288424999999997</v>
      </c>
      <c r="D4778">
        <f t="shared" si="75"/>
        <v>-2.4315368816683582E-2</v>
      </c>
      <c r="E4778">
        <f>Table2[[#This Row],[Return]]</f>
        <v>-2.4315368816683582E-2</v>
      </c>
    </row>
    <row r="4779" spans="2:5" x14ac:dyDescent="0.2">
      <c r="B4779" s="149">
        <v>38357</v>
      </c>
      <c r="C4779">
        <v>57.691208000000003</v>
      </c>
      <c r="D4779">
        <f t="shared" si="75"/>
        <v>-3.0816679529202029E-2</v>
      </c>
      <c r="E4779">
        <f>Table2[[#This Row],[Return]]</f>
        <v>-3.0816679529202029E-2</v>
      </c>
    </row>
    <row r="4780" spans="2:5" x14ac:dyDescent="0.2">
      <c r="B4780" s="149">
        <v>38356</v>
      </c>
      <c r="C4780">
        <v>59.525588999999997</v>
      </c>
      <c r="D4780">
        <f t="shared" si="75"/>
        <v>-1.780495332272521E-2</v>
      </c>
      <c r="E4780">
        <f>Table2[[#This Row],[Return]]</f>
        <v>-1.780495332272521E-2</v>
      </c>
    </row>
    <row r="4781" spans="2:5" x14ac:dyDescent="0.2">
      <c r="B4781" s="149">
        <v>38355</v>
      </c>
      <c r="C4781">
        <v>60.604652000000002</v>
      </c>
      <c r="D4781">
        <f t="shared" si="75"/>
        <v>4.035460940678573E-2</v>
      </c>
      <c r="E4781">
        <f>Table2[[#This Row],[Return]]</f>
        <v>4.035460940678573E-2</v>
      </c>
    </row>
    <row r="4782" spans="2:5" x14ac:dyDescent="0.2">
      <c r="B4782" s="149">
        <v>38352</v>
      </c>
      <c r="C4782">
        <v>58.253841000000001</v>
      </c>
      <c r="D4782">
        <f t="shared" si="75"/>
        <v>1.7230219514544403E-3</v>
      </c>
      <c r="E4782">
        <f>Table2[[#This Row],[Return]]</f>
        <v>1.7230219514544403E-3</v>
      </c>
    </row>
    <row r="4783" spans="2:5" x14ac:dyDescent="0.2">
      <c r="B4783" s="149">
        <v>38351</v>
      </c>
      <c r="C4783">
        <v>58.153641</v>
      </c>
      <c r="D4783">
        <f t="shared" si="75"/>
        <v>5.3182342097555832E-2</v>
      </c>
      <c r="E4783">
        <f>Table2[[#This Row],[Return]]</f>
        <v>5.3182342097555832E-2</v>
      </c>
    </row>
    <row r="4784" spans="2:5" x14ac:dyDescent="0.2">
      <c r="B4784" s="149">
        <v>38350</v>
      </c>
      <c r="C4784">
        <v>55.217067999999998</v>
      </c>
      <c r="D4784">
        <f t="shared" si="75"/>
        <v>6.0234054198924414E-2</v>
      </c>
      <c r="E4784">
        <f>Table2[[#This Row],[Return]]</f>
        <v>6.0234054198924414E-2</v>
      </c>
    </row>
    <row r="4785" spans="2:5" x14ac:dyDescent="0.2">
      <c r="B4785" s="149">
        <v>38349</v>
      </c>
      <c r="C4785">
        <v>52.080074000000003</v>
      </c>
      <c r="D4785">
        <f t="shared" si="75"/>
        <v>-2.8748101534394808E-2</v>
      </c>
      <c r="E4785">
        <f>Table2[[#This Row],[Return]]</f>
        <v>-2.8748101534394808E-2</v>
      </c>
    </row>
    <row r="4786" spans="2:5" x14ac:dyDescent="0.2">
      <c r="B4786" s="149">
        <v>38348</v>
      </c>
      <c r="C4786">
        <v>53.621592999999997</v>
      </c>
      <c r="D4786">
        <f t="shared" si="75"/>
        <v>5.1382715428722157E-2</v>
      </c>
      <c r="E4786">
        <f>Table2[[#This Row],[Return]]</f>
        <v>5.1382715428722157E-2</v>
      </c>
    </row>
    <row r="4787" spans="2:5" x14ac:dyDescent="0.2">
      <c r="B4787" s="149">
        <v>38345</v>
      </c>
      <c r="C4787">
        <v>51.001021999999999</v>
      </c>
      <c r="D4787">
        <f t="shared" si="75"/>
        <v>4.8320825129530731E-2</v>
      </c>
      <c r="E4787">
        <f>Table2[[#This Row],[Return]]</f>
        <v>4.8320825129530731E-2</v>
      </c>
    </row>
    <row r="4788" spans="2:5" x14ac:dyDescent="0.2">
      <c r="B4788" s="149">
        <v>38344</v>
      </c>
      <c r="C4788">
        <v>48.650204000000002</v>
      </c>
      <c r="D4788">
        <f t="shared" si="75"/>
        <v>9.435223049702025E-3</v>
      </c>
      <c r="E4788">
        <f>Table2[[#This Row],[Return]]</f>
        <v>9.435223049702025E-3</v>
      </c>
    </row>
    <row r="4789" spans="2:5" x14ac:dyDescent="0.2">
      <c r="B4789" s="149">
        <v>38343</v>
      </c>
      <c r="C4789">
        <v>48.195469000000003</v>
      </c>
      <c r="D4789">
        <f t="shared" si="75"/>
        <v>-3.7703813327338048E-2</v>
      </c>
      <c r="E4789">
        <f>Table2[[#This Row],[Return]]</f>
        <v>-3.7703813327338048E-2</v>
      </c>
    </row>
    <row r="4790" spans="2:5" x14ac:dyDescent="0.2">
      <c r="B4790" s="149">
        <v>38342</v>
      </c>
      <c r="C4790">
        <v>50.083820000000003</v>
      </c>
      <c r="D4790">
        <f t="shared" si="75"/>
        <v>1.541312107823002E-3</v>
      </c>
      <c r="E4790">
        <f>Table2[[#This Row],[Return]]</f>
        <v>1.541312107823002E-3</v>
      </c>
    </row>
    <row r="4791" spans="2:5" x14ac:dyDescent="0.2">
      <c r="B4791" s="149">
        <v>38341</v>
      </c>
      <c r="C4791">
        <v>50.006743999999998</v>
      </c>
      <c r="D4791">
        <f t="shared" si="75"/>
        <v>6.6228395022638567E-2</v>
      </c>
      <c r="E4791">
        <f>Table2[[#This Row],[Return]]</f>
        <v>6.6228395022638567E-2</v>
      </c>
    </row>
    <row r="4792" spans="2:5" x14ac:dyDescent="0.2">
      <c r="B4792" s="149">
        <v>38338</v>
      </c>
      <c r="C4792">
        <v>46.900593000000001</v>
      </c>
      <c r="D4792">
        <f t="shared" si="75"/>
        <v>-6.3684409997197058E-3</v>
      </c>
      <c r="E4792">
        <f>Table2[[#This Row],[Return]]</f>
        <v>-6.3684409997197058E-3</v>
      </c>
    </row>
    <row r="4793" spans="2:5" x14ac:dyDescent="0.2">
      <c r="B4793" s="149">
        <v>38337</v>
      </c>
      <c r="C4793">
        <v>47.201191000000001</v>
      </c>
      <c r="D4793">
        <f t="shared" si="75"/>
        <v>5.0428860142976747E-2</v>
      </c>
      <c r="E4793">
        <f>Table2[[#This Row],[Return]]</f>
        <v>5.0428860142976747E-2</v>
      </c>
    </row>
    <row r="4794" spans="2:5" x14ac:dyDescent="0.2">
      <c r="B4794" s="149">
        <v>38336</v>
      </c>
      <c r="C4794">
        <v>44.935161999999998</v>
      </c>
      <c r="D4794">
        <f t="shared" si="75"/>
        <v>-1.0690623300748697E-2</v>
      </c>
      <c r="E4794">
        <f>Table2[[#This Row],[Return]]</f>
        <v>-1.0690623300748697E-2</v>
      </c>
    </row>
    <row r="4795" spans="2:5" x14ac:dyDescent="0.2">
      <c r="B4795" s="149">
        <v>38335</v>
      </c>
      <c r="C4795">
        <v>45.420738</v>
      </c>
      <c r="D4795">
        <f t="shared" si="75"/>
        <v>1.7438026497983428E-2</v>
      </c>
      <c r="E4795">
        <f>Table2[[#This Row],[Return]]</f>
        <v>1.7438026497983428E-2</v>
      </c>
    </row>
    <row r="4796" spans="2:5" x14ac:dyDescent="0.2">
      <c r="B4796" s="149">
        <v>38334</v>
      </c>
      <c r="C4796">
        <v>44.642265000000002</v>
      </c>
      <c r="D4796">
        <f t="shared" si="75"/>
        <v>5.3808794906760795E-3</v>
      </c>
      <c r="E4796">
        <f>Table2[[#This Row],[Return]]</f>
        <v>5.3808794906760795E-3</v>
      </c>
    </row>
    <row r="4797" spans="2:5" x14ac:dyDescent="0.2">
      <c r="B4797" s="149">
        <v>38331</v>
      </c>
      <c r="C4797">
        <v>44.403336000000003</v>
      </c>
      <c r="D4797">
        <f t="shared" si="75"/>
        <v>-2.3559175191153581E-2</v>
      </c>
      <c r="E4797">
        <f>Table2[[#This Row],[Return]]</f>
        <v>-2.3559175191153581E-2</v>
      </c>
    </row>
    <row r="4798" spans="2:5" x14ac:dyDescent="0.2">
      <c r="B4798" s="149">
        <v>38330</v>
      </c>
      <c r="C4798">
        <v>45.474682000000001</v>
      </c>
      <c r="D4798">
        <f t="shared" si="75"/>
        <v>2.448328283911479E-2</v>
      </c>
      <c r="E4798">
        <f>Table2[[#This Row],[Return]]</f>
        <v>2.448328283911479E-2</v>
      </c>
    </row>
    <row r="4799" spans="2:5" x14ac:dyDescent="0.2">
      <c r="B4799" s="149">
        <v>38329</v>
      </c>
      <c r="C4799">
        <v>44.387920000000001</v>
      </c>
      <c r="D4799">
        <f t="shared" si="75"/>
        <v>1.6772679176328294E-2</v>
      </c>
      <c r="E4799">
        <f>Table2[[#This Row],[Return]]</f>
        <v>1.6772679176328294E-2</v>
      </c>
    </row>
    <row r="4800" spans="2:5" x14ac:dyDescent="0.2">
      <c r="B4800" s="149">
        <v>38328</v>
      </c>
      <c r="C4800">
        <v>43.655697000000004</v>
      </c>
      <c r="D4800">
        <f t="shared" si="75"/>
        <v>-5.7925692590321924E-3</v>
      </c>
      <c r="E4800">
        <f>Table2[[#This Row],[Return]]</f>
        <v>-5.7925692590321924E-3</v>
      </c>
    </row>
    <row r="4801" spans="2:5" x14ac:dyDescent="0.2">
      <c r="B4801" s="149">
        <v>38327</v>
      </c>
      <c r="C4801">
        <v>43.910049000000001</v>
      </c>
      <c r="D4801">
        <f t="shared" si="75"/>
        <v>2.1333899194945157E-2</v>
      </c>
      <c r="E4801">
        <f>Table2[[#This Row],[Return]]</f>
        <v>2.1333899194945157E-2</v>
      </c>
    </row>
    <row r="4802" spans="2:5" x14ac:dyDescent="0.2">
      <c r="B4802" s="149">
        <v>38324</v>
      </c>
      <c r="C4802">
        <v>42.992843999999998</v>
      </c>
      <c r="D4802">
        <f t="shared" si="75"/>
        <v>1.67696534083061E-2</v>
      </c>
      <c r="E4802">
        <f>Table2[[#This Row],[Return]]</f>
        <v>1.67696534083061E-2</v>
      </c>
    </row>
    <row r="4803" spans="2:5" x14ac:dyDescent="0.2">
      <c r="B4803" s="149">
        <v>38323</v>
      </c>
      <c r="C4803">
        <v>42.283760000000001</v>
      </c>
      <c r="D4803">
        <f t="shared" si="75"/>
        <v>-1.719801666440357E-2</v>
      </c>
      <c r="E4803">
        <f>Table2[[#This Row],[Return]]</f>
        <v>-1.719801666440357E-2</v>
      </c>
    </row>
    <row r="4804" spans="2:5" x14ac:dyDescent="0.2">
      <c r="B4804" s="149">
        <v>38322</v>
      </c>
      <c r="C4804">
        <v>43.023682000000001</v>
      </c>
      <c r="D4804">
        <f t="shared" ref="D4804:D4867" si="76">(C4804-C4805)/C4805</f>
        <v>-1.6098649397247732E-3</v>
      </c>
      <c r="E4804">
        <f>Table2[[#This Row],[Return]]</f>
        <v>-1.6098649397247732E-3</v>
      </c>
    </row>
    <row r="4805" spans="2:5" x14ac:dyDescent="0.2">
      <c r="B4805" s="149">
        <v>38321</v>
      </c>
      <c r="C4805">
        <v>43.093055999999997</v>
      </c>
      <c r="D4805">
        <f t="shared" si="76"/>
        <v>-2.1354599446860547E-2</v>
      </c>
      <c r="E4805">
        <f>Table2[[#This Row],[Return]]</f>
        <v>-2.1354599446860547E-2</v>
      </c>
    </row>
    <row r="4806" spans="2:5" x14ac:dyDescent="0.2">
      <c r="B4806" s="149">
        <v>38320</v>
      </c>
      <c r="C4806">
        <v>44.033371000000002</v>
      </c>
      <c r="D4806">
        <f t="shared" si="76"/>
        <v>2.017840889466312E-2</v>
      </c>
      <c r="E4806">
        <f>Table2[[#This Row],[Return]]</f>
        <v>2.017840889466312E-2</v>
      </c>
    </row>
    <row r="4807" spans="2:5" x14ac:dyDescent="0.2">
      <c r="B4807" s="149">
        <v>38317</v>
      </c>
      <c r="C4807">
        <v>43.162421999999999</v>
      </c>
      <c r="D4807">
        <f t="shared" si="76"/>
        <v>0</v>
      </c>
      <c r="E4807">
        <f>Table2[[#This Row],[Return]]</f>
        <v>0</v>
      </c>
    </row>
    <row r="4808" spans="2:5" x14ac:dyDescent="0.2">
      <c r="B4808" s="149">
        <v>38316</v>
      </c>
      <c r="C4808">
        <v>43.162421999999999</v>
      </c>
      <c r="D4808">
        <f t="shared" si="76"/>
        <v>-1.4431489147218472E-2</v>
      </c>
      <c r="E4808">
        <f>Table2[[#This Row],[Return]]</f>
        <v>-1.4431489147218472E-2</v>
      </c>
    </row>
    <row r="4809" spans="2:5" x14ac:dyDescent="0.2">
      <c r="B4809" s="149">
        <v>38315</v>
      </c>
      <c r="C4809">
        <v>43.794440999999999</v>
      </c>
      <c r="D4809">
        <f t="shared" si="76"/>
        <v>-2.9829391914504614E-3</v>
      </c>
      <c r="E4809">
        <f>Table2[[#This Row],[Return]]</f>
        <v>-2.9829391914504614E-3</v>
      </c>
    </row>
    <row r="4810" spans="2:5" x14ac:dyDescent="0.2">
      <c r="B4810" s="149">
        <v>38314</v>
      </c>
      <c r="C4810">
        <v>43.925468000000002</v>
      </c>
      <c r="D4810">
        <f t="shared" si="76"/>
        <v>1.8224081274950919E-2</v>
      </c>
      <c r="E4810">
        <f>Table2[[#This Row],[Return]]</f>
        <v>1.8224081274950919E-2</v>
      </c>
    </row>
    <row r="4811" spans="2:5" x14ac:dyDescent="0.2">
      <c r="B4811" s="149">
        <v>38313</v>
      </c>
      <c r="C4811">
        <v>43.139294</v>
      </c>
      <c r="D4811">
        <f t="shared" si="76"/>
        <v>1.3031451595442577E-2</v>
      </c>
      <c r="E4811">
        <f>Table2[[#This Row],[Return]]</f>
        <v>1.3031451595442577E-2</v>
      </c>
    </row>
    <row r="4812" spans="2:5" x14ac:dyDescent="0.2">
      <c r="B4812" s="149">
        <v>38310</v>
      </c>
      <c r="C4812">
        <v>42.584358000000002</v>
      </c>
      <c r="D4812">
        <f t="shared" si="76"/>
        <v>-6.294844290109949E-3</v>
      </c>
      <c r="E4812">
        <f>Table2[[#This Row],[Return]]</f>
        <v>-6.294844290109949E-3</v>
      </c>
    </row>
    <row r="4813" spans="2:5" x14ac:dyDescent="0.2">
      <c r="B4813" s="149">
        <v>38309</v>
      </c>
      <c r="C4813">
        <v>42.854118</v>
      </c>
      <c r="D4813">
        <f t="shared" si="76"/>
        <v>2.0557968421279025E-2</v>
      </c>
      <c r="E4813">
        <f>Table2[[#This Row],[Return]]</f>
        <v>2.0557968421279025E-2</v>
      </c>
    </row>
    <row r="4814" spans="2:5" x14ac:dyDescent="0.2">
      <c r="B4814" s="149">
        <v>38308</v>
      </c>
      <c r="C4814">
        <v>41.990870999999999</v>
      </c>
      <c r="D4814">
        <f t="shared" si="76"/>
        <v>1.4705738202418421E-3</v>
      </c>
      <c r="E4814">
        <f>Table2[[#This Row],[Return]]</f>
        <v>1.4705738202418421E-3</v>
      </c>
    </row>
    <row r="4815" spans="2:5" x14ac:dyDescent="0.2">
      <c r="B4815" s="149">
        <v>38307</v>
      </c>
      <c r="C4815">
        <v>41.929211000000002</v>
      </c>
      <c r="D4815">
        <f t="shared" si="76"/>
        <v>-1.1986760703356154E-2</v>
      </c>
      <c r="E4815">
        <f>Table2[[#This Row],[Return]]</f>
        <v>-1.1986760703356154E-2</v>
      </c>
    </row>
    <row r="4816" spans="2:5" x14ac:dyDescent="0.2">
      <c r="B4816" s="149">
        <v>38306</v>
      </c>
      <c r="C4816">
        <v>42.437904000000003</v>
      </c>
      <c r="D4816">
        <f t="shared" si="76"/>
        <v>0</v>
      </c>
      <c r="E4816">
        <f>Table2[[#This Row],[Return]]</f>
        <v>0</v>
      </c>
    </row>
    <row r="4817" spans="2:5" x14ac:dyDescent="0.2">
      <c r="B4817" s="149">
        <v>38303</v>
      </c>
      <c r="C4817">
        <v>42.437904000000003</v>
      </c>
      <c r="D4817">
        <f t="shared" si="76"/>
        <v>3.0970615013725337E-3</v>
      </c>
      <c r="E4817">
        <f>Table2[[#This Row],[Return]]</f>
        <v>3.0970615013725337E-3</v>
      </c>
    </row>
    <row r="4818" spans="2:5" x14ac:dyDescent="0.2">
      <c r="B4818" s="149">
        <v>38302</v>
      </c>
      <c r="C4818">
        <v>42.306877</v>
      </c>
      <c r="D4818">
        <f t="shared" si="76"/>
        <v>-7.2828689297819375E-4</v>
      </c>
      <c r="E4818">
        <f>Table2[[#This Row],[Return]]</f>
        <v>-7.2828689297819375E-4</v>
      </c>
    </row>
    <row r="4819" spans="2:5" x14ac:dyDescent="0.2">
      <c r="B4819" s="149">
        <v>38301</v>
      </c>
      <c r="C4819">
        <v>42.337710999999999</v>
      </c>
      <c r="D4819">
        <f t="shared" si="76"/>
        <v>4.2047000506802625E-3</v>
      </c>
      <c r="E4819">
        <f>Table2[[#This Row],[Return]]</f>
        <v>4.2047000506802625E-3</v>
      </c>
    </row>
    <row r="4820" spans="2:5" x14ac:dyDescent="0.2">
      <c r="B4820" s="149">
        <v>38300</v>
      </c>
      <c r="C4820">
        <v>42.160438999999997</v>
      </c>
      <c r="D4820">
        <f t="shared" si="76"/>
        <v>-4.3682181113690868E-3</v>
      </c>
      <c r="E4820">
        <f>Table2[[#This Row],[Return]]</f>
        <v>-4.3682181113690868E-3</v>
      </c>
    </row>
    <row r="4821" spans="2:5" x14ac:dyDescent="0.2">
      <c r="B4821" s="149">
        <v>38299</v>
      </c>
      <c r="C4821">
        <v>42.345413000000001</v>
      </c>
      <c r="D4821">
        <f t="shared" si="76"/>
        <v>1.0669554352178272E-2</v>
      </c>
      <c r="E4821">
        <f>Table2[[#This Row],[Return]]</f>
        <v>1.0669554352178272E-2</v>
      </c>
    </row>
    <row r="4822" spans="2:5" x14ac:dyDescent="0.2">
      <c r="B4822" s="149">
        <v>38296</v>
      </c>
      <c r="C4822">
        <v>41.898375999999999</v>
      </c>
      <c r="D4822">
        <f t="shared" si="76"/>
        <v>-1.8388738894747737E-4</v>
      </c>
      <c r="E4822">
        <f>Table2[[#This Row],[Return]]</f>
        <v>-1.8388738894747737E-4</v>
      </c>
    </row>
    <row r="4823" spans="2:5" x14ac:dyDescent="0.2">
      <c r="B4823" s="149">
        <v>38295</v>
      </c>
      <c r="C4823">
        <v>41.906081999999998</v>
      </c>
      <c r="D4823">
        <f t="shared" si="76"/>
        <v>-2.1066168191463803E-2</v>
      </c>
      <c r="E4823">
        <f>Table2[[#This Row],[Return]]</f>
        <v>-2.1066168191463803E-2</v>
      </c>
    </row>
    <row r="4824" spans="2:5" x14ac:dyDescent="0.2">
      <c r="B4824" s="149">
        <v>38294</v>
      </c>
      <c r="C4824">
        <v>42.807879999999997</v>
      </c>
      <c r="D4824">
        <f t="shared" si="76"/>
        <v>1.5356600058173034E-2</v>
      </c>
      <c r="E4824">
        <f>Table2[[#This Row],[Return]]</f>
        <v>1.5356600058173034E-2</v>
      </c>
    </row>
    <row r="4825" spans="2:5" x14ac:dyDescent="0.2">
      <c r="B4825" s="149">
        <v>38293</v>
      </c>
      <c r="C4825">
        <v>42.160438999999997</v>
      </c>
      <c r="D4825">
        <f t="shared" si="76"/>
        <v>2.1284525161901852E-2</v>
      </c>
      <c r="E4825">
        <f>Table2[[#This Row],[Return]]</f>
        <v>2.1284525161901852E-2</v>
      </c>
    </row>
    <row r="4826" spans="2:5" x14ac:dyDescent="0.2">
      <c r="B4826" s="149">
        <v>38292</v>
      </c>
      <c r="C4826">
        <v>41.281776000000001</v>
      </c>
      <c r="D4826">
        <f t="shared" si="76"/>
        <v>-6.0185858463704958E-2</v>
      </c>
      <c r="E4826">
        <f>Table2[[#This Row],[Return]]</f>
        <v>-6.0185858463704958E-2</v>
      </c>
    </row>
    <row r="4827" spans="2:5" x14ac:dyDescent="0.2">
      <c r="B4827" s="149">
        <v>38289</v>
      </c>
      <c r="C4827">
        <v>43.925468000000002</v>
      </c>
      <c r="D4827">
        <f t="shared" si="76"/>
        <v>1.0461064848296368E-2</v>
      </c>
      <c r="E4827">
        <f>Table2[[#This Row],[Return]]</f>
        <v>1.0461064848296368E-2</v>
      </c>
    </row>
    <row r="4828" spans="2:5" x14ac:dyDescent="0.2">
      <c r="B4828" s="149">
        <v>38288</v>
      </c>
      <c r="C4828">
        <v>43.470717999999998</v>
      </c>
      <c r="D4828">
        <f t="shared" si="76"/>
        <v>-1.8105989133795439E-2</v>
      </c>
      <c r="E4828">
        <f>Table2[[#This Row],[Return]]</f>
        <v>-1.8105989133795439E-2</v>
      </c>
    </row>
    <row r="4829" spans="2:5" x14ac:dyDescent="0.2">
      <c r="B4829" s="149">
        <v>38287</v>
      </c>
      <c r="C4829">
        <v>44.272311999999999</v>
      </c>
      <c r="D4829">
        <f t="shared" si="76"/>
        <v>1.2158574355248379E-2</v>
      </c>
      <c r="E4829">
        <f>Table2[[#This Row],[Return]]</f>
        <v>1.2158574355248379E-2</v>
      </c>
    </row>
    <row r="4830" spans="2:5" x14ac:dyDescent="0.2">
      <c r="B4830" s="149">
        <v>38286</v>
      </c>
      <c r="C4830">
        <v>43.740490000000001</v>
      </c>
      <c r="D4830">
        <f t="shared" si="76"/>
        <v>-1.4927842358511122E-2</v>
      </c>
      <c r="E4830">
        <f>Table2[[#This Row],[Return]]</f>
        <v>-1.4927842358511122E-2</v>
      </c>
    </row>
    <row r="4831" spans="2:5" x14ac:dyDescent="0.2">
      <c r="B4831" s="149">
        <v>38285</v>
      </c>
      <c r="C4831">
        <v>44.403336000000003</v>
      </c>
      <c r="D4831">
        <f t="shared" si="76"/>
        <v>-1.2136367013454523E-3</v>
      </c>
      <c r="E4831">
        <f>Table2[[#This Row],[Return]]</f>
        <v>-1.2136367013454523E-3</v>
      </c>
    </row>
    <row r="4832" spans="2:5" x14ac:dyDescent="0.2">
      <c r="B4832" s="149">
        <v>38282</v>
      </c>
      <c r="C4832">
        <v>44.457290999999998</v>
      </c>
      <c r="D4832">
        <f t="shared" si="76"/>
        <v>0</v>
      </c>
      <c r="E4832">
        <f>Table2[[#This Row],[Return]]</f>
        <v>0</v>
      </c>
    </row>
    <row r="4833" spans="2:5" x14ac:dyDescent="0.2">
      <c r="B4833" s="149">
        <v>38281</v>
      </c>
      <c r="C4833">
        <v>44.457290999999998</v>
      </c>
      <c r="D4833">
        <f t="shared" si="76"/>
        <v>-1.5867676741045802E-2</v>
      </c>
      <c r="E4833">
        <f>Table2[[#This Row],[Return]]</f>
        <v>-1.5867676741045802E-2</v>
      </c>
    </row>
    <row r="4834" spans="2:5" x14ac:dyDescent="0.2">
      <c r="B4834" s="149">
        <v>38280</v>
      </c>
      <c r="C4834">
        <v>45.174098999999998</v>
      </c>
      <c r="D4834">
        <f t="shared" si="76"/>
        <v>7.0447276774135686E-3</v>
      </c>
      <c r="E4834">
        <f>Table2[[#This Row],[Return]]</f>
        <v>7.0447276774135686E-3</v>
      </c>
    </row>
    <row r="4835" spans="2:5" x14ac:dyDescent="0.2">
      <c r="B4835" s="149">
        <v>38279</v>
      </c>
      <c r="C4835">
        <v>44.858086</v>
      </c>
      <c r="D4835">
        <f t="shared" si="76"/>
        <v>1.6593895290349613E-2</v>
      </c>
      <c r="E4835">
        <f>Table2[[#This Row],[Return]]</f>
        <v>1.6593895290349613E-2</v>
      </c>
    </row>
    <row r="4836" spans="2:5" x14ac:dyDescent="0.2">
      <c r="B4836" s="149">
        <v>38278</v>
      </c>
      <c r="C4836">
        <v>44.125866000000002</v>
      </c>
      <c r="D4836">
        <f t="shared" si="76"/>
        <v>-1.3100975602948234E-2</v>
      </c>
      <c r="E4836">
        <f>Table2[[#This Row],[Return]]</f>
        <v>-1.3100975602948234E-2</v>
      </c>
    </row>
    <row r="4837" spans="2:5" x14ac:dyDescent="0.2">
      <c r="B4837" s="149">
        <v>38275</v>
      </c>
      <c r="C4837">
        <v>44.711632000000002</v>
      </c>
      <c r="D4837">
        <f t="shared" si="76"/>
        <v>1.8995285843759057E-3</v>
      </c>
      <c r="E4837">
        <f>Table2[[#This Row],[Return]]</f>
        <v>1.8995285843759057E-3</v>
      </c>
    </row>
    <row r="4838" spans="2:5" x14ac:dyDescent="0.2">
      <c r="B4838" s="149">
        <v>38274</v>
      </c>
      <c r="C4838">
        <v>44.626862000000003</v>
      </c>
      <c r="D4838">
        <f t="shared" si="76"/>
        <v>-2.2124482818562007E-2</v>
      </c>
      <c r="E4838">
        <f>Table2[[#This Row],[Return]]</f>
        <v>-2.2124482818562007E-2</v>
      </c>
    </row>
    <row r="4839" spans="2:5" x14ac:dyDescent="0.2">
      <c r="B4839" s="149">
        <v>38272</v>
      </c>
      <c r="C4839">
        <v>45.636547</v>
      </c>
      <c r="D4839">
        <f t="shared" si="76"/>
        <v>-2.277600963130957E-2</v>
      </c>
      <c r="E4839">
        <f>Table2[[#This Row],[Return]]</f>
        <v>-2.277600963130957E-2</v>
      </c>
    </row>
    <row r="4840" spans="2:5" x14ac:dyDescent="0.2">
      <c r="B4840" s="149">
        <v>38271</v>
      </c>
      <c r="C4840">
        <v>46.700190999999997</v>
      </c>
      <c r="D4840">
        <f t="shared" si="76"/>
        <v>-1.65068432426518E-4</v>
      </c>
      <c r="E4840">
        <f>Table2[[#This Row],[Return]]</f>
        <v>-1.65068432426518E-4</v>
      </c>
    </row>
    <row r="4841" spans="2:5" x14ac:dyDescent="0.2">
      <c r="B4841" s="149">
        <v>38268</v>
      </c>
      <c r="C4841">
        <v>46.707901</v>
      </c>
      <c r="D4841">
        <f t="shared" si="76"/>
        <v>-8.2436229310911058E-4</v>
      </c>
      <c r="E4841">
        <f>Table2[[#This Row],[Return]]</f>
        <v>-8.2436229310911058E-4</v>
      </c>
    </row>
    <row r="4842" spans="2:5" x14ac:dyDescent="0.2">
      <c r="B4842" s="149">
        <v>38267</v>
      </c>
      <c r="C4842">
        <v>46.746437</v>
      </c>
      <c r="D4842">
        <f t="shared" si="76"/>
        <v>-3.7781317470539093E-3</v>
      </c>
      <c r="E4842">
        <f>Table2[[#This Row],[Return]]</f>
        <v>-3.7781317470539093E-3</v>
      </c>
    </row>
    <row r="4843" spans="2:5" x14ac:dyDescent="0.2">
      <c r="B4843" s="149">
        <v>38266</v>
      </c>
      <c r="C4843">
        <v>46.923721</v>
      </c>
      <c r="D4843">
        <f t="shared" si="76"/>
        <v>8.2808923446391867E-3</v>
      </c>
      <c r="E4843">
        <f>Table2[[#This Row],[Return]]</f>
        <v>8.2808923446391867E-3</v>
      </c>
    </row>
    <row r="4844" spans="2:5" x14ac:dyDescent="0.2">
      <c r="B4844" s="149">
        <v>38265</v>
      </c>
      <c r="C4844">
        <v>46.538342</v>
      </c>
      <c r="D4844">
        <f t="shared" si="76"/>
        <v>2.2696810883041971E-2</v>
      </c>
      <c r="E4844">
        <f>Table2[[#This Row],[Return]]</f>
        <v>2.2696810883041971E-2</v>
      </c>
    </row>
    <row r="4845" spans="2:5" x14ac:dyDescent="0.2">
      <c r="B4845" s="149">
        <v>38264</v>
      </c>
      <c r="C4845">
        <v>45.505512000000003</v>
      </c>
      <c r="D4845">
        <f t="shared" si="76"/>
        <v>8.1963971513993403E-3</v>
      </c>
      <c r="E4845">
        <f>Table2[[#This Row],[Return]]</f>
        <v>8.1963971513993403E-3</v>
      </c>
    </row>
    <row r="4846" spans="2:5" x14ac:dyDescent="0.2">
      <c r="B4846" s="149">
        <v>38261</v>
      </c>
      <c r="C4846">
        <v>45.135562999999998</v>
      </c>
      <c r="D4846">
        <f t="shared" si="76"/>
        <v>2.9115959176373792E-3</v>
      </c>
      <c r="E4846">
        <f>Table2[[#This Row],[Return]]</f>
        <v>2.9115959176373792E-3</v>
      </c>
    </row>
    <row r="4847" spans="2:5" x14ac:dyDescent="0.2">
      <c r="B4847" s="149">
        <v>38260</v>
      </c>
      <c r="C4847">
        <v>45.004528000000001</v>
      </c>
      <c r="D4847">
        <f t="shared" si="76"/>
        <v>4.9912895003067261E-3</v>
      </c>
      <c r="E4847">
        <f>Table2[[#This Row],[Return]]</f>
        <v>4.9912895003067261E-3</v>
      </c>
    </row>
    <row r="4848" spans="2:5" x14ac:dyDescent="0.2">
      <c r="B4848" s="149">
        <v>38259</v>
      </c>
      <c r="C4848">
        <v>44.781013000000002</v>
      </c>
      <c r="D4848">
        <f t="shared" si="76"/>
        <v>-1.3582385737790078E-2</v>
      </c>
      <c r="E4848">
        <f>Table2[[#This Row],[Return]]</f>
        <v>-1.3582385737790078E-2</v>
      </c>
    </row>
    <row r="4849" spans="2:5" x14ac:dyDescent="0.2">
      <c r="B4849" s="149">
        <v>38258</v>
      </c>
      <c r="C4849">
        <v>45.397621000000001</v>
      </c>
      <c r="D4849">
        <f t="shared" si="76"/>
        <v>-1.5049957483292981E-2</v>
      </c>
      <c r="E4849">
        <f>Table2[[#This Row],[Return]]</f>
        <v>-1.5049957483292981E-2</v>
      </c>
    </row>
    <row r="4850" spans="2:5" x14ac:dyDescent="0.2">
      <c r="B4850" s="149">
        <v>38257</v>
      </c>
      <c r="C4850">
        <v>46.091293</v>
      </c>
      <c r="D4850">
        <f t="shared" si="76"/>
        <v>-6.479623218667783E-3</v>
      </c>
      <c r="E4850">
        <f>Table2[[#This Row],[Return]]</f>
        <v>-6.479623218667783E-3</v>
      </c>
    </row>
    <row r="4851" spans="2:5" x14ac:dyDescent="0.2">
      <c r="B4851" s="149">
        <v>38254</v>
      </c>
      <c r="C4851">
        <v>46.391894999999998</v>
      </c>
      <c r="D4851">
        <f t="shared" si="76"/>
        <v>3.1667983733317203E-3</v>
      </c>
      <c r="E4851">
        <f>Table2[[#This Row],[Return]]</f>
        <v>3.1667983733317203E-3</v>
      </c>
    </row>
    <row r="4852" spans="2:5" x14ac:dyDescent="0.2">
      <c r="B4852" s="149">
        <v>38253</v>
      </c>
      <c r="C4852">
        <v>46.245444999999997</v>
      </c>
      <c r="D4852">
        <f t="shared" si="76"/>
        <v>0</v>
      </c>
      <c r="E4852">
        <f>Table2[[#This Row],[Return]]</f>
        <v>0</v>
      </c>
    </row>
    <row r="4853" spans="2:5" x14ac:dyDescent="0.2">
      <c r="B4853" s="149">
        <v>38252</v>
      </c>
      <c r="C4853">
        <v>46.245444999999997</v>
      </c>
      <c r="D4853">
        <f t="shared" si="76"/>
        <v>-1.3158022491415677E-2</v>
      </c>
      <c r="E4853">
        <f>Table2[[#This Row],[Return]]</f>
        <v>-1.3158022491415677E-2</v>
      </c>
    </row>
    <row r="4854" spans="2:5" x14ac:dyDescent="0.2">
      <c r="B4854" s="149">
        <v>38251</v>
      </c>
      <c r="C4854">
        <v>46.862057</v>
      </c>
      <c r="D4854">
        <f t="shared" si="76"/>
        <v>-1.7770551043842304E-2</v>
      </c>
      <c r="E4854">
        <f>Table2[[#This Row],[Return]]</f>
        <v>-1.7770551043842304E-2</v>
      </c>
    </row>
    <row r="4855" spans="2:5" x14ac:dyDescent="0.2">
      <c r="B4855" s="149">
        <v>38250</v>
      </c>
      <c r="C4855">
        <v>47.709887999999999</v>
      </c>
      <c r="D4855">
        <f t="shared" si="76"/>
        <v>9.6231212575239103E-3</v>
      </c>
      <c r="E4855">
        <f>Table2[[#This Row],[Return]]</f>
        <v>9.6231212575239103E-3</v>
      </c>
    </row>
    <row r="4856" spans="2:5" x14ac:dyDescent="0.2">
      <c r="B4856" s="149">
        <v>38247</v>
      </c>
      <c r="C4856">
        <v>47.255146000000003</v>
      </c>
      <c r="D4856">
        <f t="shared" si="76"/>
        <v>-4.7076099898949314E-3</v>
      </c>
      <c r="E4856">
        <f>Table2[[#This Row],[Return]]</f>
        <v>-4.7076099898949314E-3</v>
      </c>
    </row>
    <row r="4857" spans="2:5" x14ac:dyDescent="0.2">
      <c r="B4857" s="149">
        <v>38246</v>
      </c>
      <c r="C4857">
        <v>47.478656999999998</v>
      </c>
      <c r="D4857">
        <f t="shared" si="76"/>
        <v>4.0750357955050926E-3</v>
      </c>
      <c r="E4857">
        <f>Table2[[#This Row],[Return]]</f>
        <v>4.0750357955050926E-3</v>
      </c>
    </row>
    <row r="4858" spans="2:5" x14ac:dyDescent="0.2">
      <c r="B4858" s="149">
        <v>38245</v>
      </c>
      <c r="C4858">
        <v>47.285964999999997</v>
      </c>
      <c r="D4858">
        <f t="shared" si="76"/>
        <v>9.8762536540393311E-3</v>
      </c>
      <c r="E4858">
        <f>Table2[[#This Row],[Return]]</f>
        <v>9.8762536540393311E-3</v>
      </c>
    </row>
    <row r="4859" spans="2:5" x14ac:dyDescent="0.2">
      <c r="B4859" s="149">
        <v>38244</v>
      </c>
      <c r="C4859">
        <v>46.823523999999999</v>
      </c>
      <c r="D4859">
        <f t="shared" si="76"/>
        <v>3.6335935347065931E-2</v>
      </c>
      <c r="E4859">
        <f>Table2[[#This Row],[Return]]</f>
        <v>3.6335935347065931E-2</v>
      </c>
    </row>
    <row r="4860" spans="2:5" x14ac:dyDescent="0.2">
      <c r="B4860" s="149">
        <v>38243</v>
      </c>
      <c r="C4860">
        <v>45.181801</v>
      </c>
      <c r="D4860">
        <f t="shared" si="76"/>
        <v>-2.2022237565918566E-2</v>
      </c>
      <c r="E4860">
        <f>Table2[[#This Row],[Return]]</f>
        <v>-2.2022237565918566E-2</v>
      </c>
    </row>
    <row r="4861" spans="2:5" x14ac:dyDescent="0.2">
      <c r="B4861" s="149">
        <v>38240</v>
      </c>
      <c r="C4861">
        <v>46.199210999999998</v>
      </c>
      <c r="D4861">
        <f t="shared" si="76"/>
        <v>-9.9975251616669144E-4</v>
      </c>
      <c r="E4861">
        <f>Table2[[#This Row],[Return]]</f>
        <v>-9.9975251616669144E-4</v>
      </c>
    </row>
    <row r="4862" spans="2:5" x14ac:dyDescent="0.2">
      <c r="B4862" s="149">
        <v>38239</v>
      </c>
      <c r="C4862">
        <v>46.245444999999997</v>
      </c>
      <c r="D4862">
        <f t="shared" si="76"/>
        <v>-3.0694748224938253E-2</v>
      </c>
      <c r="E4862">
        <f>Table2[[#This Row],[Return]]</f>
        <v>-3.0694748224938253E-2</v>
      </c>
    </row>
    <row r="4863" spans="2:5" x14ac:dyDescent="0.2">
      <c r="B4863" s="149">
        <v>38238</v>
      </c>
      <c r="C4863">
        <v>47.709887999999999</v>
      </c>
      <c r="D4863">
        <f t="shared" si="76"/>
        <v>1.4754298396359051E-2</v>
      </c>
      <c r="E4863">
        <f>Table2[[#This Row],[Return]]</f>
        <v>1.4754298396359051E-2</v>
      </c>
    </row>
    <row r="4864" spans="2:5" x14ac:dyDescent="0.2">
      <c r="B4864" s="149">
        <v>38237</v>
      </c>
      <c r="C4864">
        <v>47.016196999999998</v>
      </c>
      <c r="D4864">
        <f t="shared" si="76"/>
        <v>1.160840307064113E-2</v>
      </c>
      <c r="E4864">
        <f>Table2[[#This Row],[Return]]</f>
        <v>1.160840307064113E-2</v>
      </c>
    </row>
    <row r="4865" spans="2:5" x14ac:dyDescent="0.2">
      <c r="B4865" s="149">
        <v>38236</v>
      </c>
      <c r="C4865">
        <v>46.476677000000002</v>
      </c>
      <c r="D4865">
        <f t="shared" si="76"/>
        <v>-1.1475194388861269E-2</v>
      </c>
      <c r="E4865">
        <f>Table2[[#This Row],[Return]]</f>
        <v>-1.1475194388861269E-2</v>
      </c>
    </row>
    <row r="4866" spans="2:5" x14ac:dyDescent="0.2">
      <c r="B4866" s="149">
        <v>38233</v>
      </c>
      <c r="C4866">
        <v>47.016196999999998</v>
      </c>
      <c r="D4866">
        <f t="shared" si="76"/>
        <v>-1.4539774228772057E-2</v>
      </c>
      <c r="E4866">
        <f>Table2[[#This Row],[Return]]</f>
        <v>-1.4539774228772057E-2</v>
      </c>
    </row>
    <row r="4867" spans="2:5" x14ac:dyDescent="0.2">
      <c r="B4867" s="149">
        <v>38232</v>
      </c>
      <c r="C4867">
        <v>47.709887999999999</v>
      </c>
      <c r="D4867">
        <f t="shared" si="76"/>
        <v>9.9524902076609072E-3</v>
      </c>
      <c r="E4867">
        <f>Table2[[#This Row],[Return]]</f>
        <v>9.9524902076609072E-3</v>
      </c>
    </row>
    <row r="4868" spans="2:5" x14ac:dyDescent="0.2">
      <c r="B4868" s="149">
        <v>38231</v>
      </c>
      <c r="C4868">
        <v>47.239735000000003</v>
      </c>
      <c r="D4868">
        <f t="shared" ref="D4868:D4931" si="77">(C4868-C4869)/C4869</f>
        <v>3.9314635692076858E-3</v>
      </c>
      <c r="E4868">
        <f>Table2[[#This Row],[Return]]</f>
        <v>3.9314635692076858E-3</v>
      </c>
    </row>
    <row r="4869" spans="2:5" x14ac:dyDescent="0.2">
      <c r="B4869" s="149">
        <v>38230</v>
      </c>
      <c r="C4869">
        <v>47.054741</v>
      </c>
      <c r="D4869">
        <f t="shared" si="77"/>
        <v>8.5907195425038631E-3</v>
      </c>
      <c r="E4869">
        <f>Table2[[#This Row],[Return]]</f>
        <v>8.5907195425038631E-3</v>
      </c>
    </row>
    <row r="4870" spans="2:5" x14ac:dyDescent="0.2">
      <c r="B4870" s="149">
        <v>38229</v>
      </c>
      <c r="C4870">
        <v>46.653950000000002</v>
      </c>
      <c r="D4870">
        <f t="shared" si="77"/>
        <v>4.4341001631854601E-2</v>
      </c>
      <c r="E4870">
        <f>Table2[[#This Row],[Return]]</f>
        <v>4.4341001631854601E-2</v>
      </c>
    </row>
    <row r="4871" spans="2:5" x14ac:dyDescent="0.2">
      <c r="B4871" s="149">
        <v>38226</v>
      </c>
      <c r="C4871">
        <v>44.673099999999998</v>
      </c>
      <c r="D4871">
        <f t="shared" si="77"/>
        <v>-2.7530098663007424E-3</v>
      </c>
      <c r="E4871">
        <f>Table2[[#This Row],[Return]]</f>
        <v>-2.7530098663007424E-3</v>
      </c>
    </row>
    <row r="4872" spans="2:5" x14ac:dyDescent="0.2">
      <c r="B4872" s="149">
        <v>38225</v>
      </c>
      <c r="C4872">
        <v>44.796424999999999</v>
      </c>
      <c r="D4872">
        <f t="shared" si="77"/>
        <v>2.0689678004625397E-3</v>
      </c>
      <c r="E4872">
        <f>Table2[[#This Row],[Return]]</f>
        <v>2.0689678004625397E-3</v>
      </c>
    </row>
    <row r="4873" spans="2:5" x14ac:dyDescent="0.2">
      <c r="B4873" s="149">
        <v>38224</v>
      </c>
      <c r="C4873">
        <v>44.703933999999997</v>
      </c>
      <c r="D4873">
        <f t="shared" si="77"/>
        <v>-1.2261615571096545E-2</v>
      </c>
      <c r="E4873">
        <f>Table2[[#This Row],[Return]]</f>
        <v>-1.2261615571096545E-2</v>
      </c>
    </row>
    <row r="4874" spans="2:5" x14ac:dyDescent="0.2">
      <c r="B4874" s="149">
        <v>38223</v>
      </c>
      <c r="C4874">
        <v>45.258881000000002</v>
      </c>
      <c r="D4874">
        <f t="shared" si="77"/>
        <v>7.3768025167681153E-3</v>
      </c>
      <c r="E4874">
        <f>Table2[[#This Row],[Return]]</f>
        <v>7.3768025167681153E-3</v>
      </c>
    </row>
    <row r="4875" spans="2:5" x14ac:dyDescent="0.2">
      <c r="B4875" s="149">
        <v>38222</v>
      </c>
      <c r="C4875">
        <v>44.927460000000004</v>
      </c>
      <c r="D4875">
        <f t="shared" si="77"/>
        <v>-2.6877904220528021E-2</v>
      </c>
      <c r="E4875">
        <f>Table2[[#This Row],[Return]]</f>
        <v>-2.6877904220528021E-2</v>
      </c>
    </row>
    <row r="4876" spans="2:5" x14ac:dyDescent="0.2">
      <c r="B4876" s="149">
        <v>38219</v>
      </c>
      <c r="C4876">
        <v>46.168368999999998</v>
      </c>
      <c r="D4876">
        <f t="shared" si="77"/>
        <v>1.0288478733212394E-2</v>
      </c>
      <c r="E4876">
        <f>Table2[[#This Row],[Return]]</f>
        <v>1.0288478733212394E-2</v>
      </c>
    </row>
    <row r="4877" spans="2:5" x14ac:dyDescent="0.2">
      <c r="B4877" s="149">
        <v>38218</v>
      </c>
      <c r="C4877">
        <v>45.698203999999997</v>
      </c>
      <c r="D4877">
        <f t="shared" si="77"/>
        <v>4.347042584696989E-2</v>
      </c>
      <c r="E4877">
        <f>Table2[[#This Row],[Return]]</f>
        <v>4.347042584696989E-2</v>
      </c>
    </row>
    <row r="4878" spans="2:5" x14ac:dyDescent="0.2">
      <c r="B4878" s="149">
        <v>38217</v>
      </c>
      <c r="C4878">
        <v>43.794440999999999</v>
      </c>
      <c r="D4878">
        <f t="shared" si="77"/>
        <v>-3.3673472697512585E-2</v>
      </c>
      <c r="E4878">
        <f>Table2[[#This Row],[Return]]</f>
        <v>-3.3673472697512585E-2</v>
      </c>
    </row>
    <row r="4879" spans="2:5" x14ac:dyDescent="0.2">
      <c r="B4879" s="149">
        <v>38216</v>
      </c>
      <c r="C4879">
        <v>45.320540999999999</v>
      </c>
      <c r="D4879">
        <f t="shared" si="77"/>
        <v>1.0656681057797029E-2</v>
      </c>
      <c r="E4879">
        <f>Table2[[#This Row],[Return]]</f>
        <v>1.0656681057797029E-2</v>
      </c>
    </row>
    <row r="4880" spans="2:5" x14ac:dyDescent="0.2">
      <c r="B4880" s="149">
        <v>38215</v>
      </c>
      <c r="C4880">
        <v>44.842666999999999</v>
      </c>
      <c r="D4880">
        <f t="shared" si="77"/>
        <v>-9.1962945349886929E-3</v>
      </c>
      <c r="E4880">
        <f>Table2[[#This Row],[Return]]</f>
        <v>-9.1962945349886929E-3</v>
      </c>
    </row>
    <row r="4881" spans="2:5" x14ac:dyDescent="0.2">
      <c r="B4881" s="149">
        <v>38212</v>
      </c>
      <c r="C4881">
        <v>45.258881000000002</v>
      </c>
      <c r="D4881">
        <f t="shared" si="77"/>
        <v>7.0166013193491791E-2</v>
      </c>
      <c r="E4881">
        <f>Table2[[#This Row],[Return]]</f>
        <v>7.0166013193491791E-2</v>
      </c>
    </row>
    <row r="4882" spans="2:5" x14ac:dyDescent="0.2">
      <c r="B4882" s="149">
        <v>38211</v>
      </c>
      <c r="C4882">
        <v>42.291457999999999</v>
      </c>
      <c r="D4882">
        <f t="shared" si="77"/>
        <v>1.2001386650144637E-2</v>
      </c>
      <c r="E4882">
        <f>Table2[[#This Row],[Return]]</f>
        <v>1.2001386650144637E-2</v>
      </c>
    </row>
    <row r="4883" spans="2:5" x14ac:dyDescent="0.2">
      <c r="B4883" s="149">
        <v>38210</v>
      </c>
      <c r="C4883">
        <v>41.789921</v>
      </c>
      <c r="D4883">
        <f t="shared" si="77"/>
        <v>-3.3333428172778991E-2</v>
      </c>
      <c r="E4883">
        <f>Table2[[#This Row],[Return]]</f>
        <v>-3.3333428172778991E-2</v>
      </c>
    </row>
    <row r="4884" spans="2:5" x14ac:dyDescent="0.2">
      <c r="B4884" s="149">
        <v>38209</v>
      </c>
      <c r="C4884">
        <v>43.230956999999997</v>
      </c>
      <c r="D4884">
        <f t="shared" si="77"/>
        <v>2.2214864287724435E-2</v>
      </c>
      <c r="E4884">
        <f>Table2[[#This Row],[Return]]</f>
        <v>2.2214864287724435E-2</v>
      </c>
    </row>
    <row r="4885" spans="2:5" x14ac:dyDescent="0.2">
      <c r="B4885" s="149">
        <v>38208</v>
      </c>
      <c r="C4885">
        <v>42.291457999999999</v>
      </c>
      <c r="D4885">
        <f t="shared" si="77"/>
        <v>3.2063514352106678E-2</v>
      </c>
      <c r="E4885">
        <f>Table2[[#This Row],[Return]]</f>
        <v>3.2063514352106678E-2</v>
      </c>
    </row>
    <row r="4886" spans="2:5" x14ac:dyDescent="0.2">
      <c r="B4886" s="149">
        <v>38205</v>
      </c>
      <c r="C4886">
        <v>40.977573</v>
      </c>
      <c r="D4886">
        <f t="shared" si="77"/>
        <v>-9.8995133457286302E-3</v>
      </c>
      <c r="E4886">
        <f>Table2[[#This Row],[Return]]</f>
        <v>-9.8995133457286302E-3</v>
      </c>
    </row>
    <row r="4887" spans="2:5" x14ac:dyDescent="0.2">
      <c r="B4887" s="149">
        <v>38204</v>
      </c>
      <c r="C4887">
        <v>41.387287000000001</v>
      </c>
      <c r="D4887">
        <f t="shared" si="77"/>
        <v>6.5854090436192336E-2</v>
      </c>
      <c r="E4887">
        <f>Table2[[#This Row],[Return]]</f>
        <v>6.5854090436192336E-2</v>
      </c>
    </row>
    <row r="4888" spans="2:5" x14ac:dyDescent="0.2">
      <c r="B4888" s="149">
        <v>38203</v>
      </c>
      <c r="C4888">
        <v>38.830162000000001</v>
      </c>
      <c r="D4888">
        <f t="shared" si="77"/>
        <v>-9.0887838119393884E-4</v>
      </c>
      <c r="E4888">
        <f>Table2[[#This Row],[Return]]</f>
        <v>-9.0887838119393884E-4</v>
      </c>
    </row>
    <row r="4889" spans="2:5" x14ac:dyDescent="0.2">
      <c r="B4889" s="149">
        <v>38202</v>
      </c>
      <c r="C4889">
        <v>38.865485999999997</v>
      </c>
      <c r="D4889">
        <f t="shared" si="77"/>
        <v>2.00227984645442E-2</v>
      </c>
      <c r="E4889">
        <f>Table2[[#This Row],[Return]]</f>
        <v>2.00227984645442E-2</v>
      </c>
    </row>
    <row r="4890" spans="2:5" x14ac:dyDescent="0.2">
      <c r="B4890" s="149">
        <v>38201</v>
      </c>
      <c r="C4890">
        <v>38.102566000000003</v>
      </c>
      <c r="D4890">
        <f t="shared" si="77"/>
        <v>3.2344144210878029E-2</v>
      </c>
      <c r="E4890">
        <f>Table2[[#This Row],[Return]]</f>
        <v>3.2344144210878029E-2</v>
      </c>
    </row>
    <row r="4891" spans="2:5" x14ac:dyDescent="0.2">
      <c r="B4891" s="149">
        <v>38198</v>
      </c>
      <c r="C4891">
        <v>36.908783</v>
      </c>
      <c r="D4891">
        <f t="shared" si="77"/>
        <v>1.6141405735791089E-2</v>
      </c>
      <c r="E4891">
        <f>Table2[[#This Row],[Return]]</f>
        <v>1.6141405735791089E-2</v>
      </c>
    </row>
    <row r="4892" spans="2:5" x14ac:dyDescent="0.2">
      <c r="B4892" s="149">
        <v>38197</v>
      </c>
      <c r="C4892">
        <v>36.322487000000002</v>
      </c>
      <c r="D4892">
        <f t="shared" si="77"/>
        <v>0</v>
      </c>
      <c r="E4892">
        <f>Table2[[#This Row],[Return]]</f>
        <v>0</v>
      </c>
    </row>
    <row r="4893" spans="2:5" x14ac:dyDescent="0.2">
      <c r="B4893" s="149">
        <v>38196</v>
      </c>
      <c r="C4893">
        <v>36.322487000000002</v>
      </c>
      <c r="D4893">
        <f t="shared" si="77"/>
        <v>-1.9824182746664951E-2</v>
      </c>
      <c r="E4893">
        <f>Table2[[#This Row],[Return]]</f>
        <v>-1.9824182746664951E-2</v>
      </c>
    </row>
    <row r="4894" spans="2:5" x14ac:dyDescent="0.2">
      <c r="B4894" s="149">
        <v>38195</v>
      </c>
      <c r="C4894">
        <v>37.057113999999999</v>
      </c>
      <c r="D4894">
        <f t="shared" si="77"/>
        <v>4.4031574107700651E-3</v>
      </c>
      <c r="E4894">
        <f>Table2[[#This Row],[Return]]</f>
        <v>4.4031574107700651E-3</v>
      </c>
    </row>
    <row r="4895" spans="2:5" x14ac:dyDescent="0.2">
      <c r="B4895" s="149">
        <v>38194</v>
      </c>
      <c r="C4895">
        <v>36.894660999999999</v>
      </c>
      <c r="D4895">
        <f t="shared" si="77"/>
        <v>-3.8142963182750001E-3</v>
      </c>
      <c r="E4895">
        <f>Table2[[#This Row],[Return]]</f>
        <v>-3.8142963182750001E-3</v>
      </c>
    </row>
    <row r="4896" spans="2:5" x14ac:dyDescent="0.2">
      <c r="B4896" s="149">
        <v>38191</v>
      </c>
      <c r="C4896">
        <v>37.035927000000001</v>
      </c>
      <c r="D4896">
        <f t="shared" si="77"/>
        <v>2.3623455074820398E-2</v>
      </c>
      <c r="E4896">
        <f>Table2[[#This Row],[Return]]</f>
        <v>2.3623455074820398E-2</v>
      </c>
    </row>
    <row r="4897" spans="2:5" x14ac:dyDescent="0.2">
      <c r="B4897" s="149">
        <v>38190</v>
      </c>
      <c r="C4897">
        <v>36.181201999999999</v>
      </c>
      <c r="D4897">
        <f t="shared" si="77"/>
        <v>-5.0507533754002862E-3</v>
      </c>
      <c r="E4897">
        <f>Table2[[#This Row],[Return]]</f>
        <v>-5.0507533754002862E-3</v>
      </c>
    </row>
    <row r="4898" spans="2:5" x14ac:dyDescent="0.2">
      <c r="B4898" s="149">
        <v>38189</v>
      </c>
      <c r="C4898">
        <v>36.364871999999998</v>
      </c>
      <c r="D4898">
        <f t="shared" si="77"/>
        <v>-9.9998668742557091E-3</v>
      </c>
      <c r="E4898">
        <f>Table2[[#This Row],[Return]]</f>
        <v>-9.9998668742557091E-3</v>
      </c>
    </row>
    <row r="4899" spans="2:5" x14ac:dyDescent="0.2">
      <c r="B4899" s="149">
        <v>38188</v>
      </c>
      <c r="C4899">
        <v>36.732188999999998</v>
      </c>
      <c r="D4899">
        <f t="shared" si="77"/>
        <v>-3.4498439853032376E-3</v>
      </c>
      <c r="E4899">
        <f>Table2[[#This Row],[Return]]</f>
        <v>-3.4498439853032376E-3</v>
      </c>
    </row>
    <row r="4900" spans="2:5" x14ac:dyDescent="0.2">
      <c r="B4900" s="149">
        <v>38187</v>
      </c>
      <c r="C4900">
        <v>36.859347999999997</v>
      </c>
      <c r="D4900">
        <f t="shared" si="77"/>
        <v>2.3137671215860602E-2</v>
      </c>
      <c r="E4900">
        <f>Table2[[#This Row],[Return]]</f>
        <v>2.3137671215860602E-2</v>
      </c>
    </row>
    <row r="4901" spans="2:5" x14ac:dyDescent="0.2">
      <c r="B4901" s="149">
        <v>38184</v>
      </c>
      <c r="C4901">
        <v>36.025795000000002</v>
      </c>
      <c r="D4901">
        <f t="shared" si="77"/>
        <v>1.999973612247738E-2</v>
      </c>
      <c r="E4901">
        <f>Table2[[#This Row],[Return]]</f>
        <v>1.999973612247738E-2</v>
      </c>
    </row>
    <row r="4902" spans="2:5" x14ac:dyDescent="0.2">
      <c r="B4902" s="149">
        <v>38183</v>
      </c>
      <c r="C4902">
        <v>35.319415999999997</v>
      </c>
      <c r="D4902">
        <f t="shared" si="77"/>
        <v>-1.9607589506352472E-2</v>
      </c>
      <c r="E4902">
        <f>Table2[[#This Row],[Return]]</f>
        <v>-1.9607589506352472E-2</v>
      </c>
    </row>
    <row r="4903" spans="2:5" x14ac:dyDescent="0.2">
      <c r="B4903" s="149">
        <v>38182</v>
      </c>
      <c r="C4903">
        <v>36.025795000000002</v>
      </c>
      <c r="D4903">
        <f t="shared" si="77"/>
        <v>5.9168664983576353E-3</v>
      </c>
      <c r="E4903">
        <f>Table2[[#This Row],[Return]]</f>
        <v>5.9168664983576353E-3</v>
      </c>
    </row>
    <row r="4904" spans="2:5" x14ac:dyDescent="0.2">
      <c r="B4904" s="149">
        <v>38181</v>
      </c>
      <c r="C4904">
        <v>35.813889000000003</v>
      </c>
      <c r="D4904">
        <f t="shared" si="77"/>
        <v>1.9766536533891042E-3</v>
      </c>
      <c r="E4904">
        <f>Table2[[#This Row],[Return]]</f>
        <v>1.9766536533891042E-3</v>
      </c>
    </row>
    <row r="4905" spans="2:5" x14ac:dyDescent="0.2">
      <c r="B4905" s="149">
        <v>38180</v>
      </c>
      <c r="C4905">
        <v>35.743237000000001</v>
      </c>
      <c r="D4905">
        <f t="shared" si="77"/>
        <v>-3.2319889862311116E-2</v>
      </c>
      <c r="E4905">
        <f>Table2[[#This Row],[Return]]</f>
        <v>-3.2319889862311116E-2</v>
      </c>
    </row>
    <row r="4906" spans="2:5" x14ac:dyDescent="0.2">
      <c r="B4906" s="149">
        <v>38177</v>
      </c>
      <c r="C4906">
        <v>36.937038000000001</v>
      </c>
      <c r="D4906">
        <f t="shared" si="77"/>
        <v>-1.3582435402828349E-2</v>
      </c>
      <c r="E4906">
        <f>Table2[[#This Row],[Return]]</f>
        <v>-1.3582435402828349E-2</v>
      </c>
    </row>
    <row r="4907" spans="2:5" x14ac:dyDescent="0.2">
      <c r="B4907" s="149">
        <v>38176</v>
      </c>
      <c r="C4907">
        <v>37.445641000000002</v>
      </c>
      <c r="D4907">
        <f t="shared" si="77"/>
        <v>8.5615701821459105E-3</v>
      </c>
      <c r="E4907">
        <f>Table2[[#This Row],[Return]]</f>
        <v>8.5615701821459105E-3</v>
      </c>
    </row>
    <row r="4908" spans="2:5" x14ac:dyDescent="0.2">
      <c r="B4908" s="149">
        <v>38175</v>
      </c>
      <c r="C4908">
        <v>37.127769000000001</v>
      </c>
      <c r="D4908">
        <f t="shared" si="77"/>
        <v>1.0769301007353592E-2</v>
      </c>
      <c r="E4908">
        <f>Table2[[#This Row],[Return]]</f>
        <v>1.0769301007353592E-2</v>
      </c>
    </row>
    <row r="4909" spans="2:5" x14ac:dyDescent="0.2">
      <c r="B4909" s="149">
        <v>38174</v>
      </c>
      <c r="C4909">
        <v>36.732188999999998</v>
      </c>
      <c r="D4909">
        <f t="shared" si="77"/>
        <v>-2.4937798752009996E-3</v>
      </c>
      <c r="E4909">
        <f>Table2[[#This Row],[Return]]</f>
        <v>-2.4937798752009996E-3</v>
      </c>
    </row>
    <row r="4910" spans="2:5" x14ac:dyDescent="0.2">
      <c r="B4910" s="149">
        <v>38173</v>
      </c>
      <c r="C4910">
        <v>36.824019999999997</v>
      </c>
      <c r="D4910">
        <f t="shared" si="77"/>
        <v>8.5122617266462329E-3</v>
      </c>
      <c r="E4910">
        <f>Table2[[#This Row],[Return]]</f>
        <v>8.5122617266462329E-3</v>
      </c>
    </row>
    <row r="4911" spans="2:5" x14ac:dyDescent="0.2">
      <c r="B4911" s="149">
        <v>38170</v>
      </c>
      <c r="C4911">
        <v>36.513210000000001</v>
      </c>
      <c r="D4911">
        <f t="shared" si="77"/>
        <v>-5.9615015048517083E-3</v>
      </c>
      <c r="E4911">
        <f>Table2[[#This Row],[Return]]</f>
        <v>-5.9615015048517083E-3</v>
      </c>
    </row>
    <row r="4912" spans="2:5" x14ac:dyDescent="0.2">
      <c r="B4912" s="149">
        <v>38169</v>
      </c>
      <c r="C4912">
        <v>36.732188999999998</v>
      </c>
      <c r="D4912">
        <f t="shared" si="77"/>
        <v>-1.0277812715520555E-2</v>
      </c>
      <c r="E4912">
        <f>Table2[[#This Row],[Return]]</f>
        <v>-1.0277812715520555E-2</v>
      </c>
    </row>
    <row r="4913" spans="2:5" x14ac:dyDescent="0.2">
      <c r="B4913" s="149">
        <v>38168</v>
      </c>
      <c r="C4913">
        <v>37.113636</v>
      </c>
      <c r="D4913">
        <f t="shared" si="77"/>
        <v>-2.6856879197415709E-2</v>
      </c>
      <c r="E4913">
        <f>Table2[[#This Row],[Return]]</f>
        <v>-2.6856879197415709E-2</v>
      </c>
    </row>
    <row r="4914" spans="2:5" x14ac:dyDescent="0.2">
      <c r="B4914" s="149">
        <v>38167</v>
      </c>
      <c r="C4914">
        <v>38.137900999999999</v>
      </c>
      <c r="D4914">
        <f t="shared" si="77"/>
        <v>2.8969070034345283E-2</v>
      </c>
      <c r="E4914">
        <f>Table2[[#This Row],[Return]]</f>
        <v>2.8969070034345283E-2</v>
      </c>
    </row>
    <row r="4915" spans="2:5" x14ac:dyDescent="0.2">
      <c r="B4915" s="149">
        <v>38166</v>
      </c>
      <c r="C4915">
        <v>37.064185999999999</v>
      </c>
      <c r="D4915">
        <f t="shared" si="77"/>
        <v>1.2738461222345E-2</v>
      </c>
      <c r="E4915">
        <f>Table2[[#This Row],[Return]]</f>
        <v>1.2738461222345E-2</v>
      </c>
    </row>
    <row r="4916" spans="2:5" x14ac:dyDescent="0.2">
      <c r="B4916" s="149">
        <v>38163</v>
      </c>
      <c r="C4916">
        <v>36.597983999999997</v>
      </c>
      <c r="D4916">
        <f t="shared" si="77"/>
        <v>1.8278493697287967E-2</v>
      </c>
      <c r="E4916">
        <f>Table2[[#This Row],[Return]]</f>
        <v>1.8278493697287967E-2</v>
      </c>
    </row>
    <row r="4917" spans="2:5" x14ac:dyDescent="0.2">
      <c r="B4917" s="149">
        <v>38162</v>
      </c>
      <c r="C4917">
        <v>35.941035999999997</v>
      </c>
      <c r="D4917">
        <f t="shared" si="77"/>
        <v>5.5338860327618419E-3</v>
      </c>
      <c r="E4917">
        <f>Table2[[#This Row],[Return]]</f>
        <v>5.5338860327618419E-3</v>
      </c>
    </row>
    <row r="4918" spans="2:5" x14ac:dyDescent="0.2">
      <c r="B4918" s="149">
        <v>38161</v>
      </c>
      <c r="C4918">
        <v>35.743237000000001</v>
      </c>
      <c r="D4918">
        <f t="shared" si="77"/>
        <v>-2.6923306966540918E-2</v>
      </c>
      <c r="E4918">
        <f>Table2[[#This Row],[Return]]</f>
        <v>-2.6923306966540918E-2</v>
      </c>
    </row>
    <row r="4919" spans="2:5" x14ac:dyDescent="0.2">
      <c r="B4919" s="149">
        <v>38160</v>
      </c>
      <c r="C4919">
        <v>36.732188999999998</v>
      </c>
      <c r="D4919">
        <f t="shared" si="77"/>
        <v>1.8210269317891575E-2</v>
      </c>
      <c r="E4919">
        <f>Table2[[#This Row],[Return]]</f>
        <v>1.8210269317891575E-2</v>
      </c>
    </row>
    <row r="4920" spans="2:5" x14ac:dyDescent="0.2">
      <c r="B4920" s="149">
        <v>38159</v>
      </c>
      <c r="C4920">
        <v>36.075248999999999</v>
      </c>
      <c r="D4920">
        <f t="shared" si="77"/>
        <v>-1.9769595954397732E-2</v>
      </c>
      <c r="E4920">
        <f>Table2[[#This Row],[Return]]</f>
        <v>-1.9769595954397732E-2</v>
      </c>
    </row>
    <row r="4921" spans="2:5" x14ac:dyDescent="0.2">
      <c r="B4921" s="149">
        <v>38156</v>
      </c>
      <c r="C4921">
        <v>36.802826000000003</v>
      </c>
      <c r="D4921">
        <f t="shared" si="77"/>
        <v>-4.5437870195121285E-2</v>
      </c>
      <c r="E4921">
        <f>Table2[[#This Row],[Return]]</f>
        <v>-4.5437870195121285E-2</v>
      </c>
    </row>
    <row r="4922" spans="2:5" x14ac:dyDescent="0.2">
      <c r="B4922" s="149">
        <v>38155</v>
      </c>
      <c r="C4922">
        <v>38.554667999999999</v>
      </c>
      <c r="D4922">
        <f t="shared" si="77"/>
        <v>1.6766010655525201E-2</v>
      </c>
      <c r="E4922">
        <f>Table2[[#This Row],[Return]]</f>
        <v>1.6766010655525201E-2</v>
      </c>
    </row>
    <row r="4923" spans="2:5" x14ac:dyDescent="0.2">
      <c r="B4923" s="149">
        <v>38154</v>
      </c>
      <c r="C4923">
        <v>37.918919000000002</v>
      </c>
      <c r="D4923">
        <f t="shared" si="77"/>
        <v>-2.9717390172575016E-3</v>
      </c>
      <c r="E4923">
        <f>Table2[[#This Row],[Return]]</f>
        <v>-2.9717390172575016E-3</v>
      </c>
    </row>
    <row r="4924" spans="2:5" x14ac:dyDescent="0.2">
      <c r="B4924" s="149">
        <v>38153</v>
      </c>
      <c r="C4924">
        <v>38.031939999999999</v>
      </c>
      <c r="D4924">
        <f t="shared" si="77"/>
        <v>2.6501635503733301E-2</v>
      </c>
      <c r="E4924">
        <f>Table2[[#This Row],[Return]]</f>
        <v>2.6501635503733301E-2</v>
      </c>
    </row>
    <row r="4925" spans="2:5" x14ac:dyDescent="0.2">
      <c r="B4925" s="149">
        <v>38152</v>
      </c>
      <c r="C4925">
        <v>37.050052999999998</v>
      </c>
      <c r="D4925">
        <f t="shared" si="77"/>
        <v>-4.043189464107496E-2</v>
      </c>
      <c r="E4925">
        <f>Table2[[#This Row],[Return]]</f>
        <v>-4.043189464107496E-2</v>
      </c>
    </row>
    <row r="4926" spans="2:5" x14ac:dyDescent="0.2">
      <c r="B4926" s="149">
        <v>38149</v>
      </c>
      <c r="C4926">
        <v>38.611176</v>
      </c>
      <c r="D4926">
        <f t="shared" si="77"/>
        <v>1.9776026923591292E-2</v>
      </c>
      <c r="E4926">
        <f>Table2[[#This Row],[Return]]</f>
        <v>1.9776026923591292E-2</v>
      </c>
    </row>
    <row r="4927" spans="2:5" x14ac:dyDescent="0.2">
      <c r="B4927" s="149">
        <v>38148</v>
      </c>
      <c r="C4927">
        <v>37.862408000000002</v>
      </c>
      <c r="D4927">
        <f t="shared" si="77"/>
        <v>-4.642419499923168E-3</v>
      </c>
      <c r="E4927">
        <f>Table2[[#This Row],[Return]]</f>
        <v>-4.642419499923168E-3</v>
      </c>
    </row>
    <row r="4928" spans="2:5" x14ac:dyDescent="0.2">
      <c r="B4928" s="149">
        <v>38147</v>
      </c>
      <c r="C4928">
        <v>38.039000999999999</v>
      </c>
      <c r="D4928">
        <f t="shared" si="77"/>
        <v>-2.4083397286391219E-3</v>
      </c>
      <c r="E4928">
        <f>Table2[[#This Row],[Return]]</f>
        <v>-2.4083397286391219E-3</v>
      </c>
    </row>
    <row r="4929" spans="2:5" x14ac:dyDescent="0.2">
      <c r="B4929" s="149">
        <v>38146</v>
      </c>
      <c r="C4929">
        <v>38.130833000000003</v>
      </c>
      <c r="D4929">
        <f t="shared" si="77"/>
        <v>5.5886086837021948E-3</v>
      </c>
      <c r="E4929">
        <f>Table2[[#This Row],[Return]]</f>
        <v>5.5886086837021948E-3</v>
      </c>
    </row>
    <row r="4930" spans="2:5" x14ac:dyDescent="0.2">
      <c r="B4930" s="149">
        <v>38145</v>
      </c>
      <c r="C4930">
        <v>37.918919000000002</v>
      </c>
      <c r="D4930">
        <f t="shared" si="77"/>
        <v>-1.7928928142463153E-2</v>
      </c>
      <c r="E4930">
        <f>Table2[[#This Row],[Return]]</f>
        <v>-1.7928928142463153E-2</v>
      </c>
    </row>
    <row r="4931" spans="2:5" x14ac:dyDescent="0.2">
      <c r="B4931" s="149">
        <v>38142</v>
      </c>
      <c r="C4931">
        <v>38.611176</v>
      </c>
      <c r="D4931">
        <f t="shared" si="77"/>
        <v>-2.55478729153478E-3</v>
      </c>
      <c r="E4931">
        <f>Table2[[#This Row],[Return]]</f>
        <v>-2.55478729153478E-3</v>
      </c>
    </row>
    <row r="4932" spans="2:5" x14ac:dyDescent="0.2">
      <c r="B4932" s="149">
        <v>38141</v>
      </c>
      <c r="C4932">
        <v>38.710071999999997</v>
      </c>
      <c r="D4932">
        <f t="shared" ref="D4932:D4995" si="78">(C4932-C4933)/C4933</f>
        <v>-2.0554180091640804E-2</v>
      </c>
      <c r="E4932">
        <f>Table2[[#This Row],[Return]]</f>
        <v>-2.0554180091640804E-2</v>
      </c>
    </row>
    <row r="4933" spans="2:5" x14ac:dyDescent="0.2">
      <c r="B4933" s="149">
        <v>38140</v>
      </c>
      <c r="C4933">
        <v>39.522423000000003</v>
      </c>
      <c r="D4933">
        <f t="shared" si="78"/>
        <v>2.3975226085931448E-2</v>
      </c>
      <c r="E4933">
        <f>Table2[[#This Row],[Return]]</f>
        <v>2.3975226085931448E-2</v>
      </c>
    </row>
    <row r="4934" spans="2:5" x14ac:dyDescent="0.2">
      <c r="B4934" s="149">
        <v>38139</v>
      </c>
      <c r="C4934">
        <v>38.597050000000003</v>
      </c>
      <c r="D4934">
        <f t="shared" si="78"/>
        <v>3.0748812658861976E-2</v>
      </c>
      <c r="E4934">
        <f>Table2[[#This Row],[Return]]</f>
        <v>3.0748812658861976E-2</v>
      </c>
    </row>
    <row r="4935" spans="2:5" x14ac:dyDescent="0.2">
      <c r="B4935" s="149">
        <v>38138</v>
      </c>
      <c r="C4935">
        <v>37.445641000000002</v>
      </c>
      <c r="D4935">
        <f t="shared" si="78"/>
        <v>-1.1376434822810276E-2</v>
      </c>
      <c r="E4935">
        <f>Table2[[#This Row],[Return]]</f>
        <v>-1.1376434822810276E-2</v>
      </c>
    </row>
    <row r="4936" spans="2:5" x14ac:dyDescent="0.2">
      <c r="B4936" s="149">
        <v>38135</v>
      </c>
      <c r="C4936">
        <v>37.876541000000003</v>
      </c>
      <c r="D4936">
        <f t="shared" si="78"/>
        <v>-6.8126448189446409E-2</v>
      </c>
      <c r="E4936">
        <f>Table2[[#This Row],[Return]]</f>
        <v>-6.8126448189446409E-2</v>
      </c>
    </row>
    <row r="4937" spans="2:5" x14ac:dyDescent="0.2">
      <c r="B4937" s="149">
        <v>38134</v>
      </c>
      <c r="C4937">
        <v>40.645580000000002</v>
      </c>
      <c r="D4937">
        <f t="shared" si="78"/>
        <v>-2.5241461235848573E-2</v>
      </c>
      <c r="E4937">
        <f>Table2[[#This Row],[Return]]</f>
        <v>-2.5241461235848573E-2</v>
      </c>
    </row>
    <row r="4938" spans="2:5" x14ac:dyDescent="0.2">
      <c r="B4938" s="149">
        <v>38133</v>
      </c>
      <c r="C4938">
        <v>41.698101000000001</v>
      </c>
      <c r="D4938">
        <f t="shared" si="78"/>
        <v>8.7149197061433571E-3</v>
      </c>
      <c r="E4938">
        <f>Table2[[#This Row],[Return]]</f>
        <v>8.7149197061433571E-3</v>
      </c>
    </row>
    <row r="4939" spans="2:5" x14ac:dyDescent="0.2">
      <c r="B4939" s="149">
        <v>38132</v>
      </c>
      <c r="C4939">
        <v>41.337845000000002</v>
      </c>
      <c r="D4939">
        <f t="shared" si="78"/>
        <v>-1.8614813464062706E-2</v>
      </c>
      <c r="E4939">
        <f>Table2[[#This Row],[Return]]</f>
        <v>-1.8614813464062706E-2</v>
      </c>
    </row>
    <row r="4940" spans="2:5" x14ac:dyDescent="0.2">
      <c r="B4940" s="149">
        <v>38131</v>
      </c>
      <c r="C4940">
        <v>42.121937000000003</v>
      </c>
      <c r="D4940">
        <f t="shared" si="78"/>
        <v>9.5737167113278787E-2</v>
      </c>
      <c r="E4940">
        <f>Table2[[#This Row],[Return]]</f>
        <v>9.5737167113278787E-2</v>
      </c>
    </row>
    <row r="4941" spans="2:5" x14ac:dyDescent="0.2">
      <c r="B4941" s="149">
        <v>38128</v>
      </c>
      <c r="C4941">
        <v>38.441642999999999</v>
      </c>
      <c r="D4941">
        <f t="shared" si="78"/>
        <v>-3.1672746581653609E-2</v>
      </c>
      <c r="E4941">
        <f>Table2[[#This Row],[Return]]</f>
        <v>-3.1672746581653609E-2</v>
      </c>
    </row>
    <row r="4942" spans="2:5" x14ac:dyDescent="0.2">
      <c r="B4942" s="149">
        <v>38127</v>
      </c>
      <c r="C4942">
        <v>39.699019999999997</v>
      </c>
      <c r="D4942">
        <f t="shared" si="78"/>
        <v>2.0890218187626191E-2</v>
      </c>
      <c r="E4942">
        <f>Table2[[#This Row],[Return]]</f>
        <v>2.0890218187626191E-2</v>
      </c>
    </row>
    <row r="4943" spans="2:5" x14ac:dyDescent="0.2">
      <c r="B4943" s="149">
        <v>38126</v>
      </c>
      <c r="C4943">
        <v>38.886668999999998</v>
      </c>
      <c r="D4943">
        <f t="shared" si="78"/>
        <v>-6.3177438429544734E-3</v>
      </c>
      <c r="E4943">
        <f>Table2[[#This Row],[Return]]</f>
        <v>-6.3177438429544734E-3</v>
      </c>
    </row>
    <row r="4944" spans="2:5" x14ac:dyDescent="0.2">
      <c r="B4944" s="149">
        <v>38125</v>
      </c>
      <c r="C4944">
        <v>39.133907000000001</v>
      </c>
      <c r="D4944">
        <f t="shared" si="78"/>
        <v>8.5210556000771986E-2</v>
      </c>
      <c r="E4944">
        <f>Table2[[#This Row],[Return]]</f>
        <v>8.5210556000771986E-2</v>
      </c>
    </row>
    <row r="4945" spans="2:5" x14ac:dyDescent="0.2">
      <c r="B4945" s="149">
        <v>38124</v>
      </c>
      <c r="C4945">
        <v>36.061118999999998</v>
      </c>
      <c r="D4945">
        <f t="shared" si="78"/>
        <v>-9.9488409918934803E-2</v>
      </c>
      <c r="E4945">
        <f>Table2[[#This Row],[Return]]</f>
        <v>-9.9488409918934803E-2</v>
      </c>
    </row>
    <row r="4946" spans="2:5" x14ac:dyDescent="0.2">
      <c r="B4946" s="149">
        <v>38121</v>
      </c>
      <c r="C4946">
        <v>40.045147</v>
      </c>
      <c r="D4946">
        <f t="shared" si="78"/>
        <v>-7.8361197125813964E-2</v>
      </c>
      <c r="E4946">
        <f>Table2[[#This Row],[Return]]</f>
        <v>-7.8361197125813964E-2</v>
      </c>
    </row>
    <row r="4947" spans="2:5" x14ac:dyDescent="0.2">
      <c r="B4947" s="149">
        <v>38120</v>
      </c>
      <c r="C4947">
        <v>43.449936000000001</v>
      </c>
      <c r="D4947">
        <f t="shared" si="78"/>
        <v>-9.3412079689302457E-3</v>
      </c>
      <c r="E4947">
        <f>Table2[[#This Row],[Return]]</f>
        <v>-9.3412079689302457E-3</v>
      </c>
    </row>
    <row r="4948" spans="2:5" x14ac:dyDescent="0.2">
      <c r="B4948" s="149">
        <v>38119</v>
      </c>
      <c r="C4948">
        <v>43.859637999999997</v>
      </c>
      <c r="D4948">
        <f t="shared" si="78"/>
        <v>5.6687995764873773E-3</v>
      </c>
      <c r="E4948">
        <f>Table2[[#This Row],[Return]]</f>
        <v>5.6687995764873773E-3</v>
      </c>
    </row>
    <row r="4949" spans="2:5" x14ac:dyDescent="0.2">
      <c r="B4949" s="149">
        <v>38118</v>
      </c>
      <c r="C4949">
        <v>43.612408000000002</v>
      </c>
      <c r="D4949">
        <f t="shared" si="78"/>
        <v>-3.5312449823146318E-2</v>
      </c>
      <c r="E4949">
        <f>Table2[[#This Row],[Return]]</f>
        <v>-3.5312449823146318E-2</v>
      </c>
    </row>
    <row r="4950" spans="2:5" x14ac:dyDescent="0.2">
      <c r="B4950" s="149">
        <v>38117</v>
      </c>
      <c r="C4950">
        <v>45.208843000000002</v>
      </c>
      <c r="D4950">
        <f t="shared" si="78"/>
        <v>-6.0568982241072308E-3</v>
      </c>
      <c r="E4950">
        <f>Table2[[#This Row],[Return]]</f>
        <v>-6.0568982241072308E-3</v>
      </c>
    </row>
    <row r="4951" spans="2:5" x14ac:dyDescent="0.2">
      <c r="B4951" s="149">
        <v>38114</v>
      </c>
      <c r="C4951">
        <v>45.484336999999996</v>
      </c>
      <c r="D4951">
        <f t="shared" si="78"/>
        <v>-5.3088206769827923E-2</v>
      </c>
      <c r="E4951">
        <f>Table2[[#This Row],[Return]]</f>
        <v>-5.3088206769827923E-2</v>
      </c>
    </row>
    <row r="4952" spans="2:5" x14ac:dyDescent="0.2">
      <c r="B4952" s="149">
        <v>38113</v>
      </c>
      <c r="C4952">
        <v>48.034396999999998</v>
      </c>
      <c r="D4952">
        <f t="shared" si="78"/>
        <v>-4.9751452990673692E-3</v>
      </c>
      <c r="E4952">
        <f>Table2[[#This Row],[Return]]</f>
        <v>-4.9751452990673692E-3</v>
      </c>
    </row>
    <row r="4953" spans="2:5" x14ac:dyDescent="0.2">
      <c r="B4953" s="149">
        <v>38112</v>
      </c>
      <c r="C4953">
        <v>48.274569999999997</v>
      </c>
      <c r="D4953">
        <f t="shared" si="78"/>
        <v>6.1509988815510078E-2</v>
      </c>
      <c r="E4953">
        <f>Table2[[#This Row],[Return]]</f>
        <v>6.1509988815510078E-2</v>
      </c>
    </row>
    <row r="4954" spans="2:5" x14ac:dyDescent="0.2">
      <c r="B4954" s="149">
        <v>38111</v>
      </c>
      <c r="C4954">
        <v>45.477263999999998</v>
      </c>
      <c r="D4954">
        <f t="shared" si="78"/>
        <v>6.0450974346781906E-2</v>
      </c>
      <c r="E4954">
        <f>Table2[[#This Row],[Return]]</f>
        <v>6.0450974346781906E-2</v>
      </c>
    </row>
    <row r="4955" spans="2:5" x14ac:dyDescent="0.2">
      <c r="B4955" s="149">
        <v>38110</v>
      </c>
      <c r="C4955">
        <v>42.884833999999998</v>
      </c>
      <c r="D4955">
        <f t="shared" si="78"/>
        <v>-6.268308459131583E-2</v>
      </c>
      <c r="E4955">
        <f>Table2[[#This Row],[Return]]</f>
        <v>-6.268308459131583E-2</v>
      </c>
    </row>
    <row r="4956" spans="2:5" x14ac:dyDescent="0.2">
      <c r="B4956" s="149">
        <v>38107</v>
      </c>
      <c r="C4956">
        <v>45.752758</v>
      </c>
      <c r="D4956">
        <f t="shared" si="78"/>
        <v>1.9678656332198206E-2</v>
      </c>
      <c r="E4956">
        <f>Table2[[#This Row],[Return]]</f>
        <v>1.9678656332198206E-2</v>
      </c>
    </row>
    <row r="4957" spans="2:5" x14ac:dyDescent="0.2">
      <c r="B4957" s="149">
        <v>38106</v>
      </c>
      <c r="C4957">
        <v>44.869781000000003</v>
      </c>
      <c r="D4957">
        <f t="shared" si="78"/>
        <v>3.4755266063767275E-3</v>
      </c>
      <c r="E4957">
        <f>Table2[[#This Row],[Return]]</f>
        <v>3.4755266063767275E-3</v>
      </c>
    </row>
    <row r="4958" spans="2:5" x14ac:dyDescent="0.2">
      <c r="B4958" s="149">
        <v>38105</v>
      </c>
      <c r="C4958">
        <v>44.714374999999997</v>
      </c>
      <c r="D4958">
        <f t="shared" si="78"/>
        <v>3.3975836376511366E-2</v>
      </c>
      <c r="E4958">
        <f>Table2[[#This Row],[Return]]</f>
        <v>3.3975836376511366E-2</v>
      </c>
    </row>
    <row r="4959" spans="2:5" x14ac:dyDescent="0.2">
      <c r="B4959" s="149">
        <v>38104</v>
      </c>
      <c r="C4959">
        <v>43.245086999999998</v>
      </c>
      <c r="D4959">
        <f t="shared" si="78"/>
        <v>-4.5823040014255335E-2</v>
      </c>
      <c r="E4959">
        <f>Table2[[#This Row],[Return]]</f>
        <v>-4.5823040014255335E-2</v>
      </c>
    </row>
    <row r="4960" spans="2:5" x14ac:dyDescent="0.2">
      <c r="B4960" s="149">
        <v>38100</v>
      </c>
      <c r="C4960">
        <v>45.321872999999997</v>
      </c>
      <c r="D4960">
        <f t="shared" si="78"/>
        <v>-2.3439689399427869E-2</v>
      </c>
      <c r="E4960">
        <f>Table2[[#This Row],[Return]]</f>
        <v>-2.3439689399427869E-2</v>
      </c>
    </row>
    <row r="4961" spans="2:5" x14ac:dyDescent="0.2">
      <c r="B4961" s="149">
        <v>38099</v>
      </c>
      <c r="C4961">
        <v>46.409702000000003</v>
      </c>
      <c r="D4961">
        <f t="shared" si="78"/>
        <v>5.1536399479997066E-2</v>
      </c>
      <c r="E4961">
        <f>Table2[[#This Row],[Return]]</f>
        <v>5.1536399479997066E-2</v>
      </c>
    </row>
    <row r="4962" spans="2:5" x14ac:dyDescent="0.2">
      <c r="B4962" s="149">
        <v>38098</v>
      </c>
      <c r="C4962">
        <v>44.135136000000003</v>
      </c>
      <c r="D4962">
        <f t="shared" si="78"/>
        <v>3.1023129911200615E-2</v>
      </c>
      <c r="E4962">
        <f>Table2[[#This Row],[Return]]</f>
        <v>3.1023129911200615E-2</v>
      </c>
    </row>
    <row r="4963" spans="2:5" x14ac:dyDescent="0.2">
      <c r="B4963" s="149">
        <v>38097</v>
      </c>
      <c r="C4963">
        <v>42.807124999999999</v>
      </c>
      <c r="D4963">
        <f t="shared" si="78"/>
        <v>-9.8039004780763328E-3</v>
      </c>
      <c r="E4963">
        <f>Table2[[#This Row],[Return]]</f>
        <v>-9.8039004780763328E-3</v>
      </c>
    </row>
    <row r="4964" spans="2:5" x14ac:dyDescent="0.2">
      <c r="B4964" s="149">
        <v>38096</v>
      </c>
      <c r="C4964">
        <v>43.230956999999997</v>
      </c>
      <c r="D4964">
        <f t="shared" si="78"/>
        <v>-1.560245811125964E-2</v>
      </c>
      <c r="E4964">
        <f>Table2[[#This Row],[Return]]</f>
        <v>-1.560245811125964E-2</v>
      </c>
    </row>
    <row r="4965" spans="2:5" x14ac:dyDescent="0.2">
      <c r="B4965" s="149">
        <v>38093</v>
      </c>
      <c r="C4965">
        <v>43.916156999999998</v>
      </c>
      <c r="D4965">
        <f t="shared" si="78"/>
        <v>-1.2076953882137323E-2</v>
      </c>
      <c r="E4965">
        <f>Table2[[#This Row],[Return]]</f>
        <v>-1.2076953882137323E-2</v>
      </c>
    </row>
    <row r="4966" spans="2:5" x14ac:dyDescent="0.2">
      <c r="B4966" s="149">
        <v>38092</v>
      </c>
      <c r="C4966">
        <v>44.453014000000003</v>
      </c>
      <c r="D4966">
        <f t="shared" si="78"/>
        <v>8.164322121634747E-2</v>
      </c>
      <c r="E4966">
        <f>Table2[[#This Row],[Return]]</f>
        <v>8.164322121634747E-2</v>
      </c>
    </row>
    <row r="4967" spans="2:5" x14ac:dyDescent="0.2">
      <c r="B4967" s="149">
        <v>38091</v>
      </c>
      <c r="C4967">
        <v>41.097667999999999</v>
      </c>
      <c r="D4967">
        <f t="shared" si="78"/>
        <v>0</v>
      </c>
      <c r="E4967">
        <f>Table2[[#This Row],[Return]]</f>
        <v>0</v>
      </c>
    </row>
    <row r="4968" spans="2:5" x14ac:dyDescent="0.2">
      <c r="B4968" s="149">
        <v>38090</v>
      </c>
      <c r="C4968">
        <v>41.097667999999999</v>
      </c>
      <c r="D4968">
        <f t="shared" si="78"/>
        <v>-6.4891783368508076E-3</v>
      </c>
      <c r="E4968">
        <f>Table2[[#This Row],[Return]]</f>
        <v>-6.4891783368508076E-3</v>
      </c>
    </row>
    <row r="4969" spans="2:5" x14ac:dyDescent="0.2">
      <c r="B4969" s="149">
        <v>38089</v>
      </c>
      <c r="C4969">
        <v>41.366100000000003</v>
      </c>
      <c r="D4969">
        <f t="shared" si="78"/>
        <v>-2.3999765567981165E-2</v>
      </c>
      <c r="E4969">
        <f>Table2[[#This Row],[Return]]</f>
        <v>-2.3999765567981165E-2</v>
      </c>
    </row>
    <row r="4970" spans="2:5" x14ac:dyDescent="0.2">
      <c r="B4970" s="149">
        <v>38086</v>
      </c>
      <c r="C4970">
        <v>42.383288999999998</v>
      </c>
      <c r="D4970">
        <f t="shared" si="78"/>
        <v>0</v>
      </c>
      <c r="E4970">
        <f>Table2[[#This Row],[Return]]</f>
        <v>0</v>
      </c>
    </row>
    <row r="4971" spans="2:5" x14ac:dyDescent="0.2">
      <c r="B4971" s="149">
        <v>38085</v>
      </c>
      <c r="C4971">
        <v>42.383288999999998</v>
      </c>
      <c r="D4971">
        <f t="shared" si="78"/>
        <v>3.0927667793261261E-2</v>
      </c>
      <c r="E4971">
        <f>Table2[[#This Row],[Return]]</f>
        <v>3.0927667793261261E-2</v>
      </c>
    </row>
    <row r="4972" spans="2:5" x14ac:dyDescent="0.2">
      <c r="B4972" s="149">
        <v>38084</v>
      </c>
      <c r="C4972">
        <v>41.111797000000003</v>
      </c>
      <c r="D4972">
        <f t="shared" si="78"/>
        <v>-1.6891768125728939E-2</v>
      </c>
      <c r="E4972">
        <f>Table2[[#This Row],[Return]]</f>
        <v>-1.6891768125728939E-2</v>
      </c>
    </row>
    <row r="4973" spans="2:5" x14ac:dyDescent="0.2">
      <c r="B4973" s="149">
        <v>38083</v>
      </c>
      <c r="C4973">
        <v>41.818179999999998</v>
      </c>
      <c r="D4973">
        <f t="shared" si="78"/>
        <v>-1.7427372398803719E-2</v>
      </c>
      <c r="E4973">
        <f>Table2[[#This Row],[Return]]</f>
        <v>-1.7427372398803719E-2</v>
      </c>
    </row>
    <row r="4974" spans="2:5" x14ac:dyDescent="0.2">
      <c r="B4974" s="149">
        <v>38082</v>
      </c>
      <c r="C4974">
        <v>42.559887000000003</v>
      </c>
      <c r="D4974">
        <f t="shared" si="78"/>
        <v>3.6826488843305673E-2</v>
      </c>
      <c r="E4974">
        <f>Table2[[#This Row],[Return]]</f>
        <v>3.6826488843305673E-2</v>
      </c>
    </row>
    <row r="4975" spans="2:5" x14ac:dyDescent="0.2">
      <c r="B4975" s="149">
        <v>38079</v>
      </c>
      <c r="C4975">
        <v>41.048225000000002</v>
      </c>
      <c r="D4975">
        <f t="shared" si="78"/>
        <v>-2.1387692205801338E-2</v>
      </c>
      <c r="E4975">
        <f>Table2[[#This Row],[Return]]</f>
        <v>-2.1387692205801338E-2</v>
      </c>
    </row>
    <row r="4976" spans="2:5" x14ac:dyDescent="0.2">
      <c r="B4976" s="149">
        <v>38078</v>
      </c>
      <c r="C4976">
        <v>41.945338999999997</v>
      </c>
      <c r="D4976">
        <f t="shared" si="78"/>
        <v>3.1261057477938142E-2</v>
      </c>
      <c r="E4976">
        <f>Table2[[#This Row],[Return]]</f>
        <v>3.1261057477938142E-2</v>
      </c>
    </row>
    <row r="4977" spans="2:5" x14ac:dyDescent="0.2">
      <c r="B4977" s="149">
        <v>38077</v>
      </c>
      <c r="C4977">
        <v>40.673831999999997</v>
      </c>
      <c r="D4977">
        <f t="shared" si="78"/>
        <v>1.1950665745821116E-2</v>
      </c>
      <c r="E4977">
        <f>Table2[[#This Row],[Return]]</f>
        <v>1.1950665745821116E-2</v>
      </c>
    </row>
    <row r="4978" spans="2:5" x14ac:dyDescent="0.2">
      <c r="B4978" s="149">
        <v>38076</v>
      </c>
      <c r="C4978">
        <v>40.193492999999997</v>
      </c>
      <c r="D4978">
        <f t="shared" si="78"/>
        <v>4.4228332703230837E-2</v>
      </c>
      <c r="E4978">
        <f>Table2[[#This Row],[Return]]</f>
        <v>4.4228332703230837E-2</v>
      </c>
    </row>
    <row r="4979" spans="2:5" x14ac:dyDescent="0.2">
      <c r="B4979" s="149">
        <v>38075</v>
      </c>
      <c r="C4979">
        <v>38.491095999999999</v>
      </c>
      <c r="D4979">
        <f t="shared" si="78"/>
        <v>5.7217116357877931E-3</v>
      </c>
      <c r="E4979">
        <f>Table2[[#This Row],[Return]]</f>
        <v>5.7217116357877931E-3</v>
      </c>
    </row>
    <row r="4980" spans="2:5" x14ac:dyDescent="0.2">
      <c r="B4980" s="149">
        <v>38072</v>
      </c>
      <c r="C4980">
        <v>38.272114000000002</v>
      </c>
      <c r="D4980">
        <f t="shared" si="78"/>
        <v>2.4390112031093123E-2</v>
      </c>
      <c r="E4980">
        <f>Table2[[#This Row],[Return]]</f>
        <v>2.4390112031093123E-2</v>
      </c>
    </row>
    <row r="4981" spans="2:5" x14ac:dyDescent="0.2">
      <c r="B4981" s="149">
        <v>38071</v>
      </c>
      <c r="C4981">
        <v>37.360878</v>
      </c>
      <c r="D4981">
        <f t="shared" si="78"/>
        <v>1.555309103066977E-2</v>
      </c>
      <c r="E4981">
        <f>Table2[[#This Row],[Return]]</f>
        <v>1.555309103066977E-2</v>
      </c>
    </row>
    <row r="4982" spans="2:5" x14ac:dyDescent="0.2">
      <c r="B4982" s="149">
        <v>38070</v>
      </c>
      <c r="C4982">
        <v>36.788699999999999</v>
      </c>
      <c r="D4982">
        <f t="shared" si="78"/>
        <v>-1.9393530908573983E-2</v>
      </c>
      <c r="E4982">
        <f>Table2[[#This Row],[Return]]</f>
        <v>-1.9393530908573983E-2</v>
      </c>
    </row>
    <row r="4983" spans="2:5" x14ac:dyDescent="0.2">
      <c r="B4983" s="149">
        <v>38069</v>
      </c>
      <c r="C4983">
        <v>37.516272999999998</v>
      </c>
      <c r="D4983">
        <f t="shared" si="78"/>
        <v>-1.043433429192534E-2</v>
      </c>
      <c r="E4983">
        <f>Table2[[#This Row],[Return]]</f>
        <v>-1.043433429192534E-2</v>
      </c>
    </row>
    <row r="4984" spans="2:5" x14ac:dyDescent="0.2">
      <c r="B4984" s="149">
        <v>38068</v>
      </c>
      <c r="C4984">
        <v>37.911858000000002</v>
      </c>
      <c r="D4984">
        <f t="shared" si="78"/>
        <v>3.740424425571431E-3</v>
      </c>
      <c r="E4984">
        <f>Table2[[#This Row],[Return]]</f>
        <v>3.740424425571431E-3</v>
      </c>
    </row>
    <row r="4985" spans="2:5" x14ac:dyDescent="0.2">
      <c r="B4985" s="149">
        <v>38065</v>
      </c>
      <c r="C4985">
        <v>37.770580000000002</v>
      </c>
      <c r="D4985">
        <f t="shared" si="78"/>
        <v>-4.8068213018345525E-2</v>
      </c>
      <c r="E4985">
        <f>Table2[[#This Row],[Return]]</f>
        <v>-4.8068213018345525E-2</v>
      </c>
    </row>
    <row r="4986" spans="2:5" x14ac:dyDescent="0.2">
      <c r="B4986" s="149">
        <v>38064</v>
      </c>
      <c r="C4986">
        <v>39.677821999999999</v>
      </c>
      <c r="D4986">
        <f t="shared" si="78"/>
        <v>-1.5425320650746241E-2</v>
      </c>
      <c r="E4986">
        <f>Table2[[#This Row],[Return]]</f>
        <v>-1.5425320650746241E-2</v>
      </c>
    </row>
    <row r="4987" spans="2:5" x14ac:dyDescent="0.2">
      <c r="B4987" s="149">
        <v>38063</v>
      </c>
      <c r="C4987">
        <v>40.299453999999997</v>
      </c>
      <c r="D4987">
        <f t="shared" si="78"/>
        <v>3.3514429057095285E-2</v>
      </c>
      <c r="E4987">
        <f>Table2[[#This Row],[Return]]</f>
        <v>3.3514429057095285E-2</v>
      </c>
    </row>
    <row r="4988" spans="2:5" x14ac:dyDescent="0.2">
      <c r="B4988" s="149">
        <v>38062</v>
      </c>
      <c r="C4988">
        <v>38.992637999999999</v>
      </c>
      <c r="D4988">
        <f t="shared" si="78"/>
        <v>-6.4406447322292365E-2</v>
      </c>
      <c r="E4988">
        <f>Table2[[#This Row],[Return]]</f>
        <v>-6.4406447322292365E-2</v>
      </c>
    </row>
    <row r="4989" spans="2:5" x14ac:dyDescent="0.2">
      <c r="B4989" s="149">
        <v>38061</v>
      </c>
      <c r="C4989">
        <v>41.676898999999999</v>
      </c>
      <c r="D4989">
        <f t="shared" si="78"/>
        <v>-1.3212850790398897E-2</v>
      </c>
      <c r="E4989">
        <f>Table2[[#This Row],[Return]]</f>
        <v>-1.3212850790398897E-2</v>
      </c>
    </row>
    <row r="4990" spans="2:5" x14ac:dyDescent="0.2">
      <c r="B4990" s="149">
        <v>38058</v>
      </c>
      <c r="C4990">
        <v>42.234943000000001</v>
      </c>
      <c r="D4990">
        <f t="shared" si="78"/>
        <v>1.6752558034453255E-3</v>
      </c>
      <c r="E4990">
        <f>Table2[[#This Row],[Return]]</f>
        <v>1.6752558034453255E-3</v>
      </c>
    </row>
    <row r="4991" spans="2:5" x14ac:dyDescent="0.2">
      <c r="B4991" s="149">
        <v>38057</v>
      </c>
      <c r="C4991">
        <v>42.164307000000001</v>
      </c>
      <c r="D4991">
        <f t="shared" si="78"/>
        <v>-1.3714678931658999E-2</v>
      </c>
      <c r="E4991">
        <f>Table2[[#This Row],[Return]]</f>
        <v>-1.3714678931658999E-2</v>
      </c>
    </row>
    <row r="4992" spans="2:5" x14ac:dyDescent="0.2">
      <c r="B4992" s="149">
        <v>38056</v>
      </c>
      <c r="C4992">
        <v>42.750618000000003</v>
      </c>
      <c r="D4992">
        <f t="shared" si="78"/>
        <v>-2.7009573427362366E-2</v>
      </c>
      <c r="E4992">
        <f>Table2[[#This Row],[Return]]</f>
        <v>-2.7009573427362366E-2</v>
      </c>
    </row>
    <row r="4993" spans="2:5" x14ac:dyDescent="0.2">
      <c r="B4993" s="149">
        <v>38055</v>
      </c>
      <c r="C4993">
        <v>43.937347000000003</v>
      </c>
      <c r="D4993">
        <f t="shared" si="78"/>
        <v>-3.893688977611643E-2</v>
      </c>
      <c r="E4993">
        <f>Table2[[#This Row],[Return]]</f>
        <v>-3.893688977611643E-2</v>
      </c>
    </row>
    <row r="4994" spans="2:5" x14ac:dyDescent="0.2">
      <c r="B4994" s="149">
        <v>38054</v>
      </c>
      <c r="C4994">
        <v>45.717441999999998</v>
      </c>
      <c r="D4994">
        <f t="shared" si="78"/>
        <v>2.4374876217244188E-2</v>
      </c>
      <c r="E4994">
        <f>Table2[[#This Row],[Return]]</f>
        <v>2.4374876217244188E-2</v>
      </c>
    </row>
    <row r="4995" spans="2:5" x14ac:dyDescent="0.2">
      <c r="B4995" s="149">
        <v>38051</v>
      </c>
      <c r="C4995">
        <v>44.629601000000001</v>
      </c>
      <c r="D4995">
        <f t="shared" si="78"/>
        <v>1.9032188872854416E-2</v>
      </c>
      <c r="E4995">
        <f>Table2[[#This Row],[Return]]</f>
        <v>1.9032188872854416E-2</v>
      </c>
    </row>
    <row r="4996" spans="2:5" x14ac:dyDescent="0.2">
      <c r="B4996" s="149">
        <v>38050</v>
      </c>
      <c r="C4996">
        <v>43.796066000000003</v>
      </c>
      <c r="D4996">
        <f t="shared" ref="D4996:D5059" si="79">(C4996-C4997)/C4997</f>
        <v>-4.3062243402113502E-2</v>
      </c>
      <c r="E4996">
        <f>Table2[[#This Row],[Return]]</f>
        <v>-4.3062243402113502E-2</v>
      </c>
    </row>
    <row r="4997" spans="2:5" x14ac:dyDescent="0.2">
      <c r="B4997" s="149">
        <v>38049</v>
      </c>
      <c r="C4997">
        <v>45.766891000000001</v>
      </c>
      <c r="D4997">
        <f t="shared" si="79"/>
        <v>9.8694138398677467E-2</v>
      </c>
      <c r="E4997">
        <f>Table2[[#This Row],[Return]]</f>
        <v>9.8694138398677467E-2</v>
      </c>
    </row>
    <row r="4998" spans="2:5" x14ac:dyDescent="0.2">
      <c r="B4998" s="149">
        <v>38048</v>
      </c>
      <c r="C4998">
        <v>41.655715999999998</v>
      </c>
      <c r="D4998">
        <f t="shared" si="79"/>
        <v>0</v>
      </c>
      <c r="E4998">
        <f>Table2[[#This Row],[Return]]</f>
        <v>0</v>
      </c>
    </row>
    <row r="4999" spans="2:5" x14ac:dyDescent="0.2">
      <c r="B4999" s="149">
        <v>38047</v>
      </c>
      <c r="C4999">
        <v>41.655715999999998</v>
      </c>
      <c r="D4999">
        <f t="shared" si="79"/>
        <v>-2.3837133604837375E-2</v>
      </c>
      <c r="E4999">
        <f>Table2[[#This Row],[Return]]</f>
        <v>-2.3837133604837375E-2</v>
      </c>
    </row>
    <row r="5000" spans="2:5" x14ac:dyDescent="0.2">
      <c r="B5000" s="149">
        <v>38044</v>
      </c>
      <c r="C5000">
        <v>42.672916000000001</v>
      </c>
      <c r="D5000">
        <f t="shared" si="79"/>
        <v>-7.557120987613848E-3</v>
      </c>
      <c r="E5000">
        <f>Table2[[#This Row],[Return]]</f>
        <v>-7.557120987613848E-3</v>
      </c>
    </row>
    <row r="5001" spans="2:5" x14ac:dyDescent="0.2">
      <c r="B5001" s="149">
        <v>38043</v>
      </c>
      <c r="C5001">
        <v>42.997855999999999</v>
      </c>
      <c r="D5001">
        <f t="shared" si="79"/>
        <v>1.4331041978933031E-2</v>
      </c>
      <c r="E5001">
        <f>Table2[[#This Row],[Return]]</f>
        <v>1.4331041978933031E-2</v>
      </c>
    </row>
    <row r="5002" spans="2:5" x14ac:dyDescent="0.2">
      <c r="B5002" s="149">
        <v>38042</v>
      </c>
      <c r="C5002">
        <v>42.390357999999999</v>
      </c>
      <c r="D5002">
        <f t="shared" si="79"/>
        <v>4.347063426675455E-2</v>
      </c>
      <c r="E5002">
        <f>Table2[[#This Row],[Return]]</f>
        <v>4.347063426675455E-2</v>
      </c>
    </row>
    <row r="5003" spans="2:5" x14ac:dyDescent="0.2">
      <c r="B5003" s="149">
        <v>38041</v>
      </c>
      <c r="C5003">
        <v>40.624389999999998</v>
      </c>
      <c r="D5003">
        <f t="shared" si="79"/>
        <v>2.3856349776456964E-2</v>
      </c>
      <c r="E5003">
        <f>Table2[[#This Row],[Return]]</f>
        <v>2.3856349776456964E-2</v>
      </c>
    </row>
    <row r="5004" spans="2:5" x14ac:dyDescent="0.2">
      <c r="B5004" s="149">
        <v>38040</v>
      </c>
      <c r="C5004">
        <v>39.677821999999999</v>
      </c>
      <c r="D5004">
        <f t="shared" si="79"/>
        <v>-5.1342566211878306E-2</v>
      </c>
      <c r="E5004">
        <f>Table2[[#This Row],[Return]]</f>
        <v>-5.1342566211878306E-2</v>
      </c>
    </row>
    <row r="5005" spans="2:5" x14ac:dyDescent="0.2">
      <c r="B5005" s="149">
        <v>38037</v>
      </c>
      <c r="C5005">
        <v>41.825237000000001</v>
      </c>
      <c r="D5005">
        <f t="shared" si="79"/>
        <v>-2.3421021417603976E-2</v>
      </c>
      <c r="E5005">
        <f>Table2[[#This Row],[Return]]</f>
        <v>-2.3421021417603976E-2</v>
      </c>
    </row>
    <row r="5006" spans="2:5" x14ac:dyDescent="0.2">
      <c r="B5006" s="149">
        <v>38036</v>
      </c>
      <c r="C5006">
        <v>42.828319999999998</v>
      </c>
      <c r="D5006">
        <f t="shared" si="79"/>
        <v>-5.1173633263138528E-2</v>
      </c>
      <c r="E5006">
        <f>Table2[[#This Row],[Return]]</f>
        <v>-5.1173633263138528E-2</v>
      </c>
    </row>
    <row r="5007" spans="2:5" x14ac:dyDescent="0.2">
      <c r="B5007" s="149">
        <v>38035</v>
      </c>
      <c r="C5007">
        <v>45.138205999999997</v>
      </c>
      <c r="D5007">
        <f t="shared" si="79"/>
        <v>-3.7418990391996656E-3</v>
      </c>
      <c r="E5007">
        <f>Table2[[#This Row],[Return]]</f>
        <v>-3.7418990391996656E-3</v>
      </c>
    </row>
    <row r="5008" spans="2:5" x14ac:dyDescent="0.2">
      <c r="B5008" s="149">
        <v>38034</v>
      </c>
      <c r="C5008">
        <v>45.307743000000002</v>
      </c>
      <c r="D5008">
        <f t="shared" si="79"/>
        <v>3.4516273676270345E-2</v>
      </c>
      <c r="E5008">
        <f>Table2[[#This Row],[Return]]</f>
        <v>3.4516273676270345E-2</v>
      </c>
    </row>
    <row r="5009" spans="2:5" x14ac:dyDescent="0.2">
      <c r="B5009" s="149">
        <v>38033</v>
      </c>
      <c r="C5009">
        <v>43.796066000000003</v>
      </c>
      <c r="D5009">
        <f t="shared" si="79"/>
        <v>3.3161031572321337E-2</v>
      </c>
      <c r="E5009">
        <f>Table2[[#This Row],[Return]]</f>
        <v>3.3161031572321337E-2</v>
      </c>
    </row>
    <row r="5010" spans="2:5" x14ac:dyDescent="0.2">
      <c r="B5010" s="149">
        <v>38030</v>
      </c>
      <c r="C5010">
        <v>42.390357999999999</v>
      </c>
      <c r="D5010">
        <f t="shared" si="79"/>
        <v>-9.8993347766243942E-3</v>
      </c>
      <c r="E5010">
        <f>Table2[[#This Row],[Return]]</f>
        <v>-9.8993347766243942E-3</v>
      </c>
    </row>
    <row r="5011" spans="2:5" x14ac:dyDescent="0.2">
      <c r="B5011" s="149">
        <v>38029</v>
      </c>
      <c r="C5011">
        <v>42.814190000000004</v>
      </c>
      <c r="D5011">
        <f t="shared" si="79"/>
        <v>-6.8817219565543743E-3</v>
      </c>
      <c r="E5011">
        <f>Table2[[#This Row],[Return]]</f>
        <v>-6.8817219565543743E-3</v>
      </c>
    </row>
    <row r="5012" spans="2:5" x14ac:dyDescent="0.2">
      <c r="B5012" s="149">
        <v>38028</v>
      </c>
      <c r="C5012">
        <v>43.110866999999999</v>
      </c>
      <c r="D5012">
        <f t="shared" si="79"/>
        <v>1.6997002006918647E-2</v>
      </c>
      <c r="E5012">
        <f>Table2[[#This Row],[Return]]</f>
        <v>1.6997002006918647E-2</v>
      </c>
    </row>
    <row r="5013" spans="2:5" x14ac:dyDescent="0.2">
      <c r="B5013" s="149">
        <v>38027</v>
      </c>
      <c r="C5013">
        <v>42.390357999999999</v>
      </c>
      <c r="D5013">
        <f t="shared" si="79"/>
        <v>3.1099613573203726E-2</v>
      </c>
      <c r="E5013">
        <f>Table2[[#This Row],[Return]]</f>
        <v>3.1099613573203726E-2</v>
      </c>
    </row>
    <row r="5014" spans="2:5" x14ac:dyDescent="0.2">
      <c r="B5014" s="149">
        <v>38026</v>
      </c>
      <c r="C5014">
        <v>41.111797000000003</v>
      </c>
      <c r="D5014">
        <f t="shared" si="79"/>
        <v>4.3197819037931601E-2</v>
      </c>
      <c r="E5014">
        <f>Table2[[#This Row],[Return]]</f>
        <v>4.3197819037931601E-2</v>
      </c>
    </row>
    <row r="5015" spans="2:5" x14ac:dyDescent="0.2">
      <c r="B5015" s="149">
        <v>38023</v>
      </c>
      <c r="C5015">
        <v>39.409396999999998</v>
      </c>
      <c r="D5015">
        <f t="shared" si="79"/>
        <v>1.252268993755676E-2</v>
      </c>
      <c r="E5015">
        <f>Table2[[#This Row],[Return]]</f>
        <v>1.252268993755676E-2</v>
      </c>
    </row>
    <row r="5016" spans="2:5" x14ac:dyDescent="0.2">
      <c r="B5016" s="149">
        <v>38022</v>
      </c>
      <c r="C5016">
        <v>38.921989000000004</v>
      </c>
      <c r="D5016">
        <f t="shared" si="79"/>
        <v>-1.5368148999870402E-2</v>
      </c>
      <c r="E5016">
        <f>Table2[[#This Row],[Return]]</f>
        <v>-1.5368148999870402E-2</v>
      </c>
    </row>
    <row r="5017" spans="2:5" x14ac:dyDescent="0.2">
      <c r="B5017" s="149">
        <v>38021</v>
      </c>
      <c r="C5017">
        <v>39.529483999999997</v>
      </c>
      <c r="D5017">
        <f t="shared" si="79"/>
        <v>9.3795901293387291E-3</v>
      </c>
      <c r="E5017">
        <f>Table2[[#This Row],[Return]]</f>
        <v>9.3795901293387291E-3</v>
      </c>
    </row>
    <row r="5018" spans="2:5" x14ac:dyDescent="0.2">
      <c r="B5018" s="149">
        <v>38020</v>
      </c>
      <c r="C5018">
        <v>39.162159000000003</v>
      </c>
      <c r="D5018">
        <f t="shared" si="79"/>
        <v>7.9998758344400379E-3</v>
      </c>
      <c r="E5018">
        <f>Table2[[#This Row],[Return]]</f>
        <v>7.9998758344400379E-3</v>
      </c>
    </row>
    <row r="5019" spans="2:5" x14ac:dyDescent="0.2">
      <c r="B5019" s="149">
        <v>38019</v>
      </c>
      <c r="C5019">
        <v>38.851353000000003</v>
      </c>
      <c r="D5019">
        <f t="shared" si="79"/>
        <v>0</v>
      </c>
      <c r="E5019">
        <f>Table2[[#This Row],[Return]]</f>
        <v>0</v>
      </c>
    </row>
    <row r="5020" spans="2:5" x14ac:dyDescent="0.2">
      <c r="B5020" s="149">
        <v>38016</v>
      </c>
      <c r="C5020">
        <v>38.851353000000003</v>
      </c>
      <c r="D5020">
        <f t="shared" si="79"/>
        <v>-4.2479101632682509E-2</v>
      </c>
      <c r="E5020">
        <f>Table2[[#This Row],[Return]]</f>
        <v>-4.2479101632682509E-2</v>
      </c>
    </row>
    <row r="5021" spans="2:5" x14ac:dyDescent="0.2">
      <c r="B5021" s="149">
        <v>38015</v>
      </c>
      <c r="C5021">
        <v>40.574939999999998</v>
      </c>
      <c r="D5021">
        <f t="shared" si="79"/>
        <v>-4.2666556623295562E-2</v>
      </c>
      <c r="E5021">
        <f>Table2[[#This Row],[Return]]</f>
        <v>-4.2666556623295562E-2</v>
      </c>
    </row>
    <row r="5022" spans="2:5" x14ac:dyDescent="0.2">
      <c r="B5022" s="149">
        <v>38014</v>
      </c>
      <c r="C5022">
        <v>42.383288999999998</v>
      </c>
      <c r="D5022">
        <f t="shared" si="79"/>
        <v>-9.9010620311455501E-3</v>
      </c>
      <c r="E5022">
        <f>Table2[[#This Row],[Return]]</f>
        <v>-9.9010620311455501E-3</v>
      </c>
    </row>
    <row r="5023" spans="2:5" x14ac:dyDescent="0.2">
      <c r="B5023" s="149">
        <v>38013</v>
      </c>
      <c r="C5023">
        <v>42.807124999999999</v>
      </c>
      <c r="D5023">
        <f t="shared" si="79"/>
        <v>2.781550142553256E-2</v>
      </c>
      <c r="E5023">
        <f>Table2[[#This Row],[Return]]</f>
        <v>2.781550142553256E-2</v>
      </c>
    </row>
    <row r="5024" spans="2:5" x14ac:dyDescent="0.2">
      <c r="B5024" s="149">
        <v>38012</v>
      </c>
      <c r="C5024">
        <v>41.648646999999997</v>
      </c>
      <c r="D5024">
        <f t="shared" si="79"/>
        <v>0</v>
      </c>
      <c r="E5024">
        <f>Table2[[#This Row],[Return]]</f>
        <v>0</v>
      </c>
    </row>
    <row r="5025" spans="2:5" x14ac:dyDescent="0.2">
      <c r="B5025" s="149">
        <v>38009</v>
      </c>
      <c r="C5025">
        <v>41.648646999999997</v>
      </c>
      <c r="D5025">
        <f t="shared" si="79"/>
        <v>0.12950169864675062</v>
      </c>
      <c r="E5025">
        <f>Table2[[#This Row],[Return]]</f>
        <v>0.12950169864675062</v>
      </c>
    </row>
    <row r="5026" spans="2:5" x14ac:dyDescent="0.2">
      <c r="B5026" s="149">
        <v>38008</v>
      </c>
      <c r="C5026">
        <v>36.873469999999998</v>
      </c>
      <c r="D5026">
        <f t="shared" si="79"/>
        <v>-1.509411202970036E-2</v>
      </c>
      <c r="E5026">
        <f>Table2[[#This Row],[Return]]</f>
        <v>-1.509411202970036E-2</v>
      </c>
    </row>
    <row r="5027" spans="2:5" x14ac:dyDescent="0.2">
      <c r="B5027" s="149">
        <v>38007</v>
      </c>
      <c r="C5027">
        <v>37.438572000000001</v>
      </c>
      <c r="D5027">
        <f t="shared" si="79"/>
        <v>-5.5426884237266327E-2</v>
      </c>
      <c r="E5027">
        <f>Table2[[#This Row],[Return]]</f>
        <v>-5.5426884237266327E-2</v>
      </c>
    </row>
    <row r="5028" spans="2:5" x14ac:dyDescent="0.2">
      <c r="B5028" s="149">
        <v>38006</v>
      </c>
      <c r="C5028">
        <v>39.635441</v>
      </c>
      <c r="D5028">
        <f t="shared" si="79"/>
        <v>-1.5614121055142663E-2</v>
      </c>
      <c r="E5028">
        <f>Table2[[#This Row],[Return]]</f>
        <v>-1.5614121055142663E-2</v>
      </c>
    </row>
    <row r="5029" spans="2:5" x14ac:dyDescent="0.2">
      <c r="B5029" s="149">
        <v>38005</v>
      </c>
      <c r="C5029">
        <v>40.264130000000002</v>
      </c>
      <c r="D5029">
        <f t="shared" si="79"/>
        <v>1.5680667437068745E-2</v>
      </c>
      <c r="E5029">
        <f>Table2[[#This Row],[Return]]</f>
        <v>1.5680667437068745E-2</v>
      </c>
    </row>
    <row r="5030" spans="2:5" x14ac:dyDescent="0.2">
      <c r="B5030" s="149">
        <v>38002</v>
      </c>
      <c r="C5030">
        <v>39.642508999999997</v>
      </c>
      <c r="D5030">
        <f t="shared" si="79"/>
        <v>-7.8489372393581933E-2</v>
      </c>
      <c r="E5030">
        <f>Table2[[#This Row],[Return]]</f>
        <v>-7.8489372393581933E-2</v>
      </c>
    </row>
    <row r="5031" spans="2:5" x14ac:dyDescent="0.2">
      <c r="B5031" s="149">
        <v>38001</v>
      </c>
      <c r="C5031">
        <v>43.019047</v>
      </c>
      <c r="D5031">
        <f t="shared" si="79"/>
        <v>-3.3486567974067918E-2</v>
      </c>
      <c r="E5031">
        <f>Table2[[#This Row],[Return]]</f>
        <v>-3.3486567974067918E-2</v>
      </c>
    </row>
    <row r="5032" spans="2:5" x14ac:dyDescent="0.2">
      <c r="B5032" s="149">
        <v>38000</v>
      </c>
      <c r="C5032">
        <v>44.509518</v>
      </c>
      <c r="D5032">
        <f t="shared" si="79"/>
        <v>3.2273878607590949E-2</v>
      </c>
      <c r="E5032">
        <f>Table2[[#This Row],[Return]]</f>
        <v>3.2273878607590949E-2</v>
      </c>
    </row>
    <row r="5033" spans="2:5" x14ac:dyDescent="0.2">
      <c r="B5033" s="149">
        <v>37999</v>
      </c>
      <c r="C5033">
        <v>43.117935000000003</v>
      </c>
      <c r="D5033">
        <f t="shared" si="79"/>
        <v>-3.7224058091752311E-2</v>
      </c>
      <c r="E5033">
        <f>Table2[[#This Row],[Return]]</f>
        <v>-3.7224058091752311E-2</v>
      </c>
    </row>
    <row r="5034" spans="2:5" x14ac:dyDescent="0.2">
      <c r="B5034" s="149">
        <v>37998</v>
      </c>
      <c r="C5034">
        <v>44.785015000000001</v>
      </c>
      <c r="D5034">
        <f t="shared" si="79"/>
        <v>-7.980103523117019E-3</v>
      </c>
      <c r="E5034">
        <f>Table2[[#This Row],[Return]]</f>
        <v>-7.980103523117019E-3</v>
      </c>
    </row>
    <row r="5035" spans="2:5" x14ac:dyDescent="0.2">
      <c r="B5035" s="149">
        <v>37995</v>
      </c>
      <c r="C5035">
        <v>45.145279000000002</v>
      </c>
      <c r="D5035">
        <f t="shared" si="79"/>
        <v>-4.0390234500012057E-2</v>
      </c>
      <c r="E5035">
        <f>Table2[[#This Row],[Return]]</f>
        <v>-4.0390234500012057E-2</v>
      </c>
    </row>
    <row r="5036" spans="2:5" x14ac:dyDescent="0.2">
      <c r="B5036" s="149">
        <v>37994</v>
      </c>
      <c r="C5036">
        <v>47.045456000000001</v>
      </c>
      <c r="D5036">
        <f t="shared" si="79"/>
        <v>3.7383251965303468E-2</v>
      </c>
      <c r="E5036">
        <f>Table2[[#This Row],[Return]]</f>
        <v>3.7383251965303468E-2</v>
      </c>
    </row>
    <row r="5037" spans="2:5" x14ac:dyDescent="0.2">
      <c r="B5037" s="149">
        <v>37993</v>
      </c>
      <c r="C5037">
        <v>45.350121000000001</v>
      </c>
      <c r="D5037">
        <f t="shared" si="79"/>
        <v>-3.849042933736601E-2</v>
      </c>
      <c r="E5037">
        <f>Table2[[#This Row],[Return]]</f>
        <v>-3.849042933736601E-2</v>
      </c>
    </row>
    <row r="5038" spans="2:5" x14ac:dyDescent="0.2">
      <c r="B5038" s="149">
        <v>37992</v>
      </c>
      <c r="C5038">
        <v>47.165543</v>
      </c>
      <c r="D5038">
        <f t="shared" si="79"/>
        <v>6.6954208250595337E-2</v>
      </c>
      <c r="E5038">
        <f>Table2[[#This Row],[Return]]</f>
        <v>6.6954208250595337E-2</v>
      </c>
    </row>
    <row r="5039" spans="2:5" x14ac:dyDescent="0.2">
      <c r="B5039" s="149">
        <v>37991</v>
      </c>
      <c r="C5039">
        <v>44.205779999999997</v>
      </c>
      <c r="D5039">
        <f t="shared" si="79"/>
        <v>-5.0811490859500652E-2</v>
      </c>
      <c r="E5039">
        <f>Table2[[#This Row],[Return]]</f>
        <v>-5.0811490859500652E-2</v>
      </c>
    </row>
    <row r="5040" spans="2:5" x14ac:dyDescent="0.2">
      <c r="B5040" s="149">
        <v>37988</v>
      </c>
      <c r="C5040">
        <v>46.572181999999998</v>
      </c>
      <c r="D5040">
        <f t="shared" si="79"/>
        <v>4.8005281681147545E-2</v>
      </c>
      <c r="E5040">
        <f>Table2[[#This Row],[Return]]</f>
        <v>4.8005281681147545E-2</v>
      </c>
    </row>
    <row r="5041" spans="2:5" x14ac:dyDescent="0.2">
      <c r="B5041" s="149">
        <v>37987</v>
      </c>
      <c r="C5041">
        <v>44.438881000000002</v>
      </c>
      <c r="D5041">
        <f t="shared" si="79"/>
        <v>3.8975952595318206E-2</v>
      </c>
      <c r="E5041">
        <f>Table2[[#This Row],[Return]]</f>
        <v>3.8975952595318206E-2</v>
      </c>
    </row>
    <row r="5042" spans="2:5" x14ac:dyDescent="0.2">
      <c r="B5042" s="149">
        <v>37986</v>
      </c>
      <c r="C5042">
        <v>42.771808999999998</v>
      </c>
      <c r="D5042">
        <f t="shared" si="79"/>
        <v>-8.6771268863252166E-3</v>
      </c>
      <c r="E5042">
        <f>Table2[[#This Row],[Return]]</f>
        <v>-8.6771268863252166E-3</v>
      </c>
    </row>
    <row r="5043" spans="2:5" x14ac:dyDescent="0.2">
      <c r="B5043" s="149">
        <v>37985</v>
      </c>
      <c r="C5043">
        <v>43.146194000000001</v>
      </c>
      <c r="D5043">
        <f t="shared" si="79"/>
        <v>-4.6667920948431425E-2</v>
      </c>
      <c r="E5043">
        <f>Table2[[#This Row],[Return]]</f>
        <v>-4.6667920948431425E-2</v>
      </c>
    </row>
    <row r="5044" spans="2:5" x14ac:dyDescent="0.2">
      <c r="B5044" s="149">
        <v>37984</v>
      </c>
      <c r="C5044">
        <v>45.258305</v>
      </c>
      <c r="D5044">
        <f t="shared" si="79"/>
        <v>-3.2667910082487808E-3</v>
      </c>
      <c r="E5044">
        <f>Table2[[#This Row],[Return]]</f>
        <v>-3.2667910082487808E-3</v>
      </c>
    </row>
    <row r="5045" spans="2:5" x14ac:dyDescent="0.2">
      <c r="B5045" s="149">
        <v>37981</v>
      </c>
      <c r="C5045">
        <v>45.406638999999998</v>
      </c>
      <c r="D5045">
        <f t="shared" si="79"/>
        <v>0.16407081366163964</v>
      </c>
      <c r="E5045">
        <f>Table2[[#This Row],[Return]]</f>
        <v>0.16407081366163964</v>
      </c>
    </row>
    <row r="5046" spans="2:5" x14ac:dyDescent="0.2">
      <c r="B5046" s="149">
        <v>37980</v>
      </c>
      <c r="C5046">
        <v>39.006767000000004</v>
      </c>
      <c r="D5046">
        <f t="shared" si="79"/>
        <v>0</v>
      </c>
      <c r="E5046">
        <f>Table2[[#This Row],[Return]]</f>
        <v>0</v>
      </c>
    </row>
    <row r="5047" spans="2:5" x14ac:dyDescent="0.2">
      <c r="B5047" s="149">
        <v>37979</v>
      </c>
      <c r="C5047">
        <v>39.006767000000004</v>
      </c>
      <c r="D5047">
        <f t="shared" si="79"/>
        <v>2.1080074992912094E-2</v>
      </c>
      <c r="E5047">
        <f>Table2[[#This Row],[Return]]</f>
        <v>2.1080074992912094E-2</v>
      </c>
    </row>
    <row r="5048" spans="2:5" x14ac:dyDescent="0.2">
      <c r="B5048" s="149">
        <v>37978</v>
      </c>
      <c r="C5048">
        <v>38.201476999999997</v>
      </c>
      <c r="D5048">
        <f t="shared" si="79"/>
        <v>-1.7620228670138877E-2</v>
      </c>
      <c r="E5048">
        <f>Table2[[#This Row],[Return]]</f>
        <v>-1.7620228670138877E-2</v>
      </c>
    </row>
    <row r="5049" spans="2:5" x14ac:dyDescent="0.2">
      <c r="B5049" s="149">
        <v>37977</v>
      </c>
      <c r="C5049">
        <v>38.886668999999998</v>
      </c>
      <c r="D5049">
        <f t="shared" si="79"/>
        <v>1.3998762288812919E-2</v>
      </c>
      <c r="E5049">
        <f>Table2[[#This Row],[Return]]</f>
        <v>1.3998762288812919E-2</v>
      </c>
    </row>
    <row r="5050" spans="2:5" x14ac:dyDescent="0.2">
      <c r="B5050" s="149">
        <v>37974</v>
      </c>
      <c r="C5050">
        <v>38.349818999999997</v>
      </c>
      <c r="D5050">
        <f t="shared" si="79"/>
        <v>8.5453517371767811E-3</v>
      </c>
      <c r="E5050">
        <f>Table2[[#This Row],[Return]]</f>
        <v>8.5453517371767811E-3</v>
      </c>
    </row>
    <row r="5051" spans="2:5" x14ac:dyDescent="0.2">
      <c r="B5051" s="149">
        <v>37973</v>
      </c>
      <c r="C5051">
        <v>38.024883000000003</v>
      </c>
      <c r="D5051">
        <f t="shared" si="79"/>
        <v>2.2801152319163454E-2</v>
      </c>
      <c r="E5051">
        <f>Table2[[#This Row],[Return]]</f>
        <v>2.2801152319163454E-2</v>
      </c>
    </row>
    <row r="5052" spans="2:5" x14ac:dyDescent="0.2">
      <c r="B5052" s="149">
        <v>37972</v>
      </c>
      <c r="C5052">
        <v>37.177199999999999</v>
      </c>
      <c r="D5052">
        <f t="shared" si="79"/>
        <v>-2.5731534702136044E-2</v>
      </c>
      <c r="E5052">
        <f>Table2[[#This Row],[Return]]</f>
        <v>-2.5731534702136044E-2</v>
      </c>
    </row>
    <row r="5053" spans="2:5" x14ac:dyDescent="0.2">
      <c r="B5053" s="149">
        <v>37971</v>
      </c>
      <c r="C5053">
        <v>38.159092000000001</v>
      </c>
      <c r="D5053">
        <f t="shared" si="79"/>
        <v>-3.5701645964546475E-2</v>
      </c>
      <c r="E5053">
        <f>Table2[[#This Row],[Return]]</f>
        <v>-3.5701645964546475E-2</v>
      </c>
    </row>
    <row r="5054" spans="2:5" x14ac:dyDescent="0.2">
      <c r="B5054" s="149">
        <v>37970</v>
      </c>
      <c r="C5054">
        <v>39.571872999999997</v>
      </c>
      <c r="D5054">
        <f t="shared" si="79"/>
        <v>4.8082654396231113E-2</v>
      </c>
      <c r="E5054">
        <f>Table2[[#This Row],[Return]]</f>
        <v>4.8082654396231113E-2</v>
      </c>
    </row>
    <row r="5055" spans="2:5" x14ac:dyDescent="0.2">
      <c r="B5055" s="149">
        <v>37967</v>
      </c>
      <c r="C5055">
        <v>37.756442999999997</v>
      </c>
      <c r="D5055">
        <f t="shared" si="79"/>
        <v>9.8238694303107148E-3</v>
      </c>
      <c r="E5055">
        <f>Table2[[#This Row],[Return]]</f>
        <v>9.8238694303107148E-3</v>
      </c>
    </row>
    <row r="5056" spans="2:5" x14ac:dyDescent="0.2">
      <c r="B5056" s="149">
        <v>37966</v>
      </c>
      <c r="C5056">
        <v>37.389136999999998</v>
      </c>
      <c r="D5056">
        <f t="shared" si="79"/>
        <v>-4.1470496644851529E-2</v>
      </c>
      <c r="E5056">
        <f>Table2[[#This Row],[Return]]</f>
        <v>-4.1470496644851529E-2</v>
      </c>
    </row>
    <row r="5057" spans="2:5" x14ac:dyDescent="0.2">
      <c r="B5057" s="149">
        <v>37965</v>
      </c>
      <c r="C5057">
        <v>39.006767000000004</v>
      </c>
      <c r="D5057">
        <f t="shared" si="79"/>
        <v>1.2468173458037879E-2</v>
      </c>
      <c r="E5057">
        <f>Table2[[#This Row],[Return]]</f>
        <v>1.2468173458037879E-2</v>
      </c>
    </row>
    <row r="5058" spans="2:5" x14ac:dyDescent="0.2">
      <c r="B5058" s="149">
        <v>37964</v>
      </c>
      <c r="C5058">
        <v>38.526412999999998</v>
      </c>
      <c r="D5058">
        <f t="shared" si="79"/>
        <v>5.2083271036722403E-2</v>
      </c>
      <c r="E5058">
        <f>Table2[[#This Row],[Return]]</f>
        <v>5.2083271036722403E-2</v>
      </c>
    </row>
    <row r="5059" spans="2:5" x14ac:dyDescent="0.2">
      <c r="B5059" s="149">
        <v>37963</v>
      </c>
      <c r="C5059">
        <v>36.619166999999997</v>
      </c>
      <c r="D5059">
        <f t="shared" si="79"/>
        <v>-9.6329299592238442E-4</v>
      </c>
      <c r="E5059">
        <f>Table2[[#This Row],[Return]]</f>
        <v>-9.6329299592238442E-4</v>
      </c>
    </row>
    <row r="5060" spans="2:5" x14ac:dyDescent="0.2">
      <c r="B5060" s="149">
        <v>37960</v>
      </c>
      <c r="C5060">
        <v>36.654476000000003</v>
      </c>
      <c r="D5060">
        <f t="shared" ref="D5060:D5123" si="80">(C5060-C5061)/C5061</f>
        <v>3.7592172013076922E-2</v>
      </c>
      <c r="E5060">
        <f>Table2[[#This Row],[Return]]</f>
        <v>3.7592172013076922E-2</v>
      </c>
    </row>
    <row r="5061" spans="2:5" x14ac:dyDescent="0.2">
      <c r="B5061" s="149">
        <v>37959</v>
      </c>
      <c r="C5061">
        <v>35.326476999999997</v>
      </c>
      <c r="D5061">
        <f t="shared" si="80"/>
        <v>1.6050540109308845E-2</v>
      </c>
      <c r="E5061">
        <f>Table2[[#This Row],[Return]]</f>
        <v>1.6050540109308845E-2</v>
      </c>
    </row>
    <row r="5062" spans="2:5" x14ac:dyDescent="0.2">
      <c r="B5062" s="149">
        <v>37958</v>
      </c>
      <c r="C5062">
        <v>34.768425000000001</v>
      </c>
      <c r="D5062">
        <f t="shared" si="80"/>
        <v>-1.9717235524744695E-2</v>
      </c>
      <c r="E5062">
        <f>Table2[[#This Row],[Return]]</f>
        <v>-1.9717235524744695E-2</v>
      </c>
    </row>
    <row r="5063" spans="2:5" x14ac:dyDescent="0.2">
      <c r="B5063" s="149">
        <v>37957</v>
      </c>
      <c r="C5063">
        <v>35.467751</v>
      </c>
      <c r="D5063">
        <f t="shared" si="80"/>
        <v>9.1758803829284391E-2</v>
      </c>
      <c r="E5063">
        <f>Table2[[#This Row],[Return]]</f>
        <v>9.1758803829284391E-2</v>
      </c>
    </row>
    <row r="5064" spans="2:5" x14ac:dyDescent="0.2">
      <c r="B5064" s="149">
        <v>37956</v>
      </c>
      <c r="C5064">
        <v>32.486801</v>
      </c>
      <c r="D5064">
        <f t="shared" si="80"/>
        <v>1.4336366515410769E-2</v>
      </c>
      <c r="E5064">
        <f>Table2[[#This Row],[Return]]</f>
        <v>1.4336366515410769E-2</v>
      </c>
    </row>
    <row r="5065" spans="2:5" x14ac:dyDescent="0.2">
      <c r="B5065" s="149">
        <v>37953</v>
      </c>
      <c r="C5065">
        <v>32.027641000000003</v>
      </c>
      <c r="D5065">
        <f t="shared" si="80"/>
        <v>-1.3704785365368151E-2</v>
      </c>
      <c r="E5065">
        <f>Table2[[#This Row],[Return]]</f>
        <v>-1.3704785365368151E-2</v>
      </c>
    </row>
    <row r="5066" spans="2:5" x14ac:dyDescent="0.2">
      <c r="B5066" s="149">
        <v>37952</v>
      </c>
      <c r="C5066">
        <v>32.472672000000003</v>
      </c>
      <c r="D5066">
        <f t="shared" si="80"/>
        <v>1.501463523166309E-2</v>
      </c>
      <c r="E5066">
        <f>Table2[[#This Row],[Return]]</f>
        <v>1.501463523166309E-2</v>
      </c>
    </row>
    <row r="5067" spans="2:5" x14ac:dyDescent="0.2">
      <c r="B5067" s="149">
        <v>37951</v>
      </c>
      <c r="C5067">
        <v>31.992318999999998</v>
      </c>
      <c r="D5067">
        <f t="shared" si="80"/>
        <v>0</v>
      </c>
      <c r="E5067">
        <f>Table2[[#This Row],[Return]]</f>
        <v>0</v>
      </c>
    </row>
    <row r="5068" spans="2:5" x14ac:dyDescent="0.2">
      <c r="B5068" s="149">
        <v>37950</v>
      </c>
      <c r="C5068">
        <v>31.992318999999998</v>
      </c>
      <c r="D5068">
        <f t="shared" si="80"/>
        <v>2.3965652811442917E-2</v>
      </c>
      <c r="E5068">
        <f>Table2[[#This Row],[Return]]</f>
        <v>2.3965652811442917E-2</v>
      </c>
    </row>
    <row r="5069" spans="2:5" x14ac:dyDescent="0.2">
      <c r="B5069" s="149">
        <v>37949</v>
      </c>
      <c r="C5069">
        <v>31.243547</v>
      </c>
      <c r="D5069">
        <f t="shared" si="80"/>
        <v>1.3519706795176539E-2</v>
      </c>
      <c r="E5069">
        <f>Table2[[#This Row],[Return]]</f>
        <v>1.3519706795176539E-2</v>
      </c>
    </row>
    <row r="5070" spans="2:5" x14ac:dyDescent="0.2">
      <c r="B5070" s="149">
        <v>37946</v>
      </c>
      <c r="C5070">
        <v>30.826778000000001</v>
      </c>
      <c r="D5070">
        <f t="shared" si="80"/>
        <v>-3.1513715660972934E-2</v>
      </c>
      <c r="E5070">
        <f>Table2[[#This Row],[Return]]</f>
        <v>-3.1513715660972934E-2</v>
      </c>
    </row>
    <row r="5071" spans="2:5" x14ac:dyDescent="0.2">
      <c r="B5071" s="149">
        <v>37945</v>
      </c>
      <c r="C5071">
        <v>31.829854999999998</v>
      </c>
      <c r="D5071">
        <f t="shared" si="80"/>
        <v>-3.3461895936743952E-2</v>
      </c>
      <c r="E5071">
        <f>Table2[[#This Row],[Return]]</f>
        <v>-3.3461895936743952E-2</v>
      </c>
    </row>
    <row r="5072" spans="2:5" x14ac:dyDescent="0.2">
      <c r="B5072" s="149">
        <v>37944</v>
      </c>
      <c r="C5072">
        <v>32.931815999999998</v>
      </c>
      <c r="D5072">
        <f t="shared" si="80"/>
        <v>-2.0999546259947342E-2</v>
      </c>
      <c r="E5072">
        <f>Table2[[#This Row],[Return]]</f>
        <v>-2.0999546259947342E-2</v>
      </c>
    </row>
    <row r="5073" spans="2:5" x14ac:dyDescent="0.2">
      <c r="B5073" s="149">
        <v>37943</v>
      </c>
      <c r="C5073">
        <v>33.638202999999997</v>
      </c>
      <c r="D5073">
        <f t="shared" si="80"/>
        <v>1.2114794752524269E-2</v>
      </c>
      <c r="E5073">
        <f>Table2[[#This Row],[Return]]</f>
        <v>1.2114794752524269E-2</v>
      </c>
    </row>
    <row r="5074" spans="2:5" x14ac:dyDescent="0.2">
      <c r="B5074" s="149">
        <v>37942</v>
      </c>
      <c r="C5074">
        <v>33.235560999999997</v>
      </c>
      <c r="D5074">
        <f t="shared" si="80"/>
        <v>-2.7556605075703547E-3</v>
      </c>
      <c r="E5074">
        <f>Table2[[#This Row],[Return]]</f>
        <v>-2.7556605075703547E-3</v>
      </c>
    </row>
    <row r="5075" spans="2:5" x14ac:dyDescent="0.2">
      <c r="B5075" s="149">
        <v>37939</v>
      </c>
      <c r="C5075">
        <v>33.327399999999997</v>
      </c>
      <c r="D5075">
        <f t="shared" si="80"/>
        <v>-2.237885718935561E-2</v>
      </c>
      <c r="E5075">
        <f>Table2[[#This Row],[Return]]</f>
        <v>-2.237885718935561E-2</v>
      </c>
    </row>
    <row r="5076" spans="2:5" x14ac:dyDescent="0.2">
      <c r="B5076" s="149">
        <v>37938</v>
      </c>
      <c r="C5076">
        <v>34.090302000000001</v>
      </c>
      <c r="D5076">
        <f t="shared" si="80"/>
        <v>-4.9625501681219542E-2</v>
      </c>
      <c r="E5076">
        <f>Table2[[#This Row],[Return]]</f>
        <v>-4.9625501681219542E-2</v>
      </c>
    </row>
    <row r="5077" spans="2:5" x14ac:dyDescent="0.2">
      <c r="B5077" s="149">
        <v>37937</v>
      </c>
      <c r="C5077">
        <v>35.870387999999998</v>
      </c>
      <c r="D5077">
        <f t="shared" si="80"/>
        <v>7.4027093035939254E-2</v>
      </c>
      <c r="E5077">
        <f>Table2[[#This Row],[Return]]</f>
        <v>7.4027093035939254E-2</v>
      </c>
    </row>
    <row r="5078" spans="2:5" x14ac:dyDescent="0.2">
      <c r="B5078" s="149">
        <v>37936</v>
      </c>
      <c r="C5078">
        <v>33.398029000000001</v>
      </c>
      <c r="D5078">
        <f t="shared" si="80"/>
        <v>3.6160120137136174E-2</v>
      </c>
      <c r="E5078">
        <f>Table2[[#This Row],[Return]]</f>
        <v>3.6160120137136174E-2</v>
      </c>
    </row>
    <row r="5079" spans="2:5" x14ac:dyDescent="0.2">
      <c r="B5079" s="149">
        <v>37935</v>
      </c>
      <c r="C5079">
        <v>32.232498</v>
      </c>
      <c r="D5079">
        <f t="shared" si="80"/>
        <v>-5.4490257920183421E-3</v>
      </c>
      <c r="E5079">
        <f>Table2[[#This Row],[Return]]</f>
        <v>-5.4490257920183421E-3</v>
      </c>
    </row>
    <row r="5080" spans="2:5" x14ac:dyDescent="0.2">
      <c r="B5080" s="149">
        <v>37932</v>
      </c>
      <c r="C5080">
        <v>32.409095999999998</v>
      </c>
      <c r="D5080">
        <f t="shared" si="80"/>
        <v>-1.6927160430314763E-2</v>
      </c>
      <c r="E5080">
        <f>Table2[[#This Row],[Return]]</f>
        <v>-1.6927160430314763E-2</v>
      </c>
    </row>
    <row r="5081" spans="2:5" x14ac:dyDescent="0.2">
      <c r="B5081" s="149">
        <v>37931</v>
      </c>
      <c r="C5081">
        <v>32.967136000000004</v>
      </c>
      <c r="D5081">
        <f t="shared" si="80"/>
        <v>3.5041051404221056E-2</v>
      </c>
      <c r="E5081">
        <f>Table2[[#This Row],[Return]]</f>
        <v>3.5041051404221056E-2</v>
      </c>
    </row>
    <row r="5082" spans="2:5" x14ac:dyDescent="0.2">
      <c r="B5082" s="149">
        <v>37930</v>
      </c>
      <c r="C5082">
        <v>31.851042</v>
      </c>
      <c r="D5082">
        <f t="shared" si="80"/>
        <v>-7.8479339864449091E-2</v>
      </c>
      <c r="E5082">
        <f>Table2[[#This Row],[Return]]</f>
        <v>-7.8479339864449091E-2</v>
      </c>
    </row>
    <row r="5083" spans="2:5" x14ac:dyDescent="0.2">
      <c r="B5083" s="149">
        <v>37929</v>
      </c>
      <c r="C5083">
        <v>34.563567999999997</v>
      </c>
      <c r="D5083">
        <f t="shared" si="80"/>
        <v>0.18274088329578328</v>
      </c>
      <c r="E5083">
        <f>Table2[[#This Row],[Return]]</f>
        <v>0.18274088329578328</v>
      </c>
    </row>
    <row r="5084" spans="2:5" x14ac:dyDescent="0.2">
      <c r="B5084" s="149">
        <v>37928</v>
      </c>
      <c r="C5084">
        <v>29.223279999999999</v>
      </c>
      <c r="D5084">
        <f t="shared" si="80"/>
        <v>2.8337150456955101E-2</v>
      </c>
      <c r="E5084">
        <f>Table2[[#This Row],[Return]]</f>
        <v>2.8337150456955101E-2</v>
      </c>
    </row>
    <row r="5085" spans="2:5" x14ac:dyDescent="0.2">
      <c r="B5085" s="149">
        <v>37925</v>
      </c>
      <c r="C5085">
        <v>28.417995000000001</v>
      </c>
      <c r="D5085">
        <f t="shared" si="80"/>
        <v>-3.7148771569499276E-3</v>
      </c>
      <c r="E5085">
        <f>Table2[[#This Row],[Return]]</f>
        <v>-3.7148771569499276E-3</v>
      </c>
    </row>
    <row r="5086" spans="2:5" x14ac:dyDescent="0.2">
      <c r="B5086" s="149">
        <v>37924</v>
      </c>
      <c r="C5086">
        <v>28.523958</v>
      </c>
      <c r="D5086">
        <f t="shared" si="80"/>
        <v>9.7524945160737363E-3</v>
      </c>
      <c r="E5086">
        <f>Table2[[#This Row],[Return]]</f>
        <v>9.7524945160737363E-3</v>
      </c>
    </row>
    <row r="5087" spans="2:5" x14ac:dyDescent="0.2">
      <c r="B5087" s="149">
        <v>37923</v>
      </c>
      <c r="C5087">
        <v>28.248464999999999</v>
      </c>
      <c r="D5087">
        <f t="shared" si="80"/>
        <v>1.54900302219065E-2</v>
      </c>
      <c r="E5087">
        <f>Table2[[#This Row],[Return]]</f>
        <v>1.54900302219065E-2</v>
      </c>
    </row>
    <row r="5088" spans="2:5" x14ac:dyDescent="0.2">
      <c r="B5088" s="149">
        <v>37922</v>
      </c>
      <c r="C5088">
        <v>27.81757</v>
      </c>
      <c r="D5088">
        <f t="shared" si="80"/>
        <v>-3.0287850488140325E-2</v>
      </c>
      <c r="E5088">
        <f>Table2[[#This Row],[Return]]</f>
        <v>-3.0287850488140325E-2</v>
      </c>
    </row>
    <row r="5089" spans="2:5" x14ac:dyDescent="0.2">
      <c r="B5089" s="149">
        <v>37921</v>
      </c>
      <c r="C5089">
        <v>28.686419999999998</v>
      </c>
      <c r="D5089">
        <f t="shared" si="80"/>
        <v>1.7794322340598894E-2</v>
      </c>
      <c r="E5089">
        <f>Table2[[#This Row],[Return]]</f>
        <v>1.7794322340598894E-2</v>
      </c>
    </row>
    <row r="5090" spans="2:5" x14ac:dyDescent="0.2">
      <c r="B5090" s="149">
        <v>37918</v>
      </c>
      <c r="C5090">
        <v>28.184888999999998</v>
      </c>
      <c r="D5090">
        <f t="shared" si="80"/>
        <v>1.1919805228096929E-2</v>
      </c>
      <c r="E5090">
        <f>Table2[[#This Row],[Return]]</f>
        <v>1.1919805228096929E-2</v>
      </c>
    </row>
    <row r="5091" spans="2:5" x14ac:dyDescent="0.2">
      <c r="B5091" s="149">
        <v>37917</v>
      </c>
      <c r="C5091">
        <v>27.852888</v>
      </c>
      <c r="D5091">
        <f t="shared" si="80"/>
        <v>0</v>
      </c>
      <c r="E5091">
        <f>Table2[[#This Row],[Return]]</f>
        <v>0</v>
      </c>
    </row>
    <row r="5092" spans="2:5" x14ac:dyDescent="0.2">
      <c r="B5092" s="149">
        <v>37916</v>
      </c>
      <c r="C5092">
        <v>27.852888</v>
      </c>
      <c r="D5092">
        <f t="shared" si="80"/>
        <v>-1.424960604155261E-2</v>
      </c>
      <c r="E5092">
        <f>Table2[[#This Row],[Return]]</f>
        <v>-1.424960604155261E-2</v>
      </c>
    </row>
    <row r="5093" spans="2:5" x14ac:dyDescent="0.2">
      <c r="B5093" s="149">
        <v>37915</v>
      </c>
      <c r="C5093">
        <v>28.255517999999999</v>
      </c>
      <c r="D5093">
        <f t="shared" si="80"/>
        <v>-1.9127649543494059E-2</v>
      </c>
      <c r="E5093">
        <f>Table2[[#This Row],[Return]]</f>
        <v>-1.9127649543494059E-2</v>
      </c>
    </row>
    <row r="5094" spans="2:5" x14ac:dyDescent="0.2">
      <c r="B5094" s="149">
        <v>37914</v>
      </c>
      <c r="C5094">
        <v>28.806519000000002</v>
      </c>
      <c r="D5094">
        <f t="shared" si="80"/>
        <v>-1.1633359157717823E-2</v>
      </c>
      <c r="E5094">
        <f>Table2[[#This Row],[Return]]</f>
        <v>-1.1633359157717823E-2</v>
      </c>
    </row>
    <row r="5095" spans="2:5" x14ac:dyDescent="0.2">
      <c r="B5095" s="149">
        <v>37911</v>
      </c>
      <c r="C5095">
        <v>29.145579999999999</v>
      </c>
      <c r="D5095">
        <f t="shared" si="80"/>
        <v>1.2515266460089165E-2</v>
      </c>
      <c r="E5095">
        <f>Table2[[#This Row],[Return]]</f>
        <v>1.2515266460089165E-2</v>
      </c>
    </row>
    <row r="5096" spans="2:5" x14ac:dyDescent="0.2">
      <c r="B5096" s="149">
        <v>37910</v>
      </c>
      <c r="C5096">
        <v>28.785323999999999</v>
      </c>
      <c r="D5096">
        <f t="shared" si="80"/>
        <v>1.5956352874569993E-2</v>
      </c>
      <c r="E5096">
        <f>Table2[[#This Row],[Return]]</f>
        <v>1.5956352874569993E-2</v>
      </c>
    </row>
    <row r="5097" spans="2:5" x14ac:dyDescent="0.2">
      <c r="B5097" s="149">
        <v>37909</v>
      </c>
      <c r="C5097">
        <v>28.333228999999999</v>
      </c>
      <c r="D5097">
        <f t="shared" si="80"/>
        <v>-2.8107642117227039E-2</v>
      </c>
      <c r="E5097">
        <f>Table2[[#This Row],[Return]]</f>
        <v>-2.8107642117227039E-2</v>
      </c>
    </row>
    <row r="5098" spans="2:5" x14ac:dyDescent="0.2">
      <c r="B5098" s="149">
        <v>37908</v>
      </c>
      <c r="C5098">
        <v>29.152640999999999</v>
      </c>
      <c r="D5098">
        <f t="shared" si="80"/>
        <v>-7.455664865132083E-3</v>
      </c>
      <c r="E5098">
        <f>Table2[[#This Row],[Return]]</f>
        <v>-7.455664865132083E-3</v>
      </c>
    </row>
    <row r="5099" spans="2:5" x14ac:dyDescent="0.2">
      <c r="B5099" s="149">
        <v>37907</v>
      </c>
      <c r="C5099">
        <v>29.371625999999999</v>
      </c>
      <c r="D5099">
        <f t="shared" si="80"/>
        <v>-2.3943594573200888E-2</v>
      </c>
      <c r="E5099">
        <f>Table2[[#This Row],[Return]]</f>
        <v>-2.3943594573200888E-2</v>
      </c>
    </row>
    <row r="5100" spans="2:5" x14ac:dyDescent="0.2">
      <c r="B5100" s="149">
        <v>37904</v>
      </c>
      <c r="C5100">
        <v>30.092140000000001</v>
      </c>
      <c r="D5100">
        <f t="shared" si="80"/>
        <v>-2.9612764344400737E-2</v>
      </c>
      <c r="E5100">
        <f>Table2[[#This Row],[Return]]</f>
        <v>-2.9612764344400737E-2</v>
      </c>
    </row>
    <row r="5101" spans="2:5" x14ac:dyDescent="0.2">
      <c r="B5101" s="149">
        <v>37903</v>
      </c>
      <c r="C5101">
        <v>31.010445000000001</v>
      </c>
      <c r="D5101">
        <f t="shared" si="80"/>
        <v>8.475426173579878E-2</v>
      </c>
      <c r="E5101">
        <f>Table2[[#This Row],[Return]]</f>
        <v>8.475426173579878E-2</v>
      </c>
    </row>
    <row r="5102" spans="2:5" x14ac:dyDescent="0.2">
      <c r="B5102" s="149">
        <v>37902</v>
      </c>
      <c r="C5102">
        <v>28.587530000000001</v>
      </c>
      <c r="D5102">
        <f t="shared" si="80"/>
        <v>1.7329128985430122E-3</v>
      </c>
      <c r="E5102">
        <f>Table2[[#This Row],[Return]]</f>
        <v>1.7329128985430122E-3</v>
      </c>
    </row>
    <row r="5103" spans="2:5" x14ac:dyDescent="0.2">
      <c r="B5103" s="149">
        <v>37901</v>
      </c>
      <c r="C5103">
        <v>28.538076</v>
      </c>
      <c r="D5103">
        <f t="shared" si="80"/>
        <v>-2.6506428509661263E-2</v>
      </c>
      <c r="E5103">
        <f>Table2[[#This Row],[Return]]</f>
        <v>-2.6506428509661263E-2</v>
      </c>
    </row>
    <row r="5104" spans="2:5" x14ac:dyDescent="0.2">
      <c r="B5104" s="149">
        <v>37900</v>
      </c>
      <c r="C5104">
        <v>29.315114999999999</v>
      </c>
      <c r="D5104">
        <f t="shared" si="80"/>
        <v>-1.9239997131926037E-3</v>
      </c>
      <c r="E5104">
        <f>Table2[[#This Row],[Return]]</f>
        <v>-1.9239997131926037E-3</v>
      </c>
    </row>
    <row r="5105" spans="2:5" x14ac:dyDescent="0.2">
      <c r="B5105" s="149">
        <v>37897</v>
      </c>
      <c r="C5105">
        <v>29.371625999999999</v>
      </c>
      <c r="D5105">
        <f t="shared" si="80"/>
        <v>1.7123117963231779E-2</v>
      </c>
      <c r="E5105">
        <f>Table2[[#This Row],[Return]]</f>
        <v>1.7123117963231779E-2</v>
      </c>
    </row>
    <row r="5106" spans="2:5" x14ac:dyDescent="0.2">
      <c r="B5106" s="149">
        <v>37896</v>
      </c>
      <c r="C5106">
        <v>28.877158999999999</v>
      </c>
      <c r="D5106">
        <f t="shared" si="80"/>
        <v>0</v>
      </c>
      <c r="E5106">
        <f>Table2[[#This Row],[Return]]</f>
        <v>0</v>
      </c>
    </row>
    <row r="5107" spans="2:5" x14ac:dyDescent="0.2">
      <c r="B5107" s="149">
        <v>37895</v>
      </c>
      <c r="C5107">
        <v>28.877158999999999</v>
      </c>
      <c r="D5107">
        <f t="shared" si="80"/>
        <v>1.767542743048886E-2</v>
      </c>
      <c r="E5107">
        <f>Table2[[#This Row],[Return]]</f>
        <v>1.767542743048886E-2</v>
      </c>
    </row>
    <row r="5108" spans="2:5" x14ac:dyDescent="0.2">
      <c r="B5108" s="149">
        <v>37894</v>
      </c>
      <c r="C5108">
        <v>28.375608</v>
      </c>
      <c r="D5108">
        <f t="shared" si="80"/>
        <v>3.4508872377772212E-2</v>
      </c>
      <c r="E5108">
        <f>Table2[[#This Row],[Return]]</f>
        <v>3.4508872377772212E-2</v>
      </c>
    </row>
    <row r="5109" spans="2:5" x14ac:dyDescent="0.2">
      <c r="B5109" s="149">
        <v>37893</v>
      </c>
      <c r="C5109">
        <v>27.429061999999998</v>
      </c>
      <c r="D5109">
        <f t="shared" si="80"/>
        <v>-8.1734652921161954E-3</v>
      </c>
      <c r="E5109">
        <f>Table2[[#This Row],[Return]]</f>
        <v>-8.1734652921161954E-3</v>
      </c>
    </row>
    <row r="5110" spans="2:5" x14ac:dyDescent="0.2">
      <c r="B5110" s="149">
        <v>37890</v>
      </c>
      <c r="C5110">
        <v>27.655100000000001</v>
      </c>
      <c r="D5110">
        <f t="shared" si="80"/>
        <v>3.8461816286759045E-3</v>
      </c>
      <c r="E5110">
        <f>Table2[[#This Row],[Return]]</f>
        <v>3.8461816286759045E-3</v>
      </c>
    </row>
    <row r="5111" spans="2:5" x14ac:dyDescent="0.2">
      <c r="B5111" s="149">
        <v>37889</v>
      </c>
      <c r="C5111">
        <v>27.549140999999999</v>
      </c>
      <c r="D5111">
        <f t="shared" si="80"/>
        <v>-6.1161299502372531E-3</v>
      </c>
      <c r="E5111">
        <f>Table2[[#This Row],[Return]]</f>
        <v>-6.1161299502372531E-3</v>
      </c>
    </row>
    <row r="5112" spans="2:5" x14ac:dyDescent="0.2">
      <c r="B5112" s="149">
        <v>37888</v>
      </c>
      <c r="C5112">
        <v>27.718672000000002</v>
      </c>
      <c r="D5112">
        <f t="shared" si="80"/>
        <v>2.7763323391137813E-2</v>
      </c>
      <c r="E5112">
        <f>Table2[[#This Row],[Return]]</f>
        <v>2.7763323391137813E-2</v>
      </c>
    </row>
    <row r="5113" spans="2:5" x14ac:dyDescent="0.2">
      <c r="B5113" s="149">
        <v>37887</v>
      </c>
      <c r="C5113">
        <v>26.969898000000001</v>
      </c>
      <c r="D5113">
        <f t="shared" si="80"/>
        <v>-8.3117541351019168E-3</v>
      </c>
      <c r="E5113">
        <f>Table2[[#This Row],[Return]]</f>
        <v>-8.3117541351019168E-3</v>
      </c>
    </row>
    <row r="5114" spans="2:5" x14ac:dyDescent="0.2">
      <c r="B5114" s="149">
        <v>37886</v>
      </c>
      <c r="C5114">
        <v>27.195944000000001</v>
      </c>
      <c r="D5114">
        <f t="shared" si="80"/>
        <v>8.6036590036156893E-2</v>
      </c>
      <c r="E5114">
        <f>Table2[[#This Row],[Return]]</f>
        <v>8.6036590036156893E-2</v>
      </c>
    </row>
    <row r="5115" spans="2:5" x14ac:dyDescent="0.2">
      <c r="B5115" s="149">
        <v>37883</v>
      </c>
      <c r="C5115">
        <v>25.041461999999999</v>
      </c>
      <c r="D5115">
        <f t="shared" si="80"/>
        <v>-6.7105022232264305E-2</v>
      </c>
      <c r="E5115">
        <f>Table2[[#This Row],[Return]]</f>
        <v>-6.7105022232264305E-2</v>
      </c>
    </row>
    <row r="5116" spans="2:5" x14ac:dyDescent="0.2">
      <c r="B5116" s="149">
        <v>37882</v>
      </c>
      <c r="C5116">
        <v>26.842745000000001</v>
      </c>
      <c r="D5116">
        <f t="shared" si="80"/>
        <v>-4.8096428325852654E-2</v>
      </c>
      <c r="E5116">
        <f>Table2[[#This Row],[Return]]</f>
        <v>-4.8096428325852654E-2</v>
      </c>
    </row>
    <row r="5117" spans="2:5" x14ac:dyDescent="0.2">
      <c r="B5117" s="149">
        <v>37881</v>
      </c>
      <c r="C5117">
        <v>28.199017000000001</v>
      </c>
      <c r="D5117">
        <f t="shared" si="80"/>
        <v>4.914601931753499E-2</v>
      </c>
      <c r="E5117">
        <f>Table2[[#This Row],[Return]]</f>
        <v>4.914601931753499E-2</v>
      </c>
    </row>
    <row r="5118" spans="2:5" x14ac:dyDescent="0.2">
      <c r="B5118" s="149">
        <v>37880</v>
      </c>
      <c r="C5118">
        <v>26.878067000000001</v>
      </c>
      <c r="D5118">
        <f t="shared" si="80"/>
        <v>-4.9462854842327042E-2</v>
      </c>
      <c r="E5118">
        <f>Table2[[#This Row],[Return]]</f>
        <v>-4.9462854842327042E-2</v>
      </c>
    </row>
    <row r="5119" spans="2:5" x14ac:dyDescent="0.2">
      <c r="B5119" s="149">
        <v>37879</v>
      </c>
      <c r="C5119">
        <v>28.276713999999998</v>
      </c>
      <c r="D5119">
        <f t="shared" si="80"/>
        <v>-3.1219927668805974E-2</v>
      </c>
      <c r="E5119">
        <f>Table2[[#This Row],[Return]]</f>
        <v>-3.1219927668805974E-2</v>
      </c>
    </row>
    <row r="5120" spans="2:5" x14ac:dyDescent="0.2">
      <c r="B5120" s="149">
        <v>37876</v>
      </c>
      <c r="C5120">
        <v>29.18796</v>
      </c>
      <c r="D5120">
        <f t="shared" si="80"/>
        <v>8.1675346491980619E-2</v>
      </c>
      <c r="E5120">
        <f>Table2[[#This Row],[Return]]</f>
        <v>8.1675346491980619E-2</v>
      </c>
    </row>
    <row r="5121" spans="2:5" x14ac:dyDescent="0.2">
      <c r="B5121" s="149">
        <v>37875</v>
      </c>
      <c r="C5121">
        <v>26.984030000000001</v>
      </c>
      <c r="D5121">
        <f t="shared" si="80"/>
        <v>2.8182863993664914E-3</v>
      </c>
      <c r="E5121">
        <f>Table2[[#This Row],[Return]]</f>
        <v>2.8182863993664914E-3</v>
      </c>
    </row>
    <row r="5122" spans="2:5" x14ac:dyDescent="0.2">
      <c r="B5122" s="149">
        <v>37874</v>
      </c>
      <c r="C5122">
        <v>26.908194999999999</v>
      </c>
      <c r="D5122">
        <f t="shared" si="80"/>
        <v>1.092112250052606E-2</v>
      </c>
      <c r="E5122">
        <f>Table2[[#This Row],[Return]]</f>
        <v>1.092112250052606E-2</v>
      </c>
    </row>
    <row r="5123" spans="2:5" x14ac:dyDescent="0.2">
      <c r="B5123" s="149">
        <v>37873</v>
      </c>
      <c r="C5123">
        <v>26.617502000000002</v>
      </c>
      <c r="D5123">
        <f t="shared" si="80"/>
        <v>-1.8410802506775899E-2</v>
      </c>
      <c r="E5123">
        <f>Table2[[#This Row],[Return]]</f>
        <v>-1.8410802506775899E-2</v>
      </c>
    </row>
    <row r="5124" spans="2:5" x14ac:dyDescent="0.2">
      <c r="B5124" s="149">
        <v>37872</v>
      </c>
      <c r="C5124">
        <v>27.116743</v>
      </c>
      <c r="D5124">
        <f t="shared" ref="D5124:D5187" si="81">(C5124-C5125)/C5125</f>
        <v>2.7292554416676273E-2</v>
      </c>
      <c r="E5124">
        <f>Table2[[#This Row],[Return]]</f>
        <v>2.7292554416676273E-2</v>
      </c>
    </row>
    <row r="5125" spans="2:5" x14ac:dyDescent="0.2">
      <c r="B5125" s="149">
        <v>37869</v>
      </c>
      <c r="C5125">
        <v>26.396319999999999</v>
      </c>
      <c r="D5125">
        <f t="shared" si="81"/>
        <v>-2.4749003193320879E-2</v>
      </c>
      <c r="E5125">
        <f>Table2[[#This Row],[Return]]</f>
        <v>-2.4749003193320879E-2</v>
      </c>
    </row>
    <row r="5126" spans="2:5" x14ac:dyDescent="0.2">
      <c r="B5126" s="149">
        <v>37868</v>
      </c>
      <c r="C5126">
        <v>27.066181</v>
      </c>
      <c r="D5126">
        <f t="shared" si="81"/>
        <v>8.9515614787210405E-3</v>
      </c>
      <c r="E5126">
        <f>Table2[[#This Row],[Return]]</f>
        <v>8.9515614787210405E-3</v>
      </c>
    </row>
    <row r="5127" spans="2:5" x14ac:dyDescent="0.2">
      <c r="B5127" s="149">
        <v>37867</v>
      </c>
      <c r="C5127">
        <v>26.826046000000002</v>
      </c>
      <c r="D5127">
        <f t="shared" si="81"/>
        <v>-6.2500161631600479E-2</v>
      </c>
      <c r="E5127">
        <f>Table2[[#This Row],[Return]]</f>
        <v>-6.2500161631600479E-2</v>
      </c>
    </row>
    <row r="5128" spans="2:5" x14ac:dyDescent="0.2">
      <c r="B5128" s="149">
        <v>37866</v>
      </c>
      <c r="C5128">
        <v>28.614453999999999</v>
      </c>
      <c r="D5128">
        <f t="shared" si="81"/>
        <v>-7.0171203717404934E-3</v>
      </c>
      <c r="E5128">
        <f>Table2[[#This Row],[Return]]</f>
        <v>-7.0171203717404934E-3</v>
      </c>
    </row>
    <row r="5129" spans="2:5" x14ac:dyDescent="0.2">
      <c r="B5129" s="149">
        <v>37865</v>
      </c>
      <c r="C5129">
        <v>28.816663999999999</v>
      </c>
      <c r="D5129">
        <f t="shared" si="81"/>
        <v>2.2421692041235782E-2</v>
      </c>
      <c r="E5129">
        <f>Table2[[#This Row],[Return]]</f>
        <v>2.2421692041235782E-2</v>
      </c>
    </row>
    <row r="5130" spans="2:5" x14ac:dyDescent="0.2">
      <c r="B5130" s="149">
        <v>37862</v>
      </c>
      <c r="C5130">
        <v>28.184715000000001</v>
      </c>
      <c r="D5130">
        <f t="shared" si="81"/>
        <v>-8.6691414840230283E-3</v>
      </c>
      <c r="E5130">
        <f>Table2[[#This Row],[Return]]</f>
        <v>-8.6691414840230283E-3</v>
      </c>
    </row>
    <row r="5131" spans="2:5" x14ac:dyDescent="0.2">
      <c r="B5131" s="149">
        <v>37861</v>
      </c>
      <c r="C5131">
        <v>28.431189</v>
      </c>
      <c r="D5131">
        <f t="shared" si="81"/>
        <v>-3.9085578947343505E-2</v>
      </c>
      <c r="E5131">
        <f>Table2[[#This Row],[Return]]</f>
        <v>-3.9085578947343505E-2</v>
      </c>
    </row>
    <row r="5132" spans="2:5" x14ac:dyDescent="0.2">
      <c r="B5132" s="149">
        <v>37860</v>
      </c>
      <c r="C5132">
        <v>29.587638999999999</v>
      </c>
      <c r="D5132">
        <f t="shared" si="81"/>
        <v>-1.3277067963122023E-2</v>
      </c>
      <c r="E5132">
        <f>Table2[[#This Row],[Return]]</f>
        <v>-1.3277067963122023E-2</v>
      </c>
    </row>
    <row r="5133" spans="2:5" x14ac:dyDescent="0.2">
      <c r="B5133" s="149">
        <v>37859</v>
      </c>
      <c r="C5133">
        <v>29.985762000000001</v>
      </c>
      <c r="D5133">
        <f t="shared" si="81"/>
        <v>3.174582475273055E-2</v>
      </c>
      <c r="E5133">
        <f>Table2[[#This Row],[Return]]</f>
        <v>3.174582475273055E-2</v>
      </c>
    </row>
    <row r="5134" spans="2:5" x14ac:dyDescent="0.2">
      <c r="B5134" s="149">
        <v>37858</v>
      </c>
      <c r="C5134">
        <v>29.063129</v>
      </c>
      <c r="D5134">
        <f t="shared" si="81"/>
        <v>-2.1905411878369817E-2</v>
      </c>
      <c r="E5134">
        <f>Table2[[#This Row],[Return]]</f>
        <v>-2.1905411878369817E-2</v>
      </c>
    </row>
    <row r="5135" spans="2:5" x14ac:dyDescent="0.2">
      <c r="B5135" s="149">
        <v>37855</v>
      </c>
      <c r="C5135">
        <v>29.714027000000002</v>
      </c>
      <c r="D5135">
        <f t="shared" si="81"/>
        <v>-2.8713210593181281E-2</v>
      </c>
      <c r="E5135">
        <f>Table2[[#This Row],[Return]]</f>
        <v>-2.8713210593181281E-2</v>
      </c>
    </row>
    <row r="5136" spans="2:5" x14ac:dyDescent="0.2">
      <c r="B5136" s="149">
        <v>37854</v>
      </c>
      <c r="C5136">
        <v>30.592434000000001</v>
      </c>
      <c r="D5136">
        <f t="shared" si="81"/>
        <v>-5.1377506298937803E-3</v>
      </c>
      <c r="E5136">
        <f>Table2[[#This Row],[Return]]</f>
        <v>-5.1377506298937803E-3</v>
      </c>
    </row>
    <row r="5137" spans="2:5" x14ac:dyDescent="0.2">
      <c r="B5137" s="149">
        <v>37853</v>
      </c>
      <c r="C5137">
        <v>30.750422</v>
      </c>
      <c r="D5137">
        <f t="shared" si="81"/>
        <v>-6.1590465298078296E-4</v>
      </c>
      <c r="E5137">
        <f>Table2[[#This Row],[Return]]</f>
        <v>-6.1590465298078296E-4</v>
      </c>
    </row>
    <row r="5138" spans="2:5" x14ac:dyDescent="0.2">
      <c r="B5138" s="149">
        <v>37852</v>
      </c>
      <c r="C5138">
        <v>30.769373000000002</v>
      </c>
      <c r="D5138">
        <f t="shared" si="81"/>
        <v>3.397759257354413E-2</v>
      </c>
      <c r="E5138">
        <f>Table2[[#This Row],[Return]]</f>
        <v>3.397759257354413E-2</v>
      </c>
    </row>
    <row r="5139" spans="2:5" x14ac:dyDescent="0.2">
      <c r="B5139" s="149">
        <v>37851</v>
      </c>
      <c r="C5139">
        <v>29.758258999999999</v>
      </c>
      <c r="D5139">
        <f t="shared" si="81"/>
        <v>-9.0490173476850608E-3</v>
      </c>
      <c r="E5139">
        <f>Table2[[#This Row],[Return]]</f>
        <v>-9.0490173476850608E-3</v>
      </c>
    </row>
    <row r="5140" spans="2:5" x14ac:dyDescent="0.2">
      <c r="B5140" s="149">
        <v>37848</v>
      </c>
      <c r="C5140">
        <v>30.030000999999999</v>
      </c>
      <c r="D5140">
        <f t="shared" si="81"/>
        <v>0</v>
      </c>
      <c r="E5140">
        <f>Table2[[#This Row],[Return]]</f>
        <v>0</v>
      </c>
    </row>
    <row r="5141" spans="2:5" x14ac:dyDescent="0.2">
      <c r="B5141" s="149">
        <v>37847</v>
      </c>
      <c r="C5141">
        <v>30.030000999999999</v>
      </c>
      <c r="D5141">
        <f t="shared" si="81"/>
        <v>2.1089336757077444E-3</v>
      </c>
      <c r="E5141">
        <f>Table2[[#This Row],[Return]]</f>
        <v>2.1089336757077444E-3</v>
      </c>
    </row>
    <row r="5142" spans="2:5" x14ac:dyDescent="0.2">
      <c r="B5142" s="149">
        <v>37846</v>
      </c>
      <c r="C5142">
        <v>29.966802999999999</v>
      </c>
      <c r="D5142">
        <f t="shared" si="81"/>
        <v>3.042140891892722E-2</v>
      </c>
      <c r="E5142">
        <f>Table2[[#This Row],[Return]]</f>
        <v>3.042140891892722E-2</v>
      </c>
    </row>
    <row r="5143" spans="2:5" x14ac:dyDescent="0.2">
      <c r="B5143" s="149">
        <v>37845</v>
      </c>
      <c r="C5143">
        <v>29.082084999999999</v>
      </c>
      <c r="D5143">
        <f t="shared" si="81"/>
        <v>-6.7855002227628428E-2</v>
      </c>
      <c r="E5143">
        <f>Table2[[#This Row],[Return]]</f>
        <v>-6.7855002227628428E-2</v>
      </c>
    </row>
    <row r="5144" spans="2:5" x14ac:dyDescent="0.2">
      <c r="B5144" s="149">
        <v>37844</v>
      </c>
      <c r="C5144">
        <v>31.199100000000001</v>
      </c>
      <c r="D5144">
        <f t="shared" si="81"/>
        <v>7.2328476885653914E-2</v>
      </c>
      <c r="E5144">
        <f>Table2[[#This Row],[Return]]</f>
        <v>7.2328476885653914E-2</v>
      </c>
    </row>
    <row r="5145" spans="2:5" x14ac:dyDescent="0.2">
      <c r="B5145" s="149">
        <v>37841</v>
      </c>
      <c r="C5145">
        <v>29.094722999999998</v>
      </c>
      <c r="D5145">
        <f t="shared" si="81"/>
        <v>5.0182488766694247E-2</v>
      </c>
      <c r="E5145">
        <f>Table2[[#This Row],[Return]]</f>
        <v>5.0182488766694247E-2</v>
      </c>
    </row>
    <row r="5146" spans="2:5" x14ac:dyDescent="0.2">
      <c r="B5146" s="149">
        <v>37840</v>
      </c>
      <c r="C5146">
        <v>27.704445</v>
      </c>
      <c r="D5146">
        <f t="shared" si="81"/>
        <v>4.5302913384174873E-2</v>
      </c>
      <c r="E5146">
        <f>Table2[[#This Row],[Return]]</f>
        <v>4.5302913384174873E-2</v>
      </c>
    </row>
    <row r="5147" spans="2:5" x14ac:dyDescent="0.2">
      <c r="B5147" s="149">
        <v>37839</v>
      </c>
      <c r="C5147">
        <v>26.503748000000002</v>
      </c>
      <c r="D5147">
        <f t="shared" si="81"/>
        <v>-7.8070425405652134E-3</v>
      </c>
      <c r="E5147">
        <f>Table2[[#This Row],[Return]]</f>
        <v>-7.8070425405652134E-3</v>
      </c>
    </row>
    <row r="5148" spans="2:5" x14ac:dyDescent="0.2">
      <c r="B5148" s="149">
        <v>37838</v>
      </c>
      <c r="C5148">
        <v>26.712292000000001</v>
      </c>
      <c r="D5148">
        <f t="shared" si="81"/>
        <v>-3.0727018272475464E-2</v>
      </c>
      <c r="E5148">
        <f>Table2[[#This Row],[Return]]</f>
        <v>-3.0727018272475464E-2</v>
      </c>
    </row>
    <row r="5149" spans="2:5" x14ac:dyDescent="0.2">
      <c r="B5149" s="149">
        <v>37837</v>
      </c>
      <c r="C5149">
        <v>27.559100999999998</v>
      </c>
      <c r="D5149">
        <f t="shared" si="81"/>
        <v>4.9326583359246806E-2</v>
      </c>
      <c r="E5149">
        <f>Table2[[#This Row],[Return]]</f>
        <v>4.9326583359246806E-2</v>
      </c>
    </row>
    <row r="5150" spans="2:5" x14ac:dyDescent="0.2">
      <c r="B5150" s="149">
        <v>37834</v>
      </c>
      <c r="C5150">
        <v>26.263607</v>
      </c>
      <c r="D5150">
        <f t="shared" si="81"/>
        <v>9.9470865448983647E-2</v>
      </c>
      <c r="E5150">
        <f>Table2[[#This Row],[Return]]</f>
        <v>9.9470865448983647E-2</v>
      </c>
    </row>
    <row r="5151" spans="2:5" x14ac:dyDescent="0.2">
      <c r="B5151" s="149">
        <v>37833</v>
      </c>
      <c r="C5151">
        <v>23.887497</v>
      </c>
      <c r="D5151">
        <f t="shared" si="81"/>
        <v>4.5174802043274074E-3</v>
      </c>
      <c r="E5151">
        <f>Table2[[#This Row],[Return]]</f>
        <v>4.5174802043274074E-3</v>
      </c>
    </row>
    <row r="5152" spans="2:5" x14ac:dyDescent="0.2">
      <c r="B5152" s="149">
        <v>37832</v>
      </c>
      <c r="C5152">
        <v>23.780071</v>
      </c>
      <c r="D5152">
        <f t="shared" si="81"/>
        <v>-8.6932093478200752E-3</v>
      </c>
      <c r="E5152">
        <f>Table2[[#This Row],[Return]]</f>
        <v>-8.6932093478200752E-3</v>
      </c>
    </row>
    <row r="5153" spans="2:5" x14ac:dyDescent="0.2">
      <c r="B5153" s="149">
        <v>37831</v>
      </c>
      <c r="C5153">
        <v>23.988609</v>
      </c>
      <c r="D5153">
        <f t="shared" si="81"/>
        <v>6.6291909335484706E-2</v>
      </c>
      <c r="E5153">
        <f>Table2[[#This Row],[Return]]</f>
        <v>6.6291909335484706E-2</v>
      </c>
    </row>
    <row r="5154" spans="2:5" x14ac:dyDescent="0.2">
      <c r="B5154" s="149">
        <v>37830</v>
      </c>
      <c r="C5154">
        <v>22.497225</v>
      </c>
      <c r="D5154">
        <f t="shared" si="81"/>
        <v>6.363903789026655E-2</v>
      </c>
      <c r="E5154">
        <f>Table2[[#This Row],[Return]]</f>
        <v>6.363903789026655E-2</v>
      </c>
    </row>
    <row r="5155" spans="2:5" x14ac:dyDescent="0.2">
      <c r="B5155" s="149">
        <v>37827</v>
      </c>
      <c r="C5155">
        <v>21.151184000000001</v>
      </c>
      <c r="D5155">
        <f t="shared" si="81"/>
        <v>-7.1195634800243299E-3</v>
      </c>
      <c r="E5155">
        <f>Table2[[#This Row],[Return]]</f>
        <v>-7.1195634800243299E-3</v>
      </c>
    </row>
    <row r="5156" spans="2:5" x14ac:dyDescent="0.2">
      <c r="B5156" s="149">
        <v>37826</v>
      </c>
      <c r="C5156">
        <v>21.302851</v>
      </c>
      <c r="D5156">
        <f t="shared" si="81"/>
        <v>1.6586417989778068E-2</v>
      </c>
      <c r="E5156">
        <f>Table2[[#This Row],[Return]]</f>
        <v>1.6586417989778068E-2</v>
      </c>
    </row>
    <row r="5157" spans="2:5" x14ac:dyDescent="0.2">
      <c r="B5157" s="149">
        <v>37825</v>
      </c>
      <c r="C5157">
        <v>20.955278</v>
      </c>
      <c r="D5157">
        <f t="shared" si="81"/>
        <v>-1.3682450440612941E-2</v>
      </c>
      <c r="E5157">
        <f>Table2[[#This Row],[Return]]</f>
        <v>-1.3682450440612941E-2</v>
      </c>
    </row>
    <row r="5158" spans="2:5" x14ac:dyDescent="0.2">
      <c r="B5158" s="149">
        <v>37824</v>
      </c>
      <c r="C5158">
        <v>21.245975000000001</v>
      </c>
      <c r="D5158">
        <f t="shared" si="81"/>
        <v>-1.6671205492355519E-2</v>
      </c>
      <c r="E5158">
        <f>Table2[[#This Row],[Return]]</f>
        <v>-1.6671205492355519E-2</v>
      </c>
    </row>
    <row r="5159" spans="2:5" x14ac:dyDescent="0.2">
      <c r="B5159" s="149">
        <v>37823</v>
      </c>
      <c r="C5159">
        <v>21.606176000000001</v>
      </c>
      <c r="D5159">
        <f t="shared" si="81"/>
        <v>-1.2420653998365618E-2</v>
      </c>
      <c r="E5159">
        <f>Table2[[#This Row],[Return]]</f>
        <v>-1.2420653998365618E-2</v>
      </c>
    </row>
    <row r="5160" spans="2:5" x14ac:dyDescent="0.2">
      <c r="B5160" s="149">
        <v>37820</v>
      </c>
      <c r="C5160">
        <v>21.877914000000001</v>
      </c>
      <c r="D5160">
        <f t="shared" si="81"/>
        <v>-2.4514356455840405E-2</v>
      </c>
      <c r="E5160">
        <f>Table2[[#This Row],[Return]]</f>
        <v>-2.4514356455840405E-2</v>
      </c>
    </row>
    <row r="5161" spans="2:5" x14ac:dyDescent="0.2">
      <c r="B5161" s="149">
        <v>37819</v>
      </c>
      <c r="C5161">
        <v>22.427714999999999</v>
      </c>
      <c r="D5161">
        <f t="shared" si="81"/>
        <v>2.5425513825231461E-3</v>
      </c>
      <c r="E5161">
        <f>Table2[[#This Row],[Return]]</f>
        <v>2.5425513825231461E-3</v>
      </c>
    </row>
    <row r="5162" spans="2:5" x14ac:dyDescent="0.2">
      <c r="B5162" s="149">
        <v>37818</v>
      </c>
      <c r="C5162">
        <v>22.370836000000001</v>
      </c>
      <c r="D5162">
        <f t="shared" si="81"/>
        <v>-1.6393344595362472E-2</v>
      </c>
      <c r="E5162">
        <f>Table2[[#This Row],[Return]]</f>
        <v>-1.6393344595362472E-2</v>
      </c>
    </row>
    <row r="5163" spans="2:5" x14ac:dyDescent="0.2">
      <c r="B5163" s="149">
        <v>37817</v>
      </c>
      <c r="C5163">
        <v>22.743680999999999</v>
      </c>
      <c r="D5163">
        <f t="shared" si="81"/>
        <v>-2.0146896447108209E-2</v>
      </c>
      <c r="E5163">
        <f>Table2[[#This Row],[Return]]</f>
        <v>-2.0146896447108209E-2</v>
      </c>
    </row>
    <row r="5164" spans="2:5" x14ac:dyDescent="0.2">
      <c r="B5164" s="149">
        <v>37816</v>
      </c>
      <c r="C5164">
        <v>23.211317000000001</v>
      </c>
      <c r="D5164">
        <f t="shared" si="81"/>
        <v>1.2124352458127917E-2</v>
      </c>
      <c r="E5164">
        <f>Table2[[#This Row],[Return]]</f>
        <v>1.2124352458127917E-2</v>
      </c>
    </row>
    <row r="5165" spans="2:5" x14ac:dyDescent="0.2">
      <c r="B5165" s="149">
        <v>37813</v>
      </c>
      <c r="C5165">
        <v>22.933266</v>
      </c>
      <c r="D5165">
        <f t="shared" si="81"/>
        <v>-6.8419408126583247E-3</v>
      </c>
      <c r="E5165">
        <f>Table2[[#This Row],[Return]]</f>
        <v>-6.8419408126583247E-3</v>
      </c>
    </row>
    <row r="5166" spans="2:5" x14ac:dyDescent="0.2">
      <c r="B5166" s="149">
        <v>37812</v>
      </c>
      <c r="C5166">
        <v>23.091255</v>
      </c>
      <c r="D5166">
        <f t="shared" si="81"/>
        <v>-7.0649359718542824E-3</v>
      </c>
      <c r="E5166">
        <f>Table2[[#This Row],[Return]]</f>
        <v>-7.0649359718542824E-3</v>
      </c>
    </row>
    <row r="5167" spans="2:5" x14ac:dyDescent="0.2">
      <c r="B5167" s="149">
        <v>37811</v>
      </c>
      <c r="C5167">
        <v>23.255554</v>
      </c>
      <c r="D5167">
        <f t="shared" si="81"/>
        <v>-5.4053254175947642E-3</v>
      </c>
      <c r="E5167">
        <f>Table2[[#This Row],[Return]]</f>
        <v>-5.4053254175947642E-3</v>
      </c>
    </row>
    <row r="5168" spans="2:5" x14ac:dyDescent="0.2">
      <c r="B5168" s="149">
        <v>37810</v>
      </c>
      <c r="C5168">
        <v>23.381941000000001</v>
      </c>
      <c r="D5168">
        <f t="shared" si="81"/>
        <v>-2.6315775227540118E-2</v>
      </c>
      <c r="E5168">
        <f>Table2[[#This Row],[Return]]</f>
        <v>-2.6315775227540118E-2</v>
      </c>
    </row>
    <row r="5169" spans="2:5" x14ac:dyDescent="0.2">
      <c r="B5169" s="149">
        <v>37809</v>
      </c>
      <c r="C5169">
        <v>24.013884999999998</v>
      </c>
      <c r="D5169">
        <f t="shared" si="81"/>
        <v>2.8416358416508736E-2</v>
      </c>
      <c r="E5169">
        <f>Table2[[#This Row],[Return]]</f>
        <v>2.8416358416508736E-2</v>
      </c>
    </row>
    <row r="5170" spans="2:5" x14ac:dyDescent="0.2">
      <c r="B5170" s="149">
        <v>37806</v>
      </c>
      <c r="C5170">
        <v>23.350352999999998</v>
      </c>
      <c r="D5170">
        <f t="shared" si="81"/>
        <v>2.0154808664010936E-2</v>
      </c>
      <c r="E5170">
        <f>Table2[[#This Row],[Return]]</f>
        <v>2.0154808664010936E-2</v>
      </c>
    </row>
    <row r="5171" spans="2:5" x14ac:dyDescent="0.2">
      <c r="B5171" s="149">
        <v>37805</v>
      </c>
      <c r="C5171">
        <v>22.889029000000001</v>
      </c>
      <c r="D5171">
        <f t="shared" si="81"/>
        <v>-5.0838445020812327E-2</v>
      </c>
      <c r="E5171">
        <f>Table2[[#This Row],[Return]]</f>
        <v>-5.0838445020812327E-2</v>
      </c>
    </row>
    <row r="5172" spans="2:5" x14ac:dyDescent="0.2">
      <c r="B5172" s="149">
        <v>37804</v>
      </c>
      <c r="C5172">
        <v>24.114998</v>
      </c>
      <c r="D5172">
        <f t="shared" si="81"/>
        <v>1.2201403709186494E-2</v>
      </c>
      <c r="E5172">
        <f>Table2[[#This Row],[Return]]</f>
        <v>1.2201403709186494E-2</v>
      </c>
    </row>
    <row r="5173" spans="2:5" x14ac:dyDescent="0.2">
      <c r="B5173" s="149">
        <v>37803</v>
      </c>
      <c r="C5173">
        <v>23.824307999999998</v>
      </c>
      <c r="D5173">
        <f t="shared" si="81"/>
        <v>1.4804867694992271E-2</v>
      </c>
      <c r="E5173">
        <f>Table2[[#This Row],[Return]]</f>
        <v>1.4804867694992271E-2</v>
      </c>
    </row>
    <row r="5174" spans="2:5" x14ac:dyDescent="0.2">
      <c r="B5174" s="149">
        <v>37802</v>
      </c>
      <c r="C5174">
        <v>23.476738000000001</v>
      </c>
      <c r="D5174">
        <f t="shared" si="81"/>
        <v>8.6893365112560503E-2</v>
      </c>
      <c r="E5174">
        <f>Table2[[#This Row],[Return]]</f>
        <v>8.6893365112560503E-2</v>
      </c>
    </row>
    <row r="5175" spans="2:5" x14ac:dyDescent="0.2">
      <c r="B5175" s="149">
        <v>37799</v>
      </c>
      <c r="C5175">
        <v>21.599854000000001</v>
      </c>
      <c r="D5175">
        <f t="shared" si="81"/>
        <v>-1.0423064408791143E-2</v>
      </c>
      <c r="E5175">
        <f>Table2[[#This Row],[Return]]</f>
        <v>-1.0423064408791143E-2</v>
      </c>
    </row>
    <row r="5176" spans="2:5" x14ac:dyDescent="0.2">
      <c r="B5176" s="149">
        <v>37798</v>
      </c>
      <c r="C5176">
        <v>21.827362000000001</v>
      </c>
      <c r="D5176">
        <f t="shared" si="81"/>
        <v>1.9781432044283856E-2</v>
      </c>
      <c r="E5176">
        <f>Table2[[#This Row],[Return]]</f>
        <v>1.9781432044283856E-2</v>
      </c>
    </row>
    <row r="5177" spans="2:5" x14ac:dyDescent="0.2">
      <c r="B5177" s="149">
        <v>37797</v>
      </c>
      <c r="C5177">
        <v>21.403960999999999</v>
      </c>
      <c r="D5177">
        <f t="shared" si="81"/>
        <v>1.4071859847849961E-2</v>
      </c>
      <c r="E5177">
        <f>Table2[[#This Row],[Return]]</f>
        <v>1.4071859847849961E-2</v>
      </c>
    </row>
    <row r="5178" spans="2:5" x14ac:dyDescent="0.2">
      <c r="B5178" s="149">
        <v>37796</v>
      </c>
      <c r="C5178">
        <v>21.106947000000002</v>
      </c>
      <c r="D5178">
        <f t="shared" si="81"/>
        <v>1.2121269954284452E-2</v>
      </c>
      <c r="E5178">
        <f>Table2[[#This Row],[Return]]</f>
        <v>1.2121269954284452E-2</v>
      </c>
    </row>
    <row r="5179" spans="2:5" x14ac:dyDescent="0.2">
      <c r="B5179" s="149">
        <v>37795</v>
      </c>
      <c r="C5179">
        <v>20.854168000000001</v>
      </c>
      <c r="D5179">
        <f t="shared" si="81"/>
        <v>-9.0089927408853552E-3</v>
      </c>
      <c r="E5179">
        <f>Table2[[#This Row],[Return]]</f>
        <v>-9.0089927408853552E-3</v>
      </c>
    </row>
    <row r="5180" spans="2:5" x14ac:dyDescent="0.2">
      <c r="B5180" s="149">
        <v>37792</v>
      </c>
      <c r="C5180">
        <v>21.043751</v>
      </c>
      <c r="D5180">
        <f t="shared" si="81"/>
        <v>-1.4792842341300187E-2</v>
      </c>
      <c r="E5180">
        <f>Table2[[#This Row],[Return]]</f>
        <v>-1.4792842341300187E-2</v>
      </c>
    </row>
    <row r="5181" spans="2:5" x14ac:dyDescent="0.2">
      <c r="B5181" s="149">
        <v>37791</v>
      </c>
      <c r="C5181">
        <v>21.359722000000001</v>
      </c>
      <c r="D5181">
        <f t="shared" si="81"/>
        <v>1.8072305522899776E-2</v>
      </c>
      <c r="E5181">
        <f>Table2[[#This Row],[Return]]</f>
        <v>1.8072305522899776E-2</v>
      </c>
    </row>
    <row r="5182" spans="2:5" x14ac:dyDescent="0.2">
      <c r="B5182" s="149">
        <v>37790</v>
      </c>
      <c r="C5182">
        <v>20.980554999999999</v>
      </c>
      <c r="D5182">
        <f t="shared" si="81"/>
        <v>-8.6596346048205698E-3</v>
      </c>
      <c r="E5182">
        <f>Table2[[#This Row],[Return]]</f>
        <v>-8.6596346048205698E-3</v>
      </c>
    </row>
    <row r="5183" spans="2:5" x14ac:dyDescent="0.2">
      <c r="B5183" s="149">
        <v>37789</v>
      </c>
      <c r="C5183">
        <v>21.163826</v>
      </c>
      <c r="D5183">
        <f t="shared" si="81"/>
        <v>8.7352789285126773E-3</v>
      </c>
      <c r="E5183">
        <f>Table2[[#This Row],[Return]]</f>
        <v>8.7352789285126773E-3</v>
      </c>
    </row>
    <row r="5184" spans="2:5" x14ac:dyDescent="0.2">
      <c r="B5184" s="149">
        <v>37788</v>
      </c>
      <c r="C5184">
        <v>20.980554999999999</v>
      </c>
      <c r="D5184">
        <f t="shared" si="81"/>
        <v>2.7863727491825096E-2</v>
      </c>
      <c r="E5184">
        <f>Table2[[#This Row],[Return]]</f>
        <v>2.7863727491825096E-2</v>
      </c>
    </row>
    <row r="5185" spans="2:5" x14ac:dyDescent="0.2">
      <c r="B5185" s="149">
        <v>37785</v>
      </c>
      <c r="C5185">
        <v>20.411805999999999</v>
      </c>
      <c r="D5185">
        <f t="shared" si="81"/>
        <v>-6.4310343136225759E-2</v>
      </c>
      <c r="E5185">
        <f>Table2[[#This Row],[Return]]</f>
        <v>-6.4310343136225759E-2</v>
      </c>
    </row>
    <row r="5186" spans="2:5" x14ac:dyDescent="0.2">
      <c r="B5186" s="149">
        <v>37784</v>
      </c>
      <c r="C5186">
        <v>21.814717999999999</v>
      </c>
      <c r="D5186">
        <f t="shared" si="81"/>
        <v>3.8820136504111369E-2</v>
      </c>
      <c r="E5186">
        <f>Table2[[#This Row],[Return]]</f>
        <v>3.8820136504111369E-2</v>
      </c>
    </row>
    <row r="5187" spans="2:5" x14ac:dyDescent="0.2">
      <c r="B5187" s="149">
        <v>37783</v>
      </c>
      <c r="C5187">
        <v>20.999514000000001</v>
      </c>
      <c r="D5187">
        <f t="shared" si="81"/>
        <v>-2.4019865771505683E-3</v>
      </c>
      <c r="E5187">
        <f>Table2[[#This Row],[Return]]</f>
        <v>-2.4019865771505683E-3</v>
      </c>
    </row>
    <row r="5188" spans="2:5" x14ac:dyDescent="0.2">
      <c r="B5188" s="149">
        <v>37782</v>
      </c>
      <c r="C5188">
        <v>21.050076000000001</v>
      </c>
      <c r="D5188">
        <f t="shared" ref="D5188:D5251" si="82">(C5188-C5189)/C5189</f>
        <v>-4.774128441006105E-2</v>
      </c>
      <c r="E5188">
        <f>Table2[[#This Row],[Return]]</f>
        <v>-4.774128441006105E-2</v>
      </c>
    </row>
    <row r="5189" spans="2:5" x14ac:dyDescent="0.2">
      <c r="B5189" s="149">
        <v>37781</v>
      </c>
      <c r="C5189">
        <v>22.105416999999999</v>
      </c>
      <c r="D5189">
        <f t="shared" si="82"/>
        <v>6.0321235058830247E-2</v>
      </c>
      <c r="E5189">
        <f>Table2[[#This Row],[Return]]</f>
        <v>6.0321235058830247E-2</v>
      </c>
    </row>
    <row r="5190" spans="2:5" x14ac:dyDescent="0.2">
      <c r="B5190" s="149">
        <v>37778</v>
      </c>
      <c r="C5190">
        <v>20.847849</v>
      </c>
      <c r="D5190">
        <f t="shared" si="82"/>
        <v>4.7301676609105184E-2</v>
      </c>
      <c r="E5190">
        <f>Table2[[#This Row],[Return]]</f>
        <v>4.7301676609105184E-2</v>
      </c>
    </row>
    <row r="5191" spans="2:5" x14ac:dyDescent="0.2">
      <c r="B5191" s="149">
        <v>37777</v>
      </c>
      <c r="C5191">
        <v>19.90625</v>
      </c>
      <c r="D5191">
        <f t="shared" si="82"/>
        <v>4.9999963076924336E-2</v>
      </c>
      <c r="E5191">
        <f>Table2[[#This Row],[Return]]</f>
        <v>4.9999963076924336E-2</v>
      </c>
    </row>
    <row r="5192" spans="2:5" x14ac:dyDescent="0.2">
      <c r="B5192" s="149">
        <v>37776</v>
      </c>
      <c r="C5192">
        <v>18.958334000000001</v>
      </c>
      <c r="D5192">
        <f t="shared" si="82"/>
        <v>-1.3314643526704394E-3</v>
      </c>
      <c r="E5192">
        <f>Table2[[#This Row],[Return]]</f>
        <v>-1.3314643526704394E-3</v>
      </c>
    </row>
    <row r="5193" spans="2:5" x14ac:dyDescent="0.2">
      <c r="B5193" s="149">
        <v>37775</v>
      </c>
      <c r="C5193">
        <v>18.983609999999999</v>
      </c>
      <c r="D5193">
        <f t="shared" si="82"/>
        <v>5.3545870139455028E-3</v>
      </c>
      <c r="E5193">
        <f>Table2[[#This Row],[Return]]</f>
        <v>5.3545870139455028E-3</v>
      </c>
    </row>
    <row r="5194" spans="2:5" x14ac:dyDescent="0.2">
      <c r="B5194" s="149">
        <v>37774</v>
      </c>
      <c r="C5194">
        <v>18.882501999999999</v>
      </c>
      <c r="D5194">
        <f t="shared" si="82"/>
        <v>-3.3322655899198826E-2</v>
      </c>
      <c r="E5194">
        <f>Table2[[#This Row],[Return]]</f>
        <v>-3.3322655899198826E-2</v>
      </c>
    </row>
    <row r="5195" spans="2:5" x14ac:dyDescent="0.2">
      <c r="B5195" s="149">
        <v>37771</v>
      </c>
      <c r="C5195">
        <v>19.533407</v>
      </c>
      <c r="D5195">
        <f t="shared" si="82"/>
        <v>1.3110727121694862E-2</v>
      </c>
      <c r="E5195">
        <f>Table2[[#This Row],[Return]]</f>
        <v>1.3110727121694862E-2</v>
      </c>
    </row>
    <row r="5196" spans="2:5" x14ac:dyDescent="0.2">
      <c r="B5196" s="149">
        <v>37770</v>
      </c>
      <c r="C5196">
        <v>19.280624</v>
      </c>
      <c r="D5196">
        <f t="shared" si="82"/>
        <v>1.0264754156255976E-2</v>
      </c>
      <c r="E5196">
        <f>Table2[[#This Row],[Return]]</f>
        <v>1.0264754156255976E-2</v>
      </c>
    </row>
    <row r="5197" spans="2:5" x14ac:dyDescent="0.2">
      <c r="B5197" s="149">
        <v>37769</v>
      </c>
      <c r="C5197">
        <v>19.084724000000001</v>
      </c>
      <c r="D5197">
        <f t="shared" si="82"/>
        <v>4.9918564729758228E-3</v>
      </c>
      <c r="E5197">
        <f>Table2[[#This Row],[Return]]</f>
        <v>4.9918564729758228E-3</v>
      </c>
    </row>
    <row r="5198" spans="2:5" x14ac:dyDescent="0.2">
      <c r="B5198" s="149">
        <v>37768</v>
      </c>
      <c r="C5198">
        <v>18.989929</v>
      </c>
      <c r="D5198">
        <f t="shared" si="82"/>
        <v>-1.6613279794001029E-3</v>
      </c>
      <c r="E5198">
        <f>Table2[[#This Row],[Return]]</f>
        <v>-1.6613279794001029E-3</v>
      </c>
    </row>
    <row r="5199" spans="2:5" x14ac:dyDescent="0.2">
      <c r="B5199" s="149">
        <v>37767</v>
      </c>
      <c r="C5199">
        <v>19.021529999999998</v>
      </c>
      <c r="D5199">
        <f t="shared" si="82"/>
        <v>1.2445585426980732E-2</v>
      </c>
      <c r="E5199">
        <f>Table2[[#This Row],[Return]]</f>
        <v>1.2445585426980732E-2</v>
      </c>
    </row>
    <row r="5200" spans="2:5" x14ac:dyDescent="0.2">
      <c r="B5200" s="149">
        <v>37764</v>
      </c>
      <c r="C5200">
        <v>18.787706</v>
      </c>
      <c r="D5200">
        <f t="shared" si="82"/>
        <v>2.5172280256628904E-2</v>
      </c>
      <c r="E5200">
        <f>Table2[[#This Row],[Return]]</f>
        <v>2.5172280256628904E-2</v>
      </c>
    </row>
    <row r="5201" spans="2:5" x14ac:dyDescent="0.2">
      <c r="B5201" s="149">
        <v>37763</v>
      </c>
      <c r="C5201">
        <v>18.326388999999999</v>
      </c>
      <c r="D5201">
        <f t="shared" si="82"/>
        <v>1.080500365985706E-2</v>
      </c>
      <c r="E5201">
        <f>Table2[[#This Row],[Return]]</f>
        <v>1.080500365985706E-2</v>
      </c>
    </row>
    <row r="5202" spans="2:5" x14ac:dyDescent="0.2">
      <c r="B5202" s="149">
        <v>37762</v>
      </c>
      <c r="C5202">
        <v>18.130489000000001</v>
      </c>
      <c r="D5202">
        <f t="shared" si="82"/>
        <v>1.7376067661932545E-2</v>
      </c>
      <c r="E5202">
        <f>Table2[[#This Row],[Return]]</f>
        <v>1.7376067661932545E-2</v>
      </c>
    </row>
    <row r="5203" spans="2:5" x14ac:dyDescent="0.2">
      <c r="B5203" s="149">
        <v>37761</v>
      </c>
      <c r="C5203">
        <v>17.820833</v>
      </c>
      <c r="D5203">
        <f t="shared" si="82"/>
        <v>-2.7586230980909475E-2</v>
      </c>
      <c r="E5203">
        <f>Table2[[#This Row],[Return]]</f>
        <v>-2.7586230980909475E-2</v>
      </c>
    </row>
    <row r="5204" spans="2:5" x14ac:dyDescent="0.2">
      <c r="B5204" s="149">
        <v>37760</v>
      </c>
      <c r="C5204">
        <v>18.326388999999999</v>
      </c>
      <c r="D5204">
        <f t="shared" si="82"/>
        <v>-1.1588269399312486E-2</v>
      </c>
      <c r="E5204">
        <f>Table2[[#This Row],[Return]]</f>
        <v>-1.1588269399312486E-2</v>
      </c>
    </row>
    <row r="5205" spans="2:5" x14ac:dyDescent="0.2">
      <c r="B5205" s="149">
        <v>37757</v>
      </c>
      <c r="C5205">
        <v>18.541250000000002</v>
      </c>
      <c r="D5205">
        <f t="shared" si="82"/>
        <v>-2.8476911691256303E-2</v>
      </c>
      <c r="E5205">
        <f>Table2[[#This Row],[Return]]</f>
        <v>-2.8476911691256303E-2</v>
      </c>
    </row>
    <row r="5206" spans="2:5" x14ac:dyDescent="0.2">
      <c r="B5206" s="149">
        <v>37756</v>
      </c>
      <c r="C5206">
        <v>19.084724000000001</v>
      </c>
      <c r="D5206">
        <f t="shared" si="82"/>
        <v>2.7211016899251591E-2</v>
      </c>
      <c r="E5206">
        <f>Table2[[#This Row],[Return]]</f>
        <v>2.7211016899251591E-2</v>
      </c>
    </row>
    <row r="5207" spans="2:5" x14ac:dyDescent="0.2">
      <c r="B5207" s="149">
        <v>37755</v>
      </c>
      <c r="C5207">
        <v>18.579166000000001</v>
      </c>
      <c r="D5207">
        <f t="shared" si="82"/>
        <v>-1.3091939021429804E-2</v>
      </c>
      <c r="E5207">
        <f>Table2[[#This Row],[Return]]</f>
        <v>-1.3091939021429804E-2</v>
      </c>
    </row>
    <row r="5208" spans="2:5" x14ac:dyDescent="0.2">
      <c r="B5208" s="149">
        <v>37754</v>
      </c>
      <c r="C5208">
        <v>18.82563</v>
      </c>
      <c r="D5208">
        <f t="shared" si="82"/>
        <v>3.0305159890500208E-3</v>
      </c>
      <c r="E5208">
        <f>Table2[[#This Row],[Return]]</f>
        <v>3.0305159890500208E-3</v>
      </c>
    </row>
    <row r="5209" spans="2:5" x14ac:dyDescent="0.2">
      <c r="B5209" s="149">
        <v>37753</v>
      </c>
      <c r="C5209">
        <v>18.768751000000002</v>
      </c>
      <c r="D5209">
        <f t="shared" si="82"/>
        <v>1.7123219373991402E-2</v>
      </c>
      <c r="E5209">
        <f>Table2[[#This Row],[Return]]</f>
        <v>1.7123219373991402E-2</v>
      </c>
    </row>
    <row r="5210" spans="2:5" x14ac:dyDescent="0.2">
      <c r="B5210" s="149">
        <v>37750</v>
      </c>
      <c r="C5210">
        <v>18.452780000000001</v>
      </c>
      <c r="D5210">
        <f t="shared" si="82"/>
        <v>-7.4778103859301061E-3</v>
      </c>
      <c r="E5210">
        <f>Table2[[#This Row],[Return]]</f>
        <v>-7.4778103859301061E-3</v>
      </c>
    </row>
    <row r="5211" spans="2:5" x14ac:dyDescent="0.2">
      <c r="B5211" s="149">
        <v>37749</v>
      </c>
      <c r="C5211">
        <v>18.591805999999998</v>
      </c>
      <c r="D5211">
        <f t="shared" si="82"/>
        <v>7.5341493260092868E-3</v>
      </c>
      <c r="E5211">
        <f>Table2[[#This Row],[Return]]</f>
        <v>7.5341493260092868E-3</v>
      </c>
    </row>
    <row r="5212" spans="2:5" x14ac:dyDescent="0.2">
      <c r="B5212" s="149">
        <v>37748</v>
      </c>
      <c r="C5212">
        <v>18.452780000000001</v>
      </c>
      <c r="D5212">
        <f t="shared" si="82"/>
        <v>3.9146143149564418E-2</v>
      </c>
      <c r="E5212">
        <f>Table2[[#This Row],[Return]]</f>
        <v>3.9146143149564418E-2</v>
      </c>
    </row>
    <row r="5213" spans="2:5" x14ac:dyDescent="0.2">
      <c r="B5213" s="149">
        <v>37747</v>
      </c>
      <c r="C5213">
        <v>17.757636999999999</v>
      </c>
      <c r="D5213">
        <f t="shared" si="82"/>
        <v>-7.7175780040938169E-2</v>
      </c>
      <c r="E5213">
        <f>Table2[[#This Row],[Return]]</f>
        <v>-7.7175780040938169E-2</v>
      </c>
    </row>
    <row r="5214" spans="2:5" x14ac:dyDescent="0.2">
      <c r="B5214" s="149">
        <v>37746</v>
      </c>
      <c r="C5214">
        <v>19.242708</v>
      </c>
      <c r="D5214">
        <f t="shared" si="82"/>
        <v>0</v>
      </c>
      <c r="E5214">
        <f>Table2[[#This Row],[Return]]</f>
        <v>0</v>
      </c>
    </row>
    <row r="5215" spans="2:5" x14ac:dyDescent="0.2">
      <c r="B5215" s="149">
        <v>37743</v>
      </c>
      <c r="C5215">
        <v>19.242708</v>
      </c>
      <c r="D5215">
        <f t="shared" si="82"/>
        <v>9.9277903476188575E-2</v>
      </c>
      <c r="E5215">
        <f>Table2[[#This Row],[Return]]</f>
        <v>9.9277903476188575E-2</v>
      </c>
    </row>
    <row r="5216" spans="2:5" x14ac:dyDescent="0.2">
      <c r="B5216" s="149">
        <v>37742</v>
      </c>
      <c r="C5216">
        <v>17.504861999999999</v>
      </c>
      <c r="D5216">
        <f t="shared" si="82"/>
        <v>0</v>
      </c>
      <c r="E5216">
        <f>Table2[[#This Row],[Return]]</f>
        <v>0</v>
      </c>
    </row>
    <row r="5217" spans="2:5" x14ac:dyDescent="0.2">
      <c r="B5217" s="149">
        <v>37741</v>
      </c>
      <c r="C5217">
        <v>17.504861999999999</v>
      </c>
      <c r="D5217">
        <f t="shared" si="82"/>
        <v>7.2725014971104247E-3</v>
      </c>
      <c r="E5217">
        <f>Table2[[#This Row],[Return]]</f>
        <v>7.2725014971104247E-3</v>
      </c>
    </row>
    <row r="5218" spans="2:5" x14ac:dyDescent="0.2">
      <c r="B5218" s="149">
        <v>37740</v>
      </c>
      <c r="C5218">
        <v>17.378477</v>
      </c>
      <c r="D5218">
        <f t="shared" si="82"/>
        <v>-2.7237225800153572E-2</v>
      </c>
      <c r="E5218">
        <f>Table2[[#This Row],[Return]]</f>
        <v>-2.7237225800153572E-2</v>
      </c>
    </row>
    <row r="5219" spans="2:5" x14ac:dyDescent="0.2">
      <c r="B5219" s="149">
        <v>37739</v>
      </c>
      <c r="C5219">
        <v>17.865072000000001</v>
      </c>
      <c r="D5219">
        <f t="shared" si="82"/>
        <v>0</v>
      </c>
      <c r="E5219">
        <f>Table2[[#This Row],[Return]]</f>
        <v>0</v>
      </c>
    </row>
    <row r="5220" spans="2:5" x14ac:dyDescent="0.2">
      <c r="B5220" s="149">
        <v>37736</v>
      </c>
      <c r="C5220">
        <v>17.865072000000001</v>
      </c>
      <c r="D5220">
        <f t="shared" si="82"/>
        <v>-1.7720492819161496E-2</v>
      </c>
      <c r="E5220">
        <f>Table2[[#This Row],[Return]]</f>
        <v>-1.7720492819161496E-2</v>
      </c>
    </row>
    <row r="5221" spans="2:5" x14ac:dyDescent="0.2">
      <c r="B5221" s="149">
        <v>37735</v>
      </c>
      <c r="C5221">
        <v>18.187360999999999</v>
      </c>
      <c r="D5221">
        <f t="shared" si="82"/>
        <v>-6.5584847245080749E-3</v>
      </c>
      <c r="E5221">
        <f>Table2[[#This Row],[Return]]</f>
        <v>-6.5584847245080749E-3</v>
      </c>
    </row>
    <row r="5222" spans="2:5" x14ac:dyDescent="0.2">
      <c r="B5222" s="149">
        <v>37734</v>
      </c>
      <c r="C5222">
        <v>18.30743</v>
      </c>
      <c r="D5222">
        <f t="shared" si="82"/>
        <v>-3.3689132739080418E-2</v>
      </c>
      <c r="E5222">
        <f>Table2[[#This Row],[Return]]</f>
        <v>-3.3689132739080418E-2</v>
      </c>
    </row>
    <row r="5223" spans="2:5" x14ac:dyDescent="0.2">
      <c r="B5223" s="149">
        <v>37733</v>
      </c>
      <c r="C5223">
        <v>18.945694</v>
      </c>
      <c r="D5223">
        <f t="shared" si="82"/>
        <v>1.3522717029419987E-2</v>
      </c>
      <c r="E5223">
        <f>Table2[[#This Row],[Return]]</f>
        <v>1.3522717029419987E-2</v>
      </c>
    </row>
    <row r="5224" spans="2:5" x14ac:dyDescent="0.2">
      <c r="B5224" s="149">
        <v>37732</v>
      </c>
      <c r="C5224">
        <v>18.692914999999999</v>
      </c>
      <c r="D5224">
        <f t="shared" si="82"/>
        <v>-7.0496976728003802E-3</v>
      </c>
      <c r="E5224">
        <f>Table2[[#This Row],[Return]]</f>
        <v>-7.0496976728003802E-3</v>
      </c>
    </row>
    <row r="5225" spans="2:5" x14ac:dyDescent="0.2">
      <c r="B5225" s="149">
        <v>37729</v>
      </c>
      <c r="C5225">
        <v>18.82563</v>
      </c>
      <c r="D5225">
        <f t="shared" si="82"/>
        <v>0</v>
      </c>
      <c r="E5225">
        <f>Table2[[#This Row],[Return]]</f>
        <v>0</v>
      </c>
    </row>
    <row r="5226" spans="2:5" x14ac:dyDescent="0.2">
      <c r="B5226" s="149">
        <v>37728</v>
      </c>
      <c r="C5226">
        <v>18.82563</v>
      </c>
      <c r="D5226">
        <f t="shared" si="82"/>
        <v>6.4193237163318291E-3</v>
      </c>
      <c r="E5226">
        <f>Table2[[#This Row],[Return]]</f>
        <v>6.4193237163318291E-3</v>
      </c>
    </row>
    <row r="5227" spans="2:5" x14ac:dyDescent="0.2">
      <c r="B5227" s="149">
        <v>37727</v>
      </c>
      <c r="C5227">
        <v>18.705552999999998</v>
      </c>
      <c r="D5227">
        <f t="shared" si="82"/>
        <v>2.068950953731253E-2</v>
      </c>
      <c r="E5227">
        <f>Table2[[#This Row],[Return]]</f>
        <v>2.068950953731253E-2</v>
      </c>
    </row>
    <row r="5228" spans="2:5" x14ac:dyDescent="0.2">
      <c r="B5228" s="149">
        <v>37726</v>
      </c>
      <c r="C5228">
        <v>18.326388999999999</v>
      </c>
      <c r="D5228">
        <f t="shared" si="82"/>
        <v>-3.2042842735705991E-2</v>
      </c>
      <c r="E5228">
        <f>Table2[[#This Row],[Return]]</f>
        <v>-3.2042842735705991E-2</v>
      </c>
    </row>
    <row r="5229" spans="2:5" x14ac:dyDescent="0.2">
      <c r="B5229" s="149">
        <v>37725</v>
      </c>
      <c r="C5229">
        <v>18.933057999999999</v>
      </c>
      <c r="D5229">
        <f t="shared" si="82"/>
        <v>0</v>
      </c>
      <c r="E5229">
        <f>Table2[[#This Row],[Return]]</f>
        <v>0</v>
      </c>
    </row>
    <row r="5230" spans="2:5" x14ac:dyDescent="0.2">
      <c r="B5230" s="149">
        <v>37722</v>
      </c>
      <c r="C5230">
        <v>18.933057999999999</v>
      </c>
      <c r="D5230">
        <f t="shared" si="82"/>
        <v>1.6717757078964081E-3</v>
      </c>
      <c r="E5230">
        <f>Table2[[#This Row],[Return]]</f>
        <v>1.6717757078964081E-3</v>
      </c>
    </row>
    <row r="5231" spans="2:5" x14ac:dyDescent="0.2">
      <c r="B5231" s="149">
        <v>37721</v>
      </c>
      <c r="C5231">
        <v>18.901458999999999</v>
      </c>
      <c r="D5231">
        <f t="shared" si="82"/>
        <v>3.1379340469090786E-2</v>
      </c>
      <c r="E5231">
        <f>Table2[[#This Row],[Return]]</f>
        <v>3.1379340469090786E-2</v>
      </c>
    </row>
    <row r="5232" spans="2:5" x14ac:dyDescent="0.2">
      <c r="B5232" s="149">
        <v>37720</v>
      </c>
      <c r="C5232">
        <v>18.326388999999999</v>
      </c>
      <c r="D5232">
        <f t="shared" si="82"/>
        <v>7.7666301591385239E-2</v>
      </c>
      <c r="E5232">
        <f>Table2[[#This Row],[Return]]</f>
        <v>7.7666301591385239E-2</v>
      </c>
    </row>
    <row r="5233" spans="2:5" x14ac:dyDescent="0.2">
      <c r="B5233" s="149">
        <v>37719</v>
      </c>
      <c r="C5233">
        <v>17.005624999999998</v>
      </c>
      <c r="D5233">
        <f t="shared" si="82"/>
        <v>1.4705619985618619E-2</v>
      </c>
      <c r="E5233">
        <f>Table2[[#This Row],[Return]]</f>
        <v>1.4705619985618619E-2</v>
      </c>
    </row>
    <row r="5234" spans="2:5" x14ac:dyDescent="0.2">
      <c r="B5234" s="149">
        <v>37718</v>
      </c>
      <c r="C5234">
        <v>16.759170999999998</v>
      </c>
      <c r="D5234">
        <f t="shared" si="82"/>
        <v>0</v>
      </c>
      <c r="E5234">
        <f>Table2[[#This Row],[Return]]</f>
        <v>0</v>
      </c>
    </row>
    <row r="5235" spans="2:5" x14ac:dyDescent="0.2">
      <c r="B5235" s="149">
        <v>37714</v>
      </c>
      <c r="C5235">
        <v>16.759170999999998</v>
      </c>
      <c r="D5235">
        <f t="shared" si="82"/>
        <v>-8.968451291731027E-3</v>
      </c>
      <c r="E5235">
        <f>Table2[[#This Row],[Return]]</f>
        <v>-8.968451291731027E-3</v>
      </c>
    </row>
    <row r="5236" spans="2:5" x14ac:dyDescent="0.2">
      <c r="B5236" s="149">
        <v>37713</v>
      </c>
      <c r="C5236">
        <v>16.910834999999999</v>
      </c>
      <c r="D5236">
        <f t="shared" si="82"/>
        <v>2.923078018596682E-2</v>
      </c>
      <c r="E5236">
        <f>Table2[[#This Row],[Return]]</f>
        <v>2.923078018596682E-2</v>
      </c>
    </row>
    <row r="5237" spans="2:5" x14ac:dyDescent="0.2">
      <c r="B5237" s="149">
        <v>37712</v>
      </c>
      <c r="C5237">
        <v>16.430557</v>
      </c>
      <c r="D5237">
        <f t="shared" si="82"/>
        <v>3.999983542861197E-2</v>
      </c>
      <c r="E5237">
        <f>Table2[[#This Row],[Return]]</f>
        <v>3.999983542861197E-2</v>
      </c>
    </row>
    <row r="5238" spans="2:5" x14ac:dyDescent="0.2">
      <c r="B5238" s="149">
        <v>37711</v>
      </c>
      <c r="C5238">
        <v>15.798615</v>
      </c>
      <c r="D5238">
        <f t="shared" si="82"/>
        <v>0</v>
      </c>
      <c r="E5238">
        <f>Table2[[#This Row],[Return]]</f>
        <v>0</v>
      </c>
    </row>
    <row r="5239" spans="2:5" x14ac:dyDescent="0.2">
      <c r="B5239" s="149">
        <v>37708</v>
      </c>
      <c r="C5239">
        <v>15.798615</v>
      </c>
      <c r="D5239">
        <f t="shared" si="82"/>
        <v>-2.4580503519875268E-2</v>
      </c>
      <c r="E5239">
        <f>Table2[[#This Row],[Return]]</f>
        <v>-2.4580503519875268E-2</v>
      </c>
    </row>
    <row r="5240" spans="2:5" x14ac:dyDescent="0.2">
      <c r="B5240" s="149">
        <v>37707</v>
      </c>
      <c r="C5240">
        <v>16.196739000000001</v>
      </c>
      <c r="D5240">
        <f t="shared" si="82"/>
        <v>-2.3618834230207372E-2</v>
      </c>
      <c r="E5240">
        <f>Table2[[#This Row],[Return]]</f>
        <v>-2.3618834230207372E-2</v>
      </c>
    </row>
    <row r="5241" spans="2:5" x14ac:dyDescent="0.2">
      <c r="B5241" s="149">
        <v>37706</v>
      </c>
      <c r="C5241">
        <v>16.588540999999999</v>
      </c>
      <c r="D5241">
        <f t="shared" si="82"/>
        <v>-5.6818978748491905E-3</v>
      </c>
      <c r="E5241">
        <f>Table2[[#This Row],[Return]]</f>
        <v>-5.6818978748491905E-3</v>
      </c>
    </row>
    <row r="5242" spans="2:5" x14ac:dyDescent="0.2">
      <c r="B5242" s="149">
        <v>37705</v>
      </c>
      <c r="C5242">
        <v>16.683333999999999</v>
      </c>
      <c r="D5242">
        <f t="shared" si="82"/>
        <v>1.9305066956120758E-2</v>
      </c>
      <c r="E5242">
        <f>Table2[[#This Row],[Return]]</f>
        <v>1.9305066956120758E-2</v>
      </c>
    </row>
    <row r="5243" spans="2:5" x14ac:dyDescent="0.2">
      <c r="B5243" s="149">
        <v>37704</v>
      </c>
      <c r="C5243">
        <v>16.367360999999999</v>
      </c>
      <c r="D5243">
        <f t="shared" si="82"/>
        <v>7.3900310654827148E-3</v>
      </c>
      <c r="E5243">
        <f>Table2[[#This Row],[Return]]</f>
        <v>7.3900310654827148E-3</v>
      </c>
    </row>
    <row r="5244" spans="2:5" x14ac:dyDescent="0.2">
      <c r="B5244" s="149">
        <v>37701</v>
      </c>
      <c r="C5244">
        <v>16.247292999999999</v>
      </c>
      <c r="D5244">
        <f t="shared" si="82"/>
        <v>-2.6136322631915149E-2</v>
      </c>
      <c r="E5244">
        <f>Table2[[#This Row],[Return]]</f>
        <v>-2.6136322631915149E-2</v>
      </c>
    </row>
    <row r="5245" spans="2:5" x14ac:dyDescent="0.2">
      <c r="B5245" s="149">
        <v>37700</v>
      </c>
      <c r="C5245">
        <v>16.683333999999999</v>
      </c>
      <c r="D5245">
        <f t="shared" si="82"/>
        <v>3.125002704326877E-2</v>
      </c>
      <c r="E5245">
        <f>Table2[[#This Row],[Return]]</f>
        <v>3.125002704326877E-2</v>
      </c>
    </row>
    <row r="5246" spans="2:5" x14ac:dyDescent="0.2">
      <c r="B5246" s="149">
        <v>37699</v>
      </c>
      <c r="C5246">
        <v>16.177778</v>
      </c>
      <c r="D5246">
        <f t="shared" si="82"/>
        <v>-3.0303055732145541E-2</v>
      </c>
      <c r="E5246">
        <f>Table2[[#This Row],[Return]]</f>
        <v>-3.0303055732145541E-2</v>
      </c>
    </row>
    <row r="5247" spans="2:5" x14ac:dyDescent="0.2">
      <c r="B5247" s="149">
        <v>37698</v>
      </c>
      <c r="C5247">
        <v>16.683333999999999</v>
      </c>
      <c r="D5247">
        <f t="shared" si="82"/>
        <v>0</v>
      </c>
      <c r="E5247">
        <f>Table2[[#This Row],[Return]]</f>
        <v>0</v>
      </c>
    </row>
    <row r="5248" spans="2:5" x14ac:dyDescent="0.2">
      <c r="B5248" s="149">
        <v>37697</v>
      </c>
      <c r="C5248">
        <v>16.683333999999999</v>
      </c>
      <c r="D5248">
        <f t="shared" si="82"/>
        <v>2.3255833922702026E-2</v>
      </c>
      <c r="E5248">
        <f>Table2[[#This Row],[Return]]</f>
        <v>2.3255833922702026E-2</v>
      </c>
    </row>
    <row r="5249" spans="2:5" x14ac:dyDescent="0.2">
      <c r="B5249" s="149">
        <v>37694</v>
      </c>
      <c r="C5249">
        <v>16.304167</v>
      </c>
      <c r="D5249">
        <f t="shared" si="82"/>
        <v>0</v>
      </c>
      <c r="E5249">
        <f>Table2[[#This Row],[Return]]</f>
        <v>0</v>
      </c>
    </row>
    <row r="5250" spans="2:5" x14ac:dyDescent="0.2">
      <c r="B5250" s="149">
        <v>37693</v>
      </c>
      <c r="C5250">
        <v>16.304167</v>
      </c>
      <c r="D5250">
        <f t="shared" si="82"/>
        <v>0</v>
      </c>
      <c r="E5250">
        <f>Table2[[#This Row],[Return]]</f>
        <v>0</v>
      </c>
    </row>
    <row r="5251" spans="2:5" x14ac:dyDescent="0.2">
      <c r="B5251" s="149">
        <v>37692</v>
      </c>
      <c r="C5251">
        <v>16.304167</v>
      </c>
      <c r="D5251">
        <f t="shared" si="82"/>
        <v>0</v>
      </c>
      <c r="E5251">
        <f>Table2[[#This Row],[Return]]</f>
        <v>0</v>
      </c>
    </row>
    <row r="5252" spans="2:5" x14ac:dyDescent="0.2">
      <c r="B5252" s="149">
        <v>37691</v>
      </c>
      <c r="C5252">
        <v>16.304167</v>
      </c>
      <c r="D5252">
        <f t="shared" ref="D5252:D5315" si="83">(C5252-C5253)/C5253</f>
        <v>-3.5874514771151104E-2</v>
      </c>
      <c r="E5252">
        <f>Table2[[#This Row],[Return]]</f>
        <v>-3.5874514771151104E-2</v>
      </c>
    </row>
    <row r="5253" spans="2:5" x14ac:dyDescent="0.2">
      <c r="B5253" s="149">
        <v>37690</v>
      </c>
      <c r="C5253">
        <v>16.910834999999999</v>
      </c>
      <c r="D5253">
        <f t="shared" si="83"/>
        <v>3.3204742047297654E-2</v>
      </c>
      <c r="E5253">
        <f>Table2[[#This Row],[Return]]</f>
        <v>3.3204742047297654E-2</v>
      </c>
    </row>
    <row r="5254" spans="2:5" x14ac:dyDescent="0.2">
      <c r="B5254" s="149">
        <v>37687</v>
      </c>
      <c r="C5254">
        <v>16.367360999999999</v>
      </c>
      <c r="D5254">
        <f t="shared" si="83"/>
        <v>-3.3582203897671206E-2</v>
      </c>
      <c r="E5254">
        <f>Table2[[#This Row],[Return]]</f>
        <v>-3.3582203897671206E-2</v>
      </c>
    </row>
    <row r="5255" spans="2:5" x14ac:dyDescent="0.2">
      <c r="B5255" s="149">
        <v>37686</v>
      </c>
      <c r="C5255">
        <v>16.936112999999999</v>
      </c>
      <c r="D5255">
        <f t="shared" si="83"/>
        <v>-2.8985528850478819E-2</v>
      </c>
      <c r="E5255">
        <f>Table2[[#This Row],[Return]]</f>
        <v>-2.8985528850478819E-2</v>
      </c>
    </row>
    <row r="5256" spans="2:5" x14ac:dyDescent="0.2">
      <c r="B5256" s="149">
        <v>37685</v>
      </c>
      <c r="C5256">
        <v>17.441669000000001</v>
      </c>
      <c r="D5256">
        <f t="shared" si="83"/>
        <v>6.9767563102119928E-2</v>
      </c>
      <c r="E5256">
        <f>Table2[[#This Row],[Return]]</f>
        <v>6.9767563102119928E-2</v>
      </c>
    </row>
    <row r="5257" spans="2:5" x14ac:dyDescent="0.2">
      <c r="B5257" s="149">
        <v>37684</v>
      </c>
      <c r="C5257">
        <v>16.304167</v>
      </c>
      <c r="D5257">
        <f t="shared" si="83"/>
        <v>-3.4763674005155215E-3</v>
      </c>
      <c r="E5257">
        <f>Table2[[#This Row],[Return]]</f>
        <v>-3.4763674005155215E-3</v>
      </c>
    </row>
    <row r="5258" spans="2:5" x14ac:dyDescent="0.2">
      <c r="B5258" s="149">
        <v>37683</v>
      </c>
      <c r="C5258">
        <v>16.361044</v>
      </c>
      <c r="D5258">
        <f t="shared" si="83"/>
        <v>4.2669414270446382E-3</v>
      </c>
      <c r="E5258">
        <f>Table2[[#This Row],[Return]]</f>
        <v>4.2669414270446382E-3</v>
      </c>
    </row>
    <row r="5259" spans="2:5" x14ac:dyDescent="0.2">
      <c r="B5259" s="149">
        <v>37680</v>
      </c>
      <c r="C5259">
        <v>16.291529000000001</v>
      </c>
      <c r="D5259">
        <f t="shared" si="83"/>
        <v>1.5538919749988908E-3</v>
      </c>
      <c r="E5259">
        <f>Table2[[#This Row],[Return]]</f>
        <v>1.5538919749988908E-3</v>
      </c>
    </row>
    <row r="5260" spans="2:5" x14ac:dyDescent="0.2">
      <c r="B5260" s="149">
        <v>37679</v>
      </c>
      <c r="C5260">
        <v>16.266252999999999</v>
      </c>
      <c r="D5260">
        <f t="shared" si="83"/>
        <v>-9.9999044463313889E-3</v>
      </c>
      <c r="E5260">
        <f>Table2[[#This Row],[Return]]</f>
        <v>-9.9999044463313889E-3</v>
      </c>
    </row>
    <row r="5261" spans="2:5" x14ac:dyDescent="0.2">
      <c r="B5261" s="149">
        <v>37678</v>
      </c>
      <c r="C5261">
        <v>16.430557</v>
      </c>
      <c r="D5261">
        <f t="shared" si="83"/>
        <v>3.5444071971699756E-2</v>
      </c>
      <c r="E5261">
        <f>Table2[[#This Row],[Return]]</f>
        <v>3.5444071971699756E-2</v>
      </c>
    </row>
    <row r="5262" spans="2:5" x14ac:dyDescent="0.2">
      <c r="B5262" s="149">
        <v>37677</v>
      </c>
      <c r="C5262">
        <v>15.868126</v>
      </c>
      <c r="D5262">
        <f t="shared" si="83"/>
        <v>0</v>
      </c>
      <c r="E5262">
        <f>Table2[[#This Row],[Return]]</f>
        <v>0</v>
      </c>
    </row>
    <row r="5263" spans="2:5" x14ac:dyDescent="0.2">
      <c r="B5263" s="149">
        <v>37676</v>
      </c>
      <c r="C5263">
        <v>15.868126</v>
      </c>
      <c r="D5263">
        <f t="shared" si="83"/>
        <v>-3.5711780667838887E-3</v>
      </c>
      <c r="E5263">
        <f>Table2[[#This Row],[Return]]</f>
        <v>-3.5711780667838887E-3</v>
      </c>
    </row>
    <row r="5264" spans="2:5" x14ac:dyDescent="0.2">
      <c r="B5264" s="149">
        <v>37673</v>
      </c>
      <c r="C5264">
        <v>15.924996999999999</v>
      </c>
      <c r="D5264">
        <f t="shared" si="83"/>
        <v>3.983973071411049E-3</v>
      </c>
      <c r="E5264">
        <f>Table2[[#This Row],[Return]]</f>
        <v>3.983973071411049E-3</v>
      </c>
    </row>
    <row r="5265" spans="2:5" x14ac:dyDescent="0.2">
      <c r="B5265" s="149">
        <v>37672</v>
      </c>
      <c r="C5265">
        <v>15.861803999999999</v>
      </c>
      <c r="D5265">
        <f t="shared" si="83"/>
        <v>-3.4615564158902282E-2</v>
      </c>
      <c r="E5265">
        <f>Table2[[#This Row],[Return]]</f>
        <v>-3.4615564158902282E-2</v>
      </c>
    </row>
    <row r="5266" spans="2:5" x14ac:dyDescent="0.2">
      <c r="B5266" s="149">
        <v>37671</v>
      </c>
      <c r="C5266">
        <v>16.430557</v>
      </c>
      <c r="D5266">
        <f t="shared" si="83"/>
        <v>0</v>
      </c>
      <c r="E5266">
        <f>Table2[[#This Row],[Return]]</f>
        <v>0</v>
      </c>
    </row>
    <row r="5267" spans="2:5" x14ac:dyDescent="0.2">
      <c r="B5267" s="149">
        <v>37670</v>
      </c>
      <c r="C5267">
        <v>16.430557</v>
      </c>
      <c r="D5267">
        <f t="shared" si="83"/>
        <v>1.801074432712136E-2</v>
      </c>
      <c r="E5267">
        <f>Table2[[#This Row],[Return]]</f>
        <v>1.801074432712136E-2</v>
      </c>
    </row>
    <row r="5268" spans="2:5" x14ac:dyDescent="0.2">
      <c r="B5268" s="149">
        <v>37669</v>
      </c>
      <c r="C5268">
        <v>16.139866000000001</v>
      </c>
      <c r="D5268">
        <f t="shared" si="83"/>
        <v>2.611503518955316E-2</v>
      </c>
      <c r="E5268">
        <f>Table2[[#This Row],[Return]]</f>
        <v>2.611503518955316E-2</v>
      </c>
    </row>
    <row r="5269" spans="2:5" x14ac:dyDescent="0.2">
      <c r="B5269" s="149">
        <v>37666</v>
      </c>
      <c r="C5269">
        <v>15.729100000000001</v>
      </c>
      <c r="D5269">
        <f t="shared" si="83"/>
        <v>-2.5450397171822899E-2</v>
      </c>
      <c r="E5269">
        <f>Table2[[#This Row],[Return]]</f>
        <v>-2.5450397171822899E-2</v>
      </c>
    </row>
    <row r="5270" spans="2:5" x14ac:dyDescent="0.2">
      <c r="B5270" s="149">
        <v>37665</v>
      </c>
      <c r="C5270">
        <v>16.139866000000001</v>
      </c>
      <c r="D5270">
        <f t="shared" si="83"/>
        <v>0</v>
      </c>
      <c r="E5270">
        <f>Table2[[#This Row],[Return]]</f>
        <v>0</v>
      </c>
    </row>
    <row r="5271" spans="2:5" x14ac:dyDescent="0.2">
      <c r="B5271" s="149">
        <v>37664</v>
      </c>
      <c r="C5271">
        <v>16.139866000000001</v>
      </c>
      <c r="D5271">
        <f t="shared" si="83"/>
        <v>-6.2251827461771766E-3</v>
      </c>
      <c r="E5271">
        <f>Table2[[#This Row],[Return]]</f>
        <v>-6.2251827461771766E-3</v>
      </c>
    </row>
    <row r="5272" spans="2:5" x14ac:dyDescent="0.2">
      <c r="B5272" s="149">
        <v>37663</v>
      </c>
      <c r="C5272">
        <v>16.240969</v>
      </c>
      <c r="D5272">
        <f t="shared" si="83"/>
        <v>-3.3834822858175705E-2</v>
      </c>
      <c r="E5272">
        <f>Table2[[#This Row],[Return]]</f>
        <v>-3.3834822858175705E-2</v>
      </c>
    </row>
    <row r="5273" spans="2:5" x14ac:dyDescent="0.2">
      <c r="B5273" s="149">
        <v>37662</v>
      </c>
      <c r="C5273">
        <v>16.809723000000002</v>
      </c>
      <c r="D5273">
        <f t="shared" si="83"/>
        <v>-2.2777280179835022E-2</v>
      </c>
      <c r="E5273">
        <f>Table2[[#This Row],[Return]]</f>
        <v>-2.2777280179835022E-2</v>
      </c>
    </row>
    <row r="5274" spans="2:5" x14ac:dyDescent="0.2">
      <c r="B5274" s="149">
        <v>37659</v>
      </c>
      <c r="C5274">
        <v>17.201526999999999</v>
      </c>
      <c r="D5274">
        <f t="shared" si="83"/>
        <v>7.3524239990141536E-4</v>
      </c>
      <c r="E5274">
        <f>Table2[[#This Row],[Return]]</f>
        <v>7.3524239990141536E-4</v>
      </c>
    </row>
    <row r="5275" spans="2:5" x14ac:dyDescent="0.2">
      <c r="B5275" s="149">
        <v>37658</v>
      </c>
      <c r="C5275">
        <v>17.188889</v>
      </c>
      <c r="D5275">
        <f t="shared" si="83"/>
        <v>0</v>
      </c>
      <c r="E5275">
        <f>Table2[[#This Row],[Return]]</f>
        <v>0</v>
      </c>
    </row>
    <row r="5276" spans="2:5" x14ac:dyDescent="0.2">
      <c r="B5276" s="149">
        <v>37657</v>
      </c>
      <c r="C5276">
        <v>17.188889</v>
      </c>
      <c r="D5276">
        <f t="shared" si="83"/>
        <v>1.5304084621466658E-2</v>
      </c>
      <c r="E5276">
        <f>Table2[[#This Row],[Return]]</f>
        <v>1.5304084621466658E-2</v>
      </c>
    </row>
    <row r="5277" spans="2:5" x14ac:dyDescent="0.2">
      <c r="B5277" s="149">
        <v>37656</v>
      </c>
      <c r="C5277">
        <v>16.929794000000001</v>
      </c>
      <c r="D5277">
        <f t="shared" si="83"/>
        <v>-7.0421684351462685E-3</v>
      </c>
      <c r="E5277">
        <f>Table2[[#This Row],[Return]]</f>
        <v>-7.0421684351462685E-3</v>
      </c>
    </row>
    <row r="5278" spans="2:5" x14ac:dyDescent="0.2">
      <c r="B5278" s="149">
        <v>37655</v>
      </c>
      <c r="C5278">
        <v>17.049862000000001</v>
      </c>
      <c r="D5278">
        <f t="shared" si="83"/>
        <v>1.3523966944703453E-2</v>
      </c>
      <c r="E5278">
        <f>Table2[[#This Row],[Return]]</f>
        <v>1.3523966944703453E-2</v>
      </c>
    </row>
    <row r="5279" spans="2:5" x14ac:dyDescent="0.2">
      <c r="B5279" s="149">
        <v>37652</v>
      </c>
      <c r="C5279">
        <v>16.822357</v>
      </c>
      <c r="D5279">
        <f t="shared" si="83"/>
        <v>-2.7047077672233792E-2</v>
      </c>
      <c r="E5279">
        <f>Table2[[#This Row],[Return]]</f>
        <v>-2.7047077672233792E-2</v>
      </c>
    </row>
    <row r="5280" spans="2:5" x14ac:dyDescent="0.2">
      <c r="B5280" s="149">
        <v>37651</v>
      </c>
      <c r="C5280">
        <v>17.290001</v>
      </c>
      <c r="D5280">
        <f t="shared" si="83"/>
        <v>-1.4598667454333329E-3</v>
      </c>
      <c r="E5280">
        <f>Table2[[#This Row],[Return]]</f>
        <v>-1.4598667454333329E-3</v>
      </c>
    </row>
    <row r="5281" spans="2:5" x14ac:dyDescent="0.2">
      <c r="B5281" s="149">
        <v>37650</v>
      </c>
      <c r="C5281">
        <v>17.315279</v>
      </c>
      <c r="D5281">
        <f t="shared" si="83"/>
        <v>0</v>
      </c>
      <c r="E5281">
        <f>Table2[[#This Row],[Return]]</f>
        <v>0</v>
      </c>
    </row>
    <row r="5282" spans="2:5" x14ac:dyDescent="0.2">
      <c r="B5282" s="149">
        <v>37649</v>
      </c>
      <c r="C5282">
        <v>17.315279</v>
      </c>
      <c r="D5282">
        <f t="shared" si="83"/>
        <v>-4.7287978222503968E-2</v>
      </c>
      <c r="E5282">
        <f>Table2[[#This Row],[Return]]</f>
        <v>-4.7287978222503968E-2</v>
      </c>
    </row>
    <row r="5283" spans="2:5" x14ac:dyDescent="0.2">
      <c r="B5283" s="149">
        <v>37648</v>
      </c>
      <c r="C5283">
        <v>18.174724999999999</v>
      </c>
      <c r="D5283">
        <f t="shared" si="83"/>
        <v>0</v>
      </c>
      <c r="E5283">
        <f>Table2[[#This Row],[Return]]</f>
        <v>0</v>
      </c>
    </row>
    <row r="5284" spans="2:5" x14ac:dyDescent="0.2">
      <c r="B5284" s="149">
        <v>37645</v>
      </c>
      <c r="C5284">
        <v>18.174724999999999</v>
      </c>
      <c r="D5284">
        <f t="shared" si="83"/>
        <v>2.7142865781564038E-2</v>
      </c>
      <c r="E5284">
        <f>Table2[[#This Row],[Return]]</f>
        <v>2.7142865781564038E-2</v>
      </c>
    </row>
    <row r="5285" spans="2:5" x14ac:dyDescent="0.2">
      <c r="B5285" s="149">
        <v>37644</v>
      </c>
      <c r="C5285">
        <v>17.694447</v>
      </c>
      <c r="D5285">
        <f t="shared" si="83"/>
        <v>-3.0470638341753249E-2</v>
      </c>
      <c r="E5285">
        <f>Table2[[#This Row],[Return]]</f>
        <v>-3.0470638341753249E-2</v>
      </c>
    </row>
    <row r="5286" spans="2:5" x14ac:dyDescent="0.2">
      <c r="B5286" s="149">
        <v>37643</v>
      </c>
      <c r="C5286">
        <v>18.250553</v>
      </c>
      <c r="D5286">
        <f t="shared" si="83"/>
        <v>0</v>
      </c>
      <c r="E5286">
        <f>Table2[[#This Row],[Return]]</f>
        <v>0</v>
      </c>
    </row>
    <row r="5287" spans="2:5" x14ac:dyDescent="0.2">
      <c r="B5287" s="149">
        <v>37642</v>
      </c>
      <c r="C5287">
        <v>18.250553</v>
      </c>
      <c r="D5287">
        <f t="shared" si="83"/>
        <v>0</v>
      </c>
      <c r="E5287">
        <f>Table2[[#This Row],[Return]]</f>
        <v>0</v>
      </c>
    </row>
    <row r="5288" spans="2:5" x14ac:dyDescent="0.2">
      <c r="B5288" s="149">
        <v>37641</v>
      </c>
      <c r="C5288">
        <v>18.250553</v>
      </c>
      <c r="D5288">
        <f t="shared" si="83"/>
        <v>-7.5603663704210981E-3</v>
      </c>
      <c r="E5288">
        <f>Table2[[#This Row],[Return]]</f>
        <v>-7.5603663704210981E-3</v>
      </c>
    </row>
    <row r="5289" spans="2:5" x14ac:dyDescent="0.2">
      <c r="B5289" s="149">
        <v>37638</v>
      </c>
      <c r="C5289">
        <v>18.389585</v>
      </c>
      <c r="D5289">
        <f t="shared" si="83"/>
        <v>-9.1932134615050308E-3</v>
      </c>
      <c r="E5289">
        <f>Table2[[#This Row],[Return]]</f>
        <v>-9.1932134615050308E-3</v>
      </c>
    </row>
    <row r="5290" spans="2:5" x14ac:dyDescent="0.2">
      <c r="B5290" s="149">
        <v>37637</v>
      </c>
      <c r="C5290">
        <v>18.560213000000001</v>
      </c>
      <c r="D5290">
        <f t="shared" si="83"/>
        <v>-8.4401291427800978E-3</v>
      </c>
      <c r="E5290">
        <f>Table2[[#This Row],[Return]]</f>
        <v>-8.4401291427800978E-3</v>
      </c>
    </row>
    <row r="5291" spans="2:5" x14ac:dyDescent="0.2">
      <c r="B5291" s="149">
        <v>37636</v>
      </c>
      <c r="C5291">
        <v>18.718197</v>
      </c>
      <c r="D5291">
        <f t="shared" si="83"/>
        <v>-1.2666566587549343E-2</v>
      </c>
      <c r="E5291">
        <f>Table2[[#This Row],[Return]]</f>
        <v>-1.2666566587549343E-2</v>
      </c>
    </row>
    <row r="5292" spans="2:5" x14ac:dyDescent="0.2">
      <c r="B5292" s="149">
        <v>37635</v>
      </c>
      <c r="C5292">
        <v>18.958334000000001</v>
      </c>
      <c r="D5292">
        <f t="shared" si="83"/>
        <v>0</v>
      </c>
      <c r="E5292">
        <f>Table2[[#This Row],[Return]]</f>
        <v>0</v>
      </c>
    </row>
    <row r="5293" spans="2:5" x14ac:dyDescent="0.2">
      <c r="B5293" s="149">
        <v>37634</v>
      </c>
      <c r="C5293">
        <v>18.958334000000001</v>
      </c>
      <c r="D5293">
        <f t="shared" si="83"/>
        <v>1.0100991802810903E-2</v>
      </c>
      <c r="E5293">
        <f>Table2[[#This Row],[Return]]</f>
        <v>1.0100991802810903E-2</v>
      </c>
    </row>
    <row r="5294" spans="2:5" x14ac:dyDescent="0.2">
      <c r="B5294" s="149">
        <v>37631</v>
      </c>
      <c r="C5294">
        <v>18.768751000000002</v>
      </c>
      <c r="D5294">
        <f t="shared" si="83"/>
        <v>0</v>
      </c>
      <c r="E5294">
        <f>Table2[[#This Row],[Return]]</f>
        <v>0</v>
      </c>
    </row>
    <row r="5295" spans="2:5" x14ac:dyDescent="0.2">
      <c r="B5295" s="149">
        <v>37630</v>
      </c>
      <c r="C5295">
        <v>18.768751000000002</v>
      </c>
      <c r="D5295">
        <f t="shared" si="83"/>
        <v>-1.3616881906422148E-2</v>
      </c>
      <c r="E5295">
        <f>Table2[[#This Row],[Return]]</f>
        <v>-1.3616881906422148E-2</v>
      </c>
    </row>
    <row r="5296" spans="2:5" x14ac:dyDescent="0.2">
      <c r="B5296" s="149">
        <v>37629</v>
      </c>
      <c r="C5296">
        <v>19.027850999999998</v>
      </c>
      <c r="D5296">
        <f t="shared" si="83"/>
        <v>-6.2704470674278222E-3</v>
      </c>
      <c r="E5296">
        <f>Table2[[#This Row],[Return]]</f>
        <v>-6.2704470674278222E-3</v>
      </c>
    </row>
    <row r="5297" spans="2:5" x14ac:dyDescent="0.2">
      <c r="B5297" s="149">
        <v>37628</v>
      </c>
      <c r="C5297">
        <v>19.147917</v>
      </c>
      <c r="D5297">
        <f t="shared" si="83"/>
        <v>2.3648806319706311E-2</v>
      </c>
      <c r="E5297">
        <f>Table2[[#This Row],[Return]]</f>
        <v>2.3648806319706311E-2</v>
      </c>
    </row>
    <row r="5298" spans="2:5" x14ac:dyDescent="0.2">
      <c r="B5298" s="149">
        <v>37627</v>
      </c>
      <c r="C5298">
        <v>18.705552999999998</v>
      </c>
      <c r="D5298">
        <f t="shared" si="83"/>
        <v>-1.3333502827832992E-2</v>
      </c>
      <c r="E5298">
        <f>Table2[[#This Row],[Return]]</f>
        <v>-1.3333502827832992E-2</v>
      </c>
    </row>
    <row r="5299" spans="2:5" x14ac:dyDescent="0.2">
      <c r="B5299" s="149">
        <v>37624</v>
      </c>
      <c r="C5299">
        <v>18.958334000000001</v>
      </c>
      <c r="D5299">
        <f t="shared" si="83"/>
        <v>0</v>
      </c>
      <c r="E5299">
        <f>Table2[[#This Row],[Return]]</f>
        <v>0</v>
      </c>
    </row>
    <row r="5300" spans="2:5" x14ac:dyDescent="0.2">
      <c r="B5300" s="149">
        <v>37623</v>
      </c>
      <c r="C5300">
        <v>18.958334000000001</v>
      </c>
      <c r="D5300">
        <f t="shared" si="83"/>
        <v>-1.3157854327113005E-2</v>
      </c>
      <c r="E5300">
        <f>Table2[[#This Row],[Return]]</f>
        <v>-1.3157854327113005E-2</v>
      </c>
    </row>
    <row r="5301" spans="2:5" x14ac:dyDescent="0.2">
      <c r="B5301" s="149">
        <v>37622</v>
      </c>
      <c r="C5301">
        <v>19.211110999999999</v>
      </c>
      <c r="D5301">
        <f t="shared" si="83"/>
        <v>-1.6817588295268592E-2</v>
      </c>
      <c r="E5301">
        <f>Table2[[#This Row],[Return]]</f>
        <v>-1.6817588295268592E-2</v>
      </c>
    </row>
    <row r="5302" spans="2:5" x14ac:dyDescent="0.2">
      <c r="B5302" s="149">
        <v>37621</v>
      </c>
      <c r="C5302">
        <v>19.539722000000001</v>
      </c>
      <c r="D5302">
        <f t="shared" si="83"/>
        <v>3.7583905304731213E-2</v>
      </c>
      <c r="E5302">
        <f>Table2[[#This Row],[Return]]</f>
        <v>3.7583905304731213E-2</v>
      </c>
    </row>
    <row r="5303" spans="2:5" x14ac:dyDescent="0.2">
      <c r="B5303" s="149">
        <v>37620</v>
      </c>
      <c r="C5303">
        <v>18.831944</v>
      </c>
      <c r="D5303">
        <f t="shared" si="83"/>
        <v>-2.0059491807335759E-2</v>
      </c>
      <c r="E5303">
        <f>Table2[[#This Row],[Return]]</f>
        <v>-2.0059491807335759E-2</v>
      </c>
    </row>
    <row r="5304" spans="2:5" x14ac:dyDescent="0.2">
      <c r="B5304" s="149">
        <v>37617</v>
      </c>
      <c r="C5304">
        <v>19.217435999999999</v>
      </c>
      <c r="D5304">
        <f t="shared" si="83"/>
        <v>-1.2662012851697536E-2</v>
      </c>
      <c r="E5304">
        <f>Table2[[#This Row],[Return]]</f>
        <v>-1.2662012851697536E-2</v>
      </c>
    </row>
    <row r="5305" spans="2:5" x14ac:dyDescent="0.2">
      <c r="B5305" s="149">
        <v>37616</v>
      </c>
      <c r="C5305">
        <v>19.463888000000001</v>
      </c>
      <c r="D5305">
        <f t="shared" si="83"/>
        <v>1.6259017914149077E-3</v>
      </c>
      <c r="E5305">
        <f>Table2[[#This Row],[Return]]</f>
        <v>1.6259017914149077E-3</v>
      </c>
    </row>
    <row r="5306" spans="2:5" x14ac:dyDescent="0.2">
      <c r="B5306" s="149">
        <v>37615</v>
      </c>
      <c r="C5306">
        <v>19.432293000000001</v>
      </c>
      <c r="D5306">
        <f t="shared" si="83"/>
        <v>0</v>
      </c>
      <c r="E5306">
        <f>Table2[[#This Row],[Return]]</f>
        <v>0</v>
      </c>
    </row>
    <row r="5307" spans="2:5" x14ac:dyDescent="0.2">
      <c r="B5307" s="149">
        <v>37614</v>
      </c>
      <c r="C5307">
        <v>19.432293000000001</v>
      </c>
      <c r="D5307">
        <f t="shared" si="83"/>
        <v>4.9020297349710558E-3</v>
      </c>
      <c r="E5307">
        <f>Table2[[#This Row],[Return]]</f>
        <v>4.9020297349710558E-3</v>
      </c>
    </row>
    <row r="5308" spans="2:5" x14ac:dyDescent="0.2">
      <c r="B5308" s="149">
        <v>37613</v>
      </c>
      <c r="C5308">
        <v>19.337499999999999</v>
      </c>
      <c r="D5308">
        <f t="shared" si="83"/>
        <v>1.9999964131869281E-2</v>
      </c>
      <c r="E5308">
        <f>Table2[[#This Row],[Return]]</f>
        <v>1.9999964131869281E-2</v>
      </c>
    </row>
    <row r="5309" spans="2:5" x14ac:dyDescent="0.2">
      <c r="B5309" s="149">
        <v>37610</v>
      </c>
      <c r="C5309">
        <v>18.958334000000001</v>
      </c>
      <c r="D5309">
        <f t="shared" si="83"/>
        <v>0</v>
      </c>
      <c r="E5309">
        <f>Table2[[#This Row],[Return]]</f>
        <v>0</v>
      </c>
    </row>
    <row r="5310" spans="2:5" x14ac:dyDescent="0.2">
      <c r="B5310" s="149">
        <v>37609</v>
      </c>
      <c r="C5310">
        <v>18.958334000000001</v>
      </c>
      <c r="D5310">
        <f t="shared" si="83"/>
        <v>6.7114685557688927E-3</v>
      </c>
      <c r="E5310">
        <f>Table2[[#This Row],[Return]]</f>
        <v>6.7114685557688927E-3</v>
      </c>
    </row>
    <row r="5311" spans="2:5" x14ac:dyDescent="0.2">
      <c r="B5311" s="149">
        <v>37608</v>
      </c>
      <c r="C5311">
        <v>18.831944</v>
      </c>
      <c r="D5311">
        <f t="shared" si="83"/>
        <v>0</v>
      </c>
      <c r="E5311">
        <f>Table2[[#This Row],[Return]]</f>
        <v>0</v>
      </c>
    </row>
    <row r="5312" spans="2:5" x14ac:dyDescent="0.2">
      <c r="B5312" s="149">
        <v>37607</v>
      </c>
      <c r="C5312">
        <v>18.831944</v>
      </c>
      <c r="D5312">
        <f t="shared" si="83"/>
        <v>3.0785164837991808E-2</v>
      </c>
      <c r="E5312">
        <f>Table2[[#This Row],[Return]]</f>
        <v>3.0785164837991808E-2</v>
      </c>
    </row>
    <row r="5313" spans="2:5" x14ac:dyDescent="0.2">
      <c r="B5313" s="149">
        <v>37606</v>
      </c>
      <c r="C5313">
        <v>18.269514000000001</v>
      </c>
      <c r="D5313">
        <f t="shared" si="83"/>
        <v>-2.8235328409878302E-2</v>
      </c>
      <c r="E5313">
        <f>Table2[[#This Row],[Return]]</f>
        <v>-2.8235328409878302E-2</v>
      </c>
    </row>
    <row r="5314" spans="2:5" x14ac:dyDescent="0.2">
      <c r="B5314" s="149">
        <v>37603</v>
      </c>
      <c r="C5314">
        <v>18.800348</v>
      </c>
      <c r="D5314">
        <f t="shared" si="83"/>
        <v>-1.6777874870486235E-3</v>
      </c>
      <c r="E5314">
        <f>Table2[[#This Row],[Return]]</f>
        <v>-1.6777874870486235E-3</v>
      </c>
    </row>
    <row r="5315" spans="2:5" x14ac:dyDescent="0.2">
      <c r="B5315" s="149">
        <v>37602</v>
      </c>
      <c r="C5315">
        <v>18.831944</v>
      </c>
      <c r="D5315">
        <f t="shared" si="83"/>
        <v>2.7586176414786411E-2</v>
      </c>
      <c r="E5315">
        <f>Table2[[#This Row],[Return]]</f>
        <v>2.7586176414786411E-2</v>
      </c>
    </row>
    <row r="5316" spans="2:5" x14ac:dyDescent="0.2">
      <c r="B5316" s="149">
        <v>37601</v>
      </c>
      <c r="C5316">
        <v>18.326388999999999</v>
      </c>
      <c r="D5316">
        <f t="shared" ref="D5316:D5379" si="84">(C5316-C5317)/C5317</f>
        <v>1.0452943037489565E-2</v>
      </c>
      <c r="E5316">
        <f>Table2[[#This Row],[Return]]</f>
        <v>1.0452943037489565E-2</v>
      </c>
    </row>
    <row r="5317" spans="2:5" x14ac:dyDescent="0.2">
      <c r="B5317" s="149">
        <v>37600</v>
      </c>
      <c r="C5317">
        <v>18.136806</v>
      </c>
      <c r="D5317">
        <f t="shared" si="84"/>
        <v>-3.6912705347891858E-2</v>
      </c>
      <c r="E5317">
        <f>Table2[[#This Row],[Return]]</f>
        <v>-3.6912705347891858E-2</v>
      </c>
    </row>
    <row r="5318" spans="2:5" x14ac:dyDescent="0.2">
      <c r="B5318" s="149">
        <v>37599</v>
      </c>
      <c r="C5318">
        <v>18.831944</v>
      </c>
      <c r="D5318">
        <f t="shared" si="84"/>
        <v>2.6917604443419622E-3</v>
      </c>
      <c r="E5318">
        <f>Table2[[#This Row],[Return]]</f>
        <v>2.6917604443419622E-3</v>
      </c>
    </row>
    <row r="5319" spans="2:5" x14ac:dyDescent="0.2">
      <c r="B5319" s="149">
        <v>37596</v>
      </c>
      <c r="C5319">
        <v>18.781389000000001</v>
      </c>
      <c r="D5319">
        <f t="shared" si="84"/>
        <v>3.7347148287860336E-2</v>
      </c>
      <c r="E5319">
        <f>Table2[[#This Row],[Return]]</f>
        <v>3.7347148287860336E-2</v>
      </c>
    </row>
    <row r="5320" spans="2:5" x14ac:dyDescent="0.2">
      <c r="B5320" s="149">
        <v>37595</v>
      </c>
      <c r="C5320">
        <v>18.105211000000001</v>
      </c>
      <c r="D5320">
        <f t="shared" si="84"/>
        <v>5.2631199050327945E-3</v>
      </c>
      <c r="E5320">
        <f>Table2[[#This Row],[Return]]</f>
        <v>5.2631199050327945E-3</v>
      </c>
    </row>
    <row r="5321" spans="2:5" x14ac:dyDescent="0.2">
      <c r="B5321" s="149">
        <v>37594</v>
      </c>
      <c r="C5321">
        <v>18.01042</v>
      </c>
      <c r="D5321">
        <f t="shared" si="84"/>
        <v>-2.397253963901378E-2</v>
      </c>
      <c r="E5321">
        <f>Table2[[#This Row],[Return]]</f>
        <v>-2.397253963901378E-2</v>
      </c>
    </row>
    <row r="5322" spans="2:5" x14ac:dyDescent="0.2">
      <c r="B5322" s="149">
        <v>37593</v>
      </c>
      <c r="C5322">
        <v>18.452780000000001</v>
      </c>
      <c r="D5322">
        <f t="shared" si="84"/>
        <v>-1.6834950817984695E-2</v>
      </c>
      <c r="E5322">
        <f>Table2[[#This Row],[Return]]</f>
        <v>-1.6834950817984695E-2</v>
      </c>
    </row>
    <row r="5323" spans="2:5" x14ac:dyDescent="0.2">
      <c r="B5323" s="149">
        <v>37592</v>
      </c>
      <c r="C5323">
        <v>18.768751000000002</v>
      </c>
      <c r="D5323">
        <f t="shared" si="84"/>
        <v>3.3785689201491892E-3</v>
      </c>
      <c r="E5323">
        <f>Table2[[#This Row],[Return]]</f>
        <v>3.3785689201491892E-3</v>
      </c>
    </row>
    <row r="5324" spans="2:5" x14ac:dyDescent="0.2">
      <c r="B5324" s="149">
        <v>37589</v>
      </c>
      <c r="C5324">
        <v>18.705552999999998</v>
      </c>
      <c r="D5324">
        <f t="shared" si="84"/>
        <v>-6.0444315026512204E-3</v>
      </c>
      <c r="E5324">
        <f>Table2[[#This Row],[Return]]</f>
        <v>-6.0444315026512204E-3</v>
      </c>
    </row>
    <row r="5325" spans="2:5" x14ac:dyDescent="0.2">
      <c r="B5325" s="149">
        <v>37588</v>
      </c>
      <c r="C5325">
        <v>18.819305</v>
      </c>
      <c r="D5325">
        <f t="shared" si="84"/>
        <v>0</v>
      </c>
      <c r="E5325">
        <f>Table2[[#This Row],[Return]]</f>
        <v>0</v>
      </c>
    </row>
    <row r="5326" spans="2:5" x14ac:dyDescent="0.2">
      <c r="B5326" s="149">
        <v>37587</v>
      </c>
      <c r="C5326">
        <v>18.819305</v>
      </c>
      <c r="D5326">
        <f t="shared" si="84"/>
        <v>-6.7114685557688924E-4</v>
      </c>
      <c r="E5326">
        <f>Table2[[#This Row],[Return]]</f>
        <v>-6.7114685557688924E-4</v>
      </c>
    </row>
    <row r="5327" spans="2:5" x14ac:dyDescent="0.2">
      <c r="B5327" s="149">
        <v>37586</v>
      </c>
      <c r="C5327">
        <v>18.831944</v>
      </c>
      <c r="D5327">
        <f t="shared" si="84"/>
        <v>3.7049571937111361E-3</v>
      </c>
      <c r="E5327">
        <f>Table2[[#This Row],[Return]]</f>
        <v>3.7049571937111361E-3</v>
      </c>
    </row>
    <row r="5328" spans="2:5" x14ac:dyDescent="0.2">
      <c r="B5328" s="149">
        <v>37585</v>
      </c>
      <c r="C5328">
        <v>18.762429999999998</v>
      </c>
      <c r="D5328">
        <f t="shared" si="84"/>
        <v>2.4499680540559825E-2</v>
      </c>
      <c r="E5328">
        <f>Table2[[#This Row],[Return]]</f>
        <v>2.4499680540559825E-2</v>
      </c>
    </row>
    <row r="5329" spans="2:5" x14ac:dyDescent="0.2">
      <c r="B5329" s="149">
        <v>37582</v>
      </c>
      <c r="C5329">
        <v>18.313749000000001</v>
      </c>
      <c r="D5329">
        <f t="shared" si="84"/>
        <v>6.2500003434067843E-3</v>
      </c>
      <c r="E5329">
        <f>Table2[[#This Row],[Return]]</f>
        <v>6.2500003434067843E-3</v>
      </c>
    </row>
    <row r="5330" spans="2:5" x14ac:dyDescent="0.2">
      <c r="B5330" s="149">
        <v>37581</v>
      </c>
      <c r="C5330">
        <v>18.199998999999998</v>
      </c>
      <c r="D5330">
        <f t="shared" si="84"/>
        <v>1.4084350872313165E-2</v>
      </c>
      <c r="E5330">
        <f>Table2[[#This Row],[Return]]</f>
        <v>1.4084350872313165E-2</v>
      </c>
    </row>
    <row r="5331" spans="2:5" x14ac:dyDescent="0.2">
      <c r="B5331" s="149">
        <v>37580</v>
      </c>
      <c r="C5331">
        <v>17.947223999999999</v>
      </c>
      <c r="D5331">
        <f t="shared" si="84"/>
        <v>1.247791384877826E-2</v>
      </c>
      <c r="E5331">
        <f>Table2[[#This Row],[Return]]</f>
        <v>1.247791384877826E-2</v>
      </c>
    </row>
    <row r="5332" spans="2:5" x14ac:dyDescent="0.2">
      <c r="B5332" s="149">
        <v>37579</v>
      </c>
      <c r="C5332">
        <v>17.726040000000001</v>
      </c>
      <c r="D5332">
        <f t="shared" si="84"/>
        <v>0</v>
      </c>
      <c r="E5332">
        <f>Table2[[#This Row],[Return]]</f>
        <v>0</v>
      </c>
    </row>
    <row r="5333" spans="2:5" x14ac:dyDescent="0.2">
      <c r="B5333" s="149">
        <v>37578</v>
      </c>
      <c r="C5333">
        <v>17.726040000000001</v>
      </c>
      <c r="D5333">
        <f t="shared" si="84"/>
        <v>-2.6041704727566038E-2</v>
      </c>
      <c r="E5333">
        <f>Table2[[#This Row],[Return]]</f>
        <v>-2.6041704727566038E-2</v>
      </c>
    </row>
    <row r="5334" spans="2:5" x14ac:dyDescent="0.2">
      <c r="B5334" s="149">
        <v>37575</v>
      </c>
      <c r="C5334">
        <v>18.199998999999998</v>
      </c>
      <c r="D5334">
        <f t="shared" si="84"/>
        <v>2.8571223503057089E-2</v>
      </c>
      <c r="E5334">
        <f>Table2[[#This Row],[Return]]</f>
        <v>2.8571223503057089E-2</v>
      </c>
    </row>
    <row r="5335" spans="2:5" x14ac:dyDescent="0.2">
      <c r="B5335" s="149">
        <v>37574</v>
      </c>
      <c r="C5335">
        <v>17.694447</v>
      </c>
      <c r="D5335">
        <f t="shared" si="84"/>
        <v>8.6453210619249037E-3</v>
      </c>
      <c r="E5335">
        <f>Table2[[#This Row],[Return]]</f>
        <v>8.6453210619249037E-3</v>
      </c>
    </row>
    <row r="5336" spans="2:5" x14ac:dyDescent="0.2">
      <c r="B5336" s="149">
        <v>37573</v>
      </c>
      <c r="C5336">
        <v>17.542784000000001</v>
      </c>
      <c r="D5336">
        <f t="shared" si="84"/>
        <v>-1.7974467709317601E-3</v>
      </c>
      <c r="E5336">
        <f>Table2[[#This Row],[Return]]</f>
        <v>-1.7974467709317601E-3</v>
      </c>
    </row>
    <row r="5337" spans="2:5" x14ac:dyDescent="0.2">
      <c r="B5337" s="149">
        <v>37572</v>
      </c>
      <c r="C5337">
        <v>17.574373000000001</v>
      </c>
      <c r="D5337">
        <f t="shared" si="84"/>
        <v>1.8681104341881014E-2</v>
      </c>
      <c r="E5337">
        <f>Table2[[#This Row],[Return]]</f>
        <v>1.8681104341881014E-2</v>
      </c>
    </row>
    <row r="5338" spans="2:5" x14ac:dyDescent="0.2">
      <c r="B5338" s="149">
        <v>37571</v>
      </c>
      <c r="C5338">
        <v>17.252085000000001</v>
      </c>
      <c r="D5338">
        <f t="shared" si="84"/>
        <v>1.7138570769343272E-2</v>
      </c>
      <c r="E5338">
        <f>Table2[[#This Row],[Return]]</f>
        <v>1.7138570769343272E-2</v>
      </c>
    </row>
    <row r="5339" spans="2:5" x14ac:dyDescent="0.2">
      <c r="B5339" s="149">
        <v>37568</v>
      </c>
      <c r="C5339">
        <v>16.961390999999999</v>
      </c>
      <c r="D5339">
        <f t="shared" si="84"/>
        <v>0</v>
      </c>
      <c r="E5339">
        <f>Table2[[#This Row],[Return]]</f>
        <v>0</v>
      </c>
    </row>
    <row r="5340" spans="2:5" x14ac:dyDescent="0.2">
      <c r="B5340" s="149">
        <v>37567</v>
      </c>
      <c r="C5340">
        <v>16.961390999999999</v>
      </c>
      <c r="D5340">
        <f t="shared" si="84"/>
        <v>3.3500272185560329E-2</v>
      </c>
      <c r="E5340">
        <f>Table2[[#This Row],[Return]]</f>
        <v>3.3500272185560329E-2</v>
      </c>
    </row>
    <row r="5341" spans="2:5" x14ac:dyDescent="0.2">
      <c r="B5341" s="149">
        <v>37566</v>
      </c>
      <c r="C5341">
        <v>16.411598000000001</v>
      </c>
      <c r="D5341">
        <f t="shared" si="84"/>
        <v>0</v>
      </c>
      <c r="E5341">
        <f>Table2[[#This Row],[Return]]</f>
        <v>0</v>
      </c>
    </row>
    <row r="5342" spans="2:5" x14ac:dyDescent="0.2">
      <c r="B5342" s="149">
        <v>37565</v>
      </c>
      <c r="C5342">
        <v>16.411598000000001</v>
      </c>
      <c r="D5342">
        <f t="shared" si="84"/>
        <v>-7.250008999998693E-2</v>
      </c>
      <c r="E5342">
        <f>Table2[[#This Row],[Return]]</f>
        <v>-7.250008999998693E-2</v>
      </c>
    </row>
    <row r="5343" spans="2:5" x14ac:dyDescent="0.2">
      <c r="B5343" s="149">
        <v>37564</v>
      </c>
      <c r="C5343">
        <v>17.694447</v>
      </c>
      <c r="D5343">
        <f t="shared" si="84"/>
        <v>6.78872203430093E-2</v>
      </c>
      <c r="E5343">
        <f>Table2[[#This Row],[Return]]</f>
        <v>6.78872203430093E-2</v>
      </c>
    </row>
    <row r="5344" spans="2:5" x14ac:dyDescent="0.2">
      <c r="B5344" s="149">
        <v>37561</v>
      </c>
      <c r="C5344">
        <v>16.569583999999999</v>
      </c>
      <c r="D5344">
        <f t="shared" si="84"/>
        <v>2.7429395164350716E-2</v>
      </c>
      <c r="E5344">
        <f>Table2[[#This Row],[Return]]</f>
        <v>2.7429395164350716E-2</v>
      </c>
    </row>
    <row r="5345" spans="2:5" x14ac:dyDescent="0.2">
      <c r="B5345" s="149">
        <v>37560</v>
      </c>
      <c r="C5345">
        <v>16.127223999999998</v>
      </c>
      <c r="D5345">
        <f t="shared" si="84"/>
        <v>-4.9534383221683083E-2</v>
      </c>
      <c r="E5345">
        <f>Table2[[#This Row],[Return]]</f>
        <v>-4.9534383221683083E-2</v>
      </c>
    </row>
    <row r="5346" spans="2:5" x14ac:dyDescent="0.2">
      <c r="B5346" s="149">
        <v>37559</v>
      </c>
      <c r="C5346">
        <v>16.967708999999999</v>
      </c>
      <c r="D5346">
        <f t="shared" si="84"/>
        <v>1.5122886238656879E-2</v>
      </c>
      <c r="E5346">
        <f>Table2[[#This Row],[Return]]</f>
        <v>1.5122886238656879E-2</v>
      </c>
    </row>
    <row r="5347" spans="2:5" x14ac:dyDescent="0.2">
      <c r="B5347" s="149">
        <v>37558</v>
      </c>
      <c r="C5347">
        <v>16.714931</v>
      </c>
      <c r="D5347">
        <f t="shared" si="84"/>
        <v>3.3203138280176674E-2</v>
      </c>
      <c r="E5347">
        <f>Table2[[#This Row],[Return]]</f>
        <v>3.3203138280176674E-2</v>
      </c>
    </row>
    <row r="5348" spans="2:5" x14ac:dyDescent="0.2">
      <c r="B5348" s="149">
        <v>37557</v>
      </c>
      <c r="C5348">
        <v>16.177778</v>
      </c>
      <c r="D5348">
        <f t="shared" si="84"/>
        <v>-1.3487562625922551E-2</v>
      </c>
      <c r="E5348">
        <f>Table2[[#This Row],[Return]]</f>
        <v>-1.3487562625922551E-2</v>
      </c>
    </row>
    <row r="5349" spans="2:5" x14ac:dyDescent="0.2">
      <c r="B5349" s="149">
        <v>37554</v>
      </c>
      <c r="C5349">
        <v>16.398959999999999</v>
      </c>
      <c r="D5349">
        <f t="shared" si="84"/>
        <v>2.528654512415934E-2</v>
      </c>
      <c r="E5349">
        <f>Table2[[#This Row],[Return]]</f>
        <v>2.528654512415934E-2</v>
      </c>
    </row>
    <row r="5350" spans="2:5" x14ac:dyDescent="0.2">
      <c r="B5350" s="149">
        <v>37553</v>
      </c>
      <c r="C5350">
        <v>15.994514000000001</v>
      </c>
      <c r="D5350">
        <f t="shared" si="84"/>
        <v>4.3652755476187004E-3</v>
      </c>
      <c r="E5350">
        <f>Table2[[#This Row],[Return]]</f>
        <v>4.3652755476187004E-3</v>
      </c>
    </row>
    <row r="5351" spans="2:5" x14ac:dyDescent="0.2">
      <c r="B5351" s="149">
        <v>37552</v>
      </c>
      <c r="C5351">
        <v>15.924996999999999</v>
      </c>
      <c r="D5351">
        <f t="shared" si="84"/>
        <v>-2.0598794632105458E-2</v>
      </c>
      <c r="E5351">
        <f>Table2[[#This Row],[Return]]</f>
        <v>-2.0598794632105458E-2</v>
      </c>
    </row>
    <row r="5352" spans="2:5" x14ac:dyDescent="0.2">
      <c r="B5352" s="149">
        <v>37551</v>
      </c>
      <c r="C5352">
        <v>16.259931999999999</v>
      </c>
      <c r="D5352">
        <f t="shared" si="84"/>
        <v>-2.4639766046932528E-2</v>
      </c>
      <c r="E5352">
        <f>Table2[[#This Row],[Return]]</f>
        <v>-2.4639766046932528E-2</v>
      </c>
    </row>
    <row r="5353" spans="2:5" x14ac:dyDescent="0.2">
      <c r="B5353" s="149">
        <v>37550</v>
      </c>
      <c r="C5353">
        <v>16.670694000000001</v>
      </c>
      <c r="D5353">
        <f t="shared" si="84"/>
        <v>-3.0147090949275351E-2</v>
      </c>
      <c r="E5353">
        <f>Table2[[#This Row],[Return]]</f>
        <v>-3.0147090949275351E-2</v>
      </c>
    </row>
    <row r="5354" spans="2:5" x14ac:dyDescent="0.2">
      <c r="B5354" s="149">
        <v>37547</v>
      </c>
      <c r="C5354">
        <v>17.188889</v>
      </c>
      <c r="D5354">
        <f t="shared" si="84"/>
        <v>4.6153760946753011E-2</v>
      </c>
      <c r="E5354">
        <f>Table2[[#This Row],[Return]]</f>
        <v>4.6153760946753011E-2</v>
      </c>
    </row>
    <row r="5355" spans="2:5" x14ac:dyDescent="0.2">
      <c r="B5355" s="149">
        <v>37546</v>
      </c>
      <c r="C5355">
        <v>16.430557</v>
      </c>
      <c r="D5355">
        <f t="shared" si="84"/>
        <v>-1.9194934126489831E-3</v>
      </c>
      <c r="E5355">
        <f>Table2[[#This Row],[Return]]</f>
        <v>-1.9194934126489831E-3</v>
      </c>
    </row>
    <row r="5356" spans="2:5" x14ac:dyDescent="0.2">
      <c r="B5356" s="149">
        <v>37545</v>
      </c>
      <c r="C5356">
        <v>16.462156</v>
      </c>
      <c r="D5356">
        <f t="shared" si="84"/>
        <v>-3.5185109428851544E-2</v>
      </c>
      <c r="E5356">
        <f>Table2[[#This Row],[Return]]</f>
        <v>-3.5185109428851544E-2</v>
      </c>
    </row>
    <row r="5357" spans="2:5" x14ac:dyDescent="0.2">
      <c r="B5357" s="149">
        <v>37544</v>
      </c>
      <c r="C5357">
        <v>17.062501999999999</v>
      </c>
      <c r="D5357">
        <f t="shared" si="84"/>
        <v>0</v>
      </c>
      <c r="E5357">
        <f>Table2[[#This Row],[Return]]</f>
        <v>0</v>
      </c>
    </row>
    <row r="5358" spans="2:5" x14ac:dyDescent="0.2">
      <c r="B5358" s="149">
        <v>37543</v>
      </c>
      <c r="C5358">
        <v>17.062501999999999</v>
      </c>
      <c r="D5358">
        <f t="shared" si="84"/>
        <v>0</v>
      </c>
      <c r="E5358">
        <f>Table2[[#This Row],[Return]]</f>
        <v>0</v>
      </c>
    </row>
    <row r="5359" spans="2:5" x14ac:dyDescent="0.2">
      <c r="B5359" s="149">
        <v>37540</v>
      </c>
      <c r="C5359">
        <v>17.062501999999999</v>
      </c>
      <c r="D5359">
        <f t="shared" si="84"/>
        <v>3.846156889264303E-2</v>
      </c>
      <c r="E5359">
        <f>Table2[[#This Row],[Return]]</f>
        <v>3.846156889264303E-2</v>
      </c>
    </row>
    <row r="5360" spans="2:5" x14ac:dyDescent="0.2">
      <c r="B5360" s="149">
        <v>37539</v>
      </c>
      <c r="C5360">
        <v>16.430557</v>
      </c>
      <c r="D5360">
        <f t="shared" si="84"/>
        <v>-3.8468371126383491E-4</v>
      </c>
      <c r="E5360">
        <f>Table2[[#This Row],[Return]]</f>
        <v>-3.8468371126383491E-4</v>
      </c>
    </row>
    <row r="5361" spans="2:5" x14ac:dyDescent="0.2">
      <c r="B5361" s="149">
        <v>37538</v>
      </c>
      <c r="C5361">
        <v>16.436879999999999</v>
      </c>
      <c r="D5361">
        <f t="shared" si="84"/>
        <v>0</v>
      </c>
      <c r="E5361">
        <f>Table2[[#This Row],[Return]]</f>
        <v>0</v>
      </c>
    </row>
    <row r="5362" spans="2:5" x14ac:dyDescent="0.2">
      <c r="B5362" s="149">
        <v>37537</v>
      </c>
      <c r="C5362">
        <v>16.436879999999999</v>
      </c>
      <c r="D5362">
        <f t="shared" si="84"/>
        <v>1.8004069444772054E-2</v>
      </c>
      <c r="E5362">
        <f>Table2[[#This Row],[Return]]</f>
        <v>1.8004069444772054E-2</v>
      </c>
    </row>
    <row r="5363" spans="2:5" x14ac:dyDescent="0.2">
      <c r="B5363" s="149">
        <v>37536</v>
      </c>
      <c r="C5363">
        <v>16.146183000000001</v>
      </c>
      <c r="D5363">
        <f t="shared" si="84"/>
        <v>1.1881101745917033E-2</v>
      </c>
      <c r="E5363">
        <f>Table2[[#This Row],[Return]]</f>
        <v>1.1881101745917033E-2</v>
      </c>
    </row>
    <row r="5364" spans="2:5" x14ac:dyDescent="0.2">
      <c r="B5364" s="149">
        <v>37533</v>
      </c>
      <c r="C5364">
        <v>15.956600999999999</v>
      </c>
      <c r="D5364">
        <f t="shared" si="84"/>
        <v>-1.9797911270234742E-2</v>
      </c>
      <c r="E5364">
        <f>Table2[[#This Row],[Return]]</f>
        <v>-1.9797911270234742E-2</v>
      </c>
    </row>
    <row r="5365" spans="2:5" x14ac:dyDescent="0.2">
      <c r="B5365" s="149">
        <v>37532</v>
      </c>
      <c r="C5365">
        <v>16.278888999999999</v>
      </c>
      <c r="D5365">
        <f t="shared" si="84"/>
        <v>-1.6794097559526006E-2</v>
      </c>
      <c r="E5365">
        <f>Table2[[#This Row],[Return]]</f>
        <v>-1.6794097559526006E-2</v>
      </c>
    </row>
    <row r="5366" spans="2:5" x14ac:dyDescent="0.2">
      <c r="B5366" s="149">
        <v>37531</v>
      </c>
      <c r="C5366">
        <v>16.556947999999998</v>
      </c>
      <c r="D5366">
        <f t="shared" si="84"/>
        <v>0</v>
      </c>
      <c r="E5366">
        <f>Table2[[#This Row],[Return]]</f>
        <v>0</v>
      </c>
    </row>
    <row r="5367" spans="2:5" x14ac:dyDescent="0.2">
      <c r="B5367" s="149">
        <v>37530</v>
      </c>
      <c r="C5367">
        <v>16.556947999999998</v>
      </c>
      <c r="D5367">
        <f t="shared" si="84"/>
        <v>-1.6516246897312046E-2</v>
      </c>
      <c r="E5367">
        <f>Table2[[#This Row],[Return]]</f>
        <v>-1.6516246897312046E-2</v>
      </c>
    </row>
    <row r="5368" spans="2:5" x14ac:dyDescent="0.2">
      <c r="B5368" s="149">
        <v>37529</v>
      </c>
      <c r="C5368">
        <v>16.834999</v>
      </c>
      <c r="D5368">
        <f t="shared" si="84"/>
        <v>-1.3333507594607092E-2</v>
      </c>
      <c r="E5368">
        <f>Table2[[#This Row],[Return]]</f>
        <v>-1.3333507594607092E-2</v>
      </c>
    </row>
    <row r="5369" spans="2:5" x14ac:dyDescent="0.2">
      <c r="B5369" s="149">
        <v>37526</v>
      </c>
      <c r="C5369">
        <v>17.062501999999999</v>
      </c>
      <c r="D5369">
        <f t="shared" si="84"/>
        <v>0</v>
      </c>
      <c r="E5369">
        <f>Table2[[#This Row],[Return]]</f>
        <v>0</v>
      </c>
    </row>
    <row r="5370" spans="2:5" x14ac:dyDescent="0.2">
      <c r="B5370" s="149">
        <v>37525</v>
      </c>
      <c r="C5370">
        <v>17.062501999999999</v>
      </c>
      <c r="D5370">
        <f t="shared" si="84"/>
        <v>0</v>
      </c>
      <c r="E5370">
        <f>Table2[[#This Row],[Return]]</f>
        <v>0</v>
      </c>
    </row>
    <row r="5371" spans="2:5" x14ac:dyDescent="0.2">
      <c r="B5371" s="149">
        <v>37524</v>
      </c>
      <c r="C5371">
        <v>17.062501999999999</v>
      </c>
      <c r="D5371">
        <f t="shared" si="84"/>
        <v>3.6468248751864475E-2</v>
      </c>
      <c r="E5371">
        <f>Table2[[#This Row],[Return]]</f>
        <v>3.6468248751864475E-2</v>
      </c>
    </row>
    <row r="5372" spans="2:5" x14ac:dyDescent="0.2">
      <c r="B5372" s="149">
        <v>37523</v>
      </c>
      <c r="C5372">
        <v>16.462156</v>
      </c>
      <c r="D5372">
        <f t="shared" si="84"/>
        <v>-1.3257422047655364E-2</v>
      </c>
      <c r="E5372">
        <f>Table2[[#This Row],[Return]]</f>
        <v>-1.3257422047655364E-2</v>
      </c>
    </row>
    <row r="5373" spans="2:5" x14ac:dyDescent="0.2">
      <c r="B5373" s="149">
        <v>37522</v>
      </c>
      <c r="C5373">
        <v>16.683333999999999</v>
      </c>
      <c r="D5373">
        <f t="shared" si="84"/>
        <v>1.3824699406052675E-2</v>
      </c>
      <c r="E5373">
        <f>Table2[[#This Row],[Return]]</f>
        <v>1.3824699406052675E-2</v>
      </c>
    </row>
    <row r="5374" spans="2:5" x14ac:dyDescent="0.2">
      <c r="B5374" s="149">
        <v>37519</v>
      </c>
      <c r="C5374">
        <v>16.455836999999999</v>
      </c>
      <c r="D5374">
        <f t="shared" si="84"/>
        <v>-3.6269278026417474E-2</v>
      </c>
      <c r="E5374">
        <f>Table2[[#This Row],[Return]]</f>
        <v>-3.6269278026417474E-2</v>
      </c>
    </row>
    <row r="5375" spans="2:5" x14ac:dyDescent="0.2">
      <c r="B5375" s="149">
        <v>37518</v>
      </c>
      <c r="C5375">
        <v>17.075140000000001</v>
      </c>
      <c r="D5375">
        <f t="shared" si="84"/>
        <v>-7.3994381015104723E-4</v>
      </c>
      <c r="E5375">
        <f>Table2[[#This Row],[Return]]</f>
        <v>-7.3994381015104723E-4</v>
      </c>
    </row>
    <row r="5376" spans="2:5" x14ac:dyDescent="0.2">
      <c r="B5376" s="149">
        <v>37517</v>
      </c>
      <c r="C5376">
        <v>17.087783999999999</v>
      </c>
      <c r="D5376">
        <f t="shared" si="84"/>
        <v>-1.6727185011667076E-2</v>
      </c>
      <c r="E5376">
        <f>Table2[[#This Row],[Return]]</f>
        <v>-1.6727185011667076E-2</v>
      </c>
    </row>
    <row r="5377" spans="2:5" x14ac:dyDescent="0.2">
      <c r="B5377" s="149">
        <v>37516</v>
      </c>
      <c r="C5377">
        <v>17.378477</v>
      </c>
      <c r="D5377">
        <f t="shared" si="84"/>
        <v>1.3638186361871963E-2</v>
      </c>
      <c r="E5377">
        <f>Table2[[#This Row],[Return]]</f>
        <v>1.3638186361871963E-2</v>
      </c>
    </row>
    <row r="5378" spans="2:5" x14ac:dyDescent="0.2">
      <c r="B5378" s="149">
        <v>37515</v>
      </c>
      <c r="C5378">
        <v>17.144655</v>
      </c>
      <c r="D5378">
        <f t="shared" si="84"/>
        <v>-6.2270734232993171E-3</v>
      </c>
      <c r="E5378">
        <f>Table2[[#This Row],[Return]]</f>
        <v>-6.2270734232993171E-3</v>
      </c>
    </row>
    <row r="5379" spans="2:5" x14ac:dyDescent="0.2">
      <c r="B5379" s="149">
        <v>37512</v>
      </c>
      <c r="C5379">
        <v>17.252085000000001</v>
      </c>
      <c r="D5379">
        <f t="shared" si="84"/>
        <v>-2.9217508381234915E-3</v>
      </c>
      <c r="E5379">
        <f>Table2[[#This Row],[Return]]</f>
        <v>-2.9217508381234915E-3</v>
      </c>
    </row>
    <row r="5380" spans="2:5" x14ac:dyDescent="0.2">
      <c r="B5380" s="149">
        <v>37511</v>
      </c>
      <c r="C5380">
        <v>17.302638999999999</v>
      </c>
      <c r="D5380">
        <f t="shared" ref="D5380:D5443" si="85">(C5380-C5381)/C5381</f>
        <v>0.30505258144907066</v>
      </c>
      <c r="E5380">
        <f>Table2[[#This Row],[Return]]</f>
        <v>0.30505258144907066</v>
      </c>
    </row>
    <row r="5381" spans="2:5" x14ac:dyDescent="0.2">
      <c r="B5381" s="149">
        <v>37510</v>
      </c>
      <c r="C5381">
        <v>13.258193</v>
      </c>
      <c r="D5381">
        <f t="shared" si="85"/>
        <v>4.9334099187863809E-3</v>
      </c>
      <c r="E5381">
        <f>Table2[[#This Row],[Return]]</f>
        <v>4.9334099187863809E-3</v>
      </c>
    </row>
    <row r="5382" spans="2:5" x14ac:dyDescent="0.2">
      <c r="B5382" s="149">
        <v>37509</v>
      </c>
      <c r="C5382">
        <v>13.193106</v>
      </c>
      <c r="D5382">
        <f t="shared" si="85"/>
        <v>0</v>
      </c>
      <c r="E5382">
        <f>Table2[[#This Row],[Return]]</f>
        <v>0</v>
      </c>
    </row>
    <row r="5383" spans="2:5" x14ac:dyDescent="0.2">
      <c r="B5383" s="149">
        <v>37508</v>
      </c>
      <c r="C5383">
        <v>13.193106</v>
      </c>
      <c r="D5383">
        <f t="shared" si="85"/>
        <v>-4.5289860709539401E-2</v>
      </c>
      <c r="E5383">
        <f>Table2[[#This Row],[Return]]</f>
        <v>-4.5289860709539401E-2</v>
      </c>
    </row>
    <row r="5384" spans="2:5" x14ac:dyDescent="0.2">
      <c r="B5384" s="149">
        <v>37505</v>
      </c>
      <c r="C5384">
        <v>13.818965</v>
      </c>
      <c r="D5384">
        <f t="shared" si="85"/>
        <v>-6.8370234041794948E-3</v>
      </c>
      <c r="E5384">
        <f>Table2[[#This Row],[Return]]</f>
        <v>-6.8370234041794948E-3</v>
      </c>
    </row>
    <row r="5385" spans="2:5" x14ac:dyDescent="0.2">
      <c r="B5385" s="149">
        <v>37504</v>
      </c>
      <c r="C5385">
        <v>13.914096000000001</v>
      </c>
      <c r="D5385">
        <f t="shared" si="85"/>
        <v>2.0940883645607072E-2</v>
      </c>
      <c r="E5385">
        <f>Table2[[#This Row],[Return]]</f>
        <v>2.0940883645607072E-2</v>
      </c>
    </row>
    <row r="5386" spans="2:5" x14ac:dyDescent="0.2">
      <c r="B5386" s="149">
        <v>37503</v>
      </c>
      <c r="C5386">
        <v>13.628698999999999</v>
      </c>
      <c r="D5386">
        <f t="shared" si="85"/>
        <v>1.2648541227089064E-2</v>
      </c>
      <c r="E5386">
        <f>Table2[[#This Row],[Return]]</f>
        <v>1.2648541227089064E-2</v>
      </c>
    </row>
    <row r="5387" spans="2:5" x14ac:dyDescent="0.2">
      <c r="B5387" s="149">
        <v>37502</v>
      </c>
      <c r="C5387">
        <v>13.458468999999999</v>
      </c>
      <c r="D5387">
        <f t="shared" si="85"/>
        <v>-7.385566968642219E-3</v>
      </c>
      <c r="E5387">
        <f>Table2[[#This Row],[Return]]</f>
        <v>-7.385566968642219E-3</v>
      </c>
    </row>
    <row r="5388" spans="2:5" x14ac:dyDescent="0.2">
      <c r="B5388" s="149">
        <v>37501</v>
      </c>
      <c r="C5388">
        <v>13.558607</v>
      </c>
      <c r="D5388">
        <f t="shared" si="85"/>
        <v>-3.2857201959592651E-2</v>
      </c>
      <c r="E5388">
        <f>Table2[[#This Row],[Return]]</f>
        <v>-3.2857201959592651E-2</v>
      </c>
    </row>
    <row r="5389" spans="2:5" x14ac:dyDescent="0.2">
      <c r="B5389" s="149">
        <v>37498</v>
      </c>
      <c r="C5389">
        <v>14.01924</v>
      </c>
      <c r="D5389">
        <f t="shared" si="85"/>
        <v>3.4355524314980825E-2</v>
      </c>
      <c r="E5389">
        <f>Table2[[#This Row],[Return]]</f>
        <v>3.4355524314980825E-2</v>
      </c>
    </row>
    <row r="5390" spans="2:5" x14ac:dyDescent="0.2">
      <c r="B5390" s="149">
        <v>37497</v>
      </c>
      <c r="C5390">
        <v>13.553599</v>
      </c>
      <c r="D5390">
        <f t="shared" si="85"/>
        <v>-3.1485028054822915E-2</v>
      </c>
      <c r="E5390">
        <f>Table2[[#This Row],[Return]]</f>
        <v>-3.1485028054822915E-2</v>
      </c>
    </row>
    <row r="5391" spans="2:5" x14ac:dyDescent="0.2">
      <c r="B5391" s="149">
        <v>37496</v>
      </c>
      <c r="C5391">
        <v>13.994206999999999</v>
      </c>
      <c r="D5391">
        <f t="shared" si="85"/>
        <v>-4.9319571111834687E-2</v>
      </c>
      <c r="E5391">
        <f>Table2[[#This Row],[Return]]</f>
        <v>-4.9319571111834687E-2</v>
      </c>
    </row>
    <row r="5392" spans="2:5" x14ac:dyDescent="0.2">
      <c r="B5392" s="149">
        <v>37495</v>
      </c>
      <c r="C5392">
        <v>14.720200999999999</v>
      </c>
      <c r="D5392">
        <f t="shared" si="85"/>
        <v>0</v>
      </c>
      <c r="E5392">
        <f>Table2[[#This Row],[Return]]</f>
        <v>0</v>
      </c>
    </row>
    <row r="5393" spans="2:5" x14ac:dyDescent="0.2">
      <c r="B5393" s="149">
        <v>37494</v>
      </c>
      <c r="C5393">
        <v>14.720200999999999</v>
      </c>
      <c r="D5393">
        <f t="shared" si="85"/>
        <v>2.0833385345193627E-2</v>
      </c>
      <c r="E5393">
        <f>Table2[[#This Row],[Return]]</f>
        <v>2.0833385345193627E-2</v>
      </c>
    </row>
    <row r="5394" spans="2:5" x14ac:dyDescent="0.2">
      <c r="B5394" s="149">
        <v>37491</v>
      </c>
      <c r="C5394">
        <v>14.419788</v>
      </c>
      <c r="D5394">
        <f t="shared" si="85"/>
        <v>1.2302179591645987E-2</v>
      </c>
      <c r="E5394">
        <f>Table2[[#This Row],[Return]]</f>
        <v>1.2302179591645987E-2</v>
      </c>
    </row>
    <row r="5395" spans="2:5" x14ac:dyDescent="0.2">
      <c r="B5395" s="149">
        <v>37490</v>
      </c>
      <c r="C5395">
        <v>14.244548999999999</v>
      </c>
      <c r="D5395">
        <f t="shared" si="85"/>
        <v>-1.1466312869818487E-2</v>
      </c>
      <c r="E5395">
        <f>Table2[[#This Row],[Return]]</f>
        <v>-1.1466312869818487E-2</v>
      </c>
    </row>
    <row r="5396" spans="2:5" x14ac:dyDescent="0.2">
      <c r="B5396" s="149">
        <v>37489</v>
      </c>
      <c r="C5396">
        <v>14.409776000000001</v>
      </c>
      <c r="D5396">
        <f t="shared" si="85"/>
        <v>8.0561800330978643E-3</v>
      </c>
      <c r="E5396">
        <f>Table2[[#This Row],[Return]]</f>
        <v>8.0561800330978643E-3</v>
      </c>
    </row>
    <row r="5397" spans="2:5" x14ac:dyDescent="0.2">
      <c r="B5397" s="149">
        <v>37488</v>
      </c>
      <c r="C5397">
        <v>14.294616</v>
      </c>
      <c r="D5397">
        <f t="shared" si="85"/>
        <v>2.3297373910019445E-2</v>
      </c>
      <c r="E5397">
        <f>Table2[[#This Row],[Return]]</f>
        <v>2.3297373910019445E-2</v>
      </c>
    </row>
    <row r="5398" spans="2:5" x14ac:dyDescent="0.2">
      <c r="B5398" s="149">
        <v>37487</v>
      </c>
      <c r="C5398">
        <v>13.969170999999999</v>
      </c>
      <c r="D5398">
        <f t="shared" si="85"/>
        <v>3.5969987723346651E-3</v>
      </c>
      <c r="E5398">
        <f>Table2[[#This Row],[Return]]</f>
        <v>3.5969987723346651E-3</v>
      </c>
    </row>
    <row r="5399" spans="2:5" x14ac:dyDescent="0.2">
      <c r="B5399" s="149">
        <v>37484</v>
      </c>
      <c r="C5399">
        <v>13.919104000000001</v>
      </c>
      <c r="D5399">
        <f t="shared" si="85"/>
        <v>1.3119578515125322E-2</v>
      </c>
      <c r="E5399">
        <f>Table2[[#This Row],[Return]]</f>
        <v>1.3119578515125322E-2</v>
      </c>
    </row>
    <row r="5400" spans="2:5" x14ac:dyDescent="0.2">
      <c r="B5400" s="149">
        <v>37483</v>
      </c>
      <c r="C5400">
        <v>13.738856</v>
      </c>
      <c r="D5400">
        <f t="shared" si="85"/>
        <v>0</v>
      </c>
      <c r="E5400">
        <f>Table2[[#This Row],[Return]]</f>
        <v>0</v>
      </c>
    </row>
    <row r="5401" spans="2:5" x14ac:dyDescent="0.2">
      <c r="B5401" s="149">
        <v>37482</v>
      </c>
      <c r="C5401">
        <v>13.738856</v>
      </c>
      <c r="D5401">
        <f t="shared" si="85"/>
        <v>-1.2949684117598418E-2</v>
      </c>
      <c r="E5401">
        <f>Table2[[#This Row],[Return]]</f>
        <v>-1.2949684117598418E-2</v>
      </c>
    </row>
    <row r="5402" spans="2:5" x14ac:dyDescent="0.2">
      <c r="B5402" s="149">
        <v>37481</v>
      </c>
      <c r="C5402">
        <v>13.919104000000001</v>
      </c>
      <c r="D5402">
        <f t="shared" si="85"/>
        <v>-8.9125290492053123E-3</v>
      </c>
      <c r="E5402">
        <f>Table2[[#This Row],[Return]]</f>
        <v>-8.9125290492053123E-3</v>
      </c>
    </row>
    <row r="5403" spans="2:5" x14ac:dyDescent="0.2">
      <c r="B5403" s="149">
        <v>37480</v>
      </c>
      <c r="C5403">
        <v>14.044274</v>
      </c>
      <c r="D5403">
        <f t="shared" si="85"/>
        <v>-4.9663566304159442E-3</v>
      </c>
      <c r="E5403">
        <f>Table2[[#This Row],[Return]]</f>
        <v>-4.9663566304159442E-3</v>
      </c>
    </row>
    <row r="5404" spans="2:5" x14ac:dyDescent="0.2">
      <c r="B5404" s="149">
        <v>37477</v>
      </c>
      <c r="C5404">
        <v>14.114371</v>
      </c>
      <c r="D5404">
        <f t="shared" si="85"/>
        <v>-2.0500318672545679E-2</v>
      </c>
      <c r="E5404">
        <f>Table2[[#This Row],[Return]]</f>
        <v>-2.0500318672545679E-2</v>
      </c>
    </row>
    <row r="5405" spans="2:5" x14ac:dyDescent="0.2">
      <c r="B5405" s="149">
        <v>37476</v>
      </c>
      <c r="C5405">
        <v>14.409776000000001</v>
      </c>
      <c r="D5405">
        <f t="shared" si="85"/>
        <v>-6.9432366134645584E-4</v>
      </c>
      <c r="E5405">
        <f>Table2[[#This Row],[Return]]</f>
        <v>-6.9432366134645584E-4</v>
      </c>
    </row>
    <row r="5406" spans="2:5" x14ac:dyDescent="0.2">
      <c r="B5406" s="149">
        <v>37475</v>
      </c>
      <c r="C5406">
        <v>14.419788</v>
      </c>
      <c r="D5406">
        <f t="shared" si="85"/>
        <v>-3.4717995318617493E-4</v>
      </c>
      <c r="E5406">
        <f>Table2[[#This Row],[Return]]</f>
        <v>-3.4717995318617493E-4</v>
      </c>
    </row>
    <row r="5407" spans="2:5" x14ac:dyDescent="0.2">
      <c r="B5407" s="149">
        <v>37474</v>
      </c>
      <c r="C5407">
        <v>14.424796000000001</v>
      </c>
      <c r="D5407">
        <f t="shared" si="85"/>
        <v>3.4730052896756342E-4</v>
      </c>
      <c r="E5407">
        <f>Table2[[#This Row],[Return]]</f>
        <v>3.4730052896756342E-4</v>
      </c>
    </row>
    <row r="5408" spans="2:5" x14ac:dyDescent="0.2">
      <c r="B5408" s="149">
        <v>37473</v>
      </c>
      <c r="C5408">
        <v>14.419788</v>
      </c>
      <c r="D5408">
        <f t="shared" si="85"/>
        <v>2.8571306290497957E-2</v>
      </c>
      <c r="E5408">
        <f>Table2[[#This Row],[Return]]</f>
        <v>2.8571306290497957E-2</v>
      </c>
    </row>
    <row r="5409" spans="2:5" x14ac:dyDescent="0.2">
      <c r="B5409" s="149">
        <v>37470</v>
      </c>
      <c r="C5409">
        <v>14.01924</v>
      </c>
      <c r="D5409">
        <f t="shared" si="85"/>
        <v>1.0101199326034342E-2</v>
      </c>
      <c r="E5409">
        <f>Table2[[#This Row],[Return]]</f>
        <v>1.0101199326034342E-2</v>
      </c>
    </row>
    <row r="5410" spans="2:5" x14ac:dyDescent="0.2">
      <c r="B5410" s="149">
        <v>37469</v>
      </c>
      <c r="C5410">
        <v>13.879045</v>
      </c>
      <c r="D5410">
        <f t="shared" si="85"/>
        <v>-6.8076996591641533E-3</v>
      </c>
      <c r="E5410">
        <f>Table2[[#This Row],[Return]]</f>
        <v>-6.8076996591641533E-3</v>
      </c>
    </row>
    <row r="5411" spans="2:5" x14ac:dyDescent="0.2">
      <c r="B5411" s="149">
        <v>37468</v>
      </c>
      <c r="C5411">
        <v>13.974176999999999</v>
      </c>
      <c r="D5411">
        <f t="shared" si="85"/>
        <v>-5.0680286227069882E-2</v>
      </c>
      <c r="E5411">
        <f>Table2[[#This Row],[Return]]</f>
        <v>-5.0680286227069882E-2</v>
      </c>
    </row>
    <row r="5412" spans="2:5" x14ac:dyDescent="0.2">
      <c r="B5412" s="149">
        <v>37467</v>
      </c>
      <c r="C5412">
        <v>14.720200999999999</v>
      </c>
      <c r="D5412">
        <f t="shared" si="85"/>
        <v>-6.7566614713282756E-3</v>
      </c>
      <c r="E5412">
        <f>Table2[[#This Row],[Return]]</f>
        <v>-6.7566614713282756E-3</v>
      </c>
    </row>
    <row r="5413" spans="2:5" x14ac:dyDescent="0.2">
      <c r="B5413" s="149">
        <v>37466</v>
      </c>
      <c r="C5413">
        <v>14.820337</v>
      </c>
      <c r="D5413">
        <f t="shared" si="85"/>
        <v>3.389782542213656E-3</v>
      </c>
      <c r="E5413">
        <f>Table2[[#This Row],[Return]]</f>
        <v>3.389782542213656E-3</v>
      </c>
    </row>
    <row r="5414" spans="2:5" x14ac:dyDescent="0.2">
      <c r="B5414" s="149">
        <v>37463</v>
      </c>
      <c r="C5414">
        <v>14.770269000000001</v>
      </c>
      <c r="D5414">
        <f t="shared" si="85"/>
        <v>-6.0647786323834137E-3</v>
      </c>
      <c r="E5414">
        <f>Table2[[#This Row],[Return]]</f>
        <v>-6.0647786323834137E-3</v>
      </c>
    </row>
    <row r="5415" spans="2:5" x14ac:dyDescent="0.2">
      <c r="B5415" s="149">
        <v>37462</v>
      </c>
      <c r="C5415">
        <v>14.860393999999999</v>
      </c>
      <c r="D5415">
        <f t="shared" si="85"/>
        <v>-2.5607036950217842E-2</v>
      </c>
      <c r="E5415">
        <f>Table2[[#This Row],[Return]]</f>
        <v>-2.5607036950217842E-2</v>
      </c>
    </row>
    <row r="5416" spans="2:5" x14ac:dyDescent="0.2">
      <c r="B5416" s="149">
        <v>37461</v>
      </c>
      <c r="C5416">
        <v>15.250925000000001</v>
      </c>
      <c r="D5416">
        <f t="shared" si="85"/>
        <v>-2.4343613398397863E-2</v>
      </c>
      <c r="E5416">
        <f>Table2[[#This Row],[Return]]</f>
        <v>-2.4343613398397863E-2</v>
      </c>
    </row>
    <row r="5417" spans="2:5" x14ac:dyDescent="0.2">
      <c r="B5417" s="149">
        <v>37460</v>
      </c>
      <c r="C5417">
        <v>15.631451</v>
      </c>
      <c r="D5417">
        <f t="shared" si="85"/>
        <v>-2.650451967003864E-2</v>
      </c>
      <c r="E5417">
        <f>Table2[[#This Row],[Return]]</f>
        <v>-2.650451967003864E-2</v>
      </c>
    </row>
    <row r="5418" spans="2:5" x14ac:dyDescent="0.2">
      <c r="B5418" s="149">
        <v>37459</v>
      </c>
      <c r="C5418">
        <v>16.057034999999999</v>
      </c>
      <c r="D5418">
        <f t="shared" si="85"/>
        <v>-2.2851900648408193E-2</v>
      </c>
      <c r="E5418">
        <f>Table2[[#This Row],[Return]]</f>
        <v>-2.2851900648408193E-2</v>
      </c>
    </row>
    <row r="5419" spans="2:5" x14ac:dyDescent="0.2">
      <c r="B5419" s="149">
        <v>37456</v>
      </c>
      <c r="C5419">
        <v>16.432549999999999</v>
      </c>
      <c r="D5419">
        <f t="shared" si="85"/>
        <v>-3.9508196960862933E-2</v>
      </c>
      <c r="E5419">
        <f>Table2[[#This Row],[Return]]</f>
        <v>-3.9508196960862933E-2</v>
      </c>
    </row>
    <row r="5420" spans="2:5" x14ac:dyDescent="0.2">
      <c r="B5420" s="149">
        <v>37455</v>
      </c>
      <c r="C5420">
        <v>17.108474999999999</v>
      </c>
      <c r="D5420">
        <f t="shared" si="85"/>
        <v>1.9391131507636248E-2</v>
      </c>
      <c r="E5420">
        <f>Table2[[#This Row],[Return]]</f>
        <v>1.9391131507636248E-2</v>
      </c>
    </row>
    <row r="5421" spans="2:5" x14ac:dyDescent="0.2">
      <c r="B5421" s="149">
        <v>37454</v>
      </c>
      <c r="C5421">
        <v>16.783033</v>
      </c>
      <c r="D5421">
        <f t="shared" si="85"/>
        <v>1.5449836495532977E-2</v>
      </c>
      <c r="E5421">
        <f>Table2[[#This Row],[Return]]</f>
        <v>1.5449836495532977E-2</v>
      </c>
    </row>
    <row r="5422" spans="2:5" x14ac:dyDescent="0.2">
      <c r="B5422" s="149">
        <v>37453</v>
      </c>
      <c r="C5422">
        <v>16.527683</v>
      </c>
      <c r="D5422">
        <f t="shared" si="85"/>
        <v>-1.2563352970922096E-2</v>
      </c>
      <c r="E5422">
        <f>Table2[[#This Row],[Return]]</f>
        <v>-1.2563352970922096E-2</v>
      </c>
    </row>
    <row r="5423" spans="2:5" x14ac:dyDescent="0.2">
      <c r="B5423" s="149">
        <v>37452</v>
      </c>
      <c r="C5423">
        <v>16.737967999999999</v>
      </c>
      <c r="D5423">
        <f t="shared" si="85"/>
        <v>6.927709574975436E-3</v>
      </c>
      <c r="E5423">
        <f>Table2[[#This Row],[Return]]</f>
        <v>6.927709574975436E-3</v>
      </c>
    </row>
    <row r="5424" spans="2:5" x14ac:dyDescent="0.2">
      <c r="B5424" s="149">
        <v>37449</v>
      </c>
      <c r="C5424">
        <v>16.622810000000001</v>
      </c>
      <c r="D5424">
        <f t="shared" si="85"/>
        <v>-7.7706124237755698E-3</v>
      </c>
      <c r="E5424">
        <f>Table2[[#This Row],[Return]]</f>
        <v>-7.7706124237755698E-3</v>
      </c>
    </row>
    <row r="5425" spans="2:5" x14ac:dyDescent="0.2">
      <c r="B5425" s="149">
        <v>37448</v>
      </c>
      <c r="C5425">
        <v>16.752991000000002</v>
      </c>
      <c r="D5425">
        <f t="shared" si="85"/>
        <v>-1.5882176954618518E-2</v>
      </c>
      <c r="E5425">
        <f>Table2[[#This Row],[Return]]</f>
        <v>-1.5882176954618518E-2</v>
      </c>
    </row>
    <row r="5426" spans="2:5" x14ac:dyDescent="0.2">
      <c r="B5426" s="149">
        <v>37447</v>
      </c>
      <c r="C5426">
        <v>17.023358999999999</v>
      </c>
      <c r="D5426">
        <f t="shared" si="85"/>
        <v>-1.162820470168931E-2</v>
      </c>
      <c r="E5426">
        <f>Table2[[#This Row],[Return]]</f>
        <v>-1.162820470168931E-2</v>
      </c>
    </row>
    <row r="5427" spans="2:5" x14ac:dyDescent="0.2">
      <c r="B5427" s="149">
        <v>37446</v>
      </c>
      <c r="C5427">
        <v>17.223638999999999</v>
      </c>
      <c r="D5427">
        <f t="shared" si="85"/>
        <v>3.4586636613529301E-2</v>
      </c>
      <c r="E5427">
        <f>Table2[[#This Row],[Return]]</f>
        <v>3.4586636613529301E-2</v>
      </c>
    </row>
    <row r="5428" spans="2:5" x14ac:dyDescent="0.2">
      <c r="B5428" s="149">
        <v>37445</v>
      </c>
      <c r="C5428">
        <v>16.647846000000001</v>
      </c>
      <c r="D5428">
        <f t="shared" si="85"/>
        <v>7.5758323123625449E-3</v>
      </c>
      <c r="E5428">
        <f>Table2[[#This Row],[Return]]</f>
        <v>7.5758323123625449E-3</v>
      </c>
    </row>
    <row r="5429" spans="2:5" x14ac:dyDescent="0.2">
      <c r="B5429" s="149">
        <v>37442</v>
      </c>
      <c r="C5429">
        <v>16.522673000000001</v>
      </c>
      <c r="D5429">
        <f t="shared" si="85"/>
        <v>-1.1976294615926562E-2</v>
      </c>
      <c r="E5429">
        <f>Table2[[#This Row],[Return]]</f>
        <v>-1.1976294615926562E-2</v>
      </c>
    </row>
    <row r="5430" spans="2:5" x14ac:dyDescent="0.2">
      <c r="B5430" s="149">
        <v>37441</v>
      </c>
      <c r="C5430">
        <v>16.722951999999999</v>
      </c>
      <c r="D5430">
        <f t="shared" si="85"/>
        <v>-1.7646752324262202E-2</v>
      </c>
      <c r="E5430">
        <f>Table2[[#This Row],[Return]]</f>
        <v>-1.7646752324262202E-2</v>
      </c>
    </row>
    <row r="5431" spans="2:5" x14ac:dyDescent="0.2">
      <c r="B5431" s="149">
        <v>37440</v>
      </c>
      <c r="C5431">
        <v>17.023358999999999</v>
      </c>
      <c r="D5431">
        <f t="shared" si="85"/>
        <v>-2.8571759545109876E-2</v>
      </c>
      <c r="E5431">
        <f>Table2[[#This Row],[Return]]</f>
        <v>-2.8571759545109876E-2</v>
      </c>
    </row>
    <row r="5432" spans="2:5" x14ac:dyDescent="0.2">
      <c r="B5432" s="149">
        <v>37439</v>
      </c>
      <c r="C5432">
        <v>17.524052000000001</v>
      </c>
      <c r="D5432">
        <f t="shared" si="85"/>
        <v>1.1560992605998239E-2</v>
      </c>
      <c r="E5432">
        <f>Table2[[#This Row],[Return]]</f>
        <v>1.1560992605998239E-2</v>
      </c>
    </row>
    <row r="5433" spans="2:5" x14ac:dyDescent="0.2">
      <c r="B5433" s="149">
        <v>37438</v>
      </c>
      <c r="C5433">
        <v>17.323772000000002</v>
      </c>
      <c r="D5433">
        <f t="shared" si="85"/>
        <v>3.4998513559113216E-2</v>
      </c>
      <c r="E5433">
        <f>Table2[[#This Row],[Return]]</f>
        <v>3.4998513559113216E-2</v>
      </c>
    </row>
    <row r="5434" spans="2:5" x14ac:dyDescent="0.2">
      <c r="B5434" s="149">
        <v>37452</v>
      </c>
      <c r="C5434">
        <v>16.737967999999999</v>
      </c>
      <c r="D5434">
        <f t="shared" si="85"/>
        <v>6.927709574975436E-3</v>
      </c>
      <c r="E5434">
        <f>Table2[[#This Row],[Return]]</f>
        <v>6.927709574975436E-3</v>
      </c>
    </row>
    <row r="5435" spans="2:5" x14ac:dyDescent="0.2">
      <c r="B5435" s="149">
        <v>37449</v>
      </c>
      <c r="C5435">
        <v>16.622810000000001</v>
      </c>
      <c r="D5435">
        <f t="shared" si="85"/>
        <v>-7.7706124237755698E-3</v>
      </c>
      <c r="E5435">
        <f>Table2[[#This Row],[Return]]</f>
        <v>-7.7706124237755698E-3</v>
      </c>
    </row>
    <row r="5436" spans="2:5" x14ac:dyDescent="0.2">
      <c r="B5436" s="149">
        <v>37448</v>
      </c>
      <c r="C5436">
        <v>16.752991000000002</v>
      </c>
      <c r="D5436">
        <f t="shared" si="85"/>
        <v>-1.5882176954618518E-2</v>
      </c>
      <c r="E5436">
        <f>Table2[[#This Row],[Return]]</f>
        <v>-1.5882176954618518E-2</v>
      </c>
    </row>
    <row r="5437" spans="2:5" x14ac:dyDescent="0.2">
      <c r="B5437" s="149">
        <v>37447</v>
      </c>
      <c r="C5437">
        <v>17.023358999999999</v>
      </c>
      <c r="D5437">
        <f t="shared" si="85"/>
        <v>-1.162820470168931E-2</v>
      </c>
      <c r="E5437">
        <f>Table2[[#This Row],[Return]]</f>
        <v>-1.162820470168931E-2</v>
      </c>
    </row>
    <row r="5438" spans="2:5" x14ac:dyDescent="0.2">
      <c r="B5438" s="149">
        <v>37446</v>
      </c>
      <c r="C5438">
        <v>17.223638999999999</v>
      </c>
      <c r="D5438">
        <f t="shared" si="85"/>
        <v>3.4586636613529301E-2</v>
      </c>
      <c r="E5438">
        <f>Table2[[#This Row],[Return]]</f>
        <v>3.4586636613529301E-2</v>
      </c>
    </row>
    <row r="5439" spans="2:5" x14ac:dyDescent="0.2">
      <c r="B5439" s="149">
        <v>37445</v>
      </c>
      <c r="C5439">
        <v>16.647846000000001</v>
      </c>
      <c r="D5439">
        <f t="shared" si="85"/>
        <v>7.5758323123625449E-3</v>
      </c>
      <c r="E5439">
        <f>Table2[[#This Row],[Return]]</f>
        <v>7.5758323123625449E-3</v>
      </c>
    </row>
    <row r="5440" spans="2:5" x14ac:dyDescent="0.2">
      <c r="B5440" s="149">
        <v>37442</v>
      </c>
      <c r="C5440">
        <v>16.522673000000001</v>
      </c>
      <c r="D5440">
        <f t="shared" si="85"/>
        <v>-1.1976294615926562E-2</v>
      </c>
      <c r="E5440">
        <f>Table2[[#This Row],[Return]]</f>
        <v>-1.1976294615926562E-2</v>
      </c>
    </row>
    <row r="5441" spans="2:5" x14ac:dyDescent="0.2">
      <c r="B5441" s="149">
        <v>37441</v>
      </c>
      <c r="C5441">
        <v>16.722951999999999</v>
      </c>
      <c r="D5441">
        <f t="shared" si="85"/>
        <v>-1.7646752324262202E-2</v>
      </c>
      <c r="E5441">
        <f>Table2[[#This Row],[Return]]</f>
        <v>-1.7646752324262202E-2</v>
      </c>
    </row>
    <row r="5442" spans="2:5" x14ac:dyDescent="0.2">
      <c r="B5442" s="149">
        <v>37440</v>
      </c>
      <c r="C5442">
        <v>17.023358999999999</v>
      </c>
      <c r="D5442">
        <f t="shared" si="85"/>
        <v>-2.8571759545109876E-2</v>
      </c>
      <c r="E5442">
        <f>Table2[[#This Row],[Return]]</f>
        <v>-2.8571759545109876E-2</v>
      </c>
    </row>
    <row r="5443" spans="2:5" x14ac:dyDescent="0.2">
      <c r="B5443" s="149">
        <v>37439</v>
      </c>
      <c r="C5443">
        <v>17.524052000000001</v>
      </c>
      <c r="D5443">
        <f t="shared" si="85"/>
        <v>1.1560992605998239E-2</v>
      </c>
      <c r="E5443">
        <f>Table2[[#This Row],[Return]]</f>
        <v>1.1560992605998239E-2</v>
      </c>
    </row>
    <row r="5444" spans="2:5" x14ac:dyDescent="0.2">
      <c r="B5444" s="149">
        <v>37438</v>
      </c>
      <c r="C5444">
        <v>17.323772000000002</v>
      </c>
      <c r="D5444">
        <f t="shared" ref="D5444:D5507" si="86">(C5444-C5445)/C5445</f>
        <v>-0.65437296377328502</v>
      </c>
      <c r="E5444">
        <f>Table2[[#This Row],[Return]]</f>
        <v>-0.65437296377328502</v>
      </c>
    </row>
    <row r="5445" spans="2:5" x14ac:dyDescent="0.2">
      <c r="B5445" s="149">
        <v>35676</v>
      </c>
      <c r="C5445" s="61">
        <v>50.122734000000001</v>
      </c>
      <c r="D5445">
        <f t="shared" si="86"/>
        <v>6.1126237885606198E-3</v>
      </c>
      <c r="E5445">
        <f>Table2[[#This Row],[Return]]</f>
        <v>6.1126237885606198E-3</v>
      </c>
    </row>
    <row r="5446" spans="2:5" x14ac:dyDescent="0.2">
      <c r="B5446" s="149">
        <v>35675</v>
      </c>
      <c r="C5446" s="61">
        <v>49.818213999999998</v>
      </c>
      <c r="D5446">
        <f t="shared" si="86"/>
        <v>8.3652380440574926E-3</v>
      </c>
      <c r="E5446">
        <f>Table2[[#This Row],[Return]]</f>
        <v>8.3652380440574926E-3</v>
      </c>
    </row>
    <row r="5447" spans="2:5" x14ac:dyDescent="0.2">
      <c r="B5447" s="149">
        <v>35674</v>
      </c>
      <c r="C5447" s="61">
        <v>49.40493</v>
      </c>
      <c r="D5447">
        <f t="shared" si="86"/>
        <v>2.3430427233558457E-2</v>
      </c>
      <c r="E5447">
        <f>Table2[[#This Row],[Return]]</f>
        <v>2.3430427233558457E-2</v>
      </c>
    </row>
    <row r="5448" spans="2:5" x14ac:dyDescent="0.2">
      <c r="B5448" s="149">
        <v>35671</v>
      </c>
      <c r="C5448" s="61">
        <v>48.273853000000003</v>
      </c>
      <c r="D5448">
        <f t="shared" si="86"/>
        <v>-2.1889409301788326E-2</v>
      </c>
      <c r="E5448">
        <f>Table2[[#This Row],[Return]]</f>
        <v>-2.1889409301788326E-2</v>
      </c>
    </row>
    <row r="5449" spans="2:5" x14ac:dyDescent="0.2">
      <c r="B5449" s="149">
        <v>35670</v>
      </c>
      <c r="C5449" s="61">
        <v>49.354187000000003</v>
      </c>
      <c r="D5449">
        <f t="shared" si="86"/>
        <v>-2.8265085067140597E-2</v>
      </c>
      <c r="E5449">
        <f>Table2[[#This Row],[Return]]</f>
        <v>-2.8265085067140597E-2</v>
      </c>
    </row>
    <row r="5450" spans="2:5" x14ac:dyDescent="0.2">
      <c r="B5450" s="149">
        <v>35669</v>
      </c>
      <c r="C5450" s="61">
        <v>50.789763999999998</v>
      </c>
      <c r="D5450">
        <f t="shared" si="86"/>
        <v>1.4628862659486654E-2</v>
      </c>
      <c r="E5450">
        <f>Table2[[#This Row],[Return]]</f>
        <v>1.4628862659486654E-2</v>
      </c>
    </row>
    <row r="5451" spans="2:5" x14ac:dyDescent="0.2">
      <c r="B5451" s="149">
        <v>35668</v>
      </c>
      <c r="C5451" s="61">
        <v>50.057479999999998</v>
      </c>
      <c r="D5451">
        <f t="shared" si="86"/>
        <v>-2.1679321891335842E-3</v>
      </c>
      <c r="E5451">
        <f>Table2[[#This Row],[Return]]</f>
        <v>-2.1679321891335842E-3</v>
      </c>
    </row>
    <row r="5452" spans="2:5" x14ac:dyDescent="0.2">
      <c r="B5452" s="149">
        <v>35667</v>
      </c>
      <c r="C5452" s="61">
        <v>50.166237000000002</v>
      </c>
      <c r="D5452">
        <f t="shared" si="86"/>
        <v>-5.033180279020083E-3</v>
      </c>
      <c r="E5452">
        <f>Table2[[#This Row],[Return]]</f>
        <v>-5.033180279020083E-3</v>
      </c>
    </row>
    <row r="5453" spans="2:5" x14ac:dyDescent="0.2">
      <c r="B5453" s="149">
        <v>35664</v>
      </c>
      <c r="C5453" s="61">
        <v>50.420009999999998</v>
      </c>
      <c r="D5453">
        <f t="shared" si="86"/>
        <v>-3.026063211684599E-2</v>
      </c>
      <c r="E5453">
        <f>Table2[[#This Row],[Return]]</f>
        <v>-3.026063211684599E-2</v>
      </c>
    </row>
    <row r="5454" spans="2:5" x14ac:dyDescent="0.2">
      <c r="B5454" s="149">
        <v>35663</v>
      </c>
      <c r="C5454" s="61">
        <v>51.993361999999998</v>
      </c>
      <c r="D5454">
        <f t="shared" si="86"/>
        <v>-2.3423803883272601E-2</v>
      </c>
      <c r="E5454">
        <f>Table2[[#This Row],[Return]]</f>
        <v>-2.3423803883272601E-2</v>
      </c>
    </row>
    <row r="5455" spans="2:5" x14ac:dyDescent="0.2">
      <c r="B5455" s="149">
        <v>35662</v>
      </c>
      <c r="C5455" s="61">
        <v>53.240456000000002</v>
      </c>
      <c r="D5455">
        <f t="shared" si="86"/>
        <v>-1.7790114946536529E-2</v>
      </c>
      <c r="E5455">
        <f>Table2[[#This Row],[Return]]</f>
        <v>-1.7790114946536529E-2</v>
      </c>
    </row>
    <row r="5456" spans="2:5" x14ac:dyDescent="0.2">
      <c r="B5456" s="149">
        <v>35661</v>
      </c>
      <c r="C5456" s="61">
        <v>54.204765000000002</v>
      </c>
      <c r="D5456">
        <f t="shared" si="86"/>
        <v>4.298650309772078E-3</v>
      </c>
      <c r="E5456">
        <f>Table2[[#This Row],[Return]]</f>
        <v>4.298650309772078E-3</v>
      </c>
    </row>
    <row r="5457" spans="2:5" x14ac:dyDescent="0.2">
      <c r="B5457" s="149">
        <v>35660</v>
      </c>
      <c r="C5457" s="61">
        <v>53.972754999999999</v>
      </c>
      <c r="D5457">
        <f t="shared" si="86"/>
        <v>1.3443774263187922E-4</v>
      </c>
      <c r="E5457">
        <f>Table2[[#This Row],[Return]]</f>
        <v>1.3443774263187922E-4</v>
      </c>
    </row>
    <row r="5458" spans="2:5" x14ac:dyDescent="0.2">
      <c r="B5458" s="149">
        <v>35657</v>
      </c>
      <c r="C5458" s="61">
        <v>53.965499999999999</v>
      </c>
      <c r="D5458">
        <f t="shared" si="86"/>
        <v>0</v>
      </c>
      <c r="E5458">
        <f>Table2[[#This Row],[Return]]</f>
        <v>0</v>
      </c>
    </row>
    <row r="5459" spans="2:5" x14ac:dyDescent="0.2">
      <c r="B5459" s="149">
        <v>35656</v>
      </c>
      <c r="C5459" s="61">
        <v>53.965499999999999</v>
      </c>
      <c r="D5459">
        <f t="shared" si="86"/>
        <v>1.3417778853498825E-4</v>
      </c>
      <c r="E5459">
        <f>Table2[[#This Row],[Return]]</f>
        <v>1.3417778853498825E-4</v>
      </c>
    </row>
    <row r="5460" spans="2:5" x14ac:dyDescent="0.2">
      <c r="B5460" s="149">
        <v>35655</v>
      </c>
      <c r="C5460" s="61">
        <v>53.958260000000003</v>
      </c>
      <c r="D5460">
        <f t="shared" si="86"/>
        <v>-4.0274175620589291E-4</v>
      </c>
      <c r="E5460">
        <f>Table2[[#This Row],[Return]]</f>
        <v>-4.0274175620589291E-4</v>
      </c>
    </row>
    <row r="5461" spans="2:5" x14ac:dyDescent="0.2">
      <c r="B5461" s="149">
        <v>35654</v>
      </c>
      <c r="C5461" s="61">
        <v>53.98</v>
      </c>
      <c r="D5461">
        <f t="shared" si="86"/>
        <v>-1.2599508311870766E-2</v>
      </c>
      <c r="E5461">
        <f>Table2[[#This Row],[Return]]</f>
        <v>-1.2599508311870766E-2</v>
      </c>
    </row>
    <row r="5462" spans="2:5" x14ac:dyDescent="0.2">
      <c r="B5462" s="149">
        <v>35653</v>
      </c>
      <c r="C5462" s="61">
        <v>54.668799999999997</v>
      </c>
      <c r="D5462">
        <f t="shared" si="86"/>
        <v>5.3073033703030664E-4</v>
      </c>
      <c r="E5462">
        <f>Table2[[#This Row],[Return]]</f>
        <v>5.3073033703030664E-4</v>
      </c>
    </row>
    <row r="5463" spans="2:5" x14ac:dyDescent="0.2">
      <c r="B5463" s="149">
        <v>35650</v>
      </c>
      <c r="C5463" s="61">
        <v>54.639800999999999</v>
      </c>
      <c r="D5463">
        <f t="shared" si="86"/>
        <v>-1.6187997651518373E-2</v>
      </c>
      <c r="E5463">
        <f>Table2[[#This Row],[Return]]</f>
        <v>-1.6187997651518373E-2</v>
      </c>
    </row>
    <row r="5464" spans="2:5" x14ac:dyDescent="0.2">
      <c r="B5464" s="149">
        <v>35649</v>
      </c>
      <c r="C5464" s="61">
        <v>55.538863999999997</v>
      </c>
      <c r="D5464">
        <f t="shared" si="86"/>
        <v>-5.5836287843630004E-2</v>
      </c>
      <c r="E5464">
        <f>Table2[[#This Row],[Return]]</f>
        <v>-5.5836287843630004E-2</v>
      </c>
    </row>
    <row r="5465" spans="2:5" x14ac:dyDescent="0.2">
      <c r="B5465" s="149">
        <v>35648</v>
      </c>
      <c r="C5465" s="61">
        <v>58.823340999999999</v>
      </c>
      <c r="D5465">
        <f t="shared" si="86"/>
        <v>2.7482351652298443E-2</v>
      </c>
      <c r="E5465">
        <f>Table2[[#This Row],[Return]]</f>
        <v>2.7482351652298443E-2</v>
      </c>
    </row>
    <row r="5466" spans="2:5" x14ac:dyDescent="0.2">
      <c r="B5466" s="149">
        <v>35647</v>
      </c>
      <c r="C5466" s="61">
        <v>57.249977000000001</v>
      </c>
      <c r="D5466">
        <f t="shared" si="86"/>
        <v>-8.8602684359420268E-4</v>
      </c>
      <c r="E5466">
        <f>Table2[[#This Row],[Return]]</f>
        <v>-8.8602684359420268E-4</v>
      </c>
    </row>
    <row r="5467" spans="2:5" x14ac:dyDescent="0.2">
      <c r="B5467" s="149">
        <v>35646</v>
      </c>
      <c r="C5467" s="61">
        <v>57.300747000000001</v>
      </c>
      <c r="D5467">
        <f t="shared" si="86"/>
        <v>4.0657825886329579E-3</v>
      </c>
      <c r="E5467">
        <f>Table2[[#This Row],[Return]]</f>
        <v>4.0657825886329579E-3</v>
      </c>
    </row>
    <row r="5468" spans="2:5" x14ac:dyDescent="0.2">
      <c r="B5468" s="149">
        <v>35643</v>
      </c>
      <c r="C5468" s="61">
        <v>57.068717999999997</v>
      </c>
      <c r="D5468">
        <f t="shared" si="86"/>
        <v>1.6543728250452239E-3</v>
      </c>
      <c r="E5468">
        <f>Table2[[#This Row],[Return]]</f>
        <v>1.6543728250452239E-3</v>
      </c>
    </row>
    <row r="5469" spans="2:5" x14ac:dyDescent="0.2">
      <c r="B5469" s="149">
        <v>35642</v>
      </c>
      <c r="C5469" s="61">
        <v>56.974460999999998</v>
      </c>
      <c r="D5469">
        <f t="shared" si="86"/>
        <v>7.5651483463828563E-3</v>
      </c>
      <c r="E5469">
        <f>Table2[[#This Row],[Return]]</f>
        <v>7.5651483463828563E-3</v>
      </c>
    </row>
    <row r="5470" spans="2:5" x14ac:dyDescent="0.2">
      <c r="B5470" s="149">
        <v>35641</v>
      </c>
      <c r="C5470" s="61">
        <v>56.546677000000003</v>
      </c>
      <c r="D5470">
        <f t="shared" si="86"/>
        <v>-1.2805907142813607E-3</v>
      </c>
      <c r="E5470">
        <f>Table2[[#This Row],[Return]]</f>
        <v>-1.2805907142813607E-3</v>
      </c>
    </row>
    <row r="5471" spans="2:5" x14ac:dyDescent="0.2">
      <c r="B5471" s="149">
        <v>35640</v>
      </c>
      <c r="C5471" s="61">
        <v>56.619183</v>
      </c>
      <c r="D5471">
        <f t="shared" si="86"/>
        <v>9.305747883087849E-3</v>
      </c>
      <c r="E5471">
        <f>Table2[[#This Row],[Return]]</f>
        <v>9.305747883087849E-3</v>
      </c>
    </row>
    <row r="5472" spans="2:5" x14ac:dyDescent="0.2">
      <c r="B5472" s="149">
        <v>35639</v>
      </c>
      <c r="C5472" s="61">
        <v>56.097157000000003</v>
      </c>
      <c r="D5472">
        <f t="shared" si="86"/>
        <v>5.3276103099653901E-3</v>
      </c>
      <c r="E5472">
        <f>Table2[[#This Row],[Return]]</f>
        <v>5.3276103099653901E-3</v>
      </c>
    </row>
    <row r="5473" spans="2:5" x14ac:dyDescent="0.2">
      <c r="B5473" s="149">
        <v>35636</v>
      </c>
      <c r="C5473" s="61">
        <v>55.799877000000002</v>
      </c>
      <c r="D5473">
        <f t="shared" si="86"/>
        <v>-3.3408707988177487E-2</v>
      </c>
      <c r="E5473">
        <f>Table2[[#This Row],[Return]]</f>
        <v>-3.3408707988177487E-2</v>
      </c>
    </row>
    <row r="5474" spans="2:5" x14ac:dyDescent="0.2">
      <c r="B5474" s="149">
        <v>35635</v>
      </c>
      <c r="C5474" s="61">
        <v>57.728512000000002</v>
      </c>
      <c r="D5474">
        <f t="shared" si="86"/>
        <v>-2.40256488545488E-2</v>
      </c>
      <c r="E5474">
        <f>Table2[[#This Row],[Return]]</f>
        <v>-2.40256488545488E-2</v>
      </c>
    </row>
    <row r="5475" spans="2:5" x14ac:dyDescent="0.2">
      <c r="B5475" s="149">
        <v>35634</v>
      </c>
      <c r="C5475" s="61">
        <v>59.149619999999999</v>
      </c>
      <c r="D5475">
        <f t="shared" si="86"/>
        <v>2.7067972975870817E-2</v>
      </c>
      <c r="E5475">
        <f>Table2[[#This Row],[Return]]</f>
        <v>2.7067972975870817E-2</v>
      </c>
    </row>
    <row r="5476" spans="2:5" x14ac:dyDescent="0.2">
      <c r="B5476" s="149">
        <v>35633</v>
      </c>
      <c r="C5476" s="61">
        <v>57.590755000000001</v>
      </c>
      <c r="D5476">
        <f t="shared" si="86"/>
        <v>6.5898347539889339E-3</v>
      </c>
      <c r="E5476">
        <f>Table2[[#This Row],[Return]]</f>
        <v>6.5898347539889339E-3</v>
      </c>
    </row>
    <row r="5477" spans="2:5" x14ac:dyDescent="0.2">
      <c r="B5477" s="149">
        <v>35632</v>
      </c>
      <c r="C5477" s="61">
        <v>57.213726000000001</v>
      </c>
      <c r="D5477">
        <f t="shared" si="86"/>
        <v>-2.85606967909036E-2</v>
      </c>
      <c r="E5477">
        <f>Table2[[#This Row],[Return]]</f>
        <v>-2.85606967909036E-2</v>
      </c>
    </row>
    <row r="5478" spans="2:5" x14ac:dyDescent="0.2">
      <c r="B5478" s="149">
        <v>35629</v>
      </c>
      <c r="C5478" s="61">
        <v>58.895831999999999</v>
      </c>
      <c r="D5478">
        <f t="shared" si="86"/>
        <v>0</v>
      </c>
      <c r="E5478">
        <f>Table2[[#This Row],[Return]]</f>
        <v>0</v>
      </c>
    </row>
    <row r="5479" spans="2:5" x14ac:dyDescent="0.2">
      <c r="B5479" s="149">
        <v>35628</v>
      </c>
      <c r="C5479" s="61">
        <v>58.895831999999999</v>
      </c>
      <c r="D5479">
        <f t="shared" si="86"/>
        <v>1.8498280387634191E-3</v>
      </c>
      <c r="E5479">
        <f>Table2[[#This Row],[Return]]</f>
        <v>1.8498280387634191E-3</v>
      </c>
    </row>
    <row r="5480" spans="2:5" x14ac:dyDescent="0.2">
      <c r="B5480" s="149">
        <v>35627</v>
      </c>
      <c r="C5480" s="61">
        <v>58.787086000000002</v>
      </c>
      <c r="D5480">
        <f t="shared" si="86"/>
        <v>-1.8639610159424738E-2</v>
      </c>
      <c r="E5480">
        <f>Table2[[#This Row],[Return]]</f>
        <v>-1.8639610159424738E-2</v>
      </c>
    </row>
    <row r="5481" spans="2:5" x14ac:dyDescent="0.2">
      <c r="B5481" s="149">
        <v>35626</v>
      </c>
      <c r="C5481" s="61">
        <v>59.903666999999999</v>
      </c>
      <c r="D5481">
        <f t="shared" si="86"/>
        <v>-2.4096339612712514E-2</v>
      </c>
      <c r="E5481">
        <f>Table2[[#This Row],[Return]]</f>
        <v>-2.4096339612712514E-2</v>
      </c>
    </row>
    <row r="5482" spans="2:5" x14ac:dyDescent="0.2">
      <c r="B5482" s="149">
        <v>35625</v>
      </c>
      <c r="C5482" s="61">
        <v>61.382767000000001</v>
      </c>
      <c r="D5482">
        <f t="shared" si="86"/>
        <v>-3.9918282554108855E-2</v>
      </c>
      <c r="E5482">
        <f>Table2[[#This Row],[Return]]</f>
        <v>-3.9918282554108855E-2</v>
      </c>
    </row>
    <row r="5483" spans="2:5" x14ac:dyDescent="0.2">
      <c r="B5483" s="149">
        <v>35622</v>
      </c>
      <c r="C5483" s="61">
        <v>63.934939999999997</v>
      </c>
      <c r="D5483">
        <f t="shared" si="86"/>
        <v>-2.0222332733053201E-2</v>
      </c>
      <c r="E5483">
        <f>Table2[[#This Row],[Return]]</f>
        <v>-2.0222332733053201E-2</v>
      </c>
    </row>
    <row r="5484" spans="2:5" x14ac:dyDescent="0.2">
      <c r="B5484" s="149">
        <v>35621</v>
      </c>
      <c r="C5484" s="61">
        <v>65.254538999999994</v>
      </c>
      <c r="D5484">
        <f t="shared" si="86"/>
        <v>-6.7323186410621384E-3</v>
      </c>
      <c r="E5484">
        <f>Table2[[#This Row],[Return]]</f>
        <v>-6.7323186410621384E-3</v>
      </c>
    </row>
    <row r="5485" spans="2:5" x14ac:dyDescent="0.2">
      <c r="B5485" s="149">
        <v>35620</v>
      </c>
      <c r="C5485" s="61">
        <v>65.696831000000003</v>
      </c>
      <c r="D5485">
        <f t="shared" si="86"/>
        <v>6.0386381147816005E-2</v>
      </c>
      <c r="E5485">
        <f>Table2[[#This Row],[Return]]</f>
        <v>6.0386381147816005E-2</v>
      </c>
    </row>
    <row r="5486" spans="2:5" x14ac:dyDescent="0.2">
      <c r="B5486" s="149">
        <v>35619</v>
      </c>
      <c r="C5486" s="61">
        <v>61.955559000000001</v>
      </c>
      <c r="D5486">
        <f t="shared" si="86"/>
        <v>-2.0630391552562459E-2</v>
      </c>
      <c r="E5486">
        <f>Table2[[#This Row],[Return]]</f>
        <v>-2.0630391552562459E-2</v>
      </c>
    </row>
    <row r="5487" spans="2:5" x14ac:dyDescent="0.2">
      <c r="B5487" s="149">
        <v>35618</v>
      </c>
      <c r="C5487" s="61">
        <v>63.260651000000003</v>
      </c>
      <c r="D5487">
        <f t="shared" si="86"/>
        <v>-2.0873202171212111E-2</v>
      </c>
      <c r="E5487">
        <f>Table2[[#This Row],[Return]]</f>
        <v>-2.0873202171212111E-2</v>
      </c>
    </row>
    <row r="5488" spans="2:5" x14ac:dyDescent="0.2">
      <c r="B5488" s="149">
        <v>35615</v>
      </c>
      <c r="C5488" s="61">
        <v>64.609252999999995</v>
      </c>
      <c r="D5488">
        <f t="shared" si="86"/>
        <v>-2.6859409059969102E-3</v>
      </c>
      <c r="E5488">
        <f>Table2[[#This Row],[Return]]</f>
        <v>-2.6859409059969102E-3</v>
      </c>
    </row>
    <row r="5489" spans="2:5" x14ac:dyDescent="0.2">
      <c r="B5489" s="149">
        <v>35614</v>
      </c>
      <c r="C5489" s="61">
        <v>64.783257000000006</v>
      </c>
      <c r="D5489">
        <f t="shared" si="86"/>
        <v>-1.7051538352316906E-2</v>
      </c>
      <c r="E5489">
        <f>Table2[[#This Row],[Return]]</f>
        <v>-1.7051538352316906E-2</v>
      </c>
    </row>
    <row r="5490" spans="2:5" x14ac:dyDescent="0.2">
      <c r="B5490" s="149">
        <v>35613</v>
      </c>
      <c r="C5490" s="61">
        <v>65.907073999999994</v>
      </c>
      <c r="D5490">
        <f t="shared" si="86"/>
        <v>1.6096384296912066E-2</v>
      </c>
      <c r="E5490">
        <f>Table2[[#This Row],[Return]]</f>
        <v>1.6096384296912066E-2</v>
      </c>
    </row>
    <row r="5491" spans="2:5" x14ac:dyDescent="0.2">
      <c r="B5491" s="149">
        <v>35612</v>
      </c>
      <c r="C5491" s="61">
        <v>64.863014000000007</v>
      </c>
      <c r="D5491">
        <f t="shared" si="86"/>
        <v>3.5898719000112787E-3</v>
      </c>
      <c r="E5491">
        <f>Table2[[#This Row],[Return]]</f>
        <v>3.5898719000112787E-3</v>
      </c>
    </row>
    <row r="5492" spans="2:5" x14ac:dyDescent="0.2">
      <c r="B5492" s="149">
        <v>35611</v>
      </c>
      <c r="C5492" s="61">
        <v>64.630996999999994</v>
      </c>
      <c r="D5492">
        <f t="shared" si="86"/>
        <v>6.4355601538016874E-3</v>
      </c>
      <c r="E5492">
        <f>Table2[[#This Row],[Return]]</f>
        <v>6.4355601538016874E-3</v>
      </c>
    </row>
    <row r="5493" spans="2:5" x14ac:dyDescent="0.2">
      <c r="B5493" s="149">
        <v>35608</v>
      </c>
      <c r="C5493" s="61">
        <v>64.21772</v>
      </c>
      <c r="D5493">
        <f t="shared" si="86"/>
        <v>-1.4794213933510457E-2</v>
      </c>
      <c r="E5493">
        <f>Table2[[#This Row],[Return]]</f>
        <v>-1.4794213933510457E-2</v>
      </c>
    </row>
    <row r="5494" spans="2:5" x14ac:dyDescent="0.2">
      <c r="B5494" s="149">
        <v>35607</v>
      </c>
      <c r="C5494" s="61">
        <v>65.182036999999994</v>
      </c>
      <c r="D5494">
        <f t="shared" si="86"/>
        <v>-1.0347887829854937E-2</v>
      </c>
      <c r="E5494">
        <f>Table2[[#This Row],[Return]]</f>
        <v>-1.0347887829854937E-2</v>
      </c>
    </row>
    <row r="5495" spans="2:5" x14ac:dyDescent="0.2">
      <c r="B5495" s="149">
        <v>35606</v>
      </c>
      <c r="C5495" s="61">
        <v>65.863585999999998</v>
      </c>
      <c r="D5495">
        <f t="shared" si="86"/>
        <v>-4.82046516836884E-3</v>
      </c>
      <c r="E5495">
        <f>Table2[[#This Row],[Return]]</f>
        <v>-4.82046516836884E-3</v>
      </c>
    </row>
    <row r="5496" spans="2:5" x14ac:dyDescent="0.2">
      <c r="B5496" s="149">
        <v>35605</v>
      </c>
      <c r="C5496" s="61">
        <v>66.182616999999993</v>
      </c>
      <c r="D5496">
        <f t="shared" si="86"/>
        <v>-9.3333929086913698E-3</v>
      </c>
      <c r="E5496">
        <f>Table2[[#This Row],[Return]]</f>
        <v>-9.3333929086913698E-3</v>
      </c>
    </row>
    <row r="5497" spans="2:5" x14ac:dyDescent="0.2">
      <c r="B5497" s="149">
        <v>35604</v>
      </c>
      <c r="C5497" s="61">
        <v>66.806145000000001</v>
      </c>
      <c r="D5497">
        <f t="shared" si="86"/>
        <v>1.7334764435341449E-2</v>
      </c>
      <c r="E5497">
        <f>Table2[[#This Row],[Return]]</f>
        <v>1.7334764435341449E-2</v>
      </c>
    </row>
    <row r="5498" spans="2:5" x14ac:dyDescent="0.2">
      <c r="B5498" s="149">
        <v>35601</v>
      </c>
      <c r="C5498" s="61">
        <v>65.667809000000005</v>
      </c>
      <c r="D5498">
        <f t="shared" si="86"/>
        <v>3.2489700151024981E-2</v>
      </c>
      <c r="E5498">
        <f>Table2[[#This Row],[Return]]</f>
        <v>3.2489700151024981E-2</v>
      </c>
    </row>
    <row r="5499" spans="2:5" x14ac:dyDescent="0.2">
      <c r="B5499" s="149">
        <v>35600</v>
      </c>
      <c r="C5499" s="61">
        <v>63.601418000000002</v>
      </c>
      <c r="D5499">
        <f t="shared" si="86"/>
        <v>-1.4382213900790556E-2</v>
      </c>
      <c r="E5499">
        <f>Table2[[#This Row],[Return]]</f>
        <v>-1.4382213900790556E-2</v>
      </c>
    </row>
    <row r="5500" spans="2:5" x14ac:dyDescent="0.2">
      <c r="B5500" s="149">
        <v>35599</v>
      </c>
      <c r="C5500" s="61">
        <v>64.529494999999997</v>
      </c>
      <c r="D5500">
        <f t="shared" si="86"/>
        <v>3.1405694049719088E-2</v>
      </c>
      <c r="E5500">
        <f>Table2[[#This Row],[Return]]</f>
        <v>3.1405694049719088E-2</v>
      </c>
    </row>
    <row r="5501" spans="2:5" x14ac:dyDescent="0.2">
      <c r="B5501" s="149">
        <v>35598</v>
      </c>
      <c r="C5501" s="61">
        <v>62.564610000000002</v>
      </c>
      <c r="D5501">
        <f t="shared" si="86"/>
        <v>1.065864225787121E-2</v>
      </c>
      <c r="E5501">
        <f>Table2[[#This Row],[Return]]</f>
        <v>1.065864225787121E-2</v>
      </c>
    </row>
    <row r="5502" spans="2:5" x14ac:dyDescent="0.2">
      <c r="B5502" s="149">
        <v>35597</v>
      </c>
      <c r="C5502" s="61">
        <v>61.904789000000001</v>
      </c>
      <c r="D5502">
        <f t="shared" si="86"/>
        <v>4.9432891385673781E-3</v>
      </c>
      <c r="E5502">
        <f>Table2[[#This Row],[Return]]</f>
        <v>4.9432891385673781E-3</v>
      </c>
    </row>
    <row r="5503" spans="2:5" x14ac:dyDescent="0.2">
      <c r="B5503" s="149">
        <v>35594</v>
      </c>
      <c r="C5503" s="61">
        <v>61.600281000000003</v>
      </c>
      <c r="D5503">
        <f t="shared" si="86"/>
        <v>4.8888772119192542E-2</v>
      </c>
      <c r="E5503">
        <f>Table2[[#This Row],[Return]]</f>
        <v>4.8888772119192542E-2</v>
      </c>
    </row>
    <row r="5504" spans="2:5" x14ac:dyDescent="0.2">
      <c r="B5504" s="149">
        <v>35593</v>
      </c>
      <c r="C5504" s="61">
        <v>58.729087999999997</v>
      </c>
      <c r="D5504">
        <f t="shared" si="86"/>
        <v>6.7115085642515436E-3</v>
      </c>
      <c r="E5504">
        <f>Table2[[#This Row],[Return]]</f>
        <v>6.7115085642515436E-3</v>
      </c>
    </row>
    <row r="5505" spans="2:5" x14ac:dyDescent="0.2">
      <c r="B5505" s="149">
        <v>35592</v>
      </c>
      <c r="C5505" s="61">
        <v>58.337555000000002</v>
      </c>
      <c r="D5505">
        <f t="shared" si="86"/>
        <v>9.2825534167964539E-3</v>
      </c>
      <c r="E5505">
        <f>Table2[[#This Row],[Return]]</f>
        <v>9.2825534167964539E-3</v>
      </c>
    </row>
    <row r="5506" spans="2:5" x14ac:dyDescent="0.2">
      <c r="B5506" s="149">
        <v>35591</v>
      </c>
      <c r="C5506" s="61">
        <v>57.801014000000002</v>
      </c>
      <c r="D5506">
        <f t="shared" si="86"/>
        <v>2.5149849946258878E-3</v>
      </c>
      <c r="E5506">
        <f>Table2[[#This Row],[Return]]</f>
        <v>2.5149849946258878E-3</v>
      </c>
    </row>
    <row r="5507" spans="2:5" x14ac:dyDescent="0.2">
      <c r="B5507" s="149">
        <v>35590</v>
      </c>
      <c r="C5507" s="61">
        <v>57.656010000000002</v>
      </c>
      <c r="D5507">
        <f t="shared" si="86"/>
        <v>-1.4622065345366685E-2</v>
      </c>
      <c r="E5507">
        <f>Table2[[#This Row],[Return]]</f>
        <v>-1.4622065345366685E-2</v>
      </c>
    </row>
    <row r="5508" spans="2:5" x14ac:dyDescent="0.2">
      <c r="B5508" s="149">
        <v>35587</v>
      </c>
      <c r="C5508" s="61">
        <v>58.511569999999999</v>
      </c>
      <c r="D5508">
        <f t="shared" ref="D5508:D5571" si="87">(C5508-C5509)/C5509</f>
        <v>-4.9524635585156064E-4</v>
      </c>
      <c r="E5508">
        <f>Table2[[#This Row],[Return]]</f>
        <v>-4.9524635585156064E-4</v>
      </c>
    </row>
    <row r="5509" spans="2:5" x14ac:dyDescent="0.2">
      <c r="B5509" s="149">
        <v>35586</v>
      </c>
      <c r="C5509" s="61">
        <v>58.540562000000001</v>
      </c>
      <c r="D5509">
        <f t="shared" si="87"/>
        <v>6.6074010898217331E-3</v>
      </c>
      <c r="E5509">
        <f>Table2[[#This Row],[Return]]</f>
        <v>6.6074010898217331E-3</v>
      </c>
    </row>
    <row r="5510" spans="2:5" x14ac:dyDescent="0.2">
      <c r="B5510" s="149">
        <v>35585</v>
      </c>
      <c r="C5510" s="61">
        <v>58.156300000000002</v>
      </c>
      <c r="D5510">
        <f t="shared" si="87"/>
        <v>-2.8591609270123947E-3</v>
      </c>
      <c r="E5510">
        <f>Table2[[#This Row],[Return]]</f>
        <v>-2.8591609270123947E-3</v>
      </c>
    </row>
    <row r="5511" spans="2:5" x14ac:dyDescent="0.2">
      <c r="B5511" s="149">
        <v>35584</v>
      </c>
      <c r="C5511" s="61">
        <v>58.323054999999997</v>
      </c>
      <c r="D5511">
        <f t="shared" si="87"/>
        <v>8.5255021072530648E-3</v>
      </c>
      <c r="E5511">
        <f>Table2[[#This Row],[Return]]</f>
        <v>8.5255021072530648E-3</v>
      </c>
    </row>
    <row r="5512" spans="2:5" x14ac:dyDescent="0.2">
      <c r="B5512" s="149">
        <v>35583</v>
      </c>
      <c r="C5512" s="61">
        <v>57.830024999999999</v>
      </c>
      <c r="D5512">
        <f t="shared" si="87"/>
        <v>8.2164110224035199E-3</v>
      </c>
      <c r="E5512">
        <f>Table2[[#This Row],[Return]]</f>
        <v>8.2164110224035199E-3</v>
      </c>
    </row>
    <row r="5513" spans="2:5" x14ac:dyDescent="0.2">
      <c r="B5513" s="149">
        <v>35580</v>
      </c>
      <c r="C5513" s="61">
        <v>57.358741999999999</v>
      </c>
      <c r="D5513">
        <f t="shared" si="87"/>
        <v>1.8998260907597958E-3</v>
      </c>
      <c r="E5513">
        <f>Table2[[#This Row],[Return]]</f>
        <v>1.8998260907597958E-3</v>
      </c>
    </row>
    <row r="5514" spans="2:5" x14ac:dyDescent="0.2">
      <c r="B5514" s="149">
        <v>35579</v>
      </c>
      <c r="C5514" s="61">
        <v>57.249977000000001</v>
      </c>
      <c r="D5514">
        <f t="shared" si="87"/>
        <v>-2.0221218925265622E-3</v>
      </c>
      <c r="E5514">
        <f>Table2[[#This Row],[Return]]</f>
        <v>-2.0221218925265622E-3</v>
      </c>
    </row>
    <row r="5515" spans="2:5" x14ac:dyDescent="0.2">
      <c r="B5515" s="149">
        <v>35578</v>
      </c>
      <c r="C5515" s="61">
        <v>57.365977999999998</v>
      </c>
      <c r="D5515">
        <f t="shared" si="87"/>
        <v>7.7694157482416128E-3</v>
      </c>
      <c r="E5515">
        <f>Table2[[#This Row],[Return]]</f>
        <v>7.7694157482416128E-3</v>
      </c>
    </row>
    <row r="5516" spans="2:5" x14ac:dyDescent="0.2">
      <c r="B5516" s="149">
        <v>35577</v>
      </c>
      <c r="C5516" s="61">
        <v>56.923713999999997</v>
      </c>
      <c r="D5516">
        <f t="shared" si="87"/>
        <v>-1.8011160372000533E-2</v>
      </c>
      <c r="E5516">
        <f>Table2[[#This Row],[Return]]</f>
        <v>-1.8011160372000533E-2</v>
      </c>
    </row>
    <row r="5517" spans="2:5" x14ac:dyDescent="0.2">
      <c r="B5517" s="149">
        <v>35576</v>
      </c>
      <c r="C5517" s="61">
        <v>57.967781000000002</v>
      </c>
      <c r="D5517">
        <f t="shared" si="87"/>
        <v>1.8082465483013746E-2</v>
      </c>
      <c r="E5517">
        <f>Table2[[#This Row],[Return]]</f>
        <v>1.8082465483013746E-2</v>
      </c>
    </row>
    <row r="5518" spans="2:5" x14ac:dyDescent="0.2">
      <c r="B5518" s="149">
        <v>35573</v>
      </c>
      <c r="C5518" s="61">
        <v>56.938198</v>
      </c>
      <c r="D5518">
        <f t="shared" si="87"/>
        <v>1.7858356547355127E-3</v>
      </c>
      <c r="E5518">
        <f>Table2[[#This Row],[Return]]</f>
        <v>1.7858356547355127E-3</v>
      </c>
    </row>
    <row r="5519" spans="2:5" x14ac:dyDescent="0.2">
      <c r="B5519" s="149">
        <v>35572</v>
      </c>
      <c r="C5519" s="61">
        <v>56.836697000000001</v>
      </c>
      <c r="D5519">
        <f t="shared" si="87"/>
        <v>-4.8242564406661267E-3</v>
      </c>
      <c r="E5519">
        <f>Table2[[#This Row],[Return]]</f>
        <v>-4.8242564406661267E-3</v>
      </c>
    </row>
    <row r="5520" spans="2:5" x14ac:dyDescent="0.2">
      <c r="B5520" s="149">
        <v>35571</v>
      </c>
      <c r="C5520" s="61">
        <v>57.112220999999998</v>
      </c>
      <c r="D5520">
        <f t="shared" si="87"/>
        <v>-1.5251677209811503E-2</v>
      </c>
      <c r="E5520">
        <f>Table2[[#This Row],[Return]]</f>
        <v>-1.5251677209811503E-2</v>
      </c>
    </row>
    <row r="5521" spans="2:5" x14ac:dyDescent="0.2">
      <c r="B5521" s="149">
        <v>35570</v>
      </c>
      <c r="C5521" s="61">
        <v>57.996769</v>
      </c>
      <c r="D5521">
        <f t="shared" si="87"/>
        <v>-5.5944600295714294E-3</v>
      </c>
      <c r="E5521">
        <f>Table2[[#This Row],[Return]]</f>
        <v>-5.5944600295714294E-3</v>
      </c>
    </row>
    <row r="5522" spans="2:5" x14ac:dyDescent="0.2">
      <c r="B5522" s="149">
        <v>35569</v>
      </c>
      <c r="C5522" s="61">
        <v>58.323054999999997</v>
      </c>
      <c r="D5522">
        <f t="shared" si="87"/>
        <v>2.3539814069481479E-2</v>
      </c>
      <c r="E5522">
        <f>Table2[[#This Row],[Return]]</f>
        <v>2.3539814069481479E-2</v>
      </c>
    </row>
    <row r="5523" spans="2:5" x14ac:dyDescent="0.2">
      <c r="B5523" s="149">
        <v>35566</v>
      </c>
      <c r="C5523" s="61">
        <v>56.981715999999999</v>
      </c>
      <c r="D5523">
        <f t="shared" si="87"/>
        <v>3.0418174973154893E-2</v>
      </c>
      <c r="E5523">
        <f>Table2[[#This Row],[Return]]</f>
        <v>3.0418174973154893E-2</v>
      </c>
    </row>
    <row r="5524" spans="2:5" x14ac:dyDescent="0.2">
      <c r="B5524" s="149">
        <v>35565</v>
      </c>
      <c r="C5524" s="61">
        <v>55.299602999999998</v>
      </c>
      <c r="D5524">
        <f t="shared" si="87"/>
        <v>4.0813202765510488E-3</v>
      </c>
      <c r="E5524">
        <f>Table2[[#This Row],[Return]]</f>
        <v>4.0813202765510488E-3</v>
      </c>
    </row>
    <row r="5525" spans="2:5" x14ac:dyDescent="0.2">
      <c r="B5525" s="149">
        <v>35564</v>
      </c>
      <c r="C5525" s="61">
        <v>55.074824999999997</v>
      </c>
      <c r="D5525">
        <f t="shared" si="87"/>
        <v>3.0524716224494187E-2</v>
      </c>
      <c r="E5525">
        <f>Table2[[#This Row],[Return]]</f>
        <v>3.0524716224494187E-2</v>
      </c>
    </row>
    <row r="5526" spans="2:5" x14ac:dyDescent="0.2">
      <c r="B5526" s="149">
        <v>35563</v>
      </c>
      <c r="C5526" s="61">
        <v>53.443477999999999</v>
      </c>
      <c r="D5526">
        <f t="shared" si="87"/>
        <v>2.162187746511892E-2</v>
      </c>
      <c r="E5526">
        <f>Table2[[#This Row],[Return]]</f>
        <v>2.162187746511892E-2</v>
      </c>
    </row>
    <row r="5527" spans="2:5" x14ac:dyDescent="0.2">
      <c r="B5527" s="149">
        <v>35562</v>
      </c>
      <c r="C5527" s="61">
        <v>52.312385999999996</v>
      </c>
      <c r="D5527">
        <f t="shared" si="87"/>
        <v>-1.0152484816439314E-2</v>
      </c>
      <c r="E5527">
        <f>Table2[[#This Row],[Return]]</f>
        <v>-1.0152484816439314E-2</v>
      </c>
    </row>
    <row r="5528" spans="2:5" x14ac:dyDescent="0.2">
      <c r="B5528" s="149">
        <v>35559</v>
      </c>
      <c r="C5528" s="61">
        <v>52.848934</v>
      </c>
      <c r="D5528">
        <f t="shared" si="87"/>
        <v>-6.5348205572074601E-3</v>
      </c>
      <c r="E5528">
        <f>Table2[[#This Row],[Return]]</f>
        <v>-6.5348205572074601E-3</v>
      </c>
    </row>
    <row r="5529" spans="2:5" x14ac:dyDescent="0.2">
      <c r="B5529" s="149">
        <v>35558</v>
      </c>
      <c r="C5529" s="61">
        <v>53.196564000000002</v>
      </c>
      <c r="D5529">
        <f t="shared" si="87"/>
        <v>2.4064018410495471E-3</v>
      </c>
      <c r="E5529">
        <f>Table2[[#This Row],[Return]]</f>
        <v>2.4064018410495471E-3</v>
      </c>
    </row>
    <row r="5530" spans="2:5" x14ac:dyDescent="0.2">
      <c r="B5530" s="149">
        <v>35557</v>
      </c>
      <c r="C5530" s="61">
        <v>53.068859000000003</v>
      </c>
      <c r="D5530">
        <f t="shared" si="87"/>
        <v>-3.0658216696069608E-3</v>
      </c>
      <c r="E5530">
        <f>Table2[[#This Row],[Return]]</f>
        <v>-3.0658216696069608E-3</v>
      </c>
    </row>
    <row r="5531" spans="2:5" x14ac:dyDescent="0.2">
      <c r="B5531" s="149">
        <v>35556</v>
      </c>
      <c r="C5531" s="61">
        <v>53.232059</v>
      </c>
      <c r="D5531">
        <f t="shared" si="87"/>
        <v>-1.5870730755660284E-2</v>
      </c>
      <c r="E5531">
        <f>Table2[[#This Row],[Return]]</f>
        <v>-1.5870730755660284E-2</v>
      </c>
    </row>
    <row r="5532" spans="2:5" x14ac:dyDescent="0.2">
      <c r="B5532" s="149">
        <v>35555</v>
      </c>
      <c r="C5532" s="61">
        <v>54.090515000000003</v>
      </c>
      <c r="D5532">
        <f t="shared" si="87"/>
        <v>-3.2977910361499163E-2</v>
      </c>
      <c r="E5532">
        <f>Table2[[#This Row],[Return]]</f>
        <v>-3.2977910361499163E-2</v>
      </c>
    </row>
    <row r="5533" spans="2:5" x14ac:dyDescent="0.2">
      <c r="B5533" s="149">
        <v>35552</v>
      </c>
      <c r="C5533" s="61">
        <v>55.935138999999999</v>
      </c>
      <c r="D5533">
        <f t="shared" si="87"/>
        <v>-2.8346283009479625E-2</v>
      </c>
      <c r="E5533">
        <f>Table2[[#This Row],[Return]]</f>
        <v>-2.8346283009479625E-2</v>
      </c>
    </row>
    <row r="5534" spans="2:5" x14ac:dyDescent="0.2">
      <c r="B5534" s="149">
        <v>35551</v>
      </c>
      <c r="C5534" s="61">
        <v>57.566947999999996</v>
      </c>
      <c r="D5534">
        <f t="shared" si="87"/>
        <v>0</v>
      </c>
      <c r="E5534">
        <f>Table2[[#This Row],[Return]]</f>
        <v>0</v>
      </c>
    </row>
    <row r="5535" spans="2:5" x14ac:dyDescent="0.2">
      <c r="B5535" s="149">
        <v>35550</v>
      </c>
      <c r="C5535" s="61">
        <v>57.566947999999996</v>
      </c>
      <c r="D5535">
        <f t="shared" si="87"/>
        <v>1.5011255461815249E-2</v>
      </c>
      <c r="E5535">
        <f>Table2[[#This Row],[Return]]</f>
        <v>1.5011255461815249E-2</v>
      </c>
    </row>
    <row r="5536" spans="2:5" x14ac:dyDescent="0.2">
      <c r="B5536" s="149">
        <v>35549</v>
      </c>
      <c r="C5536" s="61">
        <v>56.715575999999999</v>
      </c>
      <c r="D5536">
        <f t="shared" si="87"/>
        <v>4.019204816722334E-3</v>
      </c>
      <c r="E5536">
        <f>Table2[[#This Row],[Return]]</f>
        <v>4.019204816722334E-3</v>
      </c>
    </row>
    <row r="5537" spans="2:5" x14ac:dyDescent="0.2">
      <c r="B5537" s="149">
        <v>35548</v>
      </c>
      <c r="C5537" s="61">
        <v>56.488537000000001</v>
      </c>
      <c r="D5537">
        <f t="shared" si="87"/>
        <v>-4.2521245330867791E-3</v>
      </c>
      <c r="E5537">
        <f>Table2[[#This Row],[Return]]</f>
        <v>-4.2521245330867791E-3</v>
      </c>
    </row>
    <row r="5538" spans="2:5" x14ac:dyDescent="0.2">
      <c r="B5538" s="149">
        <v>35545</v>
      </c>
      <c r="C5538" s="61">
        <v>56.729759000000001</v>
      </c>
      <c r="D5538">
        <f t="shared" si="87"/>
        <v>5.004110569785809E-4</v>
      </c>
      <c r="E5538">
        <f>Table2[[#This Row],[Return]]</f>
        <v>5.004110569785809E-4</v>
      </c>
    </row>
    <row r="5539" spans="2:5" x14ac:dyDescent="0.2">
      <c r="B5539" s="149">
        <v>35544</v>
      </c>
      <c r="C5539" s="61">
        <v>56.701385000000002</v>
      </c>
      <c r="D5539">
        <f t="shared" si="87"/>
        <v>-1.9977686130438462E-3</v>
      </c>
      <c r="E5539">
        <f>Table2[[#This Row],[Return]]</f>
        <v>-1.9977686130438462E-3</v>
      </c>
    </row>
    <row r="5540" spans="2:5" x14ac:dyDescent="0.2">
      <c r="B5540" s="149">
        <v>35543</v>
      </c>
      <c r="C5540" s="61">
        <v>56.814888000000003</v>
      </c>
      <c r="D5540">
        <f t="shared" si="87"/>
        <v>1.7146675865374029E-2</v>
      </c>
      <c r="E5540">
        <f>Table2[[#This Row],[Return]]</f>
        <v>1.7146675865374029E-2</v>
      </c>
    </row>
    <row r="5541" spans="2:5" x14ac:dyDescent="0.2">
      <c r="B5541" s="149">
        <v>35542</v>
      </c>
      <c r="C5541" s="61">
        <v>55.857123999999999</v>
      </c>
      <c r="D5541">
        <f t="shared" si="87"/>
        <v>1.0525528915055368E-2</v>
      </c>
      <c r="E5541">
        <f>Table2[[#This Row],[Return]]</f>
        <v>1.0525528915055368E-2</v>
      </c>
    </row>
    <row r="5542" spans="2:5" x14ac:dyDescent="0.2">
      <c r="B5542" s="149">
        <v>35541</v>
      </c>
      <c r="C5542" s="61">
        <v>55.275322000000003</v>
      </c>
      <c r="D5542">
        <f t="shared" si="87"/>
        <v>1.7633033779383973E-2</v>
      </c>
      <c r="E5542">
        <f>Table2[[#This Row],[Return]]</f>
        <v>1.7633033779383973E-2</v>
      </c>
    </row>
    <row r="5543" spans="2:5" x14ac:dyDescent="0.2">
      <c r="B5543" s="149">
        <v>35538</v>
      </c>
      <c r="C5543" s="61">
        <v>54.317538999999996</v>
      </c>
      <c r="D5543">
        <f t="shared" si="87"/>
        <v>0</v>
      </c>
      <c r="E5543">
        <f>Table2[[#This Row],[Return]]</f>
        <v>0</v>
      </c>
    </row>
    <row r="5544" spans="2:5" x14ac:dyDescent="0.2">
      <c r="B5544" s="149">
        <v>35537</v>
      </c>
      <c r="C5544" s="61">
        <v>54.317538999999996</v>
      </c>
      <c r="D5544">
        <f t="shared" si="87"/>
        <v>1.3234426079940508E-2</v>
      </c>
      <c r="E5544">
        <f>Table2[[#This Row],[Return]]</f>
        <v>1.3234426079940508E-2</v>
      </c>
    </row>
    <row r="5545" spans="2:5" x14ac:dyDescent="0.2">
      <c r="B5545" s="149">
        <v>35536</v>
      </c>
      <c r="C5545" s="61">
        <v>53.608066999999998</v>
      </c>
      <c r="D5545">
        <f t="shared" si="87"/>
        <v>0</v>
      </c>
      <c r="E5545">
        <f>Table2[[#This Row],[Return]]</f>
        <v>0</v>
      </c>
    </row>
    <row r="5546" spans="2:5" x14ac:dyDescent="0.2">
      <c r="B5546" s="149">
        <v>35535</v>
      </c>
      <c r="C5546" s="61">
        <v>53.608066999999998</v>
      </c>
      <c r="D5546">
        <f t="shared" si="87"/>
        <v>2.1220479866088621E-3</v>
      </c>
      <c r="E5546">
        <f>Table2[[#This Row],[Return]]</f>
        <v>2.1220479866088621E-3</v>
      </c>
    </row>
    <row r="5547" spans="2:5" x14ac:dyDescent="0.2">
      <c r="B5547" s="149">
        <v>35534</v>
      </c>
      <c r="C5547" s="61">
        <v>53.494548999999999</v>
      </c>
      <c r="D5547">
        <f t="shared" si="87"/>
        <v>0</v>
      </c>
      <c r="E5547">
        <f>Table2[[#This Row],[Return]]</f>
        <v>0</v>
      </c>
    </row>
    <row r="5548" spans="2:5" x14ac:dyDescent="0.2">
      <c r="B5548" s="149">
        <v>35531</v>
      </c>
      <c r="C5548" s="61">
        <v>53.494548999999999</v>
      </c>
      <c r="D5548">
        <f t="shared" si="87"/>
        <v>1.4122305337539673E-2</v>
      </c>
      <c r="E5548">
        <f>Table2[[#This Row],[Return]]</f>
        <v>1.4122305337539673E-2</v>
      </c>
    </row>
    <row r="5549" spans="2:5" x14ac:dyDescent="0.2">
      <c r="B5549" s="149">
        <v>35530</v>
      </c>
      <c r="C5549" s="61">
        <v>52.749603</v>
      </c>
      <c r="D5549">
        <f t="shared" si="87"/>
        <v>-3.2153142083887067E-2</v>
      </c>
      <c r="E5549">
        <f>Table2[[#This Row],[Return]]</f>
        <v>-3.2153142083887067E-2</v>
      </c>
    </row>
    <row r="5550" spans="2:5" x14ac:dyDescent="0.2">
      <c r="B5550" s="149">
        <v>35529</v>
      </c>
      <c r="C5550" s="61">
        <v>54.502014000000003</v>
      </c>
      <c r="D5550">
        <f t="shared" si="87"/>
        <v>5.5945448735239253E-2</v>
      </c>
      <c r="E5550">
        <f>Table2[[#This Row],[Return]]</f>
        <v>5.5945448735239253E-2</v>
      </c>
    </row>
    <row r="5551" spans="2:5" x14ac:dyDescent="0.2">
      <c r="B5551" s="149">
        <v>35528</v>
      </c>
      <c r="C5551" s="61">
        <v>51.614421999999998</v>
      </c>
      <c r="D5551">
        <f t="shared" si="87"/>
        <v>0</v>
      </c>
      <c r="E5551">
        <f>Table2[[#This Row],[Return]]</f>
        <v>0</v>
      </c>
    </row>
    <row r="5552" spans="2:5" x14ac:dyDescent="0.2">
      <c r="B5552" s="149">
        <v>35527</v>
      </c>
      <c r="C5552" s="61">
        <v>51.614421999999998</v>
      </c>
      <c r="D5552">
        <f t="shared" si="87"/>
        <v>-2.4685290902780274E-3</v>
      </c>
      <c r="E5552">
        <f>Table2[[#This Row],[Return]]</f>
        <v>-2.4685290902780274E-3</v>
      </c>
    </row>
    <row r="5553" spans="2:5" x14ac:dyDescent="0.2">
      <c r="B5553" s="149">
        <v>35524</v>
      </c>
      <c r="C5553" s="61">
        <v>51.742148999999998</v>
      </c>
      <c r="D5553">
        <f t="shared" si="87"/>
        <v>-7.3499479628565392E-3</v>
      </c>
      <c r="E5553">
        <f>Table2[[#This Row],[Return]]</f>
        <v>-7.3499479628565392E-3</v>
      </c>
    </row>
    <row r="5554" spans="2:5" x14ac:dyDescent="0.2">
      <c r="B5554" s="149">
        <v>35523</v>
      </c>
      <c r="C5554" s="61">
        <v>52.125267000000001</v>
      </c>
      <c r="D5554">
        <f t="shared" si="87"/>
        <v>4.2374074042463451E-3</v>
      </c>
      <c r="E5554">
        <f>Table2[[#This Row],[Return]]</f>
        <v>4.2374074042463451E-3</v>
      </c>
    </row>
    <row r="5555" spans="2:5" x14ac:dyDescent="0.2">
      <c r="B5555" s="149">
        <v>35522</v>
      </c>
      <c r="C5555" s="61">
        <v>51.905323000000003</v>
      </c>
      <c r="D5555">
        <f t="shared" si="87"/>
        <v>2.6087162285394334E-2</v>
      </c>
      <c r="E5555">
        <f>Table2[[#This Row],[Return]]</f>
        <v>2.6087162285394334E-2</v>
      </c>
    </row>
    <row r="5556" spans="2:5" x14ac:dyDescent="0.2">
      <c r="B5556" s="149">
        <v>35521</v>
      </c>
      <c r="C5556" s="61">
        <v>50.585686000000003</v>
      </c>
      <c r="D5556">
        <f t="shared" si="87"/>
        <v>2.2808616005952347E-2</v>
      </c>
      <c r="E5556">
        <f>Table2[[#This Row],[Return]]</f>
        <v>2.2808616005952347E-2</v>
      </c>
    </row>
    <row r="5557" spans="2:5" x14ac:dyDescent="0.2">
      <c r="B5557" s="149">
        <v>35520</v>
      </c>
      <c r="C5557" s="61">
        <v>49.457625999999998</v>
      </c>
      <c r="D5557">
        <f t="shared" si="87"/>
        <v>-9.9237551583920003E-2</v>
      </c>
      <c r="E5557">
        <f>Table2[[#This Row],[Return]]</f>
        <v>-9.9237551583920003E-2</v>
      </c>
    </row>
    <row r="5558" spans="2:5" x14ac:dyDescent="0.2">
      <c r="B5558" s="149">
        <v>35517</v>
      </c>
      <c r="C5558" s="61">
        <v>54.906402999999997</v>
      </c>
      <c r="D5558">
        <f t="shared" si="87"/>
        <v>0</v>
      </c>
      <c r="E5558">
        <f>Table2[[#This Row],[Return]]</f>
        <v>0</v>
      </c>
    </row>
    <row r="5559" spans="2:5" x14ac:dyDescent="0.2">
      <c r="B5559" s="149">
        <v>35516</v>
      </c>
      <c r="C5559" s="61">
        <v>54.906402999999997</v>
      </c>
      <c r="D5559">
        <f t="shared" si="87"/>
        <v>-8.8373776296097779E-3</v>
      </c>
      <c r="E5559">
        <f>Table2[[#This Row],[Return]]</f>
        <v>-8.8373776296097779E-3</v>
      </c>
    </row>
    <row r="5560" spans="2:5" x14ac:dyDescent="0.2">
      <c r="B5560" s="149">
        <v>35515</v>
      </c>
      <c r="C5560" s="61">
        <v>55.395958</v>
      </c>
      <c r="D5560">
        <f t="shared" si="87"/>
        <v>-4.0815500268179981E-3</v>
      </c>
      <c r="E5560">
        <f>Table2[[#This Row],[Return]]</f>
        <v>-4.0815500268179981E-3</v>
      </c>
    </row>
    <row r="5561" spans="2:5" x14ac:dyDescent="0.2">
      <c r="B5561" s="149">
        <v>35514</v>
      </c>
      <c r="C5561" s="61">
        <v>55.622985999999997</v>
      </c>
      <c r="D5561">
        <f t="shared" si="87"/>
        <v>2.2297891648599889E-2</v>
      </c>
      <c r="E5561">
        <f>Table2[[#This Row],[Return]]</f>
        <v>2.2297891648599889E-2</v>
      </c>
    </row>
    <row r="5562" spans="2:5" x14ac:dyDescent="0.2">
      <c r="B5562" s="149">
        <v>35513</v>
      </c>
      <c r="C5562" s="61">
        <v>54.409762999999998</v>
      </c>
      <c r="D5562">
        <f t="shared" si="87"/>
        <v>0</v>
      </c>
      <c r="E5562">
        <f>Table2[[#This Row],[Return]]</f>
        <v>0</v>
      </c>
    </row>
    <row r="5563" spans="2:5" x14ac:dyDescent="0.2">
      <c r="B5563" s="149">
        <v>35510</v>
      </c>
      <c r="C5563" s="61">
        <v>54.409762999999998</v>
      </c>
      <c r="D5563">
        <f t="shared" si="87"/>
        <v>6.9586680623372719E-3</v>
      </c>
      <c r="E5563">
        <f>Table2[[#This Row],[Return]]</f>
        <v>6.9586680623372719E-3</v>
      </c>
    </row>
    <row r="5564" spans="2:5" x14ac:dyDescent="0.2">
      <c r="B5564" s="149">
        <v>35509</v>
      </c>
      <c r="C5564" s="61">
        <v>54.033760000000001</v>
      </c>
      <c r="D5564">
        <f t="shared" si="87"/>
        <v>1.8182056637019415E-2</v>
      </c>
      <c r="E5564">
        <f>Table2[[#This Row],[Return]]</f>
        <v>1.8182056637019415E-2</v>
      </c>
    </row>
    <row r="5565" spans="2:5" x14ac:dyDescent="0.2">
      <c r="B5565" s="149">
        <v>35508</v>
      </c>
      <c r="C5565" s="61">
        <v>53.068859000000003</v>
      </c>
      <c r="D5565">
        <f t="shared" si="87"/>
        <v>-1.2801800902527255E-2</v>
      </c>
      <c r="E5565">
        <f>Table2[[#This Row],[Return]]</f>
        <v>-1.2801800902527255E-2</v>
      </c>
    </row>
    <row r="5566" spans="2:5" x14ac:dyDescent="0.2">
      <c r="B5566" s="149">
        <v>35507</v>
      </c>
      <c r="C5566" s="61">
        <v>53.757046000000003</v>
      </c>
      <c r="D5566">
        <f t="shared" si="87"/>
        <v>-2.446275903334336E-2</v>
      </c>
      <c r="E5566">
        <f>Table2[[#This Row],[Return]]</f>
        <v>-2.446275903334336E-2</v>
      </c>
    </row>
    <row r="5567" spans="2:5" x14ac:dyDescent="0.2">
      <c r="B5567" s="149">
        <v>35506</v>
      </c>
      <c r="C5567" s="61">
        <v>55.105068000000003</v>
      </c>
      <c r="D5567">
        <f t="shared" si="87"/>
        <v>-4.3581433438834999E-3</v>
      </c>
      <c r="E5567">
        <f>Table2[[#This Row],[Return]]</f>
        <v>-4.3581433438834999E-3</v>
      </c>
    </row>
    <row r="5568" spans="2:5" x14ac:dyDescent="0.2">
      <c r="B5568" s="149">
        <v>35503</v>
      </c>
      <c r="C5568" s="61">
        <v>55.346274999999999</v>
      </c>
      <c r="D5568">
        <f t="shared" si="87"/>
        <v>-2.9397691852883919E-3</v>
      </c>
      <c r="E5568">
        <f>Table2[[#This Row],[Return]]</f>
        <v>-2.9397691852883919E-3</v>
      </c>
    </row>
    <row r="5569" spans="2:5" x14ac:dyDescent="0.2">
      <c r="B5569" s="149">
        <v>35502</v>
      </c>
      <c r="C5569" s="61">
        <v>55.509459999999997</v>
      </c>
      <c r="D5569">
        <f t="shared" si="87"/>
        <v>1.1244525476769192E-2</v>
      </c>
      <c r="E5569">
        <f>Table2[[#This Row],[Return]]</f>
        <v>1.1244525476769192E-2</v>
      </c>
    </row>
    <row r="5570" spans="2:5" x14ac:dyDescent="0.2">
      <c r="B5570" s="149">
        <v>35501</v>
      </c>
      <c r="C5570" s="61">
        <v>54.892223000000001</v>
      </c>
      <c r="D5570">
        <f t="shared" si="87"/>
        <v>1.8026272953300164E-2</v>
      </c>
      <c r="E5570">
        <f>Table2[[#This Row],[Return]]</f>
        <v>1.8026272953300164E-2</v>
      </c>
    </row>
    <row r="5571" spans="2:5" x14ac:dyDescent="0.2">
      <c r="B5571" s="149">
        <v>35500</v>
      </c>
      <c r="C5571" s="61">
        <v>53.920242000000002</v>
      </c>
      <c r="D5571">
        <f t="shared" si="87"/>
        <v>-3.6144542562098196E-2</v>
      </c>
      <c r="E5571">
        <f>Table2[[#This Row],[Return]]</f>
        <v>-3.6144542562098196E-2</v>
      </c>
    </row>
    <row r="5572" spans="2:5" x14ac:dyDescent="0.2">
      <c r="B5572" s="149">
        <v>35499</v>
      </c>
      <c r="C5572" s="61">
        <v>55.942248999999997</v>
      </c>
      <c r="D5572">
        <f t="shared" ref="D5572:D5635" si="88">(C5572-C5573)/C5573</f>
        <v>-3.3700991812335629E-2</v>
      </c>
      <c r="E5572">
        <f>Table2[[#This Row],[Return]]</f>
        <v>-3.3700991812335629E-2</v>
      </c>
    </row>
    <row r="5573" spans="2:5" x14ac:dyDescent="0.2">
      <c r="B5573" s="149">
        <v>35496</v>
      </c>
      <c r="C5573" s="61">
        <v>57.893310999999997</v>
      </c>
      <c r="D5573">
        <f t="shared" si="88"/>
        <v>0</v>
      </c>
      <c r="E5573">
        <f>Table2[[#This Row],[Return]]</f>
        <v>0</v>
      </c>
    </row>
    <row r="5574" spans="2:5" x14ac:dyDescent="0.2">
      <c r="B5574" s="149">
        <v>35495</v>
      </c>
      <c r="C5574" s="61">
        <v>57.893310999999997</v>
      </c>
      <c r="D5574">
        <f t="shared" si="88"/>
        <v>1.5557133232668692E-2</v>
      </c>
      <c r="E5574">
        <f>Table2[[#This Row],[Return]]</f>
        <v>1.5557133232668692E-2</v>
      </c>
    </row>
    <row r="5575" spans="2:5" x14ac:dyDescent="0.2">
      <c r="B5575" s="149">
        <v>35494</v>
      </c>
      <c r="C5575" s="61">
        <v>57.006453999999998</v>
      </c>
      <c r="D5575">
        <f t="shared" si="88"/>
        <v>3.2909125720940985E-2</v>
      </c>
      <c r="E5575">
        <f>Table2[[#This Row],[Return]]</f>
        <v>3.2909125720940985E-2</v>
      </c>
    </row>
    <row r="5576" spans="2:5" x14ac:dyDescent="0.2">
      <c r="B5576" s="149">
        <v>35493</v>
      </c>
      <c r="C5576" s="61">
        <v>55.190193000000001</v>
      </c>
      <c r="D5576">
        <f t="shared" si="88"/>
        <v>-1.7966331707515463E-3</v>
      </c>
      <c r="E5576">
        <f>Table2[[#This Row],[Return]]</f>
        <v>-1.7966331707515463E-3</v>
      </c>
    </row>
    <row r="5577" spans="2:5" x14ac:dyDescent="0.2">
      <c r="B5577" s="149">
        <v>35492</v>
      </c>
      <c r="C5577" s="61">
        <v>55.289527999999997</v>
      </c>
      <c r="D5577">
        <f t="shared" si="88"/>
        <v>7.1055460263716258E-2</v>
      </c>
      <c r="E5577">
        <f>Table2[[#This Row],[Return]]</f>
        <v>7.1055460263716258E-2</v>
      </c>
    </row>
    <row r="5578" spans="2:5" x14ac:dyDescent="0.2">
      <c r="B5578" s="149">
        <v>35489</v>
      </c>
      <c r="C5578" s="61">
        <v>51.621535999999999</v>
      </c>
      <c r="D5578">
        <f t="shared" si="88"/>
        <v>4.0915555788207568E-2</v>
      </c>
      <c r="E5578">
        <f>Table2[[#This Row],[Return]]</f>
        <v>4.0915555788207568E-2</v>
      </c>
    </row>
    <row r="5579" spans="2:5" x14ac:dyDescent="0.2">
      <c r="B5579" s="149">
        <v>35488</v>
      </c>
      <c r="C5579" s="61">
        <v>49.592433999999997</v>
      </c>
      <c r="D5579">
        <f t="shared" si="88"/>
        <v>3.6169699091990817E-2</v>
      </c>
      <c r="E5579">
        <f>Table2[[#This Row],[Return]]</f>
        <v>3.6169699091990817E-2</v>
      </c>
    </row>
    <row r="5580" spans="2:5" x14ac:dyDescent="0.2">
      <c r="B5580" s="149">
        <v>35487</v>
      </c>
      <c r="C5580" s="61">
        <v>47.861305000000002</v>
      </c>
      <c r="D5580">
        <f t="shared" si="88"/>
        <v>-4.2803957330354581E-3</v>
      </c>
      <c r="E5580">
        <f>Table2[[#This Row],[Return]]</f>
        <v>-4.2803957330354581E-3</v>
      </c>
    </row>
    <row r="5581" spans="2:5" x14ac:dyDescent="0.2">
      <c r="B5581" s="149">
        <v>35486</v>
      </c>
      <c r="C5581" s="61">
        <v>48.067050999999999</v>
      </c>
      <c r="D5581">
        <f t="shared" si="88"/>
        <v>7.4348305609464611E-3</v>
      </c>
      <c r="E5581">
        <f>Table2[[#This Row],[Return]]</f>
        <v>7.4348305609464611E-3</v>
      </c>
    </row>
    <row r="5582" spans="2:5" x14ac:dyDescent="0.2">
      <c r="B5582" s="149">
        <v>35485</v>
      </c>
      <c r="C5582" s="61">
        <v>47.712318000000003</v>
      </c>
      <c r="D5582">
        <f t="shared" si="88"/>
        <v>-2.1391233473857674E-2</v>
      </c>
      <c r="E5582">
        <f>Table2[[#This Row],[Return]]</f>
        <v>-2.1391233473857674E-2</v>
      </c>
    </row>
    <row r="5583" spans="2:5" x14ac:dyDescent="0.2">
      <c r="B5583" s="149">
        <v>35482</v>
      </c>
      <c r="C5583" s="61">
        <v>48.755253000000003</v>
      </c>
      <c r="D5583">
        <f t="shared" si="88"/>
        <v>2.0416634245119824E-3</v>
      </c>
      <c r="E5583">
        <f>Table2[[#This Row],[Return]]</f>
        <v>2.0416634245119824E-3</v>
      </c>
    </row>
    <row r="5584" spans="2:5" x14ac:dyDescent="0.2">
      <c r="B5584" s="149">
        <v>35481</v>
      </c>
      <c r="C5584" s="61">
        <v>48.655914000000003</v>
      </c>
      <c r="D5584">
        <f t="shared" si="88"/>
        <v>-7.0942806419427608E-3</v>
      </c>
      <c r="E5584">
        <f>Table2[[#This Row],[Return]]</f>
        <v>-7.0942806419427608E-3</v>
      </c>
    </row>
    <row r="5585" spans="2:5" x14ac:dyDescent="0.2">
      <c r="B5585" s="149">
        <v>35480</v>
      </c>
      <c r="C5585" s="61">
        <v>49.003559000000003</v>
      </c>
      <c r="D5585">
        <f t="shared" si="88"/>
        <v>1.3350816570126633E-2</v>
      </c>
      <c r="E5585">
        <f>Table2[[#This Row],[Return]]</f>
        <v>1.3350816570126633E-2</v>
      </c>
    </row>
    <row r="5586" spans="2:5" x14ac:dyDescent="0.2">
      <c r="B5586" s="149">
        <v>35479</v>
      </c>
      <c r="C5586" s="61">
        <v>48.357940999999997</v>
      </c>
      <c r="D5586">
        <f t="shared" si="88"/>
        <v>-1.7159228183496619E-2</v>
      </c>
      <c r="E5586">
        <f>Table2[[#This Row],[Return]]</f>
        <v>-1.7159228183496619E-2</v>
      </c>
    </row>
    <row r="5587" spans="2:5" x14ac:dyDescent="0.2">
      <c r="B5587" s="149">
        <v>35478</v>
      </c>
      <c r="C5587" s="61">
        <v>49.202213</v>
      </c>
      <c r="D5587">
        <f t="shared" si="88"/>
        <v>1.2852436981128189E-2</v>
      </c>
      <c r="E5587">
        <f>Table2[[#This Row],[Return]]</f>
        <v>1.2852436981128189E-2</v>
      </c>
    </row>
    <row r="5588" spans="2:5" x14ac:dyDescent="0.2">
      <c r="B5588" s="149">
        <v>35475</v>
      </c>
      <c r="C5588" s="61">
        <v>48.577869</v>
      </c>
      <c r="D5588">
        <f t="shared" si="88"/>
        <v>2.5153209938133629E-2</v>
      </c>
      <c r="E5588">
        <f>Table2[[#This Row],[Return]]</f>
        <v>2.5153209938133629E-2</v>
      </c>
    </row>
    <row r="5589" spans="2:5" x14ac:dyDescent="0.2">
      <c r="B5589" s="149">
        <v>35474</v>
      </c>
      <c r="C5589" s="61">
        <v>47.385959999999997</v>
      </c>
      <c r="D5589">
        <f t="shared" si="88"/>
        <v>2.5518272403670019E-3</v>
      </c>
      <c r="E5589">
        <f>Table2[[#This Row],[Return]]</f>
        <v>2.5518272403670019E-3</v>
      </c>
    </row>
    <row r="5590" spans="2:5" x14ac:dyDescent="0.2">
      <c r="B5590" s="149">
        <v>35473</v>
      </c>
      <c r="C5590" s="61">
        <v>47.265346999999998</v>
      </c>
      <c r="D5590">
        <f t="shared" si="88"/>
        <v>4.523563911649194E-3</v>
      </c>
      <c r="E5590">
        <f>Table2[[#This Row],[Return]]</f>
        <v>4.523563911649194E-3</v>
      </c>
    </row>
    <row r="5591" spans="2:5" x14ac:dyDescent="0.2">
      <c r="B5591" s="149">
        <v>35472</v>
      </c>
      <c r="C5591" s="61">
        <v>47.052501999999997</v>
      </c>
      <c r="D5591">
        <f t="shared" si="88"/>
        <v>4.0313946295282961E-2</v>
      </c>
      <c r="E5591">
        <f>Table2[[#This Row],[Return]]</f>
        <v>4.0313946295282961E-2</v>
      </c>
    </row>
    <row r="5592" spans="2:5" x14ac:dyDescent="0.2">
      <c r="B5592" s="149">
        <v>35471</v>
      </c>
      <c r="C5592" s="61">
        <v>45.229137000000001</v>
      </c>
      <c r="D5592">
        <f t="shared" si="88"/>
        <v>-3.127787570611116E-3</v>
      </c>
      <c r="E5592">
        <f>Table2[[#This Row],[Return]]</f>
        <v>-3.127787570611116E-3</v>
      </c>
    </row>
    <row r="5593" spans="2:5" x14ac:dyDescent="0.2">
      <c r="B5593" s="149">
        <v>35468</v>
      </c>
      <c r="C5593" s="61">
        <v>45.371048000000002</v>
      </c>
      <c r="D5593">
        <f t="shared" si="88"/>
        <v>6.9281805367875362E-3</v>
      </c>
      <c r="E5593">
        <f>Table2[[#This Row],[Return]]</f>
        <v>6.9281805367875362E-3</v>
      </c>
    </row>
    <row r="5594" spans="2:5" x14ac:dyDescent="0.2">
      <c r="B5594" s="149">
        <v>35467</v>
      </c>
      <c r="C5594" s="61">
        <v>45.058872000000001</v>
      </c>
      <c r="D5594">
        <f t="shared" si="88"/>
        <v>1.5023078048713731E-2</v>
      </c>
      <c r="E5594">
        <f>Table2[[#This Row],[Return]]</f>
        <v>1.5023078048713731E-2</v>
      </c>
    </row>
    <row r="5595" spans="2:5" x14ac:dyDescent="0.2">
      <c r="B5595" s="149">
        <v>35466</v>
      </c>
      <c r="C5595" s="61">
        <v>44.391967999999999</v>
      </c>
      <c r="D5595">
        <f t="shared" si="88"/>
        <v>1.7233145389948547E-2</v>
      </c>
      <c r="E5595">
        <f>Table2[[#This Row],[Return]]</f>
        <v>1.7233145389948547E-2</v>
      </c>
    </row>
    <row r="5596" spans="2:5" x14ac:dyDescent="0.2">
      <c r="B5596" s="149">
        <v>35465</v>
      </c>
      <c r="C5596" s="61">
        <v>43.639915000000002</v>
      </c>
      <c r="D5596">
        <f t="shared" si="88"/>
        <v>-6.4985365926706741E-4</v>
      </c>
      <c r="E5596">
        <f>Table2[[#This Row],[Return]]</f>
        <v>-6.4985365926706741E-4</v>
      </c>
    </row>
    <row r="5597" spans="2:5" x14ac:dyDescent="0.2">
      <c r="B5597" s="149">
        <v>35464</v>
      </c>
      <c r="C5597" s="61">
        <v>43.668292999999998</v>
      </c>
      <c r="D5597">
        <f t="shared" si="88"/>
        <v>-4.1128015687381218E-2</v>
      </c>
      <c r="E5597">
        <f>Table2[[#This Row],[Return]]</f>
        <v>-4.1128015687381218E-2</v>
      </c>
    </row>
    <row r="5598" spans="2:5" x14ac:dyDescent="0.2">
      <c r="B5598" s="149">
        <v>35461</v>
      </c>
      <c r="C5598" s="61">
        <v>45.541316999999999</v>
      </c>
      <c r="D5598">
        <f t="shared" si="88"/>
        <v>-4.0795025235902588E-2</v>
      </c>
      <c r="E5598">
        <f>Table2[[#This Row],[Return]]</f>
        <v>-4.0795025235902588E-2</v>
      </c>
    </row>
    <row r="5599" spans="2:5" x14ac:dyDescent="0.2">
      <c r="B5599" s="149">
        <v>35460</v>
      </c>
      <c r="C5599" s="61">
        <v>47.478191000000002</v>
      </c>
      <c r="D5599">
        <f t="shared" si="88"/>
        <v>-3.5317835466578518E-2</v>
      </c>
      <c r="E5599">
        <f>Table2[[#This Row],[Return]]</f>
        <v>-3.5317835466578518E-2</v>
      </c>
    </row>
    <row r="5600" spans="2:5" x14ac:dyDescent="0.2">
      <c r="B5600" s="149">
        <v>35459</v>
      </c>
      <c r="C5600" s="61">
        <v>49.216408000000001</v>
      </c>
      <c r="D5600">
        <f t="shared" si="88"/>
        <v>-1.7282827914543133E-2</v>
      </c>
      <c r="E5600">
        <f>Table2[[#This Row],[Return]]</f>
        <v>-1.7282827914543133E-2</v>
      </c>
    </row>
    <row r="5601" spans="2:5" x14ac:dyDescent="0.2">
      <c r="B5601" s="149">
        <v>35458</v>
      </c>
      <c r="C5601" s="61">
        <v>50.081966000000001</v>
      </c>
      <c r="D5601">
        <f t="shared" si="88"/>
        <v>-2.4025259738149857E-3</v>
      </c>
      <c r="E5601">
        <f>Table2[[#This Row],[Return]]</f>
        <v>-2.4025259738149857E-3</v>
      </c>
    </row>
    <row r="5602" spans="2:5" x14ac:dyDescent="0.2">
      <c r="B5602" s="149">
        <v>35457</v>
      </c>
      <c r="C5602" s="61">
        <v>50.202579</v>
      </c>
      <c r="D5602">
        <f t="shared" si="88"/>
        <v>5.6434949214183301E-2</v>
      </c>
      <c r="E5602">
        <f>Table2[[#This Row],[Return]]</f>
        <v>5.6434949214183301E-2</v>
      </c>
    </row>
    <row r="5603" spans="2:5" x14ac:dyDescent="0.2">
      <c r="B5603" s="149">
        <v>35454</v>
      </c>
      <c r="C5603" s="61">
        <v>47.520747999999998</v>
      </c>
      <c r="D5603">
        <f t="shared" si="88"/>
        <v>3.1449746489284089E-3</v>
      </c>
      <c r="E5603">
        <f>Table2[[#This Row],[Return]]</f>
        <v>3.1449746489284089E-3</v>
      </c>
    </row>
    <row r="5604" spans="2:5" x14ac:dyDescent="0.2">
      <c r="B5604" s="149">
        <v>35453</v>
      </c>
      <c r="C5604" s="61">
        <v>47.371765000000003</v>
      </c>
      <c r="D5604">
        <f t="shared" si="88"/>
        <v>0</v>
      </c>
      <c r="E5604">
        <f>Table2[[#This Row],[Return]]</f>
        <v>0</v>
      </c>
    </row>
    <row r="5605" spans="2:5" x14ac:dyDescent="0.2">
      <c r="B5605" s="149">
        <v>35452</v>
      </c>
      <c r="C5605" s="61">
        <v>47.371765000000003</v>
      </c>
      <c r="D5605">
        <f t="shared" si="88"/>
        <v>-3.1351147923848778E-3</v>
      </c>
      <c r="E5605">
        <f>Table2[[#This Row],[Return]]</f>
        <v>-3.1351147923848778E-3</v>
      </c>
    </row>
    <row r="5606" spans="2:5" x14ac:dyDescent="0.2">
      <c r="B5606" s="149">
        <v>35451</v>
      </c>
      <c r="C5606" s="61">
        <v>47.520747999999998</v>
      </c>
      <c r="D5606">
        <f t="shared" si="88"/>
        <v>4.4787864387715615E-4</v>
      </c>
      <c r="E5606">
        <f>Table2[[#This Row],[Return]]</f>
        <v>4.4787864387715615E-4</v>
      </c>
    </row>
    <row r="5607" spans="2:5" x14ac:dyDescent="0.2">
      <c r="B5607" s="149">
        <v>35450</v>
      </c>
      <c r="C5607" s="61">
        <v>47.499473999999999</v>
      </c>
      <c r="D5607">
        <f t="shared" si="88"/>
        <v>-3.1254443532113957E-2</v>
      </c>
      <c r="E5607">
        <f>Table2[[#This Row],[Return]]</f>
        <v>-3.1254443532113957E-2</v>
      </c>
    </row>
    <row r="5608" spans="2:5" x14ac:dyDescent="0.2">
      <c r="B5608" s="149">
        <v>35447</v>
      </c>
      <c r="C5608" s="61">
        <v>49.031939999999999</v>
      </c>
      <c r="D5608">
        <f t="shared" si="88"/>
        <v>-2.2627773455556881E-2</v>
      </c>
      <c r="E5608">
        <f>Table2[[#This Row],[Return]]</f>
        <v>-2.2627773455556881E-2</v>
      </c>
    </row>
    <row r="5609" spans="2:5" x14ac:dyDescent="0.2">
      <c r="B5609" s="149">
        <v>35446</v>
      </c>
      <c r="C5609" s="61">
        <v>50.167110000000001</v>
      </c>
      <c r="D5609">
        <f t="shared" si="88"/>
        <v>-4.6263703905025086E-2</v>
      </c>
      <c r="E5609">
        <f>Table2[[#This Row],[Return]]</f>
        <v>-4.6263703905025086E-2</v>
      </c>
    </row>
    <row r="5610" spans="2:5" x14ac:dyDescent="0.2">
      <c r="B5610" s="149">
        <v>35445</v>
      </c>
      <c r="C5610" s="61">
        <v>52.600608999999999</v>
      </c>
      <c r="D5610">
        <f t="shared" si="88"/>
        <v>6.9841364498115899E-2</v>
      </c>
      <c r="E5610">
        <f>Table2[[#This Row],[Return]]</f>
        <v>6.9841364498115899E-2</v>
      </c>
    </row>
    <row r="5611" spans="2:5" x14ac:dyDescent="0.2">
      <c r="B5611" s="149">
        <v>35444</v>
      </c>
      <c r="C5611" s="61">
        <v>49.166736999999998</v>
      </c>
      <c r="D5611">
        <f t="shared" si="88"/>
        <v>-1.8413700779623319E-2</v>
      </c>
      <c r="E5611">
        <f>Table2[[#This Row],[Return]]</f>
        <v>-1.8413700779623319E-2</v>
      </c>
    </row>
    <row r="5612" spans="2:5" x14ac:dyDescent="0.2">
      <c r="B5612" s="149">
        <v>35443</v>
      </c>
      <c r="C5612" s="61">
        <v>50.089061999999998</v>
      </c>
      <c r="D5612">
        <f t="shared" si="88"/>
        <v>-1.272553405669904E-2</v>
      </c>
      <c r="E5612">
        <f>Table2[[#This Row],[Return]]</f>
        <v>-1.272553405669904E-2</v>
      </c>
    </row>
    <row r="5613" spans="2:5" x14ac:dyDescent="0.2">
      <c r="B5613" s="149">
        <v>35440</v>
      </c>
      <c r="C5613" s="61">
        <v>50.734687999999998</v>
      </c>
      <c r="D5613">
        <f t="shared" si="88"/>
        <v>2.5821336430503172E-2</v>
      </c>
      <c r="E5613">
        <f>Table2[[#This Row],[Return]]</f>
        <v>2.5821336430503172E-2</v>
      </c>
    </row>
    <row r="5614" spans="2:5" x14ac:dyDescent="0.2">
      <c r="B5614" s="149">
        <v>35439</v>
      </c>
      <c r="C5614" s="61">
        <v>49.457625999999998</v>
      </c>
      <c r="D5614">
        <f t="shared" si="88"/>
        <v>-3.1461058067087529E-3</v>
      </c>
      <c r="E5614">
        <f>Table2[[#This Row],[Return]]</f>
        <v>-3.1461058067087529E-3</v>
      </c>
    </row>
    <row r="5615" spans="2:5" x14ac:dyDescent="0.2">
      <c r="B5615" s="149">
        <v>35438</v>
      </c>
      <c r="C5615" s="61">
        <v>49.613715999999997</v>
      </c>
      <c r="D5615">
        <f t="shared" si="88"/>
        <v>1.6572246861478512E-2</v>
      </c>
      <c r="E5615">
        <f>Table2[[#This Row],[Return]]</f>
        <v>1.6572246861478512E-2</v>
      </c>
    </row>
    <row r="5616" spans="2:5" x14ac:dyDescent="0.2">
      <c r="B5616" s="149">
        <v>35437</v>
      </c>
      <c r="C5616" s="61">
        <v>48.804909000000002</v>
      </c>
      <c r="D5616">
        <f t="shared" si="88"/>
        <v>-2.701537081339702E-2</v>
      </c>
      <c r="E5616">
        <f>Table2[[#This Row],[Return]]</f>
        <v>-2.701537081339702E-2</v>
      </c>
    </row>
    <row r="5617" spans="2:5" x14ac:dyDescent="0.2">
      <c r="B5617" s="149">
        <v>35436</v>
      </c>
      <c r="C5617" s="61">
        <v>50.16</v>
      </c>
      <c r="D5617">
        <f t="shared" si="88"/>
        <v>-1.408457625144786E-2</v>
      </c>
      <c r="E5617">
        <f>Table2[[#This Row],[Return]]</f>
        <v>-1.408457625144786E-2</v>
      </c>
    </row>
    <row r="5618" spans="2:5" x14ac:dyDescent="0.2">
      <c r="B5618" s="149">
        <v>35433</v>
      </c>
      <c r="C5618" s="61">
        <v>50.876575000000003</v>
      </c>
      <c r="D5618">
        <f t="shared" si="88"/>
        <v>5.0454981617768391E-3</v>
      </c>
      <c r="E5618">
        <f>Table2[[#This Row],[Return]]</f>
        <v>5.0454981617768391E-3</v>
      </c>
    </row>
    <row r="5619" spans="2:5" x14ac:dyDescent="0.2">
      <c r="B5619" s="149">
        <v>35432</v>
      </c>
      <c r="C5619" s="61">
        <v>50.621166000000002</v>
      </c>
      <c r="D5619">
        <f t="shared" si="88"/>
        <v>-1.0127480598202449E-2</v>
      </c>
      <c r="E5619">
        <f>Table2[[#This Row],[Return]]</f>
        <v>-1.0127480598202449E-2</v>
      </c>
    </row>
    <row r="5620" spans="2:5" x14ac:dyDescent="0.2">
      <c r="B5620" s="149">
        <v>35431</v>
      </c>
      <c r="C5620" s="61">
        <v>51.139076000000003</v>
      </c>
      <c r="D5620">
        <f t="shared" si="88"/>
        <v>6.8326657076343264E-2</v>
      </c>
      <c r="E5620">
        <f>Table2[[#This Row],[Return]]</f>
        <v>6.8326657076343264E-2</v>
      </c>
    </row>
    <row r="5621" spans="2:5" x14ac:dyDescent="0.2">
      <c r="B5621" s="149">
        <v>35430</v>
      </c>
      <c r="C5621" s="61">
        <v>47.868389000000001</v>
      </c>
      <c r="D5621">
        <f t="shared" si="88"/>
        <v>-3.2411016364244968E-2</v>
      </c>
      <c r="E5621">
        <f>Table2[[#This Row],[Return]]</f>
        <v>-3.2411016364244968E-2</v>
      </c>
    </row>
    <row r="5622" spans="2:5" x14ac:dyDescent="0.2">
      <c r="B5622" s="149">
        <v>35429</v>
      </c>
      <c r="C5622" s="61">
        <v>49.471820999999998</v>
      </c>
      <c r="D5622">
        <f t="shared" si="88"/>
        <v>0</v>
      </c>
      <c r="E5622">
        <f>Table2[[#This Row],[Return]]</f>
        <v>0</v>
      </c>
    </row>
    <row r="5623" spans="2:5" x14ac:dyDescent="0.2">
      <c r="B5623" s="149">
        <v>35426</v>
      </c>
      <c r="C5623" s="61">
        <v>49.471820999999998</v>
      </c>
      <c r="D5623">
        <f t="shared" si="88"/>
        <v>0</v>
      </c>
      <c r="E5623">
        <f>Table2[[#This Row],[Return]]</f>
        <v>0</v>
      </c>
    </row>
    <row r="5624" spans="2:5" x14ac:dyDescent="0.2">
      <c r="B5624" s="149">
        <v>35425</v>
      </c>
      <c r="C5624" s="61">
        <v>49.471820999999998</v>
      </c>
      <c r="D5624">
        <f t="shared" si="88"/>
        <v>3.5184190718311359E-2</v>
      </c>
      <c r="E5624">
        <f>Table2[[#This Row],[Return]]</f>
        <v>3.5184190718311359E-2</v>
      </c>
    </row>
    <row r="5625" spans="2:5" x14ac:dyDescent="0.2">
      <c r="B5625" s="149">
        <v>35424</v>
      </c>
      <c r="C5625" s="61">
        <v>47.790356000000003</v>
      </c>
      <c r="D5625">
        <f t="shared" si="88"/>
        <v>0</v>
      </c>
      <c r="E5625">
        <f>Table2[[#This Row],[Return]]</f>
        <v>0</v>
      </c>
    </row>
    <row r="5626" spans="2:5" x14ac:dyDescent="0.2">
      <c r="B5626" s="149">
        <v>35423</v>
      </c>
      <c r="C5626" s="61">
        <v>47.790356000000003</v>
      </c>
      <c r="D5626">
        <f t="shared" si="88"/>
        <v>-7.3681439953925858E-3</v>
      </c>
      <c r="E5626">
        <f>Table2[[#This Row],[Return]]</f>
        <v>-7.3681439953925858E-3</v>
      </c>
    </row>
    <row r="5627" spans="2:5" x14ac:dyDescent="0.2">
      <c r="B5627" s="149">
        <v>35422</v>
      </c>
      <c r="C5627" s="61">
        <v>48.145096000000002</v>
      </c>
      <c r="D5627">
        <f t="shared" si="88"/>
        <v>-1.1939368804854685E-2</v>
      </c>
      <c r="E5627">
        <f>Table2[[#This Row],[Return]]</f>
        <v>-1.1939368804854685E-2</v>
      </c>
    </row>
    <row r="5628" spans="2:5" x14ac:dyDescent="0.2">
      <c r="B5628" s="149">
        <v>35419</v>
      </c>
      <c r="C5628" s="61">
        <v>48.726863999999999</v>
      </c>
      <c r="D5628">
        <f t="shared" si="88"/>
        <v>1.4925383082444059E-2</v>
      </c>
      <c r="E5628">
        <f>Table2[[#This Row],[Return]]</f>
        <v>1.4925383082444059E-2</v>
      </c>
    </row>
    <row r="5629" spans="2:5" x14ac:dyDescent="0.2">
      <c r="B5629" s="149">
        <v>35418</v>
      </c>
      <c r="C5629" s="61">
        <v>48.010292</v>
      </c>
      <c r="D5629">
        <f t="shared" si="88"/>
        <v>-1.0817054580541227E-2</v>
      </c>
      <c r="E5629">
        <f>Table2[[#This Row],[Return]]</f>
        <v>-1.0817054580541227E-2</v>
      </c>
    </row>
    <row r="5630" spans="2:5" x14ac:dyDescent="0.2">
      <c r="B5630" s="149">
        <v>35417</v>
      </c>
      <c r="C5630" s="61">
        <v>48.535300999999997</v>
      </c>
      <c r="D5630">
        <f t="shared" si="88"/>
        <v>-1.5542047482971527E-2</v>
      </c>
      <c r="E5630">
        <f>Table2[[#This Row],[Return]]</f>
        <v>-1.5542047482971527E-2</v>
      </c>
    </row>
    <row r="5631" spans="2:5" x14ac:dyDescent="0.2">
      <c r="B5631" s="149">
        <v>35416</v>
      </c>
      <c r="C5631" s="61">
        <v>49.301547999999997</v>
      </c>
      <c r="D5631">
        <f t="shared" si="88"/>
        <v>3.2694608382766138E-2</v>
      </c>
      <c r="E5631">
        <f>Table2[[#This Row],[Return]]</f>
        <v>3.2694608382766138E-2</v>
      </c>
    </row>
    <row r="5632" spans="2:5" x14ac:dyDescent="0.2">
      <c r="B5632" s="149">
        <v>35415</v>
      </c>
      <c r="C5632" s="61">
        <v>47.740684999999999</v>
      </c>
      <c r="D5632">
        <f t="shared" si="88"/>
        <v>6.9623228047457714E-2</v>
      </c>
      <c r="E5632">
        <f>Table2[[#This Row],[Return]]</f>
        <v>6.9623228047457714E-2</v>
      </c>
    </row>
    <row r="5633" spans="2:5" x14ac:dyDescent="0.2">
      <c r="B5633" s="149">
        <v>35412</v>
      </c>
      <c r="C5633" s="61">
        <v>44.633178999999998</v>
      </c>
      <c r="D5633">
        <f t="shared" si="88"/>
        <v>-1.1004587787576629E-2</v>
      </c>
      <c r="E5633">
        <f>Table2[[#This Row],[Return]]</f>
        <v>-1.1004587787576629E-2</v>
      </c>
    </row>
    <row r="5634" spans="2:5" x14ac:dyDescent="0.2">
      <c r="B5634" s="149">
        <v>35411</v>
      </c>
      <c r="C5634" s="61">
        <v>45.129814000000003</v>
      </c>
      <c r="D5634">
        <f t="shared" si="88"/>
        <v>-2.6178850101291347E-2</v>
      </c>
      <c r="E5634">
        <f>Table2[[#This Row],[Return]]</f>
        <v>-2.6178850101291347E-2</v>
      </c>
    </row>
    <row r="5635" spans="2:5" x14ac:dyDescent="0.2">
      <c r="B5635" s="149">
        <v>35410</v>
      </c>
      <c r="C5635" s="61">
        <v>46.343021</v>
      </c>
      <c r="D5635">
        <f t="shared" si="88"/>
        <v>6.7843603691603957E-2</v>
      </c>
      <c r="E5635">
        <f>Table2[[#This Row],[Return]]</f>
        <v>6.7843603691603957E-2</v>
      </c>
    </row>
    <row r="5636" spans="2:5" x14ac:dyDescent="0.2">
      <c r="B5636" s="149">
        <v>35409</v>
      </c>
      <c r="C5636" s="61">
        <v>43.398696999999999</v>
      </c>
      <c r="D5636">
        <f t="shared" ref="D5636:D5699" si="89">(C5636-C5637)/C5637</f>
        <v>3.9389129707805602E-3</v>
      </c>
      <c r="E5636">
        <f>Table2[[#This Row],[Return]]</f>
        <v>3.9389129707805602E-3</v>
      </c>
    </row>
    <row r="5637" spans="2:5" x14ac:dyDescent="0.2">
      <c r="B5637" s="149">
        <v>35408</v>
      </c>
      <c r="C5637" s="61">
        <v>43.228423999999997</v>
      </c>
      <c r="D5637">
        <f t="shared" si="89"/>
        <v>-2.1990318866987907E-2</v>
      </c>
      <c r="E5637">
        <f>Table2[[#This Row],[Return]]</f>
        <v>-2.1990318866987907E-2</v>
      </c>
    </row>
    <row r="5638" spans="2:5" x14ac:dyDescent="0.2">
      <c r="B5638" s="149">
        <v>35405</v>
      </c>
      <c r="C5638" s="61">
        <v>44.200405000000003</v>
      </c>
      <c r="D5638">
        <f t="shared" si="89"/>
        <v>1.0051889454992769E-2</v>
      </c>
      <c r="E5638">
        <f>Table2[[#This Row],[Return]]</f>
        <v>1.0051889454992769E-2</v>
      </c>
    </row>
    <row r="5639" spans="2:5" x14ac:dyDescent="0.2">
      <c r="B5639" s="149">
        <v>35404</v>
      </c>
      <c r="C5639" s="61">
        <v>43.760528999999998</v>
      </c>
      <c r="D5639">
        <f t="shared" si="89"/>
        <v>4.2068134477457504E-2</v>
      </c>
      <c r="E5639">
        <f>Table2[[#This Row],[Return]]</f>
        <v>4.2068134477457504E-2</v>
      </c>
    </row>
    <row r="5640" spans="2:5" x14ac:dyDescent="0.2">
      <c r="B5640" s="149">
        <v>35403</v>
      </c>
      <c r="C5640" s="61">
        <v>41.993923000000002</v>
      </c>
      <c r="D5640">
        <f t="shared" si="89"/>
        <v>1.1621771381540146E-2</v>
      </c>
      <c r="E5640">
        <f>Table2[[#This Row],[Return]]</f>
        <v>1.1621771381540146E-2</v>
      </c>
    </row>
    <row r="5641" spans="2:5" x14ac:dyDescent="0.2">
      <c r="B5641" s="149">
        <v>35402</v>
      </c>
      <c r="C5641" s="61">
        <v>41.511485999999998</v>
      </c>
      <c r="D5641">
        <f t="shared" si="89"/>
        <v>-1.4485593546291652E-2</v>
      </c>
      <c r="E5641">
        <f>Table2[[#This Row],[Return]]</f>
        <v>-1.4485593546291652E-2</v>
      </c>
    </row>
    <row r="5642" spans="2:5" x14ac:dyDescent="0.2">
      <c r="B5642" s="149">
        <v>35401</v>
      </c>
      <c r="C5642" s="61">
        <v>42.121642999999999</v>
      </c>
      <c r="D5642">
        <f t="shared" si="89"/>
        <v>-6.6362542951022938E-2</v>
      </c>
      <c r="E5642">
        <f>Table2[[#This Row],[Return]]</f>
        <v>-6.6362542951022938E-2</v>
      </c>
    </row>
    <row r="5643" spans="2:5" x14ac:dyDescent="0.2">
      <c r="B5643" s="149">
        <v>35398</v>
      </c>
      <c r="C5643" s="61">
        <v>45.115631</v>
      </c>
      <c r="D5643">
        <f t="shared" si="89"/>
        <v>2.2064672390697021E-3</v>
      </c>
      <c r="E5643">
        <f>Table2[[#This Row],[Return]]</f>
        <v>2.2064672390697021E-3</v>
      </c>
    </row>
    <row r="5644" spans="2:5" x14ac:dyDescent="0.2">
      <c r="B5644" s="149">
        <v>35397</v>
      </c>
      <c r="C5644" s="61">
        <v>45.016303999999998</v>
      </c>
      <c r="D5644">
        <f t="shared" si="89"/>
        <v>-9.5225002619964208E-3</v>
      </c>
      <c r="E5644">
        <f>Table2[[#This Row],[Return]]</f>
        <v>-9.5225002619964208E-3</v>
      </c>
    </row>
    <row r="5645" spans="2:5" x14ac:dyDescent="0.2">
      <c r="B5645" s="149">
        <v>35396</v>
      </c>
      <c r="C5645" s="61">
        <v>45.449092999999998</v>
      </c>
      <c r="D5645">
        <f t="shared" si="89"/>
        <v>-6.7539818331794524E-2</v>
      </c>
      <c r="E5645">
        <f>Table2[[#This Row],[Return]]</f>
        <v>-6.7539818331794524E-2</v>
      </c>
    </row>
    <row r="5646" spans="2:5" x14ac:dyDescent="0.2">
      <c r="B5646" s="149">
        <v>35395</v>
      </c>
      <c r="C5646" s="61">
        <v>48.741055000000003</v>
      </c>
      <c r="D5646">
        <f t="shared" si="89"/>
        <v>-2.484053917028119E-2</v>
      </c>
      <c r="E5646">
        <f>Table2[[#This Row],[Return]]</f>
        <v>-2.484053917028119E-2</v>
      </c>
    </row>
    <row r="5647" spans="2:5" x14ac:dyDescent="0.2">
      <c r="B5647" s="149">
        <v>35394</v>
      </c>
      <c r="C5647" s="61">
        <v>49.982650999999997</v>
      </c>
      <c r="D5647">
        <f t="shared" si="89"/>
        <v>1.9915681208371627E-3</v>
      </c>
      <c r="E5647">
        <f>Table2[[#This Row],[Return]]</f>
        <v>1.9915681208371627E-3</v>
      </c>
    </row>
    <row r="5648" spans="2:5" x14ac:dyDescent="0.2">
      <c r="B5648" s="149">
        <v>35391</v>
      </c>
      <c r="C5648" s="61">
        <v>49.883305</v>
      </c>
      <c r="D5648">
        <f t="shared" si="89"/>
        <v>-6.9235172287466326E-2</v>
      </c>
      <c r="E5648">
        <f>Table2[[#This Row],[Return]]</f>
        <v>-6.9235172287466326E-2</v>
      </c>
    </row>
    <row r="5649" spans="2:5" x14ac:dyDescent="0.2">
      <c r="B5649" s="149">
        <v>35390</v>
      </c>
      <c r="C5649" s="61">
        <v>53.593887000000002</v>
      </c>
      <c r="D5649">
        <f t="shared" si="89"/>
        <v>-2.5793053097644299E-2</v>
      </c>
      <c r="E5649">
        <f>Table2[[#This Row],[Return]]</f>
        <v>-2.5793053097644299E-2</v>
      </c>
    </row>
    <row r="5650" spans="2:5" x14ac:dyDescent="0.2">
      <c r="B5650" s="149">
        <v>35389</v>
      </c>
      <c r="C5650" s="61">
        <v>55.012836</v>
      </c>
      <c r="D5650">
        <f t="shared" si="89"/>
        <v>-3.4971794597152071E-2</v>
      </c>
      <c r="E5650">
        <f>Table2[[#This Row],[Return]]</f>
        <v>-3.4971794597152071E-2</v>
      </c>
    </row>
    <row r="5651" spans="2:5" x14ac:dyDescent="0.2">
      <c r="B5651" s="149">
        <v>35388</v>
      </c>
      <c r="C5651" s="61">
        <v>57.006453999999998</v>
      </c>
      <c r="D5651">
        <f t="shared" si="89"/>
        <v>-1.5198040859851839E-2</v>
      </c>
      <c r="E5651">
        <f>Table2[[#This Row],[Return]]</f>
        <v>-1.5198040859851839E-2</v>
      </c>
    </row>
    <row r="5652" spans="2:5" x14ac:dyDescent="0.2">
      <c r="B5652" s="149">
        <v>35387</v>
      </c>
      <c r="C5652" s="61">
        <v>57.886211000000003</v>
      </c>
      <c r="D5652">
        <f t="shared" si="89"/>
        <v>-4.5143046332651411E-3</v>
      </c>
      <c r="E5652">
        <f>Table2[[#This Row],[Return]]</f>
        <v>-4.5143046332651411E-3</v>
      </c>
    </row>
    <row r="5653" spans="2:5" x14ac:dyDescent="0.2">
      <c r="B5653" s="149">
        <v>35384</v>
      </c>
      <c r="C5653" s="61">
        <v>58.148712000000003</v>
      </c>
      <c r="D5653">
        <f t="shared" si="89"/>
        <v>8.1180700749637208E-3</v>
      </c>
      <c r="E5653">
        <f>Table2[[#This Row],[Return]]</f>
        <v>8.1180700749637208E-3</v>
      </c>
    </row>
    <row r="5654" spans="2:5" x14ac:dyDescent="0.2">
      <c r="B5654" s="149">
        <v>35383</v>
      </c>
      <c r="C5654" s="61">
        <v>57.680458000000002</v>
      </c>
      <c r="D5654">
        <f t="shared" si="89"/>
        <v>-2.890601272109547E-2</v>
      </c>
      <c r="E5654">
        <f>Table2[[#This Row],[Return]]</f>
        <v>-2.890601272109547E-2</v>
      </c>
    </row>
    <row r="5655" spans="2:5" x14ac:dyDescent="0.2">
      <c r="B5655" s="149">
        <v>35382</v>
      </c>
      <c r="C5655" s="61">
        <v>59.397399999999998</v>
      </c>
      <c r="D5655">
        <f t="shared" si="89"/>
        <v>-3.9259111139701361E-3</v>
      </c>
      <c r="E5655">
        <f>Table2[[#This Row],[Return]]</f>
        <v>-3.9259111139701361E-3</v>
      </c>
    </row>
    <row r="5656" spans="2:5" x14ac:dyDescent="0.2">
      <c r="B5656" s="149">
        <v>35381</v>
      </c>
      <c r="C5656" s="61">
        <v>59.631507999999997</v>
      </c>
      <c r="D5656">
        <f t="shared" si="89"/>
        <v>0</v>
      </c>
      <c r="E5656">
        <f>Table2[[#This Row],[Return]]</f>
        <v>0</v>
      </c>
    </row>
    <row r="5657" spans="2:5" x14ac:dyDescent="0.2">
      <c r="B5657" s="149">
        <v>35380</v>
      </c>
      <c r="C5657" s="61">
        <v>59.631507999999997</v>
      </c>
      <c r="D5657">
        <f t="shared" si="89"/>
        <v>3.8680092026505505E-2</v>
      </c>
      <c r="E5657">
        <f>Table2[[#This Row],[Return]]</f>
        <v>3.8680092026505505E-2</v>
      </c>
    </row>
    <row r="5658" spans="2:5" x14ac:dyDescent="0.2">
      <c r="B5658" s="149">
        <v>35377</v>
      </c>
      <c r="C5658" s="61">
        <v>57.410851000000001</v>
      </c>
      <c r="D5658">
        <f t="shared" si="89"/>
        <v>9.1033802036537947E-3</v>
      </c>
      <c r="E5658">
        <f>Table2[[#This Row],[Return]]</f>
        <v>9.1033802036537947E-3</v>
      </c>
    </row>
    <row r="5659" spans="2:5" x14ac:dyDescent="0.2">
      <c r="B5659" s="149">
        <v>35376</v>
      </c>
      <c r="C5659" s="61">
        <v>56.892932999999999</v>
      </c>
      <c r="D5659">
        <f t="shared" si="89"/>
        <v>1.6349630401153479E-2</v>
      </c>
      <c r="E5659">
        <f>Table2[[#This Row],[Return]]</f>
        <v>1.6349630401153479E-2</v>
      </c>
    </row>
    <row r="5660" spans="2:5" x14ac:dyDescent="0.2">
      <c r="B5660" s="149">
        <v>35375</v>
      </c>
      <c r="C5660" s="61">
        <v>55.977718000000003</v>
      </c>
      <c r="D5660">
        <f t="shared" si="89"/>
        <v>2.7964256212785737E-3</v>
      </c>
      <c r="E5660">
        <f>Table2[[#This Row],[Return]]</f>
        <v>2.7964256212785737E-3</v>
      </c>
    </row>
    <row r="5661" spans="2:5" x14ac:dyDescent="0.2">
      <c r="B5661" s="149">
        <v>35374</v>
      </c>
      <c r="C5661" s="61">
        <v>55.821617000000003</v>
      </c>
      <c r="D5661">
        <f t="shared" si="89"/>
        <v>-3.5784686766317332E-2</v>
      </c>
      <c r="E5661">
        <f>Table2[[#This Row],[Return]]</f>
        <v>-3.5784686766317332E-2</v>
      </c>
    </row>
    <row r="5662" spans="2:5" x14ac:dyDescent="0.2">
      <c r="B5662" s="149">
        <v>35373</v>
      </c>
      <c r="C5662" s="61">
        <v>57.893310999999997</v>
      </c>
      <c r="D5662">
        <f t="shared" si="89"/>
        <v>-1.6037468047691052E-2</v>
      </c>
      <c r="E5662">
        <f>Table2[[#This Row],[Return]]</f>
        <v>-1.6037468047691052E-2</v>
      </c>
    </row>
    <row r="5663" spans="2:5" x14ac:dyDescent="0.2">
      <c r="B5663" s="149">
        <v>35370</v>
      </c>
      <c r="C5663" s="61">
        <v>58.836905999999999</v>
      </c>
      <c r="D5663">
        <f t="shared" si="89"/>
        <v>-1.2065799870935395E-4</v>
      </c>
      <c r="E5663">
        <f>Table2[[#This Row],[Return]]</f>
        <v>-1.2065799870935395E-4</v>
      </c>
    </row>
    <row r="5664" spans="2:5" x14ac:dyDescent="0.2">
      <c r="B5664" s="149">
        <v>35369</v>
      </c>
      <c r="C5664" s="61">
        <v>58.844006</v>
      </c>
      <c r="D5664">
        <f t="shared" si="89"/>
        <v>-4.5605750473859319E-3</v>
      </c>
      <c r="E5664">
        <f>Table2[[#This Row],[Return]]</f>
        <v>-4.5605750473859319E-3</v>
      </c>
    </row>
    <row r="5665" spans="2:5" x14ac:dyDescent="0.2">
      <c r="B5665" s="149">
        <v>35368</v>
      </c>
      <c r="C5665" s="61">
        <v>59.113598000000003</v>
      </c>
      <c r="D5665">
        <f t="shared" si="89"/>
        <v>0</v>
      </c>
      <c r="E5665">
        <f>Table2[[#This Row],[Return]]</f>
        <v>0</v>
      </c>
    </row>
    <row r="5666" spans="2:5" x14ac:dyDescent="0.2">
      <c r="B5666" s="149">
        <v>35367</v>
      </c>
      <c r="C5666" s="61">
        <v>59.113598000000003</v>
      </c>
      <c r="D5666">
        <f t="shared" si="89"/>
        <v>-3.4195028578473535E-2</v>
      </c>
      <c r="E5666">
        <f>Table2[[#This Row],[Return]]</f>
        <v>-3.4195028578473535E-2</v>
      </c>
    </row>
    <row r="5667" spans="2:5" x14ac:dyDescent="0.2">
      <c r="B5667" s="149">
        <v>35366</v>
      </c>
      <c r="C5667" s="61">
        <v>61.206558000000001</v>
      </c>
      <c r="D5667">
        <f t="shared" si="89"/>
        <v>1.9743491601088327E-3</v>
      </c>
      <c r="E5667">
        <f>Table2[[#This Row],[Return]]</f>
        <v>1.9743491601088327E-3</v>
      </c>
    </row>
    <row r="5668" spans="2:5" x14ac:dyDescent="0.2">
      <c r="B5668" s="149">
        <v>35363</v>
      </c>
      <c r="C5668" s="61">
        <v>61.085953000000003</v>
      </c>
      <c r="D5668">
        <f t="shared" si="89"/>
        <v>8.3148320310866431E-3</v>
      </c>
      <c r="E5668">
        <f>Table2[[#This Row],[Return]]</f>
        <v>8.3148320310866431E-3</v>
      </c>
    </row>
    <row r="5669" spans="2:5" x14ac:dyDescent="0.2">
      <c r="B5669" s="149">
        <v>35362</v>
      </c>
      <c r="C5669" s="61">
        <v>60.582222000000002</v>
      </c>
      <c r="D5669">
        <f t="shared" si="89"/>
        <v>-3.7533681709637189E-2</v>
      </c>
      <c r="E5669">
        <f>Table2[[#This Row],[Return]]</f>
        <v>-3.7533681709637189E-2</v>
      </c>
    </row>
    <row r="5670" spans="2:5" x14ac:dyDescent="0.2">
      <c r="B5670" s="149">
        <v>35361</v>
      </c>
      <c r="C5670" s="61">
        <v>62.944771000000003</v>
      </c>
      <c r="D5670">
        <f t="shared" si="89"/>
        <v>2.4125603926356813E-2</v>
      </c>
      <c r="E5670">
        <f>Table2[[#This Row],[Return]]</f>
        <v>2.4125603926356813E-2</v>
      </c>
    </row>
    <row r="5671" spans="2:5" x14ac:dyDescent="0.2">
      <c r="B5671" s="149">
        <v>35360</v>
      </c>
      <c r="C5671" s="61">
        <v>61.461964000000002</v>
      </c>
      <c r="D5671">
        <f t="shared" si="89"/>
        <v>3.3154544138654984E-2</v>
      </c>
      <c r="E5671">
        <f>Table2[[#This Row],[Return]]</f>
        <v>3.3154544138654984E-2</v>
      </c>
    </row>
    <row r="5672" spans="2:5" x14ac:dyDescent="0.2">
      <c r="B5672" s="149">
        <v>35359</v>
      </c>
      <c r="C5672" s="61">
        <v>59.489612999999999</v>
      </c>
      <c r="D5672">
        <f t="shared" si="89"/>
        <v>0</v>
      </c>
      <c r="E5672">
        <f>Table2[[#This Row],[Return]]</f>
        <v>0</v>
      </c>
    </row>
    <row r="5673" spans="2:5" x14ac:dyDescent="0.2">
      <c r="B5673" s="149">
        <v>35356</v>
      </c>
      <c r="C5673" s="61">
        <v>59.489612999999999</v>
      </c>
      <c r="D5673">
        <f t="shared" si="89"/>
        <v>8.3521242810894792E-4</v>
      </c>
      <c r="E5673">
        <f>Table2[[#This Row],[Return]]</f>
        <v>8.3521242810894792E-4</v>
      </c>
    </row>
    <row r="5674" spans="2:5" x14ac:dyDescent="0.2">
      <c r="B5674" s="149">
        <v>35355</v>
      </c>
      <c r="C5674" s="61">
        <v>59.439968</v>
      </c>
      <c r="D5674">
        <f t="shared" si="89"/>
        <v>-3.093815480180197E-3</v>
      </c>
      <c r="E5674">
        <f>Table2[[#This Row],[Return]]</f>
        <v>-3.093815480180197E-3</v>
      </c>
    </row>
    <row r="5675" spans="2:5" x14ac:dyDescent="0.2">
      <c r="B5675" s="149">
        <v>35354</v>
      </c>
      <c r="C5675" s="61">
        <v>59.624434999999998</v>
      </c>
      <c r="D5675">
        <f t="shared" si="89"/>
        <v>-1.3961837340313421E-2</v>
      </c>
      <c r="E5675">
        <f>Table2[[#This Row],[Return]]</f>
        <v>-1.3961837340313421E-2</v>
      </c>
    </row>
    <row r="5676" spans="2:5" x14ac:dyDescent="0.2">
      <c r="B5676" s="149">
        <v>35353</v>
      </c>
      <c r="C5676" s="61">
        <v>60.468688999999998</v>
      </c>
      <c r="D5676">
        <f t="shared" si="89"/>
        <v>1.4159530400581564E-2</v>
      </c>
      <c r="E5676">
        <f>Table2[[#This Row],[Return]]</f>
        <v>1.4159530400581564E-2</v>
      </c>
    </row>
    <row r="5677" spans="2:5" x14ac:dyDescent="0.2">
      <c r="B5677" s="149">
        <v>35352</v>
      </c>
      <c r="C5677" s="61">
        <v>59.624434999999998</v>
      </c>
      <c r="D5677">
        <f t="shared" si="89"/>
        <v>-6.2668696651442188E-3</v>
      </c>
      <c r="E5677">
        <f>Table2[[#This Row],[Return]]</f>
        <v>-6.2668696651442188E-3</v>
      </c>
    </row>
    <row r="5678" spans="2:5" x14ac:dyDescent="0.2">
      <c r="B5678" s="149">
        <v>35349</v>
      </c>
      <c r="C5678" s="61">
        <v>60.000450000000001</v>
      </c>
      <c r="D5678">
        <f t="shared" si="89"/>
        <v>2.8456968046235934E-2</v>
      </c>
      <c r="E5678">
        <f>Table2[[#This Row],[Return]]</f>
        <v>2.8456968046235934E-2</v>
      </c>
    </row>
    <row r="5679" spans="2:5" x14ac:dyDescent="0.2">
      <c r="B5679" s="149">
        <v>35348</v>
      </c>
      <c r="C5679" s="61">
        <v>58.340263</v>
      </c>
      <c r="D5679">
        <f t="shared" si="89"/>
        <v>3.355942033699523E-2</v>
      </c>
      <c r="E5679">
        <f>Table2[[#This Row],[Return]]</f>
        <v>3.355942033699523E-2</v>
      </c>
    </row>
    <row r="5680" spans="2:5" x14ac:dyDescent="0.2">
      <c r="B5680" s="149">
        <v>35347</v>
      </c>
      <c r="C5680" s="61">
        <v>56.445968999999998</v>
      </c>
      <c r="D5680">
        <f t="shared" si="89"/>
        <v>-1.1308599803526246E-2</v>
      </c>
      <c r="E5680">
        <f>Table2[[#This Row],[Return]]</f>
        <v>-1.1308599803526246E-2</v>
      </c>
    </row>
    <row r="5681" spans="2:5" x14ac:dyDescent="0.2">
      <c r="B5681" s="149">
        <v>35346</v>
      </c>
      <c r="C5681" s="61">
        <v>57.091594999999998</v>
      </c>
      <c r="D5681">
        <f t="shared" si="89"/>
        <v>1.8092127612579841E-2</v>
      </c>
      <c r="E5681">
        <f>Table2[[#This Row],[Return]]</f>
        <v>1.8092127612579841E-2</v>
      </c>
    </row>
    <row r="5682" spans="2:5" x14ac:dyDescent="0.2">
      <c r="B5682" s="149">
        <v>35345</v>
      </c>
      <c r="C5682" s="61">
        <v>56.077041999999999</v>
      </c>
      <c r="D5682">
        <f t="shared" si="89"/>
        <v>-2.3232698640889372E-2</v>
      </c>
      <c r="E5682">
        <f>Table2[[#This Row],[Return]]</f>
        <v>-2.3232698640889372E-2</v>
      </c>
    </row>
    <row r="5683" spans="2:5" x14ac:dyDescent="0.2">
      <c r="B5683" s="149">
        <v>35342</v>
      </c>
      <c r="C5683" s="61">
        <v>57.410851000000001</v>
      </c>
      <c r="D5683">
        <f t="shared" si="89"/>
        <v>-6.9992243678572111E-2</v>
      </c>
      <c r="E5683">
        <f>Table2[[#This Row],[Return]]</f>
        <v>-6.9992243678572111E-2</v>
      </c>
    </row>
    <row r="5684" spans="2:5" x14ac:dyDescent="0.2">
      <c r="B5684" s="149">
        <v>35341</v>
      </c>
      <c r="C5684" s="61">
        <v>61.731583000000001</v>
      </c>
      <c r="D5684">
        <f t="shared" si="89"/>
        <v>-7.5280276110101033E-3</v>
      </c>
      <c r="E5684">
        <f>Table2[[#This Row],[Return]]</f>
        <v>-7.5280276110101033E-3</v>
      </c>
    </row>
    <row r="5685" spans="2:5" x14ac:dyDescent="0.2">
      <c r="B5685" s="149">
        <v>35340</v>
      </c>
      <c r="C5685" s="61">
        <v>62.199824999999997</v>
      </c>
      <c r="D5685">
        <f t="shared" si="89"/>
        <v>0</v>
      </c>
      <c r="E5685">
        <f>Table2[[#This Row],[Return]]</f>
        <v>0</v>
      </c>
    </row>
    <row r="5686" spans="2:5" x14ac:dyDescent="0.2">
      <c r="B5686" s="149">
        <v>35339</v>
      </c>
      <c r="C5686" s="61">
        <v>62.199824999999997</v>
      </c>
      <c r="D5686">
        <f t="shared" si="89"/>
        <v>-2.121237036830145E-2</v>
      </c>
      <c r="E5686">
        <f>Table2[[#This Row],[Return]]</f>
        <v>-2.121237036830145E-2</v>
      </c>
    </row>
    <row r="5687" spans="2:5" x14ac:dyDescent="0.2">
      <c r="B5687" s="149">
        <v>35338</v>
      </c>
      <c r="C5687" s="61">
        <v>63.547825000000003</v>
      </c>
      <c r="D5687">
        <f t="shared" si="89"/>
        <v>-5.6619592784998016E-3</v>
      </c>
      <c r="E5687">
        <f>Table2[[#This Row],[Return]]</f>
        <v>-5.6619592784998016E-3</v>
      </c>
    </row>
    <row r="5688" spans="2:5" x14ac:dyDescent="0.2">
      <c r="B5688" s="149">
        <v>35335</v>
      </c>
      <c r="C5688" s="61">
        <v>63.909678999999997</v>
      </c>
      <c r="D5688">
        <f t="shared" si="89"/>
        <v>-1.6486499097243635E-2</v>
      </c>
      <c r="E5688">
        <f>Table2[[#This Row],[Return]]</f>
        <v>-1.6486499097243635E-2</v>
      </c>
    </row>
    <row r="5689" spans="2:5" x14ac:dyDescent="0.2">
      <c r="B5689" s="149">
        <v>35334</v>
      </c>
      <c r="C5689" s="61">
        <v>64.980987999999996</v>
      </c>
      <c r="D5689">
        <f t="shared" si="89"/>
        <v>-5.9690665275147839E-3</v>
      </c>
      <c r="E5689">
        <f>Table2[[#This Row],[Return]]</f>
        <v>-5.9690665275147839E-3</v>
      </c>
    </row>
    <row r="5690" spans="2:5" x14ac:dyDescent="0.2">
      <c r="B5690" s="149">
        <v>35333</v>
      </c>
      <c r="C5690" s="61">
        <v>65.371193000000005</v>
      </c>
      <c r="D5690">
        <f t="shared" si="89"/>
        <v>8.758602376497426E-3</v>
      </c>
      <c r="E5690">
        <f>Table2[[#This Row],[Return]]</f>
        <v>8.758602376497426E-3</v>
      </c>
    </row>
    <row r="5691" spans="2:5" x14ac:dyDescent="0.2">
      <c r="B5691" s="149">
        <v>35332</v>
      </c>
      <c r="C5691" s="61">
        <v>64.803604000000007</v>
      </c>
      <c r="D5691">
        <f t="shared" si="89"/>
        <v>-6.4179683119541409E-3</v>
      </c>
      <c r="E5691">
        <f>Table2[[#This Row],[Return]]</f>
        <v>-6.4179683119541409E-3</v>
      </c>
    </row>
    <row r="5692" spans="2:5" x14ac:dyDescent="0.2">
      <c r="B5692" s="149">
        <v>35331</v>
      </c>
      <c r="C5692" s="61">
        <v>65.222198000000006</v>
      </c>
      <c r="D5692">
        <f t="shared" si="89"/>
        <v>2.7270890077864939E-3</v>
      </c>
      <c r="E5692">
        <f>Table2[[#This Row],[Return]]</f>
        <v>2.7270890077864939E-3</v>
      </c>
    </row>
    <row r="5693" spans="2:5" x14ac:dyDescent="0.2">
      <c r="B5693" s="149">
        <v>35328</v>
      </c>
      <c r="C5693" s="61">
        <v>65.044815</v>
      </c>
      <c r="D5693">
        <f t="shared" si="89"/>
        <v>-6.9327270086562785E-3</v>
      </c>
      <c r="E5693">
        <f>Table2[[#This Row],[Return]]</f>
        <v>-6.9327270086562785E-3</v>
      </c>
    </row>
    <row r="5694" spans="2:5" x14ac:dyDescent="0.2">
      <c r="B5694" s="149">
        <v>35327</v>
      </c>
      <c r="C5694" s="61">
        <v>65.498901000000004</v>
      </c>
      <c r="D5694">
        <f t="shared" si="89"/>
        <v>-4.2224119251444182E-2</v>
      </c>
      <c r="E5694">
        <f>Table2[[#This Row],[Return]]</f>
        <v>-4.2224119251444182E-2</v>
      </c>
    </row>
    <row r="5695" spans="2:5" x14ac:dyDescent="0.2">
      <c r="B5695" s="149">
        <v>35326</v>
      </c>
      <c r="C5695" s="61">
        <v>68.386459000000002</v>
      </c>
      <c r="D5695">
        <f t="shared" si="89"/>
        <v>6.2382793373153278E-2</v>
      </c>
      <c r="E5695">
        <f>Table2[[#This Row],[Return]]</f>
        <v>6.2382793373153278E-2</v>
      </c>
    </row>
    <row r="5696" spans="2:5" x14ac:dyDescent="0.2">
      <c r="B5696" s="149">
        <v>35325</v>
      </c>
      <c r="C5696" s="61">
        <v>64.370827000000006</v>
      </c>
      <c r="D5696">
        <f t="shared" si="89"/>
        <v>1.1821243207233193E-2</v>
      </c>
      <c r="E5696">
        <f>Table2[[#This Row],[Return]]</f>
        <v>1.1821243207233193E-2</v>
      </c>
    </row>
    <row r="5697" spans="2:5" x14ac:dyDescent="0.2">
      <c r="B5697" s="149">
        <v>35324</v>
      </c>
      <c r="C5697" s="61">
        <v>63.618774000000002</v>
      </c>
      <c r="D5697">
        <f t="shared" si="89"/>
        <v>-1.7422734184050794E-2</v>
      </c>
      <c r="E5697">
        <f>Table2[[#This Row],[Return]]</f>
        <v>-1.7422734184050794E-2</v>
      </c>
    </row>
    <row r="5698" spans="2:5" x14ac:dyDescent="0.2">
      <c r="B5698" s="149">
        <v>35321</v>
      </c>
      <c r="C5698" s="61">
        <v>64.746841000000003</v>
      </c>
      <c r="D5698">
        <f t="shared" si="89"/>
        <v>-7.5042167033494023E-3</v>
      </c>
      <c r="E5698">
        <f>Table2[[#This Row],[Return]]</f>
        <v>-7.5042167033494023E-3</v>
      </c>
    </row>
    <row r="5699" spans="2:5" x14ac:dyDescent="0.2">
      <c r="B5699" s="149">
        <v>35320</v>
      </c>
      <c r="C5699" s="61">
        <v>65.236389000000003</v>
      </c>
      <c r="D5699">
        <f t="shared" si="89"/>
        <v>-1.2670556451475886E-2</v>
      </c>
      <c r="E5699">
        <f>Table2[[#This Row],[Return]]</f>
        <v>-1.2670556451475886E-2</v>
      </c>
    </row>
    <row r="5700" spans="2:5" x14ac:dyDescent="0.2">
      <c r="B5700" s="149">
        <v>35319</v>
      </c>
      <c r="C5700" s="61">
        <v>66.073577999999998</v>
      </c>
      <c r="D5700">
        <f t="shared" ref="D5700:D5763" si="90">(C5700-C5701)/C5701</f>
        <v>-1.3766886610961879E-2</v>
      </c>
      <c r="E5700">
        <f>Table2[[#This Row],[Return]]</f>
        <v>-1.3766886610961879E-2</v>
      </c>
    </row>
    <row r="5701" spans="2:5" x14ac:dyDescent="0.2">
      <c r="B5701" s="149">
        <v>35318</v>
      </c>
      <c r="C5701" s="61">
        <v>66.995902999999998</v>
      </c>
      <c r="D5701">
        <f t="shared" si="90"/>
        <v>-2.5389430557390746E-2</v>
      </c>
      <c r="E5701">
        <f>Table2[[#This Row],[Return]]</f>
        <v>-2.5389430557390746E-2</v>
      </c>
    </row>
    <row r="5702" spans="2:5" x14ac:dyDescent="0.2">
      <c r="B5702" s="149">
        <v>35317</v>
      </c>
      <c r="C5702" s="61">
        <v>68.741202999999999</v>
      </c>
      <c r="D5702">
        <f t="shared" si="90"/>
        <v>-4.2210456537987689E-2</v>
      </c>
      <c r="E5702">
        <f>Table2[[#This Row],[Return]]</f>
        <v>-4.2210456537987689E-2</v>
      </c>
    </row>
    <row r="5703" spans="2:5" x14ac:dyDescent="0.2">
      <c r="B5703" s="149">
        <v>35314</v>
      </c>
      <c r="C5703" s="61">
        <v>71.770675999999995</v>
      </c>
      <c r="D5703">
        <f t="shared" si="90"/>
        <v>-8.0409019984188732E-3</v>
      </c>
      <c r="E5703">
        <f>Table2[[#This Row],[Return]]</f>
        <v>-8.0409019984188732E-3</v>
      </c>
    </row>
    <row r="5704" spans="2:5" x14ac:dyDescent="0.2">
      <c r="B5704" s="149">
        <v>35313</v>
      </c>
      <c r="C5704" s="61">
        <v>72.352455000000006</v>
      </c>
      <c r="D5704">
        <f t="shared" si="90"/>
        <v>1.0403549584336097E-2</v>
      </c>
      <c r="E5704">
        <f>Table2[[#This Row],[Return]]</f>
        <v>1.0403549584336097E-2</v>
      </c>
    </row>
    <row r="5705" spans="2:5" x14ac:dyDescent="0.2">
      <c r="B5705" s="149">
        <v>35312</v>
      </c>
      <c r="C5705" s="61">
        <v>71.607483000000002</v>
      </c>
      <c r="D5705">
        <f t="shared" si="90"/>
        <v>1.3455054681792039E-2</v>
      </c>
      <c r="E5705">
        <f>Table2[[#This Row],[Return]]</f>
        <v>1.3455054681792039E-2</v>
      </c>
    </row>
    <row r="5706" spans="2:5" x14ac:dyDescent="0.2">
      <c r="B5706" s="149">
        <v>35311</v>
      </c>
      <c r="C5706" s="61">
        <v>70.656791999999996</v>
      </c>
      <c r="D5706">
        <f t="shared" si="90"/>
        <v>-3.8613842997260832E-2</v>
      </c>
      <c r="E5706">
        <f>Table2[[#This Row],[Return]]</f>
        <v>-3.8613842997260832E-2</v>
      </c>
    </row>
    <row r="5707" spans="2:5" x14ac:dyDescent="0.2">
      <c r="B5707" s="149">
        <v>35310</v>
      </c>
      <c r="C5707" s="61">
        <v>73.494704999999996</v>
      </c>
      <c r="D5707">
        <f t="shared" si="90"/>
        <v>1.7083937307909466E-2</v>
      </c>
      <c r="E5707">
        <f>Table2[[#This Row],[Return]]</f>
        <v>1.7083937307909466E-2</v>
      </c>
    </row>
    <row r="5708" spans="2:5" x14ac:dyDescent="0.2">
      <c r="B5708" s="149">
        <v>35307</v>
      </c>
      <c r="C5708" s="61">
        <v>72.260216</v>
      </c>
      <c r="D5708">
        <f t="shared" si="90"/>
        <v>2.1462234225537797E-2</v>
      </c>
      <c r="E5708">
        <f>Table2[[#This Row],[Return]]</f>
        <v>2.1462234225537797E-2</v>
      </c>
    </row>
    <row r="5709" spans="2:5" x14ac:dyDescent="0.2">
      <c r="B5709" s="149">
        <v>35306</v>
      </c>
      <c r="C5709" s="61">
        <v>70.741935999999995</v>
      </c>
      <c r="D5709">
        <f t="shared" si="90"/>
        <v>-6.7733703206762233E-3</v>
      </c>
      <c r="E5709">
        <f>Table2[[#This Row],[Return]]</f>
        <v>-6.7733703206762233E-3</v>
      </c>
    </row>
    <row r="5710" spans="2:5" x14ac:dyDescent="0.2">
      <c r="B5710" s="149">
        <v>35305</v>
      </c>
      <c r="C5710" s="61">
        <v>71.224365000000006</v>
      </c>
      <c r="D5710">
        <f t="shared" si="90"/>
        <v>2.8965770035575158E-3</v>
      </c>
      <c r="E5710">
        <f>Table2[[#This Row],[Return]]</f>
        <v>2.8965770035575158E-3</v>
      </c>
    </row>
    <row r="5711" spans="2:5" x14ac:dyDescent="0.2">
      <c r="B5711" s="149">
        <v>35304</v>
      </c>
      <c r="C5711" s="61">
        <v>71.018653999999998</v>
      </c>
      <c r="D5711">
        <f t="shared" si="90"/>
        <v>1.1213606050082319E-2</v>
      </c>
      <c r="E5711">
        <f>Table2[[#This Row],[Return]]</f>
        <v>1.1213606050082319E-2</v>
      </c>
    </row>
    <row r="5712" spans="2:5" x14ac:dyDescent="0.2">
      <c r="B5712" s="149">
        <v>35303</v>
      </c>
      <c r="C5712" s="61">
        <v>70.231110000000001</v>
      </c>
      <c r="D5712">
        <f t="shared" si="90"/>
        <v>2.0242338791181813E-3</v>
      </c>
      <c r="E5712">
        <f>Table2[[#This Row],[Return]]</f>
        <v>2.0242338791181813E-3</v>
      </c>
    </row>
    <row r="5713" spans="2:5" x14ac:dyDescent="0.2">
      <c r="B5713" s="149">
        <v>35300</v>
      </c>
      <c r="C5713" s="61">
        <v>70.089232999999993</v>
      </c>
      <c r="D5713">
        <f t="shared" si="90"/>
        <v>7.7530109952102704E-3</v>
      </c>
      <c r="E5713">
        <f>Table2[[#This Row],[Return]]</f>
        <v>7.7530109952102704E-3</v>
      </c>
    </row>
    <row r="5714" spans="2:5" x14ac:dyDescent="0.2">
      <c r="B5714" s="149">
        <v>35299</v>
      </c>
      <c r="C5714" s="61">
        <v>69.550010999999998</v>
      </c>
      <c r="D5714">
        <f t="shared" si="90"/>
        <v>2.0189345939184915E-2</v>
      </c>
      <c r="E5714">
        <f>Table2[[#This Row],[Return]]</f>
        <v>2.0189345939184915E-2</v>
      </c>
    </row>
    <row r="5715" spans="2:5" x14ac:dyDescent="0.2">
      <c r="B5715" s="149">
        <v>35298</v>
      </c>
      <c r="C5715" s="61">
        <v>68.173630000000003</v>
      </c>
      <c r="D5715">
        <f t="shared" si="90"/>
        <v>3.9597450018642316E-2</v>
      </c>
      <c r="E5715">
        <f>Table2[[#This Row],[Return]]</f>
        <v>3.9597450018642316E-2</v>
      </c>
    </row>
    <row r="5716" spans="2:5" x14ac:dyDescent="0.2">
      <c r="B5716" s="149">
        <v>35297</v>
      </c>
      <c r="C5716" s="61">
        <v>65.576949999999997</v>
      </c>
      <c r="D5716">
        <f t="shared" si="90"/>
        <v>1.7279540167020817E-2</v>
      </c>
      <c r="E5716">
        <f>Table2[[#This Row],[Return]]</f>
        <v>1.7279540167020817E-2</v>
      </c>
    </row>
    <row r="5717" spans="2:5" x14ac:dyDescent="0.2">
      <c r="B5717" s="149">
        <v>35296</v>
      </c>
      <c r="C5717" s="61">
        <v>64.463058000000004</v>
      </c>
      <c r="D5717">
        <f t="shared" si="90"/>
        <v>-3.2581023423694996E-2</v>
      </c>
      <c r="E5717">
        <f>Table2[[#This Row],[Return]]</f>
        <v>-3.2581023423694996E-2</v>
      </c>
    </row>
    <row r="5718" spans="2:5" x14ac:dyDescent="0.2">
      <c r="B5718" s="149">
        <v>35293</v>
      </c>
      <c r="C5718" s="61">
        <v>66.634063999999995</v>
      </c>
      <c r="D5718">
        <f t="shared" si="90"/>
        <v>-4.2023422169854753E-2</v>
      </c>
      <c r="E5718">
        <f>Table2[[#This Row],[Return]]</f>
        <v>-4.2023422169854753E-2</v>
      </c>
    </row>
    <row r="5719" spans="2:5" x14ac:dyDescent="0.2">
      <c r="B5719" s="149">
        <v>35292</v>
      </c>
      <c r="C5719" s="61">
        <v>69.557091</v>
      </c>
      <c r="D5719">
        <f t="shared" si="90"/>
        <v>0</v>
      </c>
      <c r="E5719">
        <f>Table2[[#This Row],[Return]]</f>
        <v>0</v>
      </c>
    </row>
    <row r="5720" spans="2:5" x14ac:dyDescent="0.2">
      <c r="B5720" s="149">
        <v>35291</v>
      </c>
      <c r="C5720" s="61">
        <v>69.557091</v>
      </c>
      <c r="D5720">
        <f t="shared" si="90"/>
        <v>-7.2906533048527709E-3</v>
      </c>
      <c r="E5720">
        <f>Table2[[#This Row],[Return]]</f>
        <v>-7.2906533048527709E-3</v>
      </c>
    </row>
    <row r="5721" spans="2:5" x14ac:dyDescent="0.2">
      <c r="B5721" s="149">
        <v>35290</v>
      </c>
      <c r="C5721" s="61">
        <v>70.067931999999999</v>
      </c>
      <c r="D5721">
        <f t="shared" si="90"/>
        <v>-1.3484850688489406E-2</v>
      </c>
      <c r="E5721">
        <f>Table2[[#This Row],[Return]]</f>
        <v>-1.3484850688489406E-2</v>
      </c>
    </row>
    <row r="5722" spans="2:5" x14ac:dyDescent="0.2">
      <c r="B5722" s="149">
        <v>35289</v>
      </c>
      <c r="C5722" s="61">
        <v>71.025702999999993</v>
      </c>
      <c r="D5722">
        <f t="shared" si="90"/>
        <v>7.9949032368562141E-4</v>
      </c>
      <c r="E5722">
        <f>Table2[[#This Row],[Return]]</f>
        <v>7.9949032368562141E-4</v>
      </c>
    </row>
    <row r="5723" spans="2:5" x14ac:dyDescent="0.2">
      <c r="B5723" s="149">
        <v>35286</v>
      </c>
      <c r="C5723" s="61">
        <v>70.968964</v>
      </c>
      <c r="D5723">
        <f t="shared" si="90"/>
        <v>1.3014145518351536E-3</v>
      </c>
      <c r="E5723">
        <f>Table2[[#This Row],[Return]]</f>
        <v>1.3014145518351536E-3</v>
      </c>
    </row>
    <row r="5724" spans="2:5" x14ac:dyDescent="0.2">
      <c r="B5724" s="149">
        <v>35285</v>
      </c>
      <c r="C5724" s="61">
        <v>70.876723999999996</v>
      </c>
      <c r="D5724">
        <f t="shared" si="90"/>
        <v>-1.4992713693013158E-3</v>
      </c>
      <c r="E5724">
        <f>Table2[[#This Row],[Return]]</f>
        <v>-1.4992713693013158E-3</v>
      </c>
    </row>
    <row r="5725" spans="2:5" x14ac:dyDescent="0.2">
      <c r="B5725" s="149">
        <v>35284</v>
      </c>
      <c r="C5725" s="61">
        <v>70.983147000000002</v>
      </c>
      <c r="D5725">
        <f t="shared" si="90"/>
        <v>-4.6758390597691863E-3</v>
      </c>
      <c r="E5725">
        <f>Table2[[#This Row],[Return]]</f>
        <v>-4.6758390597691863E-3</v>
      </c>
    </row>
    <row r="5726" spans="2:5" x14ac:dyDescent="0.2">
      <c r="B5726" s="149">
        <v>35283</v>
      </c>
      <c r="C5726" s="61">
        <v>71.316612000000006</v>
      </c>
      <c r="D5726">
        <f t="shared" si="90"/>
        <v>1.0962604315756732E-2</v>
      </c>
      <c r="E5726">
        <f>Table2[[#This Row],[Return]]</f>
        <v>1.0962604315756732E-2</v>
      </c>
    </row>
    <row r="5727" spans="2:5" x14ac:dyDescent="0.2">
      <c r="B5727" s="149">
        <v>35282</v>
      </c>
      <c r="C5727" s="61">
        <v>70.543273999999997</v>
      </c>
      <c r="D5727">
        <f t="shared" si="90"/>
        <v>6.7840164028245865E-3</v>
      </c>
      <c r="E5727">
        <f>Table2[[#This Row],[Return]]</f>
        <v>6.7840164028245865E-3</v>
      </c>
    </row>
    <row r="5728" spans="2:5" x14ac:dyDescent="0.2">
      <c r="B5728" s="149">
        <v>35279</v>
      </c>
      <c r="C5728" s="61">
        <v>70.067931999999999</v>
      </c>
      <c r="D5728">
        <f t="shared" si="90"/>
        <v>1.0126912985627796E-4</v>
      </c>
      <c r="E5728">
        <f>Table2[[#This Row],[Return]]</f>
        <v>1.0126912985627796E-4</v>
      </c>
    </row>
    <row r="5729" spans="2:5" x14ac:dyDescent="0.2">
      <c r="B5729" s="149">
        <v>35278</v>
      </c>
      <c r="C5729" s="61">
        <v>70.060837000000006</v>
      </c>
      <c r="D5729">
        <f t="shared" si="90"/>
        <v>-3.7148923452315949E-2</v>
      </c>
      <c r="E5729">
        <f>Table2[[#This Row],[Return]]</f>
        <v>-3.7148923452315949E-2</v>
      </c>
    </row>
    <row r="5730" spans="2:5" x14ac:dyDescent="0.2">
      <c r="B5730" s="149">
        <v>35277</v>
      </c>
      <c r="C5730" s="61">
        <v>72.763938999999993</v>
      </c>
      <c r="D5730">
        <f t="shared" si="90"/>
        <v>2.1005446494163409E-2</v>
      </c>
      <c r="E5730">
        <f>Table2[[#This Row],[Return]]</f>
        <v>2.1005446494163409E-2</v>
      </c>
    </row>
    <row r="5731" spans="2:5" x14ac:dyDescent="0.2">
      <c r="B5731" s="149">
        <v>35276</v>
      </c>
      <c r="C5731" s="61">
        <v>71.266945000000007</v>
      </c>
      <c r="D5731">
        <f t="shared" si="90"/>
        <v>-1.7892026469681695E-2</v>
      </c>
      <c r="E5731">
        <f>Table2[[#This Row],[Return]]</f>
        <v>-1.7892026469681695E-2</v>
      </c>
    </row>
    <row r="5732" spans="2:5" x14ac:dyDescent="0.2">
      <c r="B5732" s="149">
        <v>35275</v>
      </c>
      <c r="C5732" s="61">
        <v>72.565285000000003</v>
      </c>
      <c r="D5732">
        <f t="shared" si="90"/>
        <v>-1.9555232871843083E-2</v>
      </c>
      <c r="E5732">
        <f>Table2[[#This Row],[Return]]</f>
        <v>-1.9555232871843083E-2</v>
      </c>
    </row>
    <row r="5733" spans="2:5" x14ac:dyDescent="0.2">
      <c r="B5733" s="149">
        <v>35272</v>
      </c>
      <c r="C5733" s="61">
        <v>74.012619000000001</v>
      </c>
      <c r="D5733">
        <f t="shared" si="90"/>
        <v>-1.1488743220643481E-3</v>
      </c>
      <c r="E5733">
        <f>Table2[[#This Row],[Return]]</f>
        <v>-1.1488743220643481E-3</v>
      </c>
    </row>
    <row r="5734" spans="2:5" x14ac:dyDescent="0.2">
      <c r="B5734" s="149">
        <v>35271</v>
      </c>
      <c r="C5734" s="61">
        <v>74.097747999999996</v>
      </c>
      <c r="D5734">
        <f t="shared" si="90"/>
        <v>-6.374375855745882E-3</v>
      </c>
      <c r="E5734">
        <f>Table2[[#This Row],[Return]]</f>
        <v>-6.374375855745882E-3</v>
      </c>
    </row>
    <row r="5735" spans="2:5" x14ac:dyDescent="0.2">
      <c r="B5735" s="149">
        <v>35270</v>
      </c>
      <c r="C5735" s="61">
        <v>74.573104999999998</v>
      </c>
      <c r="D5735">
        <f t="shared" si="90"/>
        <v>-1.1101681805052444E-2</v>
      </c>
      <c r="E5735">
        <f>Table2[[#This Row],[Return]]</f>
        <v>-1.1101681805052444E-2</v>
      </c>
    </row>
    <row r="5736" spans="2:5" x14ac:dyDescent="0.2">
      <c r="B5736" s="149">
        <v>35269</v>
      </c>
      <c r="C5736" s="61">
        <v>75.410285999999999</v>
      </c>
      <c r="D5736">
        <f t="shared" si="90"/>
        <v>-4.5699313661602091E-2</v>
      </c>
      <c r="E5736">
        <f>Table2[[#This Row],[Return]]</f>
        <v>-4.5699313661602091E-2</v>
      </c>
    </row>
    <row r="5737" spans="2:5" x14ac:dyDescent="0.2">
      <c r="B5737" s="149">
        <v>35268</v>
      </c>
      <c r="C5737" s="61">
        <v>79.021514999999994</v>
      </c>
      <c r="D5737">
        <f t="shared" si="90"/>
        <v>2.692523329421452E-4</v>
      </c>
      <c r="E5737">
        <f>Table2[[#This Row],[Return]]</f>
        <v>2.692523329421452E-4</v>
      </c>
    </row>
    <row r="5738" spans="2:5" x14ac:dyDescent="0.2">
      <c r="B5738" s="149">
        <v>35265</v>
      </c>
      <c r="C5738" s="61">
        <v>79.000243999999995</v>
      </c>
      <c r="D5738">
        <f t="shared" si="90"/>
        <v>8.9865217883421545E-4</v>
      </c>
      <c r="E5738">
        <f>Table2[[#This Row],[Return]]</f>
        <v>8.9865217883421545E-4</v>
      </c>
    </row>
    <row r="5739" spans="2:5" x14ac:dyDescent="0.2">
      <c r="B5739" s="149">
        <v>35264</v>
      </c>
      <c r="C5739" s="61">
        <v>78.929314000000005</v>
      </c>
      <c r="D5739">
        <f t="shared" si="90"/>
        <v>1.5240248151929753E-2</v>
      </c>
      <c r="E5739">
        <f>Table2[[#This Row],[Return]]</f>
        <v>1.5240248151929753E-2</v>
      </c>
    </row>
    <row r="5740" spans="2:5" x14ac:dyDescent="0.2">
      <c r="B5740" s="149">
        <v>35263</v>
      </c>
      <c r="C5740" s="61">
        <v>77.744468999999995</v>
      </c>
      <c r="D5740">
        <f t="shared" si="90"/>
        <v>3.7689467213794181E-2</v>
      </c>
      <c r="E5740">
        <f>Table2[[#This Row],[Return]]</f>
        <v>3.7689467213794181E-2</v>
      </c>
    </row>
    <row r="5741" spans="2:5" x14ac:dyDescent="0.2">
      <c r="B5741" s="149">
        <v>35262</v>
      </c>
      <c r="C5741" s="61">
        <v>74.920745999999994</v>
      </c>
      <c r="D5741">
        <f t="shared" si="90"/>
        <v>-7.7053324234828951E-3</v>
      </c>
      <c r="E5741">
        <f>Table2[[#This Row],[Return]]</f>
        <v>-7.7053324234828951E-3</v>
      </c>
    </row>
    <row r="5742" spans="2:5" x14ac:dyDescent="0.2">
      <c r="B5742" s="149">
        <v>35261</v>
      </c>
      <c r="C5742" s="61">
        <v>75.502517999999995</v>
      </c>
      <c r="D5742">
        <f t="shared" si="90"/>
        <v>-2.4373803922671023E-3</v>
      </c>
      <c r="E5742">
        <f>Table2[[#This Row],[Return]]</f>
        <v>-2.4373803922671023E-3</v>
      </c>
    </row>
    <row r="5743" spans="2:5" x14ac:dyDescent="0.2">
      <c r="B5743" s="149">
        <v>35258</v>
      </c>
      <c r="C5743" s="61">
        <v>75.686995999999994</v>
      </c>
      <c r="D5743">
        <f t="shared" si="90"/>
        <v>2.4433357308692488E-3</v>
      </c>
      <c r="E5743">
        <f>Table2[[#This Row],[Return]]</f>
        <v>2.4433357308692488E-3</v>
      </c>
    </row>
    <row r="5744" spans="2:5" x14ac:dyDescent="0.2">
      <c r="B5744" s="149">
        <v>35257</v>
      </c>
      <c r="C5744" s="61">
        <v>75.502517999999995</v>
      </c>
      <c r="D5744">
        <f t="shared" si="90"/>
        <v>4.9102804097304409E-3</v>
      </c>
      <c r="E5744">
        <f>Table2[[#This Row],[Return]]</f>
        <v>4.9102804097304409E-3</v>
      </c>
    </row>
    <row r="5745" spans="2:5" x14ac:dyDescent="0.2">
      <c r="B5745" s="149">
        <v>35256</v>
      </c>
      <c r="C5745" s="61">
        <v>75.133590999999996</v>
      </c>
      <c r="D5745">
        <f t="shared" si="90"/>
        <v>-7.1254144703081996E-3</v>
      </c>
      <c r="E5745">
        <f>Table2[[#This Row],[Return]]</f>
        <v>-7.1254144703081996E-3</v>
      </c>
    </row>
    <row r="5746" spans="2:5" x14ac:dyDescent="0.2">
      <c r="B5746" s="149">
        <v>35255</v>
      </c>
      <c r="C5746" s="61">
        <v>75.672791000000004</v>
      </c>
      <c r="D5746">
        <f t="shared" si="90"/>
        <v>4.0476475017577696E-3</v>
      </c>
      <c r="E5746">
        <f>Table2[[#This Row],[Return]]</f>
        <v>4.0476475017577696E-3</v>
      </c>
    </row>
    <row r="5747" spans="2:5" x14ac:dyDescent="0.2">
      <c r="B5747" s="149">
        <v>35254</v>
      </c>
      <c r="C5747" s="61">
        <v>75.367728999999997</v>
      </c>
      <c r="D5747">
        <f t="shared" si="90"/>
        <v>1.0078899630821562E-2</v>
      </c>
      <c r="E5747">
        <f>Table2[[#This Row],[Return]]</f>
        <v>1.0078899630821562E-2</v>
      </c>
    </row>
    <row r="5748" spans="2:5" x14ac:dyDescent="0.2">
      <c r="B5748" s="149">
        <v>35251</v>
      </c>
      <c r="C5748" s="61">
        <v>74.615684999999999</v>
      </c>
      <c r="D5748">
        <f t="shared" si="90"/>
        <v>7.858291413913596E-3</v>
      </c>
      <c r="E5748">
        <f>Table2[[#This Row],[Return]]</f>
        <v>7.858291413913596E-3</v>
      </c>
    </row>
    <row r="5749" spans="2:5" x14ac:dyDescent="0.2">
      <c r="B5749" s="149">
        <v>35250</v>
      </c>
      <c r="C5749" s="61">
        <v>74.033905000000004</v>
      </c>
      <c r="D5749">
        <f t="shared" si="90"/>
        <v>1.7651913581593459E-2</v>
      </c>
      <c r="E5749">
        <f>Table2[[#This Row],[Return]]</f>
        <v>1.7651913581593459E-2</v>
      </c>
    </row>
    <row r="5750" spans="2:5" x14ac:dyDescent="0.2">
      <c r="B5750" s="149">
        <v>35249</v>
      </c>
      <c r="C5750" s="61">
        <v>72.749733000000006</v>
      </c>
      <c r="D5750">
        <f t="shared" si="90"/>
        <v>-1.3089626848835753E-2</v>
      </c>
      <c r="E5750">
        <f>Table2[[#This Row],[Return]]</f>
        <v>-1.3089626848835753E-2</v>
      </c>
    </row>
    <row r="5751" spans="2:5" x14ac:dyDescent="0.2">
      <c r="B5751" s="149">
        <v>35248</v>
      </c>
      <c r="C5751" s="61">
        <v>73.71463</v>
      </c>
      <c r="D5751">
        <f t="shared" si="90"/>
        <v>1.7031777135603578E-2</v>
      </c>
      <c r="E5751">
        <f>Table2[[#This Row],[Return]]</f>
        <v>1.7031777135603578E-2</v>
      </c>
    </row>
    <row r="5752" spans="2:5" x14ac:dyDescent="0.2">
      <c r="B5752" s="149">
        <v>35247</v>
      </c>
      <c r="C5752" s="61">
        <v>72.480164000000002</v>
      </c>
      <c r="D5752">
        <f t="shared" si="90"/>
        <v>-8.3477285399640583E-3</v>
      </c>
      <c r="E5752">
        <f>Table2[[#This Row],[Return]]</f>
        <v>-8.3477285399640583E-3</v>
      </c>
    </row>
    <row r="5753" spans="2:5" x14ac:dyDescent="0.2">
      <c r="B5753" s="149">
        <v>35244</v>
      </c>
      <c r="C5753" s="61">
        <v>73.090301999999994</v>
      </c>
      <c r="D5753">
        <f t="shared" si="90"/>
        <v>3.7022439031142128E-3</v>
      </c>
      <c r="E5753">
        <f>Table2[[#This Row],[Return]]</f>
        <v>3.7022439031142128E-3</v>
      </c>
    </row>
    <row r="5754" spans="2:5" x14ac:dyDescent="0.2">
      <c r="B5754" s="149">
        <v>35243</v>
      </c>
      <c r="C5754" s="61">
        <v>72.820701999999997</v>
      </c>
      <c r="D5754">
        <f t="shared" si="90"/>
        <v>9.2427701764456697E-3</v>
      </c>
      <c r="E5754">
        <f>Table2[[#This Row],[Return]]</f>
        <v>9.2427701764456697E-3</v>
      </c>
    </row>
    <row r="5755" spans="2:5" x14ac:dyDescent="0.2">
      <c r="B5755" s="149">
        <v>35242</v>
      </c>
      <c r="C5755" s="61">
        <v>72.153801000000001</v>
      </c>
      <c r="D5755">
        <f t="shared" si="90"/>
        <v>-6.1562039596672943E-3</v>
      </c>
      <c r="E5755">
        <f>Table2[[#This Row],[Return]]</f>
        <v>-6.1562039596672943E-3</v>
      </c>
    </row>
    <row r="5756" spans="2:5" x14ac:dyDescent="0.2">
      <c r="B5756" s="149">
        <v>35241</v>
      </c>
      <c r="C5756" s="61">
        <v>72.600746000000001</v>
      </c>
      <c r="D5756">
        <f t="shared" si="90"/>
        <v>-1.3021054953824746E-2</v>
      </c>
      <c r="E5756">
        <f>Table2[[#This Row],[Return]]</f>
        <v>-1.3021054953824746E-2</v>
      </c>
    </row>
    <row r="5757" spans="2:5" x14ac:dyDescent="0.2">
      <c r="B5757" s="149">
        <v>35240</v>
      </c>
      <c r="C5757" s="61">
        <v>73.558555999999996</v>
      </c>
      <c r="D5757">
        <f t="shared" si="90"/>
        <v>-4.2258150455283207E-3</v>
      </c>
      <c r="E5757">
        <f>Table2[[#This Row],[Return]]</f>
        <v>-4.2258150455283207E-3</v>
      </c>
    </row>
    <row r="5758" spans="2:5" x14ac:dyDescent="0.2">
      <c r="B5758" s="149">
        <v>35237</v>
      </c>
      <c r="C5758" s="61">
        <v>73.870720000000006</v>
      </c>
      <c r="D5758">
        <f t="shared" si="90"/>
        <v>-1.2987129595196927E-2</v>
      </c>
      <c r="E5758">
        <f>Table2[[#This Row],[Return]]</f>
        <v>-1.2987129595196927E-2</v>
      </c>
    </row>
    <row r="5759" spans="2:5" x14ac:dyDescent="0.2">
      <c r="B5759" s="149">
        <v>35236</v>
      </c>
      <c r="C5759" s="61">
        <v>74.842712000000006</v>
      </c>
      <c r="D5759">
        <f t="shared" si="90"/>
        <v>1.3289068992527215E-3</v>
      </c>
      <c r="E5759">
        <f>Table2[[#This Row],[Return]]</f>
        <v>1.3289068992527215E-3</v>
      </c>
    </row>
    <row r="5760" spans="2:5" x14ac:dyDescent="0.2">
      <c r="B5760" s="149">
        <v>35235</v>
      </c>
      <c r="C5760" s="61">
        <v>74.743385000000004</v>
      </c>
      <c r="D5760">
        <f t="shared" si="90"/>
        <v>-2.0000010226991813E-2</v>
      </c>
      <c r="E5760">
        <f>Table2[[#This Row],[Return]]</f>
        <v>-2.0000010226991813E-2</v>
      </c>
    </row>
    <row r="5761" spans="2:5" x14ac:dyDescent="0.2">
      <c r="B5761" s="149">
        <v>35234</v>
      </c>
      <c r="C5761" s="61">
        <v>76.268760999999998</v>
      </c>
      <c r="D5761">
        <f t="shared" si="90"/>
        <v>1.3768386647202716E-2</v>
      </c>
      <c r="E5761">
        <f>Table2[[#This Row],[Return]]</f>
        <v>1.3768386647202716E-2</v>
      </c>
    </row>
    <row r="5762" spans="2:5" x14ac:dyDescent="0.2">
      <c r="B5762" s="149">
        <v>35233</v>
      </c>
      <c r="C5762" s="61">
        <v>75.232924999999994</v>
      </c>
      <c r="D5762">
        <f t="shared" si="90"/>
        <v>-1.2754796105442286E-2</v>
      </c>
      <c r="E5762">
        <f>Table2[[#This Row],[Return]]</f>
        <v>-1.2754796105442286E-2</v>
      </c>
    </row>
    <row r="5763" spans="2:5" x14ac:dyDescent="0.2">
      <c r="B5763" s="149">
        <v>35230</v>
      </c>
      <c r="C5763" s="61">
        <v>76.204903000000002</v>
      </c>
      <c r="D5763">
        <f t="shared" si="90"/>
        <v>9.3028023250828103E-3</v>
      </c>
      <c r="E5763">
        <f>Table2[[#This Row],[Return]]</f>
        <v>9.3028023250828103E-3</v>
      </c>
    </row>
    <row r="5764" spans="2:5" x14ac:dyDescent="0.2">
      <c r="B5764" s="149">
        <v>35229</v>
      </c>
      <c r="C5764" s="61">
        <v>75.502517999999995</v>
      </c>
      <c r="D5764">
        <f t="shared" ref="D5764:D5827" si="91">(C5764-C5765)/C5765</f>
        <v>2.2482862844619481E-2</v>
      </c>
      <c r="E5764">
        <f>Table2[[#This Row],[Return]]</f>
        <v>2.2482862844619481E-2</v>
      </c>
    </row>
    <row r="5765" spans="2:5" x14ac:dyDescent="0.2">
      <c r="B5765" s="149">
        <v>35228</v>
      </c>
      <c r="C5765" s="61">
        <v>73.842331000000001</v>
      </c>
      <c r="D5765">
        <f t="shared" si="91"/>
        <v>-1.848384866067607E-2</v>
      </c>
      <c r="E5765">
        <f>Table2[[#This Row],[Return]]</f>
        <v>-1.848384866067607E-2</v>
      </c>
    </row>
    <row r="5766" spans="2:5" x14ac:dyDescent="0.2">
      <c r="B5766" s="149">
        <v>35227</v>
      </c>
      <c r="C5766" s="61">
        <v>75.232924999999994</v>
      </c>
      <c r="D5766">
        <f t="shared" si="91"/>
        <v>1.7170077325851137E-2</v>
      </c>
      <c r="E5766">
        <f>Table2[[#This Row],[Return]]</f>
        <v>1.7170077325851137E-2</v>
      </c>
    </row>
    <row r="5767" spans="2:5" x14ac:dyDescent="0.2">
      <c r="B5767" s="149">
        <v>35226</v>
      </c>
      <c r="C5767" s="61">
        <v>73.962975</v>
      </c>
      <c r="D5767">
        <f t="shared" si="91"/>
        <v>2.022105491276191E-2</v>
      </c>
      <c r="E5767">
        <f>Table2[[#This Row],[Return]]</f>
        <v>2.022105491276191E-2</v>
      </c>
    </row>
    <row r="5768" spans="2:5" x14ac:dyDescent="0.2">
      <c r="B5768" s="149">
        <v>35223</v>
      </c>
      <c r="C5768" s="61">
        <v>72.497009000000006</v>
      </c>
      <c r="D5768">
        <f t="shared" si="91"/>
        <v>1.752301661845055E-2</v>
      </c>
      <c r="E5768">
        <f>Table2[[#This Row],[Return]]</f>
        <v>1.752301661845055E-2</v>
      </c>
    </row>
    <row r="5769" spans="2:5" x14ac:dyDescent="0.2">
      <c r="B5769" s="149">
        <v>35222</v>
      </c>
      <c r="C5769" s="61">
        <v>71.248519999999999</v>
      </c>
      <c r="D5769">
        <f t="shared" si="91"/>
        <v>2.3166698499180707E-2</v>
      </c>
      <c r="E5769">
        <f>Table2[[#This Row],[Return]]</f>
        <v>2.3166698499180707E-2</v>
      </c>
    </row>
    <row r="5770" spans="2:5" x14ac:dyDescent="0.2">
      <c r="B5770" s="149">
        <v>35221</v>
      </c>
      <c r="C5770" s="61">
        <v>69.635300000000001</v>
      </c>
      <c r="D5770">
        <f t="shared" si="91"/>
        <v>7.100945833431507E-3</v>
      </c>
      <c r="E5770">
        <f>Table2[[#This Row],[Return]]</f>
        <v>7.100945833431507E-3</v>
      </c>
    </row>
    <row r="5771" spans="2:5" x14ac:dyDescent="0.2">
      <c r="B5771" s="149">
        <v>35220</v>
      </c>
      <c r="C5771" s="61">
        <v>69.144310000000004</v>
      </c>
      <c r="D5771">
        <f t="shared" si="91"/>
        <v>5.7132120340964692E-3</v>
      </c>
      <c r="E5771">
        <f>Table2[[#This Row],[Return]]</f>
        <v>5.7132120340964692E-3</v>
      </c>
    </row>
    <row r="5772" spans="2:5" x14ac:dyDescent="0.2">
      <c r="B5772" s="149">
        <v>35219</v>
      </c>
      <c r="C5772" s="61">
        <v>68.751518000000004</v>
      </c>
      <c r="D5772">
        <f t="shared" si="91"/>
        <v>1.0932296616602818E-2</v>
      </c>
      <c r="E5772">
        <f>Table2[[#This Row],[Return]]</f>
        <v>1.0932296616602818E-2</v>
      </c>
    </row>
    <row r="5773" spans="2:5" x14ac:dyDescent="0.2">
      <c r="B5773" s="149">
        <v>35216</v>
      </c>
      <c r="C5773" s="61">
        <v>68.008033999999995</v>
      </c>
      <c r="D5773">
        <f t="shared" si="91"/>
        <v>1.5495233430447535E-3</v>
      </c>
      <c r="E5773">
        <f>Table2[[#This Row],[Return]]</f>
        <v>1.5495233430447535E-3</v>
      </c>
    </row>
    <row r="5774" spans="2:5" x14ac:dyDescent="0.2">
      <c r="B5774" s="149">
        <v>35215</v>
      </c>
      <c r="C5774" s="61">
        <v>67.902816999999999</v>
      </c>
      <c r="D5774">
        <f t="shared" si="91"/>
        <v>-1.0527795219517584E-2</v>
      </c>
      <c r="E5774">
        <f>Table2[[#This Row],[Return]]</f>
        <v>-1.0527795219517584E-2</v>
      </c>
    </row>
    <row r="5775" spans="2:5" x14ac:dyDescent="0.2">
      <c r="B5775" s="149">
        <v>35214</v>
      </c>
      <c r="C5775" s="61">
        <v>68.625290000000007</v>
      </c>
      <c r="D5775">
        <f t="shared" si="91"/>
        <v>2.7515467766934875E-2</v>
      </c>
      <c r="E5775">
        <f>Table2[[#This Row],[Return]]</f>
        <v>2.7515467766934875E-2</v>
      </c>
    </row>
    <row r="5776" spans="2:5" x14ac:dyDescent="0.2">
      <c r="B5776" s="149">
        <v>35213</v>
      </c>
      <c r="C5776" s="61">
        <v>66.787598000000003</v>
      </c>
      <c r="D5776">
        <f t="shared" si="91"/>
        <v>-9.6725068335275898E-3</v>
      </c>
      <c r="E5776">
        <f>Table2[[#This Row],[Return]]</f>
        <v>-9.6725068335275898E-3</v>
      </c>
    </row>
    <row r="5777" spans="2:5" x14ac:dyDescent="0.2">
      <c r="B5777" s="149">
        <v>35212</v>
      </c>
      <c r="C5777" s="61">
        <v>67.439910999999995</v>
      </c>
      <c r="D5777">
        <f t="shared" si="91"/>
        <v>-8.2518437768126906E-3</v>
      </c>
      <c r="E5777">
        <f>Table2[[#This Row],[Return]]</f>
        <v>-8.2518437768126906E-3</v>
      </c>
    </row>
    <row r="5778" spans="2:5" x14ac:dyDescent="0.2">
      <c r="B5778" s="149">
        <v>35209</v>
      </c>
      <c r="C5778" s="61">
        <v>68.001045000000005</v>
      </c>
      <c r="D5778">
        <f t="shared" si="91"/>
        <v>8.8451513102792128E-3</v>
      </c>
      <c r="E5778">
        <f>Table2[[#This Row],[Return]]</f>
        <v>8.8451513102792128E-3</v>
      </c>
    </row>
    <row r="5779" spans="2:5" x14ac:dyDescent="0.2">
      <c r="B5779" s="149">
        <v>35208</v>
      </c>
      <c r="C5779" s="61">
        <v>67.404838999999996</v>
      </c>
      <c r="D5779">
        <f t="shared" si="91"/>
        <v>-1.3508648962204588E-3</v>
      </c>
      <c r="E5779">
        <f>Table2[[#This Row],[Return]]</f>
        <v>-1.3508648962204588E-3</v>
      </c>
    </row>
    <row r="5780" spans="2:5" x14ac:dyDescent="0.2">
      <c r="B5780" s="149">
        <v>35207</v>
      </c>
      <c r="C5780" s="61">
        <v>67.496016999999995</v>
      </c>
      <c r="D5780">
        <f t="shared" si="91"/>
        <v>3.4411588785051165E-3</v>
      </c>
      <c r="E5780">
        <f>Table2[[#This Row],[Return]]</f>
        <v>3.4411588785051165E-3</v>
      </c>
    </row>
    <row r="5781" spans="2:5" x14ac:dyDescent="0.2">
      <c r="B5781" s="149">
        <v>35206</v>
      </c>
      <c r="C5781" s="61">
        <v>67.264549000000002</v>
      </c>
      <c r="D5781">
        <f t="shared" si="91"/>
        <v>-2.6002703354693442E-3</v>
      </c>
      <c r="E5781">
        <f>Table2[[#This Row],[Return]]</f>
        <v>-2.6002703354693442E-3</v>
      </c>
    </row>
    <row r="5782" spans="2:5" x14ac:dyDescent="0.2">
      <c r="B5782" s="149">
        <v>35205</v>
      </c>
      <c r="C5782" s="61">
        <v>67.439910999999995</v>
      </c>
      <c r="D5782">
        <f t="shared" si="91"/>
        <v>-2.5342247821570602E-2</v>
      </c>
      <c r="E5782">
        <f>Table2[[#This Row],[Return]]</f>
        <v>-2.5342247821570602E-2</v>
      </c>
    </row>
    <row r="5783" spans="2:5" x14ac:dyDescent="0.2">
      <c r="B5783" s="149">
        <v>35202</v>
      </c>
      <c r="C5783" s="61">
        <v>69.193427999999997</v>
      </c>
      <c r="D5783">
        <f t="shared" si="91"/>
        <v>-1.2148228948155228E-3</v>
      </c>
      <c r="E5783">
        <f>Table2[[#This Row],[Return]]</f>
        <v>-1.2148228948155228E-3</v>
      </c>
    </row>
    <row r="5784" spans="2:5" x14ac:dyDescent="0.2">
      <c r="B5784" s="149">
        <v>35201</v>
      </c>
      <c r="C5784" s="61">
        <v>69.277587999999994</v>
      </c>
      <c r="D5784">
        <f t="shared" si="91"/>
        <v>1.364946719584869E-2</v>
      </c>
      <c r="E5784">
        <f>Table2[[#This Row],[Return]]</f>
        <v>1.364946719584869E-2</v>
      </c>
    </row>
    <row r="5785" spans="2:5" x14ac:dyDescent="0.2">
      <c r="B5785" s="149">
        <v>35200</v>
      </c>
      <c r="C5785" s="61">
        <v>68.344718999999998</v>
      </c>
      <c r="D5785">
        <f t="shared" si="91"/>
        <v>4.6391857777820782E-2</v>
      </c>
      <c r="E5785">
        <f>Table2[[#This Row],[Return]]</f>
        <v>4.6391857777820782E-2</v>
      </c>
    </row>
    <row r="5786" spans="2:5" x14ac:dyDescent="0.2">
      <c r="B5786" s="149">
        <v>35199</v>
      </c>
      <c r="C5786" s="61">
        <v>65.314650999999998</v>
      </c>
      <c r="D5786">
        <f t="shared" si="91"/>
        <v>5.6154488731688492E-3</v>
      </c>
      <c r="E5786">
        <f>Table2[[#This Row],[Return]]</f>
        <v>5.6154488731688492E-3</v>
      </c>
    </row>
    <row r="5787" spans="2:5" x14ac:dyDescent="0.2">
      <c r="B5787" s="149">
        <v>35198</v>
      </c>
      <c r="C5787" s="61">
        <v>64.949928</v>
      </c>
      <c r="D5787">
        <f t="shared" si="91"/>
        <v>5.428623985578261E-3</v>
      </c>
      <c r="E5787">
        <f>Table2[[#This Row],[Return]]</f>
        <v>5.428623985578261E-3</v>
      </c>
    </row>
    <row r="5788" spans="2:5" x14ac:dyDescent="0.2">
      <c r="B5788" s="149">
        <v>35195</v>
      </c>
      <c r="C5788" s="61">
        <v>64.599243000000001</v>
      </c>
      <c r="D5788">
        <f t="shared" si="91"/>
        <v>-2.6220951216308724E-2</v>
      </c>
      <c r="E5788">
        <f>Table2[[#This Row],[Return]]</f>
        <v>-2.6220951216308724E-2</v>
      </c>
    </row>
    <row r="5789" spans="2:5" x14ac:dyDescent="0.2">
      <c r="B5789" s="149">
        <v>35194</v>
      </c>
      <c r="C5789" s="61">
        <v>66.338706999999999</v>
      </c>
      <c r="D5789">
        <f t="shared" si="91"/>
        <v>-9.6333323609616509E-3</v>
      </c>
      <c r="E5789">
        <f>Table2[[#This Row],[Return]]</f>
        <v>-9.6333323609616509E-3</v>
      </c>
    </row>
    <row r="5790" spans="2:5" x14ac:dyDescent="0.2">
      <c r="B5790" s="149">
        <v>35193</v>
      </c>
      <c r="C5790" s="61">
        <v>66.983986000000002</v>
      </c>
      <c r="D5790">
        <f t="shared" si="91"/>
        <v>1.2188606571526896E-2</v>
      </c>
      <c r="E5790">
        <f>Table2[[#This Row],[Return]]</f>
        <v>1.2188606571526896E-2</v>
      </c>
    </row>
    <row r="5791" spans="2:5" x14ac:dyDescent="0.2">
      <c r="B5791" s="149">
        <v>35192</v>
      </c>
      <c r="C5791" s="61">
        <v>66.177375999999995</v>
      </c>
      <c r="D5791">
        <f t="shared" si="91"/>
        <v>2.3371375742275561E-3</v>
      </c>
      <c r="E5791">
        <f>Table2[[#This Row],[Return]]</f>
        <v>2.3371375742275561E-3</v>
      </c>
    </row>
    <row r="5792" spans="2:5" x14ac:dyDescent="0.2">
      <c r="B5792" s="149">
        <v>35191</v>
      </c>
      <c r="C5792" s="61">
        <v>66.023071000000002</v>
      </c>
      <c r="D5792">
        <f t="shared" si="91"/>
        <v>-1.6200041543573147E-2</v>
      </c>
      <c r="E5792">
        <f>Table2[[#This Row],[Return]]</f>
        <v>-1.6200041543573147E-2</v>
      </c>
    </row>
    <row r="5793" spans="2:5" x14ac:dyDescent="0.2">
      <c r="B5793" s="149">
        <v>35188</v>
      </c>
      <c r="C5793" s="61">
        <v>67.110259999999997</v>
      </c>
      <c r="D5793">
        <f t="shared" si="91"/>
        <v>-1.7759946642222253E-2</v>
      </c>
      <c r="E5793">
        <f>Table2[[#This Row],[Return]]</f>
        <v>-1.7759946642222253E-2</v>
      </c>
    </row>
    <row r="5794" spans="2:5" x14ac:dyDescent="0.2">
      <c r="B5794" s="149">
        <v>35187</v>
      </c>
      <c r="C5794" s="61">
        <v>68.323684999999998</v>
      </c>
      <c r="D5794">
        <f t="shared" si="91"/>
        <v>-8.1457588236732888E-3</v>
      </c>
      <c r="E5794">
        <f>Table2[[#This Row],[Return]]</f>
        <v>-8.1457588236732888E-3</v>
      </c>
    </row>
    <row r="5795" spans="2:5" x14ac:dyDescent="0.2">
      <c r="B5795" s="149">
        <v>35186</v>
      </c>
      <c r="C5795" s="61">
        <v>68.884804000000003</v>
      </c>
      <c r="D5795">
        <f t="shared" si="91"/>
        <v>2.7194019451681851E-2</v>
      </c>
      <c r="E5795">
        <f>Table2[[#This Row],[Return]]</f>
        <v>2.7194019451681851E-2</v>
      </c>
    </row>
    <row r="5796" spans="2:5" x14ac:dyDescent="0.2">
      <c r="B5796" s="149">
        <v>35185</v>
      </c>
      <c r="C5796" s="61">
        <v>67.061142000000004</v>
      </c>
      <c r="D5796">
        <f t="shared" si="91"/>
        <v>1.5291442802828943E-2</v>
      </c>
      <c r="E5796">
        <f>Table2[[#This Row],[Return]]</f>
        <v>1.5291442802828943E-2</v>
      </c>
    </row>
    <row r="5797" spans="2:5" x14ac:dyDescent="0.2">
      <c r="B5797" s="149">
        <v>35184</v>
      </c>
      <c r="C5797" s="61">
        <v>66.051124999999999</v>
      </c>
      <c r="D5797">
        <f t="shared" si="91"/>
        <v>-1.8960358682777716E-2</v>
      </c>
      <c r="E5797">
        <f>Table2[[#This Row],[Return]]</f>
        <v>-1.8960358682777716E-2</v>
      </c>
    </row>
    <row r="5798" spans="2:5" x14ac:dyDescent="0.2">
      <c r="B5798" s="149">
        <v>35181</v>
      </c>
      <c r="C5798" s="61">
        <v>67.327681999999996</v>
      </c>
      <c r="D5798">
        <f t="shared" si="91"/>
        <v>6.0788050271242287E-3</v>
      </c>
      <c r="E5798">
        <f>Table2[[#This Row],[Return]]</f>
        <v>6.0788050271242287E-3</v>
      </c>
    </row>
    <row r="5799" spans="2:5" x14ac:dyDescent="0.2">
      <c r="B5799" s="149">
        <v>35180</v>
      </c>
      <c r="C5799" s="61">
        <v>66.920883000000003</v>
      </c>
      <c r="D5799">
        <f t="shared" si="91"/>
        <v>-4.6090551638754751E-2</v>
      </c>
      <c r="E5799">
        <f>Table2[[#This Row],[Return]]</f>
        <v>-4.6090551638754751E-2</v>
      </c>
    </row>
    <row r="5800" spans="2:5" x14ac:dyDescent="0.2">
      <c r="B5800" s="149">
        <v>35179</v>
      </c>
      <c r="C5800" s="61">
        <v>70.154335000000003</v>
      </c>
      <c r="D5800">
        <f t="shared" si="91"/>
        <v>3.3798540455076943E-2</v>
      </c>
      <c r="E5800">
        <f>Table2[[#This Row],[Return]]</f>
        <v>3.3798540455076943E-2</v>
      </c>
    </row>
    <row r="5801" spans="2:5" x14ac:dyDescent="0.2">
      <c r="B5801" s="149">
        <v>35178</v>
      </c>
      <c r="C5801" s="61">
        <v>67.860741000000004</v>
      </c>
      <c r="D5801">
        <f t="shared" si="91"/>
        <v>5.8217858886701734E-3</v>
      </c>
      <c r="E5801">
        <f>Table2[[#This Row],[Return]]</f>
        <v>5.8217858886701734E-3</v>
      </c>
    </row>
    <row r="5802" spans="2:5" x14ac:dyDescent="0.2">
      <c r="B5802" s="149">
        <v>35177</v>
      </c>
      <c r="C5802" s="61">
        <v>67.467956999999998</v>
      </c>
      <c r="D5802">
        <f t="shared" si="91"/>
        <v>-6.5070677301295341E-3</v>
      </c>
      <c r="E5802">
        <f>Table2[[#This Row],[Return]]</f>
        <v>-6.5070677301295341E-3</v>
      </c>
    </row>
    <row r="5803" spans="2:5" x14ac:dyDescent="0.2">
      <c r="B5803" s="149">
        <v>35174</v>
      </c>
      <c r="C5803" s="61">
        <v>67.909851000000003</v>
      </c>
      <c r="D5803">
        <f t="shared" si="91"/>
        <v>4.1348354093770112E-4</v>
      </c>
      <c r="E5803">
        <f>Table2[[#This Row],[Return]]</f>
        <v>4.1348354093770112E-4</v>
      </c>
    </row>
    <row r="5804" spans="2:5" x14ac:dyDescent="0.2">
      <c r="B5804" s="149">
        <v>35173</v>
      </c>
      <c r="C5804" s="61">
        <v>67.881782999999999</v>
      </c>
      <c r="D5804">
        <f t="shared" si="91"/>
        <v>-4.4236571765125859E-3</v>
      </c>
      <c r="E5804">
        <f>Table2[[#This Row],[Return]]</f>
        <v>-4.4236571765125859E-3</v>
      </c>
    </row>
    <row r="5805" spans="2:5" x14ac:dyDescent="0.2">
      <c r="B5805" s="149">
        <v>35172</v>
      </c>
      <c r="C5805" s="61">
        <v>68.183402999999998</v>
      </c>
      <c r="D5805">
        <f t="shared" si="91"/>
        <v>4.4482756914500571E-2</v>
      </c>
      <c r="E5805">
        <f>Table2[[#This Row],[Return]]</f>
        <v>4.4482756914500571E-2</v>
      </c>
    </row>
    <row r="5806" spans="2:5" x14ac:dyDescent="0.2">
      <c r="B5806" s="149">
        <v>35171</v>
      </c>
      <c r="C5806" s="61">
        <v>65.279587000000006</v>
      </c>
      <c r="D5806">
        <f t="shared" si="91"/>
        <v>1.6269918016171309E-2</v>
      </c>
      <c r="E5806">
        <f>Table2[[#This Row],[Return]]</f>
        <v>1.6269918016171309E-2</v>
      </c>
    </row>
    <row r="5807" spans="2:5" x14ac:dyDescent="0.2">
      <c r="B5807" s="149">
        <v>35170</v>
      </c>
      <c r="C5807" s="61">
        <v>64.234497000000005</v>
      </c>
      <c r="D5807">
        <f t="shared" si="91"/>
        <v>2.9798978170415415E-2</v>
      </c>
      <c r="E5807">
        <f>Table2[[#This Row],[Return]]</f>
        <v>2.9798978170415415E-2</v>
      </c>
    </row>
    <row r="5808" spans="2:5" x14ac:dyDescent="0.2">
      <c r="B5808" s="149">
        <v>35167</v>
      </c>
      <c r="C5808" s="61">
        <v>62.375762999999999</v>
      </c>
      <c r="D5808">
        <f t="shared" si="91"/>
        <v>-1.235602556997772E-3</v>
      </c>
      <c r="E5808">
        <f>Table2[[#This Row],[Return]]</f>
        <v>-1.235602556997772E-3</v>
      </c>
    </row>
    <row r="5809" spans="2:5" x14ac:dyDescent="0.2">
      <c r="B5809" s="149">
        <v>35166</v>
      </c>
      <c r="C5809" s="61">
        <v>62.452930000000002</v>
      </c>
      <c r="D5809">
        <f t="shared" si="91"/>
        <v>1.4621463144362699E-3</v>
      </c>
      <c r="E5809">
        <f>Table2[[#This Row],[Return]]</f>
        <v>1.4621463144362699E-3</v>
      </c>
    </row>
    <row r="5810" spans="2:5" x14ac:dyDescent="0.2">
      <c r="B5810" s="149">
        <v>35165</v>
      </c>
      <c r="C5810" s="61">
        <v>62.361747999999999</v>
      </c>
      <c r="D5810">
        <f t="shared" si="91"/>
        <v>1.7277042971409726E-2</v>
      </c>
      <c r="E5810">
        <f>Table2[[#This Row],[Return]]</f>
        <v>1.7277042971409726E-2</v>
      </c>
    </row>
    <row r="5811" spans="2:5" x14ac:dyDescent="0.2">
      <c r="B5811" s="149">
        <v>35164</v>
      </c>
      <c r="C5811" s="61">
        <v>61.302619999999997</v>
      </c>
      <c r="D5811">
        <f t="shared" si="91"/>
        <v>-1.3766903843712179E-2</v>
      </c>
      <c r="E5811">
        <f>Table2[[#This Row],[Return]]</f>
        <v>-1.3766903843712179E-2</v>
      </c>
    </row>
    <row r="5812" spans="2:5" x14ac:dyDescent="0.2">
      <c r="B5812" s="149">
        <v>35163</v>
      </c>
      <c r="C5812" s="61">
        <v>62.158347999999997</v>
      </c>
      <c r="D5812">
        <f t="shared" si="91"/>
        <v>4.1927291573863436E-3</v>
      </c>
      <c r="E5812">
        <f>Table2[[#This Row],[Return]]</f>
        <v>4.1927291573863436E-3</v>
      </c>
    </row>
    <row r="5813" spans="2:5" x14ac:dyDescent="0.2">
      <c r="B5813" s="149">
        <v>35160</v>
      </c>
      <c r="C5813" s="61">
        <v>61.898823</v>
      </c>
      <c r="D5813">
        <f t="shared" si="91"/>
        <v>0</v>
      </c>
      <c r="E5813">
        <f>Table2[[#This Row],[Return]]</f>
        <v>0</v>
      </c>
    </row>
    <row r="5814" spans="2:5" x14ac:dyDescent="0.2">
      <c r="B5814" s="149">
        <v>35159</v>
      </c>
      <c r="C5814" s="61">
        <v>61.898823</v>
      </c>
      <c r="D5814">
        <f t="shared" si="91"/>
        <v>-1.1647595307245512E-2</v>
      </c>
      <c r="E5814">
        <f>Table2[[#This Row],[Return]]</f>
        <v>-1.1647595307245512E-2</v>
      </c>
    </row>
    <row r="5815" spans="2:5" x14ac:dyDescent="0.2">
      <c r="B5815" s="149">
        <v>35158</v>
      </c>
      <c r="C5815" s="61">
        <v>62.628292000000002</v>
      </c>
      <c r="D5815">
        <f t="shared" si="91"/>
        <v>-6.713858772937404E-4</v>
      </c>
      <c r="E5815">
        <f>Table2[[#This Row],[Return]]</f>
        <v>-6.713858772937404E-4</v>
      </c>
    </row>
    <row r="5816" spans="2:5" x14ac:dyDescent="0.2">
      <c r="B5816" s="149">
        <v>35157</v>
      </c>
      <c r="C5816" s="61">
        <v>62.670368000000003</v>
      </c>
      <c r="D5816">
        <f t="shared" si="91"/>
        <v>-1.8024110962529795E-2</v>
      </c>
      <c r="E5816">
        <f>Table2[[#This Row],[Return]]</f>
        <v>-1.8024110962529795E-2</v>
      </c>
    </row>
    <row r="5817" spans="2:5" x14ac:dyDescent="0.2">
      <c r="B5817" s="149">
        <v>35156</v>
      </c>
      <c r="C5817" s="61">
        <v>63.820678999999998</v>
      </c>
      <c r="D5817">
        <f t="shared" si="91"/>
        <v>1.0887964868484751E-2</v>
      </c>
      <c r="E5817">
        <f>Table2[[#This Row],[Return]]</f>
        <v>1.0887964868484751E-2</v>
      </c>
    </row>
    <row r="5818" spans="2:5" x14ac:dyDescent="0.2">
      <c r="B5818" s="149">
        <v>35153</v>
      </c>
      <c r="C5818" s="61">
        <v>63.133285999999998</v>
      </c>
      <c r="D5818">
        <f t="shared" si="91"/>
        <v>-7.3885565105491682E-3</v>
      </c>
      <c r="E5818">
        <f>Table2[[#This Row],[Return]]</f>
        <v>-7.3885565105491682E-3</v>
      </c>
    </row>
    <row r="5819" spans="2:5" x14ac:dyDescent="0.2">
      <c r="B5819" s="149">
        <v>35152</v>
      </c>
      <c r="C5819" s="61">
        <v>63.603222000000002</v>
      </c>
      <c r="D5819">
        <f t="shared" si="91"/>
        <v>3.3861356689960848E-2</v>
      </c>
      <c r="E5819">
        <f>Table2[[#This Row],[Return]]</f>
        <v>3.3861356689960848E-2</v>
      </c>
    </row>
    <row r="5820" spans="2:5" x14ac:dyDescent="0.2">
      <c r="B5820" s="149">
        <v>35151</v>
      </c>
      <c r="C5820" s="61">
        <v>61.520068999999999</v>
      </c>
      <c r="D5820">
        <f t="shared" si="91"/>
        <v>2.6568692653554278E-2</v>
      </c>
      <c r="E5820">
        <f>Table2[[#This Row],[Return]]</f>
        <v>2.6568692653554278E-2</v>
      </c>
    </row>
    <row r="5821" spans="2:5" x14ac:dyDescent="0.2">
      <c r="B5821" s="149">
        <v>35150</v>
      </c>
      <c r="C5821" s="61">
        <v>59.927864</v>
      </c>
      <c r="D5821">
        <f t="shared" si="91"/>
        <v>1.7584973561693398E-3</v>
      </c>
      <c r="E5821">
        <f>Table2[[#This Row],[Return]]</f>
        <v>1.7584973561693398E-3</v>
      </c>
    </row>
    <row r="5822" spans="2:5" x14ac:dyDescent="0.2">
      <c r="B5822" s="149">
        <v>35149</v>
      </c>
      <c r="C5822" s="61">
        <v>59.822665999999998</v>
      </c>
      <c r="D5822">
        <f t="shared" si="91"/>
        <v>1.03055012820614E-2</v>
      </c>
      <c r="E5822">
        <f>Table2[[#This Row],[Return]]</f>
        <v>1.03055012820614E-2</v>
      </c>
    </row>
    <row r="5823" spans="2:5" x14ac:dyDescent="0.2">
      <c r="B5823" s="149">
        <v>35146</v>
      </c>
      <c r="C5823" s="61">
        <v>59.212451999999999</v>
      </c>
      <c r="D5823">
        <f t="shared" si="91"/>
        <v>2.3713473134600072E-4</v>
      </c>
      <c r="E5823">
        <f>Table2[[#This Row],[Return]]</f>
        <v>2.3713473134600072E-4</v>
      </c>
    </row>
    <row r="5824" spans="2:5" x14ac:dyDescent="0.2">
      <c r="B5824" s="149">
        <v>35145</v>
      </c>
      <c r="C5824" s="61">
        <v>59.198414</v>
      </c>
      <c r="D5824">
        <f t="shared" si="91"/>
        <v>1.6010314428604896E-2</v>
      </c>
      <c r="E5824">
        <f>Table2[[#This Row],[Return]]</f>
        <v>1.6010314428604896E-2</v>
      </c>
    </row>
    <row r="5825" spans="2:5" x14ac:dyDescent="0.2">
      <c r="B5825" s="149">
        <v>35144</v>
      </c>
      <c r="C5825" s="61">
        <v>58.265563999999998</v>
      </c>
      <c r="D5825">
        <f t="shared" si="91"/>
        <v>0</v>
      </c>
      <c r="E5825">
        <f>Table2[[#This Row],[Return]]</f>
        <v>0</v>
      </c>
    </row>
    <row r="5826" spans="2:5" x14ac:dyDescent="0.2">
      <c r="B5826" s="149">
        <v>35143</v>
      </c>
      <c r="C5826" s="61">
        <v>58.265563999999998</v>
      </c>
      <c r="D5826">
        <f t="shared" si="91"/>
        <v>-9.5383769352934515E-3</v>
      </c>
      <c r="E5826">
        <f>Table2[[#This Row],[Return]]</f>
        <v>-9.5383769352934515E-3</v>
      </c>
    </row>
    <row r="5827" spans="2:5" x14ac:dyDescent="0.2">
      <c r="B5827" s="149">
        <v>35142</v>
      </c>
      <c r="C5827" s="61">
        <v>58.826675000000002</v>
      </c>
      <c r="D5827">
        <f t="shared" si="91"/>
        <v>4.9127173810307257E-3</v>
      </c>
      <c r="E5827">
        <f>Table2[[#This Row],[Return]]</f>
        <v>4.9127173810307257E-3</v>
      </c>
    </row>
    <row r="5828" spans="2:5" x14ac:dyDescent="0.2">
      <c r="B5828" s="149">
        <v>35139</v>
      </c>
      <c r="C5828" s="61">
        <v>58.539088999999997</v>
      </c>
      <c r="D5828">
        <f t="shared" ref="D5828:D5891" si="92">(C5828-C5829)/C5829</f>
        <v>-2.5101046412833159E-3</v>
      </c>
      <c r="E5828">
        <f>Table2[[#This Row],[Return]]</f>
        <v>-2.5101046412833159E-3</v>
      </c>
    </row>
    <row r="5829" spans="2:5" x14ac:dyDescent="0.2">
      <c r="B5829" s="149">
        <v>35138</v>
      </c>
      <c r="C5829" s="61">
        <v>58.686397999999997</v>
      </c>
      <c r="D5829">
        <f t="shared" si="92"/>
        <v>-7.8262444797544059E-3</v>
      </c>
      <c r="E5829">
        <f>Table2[[#This Row],[Return]]</f>
        <v>-7.8262444797544059E-3</v>
      </c>
    </row>
    <row r="5830" spans="2:5" x14ac:dyDescent="0.2">
      <c r="B5830" s="149">
        <v>35137</v>
      </c>
      <c r="C5830" s="61">
        <v>59.149315000000001</v>
      </c>
      <c r="D5830">
        <f t="shared" si="92"/>
        <v>1.2000185669538426E-2</v>
      </c>
      <c r="E5830">
        <f>Table2[[#This Row],[Return]]</f>
        <v>1.2000185669538426E-2</v>
      </c>
    </row>
    <row r="5831" spans="2:5" x14ac:dyDescent="0.2">
      <c r="B5831" s="149">
        <v>35136</v>
      </c>
      <c r="C5831" s="61">
        <v>58.447929000000002</v>
      </c>
      <c r="D5831">
        <f t="shared" si="92"/>
        <v>1.1286618091352741E-2</v>
      </c>
      <c r="E5831">
        <f>Table2[[#This Row],[Return]]</f>
        <v>1.1286618091352741E-2</v>
      </c>
    </row>
    <row r="5832" spans="2:5" x14ac:dyDescent="0.2">
      <c r="B5832" s="149">
        <v>35135</v>
      </c>
      <c r="C5832" s="61">
        <v>57.795611999999998</v>
      </c>
      <c r="D5832">
        <f t="shared" si="92"/>
        <v>-2.3812424524457185E-2</v>
      </c>
      <c r="E5832">
        <f>Table2[[#This Row],[Return]]</f>
        <v>-2.3812424524457185E-2</v>
      </c>
    </row>
    <row r="5833" spans="2:5" x14ac:dyDescent="0.2">
      <c r="B5833" s="149">
        <v>35132</v>
      </c>
      <c r="C5833" s="61">
        <v>59.205437000000003</v>
      </c>
      <c r="D5833">
        <f t="shared" si="92"/>
        <v>-2.2459874465422767E-3</v>
      </c>
      <c r="E5833">
        <f>Table2[[#This Row],[Return]]</f>
        <v>-2.2459874465422767E-3</v>
      </c>
    </row>
    <row r="5834" spans="2:5" x14ac:dyDescent="0.2">
      <c r="B5834" s="149">
        <v>35131</v>
      </c>
      <c r="C5834" s="61">
        <v>59.338711000000004</v>
      </c>
      <c r="D5834">
        <f t="shared" si="92"/>
        <v>-4.1199348941431185E-3</v>
      </c>
      <c r="E5834">
        <f>Table2[[#This Row],[Return]]</f>
        <v>-4.1199348941431185E-3</v>
      </c>
    </row>
    <row r="5835" spans="2:5" x14ac:dyDescent="0.2">
      <c r="B5835" s="149">
        <v>35130</v>
      </c>
      <c r="C5835" s="61">
        <v>59.584193999999997</v>
      </c>
      <c r="D5835">
        <f t="shared" si="92"/>
        <v>-5.2692644061614041E-3</v>
      </c>
      <c r="E5835">
        <f>Table2[[#This Row],[Return]]</f>
        <v>-5.2692644061614041E-3</v>
      </c>
    </row>
    <row r="5836" spans="2:5" x14ac:dyDescent="0.2">
      <c r="B5836" s="149">
        <v>35129</v>
      </c>
      <c r="C5836" s="61">
        <v>59.899822</v>
      </c>
      <c r="D5836">
        <f t="shared" si="92"/>
        <v>0</v>
      </c>
      <c r="E5836">
        <f>Table2[[#This Row],[Return]]</f>
        <v>0</v>
      </c>
    </row>
    <row r="5837" spans="2:5" x14ac:dyDescent="0.2">
      <c r="B5837" s="149">
        <v>35128</v>
      </c>
      <c r="C5837" s="61">
        <v>59.899822</v>
      </c>
      <c r="D5837">
        <f t="shared" si="92"/>
        <v>7.5509354675668879E-3</v>
      </c>
      <c r="E5837">
        <f>Table2[[#This Row],[Return]]</f>
        <v>7.5509354675668879E-3</v>
      </c>
    </row>
    <row r="5838" spans="2:5" x14ac:dyDescent="0.2">
      <c r="B5838" s="149">
        <v>35125</v>
      </c>
      <c r="C5838" s="61">
        <v>59.450912000000002</v>
      </c>
      <c r="D5838">
        <f t="shared" si="92"/>
        <v>2.8391974798270014E-3</v>
      </c>
      <c r="E5838">
        <f>Table2[[#This Row],[Return]]</f>
        <v>2.8391974798270014E-3</v>
      </c>
    </row>
    <row r="5839" spans="2:5" x14ac:dyDescent="0.2">
      <c r="B5839" s="149">
        <v>35124</v>
      </c>
      <c r="C5839" s="61">
        <v>59.282597000000003</v>
      </c>
      <c r="D5839">
        <f t="shared" si="92"/>
        <v>-4.710093800453217E-3</v>
      </c>
      <c r="E5839">
        <f>Table2[[#This Row],[Return]]</f>
        <v>-4.710093800453217E-3</v>
      </c>
    </row>
    <row r="5840" spans="2:5" x14ac:dyDescent="0.2">
      <c r="B5840" s="149">
        <v>35123</v>
      </c>
      <c r="C5840" s="61">
        <v>59.563144999999999</v>
      </c>
      <c r="D5840">
        <f t="shared" si="92"/>
        <v>-2.7011875467061477E-3</v>
      </c>
      <c r="E5840">
        <f>Table2[[#This Row],[Return]]</f>
        <v>-2.7011875467061477E-3</v>
      </c>
    </row>
    <row r="5841" spans="2:5" x14ac:dyDescent="0.2">
      <c r="B5841" s="149">
        <v>35122</v>
      </c>
      <c r="C5841" s="61">
        <v>59.724471999999999</v>
      </c>
      <c r="D5841">
        <f t="shared" si="92"/>
        <v>3.2371337391546434E-2</v>
      </c>
      <c r="E5841">
        <f>Table2[[#This Row],[Return]]</f>
        <v>3.2371337391546434E-2</v>
      </c>
    </row>
    <row r="5842" spans="2:5" x14ac:dyDescent="0.2">
      <c r="B5842" s="149">
        <v>35121</v>
      </c>
      <c r="C5842" s="61">
        <v>57.851734</v>
      </c>
      <c r="D5842">
        <f t="shared" si="92"/>
        <v>-4.5480619019521384E-2</v>
      </c>
      <c r="E5842">
        <f>Table2[[#This Row],[Return]]</f>
        <v>-4.5480619019521384E-2</v>
      </c>
    </row>
    <row r="5843" spans="2:5" x14ac:dyDescent="0.2">
      <c r="B5843" s="149">
        <v>35118</v>
      </c>
      <c r="C5843" s="61">
        <v>60.608234000000003</v>
      </c>
      <c r="D5843">
        <f t="shared" si="92"/>
        <v>2.2482258083155206E-2</v>
      </c>
      <c r="E5843">
        <f>Table2[[#This Row],[Return]]</f>
        <v>2.2482258083155206E-2</v>
      </c>
    </row>
    <row r="5844" spans="2:5" x14ac:dyDescent="0.2">
      <c r="B5844" s="149">
        <v>35117</v>
      </c>
      <c r="C5844" s="61">
        <v>59.275585</v>
      </c>
      <c r="D5844">
        <f t="shared" si="92"/>
        <v>2.6853206620003164E-2</v>
      </c>
      <c r="E5844">
        <f>Table2[[#This Row],[Return]]</f>
        <v>2.6853206620003164E-2</v>
      </c>
    </row>
    <row r="5845" spans="2:5" x14ac:dyDescent="0.2">
      <c r="B5845" s="149">
        <v>35116</v>
      </c>
      <c r="C5845" s="61">
        <v>57.725470999999999</v>
      </c>
      <c r="D5845">
        <f t="shared" si="92"/>
        <v>0</v>
      </c>
      <c r="E5845">
        <f>Table2[[#This Row],[Return]]</f>
        <v>0</v>
      </c>
    </row>
    <row r="5846" spans="2:5" x14ac:dyDescent="0.2">
      <c r="B5846" s="149">
        <v>35115</v>
      </c>
      <c r="C5846" s="61">
        <v>57.725470999999999</v>
      </c>
      <c r="D5846">
        <f t="shared" si="92"/>
        <v>3.1690499057801442E-3</v>
      </c>
      <c r="E5846">
        <f>Table2[[#This Row],[Return]]</f>
        <v>3.1690499057801442E-3</v>
      </c>
    </row>
    <row r="5847" spans="2:5" x14ac:dyDescent="0.2">
      <c r="B5847" s="149">
        <v>35114</v>
      </c>
      <c r="C5847" s="61">
        <v>57.543114000000003</v>
      </c>
      <c r="D5847">
        <f t="shared" si="92"/>
        <v>-1.8073031140758217E-2</v>
      </c>
      <c r="E5847">
        <f>Table2[[#This Row],[Return]]</f>
        <v>-1.8073031140758217E-2</v>
      </c>
    </row>
    <row r="5848" spans="2:5" x14ac:dyDescent="0.2">
      <c r="B5848" s="149">
        <v>35111</v>
      </c>
      <c r="C5848" s="61">
        <v>58.602234000000003</v>
      </c>
      <c r="D5848">
        <f t="shared" si="92"/>
        <v>-2.6677584292570167E-2</v>
      </c>
      <c r="E5848">
        <f>Table2[[#This Row],[Return]]</f>
        <v>-2.6677584292570167E-2</v>
      </c>
    </row>
    <row r="5849" spans="2:5" x14ac:dyDescent="0.2">
      <c r="B5849" s="149">
        <v>35110</v>
      </c>
      <c r="C5849" s="61">
        <v>60.208449999999999</v>
      </c>
      <c r="D5849">
        <f t="shared" si="92"/>
        <v>-2.0923286421129002E-3</v>
      </c>
      <c r="E5849">
        <f>Table2[[#This Row],[Return]]</f>
        <v>-2.0923286421129002E-3</v>
      </c>
    </row>
    <row r="5850" spans="2:5" x14ac:dyDescent="0.2">
      <c r="B5850" s="149">
        <v>35109</v>
      </c>
      <c r="C5850" s="61">
        <v>60.334690000000002</v>
      </c>
      <c r="D5850">
        <f t="shared" si="92"/>
        <v>6.3172563756117382E-3</v>
      </c>
      <c r="E5850">
        <f>Table2[[#This Row],[Return]]</f>
        <v>6.3172563756117382E-3</v>
      </c>
    </row>
    <row r="5851" spans="2:5" x14ac:dyDescent="0.2">
      <c r="B5851" s="149">
        <v>35108</v>
      </c>
      <c r="C5851" s="61">
        <v>59.955933000000002</v>
      </c>
      <c r="D5851">
        <f t="shared" si="92"/>
        <v>-4.1940458523678564E-3</v>
      </c>
      <c r="E5851">
        <f>Table2[[#This Row],[Return]]</f>
        <v>-4.1940458523678564E-3</v>
      </c>
    </row>
    <row r="5852" spans="2:5" x14ac:dyDescent="0.2">
      <c r="B5852" s="149">
        <v>35107</v>
      </c>
      <c r="C5852" s="61">
        <v>60.208449999999999</v>
      </c>
      <c r="D5852">
        <f t="shared" si="92"/>
        <v>-2.8959116723247982E-2</v>
      </c>
      <c r="E5852">
        <f>Table2[[#This Row],[Return]]</f>
        <v>-2.8959116723247982E-2</v>
      </c>
    </row>
    <row r="5853" spans="2:5" x14ac:dyDescent="0.2">
      <c r="B5853" s="149">
        <v>35104</v>
      </c>
      <c r="C5853" s="61">
        <v>62.004032000000002</v>
      </c>
      <c r="D5853">
        <f t="shared" si="92"/>
        <v>3.6099295705500668E-2</v>
      </c>
      <c r="E5853">
        <f>Table2[[#This Row],[Return]]</f>
        <v>3.6099295705500668E-2</v>
      </c>
    </row>
    <row r="5854" spans="2:5" x14ac:dyDescent="0.2">
      <c r="B5854" s="149">
        <v>35103</v>
      </c>
      <c r="C5854" s="61">
        <v>59.843716000000001</v>
      </c>
      <c r="D5854">
        <f t="shared" si="92"/>
        <v>7.9726928323249652E-2</v>
      </c>
      <c r="E5854">
        <f>Table2[[#This Row],[Return]]</f>
        <v>7.9726928323249652E-2</v>
      </c>
    </row>
    <row r="5855" spans="2:5" x14ac:dyDescent="0.2">
      <c r="B5855" s="149">
        <v>35102</v>
      </c>
      <c r="C5855" s="61">
        <v>55.424861999999997</v>
      </c>
      <c r="D5855">
        <f t="shared" si="92"/>
        <v>1.5159161784335668E-2</v>
      </c>
      <c r="E5855">
        <f>Table2[[#This Row],[Return]]</f>
        <v>1.5159161784335668E-2</v>
      </c>
    </row>
    <row r="5856" spans="2:5" x14ac:dyDescent="0.2">
      <c r="B5856" s="149">
        <v>35101</v>
      </c>
      <c r="C5856" s="61">
        <v>54.597214000000001</v>
      </c>
      <c r="D5856">
        <f t="shared" si="92"/>
        <v>-2.0880501818251372E-2</v>
      </c>
      <c r="E5856">
        <f>Table2[[#This Row],[Return]]</f>
        <v>-2.0880501818251372E-2</v>
      </c>
    </row>
    <row r="5857" spans="2:5" x14ac:dyDescent="0.2">
      <c r="B5857" s="149">
        <v>35100</v>
      </c>
      <c r="C5857" s="61">
        <v>55.761543000000003</v>
      </c>
      <c r="D5857">
        <f t="shared" si="92"/>
        <v>5.3110178732177875E-3</v>
      </c>
      <c r="E5857">
        <f>Table2[[#This Row],[Return]]</f>
        <v>5.3110178732177875E-3</v>
      </c>
    </row>
    <row r="5858" spans="2:5" x14ac:dyDescent="0.2">
      <c r="B5858" s="149">
        <v>35097</v>
      </c>
      <c r="C5858" s="61">
        <v>55.466957000000001</v>
      </c>
      <c r="D5858">
        <f t="shared" si="92"/>
        <v>4.5478569802604112E-2</v>
      </c>
      <c r="E5858">
        <f>Table2[[#This Row],[Return]]</f>
        <v>4.5478569802604112E-2</v>
      </c>
    </row>
    <row r="5859" spans="2:5" x14ac:dyDescent="0.2">
      <c r="B5859" s="149">
        <v>35096</v>
      </c>
      <c r="C5859" s="61">
        <v>53.054130999999998</v>
      </c>
      <c r="D5859">
        <f t="shared" si="92"/>
        <v>2.8416093479989E-2</v>
      </c>
      <c r="E5859">
        <f>Table2[[#This Row],[Return]]</f>
        <v>2.8416093479989E-2</v>
      </c>
    </row>
    <row r="5860" spans="2:5" x14ac:dyDescent="0.2">
      <c r="B5860" s="149">
        <v>35095</v>
      </c>
      <c r="C5860" s="61">
        <v>51.588196000000003</v>
      </c>
      <c r="D5860">
        <f t="shared" si="92"/>
        <v>1.8557145087650381E-2</v>
      </c>
      <c r="E5860">
        <f>Table2[[#This Row],[Return]]</f>
        <v>1.8557145087650381E-2</v>
      </c>
    </row>
    <row r="5861" spans="2:5" x14ac:dyDescent="0.2">
      <c r="B5861" s="149">
        <v>35094</v>
      </c>
      <c r="C5861" s="61">
        <v>50.648308</v>
      </c>
      <c r="D5861">
        <f t="shared" si="92"/>
        <v>-2.3488820763576546E-3</v>
      </c>
      <c r="E5861">
        <f>Table2[[#This Row],[Return]]</f>
        <v>-2.3488820763576546E-3</v>
      </c>
    </row>
    <row r="5862" spans="2:5" x14ac:dyDescent="0.2">
      <c r="B5862" s="149">
        <v>35093</v>
      </c>
      <c r="C5862" s="61">
        <v>50.767555000000002</v>
      </c>
      <c r="D5862">
        <f t="shared" si="92"/>
        <v>4.5801722179106127E-3</v>
      </c>
      <c r="E5862">
        <f>Table2[[#This Row],[Return]]</f>
        <v>4.5801722179106127E-3</v>
      </c>
    </row>
    <row r="5863" spans="2:5" x14ac:dyDescent="0.2">
      <c r="B5863" s="149">
        <v>35090</v>
      </c>
      <c r="C5863" s="61">
        <v>50.536090999999999</v>
      </c>
      <c r="D5863">
        <f t="shared" si="92"/>
        <v>0</v>
      </c>
      <c r="E5863">
        <f>Table2[[#This Row],[Return]]</f>
        <v>0</v>
      </c>
    </row>
    <row r="5864" spans="2:5" x14ac:dyDescent="0.2">
      <c r="B5864" s="149">
        <v>35089</v>
      </c>
      <c r="C5864" s="61">
        <v>50.536090999999999</v>
      </c>
      <c r="D5864">
        <f t="shared" si="92"/>
        <v>4.0412508103084381E-3</v>
      </c>
      <c r="E5864">
        <f>Table2[[#This Row],[Return]]</f>
        <v>4.0412508103084381E-3</v>
      </c>
    </row>
    <row r="5865" spans="2:5" x14ac:dyDescent="0.2">
      <c r="B5865" s="149">
        <v>35088</v>
      </c>
      <c r="C5865" s="61">
        <v>50.332684</v>
      </c>
      <c r="D5865">
        <f t="shared" si="92"/>
        <v>-3.04011869583681E-2</v>
      </c>
      <c r="E5865">
        <f>Table2[[#This Row],[Return]]</f>
        <v>-3.04011869583681E-2</v>
      </c>
    </row>
    <row r="5866" spans="2:5" x14ac:dyDescent="0.2">
      <c r="B5866" s="149">
        <v>35087</v>
      </c>
      <c r="C5866" s="61">
        <v>51.910834999999999</v>
      </c>
      <c r="D5866">
        <f t="shared" si="92"/>
        <v>-2.6312327833696414E-2</v>
      </c>
      <c r="E5866">
        <f>Table2[[#This Row],[Return]]</f>
        <v>-2.6312327833696414E-2</v>
      </c>
    </row>
    <row r="5867" spans="2:5" x14ac:dyDescent="0.2">
      <c r="B5867" s="149">
        <v>35086</v>
      </c>
      <c r="C5867" s="61">
        <v>53.313640999999997</v>
      </c>
      <c r="D5867">
        <f t="shared" si="92"/>
        <v>8.7588955966489898E-3</v>
      </c>
      <c r="E5867">
        <f>Table2[[#This Row],[Return]]</f>
        <v>8.7588955966489898E-3</v>
      </c>
    </row>
    <row r="5868" spans="2:5" x14ac:dyDescent="0.2">
      <c r="B5868" s="149">
        <v>35083</v>
      </c>
      <c r="C5868" s="61">
        <v>52.850726999999999</v>
      </c>
      <c r="D5868">
        <f t="shared" si="92"/>
        <v>1.728483836276594E-3</v>
      </c>
      <c r="E5868">
        <f>Table2[[#This Row],[Return]]</f>
        <v>1.728483836276594E-3</v>
      </c>
    </row>
    <row r="5869" spans="2:5" x14ac:dyDescent="0.2">
      <c r="B5869" s="149">
        <v>35082</v>
      </c>
      <c r="C5869" s="61">
        <v>52.759532999999998</v>
      </c>
      <c r="D5869">
        <f t="shared" si="92"/>
        <v>2.5320238279419819E-3</v>
      </c>
      <c r="E5869">
        <f>Table2[[#This Row],[Return]]</f>
        <v>2.5320238279419819E-3</v>
      </c>
    </row>
    <row r="5870" spans="2:5" x14ac:dyDescent="0.2">
      <c r="B5870" s="149">
        <v>35081</v>
      </c>
      <c r="C5870" s="61">
        <v>52.626282000000003</v>
      </c>
      <c r="D5870">
        <f t="shared" si="92"/>
        <v>-4.5106250887288054E-3</v>
      </c>
      <c r="E5870">
        <f>Table2[[#This Row],[Return]]</f>
        <v>-4.5106250887288054E-3</v>
      </c>
    </row>
    <row r="5871" spans="2:5" x14ac:dyDescent="0.2">
      <c r="B5871" s="149">
        <v>35080</v>
      </c>
      <c r="C5871" s="61">
        <v>52.864735000000003</v>
      </c>
      <c r="D5871">
        <f t="shared" si="92"/>
        <v>-2.2509813858714841E-3</v>
      </c>
      <c r="E5871">
        <f>Table2[[#This Row],[Return]]</f>
        <v>-2.2509813858714841E-3</v>
      </c>
    </row>
    <row r="5872" spans="2:5" x14ac:dyDescent="0.2">
      <c r="B5872" s="149">
        <v>35079</v>
      </c>
      <c r="C5872" s="61">
        <v>52.984000999999999</v>
      </c>
      <c r="D5872">
        <f t="shared" si="92"/>
        <v>-5.7907098289044067E-3</v>
      </c>
      <c r="E5872">
        <f>Table2[[#This Row],[Return]]</f>
        <v>-5.7907098289044067E-3</v>
      </c>
    </row>
    <row r="5873" spans="2:5" x14ac:dyDescent="0.2">
      <c r="B5873" s="149">
        <v>35076</v>
      </c>
      <c r="C5873" s="61">
        <v>53.292603</v>
      </c>
      <c r="D5873">
        <f t="shared" si="92"/>
        <v>1.2121850935920024E-2</v>
      </c>
      <c r="E5873">
        <f>Table2[[#This Row],[Return]]</f>
        <v>1.2121850935920024E-2</v>
      </c>
    </row>
    <row r="5874" spans="2:5" x14ac:dyDescent="0.2">
      <c r="B5874" s="149">
        <v>35075</v>
      </c>
      <c r="C5874" s="61">
        <v>52.654335000000003</v>
      </c>
      <c r="D5874">
        <f t="shared" si="92"/>
        <v>8.4631727312864807E-3</v>
      </c>
      <c r="E5874">
        <f>Table2[[#This Row],[Return]]</f>
        <v>8.4631727312864807E-3</v>
      </c>
    </row>
    <row r="5875" spans="2:5" x14ac:dyDescent="0.2">
      <c r="B5875" s="149">
        <v>35074</v>
      </c>
      <c r="C5875" s="61">
        <v>52.212451999999999</v>
      </c>
      <c r="D5875">
        <f t="shared" si="92"/>
        <v>1.6107159649911208E-2</v>
      </c>
      <c r="E5875">
        <f>Table2[[#This Row],[Return]]</f>
        <v>1.6107159649911208E-2</v>
      </c>
    </row>
    <row r="5876" spans="2:5" x14ac:dyDescent="0.2">
      <c r="B5876" s="149">
        <v>35073</v>
      </c>
      <c r="C5876" s="61">
        <v>51.384788999999998</v>
      </c>
      <c r="D5876">
        <f t="shared" si="92"/>
        <v>-1.6644204815644395E-2</v>
      </c>
      <c r="E5876">
        <f>Table2[[#This Row],[Return]]</f>
        <v>-1.6644204815644395E-2</v>
      </c>
    </row>
    <row r="5877" spans="2:5" x14ac:dyDescent="0.2">
      <c r="B5877" s="149">
        <v>35072</v>
      </c>
      <c r="C5877" s="61">
        <v>52.254524000000004</v>
      </c>
      <c r="D5877">
        <f t="shared" si="92"/>
        <v>4.0261522616126755E-4</v>
      </c>
      <c r="E5877">
        <f>Table2[[#This Row],[Return]]</f>
        <v>4.0261522616126755E-4</v>
      </c>
    </row>
    <row r="5878" spans="2:5" x14ac:dyDescent="0.2">
      <c r="B5878" s="149">
        <v>35069</v>
      </c>
      <c r="C5878" s="61">
        <v>52.233494</v>
      </c>
      <c r="D5878">
        <f t="shared" si="92"/>
        <v>-3.6121840369052415E-3</v>
      </c>
      <c r="E5878">
        <f>Table2[[#This Row],[Return]]</f>
        <v>-3.6121840369052415E-3</v>
      </c>
    </row>
    <row r="5879" spans="2:5" x14ac:dyDescent="0.2">
      <c r="B5879" s="149">
        <v>35068</v>
      </c>
      <c r="C5879" s="61">
        <v>52.422854999999998</v>
      </c>
      <c r="D5879">
        <f t="shared" si="92"/>
        <v>-7.5689288382377309E-3</v>
      </c>
      <c r="E5879">
        <f>Table2[[#This Row],[Return]]</f>
        <v>-7.5689288382377309E-3</v>
      </c>
    </row>
    <row r="5880" spans="2:5" x14ac:dyDescent="0.2">
      <c r="B5880" s="149">
        <v>35067</v>
      </c>
      <c r="C5880" s="61">
        <v>52.822665999999998</v>
      </c>
      <c r="D5880">
        <f t="shared" si="92"/>
        <v>-3.3086896453867276E-3</v>
      </c>
      <c r="E5880">
        <f>Table2[[#This Row],[Return]]</f>
        <v>-3.3086896453867276E-3</v>
      </c>
    </row>
    <row r="5881" spans="2:5" x14ac:dyDescent="0.2">
      <c r="B5881" s="149">
        <v>35066</v>
      </c>
      <c r="C5881" s="61">
        <v>52.998019999999997</v>
      </c>
      <c r="D5881">
        <f t="shared" si="92"/>
        <v>-5.7895413068702311E-3</v>
      </c>
      <c r="E5881">
        <f>Table2[[#This Row],[Return]]</f>
        <v>-5.7895413068702311E-3</v>
      </c>
    </row>
    <row r="5882" spans="2:5" x14ac:dyDescent="0.2">
      <c r="B5882" s="149">
        <v>35065</v>
      </c>
      <c r="C5882" s="61">
        <v>53.306640999999999</v>
      </c>
      <c r="D5882">
        <f t="shared" si="92"/>
        <v>0</v>
      </c>
      <c r="E5882">
        <f>Table2[[#This Row],[Return]]</f>
        <v>0</v>
      </c>
    </row>
    <row r="5883" spans="2:5" x14ac:dyDescent="0.2">
      <c r="B5883" s="149">
        <v>35062</v>
      </c>
      <c r="C5883" s="61">
        <v>53.306640999999999</v>
      </c>
      <c r="D5883">
        <f t="shared" si="92"/>
        <v>0</v>
      </c>
      <c r="E5883">
        <f>Table2[[#This Row],[Return]]</f>
        <v>0</v>
      </c>
    </row>
    <row r="5884" spans="2:5" x14ac:dyDescent="0.2">
      <c r="B5884" s="149">
        <v>35061</v>
      </c>
      <c r="C5884" s="61">
        <v>53.306640999999999</v>
      </c>
      <c r="D5884">
        <f t="shared" si="92"/>
        <v>0</v>
      </c>
      <c r="E5884">
        <f>Table2[[#This Row],[Return]]</f>
        <v>0</v>
      </c>
    </row>
    <row r="5885" spans="2:5" x14ac:dyDescent="0.2">
      <c r="B5885" s="149">
        <v>35060</v>
      </c>
      <c r="C5885" s="61">
        <v>53.306640999999999</v>
      </c>
      <c r="D5885">
        <f t="shared" si="92"/>
        <v>0</v>
      </c>
      <c r="E5885">
        <f>Table2[[#This Row],[Return]]</f>
        <v>0</v>
      </c>
    </row>
    <row r="5886" spans="2:5" x14ac:dyDescent="0.2">
      <c r="B5886" s="149">
        <v>35059</v>
      </c>
      <c r="C5886" s="61">
        <v>53.306640999999999</v>
      </c>
      <c r="D5886">
        <f t="shared" si="92"/>
        <v>0</v>
      </c>
      <c r="E5886">
        <f>Table2[[#This Row],[Return]]</f>
        <v>0</v>
      </c>
    </row>
    <row r="5887" spans="2:5" x14ac:dyDescent="0.2">
      <c r="B5887" s="149">
        <v>35058</v>
      </c>
      <c r="C5887" s="61">
        <v>53.306640999999999</v>
      </c>
      <c r="D5887">
        <f t="shared" si="92"/>
        <v>0</v>
      </c>
      <c r="E5887">
        <f>Table2[[#This Row],[Return]]</f>
        <v>0</v>
      </c>
    </row>
    <row r="5888" spans="2:5" x14ac:dyDescent="0.2">
      <c r="B5888" s="149">
        <v>35055</v>
      </c>
      <c r="C5888" s="61">
        <v>53.306640999999999</v>
      </c>
      <c r="D5888">
        <f t="shared" si="92"/>
        <v>1.0638460031953356E-2</v>
      </c>
      <c r="E5888">
        <f>Table2[[#This Row],[Return]]</f>
        <v>1.0638460031953356E-2</v>
      </c>
    </row>
    <row r="5889" spans="2:5" x14ac:dyDescent="0.2">
      <c r="B5889" s="149">
        <v>35054</v>
      </c>
      <c r="C5889" s="61">
        <v>52.745510000000003</v>
      </c>
      <c r="D5889">
        <f t="shared" si="92"/>
        <v>1.6216183515404797E-2</v>
      </c>
      <c r="E5889">
        <f>Table2[[#This Row],[Return]]</f>
        <v>1.6216183515404797E-2</v>
      </c>
    </row>
    <row r="5890" spans="2:5" x14ac:dyDescent="0.2">
      <c r="B5890" s="149">
        <v>35053</v>
      </c>
      <c r="C5890" s="61">
        <v>51.903827999999997</v>
      </c>
      <c r="D5890">
        <f t="shared" si="92"/>
        <v>-1.5957415143014179E-2</v>
      </c>
      <c r="E5890">
        <f>Table2[[#This Row],[Return]]</f>
        <v>-1.5957415143014179E-2</v>
      </c>
    </row>
    <row r="5891" spans="2:5" x14ac:dyDescent="0.2">
      <c r="B5891" s="149">
        <v>35052</v>
      </c>
      <c r="C5891" s="61">
        <v>52.745510000000003</v>
      </c>
      <c r="D5891">
        <f t="shared" si="92"/>
        <v>1.0752776362230942E-2</v>
      </c>
      <c r="E5891">
        <f>Table2[[#This Row],[Return]]</f>
        <v>1.0752776362230942E-2</v>
      </c>
    </row>
    <row r="5892" spans="2:5" x14ac:dyDescent="0.2">
      <c r="B5892" s="149">
        <v>35051</v>
      </c>
      <c r="C5892" s="61">
        <v>52.184382999999997</v>
      </c>
      <c r="D5892">
        <f t="shared" ref="D5892:D5955" si="93">(C5892-C5893)/C5893</f>
        <v>5.4052853288585898E-3</v>
      </c>
      <c r="E5892">
        <f>Table2[[#This Row],[Return]]</f>
        <v>5.4052853288585898E-3</v>
      </c>
    </row>
    <row r="5893" spans="2:5" x14ac:dyDescent="0.2">
      <c r="B5893" s="149">
        <v>35048</v>
      </c>
      <c r="C5893" s="61">
        <v>51.903827999999997</v>
      </c>
      <c r="D5893">
        <f t="shared" si="93"/>
        <v>0</v>
      </c>
      <c r="E5893">
        <f>Table2[[#This Row],[Return]]</f>
        <v>0</v>
      </c>
    </row>
    <row r="5894" spans="2:5" x14ac:dyDescent="0.2">
      <c r="B5894" s="149">
        <v>35047</v>
      </c>
      <c r="C5894" s="61">
        <v>51.903827999999997</v>
      </c>
      <c r="D5894">
        <f t="shared" si="93"/>
        <v>-5.3762252971353459E-3</v>
      </c>
      <c r="E5894">
        <f>Table2[[#This Row],[Return]]</f>
        <v>-5.3762252971353459E-3</v>
      </c>
    </row>
    <row r="5895" spans="2:5" x14ac:dyDescent="0.2">
      <c r="B5895" s="149">
        <v>35046</v>
      </c>
      <c r="C5895" s="61">
        <v>52.184382999999997</v>
      </c>
      <c r="D5895">
        <f t="shared" si="93"/>
        <v>1.0869498681834568E-2</v>
      </c>
      <c r="E5895">
        <f>Table2[[#This Row],[Return]]</f>
        <v>1.0869498681834568E-2</v>
      </c>
    </row>
    <row r="5896" spans="2:5" x14ac:dyDescent="0.2">
      <c r="B5896" s="149">
        <v>35045</v>
      </c>
      <c r="C5896" s="61">
        <v>51.623263999999999</v>
      </c>
      <c r="D5896">
        <f t="shared" si="93"/>
        <v>-1.0752623059661315E-2</v>
      </c>
      <c r="E5896">
        <f>Table2[[#This Row],[Return]]</f>
        <v>-1.0752623059661315E-2</v>
      </c>
    </row>
    <row r="5897" spans="2:5" x14ac:dyDescent="0.2">
      <c r="B5897" s="149">
        <v>35044</v>
      </c>
      <c r="C5897" s="61">
        <v>52.184382999999997</v>
      </c>
      <c r="D5897">
        <f t="shared" si="93"/>
        <v>-2.1052874068730052E-2</v>
      </c>
      <c r="E5897">
        <f>Table2[[#This Row],[Return]]</f>
        <v>-2.1052874068730052E-2</v>
      </c>
    </row>
    <row r="5898" spans="2:5" x14ac:dyDescent="0.2">
      <c r="B5898" s="149">
        <v>35041</v>
      </c>
      <c r="C5898" s="61">
        <v>53.306640999999999</v>
      </c>
      <c r="D5898">
        <f t="shared" si="93"/>
        <v>-7.8328076370902579E-3</v>
      </c>
      <c r="E5898">
        <f>Table2[[#This Row],[Return]]</f>
        <v>-7.8328076370902579E-3</v>
      </c>
    </row>
    <row r="5899" spans="2:5" x14ac:dyDescent="0.2">
      <c r="B5899" s="149">
        <v>35040</v>
      </c>
      <c r="C5899" s="61">
        <v>53.727477999999998</v>
      </c>
      <c r="D5899">
        <f t="shared" si="93"/>
        <v>1.0554023456825356E-2</v>
      </c>
      <c r="E5899">
        <f>Table2[[#This Row],[Return]]</f>
        <v>1.0554023456825356E-2</v>
      </c>
    </row>
    <row r="5900" spans="2:5" x14ac:dyDescent="0.2">
      <c r="B5900" s="149">
        <v>35039</v>
      </c>
      <c r="C5900" s="61">
        <v>53.166359</v>
      </c>
      <c r="D5900">
        <f t="shared" si="93"/>
        <v>0</v>
      </c>
      <c r="E5900">
        <f>Table2[[#This Row],[Return]]</f>
        <v>0</v>
      </c>
    </row>
    <row r="5901" spans="2:5" x14ac:dyDescent="0.2">
      <c r="B5901" s="149">
        <v>35038</v>
      </c>
      <c r="C5901" s="61">
        <v>53.166359</v>
      </c>
      <c r="D5901">
        <f t="shared" si="93"/>
        <v>4.120902653939016E-2</v>
      </c>
      <c r="E5901">
        <f>Table2[[#This Row],[Return]]</f>
        <v>4.120902653939016E-2</v>
      </c>
    </row>
    <row r="5902" spans="2:5" x14ac:dyDescent="0.2">
      <c r="B5902" s="149">
        <v>35037</v>
      </c>
      <c r="C5902" s="61">
        <v>51.062137999999997</v>
      </c>
      <c r="D5902">
        <f t="shared" si="93"/>
        <v>-2.7399675613058254E-3</v>
      </c>
      <c r="E5902">
        <f>Table2[[#This Row],[Return]]</f>
        <v>-2.7399675613058254E-3</v>
      </c>
    </row>
    <row r="5903" spans="2:5" x14ac:dyDescent="0.2">
      <c r="B5903" s="149">
        <v>35034</v>
      </c>
      <c r="C5903" s="61">
        <v>51.202430999999997</v>
      </c>
      <c r="D5903">
        <f t="shared" si="93"/>
        <v>5.5097551024447531E-3</v>
      </c>
      <c r="E5903">
        <f>Table2[[#This Row],[Return]]</f>
        <v>5.5097551024447531E-3</v>
      </c>
    </row>
    <row r="5904" spans="2:5" x14ac:dyDescent="0.2">
      <c r="B5904" s="149">
        <v>35033</v>
      </c>
      <c r="C5904" s="61">
        <v>50.921863999999999</v>
      </c>
      <c r="D5904">
        <f t="shared" si="93"/>
        <v>1.6806627211940196E-2</v>
      </c>
      <c r="E5904">
        <f>Table2[[#This Row],[Return]]</f>
        <v>1.6806627211940196E-2</v>
      </c>
    </row>
    <row r="5905" spans="2:5" x14ac:dyDescent="0.2">
      <c r="B5905" s="149">
        <v>35032</v>
      </c>
      <c r="C5905" s="61">
        <v>50.080185</v>
      </c>
      <c r="D5905">
        <f t="shared" si="93"/>
        <v>8.4746394132503549E-3</v>
      </c>
      <c r="E5905">
        <f>Table2[[#This Row],[Return]]</f>
        <v>8.4746394132503549E-3</v>
      </c>
    </row>
    <row r="5906" spans="2:5" x14ac:dyDescent="0.2">
      <c r="B5906" s="149">
        <v>35031</v>
      </c>
      <c r="C5906" s="61">
        <v>49.65934</v>
      </c>
      <c r="D5906">
        <f t="shared" si="93"/>
        <v>-2.2099544342743128E-2</v>
      </c>
      <c r="E5906">
        <f>Table2[[#This Row],[Return]]</f>
        <v>-2.2099544342743128E-2</v>
      </c>
    </row>
    <row r="5907" spans="2:5" x14ac:dyDescent="0.2">
      <c r="B5907" s="149">
        <v>35030</v>
      </c>
      <c r="C5907" s="61">
        <v>50.781590000000001</v>
      </c>
      <c r="D5907">
        <f t="shared" si="93"/>
        <v>0</v>
      </c>
      <c r="E5907">
        <f>Table2[[#This Row],[Return]]</f>
        <v>0</v>
      </c>
    </row>
    <row r="5908" spans="2:5" x14ac:dyDescent="0.2">
      <c r="B5908" s="149">
        <v>35027</v>
      </c>
      <c r="C5908" s="61">
        <v>50.781590000000001</v>
      </c>
      <c r="D5908">
        <f t="shared" si="93"/>
        <v>4.6242986549049445E-2</v>
      </c>
      <c r="E5908">
        <f>Table2[[#This Row],[Return]]</f>
        <v>4.6242986549049445E-2</v>
      </c>
    </row>
    <row r="5909" spans="2:5" x14ac:dyDescent="0.2">
      <c r="B5909" s="149">
        <v>35026</v>
      </c>
      <c r="C5909" s="61">
        <v>48.537089999999999</v>
      </c>
      <c r="D5909">
        <f t="shared" si="93"/>
        <v>8.7462546179561985E-3</v>
      </c>
      <c r="E5909">
        <f>Table2[[#This Row],[Return]]</f>
        <v>8.7462546179561985E-3</v>
      </c>
    </row>
    <row r="5910" spans="2:5" x14ac:dyDescent="0.2">
      <c r="B5910" s="149">
        <v>35025</v>
      </c>
      <c r="C5910" s="61">
        <v>48.116253</v>
      </c>
      <c r="D5910">
        <f t="shared" si="93"/>
        <v>-2.2792043274917805E-2</v>
      </c>
      <c r="E5910">
        <f>Table2[[#This Row],[Return]]</f>
        <v>-2.2792043274917805E-2</v>
      </c>
    </row>
    <row r="5911" spans="2:5" x14ac:dyDescent="0.2">
      <c r="B5911" s="149">
        <v>35024</v>
      </c>
      <c r="C5911" s="61">
        <v>49.238498999999997</v>
      </c>
      <c r="D5911">
        <f t="shared" si="93"/>
        <v>-2.2284122728607813E-2</v>
      </c>
      <c r="E5911">
        <f>Table2[[#This Row],[Return]]</f>
        <v>-2.2284122728607813E-2</v>
      </c>
    </row>
    <row r="5912" spans="2:5" x14ac:dyDescent="0.2">
      <c r="B5912" s="149">
        <v>35023</v>
      </c>
      <c r="C5912" s="61">
        <v>50.360743999999997</v>
      </c>
      <c r="D5912">
        <f t="shared" si="93"/>
        <v>-2.7778049499431203E-3</v>
      </c>
      <c r="E5912">
        <f>Table2[[#This Row],[Return]]</f>
        <v>-2.7778049499431203E-3</v>
      </c>
    </row>
    <row r="5913" spans="2:5" x14ac:dyDescent="0.2">
      <c r="B5913" s="149">
        <v>35020</v>
      </c>
      <c r="C5913" s="61">
        <v>50.501026000000003</v>
      </c>
      <c r="D5913">
        <f t="shared" si="93"/>
        <v>-1.6393427935405516E-2</v>
      </c>
      <c r="E5913">
        <f>Table2[[#This Row],[Return]]</f>
        <v>-1.6393427935405516E-2</v>
      </c>
    </row>
    <row r="5914" spans="2:5" x14ac:dyDescent="0.2">
      <c r="B5914" s="149">
        <v>35019</v>
      </c>
      <c r="C5914" s="61">
        <v>51.342708999999999</v>
      </c>
      <c r="D5914">
        <f t="shared" si="93"/>
        <v>-2.7247254073413216E-3</v>
      </c>
      <c r="E5914">
        <f>Table2[[#This Row],[Return]]</f>
        <v>-2.7247254073413216E-3</v>
      </c>
    </row>
    <row r="5915" spans="2:5" x14ac:dyDescent="0.2">
      <c r="B5915" s="149">
        <v>35018</v>
      </c>
      <c r="C5915" s="61">
        <v>51.482985999999997</v>
      </c>
      <c r="D5915">
        <f t="shared" si="93"/>
        <v>5.4793296826082276E-3</v>
      </c>
      <c r="E5915">
        <f>Table2[[#This Row],[Return]]</f>
        <v>5.4793296826082276E-3</v>
      </c>
    </row>
    <row r="5916" spans="2:5" x14ac:dyDescent="0.2">
      <c r="B5916" s="149">
        <v>35017</v>
      </c>
      <c r="C5916" s="61">
        <v>51.202430999999997</v>
      </c>
      <c r="D5916">
        <f t="shared" si="93"/>
        <v>-1.8816970586774971E-2</v>
      </c>
      <c r="E5916">
        <f>Table2[[#This Row],[Return]]</f>
        <v>-1.8816970586774971E-2</v>
      </c>
    </row>
    <row r="5917" spans="2:5" x14ac:dyDescent="0.2">
      <c r="B5917" s="149">
        <v>35016</v>
      </c>
      <c r="C5917" s="61">
        <v>52.184382999999997</v>
      </c>
      <c r="D5917">
        <f t="shared" si="93"/>
        <v>-1.8469874907175853E-2</v>
      </c>
      <c r="E5917">
        <f>Table2[[#This Row],[Return]]</f>
        <v>-1.8469874907175853E-2</v>
      </c>
    </row>
    <row r="5918" spans="2:5" x14ac:dyDescent="0.2">
      <c r="B5918" s="149">
        <v>35013</v>
      </c>
      <c r="C5918" s="61">
        <v>53.166359</v>
      </c>
      <c r="D5918">
        <f t="shared" si="93"/>
        <v>-2.3195846220103379E-2</v>
      </c>
      <c r="E5918">
        <f>Table2[[#This Row],[Return]]</f>
        <v>-2.3195846220103379E-2</v>
      </c>
    </row>
    <row r="5919" spans="2:5" x14ac:dyDescent="0.2">
      <c r="B5919" s="149">
        <v>35012</v>
      </c>
      <c r="C5919" s="61">
        <v>54.428882999999999</v>
      </c>
      <c r="D5919">
        <f t="shared" si="93"/>
        <v>-7.6724012698553036E-3</v>
      </c>
      <c r="E5919">
        <f>Table2[[#This Row],[Return]]</f>
        <v>-7.6724012698553036E-3</v>
      </c>
    </row>
    <row r="5920" spans="2:5" x14ac:dyDescent="0.2">
      <c r="B5920" s="149">
        <v>35011</v>
      </c>
      <c r="C5920" s="61">
        <v>54.849711999999997</v>
      </c>
      <c r="D5920">
        <f t="shared" si="93"/>
        <v>-1.2626440958666494E-2</v>
      </c>
      <c r="E5920">
        <f>Table2[[#This Row],[Return]]</f>
        <v>-1.2626440958666494E-2</v>
      </c>
    </row>
    <row r="5921" spans="2:5" x14ac:dyDescent="0.2">
      <c r="B5921" s="149">
        <v>35010</v>
      </c>
      <c r="C5921" s="61">
        <v>55.551124999999999</v>
      </c>
      <c r="D5921">
        <f t="shared" si="93"/>
        <v>0</v>
      </c>
      <c r="E5921">
        <f>Table2[[#This Row],[Return]]</f>
        <v>0</v>
      </c>
    </row>
    <row r="5922" spans="2:5" x14ac:dyDescent="0.2">
      <c r="B5922" s="149">
        <v>35009</v>
      </c>
      <c r="C5922" s="61">
        <v>55.551124999999999</v>
      </c>
      <c r="D5922">
        <f t="shared" si="93"/>
        <v>-3.8834903244903775E-2</v>
      </c>
      <c r="E5922">
        <f>Table2[[#This Row],[Return]]</f>
        <v>-3.8834903244903775E-2</v>
      </c>
    </row>
    <row r="5923" spans="2:5" x14ac:dyDescent="0.2">
      <c r="B5923" s="149">
        <v>35006</v>
      </c>
      <c r="C5923" s="61">
        <v>57.795611999999998</v>
      </c>
      <c r="D5923">
        <f t="shared" si="93"/>
        <v>-7.228782052411775E-3</v>
      </c>
      <c r="E5923">
        <f>Table2[[#This Row],[Return]]</f>
        <v>-7.228782052411775E-3</v>
      </c>
    </row>
    <row r="5924" spans="2:5" x14ac:dyDescent="0.2">
      <c r="B5924" s="149">
        <v>35005</v>
      </c>
      <c r="C5924" s="61">
        <v>58.216445999999998</v>
      </c>
      <c r="D5924">
        <f t="shared" si="93"/>
        <v>-9.5468027403099748E-3</v>
      </c>
      <c r="E5924">
        <f>Table2[[#This Row],[Return]]</f>
        <v>-9.5468027403099748E-3</v>
      </c>
    </row>
    <row r="5925" spans="2:5" x14ac:dyDescent="0.2">
      <c r="B5925" s="149">
        <v>35004</v>
      </c>
      <c r="C5925" s="61">
        <v>58.777583999999997</v>
      </c>
      <c r="D5925">
        <f t="shared" si="93"/>
        <v>7.2116611732989675E-3</v>
      </c>
      <c r="E5925">
        <f>Table2[[#This Row],[Return]]</f>
        <v>7.2116611732989675E-3</v>
      </c>
    </row>
    <row r="5926" spans="2:5" x14ac:dyDescent="0.2">
      <c r="B5926" s="149">
        <v>35003</v>
      </c>
      <c r="C5926" s="61">
        <v>58.356735</v>
      </c>
      <c r="D5926">
        <f t="shared" si="93"/>
        <v>2.4097829675140728E-3</v>
      </c>
      <c r="E5926">
        <f>Table2[[#This Row],[Return]]</f>
        <v>2.4097829675140728E-3</v>
      </c>
    </row>
    <row r="5927" spans="2:5" x14ac:dyDescent="0.2">
      <c r="B5927" s="149">
        <v>35002</v>
      </c>
      <c r="C5927" s="61">
        <v>58.216445999999998</v>
      </c>
      <c r="D5927">
        <f t="shared" si="93"/>
        <v>0</v>
      </c>
      <c r="E5927">
        <f>Table2[[#This Row],[Return]]</f>
        <v>0</v>
      </c>
    </row>
    <row r="5928" spans="2:5" x14ac:dyDescent="0.2">
      <c r="B5928" s="149">
        <v>34999</v>
      </c>
      <c r="C5928" s="61">
        <v>58.216445999999998</v>
      </c>
      <c r="D5928">
        <f t="shared" si="93"/>
        <v>9.7320383599493743E-3</v>
      </c>
      <c r="E5928">
        <f>Table2[[#This Row],[Return]]</f>
        <v>9.7320383599493743E-3</v>
      </c>
    </row>
    <row r="5929" spans="2:5" x14ac:dyDescent="0.2">
      <c r="B5929" s="149">
        <v>34998</v>
      </c>
      <c r="C5929" s="61">
        <v>57.655341999999997</v>
      </c>
      <c r="D5929">
        <f t="shared" si="93"/>
        <v>-9.6382386516689848E-3</v>
      </c>
      <c r="E5929">
        <f>Table2[[#This Row],[Return]]</f>
        <v>-9.6382386516689848E-3</v>
      </c>
    </row>
    <row r="5930" spans="2:5" x14ac:dyDescent="0.2">
      <c r="B5930" s="149">
        <v>34997</v>
      </c>
      <c r="C5930" s="61">
        <v>58.216445999999998</v>
      </c>
      <c r="D5930">
        <f t="shared" si="93"/>
        <v>0</v>
      </c>
      <c r="E5930">
        <f>Table2[[#This Row],[Return]]</f>
        <v>0</v>
      </c>
    </row>
    <row r="5931" spans="2:5" x14ac:dyDescent="0.2">
      <c r="B5931" s="149">
        <v>34996</v>
      </c>
      <c r="C5931" s="61">
        <v>58.216445999999998</v>
      </c>
      <c r="D5931">
        <f t="shared" si="93"/>
        <v>0</v>
      </c>
      <c r="E5931">
        <f>Table2[[#This Row],[Return]]</f>
        <v>0</v>
      </c>
    </row>
    <row r="5932" spans="2:5" x14ac:dyDescent="0.2">
      <c r="B5932" s="149">
        <v>34995</v>
      </c>
      <c r="C5932" s="61">
        <v>58.216445999999998</v>
      </c>
      <c r="D5932">
        <f t="shared" si="93"/>
        <v>2.4151552797469036E-3</v>
      </c>
      <c r="E5932">
        <f>Table2[[#This Row],[Return]]</f>
        <v>2.4151552797469036E-3</v>
      </c>
    </row>
    <row r="5933" spans="2:5" x14ac:dyDescent="0.2">
      <c r="B5933" s="149">
        <v>34992</v>
      </c>
      <c r="C5933" s="61">
        <v>58.076183</v>
      </c>
      <c r="D5933">
        <f t="shared" si="93"/>
        <v>-7.1937879615633872E-3</v>
      </c>
      <c r="E5933">
        <f>Table2[[#This Row],[Return]]</f>
        <v>-7.1937879615633872E-3</v>
      </c>
    </row>
    <row r="5934" spans="2:5" x14ac:dyDescent="0.2">
      <c r="B5934" s="149">
        <v>34991</v>
      </c>
      <c r="C5934" s="61">
        <v>58.496997999999998</v>
      </c>
      <c r="D5934">
        <f t="shared" si="93"/>
        <v>-1.1848560672588319E-2</v>
      </c>
      <c r="E5934">
        <f>Table2[[#This Row],[Return]]</f>
        <v>-1.1848560672588319E-2</v>
      </c>
    </row>
    <row r="5935" spans="2:5" x14ac:dyDescent="0.2">
      <c r="B5935" s="149">
        <v>34990</v>
      </c>
      <c r="C5935" s="61">
        <v>59.198414</v>
      </c>
      <c r="D5935">
        <f t="shared" si="93"/>
        <v>-1.1709684212417203E-2</v>
      </c>
      <c r="E5935">
        <f>Table2[[#This Row],[Return]]</f>
        <v>-1.1709684212417203E-2</v>
      </c>
    </row>
    <row r="5936" spans="2:5" x14ac:dyDescent="0.2">
      <c r="B5936" s="149">
        <v>34989</v>
      </c>
      <c r="C5936" s="61">
        <v>59.899822</v>
      </c>
      <c r="D5936">
        <f t="shared" si="93"/>
        <v>0</v>
      </c>
      <c r="E5936">
        <f>Table2[[#This Row],[Return]]</f>
        <v>0</v>
      </c>
    </row>
    <row r="5937" spans="2:5" x14ac:dyDescent="0.2">
      <c r="B5937" s="149">
        <v>34988</v>
      </c>
      <c r="C5937" s="61">
        <v>59.899822</v>
      </c>
      <c r="D5937">
        <f t="shared" si="93"/>
        <v>-2.3365381021632431E-3</v>
      </c>
      <c r="E5937">
        <f>Table2[[#This Row],[Return]]</f>
        <v>-2.3365381021632431E-3</v>
      </c>
    </row>
    <row r="5938" spans="2:5" x14ac:dyDescent="0.2">
      <c r="B5938" s="149">
        <v>34985</v>
      </c>
      <c r="C5938" s="61">
        <v>60.040107999999996</v>
      </c>
      <c r="D5938">
        <f t="shared" si="93"/>
        <v>0</v>
      </c>
      <c r="E5938">
        <f>Table2[[#This Row],[Return]]</f>
        <v>0</v>
      </c>
    </row>
    <row r="5939" spans="2:5" x14ac:dyDescent="0.2">
      <c r="B5939" s="149">
        <v>34984</v>
      </c>
      <c r="C5939" s="61">
        <v>60.040107999999996</v>
      </c>
      <c r="D5939">
        <f t="shared" si="93"/>
        <v>0</v>
      </c>
      <c r="E5939">
        <f>Table2[[#This Row],[Return]]</f>
        <v>0</v>
      </c>
    </row>
    <row r="5940" spans="2:5" x14ac:dyDescent="0.2">
      <c r="B5940" s="149">
        <v>34983</v>
      </c>
      <c r="C5940" s="61">
        <v>60.040107999999996</v>
      </c>
      <c r="D5940">
        <f t="shared" si="93"/>
        <v>-4.6510596211451916E-3</v>
      </c>
      <c r="E5940">
        <f>Table2[[#This Row],[Return]]</f>
        <v>-4.6510596211451916E-3</v>
      </c>
    </row>
    <row r="5941" spans="2:5" x14ac:dyDescent="0.2">
      <c r="B5941" s="149">
        <v>34982</v>
      </c>
      <c r="C5941" s="61">
        <v>60.320663000000003</v>
      </c>
      <c r="D5941">
        <f t="shared" si="93"/>
        <v>0</v>
      </c>
      <c r="E5941">
        <f>Table2[[#This Row],[Return]]</f>
        <v>0</v>
      </c>
    </row>
    <row r="5942" spans="2:5" x14ac:dyDescent="0.2">
      <c r="B5942" s="149">
        <v>34981</v>
      </c>
      <c r="C5942" s="61">
        <v>60.320663000000003</v>
      </c>
      <c r="D5942">
        <f t="shared" si="93"/>
        <v>0</v>
      </c>
      <c r="E5942">
        <f>Table2[[#This Row],[Return]]</f>
        <v>0</v>
      </c>
    </row>
    <row r="5943" spans="2:5" x14ac:dyDescent="0.2">
      <c r="B5943" s="149">
        <v>34978</v>
      </c>
      <c r="C5943" s="61">
        <v>60.320663000000003</v>
      </c>
      <c r="D5943">
        <f t="shared" si="93"/>
        <v>0</v>
      </c>
      <c r="E5943">
        <f>Table2[[#This Row],[Return]]</f>
        <v>0</v>
      </c>
    </row>
    <row r="5944" spans="2:5" x14ac:dyDescent="0.2">
      <c r="B5944" s="149">
        <v>34977</v>
      </c>
      <c r="C5944" s="61">
        <v>60.320663000000003</v>
      </c>
      <c r="D5944">
        <f t="shared" si="93"/>
        <v>-9.2164198563526485E-3</v>
      </c>
      <c r="E5944">
        <f>Table2[[#This Row],[Return]]</f>
        <v>-9.2164198563526485E-3</v>
      </c>
    </row>
    <row r="5945" spans="2:5" x14ac:dyDescent="0.2">
      <c r="B5945" s="149">
        <v>34976</v>
      </c>
      <c r="C5945" s="61">
        <v>60.881774999999998</v>
      </c>
      <c r="D5945">
        <f t="shared" si="93"/>
        <v>3.9520466524822717E-2</v>
      </c>
      <c r="E5945">
        <f>Table2[[#This Row],[Return]]</f>
        <v>3.9520466524822717E-2</v>
      </c>
    </row>
    <row r="5946" spans="2:5" x14ac:dyDescent="0.2">
      <c r="B5946" s="149">
        <v>34975</v>
      </c>
      <c r="C5946" s="61">
        <v>58.567172999999997</v>
      </c>
      <c r="D5946">
        <f t="shared" si="93"/>
        <v>0</v>
      </c>
      <c r="E5946">
        <f>Table2[[#This Row],[Return]]</f>
        <v>0</v>
      </c>
    </row>
    <row r="5947" spans="2:5" x14ac:dyDescent="0.2">
      <c r="B5947" s="149">
        <v>34974</v>
      </c>
      <c r="C5947" s="61">
        <v>58.567172999999997</v>
      </c>
      <c r="D5947">
        <f t="shared" si="93"/>
        <v>0</v>
      </c>
      <c r="E5947">
        <f>Table2[[#This Row],[Return]]</f>
        <v>0</v>
      </c>
    </row>
    <row r="5948" spans="2:5" x14ac:dyDescent="0.2">
      <c r="B5948" s="149">
        <v>34971</v>
      </c>
      <c r="C5948" s="61">
        <v>58.567172999999997</v>
      </c>
      <c r="D5948">
        <f t="shared" si="93"/>
        <v>1.8292950195142741E-2</v>
      </c>
      <c r="E5948">
        <f>Table2[[#This Row],[Return]]</f>
        <v>1.8292950195142741E-2</v>
      </c>
    </row>
    <row r="5949" spans="2:5" x14ac:dyDescent="0.2">
      <c r="B5949" s="149">
        <v>34970</v>
      </c>
      <c r="C5949" s="61">
        <v>57.515053000000002</v>
      </c>
      <c r="D5949">
        <f t="shared" si="93"/>
        <v>-9.0634046013908093E-3</v>
      </c>
      <c r="E5949">
        <f>Table2[[#This Row],[Return]]</f>
        <v>-9.0634046013908093E-3</v>
      </c>
    </row>
    <row r="5950" spans="2:5" x14ac:dyDescent="0.2">
      <c r="B5950" s="149">
        <v>34969</v>
      </c>
      <c r="C5950" s="61">
        <v>58.041103</v>
      </c>
      <c r="D5950">
        <f t="shared" si="93"/>
        <v>-2.0710119472782267E-2</v>
      </c>
      <c r="E5950">
        <f>Table2[[#This Row],[Return]]</f>
        <v>-2.0710119472782267E-2</v>
      </c>
    </row>
    <row r="5951" spans="2:5" x14ac:dyDescent="0.2">
      <c r="B5951" s="149">
        <v>34968</v>
      </c>
      <c r="C5951" s="61">
        <v>59.268562000000003</v>
      </c>
      <c r="D5951">
        <f t="shared" si="93"/>
        <v>1.1975804261544366E-2</v>
      </c>
      <c r="E5951">
        <f>Table2[[#This Row],[Return]]</f>
        <v>1.1975804261544366E-2</v>
      </c>
    </row>
    <row r="5952" spans="2:5" x14ac:dyDescent="0.2">
      <c r="B5952" s="149">
        <v>34967</v>
      </c>
      <c r="C5952" s="61">
        <v>58.567172999999997</v>
      </c>
      <c r="D5952">
        <f t="shared" si="93"/>
        <v>2.454013648226076E-2</v>
      </c>
      <c r="E5952">
        <f>Table2[[#This Row],[Return]]</f>
        <v>2.454013648226076E-2</v>
      </c>
    </row>
    <row r="5953" spans="2:5" x14ac:dyDescent="0.2">
      <c r="B5953" s="149">
        <v>34964</v>
      </c>
      <c r="C5953" s="61">
        <v>57.164352000000001</v>
      </c>
      <c r="D5953">
        <f t="shared" si="93"/>
        <v>1.8749788704817593E-2</v>
      </c>
      <c r="E5953">
        <f>Table2[[#This Row],[Return]]</f>
        <v>1.8749788704817593E-2</v>
      </c>
    </row>
    <row r="5954" spans="2:5" x14ac:dyDescent="0.2">
      <c r="B5954" s="149">
        <v>34963</v>
      </c>
      <c r="C5954" s="61">
        <v>56.112259000000002</v>
      </c>
      <c r="D5954">
        <f t="shared" si="93"/>
        <v>2.2364633285136094E-2</v>
      </c>
      <c r="E5954">
        <f>Table2[[#This Row],[Return]]</f>
        <v>2.2364633285136094E-2</v>
      </c>
    </row>
    <row r="5955" spans="2:5" x14ac:dyDescent="0.2">
      <c r="B5955" s="149">
        <v>34962</v>
      </c>
      <c r="C5955" s="61">
        <v>54.884780999999997</v>
      </c>
      <c r="D5955">
        <f t="shared" si="93"/>
        <v>9.6773225071797742E-3</v>
      </c>
      <c r="E5955">
        <f>Table2[[#This Row],[Return]]</f>
        <v>9.6773225071797742E-3</v>
      </c>
    </row>
    <row r="5956" spans="2:5" x14ac:dyDescent="0.2">
      <c r="B5956" s="149">
        <v>34961</v>
      </c>
      <c r="C5956" s="61">
        <v>54.358733999999998</v>
      </c>
      <c r="D5956">
        <f t="shared" ref="D5956:D6019" si="94">(C5956-C5957)/C5957</f>
        <v>-3.2154933992844747E-3</v>
      </c>
      <c r="E5956">
        <f>Table2[[#This Row],[Return]]</f>
        <v>-3.2154933992844747E-3</v>
      </c>
    </row>
    <row r="5957" spans="2:5" x14ac:dyDescent="0.2">
      <c r="B5957" s="149">
        <v>34960</v>
      </c>
      <c r="C5957" s="61">
        <v>54.534087999999997</v>
      </c>
      <c r="D5957">
        <f t="shared" si="94"/>
        <v>0</v>
      </c>
      <c r="E5957">
        <f>Table2[[#This Row],[Return]]</f>
        <v>0</v>
      </c>
    </row>
    <row r="5958" spans="2:5" x14ac:dyDescent="0.2">
      <c r="B5958" s="149">
        <v>34957</v>
      </c>
      <c r="C5958" s="61">
        <v>54.534087999999997</v>
      </c>
      <c r="D5958">
        <f t="shared" si="94"/>
        <v>-3.2052600203628964E-3</v>
      </c>
      <c r="E5958">
        <f>Table2[[#This Row],[Return]]</f>
        <v>-3.2052600203628964E-3</v>
      </c>
    </row>
    <row r="5959" spans="2:5" x14ac:dyDescent="0.2">
      <c r="B5959" s="149">
        <v>34956</v>
      </c>
      <c r="C5959" s="61">
        <v>54.709446</v>
      </c>
      <c r="D5959">
        <f t="shared" si="94"/>
        <v>6.4518058864285084E-3</v>
      </c>
      <c r="E5959">
        <f>Table2[[#This Row],[Return]]</f>
        <v>6.4518058864285084E-3</v>
      </c>
    </row>
    <row r="5960" spans="2:5" x14ac:dyDescent="0.2">
      <c r="B5960" s="149">
        <v>34955</v>
      </c>
      <c r="C5960" s="61">
        <v>54.358733999999998</v>
      </c>
      <c r="D5960">
        <f t="shared" si="94"/>
        <v>3.2361579161494583E-3</v>
      </c>
      <c r="E5960">
        <f>Table2[[#This Row],[Return]]</f>
        <v>3.2361579161494583E-3</v>
      </c>
    </row>
    <row r="5961" spans="2:5" x14ac:dyDescent="0.2">
      <c r="B5961" s="149">
        <v>34954</v>
      </c>
      <c r="C5961" s="61">
        <v>54.183388000000001</v>
      </c>
      <c r="D5961">
        <f t="shared" si="94"/>
        <v>0</v>
      </c>
      <c r="E5961">
        <f>Table2[[#This Row],[Return]]</f>
        <v>0</v>
      </c>
    </row>
    <row r="5962" spans="2:5" x14ac:dyDescent="0.2">
      <c r="B5962" s="149">
        <v>34953</v>
      </c>
      <c r="C5962" s="61">
        <v>54.183388000000001</v>
      </c>
      <c r="D5962">
        <f t="shared" si="94"/>
        <v>3.2467389391186859E-3</v>
      </c>
      <c r="E5962">
        <f>Table2[[#This Row],[Return]]</f>
        <v>3.2467389391186859E-3</v>
      </c>
    </row>
    <row r="5963" spans="2:5" x14ac:dyDescent="0.2">
      <c r="B5963" s="149">
        <v>34950</v>
      </c>
      <c r="C5963" s="61">
        <v>54.008037999999999</v>
      </c>
      <c r="D5963">
        <f t="shared" si="94"/>
        <v>1.986749889568561E-2</v>
      </c>
      <c r="E5963">
        <f>Table2[[#This Row],[Return]]</f>
        <v>1.986749889568561E-2</v>
      </c>
    </row>
    <row r="5964" spans="2:5" x14ac:dyDescent="0.2">
      <c r="B5964" s="149">
        <v>34949</v>
      </c>
      <c r="C5964" s="61">
        <v>52.955936000000001</v>
      </c>
      <c r="D5964">
        <f t="shared" si="94"/>
        <v>0</v>
      </c>
      <c r="E5964">
        <f>Table2[[#This Row],[Return]]</f>
        <v>0</v>
      </c>
    </row>
    <row r="5965" spans="2:5" x14ac:dyDescent="0.2">
      <c r="B5965" s="149">
        <v>34948</v>
      </c>
      <c r="C5965" s="61">
        <v>52.955936000000001</v>
      </c>
      <c r="D5965">
        <f t="shared" si="94"/>
        <v>1.0033322595183795E-2</v>
      </c>
      <c r="E5965">
        <f>Table2[[#This Row],[Return]]</f>
        <v>1.0033322595183795E-2</v>
      </c>
    </row>
    <row r="5966" spans="2:5" x14ac:dyDescent="0.2">
      <c r="B5966" s="149">
        <v>34947</v>
      </c>
      <c r="C5966" s="61">
        <v>52.42989</v>
      </c>
      <c r="D5966">
        <f t="shared" si="94"/>
        <v>-1.6447312821680111E-2</v>
      </c>
      <c r="E5966">
        <f>Table2[[#This Row],[Return]]</f>
        <v>-1.6447312821680111E-2</v>
      </c>
    </row>
    <row r="5967" spans="2:5" x14ac:dyDescent="0.2">
      <c r="B5967" s="149">
        <v>34946</v>
      </c>
      <c r="C5967" s="61">
        <v>53.306640999999999</v>
      </c>
      <c r="D5967">
        <f t="shared" si="94"/>
        <v>0</v>
      </c>
      <c r="E5967">
        <f>Table2[[#This Row],[Return]]</f>
        <v>0</v>
      </c>
    </row>
    <row r="5968" spans="2:5" x14ac:dyDescent="0.2">
      <c r="B5968" s="149">
        <v>34943</v>
      </c>
      <c r="C5968" s="61">
        <v>53.306640999999999</v>
      </c>
      <c r="D5968">
        <f t="shared" si="94"/>
        <v>-3.2788042062302574E-3</v>
      </c>
      <c r="E5968">
        <f>Table2[[#This Row],[Return]]</f>
        <v>-3.2788042062302574E-3</v>
      </c>
    </row>
    <row r="5969" spans="2:5" x14ac:dyDescent="0.2">
      <c r="B5969" s="149">
        <v>34942</v>
      </c>
      <c r="C5969" s="61">
        <v>53.481997999999997</v>
      </c>
      <c r="D5969">
        <f t="shared" si="94"/>
        <v>3.2895901281793055E-3</v>
      </c>
      <c r="E5969">
        <f>Table2[[#This Row],[Return]]</f>
        <v>3.2895901281793055E-3</v>
      </c>
    </row>
    <row r="5970" spans="2:5" x14ac:dyDescent="0.2">
      <c r="B5970" s="149">
        <v>34941</v>
      </c>
      <c r="C5970" s="61">
        <v>53.306640999999999</v>
      </c>
      <c r="D5970">
        <f t="shared" si="94"/>
        <v>0</v>
      </c>
      <c r="E5970">
        <f>Table2[[#This Row],[Return]]</f>
        <v>0</v>
      </c>
    </row>
    <row r="5971" spans="2:5" x14ac:dyDescent="0.2">
      <c r="B5971" s="149">
        <v>34940</v>
      </c>
      <c r="C5971" s="61">
        <v>53.306640999999999</v>
      </c>
      <c r="D5971">
        <f t="shared" si="94"/>
        <v>0</v>
      </c>
      <c r="E5971">
        <f>Table2[[#This Row],[Return]]</f>
        <v>0</v>
      </c>
    </row>
    <row r="5972" spans="2:5" x14ac:dyDescent="0.2">
      <c r="B5972" s="149">
        <v>34939</v>
      </c>
      <c r="C5972" s="61">
        <v>53.306640999999999</v>
      </c>
      <c r="D5972">
        <f t="shared" si="94"/>
        <v>-3.2788042062302574E-3</v>
      </c>
      <c r="E5972">
        <f>Table2[[#This Row],[Return]]</f>
        <v>-3.2788042062302574E-3</v>
      </c>
    </row>
    <row r="5973" spans="2:5" x14ac:dyDescent="0.2">
      <c r="B5973" s="149">
        <v>34936</v>
      </c>
      <c r="C5973" s="61">
        <v>53.481997999999997</v>
      </c>
      <c r="D5973">
        <f t="shared" si="94"/>
        <v>-1.6128705278529869E-2</v>
      </c>
      <c r="E5973">
        <f>Table2[[#This Row],[Return]]</f>
        <v>-1.6128705278529869E-2</v>
      </c>
    </row>
    <row r="5974" spans="2:5" x14ac:dyDescent="0.2">
      <c r="B5974" s="149">
        <v>34935</v>
      </c>
      <c r="C5974" s="61">
        <v>54.358733999999998</v>
      </c>
      <c r="D5974">
        <f t="shared" si="94"/>
        <v>3.2361579161494583E-3</v>
      </c>
      <c r="E5974">
        <f>Table2[[#This Row],[Return]]</f>
        <v>3.2361579161494583E-3</v>
      </c>
    </row>
    <row r="5975" spans="2:5" x14ac:dyDescent="0.2">
      <c r="B5975" s="149">
        <v>34934</v>
      </c>
      <c r="C5975" s="61">
        <v>54.183388000000001</v>
      </c>
      <c r="D5975">
        <f t="shared" si="94"/>
        <v>0</v>
      </c>
      <c r="E5975">
        <f>Table2[[#This Row],[Return]]</f>
        <v>0</v>
      </c>
    </row>
    <row r="5976" spans="2:5" x14ac:dyDescent="0.2">
      <c r="B5976" s="149">
        <v>34933</v>
      </c>
      <c r="C5976" s="61">
        <v>54.183388000000001</v>
      </c>
      <c r="D5976">
        <f t="shared" si="94"/>
        <v>-6.4308401013325146E-3</v>
      </c>
      <c r="E5976">
        <f>Table2[[#This Row],[Return]]</f>
        <v>-6.4308401013325146E-3</v>
      </c>
    </row>
    <row r="5977" spans="2:5" x14ac:dyDescent="0.2">
      <c r="B5977" s="149">
        <v>34932</v>
      </c>
      <c r="C5977" s="61">
        <v>54.534087999999997</v>
      </c>
      <c r="D5977">
        <f t="shared" si="94"/>
        <v>3.2258661505987002E-3</v>
      </c>
      <c r="E5977">
        <f>Table2[[#This Row],[Return]]</f>
        <v>3.2258661505987002E-3</v>
      </c>
    </row>
    <row r="5978" spans="2:5" x14ac:dyDescent="0.2">
      <c r="B5978" s="149">
        <v>34929</v>
      </c>
      <c r="C5978" s="61">
        <v>54.358733999999998</v>
      </c>
      <c r="D5978">
        <f t="shared" si="94"/>
        <v>0</v>
      </c>
      <c r="E5978">
        <f>Table2[[#This Row],[Return]]</f>
        <v>0</v>
      </c>
    </row>
    <row r="5979" spans="2:5" x14ac:dyDescent="0.2">
      <c r="B5979" s="149">
        <v>34928</v>
      </c>
      <c r="C5979" s="61">
        <v>54.358733999999998</v>
      </c>
      <c r="D5979">
        <f t="shared" si="94"/>
        <v>1.6393104835013852E-2</v>
      </c>
      <c r="E5979">
        <f>Table2[[#This Row],[Return]]</f>
        <v>1.6393104835013852E-2</v>
      </c>
    </row>
    <row r="5980" spans="2:5" x14ac:dyDescent="0.2">
      <c r="B5980" s="149">
        <v>34927</v>
      </c>
      <c r="C5980" s="61">
        <v>53.481997999999997</v>
      </c>
      <c r="D5980">
        <f t="shared" si="94"/>
        <v>1.3289204481359826E-2</v>
      </c>
      <c r="E5980">
        <f>Table2[[#This Row],[Return]]</f>
        <v>1.3289204481359826E-2</v>
      </c>
    </row>
    <row r="5981" spans="2:5" x14ac:dyDescent="0.2">
      <c r="B5981" s="149">
        <v>34926</v>
      </c>
      <c r="C5981" s="61">
        <v>52.780586</v>
      </c>
      <c r="D5981">
        <f t="shared" si="94"/>
        <v>0</v>
      </c>
      <c r="E5981">
        <f>Table2[[#This Row],[Return]]</f>
        <v>0</v>
      </c>
    </row>
    <row r="5982" spans="2:5" x14ac:dyDescent="0.2">
      <c r="B5982" s="149">
        <v>34925</v>
      </c>
      <c r="C5982" s="61">
        <v>52.780586</v>
      </c>
      <c r="D5982">
        <f t="shared" si="94"/>
        <v>-3.3112435214062057E-3</v>
      </c>
      <c r="E5982">
        <f>Table2[[#This Row],[Return]]</f>
        <v>-3.3112435214062057E-3</v>
      </c>
    </row>
    <row r="5983" spans="2:5" x14ac:dyDescent="0.2">
      <c r="B5983" s="149">
        <v>34922</v>
      </c>
      <c r="C5983" s="61">
        <v>52.955936000000001</v>
      </c>
      <c r="D5983">
        <f t="shared" si="94"/>
        <v>3.3222442812590536E-3</v>
      </c>
      <c r="E5983">
        <f>Table2[[#This Row],[Return]]</f>
        <v>3.3222442812590536E-3</v>
      </c>
    </row>
    <row r="5984" spans="2:5" x14ac:dyDescent="0.2">
      <c r="B5984" s="149">
        <v>34921</v>
      </c>
      <c r="C5984" s="61">
        <v>52.780586</v>
      </c>
      <c r="D5984">
        <f t="shared" si="94"/>
        <v>0</v>
      </c>
      <c r="E5984">
        <f>Table2[[#This Row],[Return]]</f>
        <v>0</v>
      </c>
    </row>
    <row r="5985" spans="2:5" x14ac:dyDescent="0.2">
      <c r="B5985" s="149">
        <v>34920</v>
      </c>
      <c r="C5985" s="61">
        <v>52.780586</v>
      </c>
      <c r="D5985">
        <f t="shared" si="94"/>
        <v>3.333470962239776E-3</v>
      </c>
      <c r="E5985">
        <f>Table2[[#This Row],[Return]]</f>
        <v>3.333470962239776E-3</v>
      </c>
    </row>
    <row r="5986" spans="2:5" x14ac:dyDescent="0.2">
      <c r="B5986" s="149">
        <v>34919</v>
      </c>
      <c r="C5986" s="61">
        <v>52.605227999999997</v>
      </c>
      <c r="D5986">
        <f t="shared" si="94"/>
        <v>1.3513454152167729E-2</v>
      </c>
      <c r="E5986">
        <f>Table2[[#This Row],[Return]]</f>
        <v>1.3513454152167729E-2</v>
      </c>
    </row>
    <row r="5987" spans="2:5" x14ac:dyDescent="0.2">
      <c r="B5987" s="149">
        <v>34918</v>
      </c>
      <c r="C5987" s="61">
        <v>51.903827999999997</v>
      </c>
      <c r="D5987">
        <f t="shared" si="94"/>
        <v>-3.367199132075623E-3</v>
      </c>
      <c r="E5987">
        <f>Table2[[#This Row],[Return]]</f>
        <v>-3.367199132075623E-3</v>
      </c>
    </row>
    <row r="5988" spans="2:5" x14ac:dyDescent="0.2">
      <c r="B5988" s="149">
        <v>34915</v>
      </c>
      <c r="C5988" s="61">
        <v>52.079189</v>
      </c>
      <c r="D5988">
        <f t="shared" si="94"/>
        <v>2.4137918286129614E-2</v>
      </c>
      <c r="E5988">
        <f>Table2[[#This Row],[Return]]</f>
        <v>2.4137918286129614E-2</v>
      </c>
    </row>
    <row r="5989" spans="2:5" x14ac:dyDescent="0.2">
      <c r="B5989" s="149">
        <v>34914</v>
      </c>
      <c r="C5989" s="61">
        <v>50.851734</v>
      </c>
      <c r="D5989">
        <f t="shared" si="94"/>
        <v>-2.356901141452105E-2</v>
      </c>
      <c r="E5989">
        <f>Table2[[#This Row],[Return]]</f>
        <v>-2.356901141452105E-2</v>
      </c>
    </row>
    <row r="5990" spans="2:5" x14ac:dyDescent="0.2">
      <c r="B5990" s="149">
        <v>34913</v>
      </c>
      <c r="C5990" s="61">
        <v>52.079189</v>
      </c>
      <c r="D5990">
        <f t="shared" si="94"/>
        <v>2.7681712861100136E-2</v>
      </c>
      <c r="E5990">
        <f>Table2[[#This Row],[Return]]</f>
        <v>2.7681712861100136E-2</v>
      </c>
    </row>
    <row r="5991" spans="2:5" x14ac:dyDescent="0.2">
      <c r="B5991" s="149">
        <v>34912</v>
      </c>
      <c r="C5991" s="61">
        <v>50.676380000000002</v>
      </c>
      <c r="D5991">
        <f t="shared" si="94"/>
        <v>6.9688493752333592E-3</v>
      </c>
      <c r="E5991">
        <f>Table2[[#This Row],[Return]]</f>
        <v>6.9688493752333592E-3</v>
      </c>
    </row>
    <row r="5992" spans="2:5" x14ac:dyDescent="0.2">
      <c r="B5992" s="149">
        <v>34911</v>
      </c>
      <c r="C5992" s="61">
        <v>50.325668</v>
      </c>
      <c r="D5992">
        <f t="shared" si="94"/>
        <v>3.4963282192821748E-3</v>
      </c>
      <c r="E5992">
        <f>Table2[[#This Row],[Return]]</f>
        <v>3.4963282192821748E-3</v>
      </c>
    </row>
    <row r="5993" spans="2:5" x14ac:dyDescent="0.2">
      <c r="B5993" s="149">
        <v>34908</v>
      </c>
      <c r="C5993" s="61">
        <v>50.150326</v>
      </c>
      <c r="D5993">
        <f t="shared" si="94"/>
        <v>-2.3890774885742906E-2</v>
      </c>
      <c r="E5993">
        <f>Table2[[#This Row],[Return]]</f>
        <v>-2.3890774885742906E-2</v>
      </c>
    </row>
    <row r="5994" spans="2:5" x14ac:dyDescent="0.2">
      <c r="B5994" s="149">
        <v>34907</v>
      </c>
      <c r="C5994" s="61">
        <v>51.377780999999999</v>
      </c>
      <c r="D5994">
        <f t="shared" si="94"/>
        <v>-1.6778317605572385E-2</v>
      </c>
      <c r="E5994">
        <f>Table2[[#This Row],[Return]]</f>
        <v>-1.6778317605572385E-2</v>
      </c>
    </row>
    <row r="5995" spans="2:5" x14ac:dyDescent="0.2">
      <c r="B5995" s="149">
        <v>34906</v>
      </c>
      <c r="C5995" s="61">
        <v>52.254524000000004</v>
      </c>
      <c r="D5995">
        <f t="shared" si="94"/>
        <v>1.3605245431165045E-2</v>
      </c>
      <c r="E5995">
        <f>Table2[[#This Row],[Return]]</f>
        <v>1.3605245431165045E-2</v>
      </c>
    </row>
    <row r="5996" spans="2:5" x14ac:dyDescent="0.2">
      <c r="B5996" s="149">
        <v>34905</v>
      </c>
      <c r="C5996" s="61">
        <v>51.553131</v>
      </c>
      <c r="D5996">
        <f t="shared" si="94"/>
        <v>-1.01011173580295E-2</v>
      </c>
      <c r="E5996">
        <f>Table2[[#This Row],[Return]]</f>
        <v>-1.01011173580295E-2</v>
      </c>
    </row>
    <row r="5997" spans="2:5" x14ac:dyDescent="0.2">
      <c r="B5997" s="149">
        <v>34904</v>
      </c>
      <c r="C5997" s="61">
        <v>52.079189</v>
      </c>
      <c r="D5997">
        <f t="shared" si="94"/>
        <v>0</v>
      </c>
      <c r="E5997">
        <f>Table2[[#This Row],[Return]]</f>
        <v>0</v>
      </c>
    </row>
    <row r="5998" spans="2:5" x14ac:dyDescent="0.2">
      <c r="B5998" s="149">
        <v>34901</v>
      </c>
      <c r="C5998" s="61">
        <v>52.079189</v>
      </c>
      <c r="D5998">
        <f t="shared" si="94"/>
        <v>-3.3554032565678714E-3</v>
      </c>
      <c r="E5998">
        <f>Table2[[#This Row],[Return]]</f>
        <v>-3.3554032565678714E-3</v>
      </c>
    </row>
    <row r="5999" spans="2:5" x14ac:dyDescent="0.2">
      <c r="B5999" s="149">
        <v>34900</v>
      </c>
      <c r="C5999" s="61">
        <v>52.254524000000004</v>
      </c>
      <c r="D5999">
        <f t="shared" si="94"/>
        <v>2.0547715791072625E-2</v>
      </c>
      <c r="E5999">
        <f>Table2[[#This Row],[Return]]</f>
        <v>2.0547715791072625E-2</v>
      </c>
    </row>
    <row r="6000" spans="2:5" x14ac:dyDescent="0.2">
      <c r="B6000" s="149">
        <v>34899</v>
      </c>
      <c r="C6000" s="61">
        <v>51.202430999999997</v>
      </c>
      <c r="D6000">
        <f t="shared" si="94"/>
        <v>-3.4129539382014508E-3</v>
      </c>
      <c r="E6000">
        <f>Table2[[#This Row],[Return]]</f>
        <v>-3.4129539382014508E-3</v>
      </c>
    </row>
    <row r="6001" spans="2:5" x14ac:dyDescent="0.2">
      <c r="B6001" s="149">
        <v>34898</v>
      </c>
      <c r="C6001" s="61">
        <v>51.377780999999999</v>
      </c>
      <c r="D6001">
        <f t="shared" si="94"/>
        <v>-1.0135032814920673E-2</v>
      </c>
      <c r="E6001">
        <f>Table2[[#This Row],[Return]]</f>
        <v>-1.0135032814920673E-2</v>
      </c>
    </row>
    <row r="6002" spans="2:5" x14ac:dyDescent="0.2">
      <c r="B6002" s="149">
        <v>34897</v>
      </c>
      <c r="C6002" s="61">
        <v>51.903827999999997</v>
      </c>
      <c r="D6002">
        <f t="shared" si="94"/>
        <v>3.3899707453167605E-3</v>
      </c>
      <c r="E6002">
        <f>Table2[[#This Row],[Return]]</f>
        <v>3.3899707453167605E-3</v>
      </c>
    </row>
    <row r="6003" spans="2:5" x14ac:dyDescent="0.2">
      <c r="B6003" s="149">
        <v>34894</v>
      </c>
      <c r="C6003" s="61">
        <v>51.728470000000002</v>
      </c>
      <c r="D6003">
        <f t="shared" si="94"/>
        <v>2.7874483454447166E-2</v>
      </c>
      <c r="E6003">
        <f>Table2[[#This Row],[Return]]</f>
        <v>2.7874483454447166E-2</v>
      </c>
    </row>
    <row r="6004" spans="2:5" x14ac:dyDescent="0.2">
      <c r="B6004" s="149">
        <v>34893</v>
      </c>
      <c r="C6004" s="61">
        <v>50.325668</v>
      </c>
      <c r="D6004">
        <f t="shared" si="94"/>
        <v>1.4134213526333518E-2</v>
      </c>
      <c r="E6004">
        <f>Table2[[#This Row],[Return]]</f>
        <v>1.4134213526333518E-2</v>
      </c>
    </row>
    <row r="6005" spans="2:5" x14ac:dyDescent="0.2">
      <c r="B6005" s="149">
        <v>34892</v>
      </c>
      <c r="C6005" s="61">
        <v>49.624268000000001</v>
      </c>
      <c r="D6005">
        <f t="shared" si="94"/>
        <v>1.4336791477344003E-2</v>
      </c>
      <c r="E6005">
        <f>Table2[[#This Row],[Return]]</f>
        <v>1.4336791477344003E-2</v>
      </c>
    </row>
    <row r="6006" spans="2:5" x14ac:dyDescent="0.2">
      <c r="B6006" s="149">
        <v>34891</v>
      </c>
      <c r="C6006" s="61">
        <v>48.922871000000001</v>
      </c>
      <c r="D6006">
        <f t="shared" si="94"/>
        <v>3.5972706956353402E-3</v>
      </c>
      <c r="E6006">
        <f>Table2[[#This Row],[Return]]</f>
        <v>3.5972706956353402E-3</v>
      </c>
    </row>
    <row r="6007" spans="2:5" x14ac:dyDescent="0.2">
      <c r="B6007" s="149">
        <v>34890</v>
      </c>
      <c r="C6007" s="61">
        <v>48.747512999999998</v>
      </c>
      <c r="D6007">
        <f t="shared" si="94"/>
        <v>-3.5843767222901285E-3</v>
      </c>
      <c r="E6007">
        <f>Table2[[#This Row],[Return]]</f>
        <v>-3.5843767222901285E-3</v>
      </c>
    </row>
    <row r="6008" spans="2:5" x14ac:dyDescent="0.2">
      <c r="B6008" s="149">
        <v>34887</v>
      </c>
      <c r="C6008" s="61">
        <v>48.922871000000001</v>
      </c>
      <c r="D6008">
        <f t="shared" si="94"/>
        <v>7.2201215453111863E-3</v>
      </c>
      <c r="E6008">
        <f>Table2[[#This Row],[Return]]</f>
        <v>7.2201215453111863E-3</v>
      </c>
    </row>
    <row r="6009" spans="2:5" x14ac:dyDescent="0.2">
      <c r="B6009" s="149">
        <v>34886</v>
      </c>
      <c r="C6009" s="61">
        <v>48.572173999999997</v>
      </c>
      <c r="D6009">
        <f t="shared" si="94"/>
        <v>1.4652115656557356E-2</v>
      </c>
      <c r="E6009">
        <f>Table2[[#This Row],[Return]]</f>
        <v>1.4652115656557356E-2</v>
      </c>
    </row>
    <row r="6010" spans="2:5" x14ac:dyDescent="0.2">
      <c r="B6010" s="149">
        <v>34885</v>
      </c>
      <c r="C6010" s="61">
        <v>47.870766000000003</v>
      </c>
      <c r="D6010">
        <f t="shared" si="94"/>
        <v>3.6767064600186591E-3</v>
      </c>
      <c r="E6010">
        <f>Table2[[#This Row],[Return]]</f>
        <v>3.6767064600186591E-3</v>
      </c>
    </row>
    <row r="6011" spans="2:5" x14ac:dyDescent="0.2">
      <c r="B6011" s="149">
        <v>34884</v>
      </c>
      <c r="C6011" s="61">
        <v>47.695404000000003</v>
      </c>
      <c r="D6011">
        <f t="shared" si="94"/>
        <v>-7.2994043721997179E-3</v>
      </c>
      <c r="E6011">
        <f>Table2[[#This Row],[Return]]</f>
        <v>-7.2994043721997179E-3</v>
      </c>
    </row>
    <row r="6012" spans="2:5" x14ac:dyDescent="0.2">
      <c r="B6012" s="149">
        <v>34883</v>
      </c>
      <c r="C6012" s="61">
        <v>48.046112000000001</v>
      </c>
      <c r="D6012">
        <f t="shared" si="94"/>
        <v>-2.8368849544765554E-2</v>
      </c>
      <c r="E6012">
        <f>Table2[[#This Row],[Return]]</f>
        <v>-2.8368849544765554E-2</v>
      </c>
    </row>
    <row r="6013" spans="2:5" x14ac:dyDescent="0.2">
      <c r="B6013" s="149">
        <v>34880</v>
      </c>
      <c r="C6013" s="61">
        <v>49.448920999999999</v>
      </c>
      <c r="D6013">
        <f t="shared" si="94"/>
        <v>-1.0526289039241533E-2</v>
      </c>
      <c r="E6013">
        <f>Table2[[#This Row],[Return]]</f>
        <v>-1.0526289039241533E-2</v>
      </c>
    </row>
    <row r="6014" spans="2:5" x14ac:dyDescent="0.2">
      <c r="B6014" s="149">
        <v>34879</v>
      </c>
      <c r="C6014" s="61">
        <v>49.974972000000001</v>
      </c>
      <c r="D6014">
        <f t="shared" si="94"/>
        <v>-1.0416699256763655E-2</v>
      </c>
      <c r="E6014">
        <f>Table2[[#This Row],[Return]]</f>
        <v>-1.0416699256763655E-2</v>
      </c>
    </row>
    <row r="6015" spans="2:5" x14ac:dyDescent="0.2">
      <c r="B6015" s="149">
        <v>34878</v>
      </c>
      <c r="C6015" s="61">
        <v>50.501026000000003</v>
      </c>
      <c r="D6015">
        <f t="shared" si="94"/>
        <v>2.4911188176101658E-2</v>
      </c>
      <c r="E6015">
        <f>Table2[[#This Row],[Return]]</f>
        <v>2.4911188176101658E-2</v>
      </c>
    </row>
    <row r="6016" spans="2:5" x14ac:dyDescent="0.2">
      <c r="B6016" s="149">
        <v>34877</v>
      </c>
      <c r="C6016" s="61">
        <v>49.273563000000003</v>
      </c>
      <c r="D6016">
        <f t="shared" si="94"/>
        <v>-7.0672075203204576E-3</v>
      </c>
      <c r="E6016">
        <f>Table2[[#This Row],[Return]]</f>
        <v>-7.0672075203204576E-3</v>
      </c>
    </row>
    <row r="6017" spans="2:5" x14ac:dyDescent="0.2">
      <c r="B6017" s="149">
        <v>34876</v>
      </c>
      <c r="C6017" s="61">
        <v>49.624268000000001</v>
      </c>
      <c r="D6017">
        <f t="shared" si="94"/>
        <v>-2.7491234308694799E-2</v>
      </c>
      <c r="E6017">
        <f>Table2[[#This Row],[Return]]</f>
        <v>-2.7491234308694799E-2</v>
      </c>
    </row>
    <row r="6018" spans="2:5" x14ac:dyDescent="0.2">
      <c r="B6018" s="149">
        <v>34873</v>
      </c>
      <c r="C6018" s="61">
        <v>51.027065</v>
      </c>
      <c r="D6018">
        <f t="shared" si="94"/>
        <v>-1.3559361024982976E-2</v>
      </c>
      <c r="E6018">
        <f>Table2[[#This Row],[Return]]</f>
        <v>-1.3559361024982976E-2</v>
      </c>
    </row>
    <row r="6019" spans="2:5" x14ac:dyDescent="0.2">
      <c r="B6019" s="149">
        <v>34872</v>
      </c>
      <c r="C6019" s="61">
        <v>51.728470000000002</v>
      </c>
      <c r="D6019">
        <f t="shared" si="94"/>
        <v>-1.6666746506639896E-2</v>
      </c>
      <c r="E6019">
        <f>Table2[[#This Row],[Return]]</f>
        <v>-1.6666746506639896E-2</v>
      </c>
    </row>
    <row r="6020" spans="2:5" x14ac:dyDescent="0.2">
      <c r="B6020" s="149">
        <v>34871</v>
      </c>
      <c r="C6020" s="61">
        <v>52.605227999999997</v>
      </c>
      <c r="D6020">
        <f t="shared" ref="D6020:D6083" si="95">(C6020-C6021)/C6021</f>
        <v>-3.3223958521415961E-3</v>
      </c>
      <c r="E6020">
        <f>Table2[[#This Row],[Return]]</f>
        <v>-3.3223958521415961E-3</v>
      </c>
    </row>
    <row r="6021" spans="2:5" x14ac:dyDescent="0.2">
      <c r="B6021" s="149">
        <v>34870</v>
      </c>
      <c r="C6021" s="61">
        <v>52.780586</v>
      </c>
      <c r="D6021">
        <f t="shared" si="95"/>
        <v>0</v>
      </c>
      <c r="E6021">
        <f>Table2[[#This Row],[Return]]</f>
        <v>0</v>
      </c>
    </row>
    <row r="6022" spans="2:5" x14ac:dyDescent="0.2">
      <c r="B6022" s="149">
        <v>34869</v>
      </c>
      <c r="C6022" s="61">
        <v>52.780586</v>
      </c>
      <c r="D6022">
        <f t="shared" si="95"/>
        <v>1.3467894056491549E-2</v>
      </c>
      <c r="E6022">
        <f>Table2[[#This Row],[Return]]</f>
        <v>1.3467894056491549E-2</v>
      </c>
    </row>
    <row r="6023" spans="2:5" x14ac:dyDescent="0.2">
      <c r="B6023" s="149">
        <v>34866</v>
      </c>
      <c r="C6023" s="61">
        <v>52.079189</v>
      </c>
      <c r="D6023">
        <f t="shared" si="95"/>
        <v>3.8461624357137771E-2</v>
      </c>
      <c r="E6023">
        <f>Table2[[#This Row],[Return]]</f>
        <v>3.8461624357137771E-2</v>
      </c>
    </row>
    <row r="6024" spans="2:5" x14ac:dyDescent="0.2">
      <c r="B6024" s="149">
        <v>34865</v>
      </c>
      <c r="C6024" s="61">
        <v>50.150326</v>
      </c>
      <c r="D6024">
        <f t="shared" si="95"/>
        <v>0</v>
      </c>
      <c r="E6024">
        <f>Table2[[#This Row],[Return]]</f>
        <v>0</v>
      </c>
    </row>
    <row r="6025" spans="2:5" x14ac:dyDescent="0.2">
      <c r="B6025" s="149">
        <v>34864</v>
      </c>
      <c r="C6025" s="61">
        <v>50.150326</v>
      </c>
      <c r="D6025">
        <f t="shared" si="95"/>
        <v>7.0425451123010494E-3</v>
      </c>
      <c r="E6025">
        <f>Table2[[#This Row],[Return]]</f>
        <v>7.0425451123010494E-3</v>
      </c>
    </row>
    <row r="6026" spans="2:5" x14ac:dyDescent="0.2">
      <c r="B6026" s="149">
        <v>34863</v>
      </c>
      <c r="C6026" s="61">
        <v>49.799610000000001</v>
      </c>
      <c r="D6026">
        <f t="shared" si="95"/>
        <v>0</v>
      </c>
      <c r="E6026">
        <f>Table2[[#This Row],[Return]]</f>
        <v>0</v>
      </c>
    </row>
    <row r="6027" spans="2:5" x14ac:dyDescent="0.2">
      <c r="B6027" s="149">
        <v>34862</v>
      </c>
      <c r="C6027" s="61">
        <v>49.799610000000001</v>
      </c>
      <c r="D6027">
        <f t="shared" si="95"/>
        <v>-6.9932945201592201E-3</v>
      </c>
      <c r="E6027">
        <f>Table2[[#This Row],[Return]]</f>
        <v>-6.9932945201592201E-3</v>
      </c>
    </row>
    <row r="6028" spans="2:5" x14ac:dyDescent="0.2">
      <c r="B6028" s="149">
        <v>34859</v>
      </c>
      <c r="C6028" s="61">
        <v>50.150326</v>
      </c>
      <c r="D6028">
        <f t="shared" si="95"/>
        <v>3.5088363831399178E-3</v>
      </c>
      <c r="E6028">
        <f>Table2[[#This Row],[Return]]</f>
        <v>3.5088363831399178E-3</v>
      </c>
    </row>
    <row r="6029" spans="2:5" x14ac:dyDescent="0.2">
      <c r="B6029" s="149">
        <v>34858</v>
      </c>
      <c r="C6029" s="61">
        <v>49.974972000000001</v>
      </c>
      <c r="D6029">
        <f t="shared" si="95"/>
        <v>0</v>
      </c>
      <c r="E6029">
        <f>Table2[[#This Row],[Return]]</f>
        <v>0</v>
      </c>
    </row>
    <row r="6030" spans="2:5" x14ac:dyDescent="0.2">
      <c r="B6030" s="149">
        <v>34857</v>
      </c>
      <c r="C6030" s="61">
        <v>49.974972000000001</v>
      </c>
      <c r="D6030">
        <f t="shared" si="95"/>
        <v>7.0671264873593976E-3</v>
      </c>
      <c r="E6030">
        <f>Table2[[#This Row],[Return]]</f>
        <v>7.0671264873593976E-3</v>
      </c>
    </row>
    <row r="6031" spans="2:5" x14ac:dyDescent="0.2">
      <c r="B6031" s="149">
        <v>34856</v>
      </c>
      <c r="C6031" s="61">
        <v>49.624271</v>
      </c>
      <c r="D6031">
        <f t="shared" si="95"/>
        <v>1.6014237061296076E-2</v>
      </c>
      <c r="E6031">
        <f>Table2[[#This Row],[Return]]</f>
        <v>1.6014237061296076E-2</v>
      </c>
    </row>
    <row r="6032" spans="2:5" x14ac:dyDescent="0.2">
      <c r="B6032" s="149">
        <v>34855</v>
      </c>
      <c r="C6032" s="61">
        <v>48.842101999999997</v>
      </c>
      <c r="D6032">
        <f t="shared" si="95"/>
        <v>1.7824971927094507E-3</v>
      </c>
      <c r="E6032">
        <f>Table2[[#This Row],[Return]]</f>
        <v>1.7824971927094507E-3</v>
      </c>
    </row>
    <row r="6033" spans="2:5" x14ac:dyDescent="0.2">
      <c r="B6033" s="149">
        <v>34852</v>
      </c>
      <c r="C6033" s="61">
        <v>48.755195999999998</v>
      </c>
      <c r="D6033">
        <f t="shared" si="95"/>
        <v>-1.7513103618187201E-2</v>
      </c>
      <c r="E6033">
        <f>Table2[[#This Row],[Return]]</f>
        <v>-1.7513103618187201E-2</v>
      </c>
    </row>
    <row r="6034" spans="2:5" x14ac:dyDescent="0.2">
      <c r="B6034" s="149">
        <v>34851</v>
      </c>
      <c r="C6034" s="61">
        <v>49.624271</v>
      </c>
      <c r="D6034">
        <f t="shared" si="95"/>
        <v>7.0548041085760618E-3</v>
      </c>
      <c r="E6034">
        <f>Table2[[#This Row],[Return]]</f>
        <v>7.0548041085760618E-3</v>
      </c>
    </row>
    <row r="6035" spans="2:5" x14ac:dyDescent="0.2">
      <c r="B6035" s="149">
        <v>34850</v>
      </c>
      <c r="C6035" s="61">
        <v>49.276634000000001</v>
      </c>
      <c r="D6035">
        <f t="shared" si="95"/>
        <v>7.9999786089327604E-2</v>
      </c>
      <c r="E6035">
        <f>Table2[[#This Row],[Return]]</f>
        <v>7.9999786089327604E-2</v>
      </c>
    </row>
    <row r="6036" spans="2:5" x14ac:dyDescent="0.2">
      <c r="B6036" s="149">
        <v>34849</v>
      </c>
      <c r="C6036" s="61">
        <v>45.626522000000001</v>
      </c>
      <c r="D6036">
        <f t="shared" si="95"/>
        <v>7.6776846426319647E-3</v>
      </c>
      <c r="E6036">
        <f>Table2[[#This Row],[Return]]</f>
        <v>7.6776846426319647E-3</v>
      </c>
    </row>
    <row r="6037" spans="2:5" x14ac:dyDescent="0.2">
      <c r="B6037" s="149">
        <v>34848</v>
      </c>
      <c r="C6037" s="61">
        <v>45.278885000000002</v>
      </c>
      <c r="D6037">
        <f t="shared" si="95"/>
        <v>1.9231290511203185E-3</v>
      </c>
      <c r="E6037">
        <f>Table2[[#This Row],[Return]]</f>
        <v>1.9231290511203185E-3</v>
      </c>
    </row>
    <row r="6038" spans="2:5" x14ac:dyDescent="0.2">
      <c r="B6038" s="149">
        <v>34845</v>
      </c>
      <c r="C6038" s="61">
        <v>45.191974999999999</v>
      </c>
      <c r="D6038">
        <f t="shared" si="95"/>
        <v>2.3621798445059853E-2</v>
      </c>
      <c r="E6038">
        <f>Table2[[#This Row],[Return]]</f>
        <v>2.3621798445059853E-2</v>
      </c>
    </row>
    <row r="6039" spans="2:5" x14ac:dyDescent="0.2">
      <c r="B6039" s="149">
        <v>34844</v>
      </c>
      <c r="C6039" s="61">
        <v>44.149093999999998</v>
      </c>
      <c r="D6039">
        <f t="shared" si="95"/>
        <v>0</v>
      </c>
      <c r="E6039">
        <f>Table2[[#This Row],[Return]]</f>
        <v>0</v>
      </c>
    </row>
    <row r="6040" spans="2:5" x14ac:dyDescent="0.2">
      <c r="B6040" s="149">
        <v>34843</v>
      </c>
      <c r="C6040" s="61">
        <v>44.149093999999998</v>
      </c>
      <c r="D6040">
        <f t="shared" si="95"/>
        <v>5.9407775131644766E-3</v>
      </c>
      <c r="E6040">
        <f>Table2[[#This Row],[Return]]</f>
        <v>5.9407775131644766E-3</v>
      </c>
    </row>
    <row r="6041" spans="2:5" x14ac:dyDescent="0.2">
      <c r="B6041" s="149">
        <v>34842</v>
      </c>
      <c r="C6041" s="61">
        <v>43.888362999999998</v>
      </c>
      <c r="D6041">
        <f t="shared" si="95"/>
        <v>-5.905693104370383E-3</v>
      </c>
      <c r="E6041">
        <f>Table2[[#This Row],[Return]]</f>
        <v>-5.905693104370383E-3</v>
      </c>
    </row>
    <row r="6042" spans="2:5" x14ac:dyDescent="0.2">
      <c r="B6042" s="149">
        <v>34841</v>
      </c>
      <c r="C6042" s="61">
        <v>44.149093999999998</v>
      </c>
      <c r="D6042">
        <f t="shared" si="95"/>
        <v>-2.307668562836657E-2</v>
      </c>
      <c r="E6042">
        <f>Table2[[#This Row],[Return]]</f>
        <v>-2.307668562836657E-2</v>
      </c>
    </row>
    <row r="6043" spans="2:5" x14ac:dyDescent="0.2">
      <c r="B6043" s="149">
        <v>34838</v>
      </c>
      <c r="C6043" s="61">
        <v>45.191974999999999</v>
      </c>
      <c r="D6043">
        <f t="shared" si="95"/>
        <v>-3.8315210832302001E-3</v>
      </c>
      <c r="E6043">
        <f>Table2[[#This Row],[Return]]</f>
        <v>-3.8315210832302001E-3</v>
      </c>
    </row>
    <row r="6044" spans="2:5" x14ac:dyDescent="0.2">
      <c r="B6044" s="149">
        <v>34837</v>
      </c>
      <c r="C6044" s="61">
        <v>45.365794999999999</v>
      </c>
      <c r="D6044">
        <f t="shared" si="95"/>
        <v>1.953130653507102E-2</v>
      </c>
      <c r="E6044">
        <f>Table2[[#This Row],[Return]]</f>
        <v>1.953130653507102E-2</v>
      </c>
    </row>
    <row r="6045" spans="2:5" x14ac:dyDescent="0.2">
      <c r="B6045" s="149">
        <v>34836</v>
      </c>
      <c r="C6045" s="61">
        <v>44.496715999999999</v>
      </c>
      <c r="D6045">
        <f t="shared" si="95"/>
        <v>4.4898075350601412E-2</v>
      </c>
      <c r="E6045">
        <f>Table2[[#This Row],[Return]]</f>
        <v>4.4898075350601412E-2</v>
      </c>
    </row>
    <row r="6046" spans="2:5" x14ac:dyDescent="0.2">
      <c r="B6046" s="149">
        <v>34835</v>
      </c>
      <c r="C6046" s="61">
        <v>42.584743000000003</v>
      </c>
      <c r="D6046">
        <f t="shared" si="95"/>
        <v>2.0833201488399979E-2</v>
      </c>
      <c r="E6046">
        <f>Table2[[#This Row],[Return]]</f>
        <v>2.0833201488399979E-2</v>
      </c>
    </row>
    <row r="6047" spans="2:5" x14ac:dyDescent="0.2">
      <c r="B6047" s="149">
        <v>34834</v>
      </c>
      <c r="C6047" s="61">
        <v>41.715671999999998</v>
      </c>
      <c r="D6047">
        <f t="shared" si="95"/>
        <v>-8.2645193952306378E-3</v>
      </c>
      <c r="E6047">
        <f>Table2[[#This Row],[Return]]</f>
        <v>-8.2645193952306378E-3</v>
      </c>
    </row>
    <row r="6048" spans="2:5" x14ac:dyDescent="0.2">
      <c r="B6048" s="149">
        <v>34831</v>
      </c>
      <c r="C6048" s="61">
        <v>42.063305</v>
      </c>
      <c r="D6048">
        <f t="shared" si="95"/>
        <v>2.0704493561203422E-3</v>
      </c>
      <c r="E6048">
        <f>Table2[[#This Row],[Return]]</f>
        <v>2.0704493561203422E-3</v>
      </c>
    </row>
    <row r="6049" spans="2:5" x14ac:dyDescent="0.2">
      <c r="B6049" s="149">
        <v>34830</v>
      </c>
      <c r="C6049" s="61">
        <v>41.976394999999997</v>
      </c>
      <c r="D6049">
        <f t="shared" si="95"/>
        <v>0</v>
      </c>
      <c r="E6049">
        <f>Table2[[#This Row],[Return]]</f>
        <v>0</v>
      </c>
    </row>
    <row r="6050" spans="2:5" x14ac:dyDescent="0.2">
      <c r="B6050" s="149">
        <v>34829</v>
      </c>
      <c r="C6050" s="61">
        <v>41.976394999999997</v>
      </c>
      <c r="D6050">
        <f t="shared" si="95"/>
        <v>6.2500011985902734E-3</v>
      </c>
      <c r="E6050">
        <f>Table2[[#This Row],[Return]]</f>
        <v>6.2500011985902734E-3</v>
      </c>
    </row>
    <row r="6051" spans="2:5" x14ac:dyDescent="0.2">
      <c r="B6051" s="149">
        <v>34828</v>
      </c>
      <c r="C6051" s="61">
        <v>41.715671999999998</v>
      </c>
      <c r="D6051">
        <f t="shared" si="95"/>
        <v>-2.0408036746869768E-2</v>
      </c>
      <c r="E6051">
        <f>Table2[[#This Row],[Return]]</f>
        <v>-2.0408036746869768E-2</v>
      </c>
    </row>
    <row r="6052" spans="2:5" x14ac:dyDescent="0.2">
      <c r="B6052" s="149">
        <v>34827</v>
      </c>
      <c r="C6052" s="61">
        <v>42.584743000000003</v>
      </c>
      <c r="D6052">
        <f t="shared" si="95"/>
        <v>-1.2594693285274117E-2</v>
      </c>
      <c r="E6052">
        <f>Table2[[#This Row],[Return]]</f>
        <v>-1.2594693285274117E-2</v>
      </c>
    </row>
    <row r="6053" spans="2:5" x14ac:dyDescent="0.2">
      <c r="B6053" s="149">
        <v>34824</v>
      </c>
      <c r="C6053" s="61">
        <v>43.127926000000002</v>
      </c>
      <c r="D6053">
        <f t="shared" si="95"/>
        <v>4.4736999944672125E-2</v>
      </c>
      <c r="E6053">
        <f>Table2[[#This Row],[Return]]</f>
        <v>4.4736999944672125E-2</v>
      </c>
    </row>
    <row r="6054" spans="2:5" x14ac:dyDescent="0.2">
      <c r="B6054" s="149">
        <v>34823</v>
      </c>
      <c r="C6054" s="61">
        <v>41.281131999999999</v>
      </c>
      <c r="D6054">
        <f t="shared" si="95"/>
        <v>4.9723542237677582E-2</v>
      </c>
      <c r="E6054">
        <f>Table2[[#This Row],[Return]]</f>
        <v>4.9723542237677582E-2</v>
      </c>
    </row>
    <row r="6055" spans="2:5" x14ac:dyDescent="0.2">
      <c r="B6055" s="149">
        <v>34822</v>
      </c>
      <c r="C6055" s="61">
        <v>39.325718000000002</v>
      </c>
      <c r="D6055">
        <f t="shared" si="95"/>
        <v>4.6243045071699927E-2</v>
      </c>
      <c r="E6055">
        <f>Table2[[#This Row],[Return]]</f>
        <v>4.6243045071699927E-2</v>
      </c>
    </row>
    <row r="6056" spans="2:5" x14ac:dyDescent="0.2">
      <c r="B6056" s="149">
        <v>34821</v>
      </c>
      <c r="C6056" s="61">
        <v>37.587555000000002</v>
      </c>
      <c r="D6056">
        <f t="shared" si="95"/>
        <v>-4.4199142149165593E-2</v>
      </c>
      <c r="E6056">
        <f>Table2[[#This Row],[Return]]</f>
        <v>-4.4199142149165593E-2</v>
      </c>
    </row>
    <row r="6057" spans="2:5" x14ac:dyDescent="0.2">
      <c r="B6057" s="149">
        <v>34820</v>
      </c>
      <c r="C6057" s="61">
        <v>39.325718000000002</v>
      </c>
      <c r="D6057">
        <f t="shared" si="95"/>
        <v>0</v>
      </c>
      <c r="E6057">
        <f>Table2[[#This Row],[Return]]</f>
        <v>0</v>
      </c>
    </row>
    <row r="6058" spans="2:5" x14ac:dyDescent="0.2">
      <c r="B6058" s="149">
        <v>34817</v>
      </c>
      <c r="C6058" s="61">
        <v>39.325718000000002</v>
      </c>
      <c r="D6058">
        <f t="shared" si="95"/>
        <v>-2.6881628899887679E-2</v>
      </c>
      <c r="E6058">
        <f>Table2[[#This Row],[Return]]</f>
        <v>-2.6881628899887679E-2</v>
      </c>
    </row>
    <row r="6059" spans="2:5" x14ac:dyDescent="0.2">
      <c r="B6059" s="149">
        <v>34816</v>
      </c>
      <c r="C6059" s="61">
        <v>40.412059999999997</v>
      </c>
      <c r="D6059">
        <f t="shared" si="95"/>
        <v>-5.3476146419349337E-3</v>
      </c>
      <c r="E6059">
        <f>Table2[[#This Row],[Return]]</f>
        <v>-5.3476146419349337E-3</v>
      </c>
    </row>
    <row r="6060" spans="2:5" x14ac:dyDescent="0.2">
      <c r="B6060" s="149">
        <v>34815</v>
      </c>
      <c r="C6060" s="61">
        <v>40.629330000000003</v>
      </c>
      <c r="D6060">
        <f t="shared" si="95"/>
        <v>-1.5789344148798935E-2</v>
      </c>
      <c r="E6060">
        <f>Table2[[#This Row],[Return]]</f>
        <v>-1.5789344148798935E-2</v>
      </c>
    </row>
    <row r="6061" spans="2:5" x14ac:dyDescent="0.2">
      <c r="B6061" s="149">
        <v>34814</v>
      </c>
      <c r="C6061" s="61">
        <v>41.281131999999999</v>
      </c>
      <c r="D6061">
        <f t="shared" si="95"/>
        <v>-2.0618545939322525E-2</v>
      </c>
      <c r="E6061">
        <f>Table2[[#This Row],[Return]]</f>
        <v>-2.0618545939322525E-2</v>
      </c>
    </row>
    <row r="6062" spans="2:5" x14ac:dyDescent="0.2">
      <c r="B6062" s="149">
        <v>34813</v>
      </c>
      <c r="C6062" s="61">
        <v>42.150207999999999</v>
      </c>
      <c r="D6062">
        <f t="shared" si="95"/>
        <v>-2.2670183583602024E-2</v>
      </c>
      <c r="E6062">
        <f>Table2[[#This Row],[Return]]</f>
        <v>-2.2670183583602024E-2</v>
      </c>
    </row>
    <row r="6063" spans="2:5" x14ac:dyDescent="0.2">
      <c r="B6063" s="149">
        <v>34810</v>
      </c>
      <c r="C6063" s="61">
        <v>43.127926000000002</v>
      </c>
      <c r="D6063">
        <f t="shared" si="95"/>
        <v>2.5256120070455013E-3</v>
      </c>
      <c r="E6063">
        <f>Table2[[#This Row],[Return]]</f>
        <v>2.5256120070455013E-3</v>
      </c>
    </row>
    <row r="6064" spans="2:5" x14ac:dyDescent="0.2">
      <c r="B6064" s="149">
        <v>34809</v>
      </c>
      <c r="C6064" s="61">
        <v>43.019275999999998</v>
      </c>
      <c r="D6064">
        <f t="shared" si="95"/>
        <v>-2.5192493606115986E-3</v>
      </c>
      <c r="E6064">
        <f>Table2[[#This Row],[Return]]</f>
        <v>-2.5192493606115986E-3</v>
      </c>
    </row>
    <row r="6065" spans="2:5" x14ac:dyDescent="0.2">
      <c r="B6065" s="149">
        <v>34808</v>
      </c>
      <c r="C6065" s="61">
        <v>43.127926000000002</v>
      </c>
      <c r="D6065">
        <f t="shared" si="95"/>
        <v>2.3196042116802911E-2</v>
      </c>
      <c r="E6065">
        <f>Table2[[#This Row],[Return]]</f>
        <v>2.3196042116802911E-2</v>
      </c>
    </row>
    <row r="6066" spans="2:5" x14ac:dyDescent="0.2">
      <c r="B6066" s="149">
        <v>34807</v>
      </c>
      <c r="C6066" s="61">
        <v>42.150207999999999</v>
      </c>
      <c r="D6066">
        <f t="shared" si="95"/>
        <v>-5.1284842488541118E-3</v>
      </c>
      <c r="E6066">
        <f>Table2[[#This Row],[Return]]</f>
        <v>-5.1284842488541118E-3</v>
      </c>
    </row>
    <row r="6067" spans="2:5" x14ac:dyDescent="0.2">
      <c r="B6067" s="149">
        <v>34806</v>
      </c>
      <c r="C6067" s="61">
        <v>42.367488999999999</v>
      </c>
      <c r="D6067">
        <f t="shared" si="95"/>
        <v>1.0362926845507915E-2</v>
      </c>
      <c r="E6067">
        <f>Table2[[#This Row],[Return]]</f>
        <v>1.0362926845507915E-2</v>
      </c>
    </row>
    <row r="6068" spans="2:5" x14ac:dyDescent="0.2">
      <c r="B6068" s="149">
        <v>34803</v>
      </c>
      <c r="C6068" s="61">
        <v>41.932941</v>
      </c>
      <c r="D6068">
        <f t="shared" si="95"/>
        <v>0</v>
      </c>
      <c r="E6068">
        <f>Table2[[#This Row],[Return]]</f>
        <v>0</v>
      </c>
    </row>
    <row r="6069" spans="2:5" x14ac:dyDescent="0.2">
      <c r="B6069" s="149">
        <v>34802</v>
      </c>
      <c r="C6069" s="61">
        <v>41.932941</v>
      </c>
      <c r="D6069">
        <f t="shared" si="95"/>
        <v>0</v>
      </c>
      <c r="E6069">
        <f>Table2[[#This Row],[Return]]</f>
        <v>0</v>
      </c>
    </row>
    <row r="6070" spans="2:5" x14ac:dyDescent="0.2">
      <c r="B6070" s="149">
        <v>34801</v>
      </c>
      <c r="C6070" s="61">
        <v>41.932941</v>
      </c>
      <c r="D6070">
        <f t="shared" si="95"/>
        <v>0</v>
      </c>
      <c r="E6070">
        <f>Table2[[#This Row],[Return]]</f>
        <v>0</v>
      </c>
    </row>
    <row r="6071" spans="2:5" x14ac:dyDescent="0.2">
      <c r="B6071" s="149">
        <v>34800</v>
      </c>
      <c r="C6071" s="61">
        <v>41.932941</v>
      </c>
      <c r="D6071">
        <f t="shared" si="95"/>
        <v>0</v>
      </c>
      <c r="E6071">
        <f>Table2[[#This Row],[Return]]</f>
        <v>0</v>
      </c>
    </row>
    <row r="6072" spans="2:5" x14ac:dyDescent="0.2">
      <c r="B6072" s="149">
        <v>34799</v>
      </c>
      <c r="C6072" s="61">
        <v>41.932941</v>
      </c>
      <c r="D6072">
        <f t="shared" si="95"/>
        <v>0</v>
      </c>
      <c r="E6072">
        <f>Table2[[#This Row],[Return]]</f>
        <v>0</v>
      </c>
    </row>
    <row r="6073" spans="2:5" x14ac:dyDescent="0.2">
      <c r="B6073" s="149">
        <v>34796</v>
      </c>
      <c r="C6073" s="61">
        <v>41.932941</v>
      </c>
      <c r="D6073">
        <f t="shared" si="95"/>
        <v>-1.0256638055656296E-2</v>
      </c>
      <c r="E6073">
        <f>Table2[[#This Row],[Return]]</f>
        <v>-1.0256638055656296E-2</v>
      </c>
    </row>
    <row r="6074" spans="2:5" x14ac:dyDescent="0.2">
      <c r="B6074" s="149">
        <v>34795</v>
      </c>
      <c r="C6074" s="61">
        <v>42.367488999999999</v>
      </c>
      <c r="D6074">
        <f t="shared" si="95"/>
        <v>2.6316066138883973E-2</v>
      </c>
      <c r="E6074">
        <f>Table2[[#This Row],[Return]]</f>
        <v>2.6316066138883973E-2</v>
      </c>
    </row>
    <row r="6075" spans="2:5" x14ac:dyDescent="0.2">
      <c r="B6075" s="149">
        <v>34794</v>
      </c>
      <c r="C6075" s="61">
        <v>41.281131999999999</v>
      </c>
      <c r="D6075">
        <f t="shared" si="95"/>
        <v>3.2608419410024549E-2</v>
      </c>
      <c r="E6075">
        <f>Table2[[#This Row],[Return]]</f>
        <v>3.2608419410024549E-2</v>
      </c>
    </row>
    <row r="6076" spans="2:5" x14ac:dyDescent="0.2">
      <c r="B6076" s="149">
        <v>34793</v>
      </c>
      <c r="C6076" s="61">
        <v>39.977528</v>
      </c>
      <c r="D6076">
        <f t="shared" si="95"/>
        <v>5.747138355224015E-2</v>
      </c>
      <c r="E6076">
        <f>Table2[[#This Row],[Return]]</f>
        <v>5.747138355224015E-2</v>
      </c>
    </row>
    <row r="6077" spans="2:5" x14ac:dyDescent="0.2">
      <c r="B6077" s="149">
        <v>34792</v>
      </c>
      <c r="C6077" s="61">
        <v>37.804831999999998</v>
      </c>
      <c r="D6077">
        <f t="shared" si="95"/>
        <v>3.5714629147174701E-2</v>
      </c>
      <c r="E6077">
        <f>Table2[[#This Row],[Return]]</f>
        <v>3.5714629147174701E-2</v>
      </c>
    </row>
    <row r="6078" spans="2:5" x14ac:dyDescent="0.2">
      <c r="B6078" s="149">
        <v>34789</v>
      </c>
      <c r="C6078" s="61">
        <v>36.501204999999999</v>
      </c>
      <c r="D6078">
        <f t="shared" si="95"/>
        <v>-5.9174013261931412E-3</v>
      </c>
      <c r="E6078">
        <f>Table2[[#This Row],[Return]]</f>
        <v>-5.9174013261931412E-3</v>
      </c>
    </row>
    <row r="6079" spans="2:5" x14ac:dyDescent="0.2">
      <c r="B6079" s="149">
        <v>34788</v>
      </c>
      <c r="C6079" s="61">
        <v>36.718482999999999</v>
      </c>
      <c r="D6079">
        <f t="shared" si="95"/>
        <v>5.9526253996272267E-3</v>
      </c>
      <c r="E6079">
        <f>Table2[[#This Row],[Return]]</f>
        <v>5.9526253996272267E-3</v>
      </c>
    </row>
    <row r="6080" spans="2:5" x14ac:dyDescent="0.2">
      <c r="B6080" s="149">
        <v>34787</v>
      </c>
      <c r="C6080" s="61">
        <v>36.501204999999999</v>
      </c>
      <c r="D6080">
        <f t="shared" si="95"/>
        <v>-2.3256119506475315E-2</v>
      </c>
      <c r="E6080">
        <f>Table2[[#This Row],[Return]]</f>
        <v>-2.3256119506475315E-2</v>
      </c>
    </row>
    <row r="6081" spans="2:5" x14ac:dyDescent="0.2">
      <c r="B6081" s="149">
        <v>34786</v>
      </c>
      <c r="C6081" s="61">
        <v>37.370292999999997</v>
      </c>
      <c r="D6081">
        <f t="shared" si="95"/>
        <v>-1.1494271420119018E-2</v>
      </c>
      <c r="E6081">
        <f>Table2[[#This Row],[Return]]</f>
        <v>-1.1494271420119018E-2</v>
      </c>
    </row>
    <row r="6082" spans="2:5" x14ac:dyDescent="0.2">
      <c r="B6082" s="149">
        <v>34785</v>
      </c>
      <c r="C6082" s="61">
        <v>37.804831999999998</v>
      </c>
      <c r="D6082">
        <f t="shared" si="95"/>
        <v>-1.136349936773275E-2</v>
      </c>
      <c r="E6082">
        <f>Table2[[#This Row],[Return]]</f>
        <v>-1.136349936773275E-2</v>
      </c>
    </row>
    <row r="6083" spans="2:5" x14ac:dyDescent="0.2">
      <c r="B6083" s="149">
        <v>34782</v>
      </c>
      <c r="C6083" s="61">
        <v>38.239364999999999</v>
      </c>
      <c r="D6083">
        <f t="shared" si="95"/>
        <v>-1.1235795554815624E-2</v>
      </c>
      <c r="E6083">
        <f>Table2[[#This Row],[Return]]</f>
        <v>-1.1235795554815624E-2</v>
      </c>
    </row>
    <row r="6084" spans="2:5" x14ac:dyDescent="0.2">
      <c r="B6084" s="149">
        <v>34781</v>
      </c>
      <c r="C6084" s="61">
        <v>38.673896999999997</v>
      </c>
      <c r="D6084">
        <f t="shared" ref="D6084:D6147" si="96">(C6084-C6085)/C6085</f>
        <v>-5.5867945770935803E-3</v>
      </c>
      <c r="E6084">
        <f>Table2[[#This Row],[Return]]</f>
        <v>-5.5867945770935803E-3</v>
      </c>
    </row>
    <row r="6085" spans="2:5" x14ac:dyDescent="0.2">
      <c r="B6085" s="149">
        <v>34780</v>
      </c>
      <c r="C6085" s="61">
        <v>38.891173999999999</v>
      </c>
      <c r="D6085">
        <f t="shared" si="96"/>
        <v>0</v>
      </c>
      <c r="E6085">
        <f>Table2[[#This Row],[Return]]</f>
        <v>0</v>
      </c>
    </row>
    <row r="6086" spans="2:5" x14ac:dyDescent="0.2">
      <c r="B6086" s="149">
        <v>34779</v>
      </c>
      <c r="C6086" s="61">
        <v>38.891173999999999</v>
      </c>
      <c r="D6086">
        <f t="shared" si="96"/>
        <v>0</v>
      </c>
      <c r="E6086">
        <f>Table2[[#This Row],[Return]]</f>
        <v>0</v>
      </c>
    </row>
    <row r="6087" spans="2:5" x14ac:dyDescent="0.2">
      <c r="B6087" s="149">
        <v>34778</v>
      </c>
      <c r="C6087" s="61">
        <v>38.891173999999999</v>
      </c>
      <c r="D6087">
        <f t="shared" si="96"/>
        <v>0</v>
      </c>
      <c r="E6087">
        <f>Table2[[#This Row],[Return]]</f>
        <v>0</v>
      </c>
    </row>
    <row r="6088" spans="2:5" x14ac:dyDescent="0.2">
      <c r="B6088" s="149">
        <v>34775</v>
      </c>
      <c r="C6088" s="61">
        <v>38.891173999999999</v>
      </c>
      <c r="D6088">
        <f t="shared" si="96"/>
        <v>0</v>
      </c>
      <c r="E6088">
        <f>Table2[[#This Row],[Return]]</f>
        <v>0</v>
      </c>
    </row>
    <row r="6089" spans="2:5" x14ac:dyDescent="0.2">
      <c r="B6089" s="149">
        <v>34774</v>
      </c>
      <c r="C6089" s="61">
        <v>38.891173999999999</v>
      </c>
      <c r="D6089">
        <f t="shared" si="96"/>
        <v>-3.2432462018087374E-2</v>
      </c>
      <c r="E6089">
        <f>Table2[[#This Row],[Return]]</f>
        <v>-3.2432462018087374E-2</v>
      </c>
    </row>
    <row r="6090" spans="2:5" x14ac:dyDescent="0.2">
      <c r="B6090" s="149">
        <v>34773</v>
      </c>
      <c r="C6090" s="61">
        <v>40.194789999999998</v>
      </c>
      <c r="D6090">
        <f t="shared" si="96"/>
        <v>-5.3763653721190952E-3</v>
      </c>
      <c r="E6090">
        <f>Table2[[#This Row],[Return]]</f>
        <v>-5.3763653721190952E-3</v>
      </c>
    </row>
    <row r="6091" spans="2:5" x14ac:dyDescent="0.2">
      <c r="B6091" s="149">
        <v>34772</v>
      </c>
      <c r="C6091" s="61">
        <v>40.412059999999997</v>
      </c>
      <c r="D6091">
        <f t="shared" si="96"/>
        <v>2.197800752720128E-2</v>
      </c>
      <c r="E6091">
        <f>Table2[[#This Row],[Return]]</f>
        <v>2.197800752720128E-2</v>
      </c>
    </row>
    <row r="6092" spans="2:5" x14ac:dyDescent="0.2">
      <c r="B6092" s="149">
        <v>34771</v>
      </c>
      <c r="C6092" s="61">
        <v>39.542983999999997</v>
      </c>
      <c r="D6092">
        <f t="shared" si="96"/>
        <v>-1.6216181251351248E-2</v>
      </c>
      <c r="E6092">
        <f>Table2[[#This Row],[Return]]</f>
        <v>-1.6216181251351248E-2</v>
      </c>
    </row>
    <row r="6093" spans="2:5" x14ac:dyDescent="0.2">
      <c r="B6093" s="149">
        <v>34768</v>
      </c>
      <c r="C6093" s="61">
        <v>40.194789999999998</v>
      </c>
      <c r="D6093">
        <f t="shared" si="96"/>
        <v>-5.3763653721190952E-3</v>
      </c>
      <c r="E6093">
        <f>Table2[[#This Row],[Return]]</f>
        <v>-5.3763653721190952E-3</v>
      </c>
    </row>
    <row r="6094" spans="2:5" x14ac:dyDescent="0.2">
      <c r="B6094" s="149">
        <v>34767</v>
      </c>
      <c r="C6094" s="61">
        <v>40.412059999999997</v>
      </c>
      <c r="D6094">
        <f t="shared" si="96"/>
        <v>-8.0000314203226858E-3</v>
      </c>
      <c r="E6094">
        <f>Table2[[#This Row],[Return]]</f>
        <v>-8.0000314203226858E-3</v>
      </c>
    </row>
    <row r="6095" spans="2:5" x14ac:dyDescent="0.2">
      <c r="B6095" s="149">
        <v>34766</v>
      </c>
      <c r="C6095" s="61">
        <v>40.737965000000003</v>
      </c>
      <c r="D6095">
        <f t="shared" si="96"/>
        <v>-1.3157754491809887E-2</v>
      </c>
      <c r="E6095">
        <f>Table2[[#This Row],[Return]]</f>
        <v>-1.3157754491809887E-2</v>
      </c>
    </row>
    <row r="6096" spans="2:5" x14ac:dyDescent="0.2">
      <c r="B6096" s="149">
        <v>34765</v>
      </c>
      <c r="C6096" s="61">
        <v>41.281131999999999</v>
      </c>
      <c r="D6096">
        <f t="shared" si="96"/>
        <v>-1.0416708617327282E-2</v>
      </c>
      <c r="E6096">
        <f>Table2[[#This Row],[Return]]</f>
        <v>-1.0416708617327282E-2</v>
      </c>
    </row>
    <row r="6097" spans="2:5" x14ac:dyDescent="0.2">
      <c r="B6097" s="149">
        <v>34764</v>
      </c>
      <c r="C6097" s="61">
        <v>41.715671999999998</v>
      </c>
      <c r="D6097">
        <f t="shared" si="96"/>
        <v>-1.0309225520310633E-2</v>
      </c>
      <c r="E6097">
        <f>Table2[[#This Row],[Return]]</f>
        <v>-1.0309225520310633E-2</v>
      </c>
    </row>
    <row r="6098" spans="2:5" x14ac:dyDescent="0.2">
      <c r="B6098" s="149">
        <v>34761</v>
      </c>
      <c r="C6098" s="61">
        <v>42.150207999999999</v>
      </c>
      <c r="D6098">
        <f t="shared" si="96"/>
        <v>5.181296489554588E-3</v>
      </c>
      <c r="E6098">
        <f>Table2[[#This Row],[Return]]</f>
        <v>5.181296489554588E-3</v>
      </c>
    </row>
    <row r="6099" spans="2:5" x14ac:dyDescent="0.2">
      <c r="B6099" s="149">
        <v>34760</v>
      </c>
      <c r="C6099" s="61">
        <v>41.932941</v>
      </c>
      <c r="D6099">
        <f t="shared" si="96"/>
        <v>5.2083303368576136E-3</v>
      </c>
      <c r="E6099">
        <f>Table2[[#This Row],[Return]]</f>
        <v>5.2083303368576136E-3</v>
      </c>
    </row>
    <row r="6100" spans="2:5" x14ac:dyDescent="0.2">
      <c r="B6100" s="149">
        <v>34759</v>
      </c>
      <c r="C6100" s="61">
        <v>41.715671999999998</v>
      </c>
      <c r="D6100">
        <f t="shared" si="96"/>
        <v>3.7837789424947872E-2</v>
      </c>
      <c r="E6100">
        <f>Table2[[#This Row],[Return]]</f>
        <v>3.7837789424947872E-2</v>
      </c>
    </row>
    <row r="6101" spans="2:5" x14ac:dyDescent="0.2">
      <c r="B6101" s="149">
        <v>34758</v>
      </c>
      <c r="C6101" s="61">
        <v>40.194789999999998</v>
      </c>
      <c r="D6101">
        <f t="shared" si="96"/>
        <v>-1.0695229283869694E-2</v>
      </c>
      <c r="E6101">
        <f>Table2[[#This Row],[Return]]</f>
        <v>-1.0695229283869694E-2</v>
      </c>
    </row>
    <row r="6102" spans="2:5" x14ac:dyDescent="0.2">
      <c r="B6102" s="149">
        <v>34757</v>
      </c>
      <c r="C6102" s="61">
        <v>40.629330000000003</v>
      </c>
      <c r="D6102">
        <f t="shared" si="96"/>
        <v>0</v>
      </c>
      <c r="E6102">
        <f>Table2[[#This Row],[Return]]</f>
        <v>0</v>
      </c>
    </row>
    <row r="6103" spans="2:5" x14ac:dyDescent="0.2">
      <c r="B6103" s="149">
        <v>34754</v>
      </c>
      <c r="C6103" s="61">
        <v>40.629330000000003</v>
      </c>
      <c r="D6103">
        <f t="shared" si="96"/>
        <v>1.6304209705012365E-2</v>
      </c>
      <c r="E6103">
        <f>Table2[[#This Row],[Return]]</f>
        <v>1.6304209705012365E-2</v>
      </c>
    </row>
    <row r="6104" spans="2:5" x14ac:dyDescent="0.2">
      <c r="B6104" s="149">
        <v>34753</v>
      </c>
      <c r="C6104" s="61">
        <v>39.977528</v>
      </c>
      <c r="D6104">
        <f t="shared" si="96"/>
        <v>3.3708291667633158E-2</v>
      </c>
      <c r="E6104">
        <f>Table2[[#This Row],[Return]]</f>
        <v>3.3708291667633158E-2</v>
      </c>
    </row>
    <row r="6105" spans="2:5" x14ac:dyDescent="0.2">
      <c r="B6105" s="149">
        <v>34752</v>
      </c>
      <c r="C6105" s="61">
        <v>38.673896999999997</v>
      </c>
      <c r="D6105">
        <f t="shared" si="96"/>
        <v>-2.1978285705499628E-2</v>
      </c>
      <c r="E6105">
        <f>Table2[[#This Row],[Return]]</f>
        <v>-2.1978285705499628E-2</v>
      </c>
    </row>
    <row r="6106" spans="2:5" x14ac:dyDescent="0.2">
      <c r="B6106" s="149">
        <v>34751</v>
      </c>
      <c r="C6106" s="61">
        <v>39.542983999999997</v>
      </c>
      <c r="D6106">
        <f t="shared" si="96"/>
        <v>-3.7036990136291609E-2</v>
      </c>
      <c r="E6106">
        <f>Table2[[#This Row],[Return]]</f>
        <v>-3.7036990136291609E-2</v>
      </c>
    </row>
    <row r="6107" spans="2:5" x14ac:dyDescent="0.2">
      <c r="B6107" s="149">
        <v>34750</v>
      </c>
      <c r="C6107" s="61">
        <v>41.063865999999997</v>
      </c>
      <c r="D6107">
        <f t="shared" si="96"/>
        <v>-1.5624967038766643E-2</v>
      </c>
      <c r="E6107">
        <f>Table2[[#This Row],[Return]]</f>
        <v>-1.5624967038766643E-2</v>
      </c>
    </row>
    <row r="6108" spans="2:5" x14ac:dyDescent="0.2">
      <c r="B6108" s="149">
        <v>34747</v>
      </c>
      <c r="C6108" s="61">
        <v>41.715671999999998</v>
      </c>
      <c r="D6108">
        <f t="shared" si="96"/>
        <v>-5.1813441847544566E-3</v>
      </c>
      <c r="E6108">
        <f>Table2[[#This Row],[Return]]</f>
        <v>-5.1813441847544566E-3</v>
      </c>
    </row>
    <row r="6109" spans="2:5" x14ac:dyDescent="0.2">
      <c r="B6109" s="149">
        <v>34746</v>
      </c>
      <c r="C6109" s="61">
        <v>41.932941</v>
      </c>
      <c r="D6109">
        <f t="shared" si="96"/>
        <v>-1.0256638055656296E-2</v>
      </c>
      <c r="E6109">
        <f>Table2[[#This Row],[Return]]</f>
        <v>-1.0256638055656296E-2</v>
      </c>
    </row>
    <row r="6110" spans="2:5" x14ac:dyDescent="0.2">
      <c r="B6110" s="149">
        <v>34745</v>
      </c>
      <c r="C6110" s="61">
        <v>42.367488999999999</v>
      </c>
      <c r="D6110">
        <f t="shared" si="96"/>
        <v>-2.0100396051388147E-2</v>
      </c>
      <c r="E6110">
        <f>Table2[[#This Row],[Return]]</f>
        <v>-2.0100396051388147E-2</v>
      </c>
    </row>
    <row r="6111" spans="2:5" x14ac:dyDescent="0.2">
      <c r="B6111" s="149">
        <v>34744</v>
      </c>
      <c r="C6111" s="61">
        <v>43.236561000000002</v>
      </c>
      <c r="D6111">
        <f t="shared" si="96"/>
        <v>0</v>
      </c>
      <c r="E6111">
        <f>Table2[[#This Row],[Return]]</f>
        <v>0</v>
      </c>
    </row>
    <row r="6112" spans="2:5" x14ac:dyDescent="0.2">
      <c r="B6112" s="149">
        <v>34743</v>
      </c>
      <c r="C6112" s="61">
        <v>43.236561000000002</v>
      </c>
      <c r="D6112">
        <f t="shared" si="96"/>
        <v>-9.950196579673767E-3</v>
      </c>
      <c r="E6112">
        <f>Table2[[#This Row],[Return]]</f>
        <v>-9.950196579673767E-3</v>
      </c>
    </row>
    <row r="6113" spans="2:5" x14ac:dyDescent="0.2">
      <c r="B6113" s="149">
        <v>34740</v>
      </c>
      <c r="C6113" s="61">
        <v>43.671097000000003</v>
      </c>
      <c r="D6113">
        <f t="shared" si="96"/>
        <v>-4.9504238743193745E-3</v>
      </c>
      <c r="E6113">
        <f>Table2[[#This Row],[Return]]</f>
        <v>-4.9504238743193745E-3</v>
      </c>
    </row>
    <row r="6114" spans="2:5" x14ac:dyDescent="0.2">
      <c r="B6114" s="149">
        <v>34739</v>
      </c>
      <c r="C6114" s="61">
        <v>43.888362999999998</v>
      </c>
      <c r="D6114">
        <f t="shared" si="96"/>
        <v>0</v>
      </c>
      <c r="E6114">
        <f>Table2[[#This Row],[Return]]</f>
        <v>0</v>
      </c>
    </row>
    <row r="6115" spans="2:5" x14ac:dyDescent="0.2">
      <c r="B6115" s="149">
        <v>34738</v>
      </c>
      <c r="C6115" s="61">
        <v>43.888362999999998</v>
      </c>
      <c r="D6115">
        <f t="shared" si="96"/>
        <v>-1.4634204496691214E-2</v>
      </c>
      <c r="E6115">
        <f>Table2[[#This Row],[Return]]</f>
        <v>-1.4634204496691214E-2</v>
      </c>
    </row>
    <row r="6116" spans="2:5" x14ac:dyDescent="0.2">
      <c r="B6116" s="149">
        <v>34737</v>
      </c>
      <c r="C6116" s="61">
        <v>44.540173000000003</v>
      </c>
      <c r="D6116">
        <f t="shared" si="96"/>
        <v>0</v>
      </c>
      <c r="E6116">
        <f>Table2[[#This Row],[Return]]</f>
        <v>0</v>
      </c>
    </row>
    <row r="6117" spans="2:5" x14ac:dyDescent="0.2">
      <c r="B6117" s="149">
        <v>34736</v>
      </c>
      <c r="C6117" s="61">
        <v>44.540173000000003</v>
      </c>
      <c r="D6117">
        <f t="shared" si="96"/>
        <v>-1.442295894348491E-2</v>
      </c>
      <c r="E6117">
        <f>Table2[[#This Row],[Return]]</f>
        <v>-1.442295894348491E-2</v>
      </c>
    </row>
    <row r="6118" spans="2:5" x14ac:dyDescent="0.2">
      <c r="B6118" s="149">
        <v>34733</v>
      </c>
      <c r="C6118" s="61">
        <v>45.191974999999999</v>
      </c>
      <c r="D6118">
        <f t="shared" si="96"/>
        <v>1.4634024883558409E-2</v>
      </c>
      <c r="E6118">
        <f>Table2[[#This Row],[Return]]</f>
        <v>1.4634024883558409E-2</v>
      </c>
    </row>
    <row r="6119" spans="2:5" x14ac:dyDescent="0.2">
      <c r="B6119" s="149">
        <v>34732</v>
      </c>
      <c r="C6119" s="61">
        <v>44.540173000000003</v>
      </c>
      <c r="D6119">
        <f t="shared" si="96"/>
        <v>1.4851545043956292E-2</v>
      </c>
      <c r="E6119">
        <f>Table2[[#This Row],[Return]]</f>
        <v>1.4851545043956292E-2</v>
      </c>
    </row>
    <row r="6120" spans="2:5" x14ac:dyDescent="0.2">
      <c r="B6120" s="149">
        <v>34731</v>
      </c>
      <c r="C6120" s="61">
        <v>43.888362999999998</v>
      </c>
      <c r="D6120">
        <f t="shared" si="96"/>
        <v>-1.9417530608652731E-2</v>
      </c>
      <c r="E6120">
        <f>Table2[[#This Row],[Return]]</f>
        <v>-1.9417530608652731E-2</v>
      </c>
    </row>
    <row r="6121" spans="2:5" x14ac:dyDescent="0.2">
      <c r="B6121" s="149">
        <v>34730</v>
      </c>
      <c r="C6121" s="61">
        <v>44.757441999999998</v>
      </c>
      <c r="D6121">
        <f t="shared" si="96"/>
        <v>2.99999095591824E-2</v>
      </c>
      <c r="E6121">
        <f>Table2[[#This Row],[Return]]</f>
        <v>2.99999095591824E-2</v>
      </c>
    </row>
    <row r="6122" spans="2:5" x14ac:dyDescent="0.2">
      <c r="B6122" s="149">
        <v>34729</v>
      </c>
      <c r="C6122" s="61">
        <v>43.453831000000001</v>
      </c>
      <c r="D6122">
        <f t="shared" si="96"/>
        <v>3.092803243106183E-2</v>
      </c>
      <c r="E6122">
        <f>Table2[[#This Row],[Return]]</f>
        <v>3.092803243106183E-2</v>
      </c>
    </row>
    <row r="6123" spans="2:5" x14ac:dyDescent="0.2">
      <c r="B6123" s="149">
        <v>34726</v>
      </c>
      <c r="C6123" s="61">
        <v>42.150207999999999</v>
      </c>
      <c r="D6123">
        <f t="shared" si="96"/>
        <v>0</v>
      </c>
      <c r="E6123">
        <f>Table2[[#This Row],[Return]]</f>
        <v>0</v>
      </c>
    </row>
    <row r="6124" spans="2:5" x14ac:dyDescent="0.2">
      <c r="B6124" s="149">
        <v>34725</v>
      </c>
      <c r="C6124" s="61">
        <v>42.150207999999999</v>
      </c>
      <c r="D6124">
        <f t="shared" si="96"/>
        <v>0</v>
      </c>
      <c r="E6124">
        <f>Table2[[#This Row],[Return]]</f>
        <v>0</v>
      </c>
    </row>
    <row r="6125" spans="2:5" x14ac:dyDescent="0.2">
      <c r="B6125" s="149">
        <v>34724</v>
      </c>
      <c r="C6125" s="61">
        <v>42.150207999999999</v>
      </c>
      <c r="D6125">
        <f t="shared" si="96"/>
        <v>3.1914926954003851E-2</v>
      </c>
      <c r="E6125">
        <f>Table2[[#This Row],[Return]]</f>
        <v>3.1914926954003851E-2</v>
      </c>
    </row>
    <row r="6126" spans="2:5" x14ac:dyDescent="0.2">
      <c r="B6126" s="149">
        <v>34723</v>
      </c>
      <c r="C6126" s="61">
        <v>40.846592000000001</v>
      </c>
      <c r="D6126">
        <f t="shared" si="96"/>
        <v>0</v>
      </c>
      <c r="E6126">
        <f>Table2[[#This Row],[Return]]</f>
        <v>0</v>
      </c>
    </row>
    <row r="6127" spans="2:5" x14ac:dyDescent="0.2">
      <c r="B6127" s="149">
        <v>34722</v>
      </c>
      <c r="C6127" s="61">
        <v>40.846592000000001</v>
      </c>
      <c r="D6127">
        <f t="shared" si="96"/>
        <v>-1.052635862795619E-2</v>
      </c>
      <c r="E6127">
        <f>Table2[[#This Row],[Return]]</f>
        <v>-1.052635862795619E-2</v>
      </c>
    </row>
    <row r="6128" spans="2:5" x14ac:dyDescent="0.2">
      <c r="B6128" s="149">
        <v>34719</v>
      </c>
      <c r="C6128" s="61">
        <v>41.281131999999999</v>
      </c>
      <c r="D6128">
        <f t="shared" si="96"/>
        <v>-1.0416708617327282E-2</v>
      </c>
      <c r="E6128">
        <f>Table2[[#This Row],[Return]]</f>
        <v>-1.0416708617327282E-2</v>
      </c>
    </row>
    <row r="6129" spans="2:5" x14ac:dyDescent="0.2">
      <c r="B6129" s="149">
        <v>34718</v>
      </c>
      <c r="C6129" s="61">
        <v>41.715671999999998</v>
      </c>
      <c r="D6129">
        <f t="shared" si="96"/>
        <v>5.2356232897835244E-3</v>
      </c>
      <c r="E6129">
        <f>Table2[[#This Row],[Return]]</f>
        <v>5.2356232897835244E-3</v>
      </c>
    </row>
    <row r="6130" spans="2:5" x14ac:dyDescent="0.2">
      <c r="B6130" s="149">
        <v>34717</v>
      </c>
      <c r="C6130" s="61">
        <v>41.498401999999999</v>
      </c>
      <c r="D6130">
        <f t="shared" si="96"/>
        <v>5.263179313978095E-3</v>
      </c>
      <c r="E6130">
        <f>Table2[[#This Row],[Return]]</f>
        <v>5.263179313978095E-3</v>
      </c>
    </row>
    <row r="6131" spans="2:5" x14ac:dyDescent="0.2">
      <c r="B6131" s="149">
        <v>34716</v>
      </c>
      <c r="C6131" s="61">
        <v>41.281131999999999</v>
      </c>
      <c r="D6131">
        <f t="shared" si="96"/>
        <v>-5.2356232897835244E-3</v>
      </c>
      <c r="E6131">
        <f>Table2[[#This Row],[Return]]</f>
        <v>-5.2356232897835244E-3</v>
      </c>
    </row>
    <row r="6132" spans="2:5" x14ac:dyDescent="0.2">
      <c r="B6132" s="149">
        <v>34715</v>
      </c>
      <c r="C6132" s="61">
        <v>41.498401999999999</v>
      </c>
      <c r="D6132">
        <f t="shared" si="96"/>
        <v>5.263179313978095E-3</v>
      </c>
      <c r="E6132">
        <f>Table2[[#This Row],[Return]]</f>
        <v>5.263179313978095E-3</v>
      </c>
    </row>
    <row r="6133" spans="2:5" x14ac:dyDescent="0.2">
      <c r="B6133" s="149">
        <v>34712</v>
      </c>
      <c r="C6133" s="61">
        <v>41.281131999999999</v>
      </c>
      <c r="D6133">
        <f t="shared" si="96"/>
        <v>0</v>
      </c>
      <c r="E6133">
        <f>Table2[[#This Row],[Return]]</f>
        <v>0</v>
      </c>
    </row>
    <row r="6134" spans="2:5" x14ac:dyDescent="0.2">
      <c r="B6134" s="149">
        <v>34711</v>
      </c>
      <c r="C6134" s="61">
        <v>41.281131999999999</v>
      </c>
      <c r="D6134">
        <f t="shared" si="96"/>
        <v>0</v>
      </c>
      <c r="E6134">
        <f>Table2[[#This Row],[Return]]</f>
        <v>0</v>
      </c>
    </row>
    <row r="6135" spans="2:5" x14ac:dyDescent="0.2">
      <c r="B6135" s="149">
        <v>34710</v>
      </c>
      <c r="C6135" s="61">
        <v>41.281131999999999</v>
      </c>
      <c r="D6135">
        <f t="shared" si="96"/>
        <v>-1.5544080249463068E-2</v>
      </c>
      <c r="E6135">
        <f>Table2[[#This Row],[Return]]</f>
        <v>-1.5544080249463068E-2</v>
      </c>
    </row>
    <row r="6136" spans="2:5" x14ac:dyDescent="0.2">
      <c r="B6136" s="149">
        <v>34709</v>
      </c>
      <c r="C6136" s="61">
        <v>41.932941</v>
      </c>
      <c r="D6136">
        <f t="shared" si="96"/>
        <v>-2.0304831810660142E-2</v>
      </c>
      <c r="E6136">
        <f>Table2[[#This Row],[Return]]</f>
        <v>-2.0304831810660142E-2</v>
      </c>
    </row>
    <row r="6137" spans="2:5" x14ac:dyDescent="0.2">
      <c r="B6137" s="149">
        <v>34708</v>
      </c>
      <c r="C6137" s="61">
        <v>42.802028999999997</v>
      </c>
      <c r="D6137">
        <f t="shared" si="96"/>
        <v>-1.0050105511398197E-2</v>
      </c>
      <c r="E6137">
        <f>Table2[[#This Row],[Return]]</f>
        <v>-1.0050105511398197E-2</v>
      </c>
    </row>
    <row r="6138" spans="2:5" x14ac:dyDescent="0.2">
      <c r="B6138" s="149">
        <v>34705</v>
      </c>
      <c r="C6138" s="61">
        <v>43.236561000000002</v>
      </c>
      <c r="D6138">
        <f t="shared" si="96"/>
        <v>-1.9704242286171649E-2</v>
      </c>
      <c r="E6138">
        <f>Table2[[#This Row],[Return]]</f>
        <v>-1.9704242286171649E-2</v>
      </c>
    </row>
    <row r="6139" spans="2:5" x14ac:dyDescent="0.2">
      <c r="B6139" s="149">
        <v>34704</v>
      </c>
      <c r="C6139" s="61">
        <v>44.105629</v>
      </c>
      <c r="D6139">
        <f t="shared" si="96"/>
        <v>-1.9323814680569748E-2</v>
      </c>
      <c r="E6139">
        <f>Table2[[#This Row],[Return]]</f>
        <v>-1.9323814680569748E-2</v>
      </c>
    </row>
    <row r="6140" spans="2:5" x14ac:dyDescent="0.2">
      <c r="B6140" s="149">
        <v>34703</v>
      </c>
      <c r="C6140" s="61">
        <v>44.974711999999997</v>
      </c>
      <c r="D6140">
        <f t="shared" si="96"/>
        <v>-9.5692628230220934E-3</v>
      </c>
      <c r="E6140">
        <f>Table2[[#This Row],[Return]]</f>
        <v>-9.5692628230220934E-3</v>
      </c>
    </row>
    <row r="6141" spans="2:5" x14ac:dyDescent="0.2">
      <c r="B6141" s="149">
        <v>34702</v>
      </c>
      <c r="C6141" s="61">
        <v>45.409244999999999</v>
      </c>
      <c r="D6141">
        <f t="shared" si="96"/>
        <v>-4.7620767587764597E-3</v>
      </c>
      <c r="E6141">
        <f>Table2[[#This Row],[Return]]</f>
        <v>-4.7620767587764597E-3</v>
      </c>
    </row>
    <row r="6142" spans="2:5" x14ac:dyDescent="0.2">
      <c r="B6142" s="149">
        <v>34701</v>
      </c>
      <c r="C6142" s="61">
        <v>45.626522000000001</v>
      </c>
      <c r="D6142">
        <f t="shared" si="96"/>
        <v>0</v>
      </c>
      <c r="E6142">
        <f>Table2[[#This Row],[Return]]</f>
        <v>0</v>
      </c>
    </row>
    <row r="6143" spans="2:5" x14ac:dyDescent="0.2">
      <c r="B6143" s="149">
        <v>34698</v>
      </c>
      <c r="C6143" s="61">
        <v>45.626522000000001</v>
      </c>
      <c r="D6143">
        <f t="shared" si="96"/>
        <v>0</v>
      </c>
      <c r="E6143">
        <f>Table2[[#This Row],[Return]]</f>
        <v>0</v>
      </c>
    </row>
    <row r="6144" spans="2:5" x14ac:dyDescent="0.2">
      <c r="B6144" s="149">
        <v>34697</v>
      </c>
      <c r="C6144" s="61">
        <v>45.626522000000001</v>
      </c>
      <c r="D6144">
        <f t="shared" si="96"/>
        <v>0</v>
      </c>
      <c r="E6144">
        <f>Table2[[#This Row],[Return]]</f>
        <v>0</v>
      </c>
    </row>
    <row r="6145" spans="2:5" x14ac:dyDescent="0.2">
      <c r="B6145" s="149">
        <v>34696</v>
      </c>
      <c r="C6145" s="61">
        <v>45.626522000000001</v>
      </c>
      <c r="D6145">
        <f t="shared" si="96"/>
        <v>0</v>
      </c>
      <c r="E6145">
        <f>Table2[[#This Row],[Return]]</f>
        <v>0</v>
      </c>
    </row>
    <row r="6146" spans="2:5" x14ac:dyDescent="0.2">
      <c r="B6146" s="149">
        <v>34695</v>
      </c>
      <c r="C6146" s="61">
        <v>45.626522000000001</v>
      </c>
      <c r="D6146">
        <f t="shared" si="96"/>
        <v>0</v>
      </c>
      <c r="E6146">
        <f>Table2[[#This Row],[Return]]</f>
        <v>0</v>
      </c>
    </row>
    <row r="6147" spans="2:5" x14ac:dyDescent="0.2">
      <c r="B6147" s="149">
        <v>34694</v>
      </c>
      <c r="C6147" s="61">
        <v>45.626522000000001</v>
      </c>
      <c r="D6147">
        <f t="shared" si="96"/>
        <v>0</v>
      </c>
      <c r="E6147">
        <f>Table2[[#This Row],[Return]]</f>
        <v>0</v>
      </c>
    </row>
    <row r="6148" spans="2:5" x14ac:dyDescent="0.2">
      <c r="B6148" s="149">
        <v>34691</v>
      </c>
      <c r="C6148" s="61">
        <v>45.626522000000001</v>
      </c>
      <c r="D6148">
        <f t="shared" ref="D6148:D6211" si="97">(C6148-C6149)/C6149</f>
        <v>9.61557887213387E-3</v>
      </c>
      <c r="E6148">
        <f>Table2[[#This Row],[Return]]</f>
        <v>9.61557887213387E-3</v>
      </c>
    </row>
    <row r="6149" spans="2:5" x14ac:dyDescent="0.2">
      <c r="B6149" s="149">
        <v>34690</v>
      </c>
      <c r="C6149" s="61">
        <v>45.191974999999999</v>
      </c>
      <c r="D6149">
        <f t="shared" si="97"/>
        <v>9.7086200770813008E-3</v>
      </c>
      <c r="E6149">
        <f>Table2[[#This Row],[Return]]</f>
        <v>9.7086200770813008E-3</v>
      </c>
    </row>
    <row r="6150" spans="2:5" x14ac:dyDescent="0.2">
      <c r="B6150" s="149">
        <v>34689</v>
      </c>
      <c r="C6150" s="61">
        <v>44.757441999999998</v>
      </c>
      <c r="D6150">
        <f t="shared" si="97"/>
        <v>-4.83093699410458E-3</v>
      </c>
      <c r="E6150">
        <f>Table2[[#This Row],[Return]]</f>
        <v>-4.83093699410458E-3</v>
      </c>
    </row>
    <row r="6151" spans="2:5" x14ac:dyDescent="0.2">
      <c r="B6151" s="149">
        <v>34688</v>
      </c>
      <c r="C6151" s="61">
        <v>44.974711999999997</v>
      </c>
      <c r="D6151">
        <f t="shared" si="97"/>
        <v>-1.4285770017710414E-2</v>
      </c>
      <c r="E6151">
        <f>Table2[[#This Row],[Return]]</f>
        <v>-1.4285770017710414E-2</v>
      </c>
    </row>
    <row r="6152" spans="2:5" x14ac:dyDescent="0.2">
      <c r="B6152" s="149">
        <v>34687</v>
      </c>
      <c r="C6152" s="61">
        <v>45.626522000000001</v>
      </c>
      <c r="D6152">
        <f t="shared" si="97"/>
        <v>-9.4339126990960857E-3</v>
      </c>
      <c r="E6152">
        <f>Table2[[#This Row],[Return]]</f>
        <v>-9.4339126990960857E-3</v>
      </c>
    </row>
    <row r="6153" spans="2:5" x14ac:dyDescent="0.2">
      <c r="B6153" s="149">
        <v>34684</v>
      </c>
      <c r="C6153" s="61">
        <v>46.061058000000003</v>
      </c>
      <c r="D6153">
        <f t="shared" si="97"/>
        <v>1.1933310864506715E-2</v>
      </c>
      <c r="E6153">
        <f>Table2[[#This Row],[Return]]</f>
        <v>1.1933310864506715E-2</v>
      </c>
    </row>
    <row r="6154" spans="2:5" x14ac:dyDescent="0.2">
      <c r="B6154" s="149">
        <v>34683</v>
      </c>
      <c r="C6154" s="61">
        <v>45.517879000000001</v>
      </c>
      <c r="D6154">
        <f t="shared" si="97"/>
        <v>2.1951104680262415E-2</v>
      </c>
      <c r="E6154">
        <f>Table2[[#This Row],[Return]]</f>
        <v>2.1951104680262415E-2</v>
      </c>
    </row>
    <row r="6155" spans="2:5" x14ac:dyDescent="0.2">
      <c r="B6155" s="149">
        <v>34682</v>
      </c>
      <c r="C6155" s="61">
        <v>44.540173000000003</v>
      </c>
      <c r="D6155">
        <f t="shared" si="97"/>
        <v>2.4999913126186778E-2</v>
      </c>
      <c r="E6155">
        <f>Table2[[#This Row],[Return]]</f>
        <v>2.4999913126186778E-2</v>
      </c>
    </row>
    <row r="6156" spans="2:5" x14ac:dyDescent="0.2">
      <c r="B6156" s="149">
        <v>34681</v>
      </c>
      <c r="C6156" s="61">
        <v>43.453831000000001</v>
      </c>
      <c r="D6156">
        <f t="shared" si="97"/>
        <v>-4.9750524929566614E-3</v>
      </c>
      <c r="E6156">
        <f>Table2[[#This Row],[Return]]</f>
        <v>-4.9750524929566614E-3</v>
      </c>
    </row>
    <row r="6157" spans="2:5" x14ac:dyDescent="0.2">
      <c r="B6157" s="149">
        <v>34680</v>
      </c>
      <c r="C6157" s="61">
        <v>43.671097000000003</v>
      </c>
      <c r="D6157">
        <f t="shared" si="97"/>
        <v>-4.9504238743193745E-3</v>
      </c>
      <c r="E6157">
        <f>Table2[[#This Row],[Return]]</f>
        <v>-4.9504238743193745E-3</v>
      </c>
    </row>
    <row r="6158" spans="2:5" x14ac:dyDescent="0.2">
      <c r="B6158" s="149">
        <v>34677</v>
      </c>
      <c r="C6158" s="61">
        <v>43.888362999999998</v>
      </c>
      <c r="D6158">
        <f t="shared" si="97"/>
        <v>2.5380432315486746E-2</v>
      </c>
      <c r="E6158">
        <f>Table2[[#This Row],[Return]]</f>
        <v>2.5380432315486746E-2</v>
      </c>
    </row>
    <row r="6159" spans="2:5" x14ac:dyDescent="0.2">
      <c r="B6159" s="149">
        <v>34676</v>
      </c>
      <c r="C6159" s="61">
        <v>42.802028999999997</v>
      </c>
      <c r="D6159">
        <f t="shared" si="97"/>
        <v>-1.990030156558709E-2</v>
      </c>
      <c r="E6159">
        <f>Table2[[#This Row],[Return]]</f>
        <v>-1.990030156558709E-2</v>
      </c>
    </row>
    <row r="6160" spans="2:5" x14ac:dyDescent="0.2">
      <c r="B6160" s="149">
        <v>34675</v>
      </c>
      <c r="C6160" s="61">
        <v>43.671097000000003</v>
      </c>
      <c r="D6160">
        <f t="shared" si="97"/>
        <v>0</v>
      </c>
      <c r="E6160">
        <f>Table2[[#This Row],[Return]]</f>
        <v>0</v>
      </c>
    </row>
    <row r="6161" spans="2:5" x14ac:dyDescent="0.2">
      <c r="B6161" s="149">
        <v>34674</v>
      </c>
      <c r="C6161" s="61">
        <v>43.671097000000003</v>
      </c>
      <c r="D6161">
        <f t="shared" si="97"/>
        <v>-1.4705850832920251E-2</v>
      </c>
      <c r="E6161">
        <f>Table2[[#This Row],[Return]]</f>
        <v>-1.4705850832920251E-2</v>
      </c>
    </row>
    <row r="6162" spans="2:5" x14ac:dyDescent="0.2">
      <c r="B6162" s="149">
        <v>34673</v>
      </c>
      <c r="C6162" s="61">
        <v>44.322902999999997</v>
      </c>
      <c r="D6162">
        <f t="shared" si="97"/>
        <v>-4.8780681655638449E-3</v>
      </c>
      <c r="E6162">
        <f>Table2[[#This Row],[Return]]</f>
        <v>-4.8780681655638449E-3</v>
      </c>
    </row>
    <row r="6163" spans="2:5" x14ac:dyDescent="0.2">
      <c r="B6163" s="149">
        <v>34670</v>
      </c>
      <c r="C6163" s="61">
        <v>44.540173000000003</v>
      </c>
      <c r="D6163">
        <f t="shared" si="97"/>
        <v>-4.8543658951732457E-3</v>
      </c>
      <c r="E6163">
        <f>Table2[[#This Row],[Return]]</f>
        <v>-4.8543658951732457E-3</v>
      </c>
    </row>
    <row r="6164" spans="2:5" x14ac:dyDescent="0.2">
      <c r="B6164" s="149">
        <v>34669</v>
      </c>
      <c r="C6164" s="61">
        <v>44.757441999999998</v>
      </c>
      <c r="D6164">
        <f t="shared" si="97"/>
        <v>4.878045713922005E-3</v>
      </c>
      <c r="E6164">
        <f>Table2[[#This Row],[Return]]</f>
        <v>4.878045713922005E-3</v>
      </c>
    </row>
    <row r="6165" spans="2:5" x14ac:dyDescent="0.2">
      <c r="B6165" s="149">
        <v>34668</v>
      </c>
      <c r="C6165" s="61">
        <v>44.540173000000003</v>
      </c>
      <c r="D6165">
        <f t="shared" si="97"/>
        <v>-9.6618517534919138E-3</v>
      </c>
      <c r="E6165">
        <f>Table2[[#This Row],[Return]]</f>
        <v>-9.6618517534919138E-3</v>
      </c>
    </row>
    <row r="6166" spans="2:5" x14ac:dyDescent="0.2">
      <c r="B6166" s="149">
        <v>34667</v>
      </c>
      <c r="C6166" s="61">
        <v>44.974711999999997</v>
      </c>
      <c r="D6166">
        <f t="shared" si="97"/>
        <v>4.854388237826442E-3</v>
      </c>
      <c r="E6166">
        <f>Table2[[#This Row],[Return]]</f>
        <v>4.854388237826442E-3</v>
      </c>
    </row>
    <row r="6167" spans="2:5" x14ac:dyDescent="0.2">
      <c r="B6167" s="149">
        <v>34666</v>
      </c>
      <c r="C6167" s="61">
        <v>44.757441999999998</v>
      </c>
      <c r="D6167">
        <f t="shared" si="97"/>
        <v>0</v>
      </c>
      <c r="E6167">
        <f>Table2[[#This Row],[Return]]</f>
        <v>0</v>
      </c>
    </row>
    <row r="6168" spans="2:5" x14ac:dyDescent="0.2">
      <c r="B6168" s="149">
        <v>34663</v>
      </c>
      <c r="C6168" s="61">
        <v>44.757441999999998</v>
      </c>
      <c r="D6168">
        <f t="shared" si="97"/>
        <v>1.9802037273525086E-2</v>
      </c>
      <c r="E6168">
        <f>Table2[[#This Row],[Return]]</f>
        <v>1.9802037273525086E-2</v>
      </c>
    </row>
    <row r="6169" spans="2:5" x14ac:dyDescent="0.2">
      <c r="B6169" s="149">
        <v>34662</v>
      </c>
      <c r="C6169" s="61">
        <v>43.888362999999998</v>
      </c>
      <c r="D6169">
        <f t="shared" si="97"/>
        <v>9.9998547884074303E-3</v>
      </c>
      <c r="E6169">
        <f>Table2[[#This Row],[Return]]</f>
        <v>9.9998547884074303E-3</v>
      </c>
    </row>
    <row r="6170" spans="2:5" x14ac:dyDescent="0.2">
      <c r="B6170" s="149">
        <v>34661</v>
      </c>
      <c r="C6170" s="61">
        <v>43.453831000000001</v>
      </c>
      <c r="D6170">
        <f t="shared" si="97"/>
        <v>-2.9126128343080836E-2</v>
      </c>
      <c r="E6170">
        <f>Table2[[#This Row],[Return]]</f>
        <v>-2.9126128343080836E-2</v>
      </c>
    </row>
    <row r="6171" spans="2:5" x14ac:dyDescent="0.2">
      <c r="B6171" s="149">
        <v>34660</v>
      </c>
      <c r="C6171" s="61">
        <v>44.757441999999998</v>
      </c>
      <c r="D6171">
        <f t="shared" si="97"/>
        <v>-1.9047693356947167E-2</v>
      </c>
      <c r="E6171">
        <f>Table2[[#This Row],[Return]]</f>
        <v>-1.9047693356947167E-2</v>
      </c>
    </row>
    <row r="6172" spans="2:5" x14ac:dyDescent="0.2">
      <c r="B6172" s="149">
        <v>34659</v>
      </c>
      <c r="C6172" s="61">
        <v>45.626522000000001</v>
      </c>
      <c r="D6172">
        <f t="shared" si="97"/>
        <v>0</v>
      </c>
      <c r="E6172">
        <f>Table2[[#This Row],[Return]]</f>
        <v>0</v>
      </c>
    </row>
    <row r="6173" spans="2:5" x14ac:dyDescent="0.2">
      <c r="B6173" s="149">
        <v>34656</v>
      </c>
      <c r="C6173" s="61">
        <v>45.626522000000001</v>
      </c>
      <c r="D6173">
        <f t="shared" si="97"/>
        <v>0</v>
      </c>
      <c r="E6173">
        <f>Table2[[#This Row],[Return]]</f>
        <v>0</v>
      </c>
    </row>
    <row r="6174" spans="2:5" x14ac:dyDescent="0.2">
      <c r="B6174" s="149">
        <v>34655</v>
      </c>
      <c r="C6174" s="61">
        <v>45.626522000000001</v>
      </c>
      <c r="D6174">
        <f t="shared" si="97"/>
        <v>9.61557887213387E-3</v>
      </c>
      <c r="E6174">
        <f>Table2[[#This Row],[Return]]</f>
        <v>9.61557887213387E-3</v>
      </c>
    </row>
    <row r="6175" spans="2:5" x14ac:dyDescent="0.2">
      <c r="B6175" s="149">
        <v>34654</v>
      </c>
      <c r="C6175" s="61">
        <v>45.191974999999999</v>
      </c>
      <c r="D6175">
        <f t="shared" si="97"/>
        <v>3.9999787360520601E-2</v>
      </c>
      <c r="E6175">
        <f>Table2[[#This Row],[Return]]</f>
        <v>3.9999787360520601E-2</v>
      </c>
    </row>
    <row r="6176" spans="2:5" x14ac:dyDescent="0.2">
      <c r="B6176" s="149">
        <v>34653</v>
      </c>
      <c r="C6176" s="61">
        <v>43.453831000000001</v>
      </c>
      <c r="D6176">
        <f t="shared" si="97"/>
        <v>-9.9008477486389104E-3</v>
      </c>
      <c r="E6176">
        <f>Table2[[#This Row],[Return]]</f>
        <v>-9.9008477486389104E-3</v>
      </c>
    </row>
    <row r="6177" spans="2:5" x14ac:dyDescent="0.2">
      <c r="B6177" s="149">
        <v>34652</v>
      </c>
      <c r="C6177" s="61">
        <v>43.888362999999998</v>
      </c>
      <c r="D6177">
        <f t="shared" si="97"/>
        <v>-2.8846094909549785E-2</v>
      </c>
      <c r="E6177">
        <f>Table2[[#This Row],[Return]]</f>
        <v>-2.8846094909549785E-2</v>
      </c>
    </row>
    <row r="6178" spans="2:5" x14ac:dyDescent="0.2">
      <c r="B6178" s="149">
        <v>34649</v>
      </c>
      <c r="C6178" s="61">
        <v>45.191974999999999</v>
      </c>
      <c r="D6178">
        <f t="shared" si="97"/>
        <v>-1.8868064211638461E-2</v>
      </c>
      <c r="E6178">
        <f>Table2[[#This Row],[Return]]</f>
        <v>-1.8868064211638461E-2</v>
      </c>
    </row>
    <row r="6179" spans="2:5" x14ac:dyDescent="0.2">
      <c r="B6179" s="149">
        <v>34648</v>
      </c>
      <c r="C6179" s="61">
        <v>46.061058000000003</v>
      </c>
      <c r="D6179">
        <f t="shared" si="97"/>
        <v>0</v>
      </c>
      <c r="E6179">
        <f>Table2[[#This Row],[Return]]</f>
        <v>0</v>
      </c>
    </row>
    <row r="6180" spans="2:5" x14ac:dyDescent="0.2">
      <c r="B6180" s="149">
        <v>34647</v>
      </c>
      <c r="C6180" s="61">
        <v>46.061058000000003</v>
      </c>
      <c r="D6180">
        <f t="shared" si="97"/>
        <v>-2.7522877283848786E-2</v>
      </c>
      <c r="E6180">
        <f>Table2[[#This Row],[Return]]</f>
        <v>-2.7522877283848786E-2</v>
      </c>
    </row>
    <row r="6181" spans="2:5" x14ac:dyDescent="0.2">
      <c r="B6181" s="149">
        <v>34646</v>
      </c>
      <c r="C6181" s="61">
        <v>47.364669999999997</v>
      </c>
      <c r="D6181">
        <f t="shared" si="97"/>
        <v>0</v>
      </c>
      <c r="E6181">
        <f>Table2[[#This Row],[Return]]</f>
        <v>0</v>
      </c>
    </row>
    <row r="6182" spans="2:5" x14ac:dyDescent="0.2">
      <c r="B6182" s="149">
        <v>34645</v>
      </c>
      <c r="C6182" s="61">
        <v>47.364669999999997</v>
      </c>
      <c r="D6182">
        <f t="shared" si="97"/>
        <v>9.2592107237536164E-3</v>
      </c>
      <c r="E6182">
        <f>Table2[[#This Row],[Return]]</f>
        <v>9.2592107237536164E-3</v>
      </c>
    </row>
    <row r="6183" spans="2:5" x14ac:dyDescent="0.2">
      <c r="B6183" s="149">
        <v>34642</v>
      </c>
      <c r="C6183" s="61">
        <v>46.930134000000002</v>
      </c>
      <c r="D6183">
        <f t="shared" si="97"/>
        <v>0</v>
      </c>
      <c r="E6183">
        <f>Table2[[#This Row],[Return]]</f>
        <v>0</v>
      </c>
    </row>
    <row r="6184" spans="2:5" x14ac:dyDescent="0.2">
      <c r="B6184" s="149">
        <v>34641</v>
      </c>
      <c r="C6184" s="61">
        <v>46.930134000000002</v>
      </c>
      <c r="D6184">
        <f t="shared" si="97"/>
        <v>4.651181310570021E-3</v>
      </c>
      <c r="E6184">
        <f>Table2[[#This Row],[Return]]</f>
        <v>4.651181310570021E-3</v>
      </c>
    </row>
    <row r="6185" spans="2:5" x14ac:dyDescent="0.2">
      <c r="B6185" s="149">
        <v>34640</v>
      </c>
      <c r="C6185" s="61">
        <v>46.712864000000003</v>
      </c>
      <c r="D6185">
        <f t="shared" si="97"/>
        <v>0</v>
      </c>
      <c r="E6185">
        <f>Table2[[#This Row],[Return]]</f>
        <v>0</v>
      </c>
    </row>
    <row r="6186" spans="2:5" x14ac:dyDescent="0.2">
      <c r="B6186" s="149">
        <v>34639</v>
      </c>
      <c r="C6186" s="61">
        <v>46.712864000000003</v>
      </c>
      <c r="D6186">
        <f t="shared" si="97"/>
        <v>0</v>
      </c>
      <c r="E6186">
        <f>Table2[[#This Row],[Return]]</f>
        <v>0</v>
      </c>
    </row>
    <row r="6187" spans="2:5" x14ac:dyDescent="0.2">
      <c r="B6187" s="149">
        <v>34638</v>
      </c>
      <c r="C6187" s="61">
        <v>46.712864000000003</v>
      </c>
      <c r="D6187">
        <f t="shared" si="97"/>
        <v>-4.6296479784182836E-3</v>
      </c>
      <c r="E6187">
        <f>Table2[[#This Row],[Return]]</f>
        <v>-4.6296479784182836E-3</v>
      </c>
    </row>
    <row r="6188" spans="2:5" x14ac:dyDescent="0.2">
      <c r="B6188" s="149">
        <v>34635</v>
      </c>
      <c r="C6188" s="61">
        <v>46.930134000000002</v>
      </c>
      <c r="D6188">
        <f t="shared" si="97"/>
        <v>-1.8181724608563491E-2</v>
      </c>
      <c r="E6188">
        <f>Table2[[#This Row],[Return]]</f>
        <v>-1.8181724608563491E-2</v>
      </c>
    </row>
    <row r="6189" spans="2:5" x14ac:dyDescent="0.2">
      <c r="B6189" s="149">
        <v>34634</v>
      </c>
      <c r="C6189" s="61">
        <v>47.799205999999998</v>
      </c>
      <c r="D6189">
        <f t="shared" si="97"/>
        <v>-9.0091890631028033E-3</v>
      </c>
      <c r="E6189">
        <f>Table2[[#This Row],[Return]]</f>
        <v>-9.0091890631028033E-3</v>
      </c>
    </row>
    <row r="6190" spans="2:5" x14ac:dyDescent="0.2">
      <c r="B6190" s="149">
        <v>34633</v>
      </c>
      <c r="C6190" s="61">
        <v>48.233753</v>
      </c>
      <c r="D6190">
        <f t="shared" si="97"/>
        <v>-8.9284428247265596E-3</v>
      </c>
      <c r="E6190">
        <f>Table2[[#This Row],[Return]]</f>
        <v>-8.9284428247265596E-3</v>
      </c>
    </row>
    <row r="6191" spans="2:5" x14ac:dyDescent="0.2">
      <c r="B6191" s="149">
        <v>34632</v>
      </c>
      <c r="C6191" s="61">
        <v>48.668284999999997</v>
      </c>
      <c r="D6191">
        <f t="shared" si="97"/>
        <v>0</v>
      </c>
      <c r="E6191">
        <f>Table2[[#This Row],[Return]]</f>
        <v>0</v>
      </c>
    </row>
    <row r="6192" spans="2:5" x14ac:dyDescent="0.2">
      <c r="B6192" s="149">
        <v>34631</v>
      </c>
      <c r="C6192" s="61">
        <v>48.668284999999997</v>
      </c>
      <c r="D6192">
        <f t="shared" si="97"/>
        <v>-4.4443196177324767E-3</v>
      </c>
      <c r="E6192">
        <f>Table2[[#This Row],[Return]]</f>
        <v>-4.4443196177324767E-3</v>
      </c>
    </row>
    <row r="6193" spans="2:5" x14ac:dyDescent="0.2">
      <c r="B6193" s="149">
        <v>34628</v>
      </c>
      <c r="C6193" s="61">
        <v>48.885548</v>
      </c>
      <c r="D6193">
        <f t="shared" si="97"/>
        <v>4.4641597705775467E-3</v>
      </c>
      <c r="E6193">
        <f>Table2[[#This Row],[Return]]</f>
        <v>4.4641597705775467E-3</v>
      </c>
    </row>
    <row r="6194" spans="2:5" x14ac:dyDescent="0.2">
      <c r="B6194" s="149">
        <v>34627</v>
      </c>
      <c r="C6194" s="61">
        <v>48.668284999999997</v>
      </c>
      <c r="D6194">
        <f t="shared" si="97"/>
        <v>-4.4443196177324767E-3</v>
      </c>
      <c r="E6194">
        <f>Table2[[#This Row],[Return]]</f>
        <v>-4.4443196177324767E-3</v>
      </c>
    </row>
    <row r="6195" spans="2:5" x14ac:dyDescent="0.2">
      <c r="B6195" s="149">
        <v>34626</v>
      </c>
      <c r="C6195" s="61">
        <v>48.885548</v>
      </c>
      <c r="D6195">
        <f t="shared" si="97"/>
        <v>-4.4250199922289575E-3</v>
      </c>
      <c r="E6195">
        <f>Table2[[#This Row],[Return]]</f>
        <v>-4.4250199922289575E-3</v>
      </c>
    </row>
    <row r="6196" spans="2:5" x14ac:dyDescent="0.2">
      <c r="B6196" s="149">
        <v>34625</v>
      </c>
      <c r="C6196" s="61">
        <v>49.102829</v>
      </c>
      <c r="D6196">
        <f t="shared" si="97"/>
        <v>0</v>
      </c>
      <c r="E6196">
        <f>Table2[[#This Row],[Return]]</f>
        <v>0</v>
      </c>
    </row>
    <row r="6197" spans="2:5" x14ac:dyDescent="0.2">
      <c r="B6197" s="149">
        <v>34624</v>
      </c>
      <c r="C6197" s="61">
        <v>49.102829</v>
      </c>
      <c r="D6197">
        <f t="shared" si="97"/>
        <v>0</v>
      </c>
      <c r="E6197">
        <f>Table2[[#This Row],[Return]]</f>
        <v>0</v>
      </c>
    </row>
    <row r="6198" spans="2:5" x14ac:dyDescent="0.2">
      <c r="B6198" s="149">
        <v>34621</v>
      </c>
      <c r="C6198" s="61">
        <v>49.102829</v>
      </c>
      <c r="D6198">
        <f t="shared" si="97"/>
        <v>8.9286893918699307E-3</v>
      </c>
      <c r="E6198">
        <f>Table2[[#This Row],[Return]]</f>
        <v>8.9286893918699307E-3</v>
      </c>
    </row>
    <row r="6199" spans="2:5" x14ac:dyDescent="0.2">
      <c r="B6199" s="149">
        <v>34620</v>
      </c>
      <c r="C6199" s="61">
        <v>48.668284999999997</v>
      </c>
      <c r="D6199">
        <f t="shared" si="97"/>
        <v>0</v>
      </c>
      <c r="E6199">
        <f>Table2[[#This Row],[Return]]</f>
        <v>0</v>
      </c>
    </row>
    <row r="6200" spans="2:5" x14ac:dyDescent="0.2">
      <c r="B6200" s="149">
        <v>34619</v>
      </c>
      <c r="C6200" s="61">
        <v>48.668284999999997</v>
      </c>
      <c r="D6200">
        <f t="shared" si="97"/>
        <v>-1.7543928709167388E-2</v>
      </c>
      <c r="E6200">
        <f>Table2[[#This Row],[Return]]</f>
        <v>-1.7543928709167388E-2</v>
      </c>
    </row>
    <row r="6201" spans="2:5" x14ac:dyDescent="0.2">
      <c r="B6201" s="149">
        <v>34618</v>
      </c>
      <c r="C6201" s="61">
        <v>49.537365000000001</v>
      </c>
      <c r="D6201">
        <f t="shared" si="97"/>
        <v>-4.3669093850725394E-3</v>
      </c>
      <c r="E6201">
        <f>Table2[[#This Row],[Return]]</f>
        <v>-4.3669093850725394E-3</v>
      </c>
    </row>
    <row r="6202" spans="2:5" x14ac:dyDescent="0.2">
      <c r="B6202" s="149">
        <v>34617</v>
      </c>
      <c r="C6202" s="61">
        <v>49.754638999999997</v>
      </c>
      <c r="D6202">
        <f t="shared" si="97"/>
        <v>0</v>
      </c>
      <c r="E6202">
        <f>Table2[[#This Row],[Return]]</f>
        <v>0</v>
      </c>
    </row>
    <row r="6203" spans="2:5" x14ac:dyDescent="0.2">
      <c r="B6203" s="149">
        <v>34614</v>
      </c>
      <c r="C6203" s="61">
        <v>49.754638999999997</v>
      </c>
      <c r="D6203">
        <f t="shared" si="97"/>
        <v>2.1883537194016759E-3</v>
      </c>
      <c r="E6203">
        <f>Table2[[#This Row],[Return]]</f>
        <v>2.1883537194016759E-3</v>
      </c>
    </row>
    <row r="6204" spans="2:5" x14ac:dyDescent="0.2">
      <c r="B6204" s="149">
        <v>34613</v>
      </c>
      <c r="C6204" s="61">
        <v>49.645995999999997</v>
      </c>
      <c r="D6204">
        <f t="shared" si="97"/>
        <v>2.1929103415168627E-3</v>
      </c>
      <c r="E6204">
        <f>Table2[[#This Row],[Return]]</f>
        <v>2.1929103415168627E-3</v>
      </c>
    </row>
    <row r="6205" spans="2:5" x14ac:dyDescent="0.2">
      <c r="B6205" s="149">
        <v>34612</v>
      </c>
      <c r="C6205" s="61">
        <v>49.537365000000001</v>
      </c>
      <c r="D6205">
        <f t="shared" si="97"/>
        <v>0</v>
      </c>
      <c r="E6205">
        <f>Table2[[#This Row],[Return]]</f>
        <v>0</v>
      </c>
    </row>
    <row r="6206" spans="2:5" x14ac:dyDescent="0.2">
      <c r="B6206" s="149">
        <v>34611</v>
      </c>
      <c r="C6206" s="61">
        <v>49.537365000000001</v>
      </c>
      <c r="D6206">
        <f t="shared" si="97"/>
        <v>8.8495104833980417E-3</v>
      </c>
      <c r="E6206">
        <f>Table2[[#This Row],[Return]]</f>
        <v>8.8495104833980417E-3</v>
      </c>
    </row>
    <row r="6207" spans="2:5" x14ac:dyDescent="0.2">
      <c r="B6207" s="149">
        <v>34610</v>
      </c>
      <c r="C6207" s="61">
        <v>49.102829</v>
      </c>
      <c r="D6207">
        <f t="shared" si="97"/>
        <v>1.3453197919019522E-2</v>
      </c>
      <c r="E6207">
        <f>Table2[[#This Row],[Return]]</f>
        <v>1.3453197919019522E-2</v>
      </c>
    </row>
    <row r="6208" spans="2:5" x14ac:dyDescent="0.2">
      <c r="B6208" s="149">
        <v>34607</v>
      </c>
      <c r="C6208" s="61">
        <v>48.451008000000002</v>
      </c>
      <c r="D6208">
        <f t="shared" si="97"/>
        <v>0</v>
      </c>
      <c r="E6208">
        <f>Table2[[#This Row],[Return]]</f>
        <v>0</v>
      </c>
    </row>
    <row r="6209" spans="2:5" x14ac:dyDescent="0.2">
      <c r="B6209" s="149">
        <v>34606</v>
      </c>
      <c r="C6209" s="61">
        <v>48.451008000000002</v>
      </c>
      <c r="D6209">
        <f t="shared" si="97"/>
        <v>-4.4644474322445456E-3</v>
      </c>
      <c r="E6209">
        <f>Table2[[#This Row],[Return]]</f>
        <v>-4.4644474322445456E-3</v>
      </c>
    </row>
    <row r="6210" spans="2:5" x14ac:dyDescent="0.2">
      <c r="B6210" s="149">
        <v>34605</v>
      </c>
      <c r="C6210" s="61">
        <v>48.668284999999997</v>
      </c>
      <c r="D6210">
        <f t="shared" si="97"/>
        <v>0</v>
      </c>
      <c r="E6210">
        <f>Table2[[#This Row],[Return]]</f>
        <v>0</v>
      </c>
    </row>
    <row r="6211" spans="2:5" x14ac:dyDescent="0.2">
      <c r="B6211" s="149">
        <v>34604</v>
      </c>
      <c r="C6211" s="61">
        <v>48.668284999999997</v>
      </c>
      <c r="D6211">
        <f t="shared" si="97"/>
        <v>-3.030328328523077E-2</v>
      </c>
      <c r="E6211">
        <f>Table2[[#This Row],[Return]]</f>
        <v>-3.030328328523077E-2</v>
      </c>
    </row>
    <row r="6212" spans="2:5" x14ac:dyDescent="0.2">
      <c r="B6212" s="149">
        <v>34603</v>
      </c>
      <c r="C6212" s="61">
        <v>50.189182000000002</v>
      </c>
      <c r="D6212">
        <f t="shared" ref="D6212:D6275" si="98">(C6212-C6213)/C6213</f>
        <v>0</v>
      </c>
      <c r="E6212">
        <f>Table2[[#This Row],[Return]]</f>
        <v>0</v>
      </c>
    </row>
    <row r="6213" spans="2:5" x14ac:dyDescent="0.2">
      <c r="B6213" s="149">
        <v>34600</v>
      </c>
      <c r="C6213" s="61">
        <v>50.189182000000002</v>
      </c>
      <c r="D6213">
        <f t="shared" si="98"/>
        <v>1.3158087839351188E-2</v>
      </c>
      <c r="E6213">
        <f>Table2[[#This Row],[Return]]</f>
        <v>1.3158087839351188E-2</v>
      </c>
    </row>
    <row r="6214" spans="2:5" x14ac:dyDescent="0.2">
      <c r="B6214" s="149">
        <v>34599</v>
      </c>
      <c r="C6214" s="61">
        <v>49.537365000000001</v>
      </c>
      <c r="D6214">
        <f t="shared" si="98"/>
        <v>-1.2987201106405782E-2</v>
      </c>
      <c r="E6214">
        <f>Table2[[#This Row],[Return]]</f>
        <v>-1.2987201106405782E-2</v>
      </c>
    </row>
    <row r="6215" spans="2:5" x14ac:dyDescent="0.2">
      <c r="B6215" s="149">
        <v>34598</v>
      </c>
      <c r="C6215" s="61">
        <v>50.189182000000002</v>
      </c>
      <c r="D6215">
        <f t="shared" si="98"/>
        <v>8.7337182770033765E-3</v>
      </c>
      <c r="E6215">
        <f>Table2[[#This Row],[Return]]</f>
        <v>8.7337182770033765E-3</v>
      </c>
    </row>
    <row r="6216" spans="2:5" x14ac:dyDescent="0.2">
      <c r="B6216" s="149">
        <v>34597</v>
      </c>
      <c r="C6216" s="61">
        <v>49.754638999999997</v>
      </c>
      <c r="D6216">
        <f t="shared" si="98"/>
        <v>-2.1367062672163154E-2</v>
      </c>
      <c r="E6216">
        <f>Table2[[#This Row],[Return]]</f>
        <v>-2.1367062672163154E-2</v>
      </c>
    </row>
    <row r="6217" spans="2:5" x14ac:dyDescent="0.2">
      <c r="B6217" s="149">
        <v>34596</v>
      </c>
      <c r="C6217" s="61">
        <v>50.840961</v>
      </c>
      <c r="D6217">
        <f t="shared" si="98"/>
        <v>-2.0920797725713577E-2</v>
      </c>
      <c r="E6217">
        <f>Table2[[#This Row],[Return]]</f>
        <v>-2.0920797725713577E-2</v>
      </c>
    </row>
    <row r="6218" spans="2:5" x14ac:dyDescent="0.2">
      <c r="B6218" s="149">
        <v>34593</v>
      </c>
      <c r="C6218" s="61">
        <v>51.927321999999997</v>
      </c>
      <c r="D6218">
        <f t="shared" si="98"/>
        <v>8.4388330690922993E-3</v>
      </c>
      <c r="E6218">
        <f>Table2[[#This Row],[Return]]</f>
        <v>8.4388330690922993E-3</v>
      </c>
    </row>
    <row r="6219" spans="2:5" x14ac:dyDescent="0.2">
      <c r="B6219" s="149">
        <v>34592</v>
      </c>
      <c r="C6219" s="61">
        <v>51.492783000000003</v>
      </c>
      <c r="D6219">
        <f t="shared" si="98"/>
        <v>1.7167291429899374E-2</v>
      </c>
      <c r="E6219">
        <f>Table2[[#This Row],[Return]]</f>
        <v>1.7167291429899374E-2</v>
      </c>
    </row>
    <row r="6220" spans="2:5" x14ac:dyDescent="0.2">
      <c r="B6220" s="149">
        <v>34591</v>
      </c>
      <c r="C6220" s="61">
        <v>50.623711</v>
      </c>
      <c r="D6220">
        <f t="shared" si="98"/>
        <v>8.6578219186755762E-3</v>
      </c>
      <c r="E6220">
        <f>Table2[[#This Row],[Return]]</f>
        <v>8.6578219186755762E-3</v>
      </c>
    </row>
    <row r="6221" spans="2:5" x14ac:dyDescent="0.2">
      <c r="B6221" s="149">
        <v>34590</v>
      </c>
      <c r="C6221" s="61">
        <v>50.189182000000002</v>
      </c>
      <c r="D6221">
        <f t="shared" si="98"/>
        <v>-8.5835074398239539E-3</v>
      </c>
      <c r="E6221">
        <f>Table2[[#This Row],[Return]]</f>
        <v>-8.5835074398239539E-3</v>
      </c>
    </row>
    <row r="6222" spans="2:5" x14ac:dyDescent="0.2">
      <c r="B6222" s="149">
        <v>34589</v>
      </c>
      <c r="C6222" s="61">
        <v>50.623711</v>
      </c>
      <c r="D6222">
        <f t="shared" si="98"/>
        <v>2.1929830139330159E-2</v>
      </c>
      <c r="E6222">
        <f>Table2[[#This Row],[Return]]</f>
        <v>2.1929830139330159E-2</v>
      </c>
    </row>
    <row r="6223" spans="2:5" x14ac:dyDescent="0.2">
      <c r="B6223" s="149">
        <v>34586</v>
      </c>
      <c r="C6223" s="61">
        <v>49.537365000000001</v>
      </c>
      <c r="D6223">
        <f t="shared" si="98"/>
        <v>0</v>
      </c>
      <c r="E6223">
        <f>Table2[[#This Row],[Return]]</f>
        <v>0</v>
      </c>
    </row>
    <row r="6224" spans="2:5" x14ac:dyDescent="0.2">
      <c r="B6224" s="149">
        <v>34585</v>
      </c>
      <c r="C6224" s="61">
        <v>49.537365000000001</v>
      </c>
      <c r="D6224">
        <f t="shared" si="98"/>
        <v>8.8495104833980417E-3</v>
      </c>
      <c r="E6224">
        <f>Table2[[#This Row],[Return]]</f>
        <v>8.8495104833980417E-3</v>
      </c>
    </row>
    <row r="6225" spans="2:5" x14ac:dyDescent="0.2">
      <c r="B6225" s="149">
        <v>34584</v>
      </c>
      <c r="C6225" s="61">
        <v>49.102829</v>
      </c>
      <c r="D6225">
        <f t="shared" si="98"/>
        <v>4.4446878247125276E-3</v>
      </c>
      <c r="E6225">
        <f>Table2[[#This Row],[Return]]</f>
        <v>4.4446878247125276E-3</v>
      </c>
    </row>
    <row r="6226" spans="2:5" x14ac:dyDescent="0.2">
      <c r="B6226" s="149">
        <v>34583</v>
      </c>
      <c r="C6226" s="61">
        <v>48.885548</v>
      </c>
      <c r="D6226">
        <f t="shared" si="98"/>
        <v>-4.4250199922289575E-3</v>
      </c>
      <c r="E6226">
        <f>Table2[[#This Row],[Return]]</f>
        <v>-4.4250199922289575E-3</v>
      </c>
    </row>
    <row r="6227" spans="2:5" x14ac:dyDescent="0.2">
      <c r="B6227" s="149">
        <v>34582</v>
      </c>
      <c r="C6227" s="61">
        <v>49.102829</v>
      </c>
      <c r="D6227">
        <f t="shared" si="98"/>
        <v>8.9286893918699307E-3</v>
      </c>
      <c r="E6227">
        <f>Table2[[#This Row],[Return]]</f>
        <v>8.9286893918699307E-3</v>
      </c>
    </row>
    <row r="6228" spans="2:5" x14ac:dyDescent="0.2">
      <c r="B6228" s="149">
        <v>34579</v>
      </c>
      <c r="C6228" s="61">
        <v>48.668284999999997</v>
      </c>
      <c r="D6228">
        <f t="shared" si="98"/>
        <v>1.5872974457523514E-2</v>
      </c>
      <c r="E6228">
        <f>Table2[[#This Row],[Return]]</f>
        <v>1.5872974457523514E-2</v>
      </c>
    </row>
    <row r="6229" spans="2:5" x14ac:dyDescent="0.2">
      <c r="B6229" s="149">
        <v>34578</v>
      </c>
      <c r="C6229" s="61">
        <v>47.907845000000002</v>
      </c>
      <c r="D6229">
        <f t="shared" si="98"/>
        <v>2.272820180318554E-3</v>
      </c>
      <c r="E6229">
        <f>Table2[[#This Row],[Return]]</f>
        <v>2.272820180318554E-3</v>
      </c>
    </row>
    <row r="6230" spans="2:5" x14ac:dyDescent="0.2">
      <c r="B6230" s="149">
        <v>34577</v>
      </c>
      <c r="C6230" s="61">
        <v>47.799205999999998</v>
      </c>
      <c r="D6230">
        <f t="shared" si="98"/>
        <v>5.2631595174066417E-2</v>
      </c>
      <c r="E6230">
        <f>Table2[[#This Row],[Return]]</f>
        <v>5.2631595174066417E-2</v>
      </c>
    </row>
    <row r="6231" spans="2:5" x14ac:dyDescent="0.2">
      <c r="B6231" s="149">
        <v>34576</v>
      </c>
      <c r="C6231" s="61">
        <v>45.409244999999999</v>
      </c>
      <c r="D6231">
        <f t="shared" si="98"/>
        <v>0</v>
      </c>
      <c r="E6231">
        <f>Table2[[#This Row],[Return]]</f>
        <v>0</v>
      </c>
    </row>
    <row r="6232" spans="2:5" x14ac:dyDescent="0.2">
      <c r="B6232" s="149">
        <v>34575</v>
      </c>
      <c r="C6232" s="61">
        <v>45.409244999999999</v>
      </c>
      <c r="D6232">
        <f t="shared" si="98"/>
        <v>3.9800877912455353E-2</v>
      </c>
      <c r="E6232">
        <f>Table2[[#This Row],[Return]]</f>
        <v>3.9800877912455353E-2</v>
      </c>
    </row>
    <row r="6233" spans="2:5" x14ac:dyDescent="0.2">
      <c r="B6233" s="149">
        <v>34572</v>
      </c>
      <c r="C6233" s="61">
        <v>43.671097000000003</v>
      </c>
      <c r="D6233">
        <f t="shared" si="98"/>
        <v>0</v>
      </c>
      <c r="E6233">
        <f>Table2[[#This Row],[Return]]</f>
        <v>0</v>
      </c>
    </row>
    <row r="6234" spans="2:5" x14ac:dyDescent="0.2">
      <c r="B6234" s="149">
        <v>34571</v>
      </c>
      <c r="C6234" s="61">
        <v>43.671097000000003</v>
      </c>
      <c r="D6234">
        <f t="shared" si="98"/>
        <v>2.4940516431009923E-3</v>
      </c>
      <c r="E6234">
        <f>Table2[[#This Row],[Return]]</f>
        <v>2.4940516431009923E-3</v>
      </c>
    </row>
    <row r="6235" spans="2:5" x14ac:dyDescent="0.2">
      <c r="B6235" s="149">
        <v>34570</v>
      </c>
      <c r="C6235" s="61">
        <v>43.562449999999998</v>
      </c>
      <c r="D6235">
        <f t="shared" si="98"/>
        <v>-2.4878468246402148E-3</v>
      </c>
      <c r="E6235">
        <f>Table2[[#This Row],[Return]]</f>
        <v>-2.4878468246402148E-3</v>
      </c>
    </row>
    <row r="6236" spans="2:5" x14ac:dyDescent="0.2">
      <c r="B6236" s="149">
        <v>34569</v>
      </c>
      <c r="C6236" s="61">
        <v>43.671097000000003</v>
      </c>
      <c r="D6236">
        <f t="shared" si="98"/>
        <v>0</v>
      </c>
      <c r="E6236">
        <f>Table2[[#This Row],[Return]]</f>
        <v>0</v>
      </c>
    </row>
    <row r="6237" spans="2:5" x14ac:dyDescent="0.2">
      <c r="B6237" s="149">
        <v>34568</v>
      </c>
      <c r="C6237" s="61">
        <v>43.671097000000003</v>
      </c>
      <c r="D6237">
        <f t="shared" si="98"/>
        <v>0</v>
      </c>
      <c r="E6237">
        <f>Table2[[#This Row],[Return]]</f>
        <v>0</v>
      </c>
    </row>
    <row r="6238" spans="2:5" x14ac:dyDescent="0.2">
      <c r="B6238" s="149">
        <v>34565</v>
      </c>
      <c r="C6238" s="61">
        <v>43.671097000000003</v>
      </c>
      <c r="D6238">
        <f t="shared" si="98"/>
        <v>-1.9512182855688495E-2</v>
      </c>
      <c r="E6238">
        <f>Table2[[#This Row],[Return]]</f>
        <v>-1.9512182855688495E-2</v>
      </c>
    </row>
    <row r="6239" spans="2:5" x14ac:dyDescent="0.2">
      <c r="B6239" s="149">
        <v>34564</v>
      </c>
      <c r="C6239" s="61">
        <v>44.540173000000003</v>
      </c>
      <c r="D6239">
        <f t="shared" si="98"/>
        <v>1.9900484753107982E-2</v>
      </c>
      <c r="E6239">
        <f>Table2[[#This Row],[Return]]</f>
        <v>1.9900484753107982E-2</v>
      </c>
    </row>
    <row r="6240" spans="2:5" x14ac:dyDescent="0.2">
      <c r="B6240" s="149">
        <v>34563</v>
      </c>
      <c r="C6240" s="61">
        <v>43.671097000000003</v>
      </c>
      <c r="D6240">
        <f t="shared" si="98"/>
        <v>4.9999273942037967E-3</v>
      </c>
      <c r="E6240">
        <f>Table2[[#This Row],[Return]]</f>
        <v>4.9999273942037967E-3</v>
      </c>
    </row>
    <row r="6241" spans="2:5" x14ac:dyDescent="0.2">
      <c r="B6241" s="149">
        <v>34562</v>
      </c>
      <c r="C6241" s="61">
        <v>43.453831000000001</v>
      </c>
      <c r="D6241">
        <f t="shared" si="98"/>
        <v>0</v>
      </c>
      <c r="E6241">
        <f>Table2[[#This Row],[Return]]</f>
        <v>0</v>
      </c>
    </row>
    <row r="6242" spans="2:5" x14ac:dyDescent="0.2">
      <c r="B6242" s="149">
        <v>34561</v>
      </c>
      <c r="C6242" s="61">
        <v>43.453831000000001</v>
      </c>
      <c r="D6242">
        <f t="shared" si="98"/>
        <v>0</v>
      </c>
      <c r="E6242">
        <f>Table2[[#This Row],[Return]]</f>
        <v>0</v>
      </c>
    </row>
    <row r="6243" spans="2:5" x14ac:dyDescent="0.2">
      <c r="B6243" s="149">
        <v>34558</v>
      </c>
      <c r="C6243" s="61">
        <v>43.453831000000001</v>
      </c>
      <c r="D6243">
        <f t="shared" si="98"/>
        <v>1.5228296770697567E-2</v>
      </c>
      <c r="E6243">
        <f>Table2[[#This Row],[Return]]</f>
        <v>1.5228296770697567E-2</v>
      </c>
    </row>
    <row r="6244" spans="2:5" x14ac:dyDescent="0.2">
      <c r="B6244" s="149">
        <v>34557</v>
      </c>
      <c r="C6244" s="61">
        <v>42.802028999999997</v>
      </c>
      <c r="D6244">
        <f t="shared" si="98"/>
        <v>-5.0499920082337146E-3</v>
      </c>
      <c r="E6244">
        <f>Table2[[#This Row],[Return]]</f>
        <v>-5.0499920082337146E-3</v>
      </c>
    </row>
    <row r="6245" spans="2:5" x14ac:dyDescent="0.2">
      <c r="B6245" s="149">
        <v>34556</v>
      </c>
      <c r="C6245" s="61">
        <v>43.019275999999998</v>
      </c>
      <c r="D6245">
        <f t="shared" si="98"/>
        <v>5.0756238682049494E-3</v>
      </c>
      <c r="E6245">
        <f>Table2[[#This Row],[Return]]</f>
        <v>5.0756238682049494E-3</v>
      </c>
    </row>
    <row r="6246" spans="2:5" x14ac:dyDescent="0.2">
      <c r="B6246" s="149">
        <v>34555</v>
      </c>
      <c r="C6246" s="61">
        <v>42.802028999999997</v>
      </c>
      <c r="D6246">
        <f t="shared" si="98"/>
        <v>-5.0499920082337146E-3</v>
      </c>
      <c r="E6246">
        <f>Table2[[#This Row],[Return]]</f>
        <v>-5.0499920082337146E-3</v>
      </c>
    </row>
    <row r="6247" spans="2:5" x14ac:dyDescent="0.2">
      <c r="B6247" s="149">
        <v>34554</v>
      </c>
      <c r="C6247" s="61">
        <v>43.019275999999998</v>
      </c>
      <c r="D6247">
        <f t="shared" si="98"/>
        <v>5.0756238682049494E-3</v>
      </c>
      <c r="E6247">
        <f>Table2[[#This Row],[Return]]</f>
        <v>5.0756238682049494E-3</v>
      </c>
    </row>
    <row r="6248" spans="2:5" x14ac:dyDescent="0.2">
      <c r="B6248" s="149">
        <v>34551</v>
      </c>
      <c r="C6248" s="61">
        <v>42.802028999999997</v>
      </c>
      <c r="D6248">
        <f t="shared" si="98"/>
        <v>0</v>
      </c>
      <c r="E6248">
        <f>Table2[[#This Row],[Return]]</f>
        <v>0</v>
      </c>
    </row>
    <row r="6249" spans="2:5" x14ac:dyDescent="0.2">
      <c r="B6249" s="149">
        <v>34550</v>
      </c>
      <c r="C6249" s="61">
        <v>42.802028999999997</v>
      </c>
      <c r="D6249">
        <f t="shared" si="98"/>
        <v>-1.4999874234333988E-2</v>
      </c>
      <c r="E6249">
        <f>Table2[[#This Row],[Return]]</f>
        <v>-1.4999874234333988E-2</v>
      </c>
    </row>
    <row r="6250" spans="2:5" x14ac:dyDescent="0.2">
      <c r="B6250" s="149">
        <v>34549</v>
      </c>
      <c r="C6250" s="61">
        <v>43.453831000000001</v>
      </c>
      <c r="D6250">
        <f t="shared" si="98"/>
        <v>-2.4934088877002409E-3</v>
      </c>
      <c r="E6250">
        <f>Table2[[#This Row],[Return]]</f>
        <v>-2.4934088877002409E-3</v>
      </c>
    </row>
    <row r="6251" spans="2:5" x14ac:dyDescent="0.2">
      <c r="B6251" s="149">
        <v>34548</v>
      </c>
      <c r="C6251" s="61">
        <v>43.562449999999998</v>
      </c>
      <c r="D6251">
        <f t="shared" si="98"/>
        <v>7.5373478478086295E-3</v>
      </c>
      <c r="E6251">
        <f>Table2[[#This Row],[Return]]</f>
        <v>7.5373478478086295E-3</v>
      </c>
    </row>
    <row r="6252" spans="2:5" x14ac:dyDescent="0.2">
      <c r="B6252" s="149">
        <v>34547</v>
      </c>
      <c r="C6252" s="61">
        <v>43.236561000000002</v>
      </c>
      <c r="D6252">
        <f t="shared" si="98"/>
        <v>2.5773372221555884E-2</v>
      </c>
      <c r="E6252">
        <f>Table2[[#This Row],[Return]]</f>
        <v>2.5773372221555884E-2</v>
      </c>
    </row>
    <row r="6253" spans="2:5" x14ac:dyDescent="0.2">
      <c r="B6253" s="149">
        <v>34544</v>
      </c>
      <c r="C6253" s="61">
        <v>42.150207999999999</v>
      </c>
      <c r="D6253">
        <f t="shared" si="98"/>
        <v>4.3010626035891328E-2</v>
      </c>
      <c r="E6253">
        <f>Table2[[#This Row],[Return]]</f>
        <v>4.3010626035891328E-2</v>
      </c>
    </row>
    <row r="6254" spans="2:5" x14ac:dyDescent="0.2">
      <c r="B6254" s="149">
        <v>34543</v>
      </c>
      <c r="C6254" s="61">
        <v>40.412059999999997</v>
      </c>
      <c r="D6254">
        <f t="shared" si="98"/>
        <v>5.4054269222453752E-3</v>
      </c>
      <c r="E6254">
        <f>Table2[[#This Row],[Return]]</f>
        <v>5.4054269222453752E-3</v>
      </c>
    </row>
    <row r="6255" spans="2:5" x14ac:dyDescent="0.2">
      <c r="B6255" s="149">
        <v>34542</v>
      </c>
      <c r="C6255" s="61">
        <v>40.194789999999998</v>
      </c>
      <c r="D6255">
        <f t="shared" si="98"/>
        <v>1.0823301931220197E-3</v>
      </c>
      <c r="E6255">
        <f>Table2[[#This Row],[Return]]</f>
        <v>1.0823301931220197E-3</v>
      </c>
    </row>
    <row r="6256" spans="2:5" x14ac:dyDescent="0.2">
      <c r="B6256" s="149">
        <v>34541</v>
      </c>
      <c r="C6256" s="61">
        <v>40.151333000000001</v>
      </c>
      <c r="D6256">
        <f t="shared" si="98"/>
        <v>4.3475674634009774E-3</v>
      </c>
      <c r="E6256">
        <f>Table2[[#This Row],[Return]]</f>
        <v>4.3475674634009774E-3</v>
      </c>
    </row>
    <row r="6257" spans="2:5" x14ac:dyDescent="0.2">
      <c r="B6257" s="149">
        <v>34540</v>
      </c>
      <c r="C6257" s="61">
        <v>39.977528</v>
      </c>
      <c r="D6257">
        <f t="shared" si="98"/>
        <v>-2.7097388322466147E-3</v>
      </c>
      <c r="E6257">
        <f>Table2[[#This Row],[Return]]</f>
        <v>-2.7097388322466147E-3</v>
      </c>
    </row>
    <row r="6258" spans="2:5" x14ac:dyDescent="0.2">
      <c r="B6258" s="149">
        <v>34537</v>
      </c>
      <c r="C6258" s="61">
        <v>40.086151000000001</v>
      </c>
      <c r="D6258">
        <f t="shared" si="98"/>
        <v>-2.7028129765075673E-3</v>
      </c>
      <c r="E6258">
        <f>Table2[[#This Row],[Return]]</f>
        <v>-2.7028129765075673E-3</v>
      </c>
    </row>
    <row r="6259" spans="2:5" x14ac:dyDescent="0.2">
      <c r="B6259" s="149">
        <v>34536</v>
      </c>
      <c r="C6259" s="61">
        <v>40.194789999999998</v>
      </c>
      <c r="D6259">
        <f t="shared" si="98"/>
        <v>-5.3763653721190952E-3</v>
      </c>
      <c r="E6259">
        <f>Table2[[#This Row],[Return]]</f>
        <v>-5.3763653721190952E-3</v>
      </c>
    </row>
    <row r="6260" spans="2:5" x14ac:dyDescent="0.2">
      <c r="B6260" s="149">
        <v>34535</v>
      </c>
      <c r="C6260" s="61">
        <v>40.412059999999997</v>
      </c>
      <c r="D6260">
        <f t="shared" si="98"/>
        <v>-5.3476146419349337E-3</v>
      </c>
      <c r="E6260">
        <f>Table2[[#This Row],[Return]]</f>
        <v>-5.3476146419349337E-3</v>
      </c>
    </row>
    <row r="6261" spans="2:5" x14ac:dyDescent="0.2">
      <c r="B6261" s="149">
        <v>34534</v>
      </c>
      <c r="C6261" s="61">
        <v>40.629330000000003</v>
      </c>
      <c r="D6261">
        <f t="shared" si="98"/>
        <v>4.4692813850258251E-2</v>
      </c>
      <c r="E6261">
        <f>Table2[[#This Row],[Return]]</f>
        <v>4.4692813850258251E-2</v>
      </c>
    </row>
    <row r="6262" spans="2:5" x14ac:dyDescent="0.2">
      <c r="B6262" s="149">
        <v>34533</v>
      </c>
      <c r="C6262" s="61">
        <v>38.891173999999999</v>
      </c>
      <c r="D6262">
        <f t="shared" si="98"/>
        <v>-5.2910069402622682E-2</v>
      </c>
      <c r="E6262">
        <f>Table2[[#This Row],[Return]]</f>
        <v>-5.2910069402622682E-2</v>
      </c>
    </row>
    <row r="6263" spans="2:5" x14ac:dyDescent="0.2">
      <c r="B6263" s="149">
        <v>34530</v>
      </c>
      <c r="C6263" s="61">
        <v>41.063865999999997</v>
      </c>
      <c r="D6263">
        <f t="shared" si="98"/>
        <v>-2.5773111250127212E-2</v>
      </c>
      <c r="E6263">
        <f>Table2[[#This Row],[Return]]</f>
        <v>-2.5773111250127212E-2</v>
      </c>
    </row>
    <row r="6264" spans="2:5" x14ac:dyDescent="0.2">
      <c r="B6264" s="149">
        <v>34529</v>
      </c>
      <c r="C6264" s="61">
        <v>42.150207999999999</v>
      </c>
      <c r="D6264">
        <f t="shared" si="98"/>
        <v>0</v>
      </c>
      <c r="E6264">
        <f>Table2[[#This Row],[Return]]</f>
        <v>0</v>
      </c>
    </row>
    <row r="6265" spans="2:5" x14ac:dyDescent="0.2">
      <c r="B6265" s="149">
        <v>34528</v>
      </c>
      <c r="C6265" s="61">
        <v>42.150207999999999</v>
      </c>
      <c r="D6265">
        <f t="shared" si="98"/>
        <v>0</v>
      </c>
      <c r="E6265">
        <f>Table2[[#This Row],[Return]]</f>
        <v>0</v>
      </c>
    </row>
    <row r="6266" spans="2:5" x14ac:dyDescent="0.2">
      <c r="B6266" s="149">
        <v>34527</v>
      </c>
      <c r="C6266" s="61">
        <v>42.150207999999999</v>
      </c>
      <c r="D6266">
        <f t="shared" si="98"/>
        <v>0</v>
      </c>
      <c r="E6266">
        <f>Table2[[#This Row],[Return]]</f>
        <v>0</v>
      </c>
    </row>
    <row r="6267" spans="2:5" x14ac:dyDescent="0.2">
      <c r="B6267" s="149">
        <v>34526</v>
      </c>
      <c r="C6267" s="61">
        <v>42.150207999999999</v>
      </c>
      <c r="D6267">
        <f t="shared" si="98"/>
        <v>5.181296489554588E-3</v>
      </c>
      <c r="E6267">
        <f>Table2[[#This Row],[Return]]</f>
        <v>5.181296489554588E-3</v>
      </c>
    </row>
    <row r="6268" spans="2:5" x14ac:dyDescent="0.2">
      <c r="B6268" s="149">
        <v>34523</v>
      </c>
      <c r="C6268" s="61">
        <v>41.932941</v>
      </c>
      <c r="D6268">
        <f t="shared" si="98"/>
        <v>5.2083303368576136E-3</v>
      </c>
      <c r="E6268">
        <f>Table2[[#This Row],[Return]]</f>
        <v>5.2083303368576136E-3</v>
      </c>
    </row>
    <row r="6269" spans="2:5" x14ac:dyDescent="0.2">
      <c r="B6269" s="149">
        <v>34522</v>
      </c>
      <c r="C6269" s="61">
        <v>41.715671999999998</v>
      </c>
      <c r="D6269">
        <f t="shared" si="98"/>
        <v>0</v>
      </c>
      <c r="E6269">
        <f>Table2[[#This Row],[Return]]</f>
        <v>0</v>
      </c>
    </row>
    <row r="6270" spans="2:5" x14ac:dyDescent="0.2">
      <c r="B6270" s="149">
        <v>34521</v>
      </c>
      <c r="C6270" s="61">
        <v>41.715671999999998</v>
      </c>
      <c r="D6270">
        <f t="shared" si="98"/>
        <v>5.2356232897835244E-3</v>
      </c>
      <c r="E6270">
        <f>Table2[[#This Row],[Return]]</f>
        <v>5.2356232897835244E-3</v>
      </c>
    </row>
    <row r="6271" spans="2:5" x14ac:dyDescent="0.2">
      <c r="B6271" s="149">
        <v>34520</v>
      </c>
      <c r="C6271" s="61">
        <v>41.498401999999999</v>
      </c>
      <c r="D6271">
        <f t="shared" si="98"/>
        <v>-1.5463885729816579E-2</v>
      </c>
      <c r="E6271">
        <f>Table2[[#This Row],[Return]]</f>
        <v>-1.5463885729816579E-2</v>
      </c>
    </row>
    <row r="6272" spans="2:5" x14ac:dyDescent="0.2">
      <c r="B6272" s="149">
        <v>34519</v>
      </c>
      <c r="C6272" s="61">
        <v>42.150207999999999</v>
      </c>
      <c r="D6272">
        <f t="shared" si="98"/>
        <v>-1.0204006632140621E-2</v>
      </c>
      <c r="E6272">
        <f>Table2[[#This Row],[Return]]</f>
        <v>-1.0204006632140621E-2</v>
      </c>
    </row>
    <row r="6273" spans="2:5" x14ac:dyDescent="0.2">
      <c r="B6273" s="149">
        <v>34516</v>
      </c>
      <c r="C6273" s="61">
        <v>42.584743000000003</v>
      </c>
      <c r="D6273">
        <f t="shared" si="98"/>
        <v>5.1278469677540732E-3</v>
      </c>
      <c r="E6273">
        <f>Table2[[#This Row],[Return]]</f>
        <v>5.1278469677540732E-3</v>
      </c>
    </row>
    <row r="6274" spans="2:5" x14ac:dyDescent="0.2">
      <c r="B6274" s="149">
        <v>34515</v>
      </c>
      <c r="C6274" s="61">
        <v>42.367488999999999</v>
      </c>
      <c r="D6274">
        <f t="shared" si="98"/>
        <v>5.1549211809346195E-3</v>
      </c>
      <c r="E6274">
        <f>Table2[[#This Row],[Return]]</f>
        <v>5.1549211809346195E-3</v>
      </c>
    </row>
    <row r="6275" spans="2:5" x14ac:dyDescent="0.2">
      <c r="B6275" s="149">
        <v>34514</v>
      </c>
      <c r="C6275" s="61">
        <v>42.150207999999999</v>
      </c>
      <c r="D6275">
        <f t="shared" si="98"/>
        <v>-3.9604006191800753E-2</v>
      </c>
      <c r="E6275">
        <f>Table2[[#This Row],[Return]]</f>
        <v>-3.9604006191800753E-2</v>
      </c>
    </row>
    <row r="6276" spans="2:5" x14ac:dyDescent="0.2">
      <c r="B6276" s="149">
        <v>34513</v>
      </c>
      <c r="C6276" s="61">
        <v>43.888362999999998</v>
      </c>
      <c r="D6276">
        <f t="shared" ref="D6276:D6339" si="99">(C6276-C6277)/C6277</f>
        <v>4.9750524929564983E-3</v>
      </c>
      <c r="E6276">
        <f>Table2[[#This Row],[Return]]</f>
        <v>4.9750524929564983E-3</v>
      </c>
    </row>
    <row r="6277" spans="2:5" x14ac:dyDescent="0.2">
      <c r="B6277" s="149">
        <v>34512</v>
      </c>
      <c r="C6277" s="61">
        <v>43.671097000000003</v>
      </c>
      <c r="D6277">
        <f t="shared" si="99"/>
        <v>-1.9512182855688495E-2</v>
      </c>
      <c r="E6277">
        <f>Table2[[#This Row],[Return]]</f>
        <v>-1.9512182855688495E-2</v>
      </c>
    </row>
    <row r="6278" spans="2:5" x14ac:dyDescent="0.2">
      <c r="B6278" s="149">
        <v>34509</v>
      </c>
      <c r="C6278" s="61">
        <v>44.540173000000003</v>
      </c>
      <c r="D6278">
        <f t="shared" si="99"/>
        <v>-1.9138657777727764E-2</v>
      </c>
      <c r="E6278">
        <f>Table2[[#This Row],[Return]]</f>
        <v>-1.9138657777727764E-2</v>
      </c>
    </row>
    <row r="6279" spans="2:5" x14ac:dyDescent="0.2">
      <c r="B6279" s="149">
        <v>34508</v>
      </c>
      <c r="C6279" s="61">
        <v>45.409244999999999</v>
      </c>
      <c r="D6279">
        <f t="shared" si="99"/>
        <v>-2.7907066456040987E-2</v>
      </c>
      <c r="E6279">
        <f>Table2[[#This Row],[Return]]</f>
        <v>-2.7907066456040987E-2</v>
      </c>
    </row>
    <row r="6280" spans="2:5" x14ac:dyDescent="0.2">
      <c r="B6280" s="149">
        <v>34507</v>
      </c>
      <c r="C6280" s="61">
        <v>46.712864000000003</v>
      </c>
      <c r="D6280">
        <f t="shared" si="99"/>
        <v>0</v>
      </c>
      <c r="E6280">
        <f>Table2[[#This Row],[Return]]</f>
        <v>0</v>
      </c>
    </row>
    <row r="6281" spans="2:5" x14ac:dyDescent="0.2">
      <c r="B6281" s="149">
        <v>34506</v>
      </c>
      <c r="C6281" s="61">
        <v>46.712864000000003</v>
      </c>
      <c r="D6281">
        <f t="shared" si="99"/>
        <v>0</v>
      </c>
      <c r="E6281">
        <f>Table2[[#This Row],[Return]]</f>
        <v>0</v>
      </c>
    </row>
    <row r="6282" spans="2:5" x14ac:dyDescent="0.2">
      <c r="B6282" s="149">
        <v>34505</v>
      </c>
      <c r="C6282" s="61">
        <v>46.712864000000003</v>
      </c>
      <c r="D6282">
        <f t="shared" si="99"/>
        <v>2.8708228908012119E-2</v>
      </c>
      <c r="E6282">
        <f>Table2[[#This Row],[Return]]</f>
        <v>2.8708228908012119E-2</v>
      </c>
    </row>
    <row r="6283" spans="2:5" x14ac:dyDescent="0.2">
      <c r="B6283" s="149">
        <v>34502</v>
      </c>
      <c r="C6283" s="61">
        <v>45.409244999999999</v>
      </c>
      <c r="D6283">
        <f t="shared" si="99"/>
        <v>1.9512093049122093E-2</v>
      </c>
      <c r="E6283">
        <f>Table2[[#This Row],[Return]]</f>
        <v>1.9512093049122093E-2</v>
      </c>
    </row>
    <row r="6284" spans="2:5" x14ac:dyDescent="0.2">
      <c r="B6284" s="149">
        <v>34501</v>
      </c>
      <c r="C6284" s="61">
        <v>44.540173000000003</v>
      </c>
      <c r="D6284">
        <f t="shared" si="99"/>
        <v>9.852347871515503E-3</v>
      </c>
      <c r="E6284">
        <f>Table2[[#This Row],[Return]]</f>
        <v>9.852347871515503E-3</v>
      </c>
    </row>
    <row r="6285" spans="2:5" x14ac:dyDescent="0.2">
      <c r="B6285" s="149">
        <v>34500</v>
      </c>
      <c r="C6285" s="61">
        <v>44.105629</v>
      </c>
      <c r="D6285">
        <f t="shared" si="99"/>
        <v>4.9504238743195367E-3</v>
      </c>
      <c r="E6285">
        <f>Table2[[#This Row],[Return]]</f>
        <v>4.9504238743195367E-3</v>
      </c>
    </row>
    <row r="6286" spans="2:5" x14ac:dyDescent="0.2">
      <c r="B6286" s="149">
        <v>34499</v>
      </c>
      <c r="C6286" s="61">
        <v>43.888362999999998</v>
      </c>
      <c r="D6286">
        <f t="shared" si="99"/>
        <v>-1.4634204496691214E-2</v>
      </c>
      <c r="E6286">
        <f>Table2[[#This Row],[Return]]</f>
        <v>-1.4634204496691214E-2</v>
      </c>
    </row>
    <row r="6287" spans="2:5" x14ac:dyDescent="0.2">
      <c r="B6287" s="149">
        <v>34498</v>
      </c>
      <c r="C6287" s="61">
        <v>44.540173000000003</v>
      </c>
      <c r="D6287">
        <f t="shared" si="99"/>
        <v>-9.6618517534919138E-3</v>
      </c>
      <c r="E6287">
        <f>Table2[[#This Row],[Return]]</f>
        <v>-9.6618517534919138E-3</v>
      </c>
    </row>
    <row r="6288" spans="2:5" x14ac:dyDescent="0.2">
      <c r="B6288" s="149">
        <v>34495</v>
      </c>
      <c r="C6288" s="61">
        <v>44.974711999999997</v>
      </c>
      <c r="D6288">
        <f t="shared" si="99"/>
        <v>0</v>
      </c>
      <c r="E6288">
        <f>Table2[[#This Row],[Return]]</f>
        <v>0</v>
      </c>
    </row>
    <row r="6289" spans="2:5" x14ac:dyDescent="0.2">
      <c r="B6289" s="149">
        <v>34494</v>
      </c>
      <c r="C6289" s="61">
        <v>44.974711999999997</v>
      </c>
      <c r="D6289">
        <f t="shared" si="99"/>
        <v>9.7561138794856894E-3</v>
      </c>
      <c r="E6289">
        <f>Table2[[#This Row],[Return]]</f>
        <v>9.7561138794856894E-3</v>
      </c>
    </row>
    <row r="6290" spans="2:5" x14ac:dyDescent="0.2">
      <c r="B6290" s="149">
        <v>34493</v>
      </c>
      <c r="C6290" s="61">
        <v>44.540173000000003</v>
      </c>
      <c r="D6290">
        <f t="shared" si="99"/>
        <v>-4.8543658951732457E-3</v>
      </c>
      <c r="E6290">
        <f>Table2[[#This Row],[Return]]</f>
        <v>-4.8543658951732457E-3</v>
      </c>
    </row>
    <row r="6291" spans="2:5" x14ac:dyDescent="0.2">
      <c r="B6291" s="149">
        <v>34492</v>
      </c>
      <c r="C6291" s="61">
        <v>44.757441999999998</v>
      </c>
      <c r="D6291">
        <f t="shared" si="99"/>
        <v>-1.9047693356947167E-2</v>
      </c>
      <c r="E6291">
        <f>Table2[[#This Row],[Return]]</f>
        <v>-1.9047693356947167E-2</v>
      </c>
    </row>
    <row r="6292" spans="2:5" x14ac:dyDescent="0.2">
      <c r="B6292" s="149">
        <v>34491</v>
      </c>
      <c r="C6292" s="61">
        <v>45.626522000000001</v>
      </c>
      <c r="D6292">
        <f t="shared" si="99"/>
        <v>-9.4339126990960857E-3</v>
      </c>
      <c r="E6292">
        <f>Table2[[#This Row],[Return]]</f>
        <v>-9.4339126990960857E-3</v>
      </c>
    </row>
    <row r="6293" spans="2:5" x14ac:dyDescent="0.2">
      <c r="B6293" s="149">
        <v>34488</v>
      </c>
      <c r="C6293" s="61">
        <v>46.061058000000003</v>
      </c>
      <c r="D6293">
        <f t="shared" si="99"/>
        <v>2.7131915963986224E-2</v>
      </c>
      <c r="E6293">
        <f>Table2[[#This Row],[Return]]</f>
        <v>2.7131915963986224E-2</v>
      </c>
    </row>
    <row r="6294" spans="2:5" x14ac:dyDescent="0.2">
      <c r="B6294" s="149">
        <v>34487</v>
      </c>
      <c r="C6294" s="61">
        <v>44.844344999999997</v>
      </c>
      <c r="D6294">
        <f t="shared" si="99"/>
        <v>2.4630587231460891E-2</v>
      </c>
      <c r="E6294">
        <f>Table2[[#This Row],[Return]]</f>
        <v>2.4630587231460891E-2</v>
      </c>
    </row>
    <row r="6295" spans="2:5" x14ac:dyDescent="0.2">
      <c r="B6295" s="149">
        <v>34486</v>
      </c>
      <c r="C6295" s="61">
        <v>43.766354</v>
      </c>
      <c r="D6295">
        <f t="shared" si="99"/>
        <v>0</v>
      </c>
      <c r="E6295">
        <f>Table2[[#This Row],[Return]]</f>
        <v>0</v>
      </c>
    </row>
    <row r="6296" spans="2:5" x14ac:dyDescent="0.2">
      <c r="B6296" s="149">
        <v>34485</v>
      </c>
      <c r="C6296" s="61">
        <v>43.766354</v>
      </c>
      <c r="D6296">
        <f t="shared" si="99"/>
        <v>-1.6949322334826954E-2</v>
      </c>
      <c r="E6296">
        <f>Table2[[#This Row],[Return]]</f>
        <v>-1.6949322334826954E-2</v>
      </c>
    </row>
    <row r="6297" spans="2:5" x14ac:dyDescent="0.2">
      <c r="B6297" s="149">
        <v>34484</v>
      </c>
      <c r="C6297" s="61">
        <v>44.520954000000003</v>
      </c>
      <c r="D6297">
        <f t="shared" si="99"/>
        <v>-9.5922891159727856E-3</v>
      </c>
      <c r="E6297">
        <f>Table2[[#This Row],[Return]]</f>
        <v>-9.5922891159727856E-3</v>
      </c>
    </row>
    <row r="6298" spans="2:5" x14ac:dyDescent="0.2">
      <c r="B6298" s="149">
        <v>34481</v>
      </c>
      <c r="C6298" s="61">
        <v>44.952148000000001</v>
      </c>
      <c r="D6298">
        <f t="shared" si="99"/>
        <v>3.4739386808902567E-2</v>
      </c>
      <c r="E6298">
        <f>Table2[[#This Row],[Return]]</f>
        <v>3.4739386808902567E-2</v>
      </c>
    </row>
    <row r="6299" spans="2:5" x14ac:dyDescent="0.2">
      <c r="B6299" s="149">
        <v>34480</v>
      </c>
      <c r="C6299" s="61">
        <v>43.442965999999998</v>
      </c>
      <c r="D6299">
        <f t="shared" si="99"/>
        <v>2.4874714351535814E-3</v>
      </c>
      <c r="E6299">
        <f>Table2[[#This Row],[Return]]</f>
        <v>2.4874714351535814E-3</v>
      </c>
    </row>
    <row r="6300" spans="2:5" x14ac:dyDescent="0.2">
      <c r="B6300" s="149">
        <v>34479</v>
      </c>
      <c r="C6300" s="61">
        <v>43.335171000000003</v>
      </c>
      <c r="D6300">
        <f t="shared" si="99"/>
        <v>0</v>
      </c>
      <c r="E6300">
        <f>Table2[[#This Row],[Return]]</f>
        <v>0</v>
      </c>
    </row>
    <row r="6301" spans="2:5" x14ac:dyDescent="0.2">
      <c r="B6301" s="149">
        <v>34478</v>
      </c>
      <c r="C6301" s="61">
        <v>43.335171000000003</v>
      </c>
      <c r="D6301">
        <f t="shared" si="99"/>
        <v>-4.9503381823720171E-3</v>
      </c>
      <c r="E6301">
        <f>Table2[[#This Row],[Return]]</f>
        <v>-4.9503381823720171E-3</v>
      </c>
    </row>
    <row r="6302" spans="2:5" x14ac:dyDescent="0.2">
      <c r="B6302" s="149">
        <v>34477</v>
      </c>
      <c r="C6302" s="61">
        <v>43.550761999999999</v>
      </c>
      <c r="D6302">
        <f t="shared" si="99"/>
        <v>-4.925975784960312E-3</v>
      </c>
      <c r="E6302">
        <f>Table2[[#This Row],[Return]]</f>
        <v>-4.925975784960312E-3</v>
      </c>
    </row>
    <row r="6303" spans="2:5" x14ac:dyDescent="0.2">
      <c r="B6303" s="149">
        <v>34474</v>
      </c>
      <c r="C6303" s="61">
        <v>43.766354</v>
      </c>
      <c r="D6303">
        <f t="shared" si="99"/>
        <v>-1.4563341791637582E-2</v>
      </c>
      <c r="E6303">
        <f>Table2[[#This Row],[Return]]</f>
        <v>-1.4563341791637582E-2</v>
      </c>
    </row>
    <row r="6304" spans="2:5" x14ac:dyDescent="0.2">
      <c r="B6304" s="149">
        <v>34473</v>
      </c>
      <c r="C6304" s="61">
        <v>44.413158000000003</v>
      </c>
      <c r="D6304">
        <f t="shared" si="99"/>
        <v>0</v>
      </c>
      <c r="E6304">
        <f>Table2[[#This Row],[Return]]</f>
        <v>0</v>
      </c>
    </row>
    <row r="6305" spans="2:5" x14ac:dyDescent="0.2">
      <c r="B6305" s="149">
        <v>34472</v>
      </c>
      <c r="C6305" s="61">
        <v>44.413158000000003</v>
      </c>
      <c r="D6305">
        <f t="shared" si="99"/>
        <v>4.8781430357824332E-3</v>
      </c>
      <c r="E6305">
        <f>Table2[[#This Row],[Return]]</f>
        <v>4.8781430357824332E-3</v>
      </c>
    </row>
    <row r="6306" spans="2:5" x14ac:dyDescent="0.2">
      <c r="B6306" s="149">
        <v>34471</v>
      </c>
      <c r="C6306" s="61">
        <v>44.197555999999999</v>
      </c>
      <c r="D6306">
        <f t="shared" si="99"/>
        <v>-1.9138770422016463E-2</v>
      </c>
      <c r="E6306">
        <f>Table2[[#This Row],[Return]]</f>
        <v>-1.9138770422016463E-2</v>
      </c>
    </row>
    <row r="6307" spans="2:5" x14ac:dyDescent="0.2">
      <c r="B6307" s="149">
        <v>34470</v>
      </c>
      <c r="C6307" s="61">
        <v>45.059947999999999</v>
      </c>
      <c r="D6307">
        <f t="shared" si="99"/>
        <v>1.4563026569738539E-2</v>
      </c>
      <c r="E6307">
        <f>Table2[[#This Row],[Return]]</f>
        <v>1.4563026569738539E-2</v>
      </c>
    </row>
    <row r="6308" spans="2:5" x14ac:dyDescent="0.2">
      <c r="B6308" s="149">
        <v>34467</v>
      </c>
      <c r="C6308" s="61">
        <v>44.413158000000003</v>
      </c>
      <c r="D6308">
        <f t="shared" si="99"/>
        <v>1.4778567115734682E-2</v>
      </c>
      <c r="E6308">
        <f>Table2[[#This Row],[Return]]</f>
        <v>1.4778567115734682E-2</v>
      </c>
    </row>
    <row r="6309" spans="2:5" x14ac:dyDescent="0.2">
      <c r="B6309" s="149">
        <v>34466</v>
      </c>
      <c r="C6309" s="61">
        <v>43.766354</v>
      </c>
      <c r="D6309">
        <f t="shared" si="99"/>
        <v>0</v>
      </c>
      <c r="E6309">
        <f>Table2[[#This Row],[Return]]</f>
        <v>0</v>
      </c>
    </row>
    <row r="6310" spans="2:5" x14ac:dyDescent="0.2">
      <c r="B6310" s="149">
        <v>34465</v>
      </c>
      <c r="C6310" s="61">
        <v>43.766354</v>
      </c>
      <c r="D6310">
        <f t="shared" si="99"/>
        <v>1.499973144445872E-2</v>
      </c>
      <c r="E6310">
        <f>Table2[[#This Row],[Return]]</f>
        <v>1.499973144445872E-2</v>
      </c>
    </row>
    <row r="6311" spans="2:5" x14ac:dyDescent="0.2">
      <c r="B6311" s="149">
        <v>34464</v>
      </c>
      <c r="C6311" s="61">
        <v>43.119571999999998</v>
      </c>
      <c r="D6311">
        <f t="shared" si="99"/>
        <v>5.0251523326289016E-3</v>
      </c>
      <c r="E6311">
        <f>Table2[[#This Row],[Return]]</f>
        <v>5.0251523326289016E-3</v>
      </c>
    </row>
    <row r="6312" spans="2:5" x14ac:dyDescent="0.2">
      <c r="B6312" s="149">
        <v>34463</v>
      </c>
      <c r="C6312" s="61">
        <v>42.903973000000001</v>
      </c>
      <c r="D6312">
        <f t="shared" si="99"/>
        <v>1.5306301141022962E-2</v>
      </c>
      <c r="E6312">
        <f>Table2[[#This Row],[Return]]</f>
        <v>1.5306301141022962E-2</v>
      </c>
    </row>
    <row r="6313" spans="2:5" x14ac:dyDescent="0.2">
      <c r="B6313" s="149">
        <v>34460</v>
      </c>
      <c r="C6313" s="61">
        <v>42.257171999999997</v>
      </c>
      <c r="D6313">
        <f t="shared" si="99"/>
        <v>3.7037069758490637E-2</v>
      </c>
      <c r="E6313">
        <f>Table2[[#This Row],[Return]]</f>
        <v>3.7037069758490637E-2</v>
      </c>
    </row>
    <row r="6314" spans="2:5" x14ac:dyDescent="0.2">
      <c r="B6314" s="149">
        <v>34459</v>
      </c>
      <c r="C6314" s="61">
        <v>40.747985999999997</v>
      </c>
      <c r="D6314">
        <f t="shared" si="99"/>
        <v>2.7173678773832213E-2</v>
      </c>
      <c r="E6314">
        <f>Table2[[#This Row],[Return]]</f>
        <v>2.7173678773832213E-2</v>
      </c>
    </row>
    <row r="6315" spans="2:5" x14ac:dyDescent="0.2">
      <c r="B6315" s="149">
        <v>34458</v>
      </c>
      <c r="C6315" s="61">
        <v>39.670006000000001</v>
      </c>
      <c r="D6315">
        <f t="shared" si="99"/>
        <v>2.7250001952621766E-3</v>
      </c>
      <c r="E6315">
        <f>Table2[[#This Row],[Return]]</f>
        <v>2.7250001952621766E-3</v>
      </c>
    </row>
    <row r="6316" spans="2:5" x14ac:dyDescent="0.2">
      <c r="B6316" s="149">
        <v>34457</v>
      </c>
      <c r="C6316" s="61">
        <v>39.562199</v>
      </c>
      <c r="D6316">
        <f t="shared" si="99"/>
        <v>2.7324715264265154E-3</v>
      </c>
      <c r="E6316">
        <f>Table2[[#This Row],[Return]]</f>
        <v>2.7324715264265154E-3</v>
      </c>
    </row>
    <row r="6317" spans="2:5" x14ac:dyDescent="0.2">
      <c r="B6317" s="149">
        <v>34456</v>
      </c>
      <c r="C6317" s="61">
        <v>39.454391000000001</v>
      </c>
      <c r="D6317">
        <f t="shared" si="99"/>
        <v>5.4941271406614162E-3</v>
      </c>
      <c r="E6317">
        <f>Table2[[#This Row],[Return]]</f>
        <v>5.4941271406614162E-3</v>
      </c>
    </row>
    <row r="6318" spans="2:5" x14ac:dyDescent="0.2">
      <c r="B6318" s="149">
        <v>34453</v>
      </c>
      <c r="C6318" s="61">
        <v>39.238807999999999</v>
      </c>
      <c r="D6318">
        <f t="shared" si="99"/>
        <v>5.5248916100159116E-3</v>
      </c>
      <c r="E6318">
        <f>Table2[[#This Row],[Return]]</f>
        <v>5.5248916100159116E-3</v>
      </c>
    </row>
    <row r="6319" spans="2:5" x14ac:dyDescent="0.2">
      <c r="B6319" s="149">
        <v>34452</v>
      </c>
      <c r="C6319" s="61">
        <v>39.023209000000001</v>
      </c>
      <c r="D6319">
        <f t="shared" si="99"/>
        <v>-1.0928618819639104E-2</v>
      </c>
      <c r="E6319">
        <f>Table2[[#This Row],[Return]]</f>
        <v>-1.0928618819639104E-2</v>
      </c>
    </row>
    <row r="6320" spans="2:5" x14ac:dyDescent="0.2">
      <c r="B6320" s="149">
        <v>34451</v>
      </c>
      <c r="C6320" s="61">
        <v>39.454391000000001</v>
      </c>
      <c r="D6320">
        <f t="shared" si="99"/>
        <v>1.104937320762113E-2</v>
      </c>
      <c r="E6320">
        <f>Table2[[#This Row],[Return]]</f>
        <v>1.104937320762113E-2</v>
      </c>
    </row>
    <row r="6321" spans="2:5" x14ac:dyDescent="0.2">
      <c r="B6321" s="149">
        <v>34450</v>
      </c>
      <c r="C6321" s="61">
        <v>39.023209000000001</v>
      </c>
      <c r="D6321">
        <f t="shared" si="99"/>
        <v>-1.6304434135956506E-2</v>
      </c>
      <c r="E6321">
        <f>Table2[[#This Row],[Return]]</f>
        <v>-1.6304434135956506E-2</v>
      </c>
    </row>
    <row r="6322" spans="2:5" x14ac:dyDescent="0.2">
      <c r="B6322" s="149">
        <v>34449</v>
      </c>
      <c r="C6322" s="61">
        <v>39.670006000000001</v>
      </c>
      <c r="D6322">
        <f t="shared" si="99"/>
        <v>5.464917707131753E-3</v>
      </c>
      <c r="E6322">
        <f>Table2[[#This Row],[Return]]</f>
        <v>5.464917707131753E-3</v>
      </c>
    </row>
    <row r="6323" spans="2:5" x14ac:dyDescent="0.2">
      <c r="B6323" s="149">
        <v>34446</v>
      </c>
      <c r="C6323" s="61">
        <v>39.454391000000001</v>
      </c>
      <c r="D6323">
        <f t="shared" si="99"/>
        <v>5.4941271406614162E-3</v>
      </c>
      <c r="E6323">
        <f>Table2[[#This Row],[Return]]</f>
        <v>5.4941271406614162E-3</v>
      </c>
    </row>
    <row r="6324" spans="2:5" x14ac:dyDescent="0.2">
      <c r="B6324" s="149">
        <v>34445</v>
      </c>
      <c r="C6324" s="61">
        <v>39.238807999999999</v>
      </c>
      <c r="D6324">
        <f t="shared" si="99"/>
        <v>-1.0869622757304397E-2</v>
      </c>
      <c r="E6324">
        <f>Table2[[#This Row],[Return]]</f>
        <v>-1.0869622757304397E-2</v>
      </c>
    </row>
    <row r="6325" spans="2:5" x14ac:dyDescent="0.2">
      <c r="B6325" s="149">
        <v>34444</v>
      </c>
      <c r="C6325" s="61">
        <v>39.670006000000001</v>
      </c>
      <c r="D6325">
        <f t="shared" si="99"/>
        <v>0</v>
      </c>
      <c r="E6325">
        <f>Table2[[#This Row],[Return]]</f>
        <v>0</v>
      </c>
    </row>
    <row r="6326" spans="2:5" x14ac:dyDescent="0.2">
      <c r="B6326" s="149">
        <v>34443</v>
      </c>
      <c r="C6326" s="61">
        <v>39.670006000000001</v>
      </c>
      <c r="D6326">
        <f t="shared" si="99"/>
        <v>-1.0752448455896194E-2</v>
      </c>
      <c r="E6326">
        <f>Table2[[#This Row],[Return]]</f>
        <v>-1.0752448455896194E-2</v>
      </c>
    </row>
    <row r="6327" spans="2:5" x14ac:dyDescent="0.2">
      <c r="B6327" s="149">
        <v>34442</v>
      </c>
      <c r="C6327" s="61">
        <v>40.101191999999998</v>
      </c>
      <c r="D6327">
        <f t="shared" si="99"/>
        <v>-1.063828291188482E-2</v>
      </c>
      <c r="E6327">
        <f>Table2[[#This Row],[Return]]</f>
        <v>-1.063828291188482E-2</v>
      </c>
    </row>
    <row r="6328" spans="2:5" x14ac:dyDescent="0.2">
      <c r="B6328" s="149">
        <v>34439</v>
      </c>
      <c r="C6328" s="61">
        <v>40.532387</v>
      </c>
      <c r="D6328">
        <f t="shared" si="99"/>
        <v>-2.5906875836900545E-2</v>
      </c>
      <c r="E6328">
        <f>Table2[[#This Row],[Return]]</f>
        <v>-2.5906875836900545E-2</v>
      </c>
    </row>
    <row r="6329" spans="2:5" x14ac:dyDescent="0.2">
      <c r="B6329" s="149">
        <v>34438</v>
      </c>
      <c r="C6329" s="61">
        <v>41.610382000000001</v>
      </c>
      <c r="D6329">
        <f t="shared" si="99"/>
        <v>0</v>
      </c>
      <c r="E6329">
        <f>Table2[[#This Row],[Return]]</f>
        <v>0</v>
      </c>
    </row>
    <row r="6330" spans="2:5" x14ac:dyDescent="0.2">
      <c r="B6330" s="149">
        <v>34437</v>
      </c>
      <c r="C6330" s="61">
        <v>41.610382000000001</v>
      </c>
      <c r="D6330">
        <f t="shared" si="99"/>
        <v>-5.1545004068524712E-3</v>
      </c>
      <c r="E6330">
        <f>Table2[[#This Row],[Return]]</f>
        <v>-5.1545004068524712E-3</v>
      </c>
    </row>
    <row r="6331" spans="2:5" x14ac:dyDescent="0.2">
      <c r="B6331" s="149">
        <v>34436</v>
      </c>
      <c r="C6331" s="61">
        <v>41.825974000000002</v>
      </c>
      <c r="D6331">
        <f t="shared" si="99"/>
        <v>3.7433010238041076E-2</v>
      </c>
      <c r="E6331">
        <f>Table2[[#This Row],[Return]]</f>
        <v>3.7433010238041076E-2</v>
      </c>
    </row>
    <row r="6332" spans="2:5" x14ac:dyDescent="0.2">
      <c r="B6332" s="149">
        <v>34435</v>
      </c>
      <c r="C6332" s="61">
        <v>40.316794999999999</v>
      </c>
      <c r="D6332">
        <f t="shared" si="99"/>
        <v>0</v>
      </c>
      <c r="E6332">
        <f>Table2[[#This Row],[Return]]</f>
        <v>0</v>
      </c>
    </row>
    <row r="6333" spans="2:5" x14ac:dyDescent="0.2">
      <c r="B6333" s="149">
        <v>34432</v>
      </c>
      <c r="C6333" s="61">
        <v>40.316794999999999</v>
      </c>
      <c r="D6333">
        <f t="shared" si="99"/>
        <v>5.3764735970941099E-3</v>
      </c>
      <c r="E6333">
        <f>Table2[[#This Row],[Return]]</f>
        <v>5.3764735970941099E-3</v>
      </c>
    </row>
    <row r="6334" spans="2:5" x14ac:dyDescent="0.2">
      <c r="B6334" s="149">
        <v>34431</v>
      </c>
      <c r="C6334" s="61">
        <v>40.101191999999998</v>
      </c>
      <c r="D6334">
        <f t="shared" si="99"/>
        <v>-1.063828291188482E-2</v>
      </c>
      <c r="E6334">
        <f>Table2[[#This Row],[Return]]</f>
        <v>-1.063828291188482E-2</v>
      </c>
    </row>
    <row r="6335" spans="2:5" x14ac:dyDescent="0.2">
      <c r="B6335" s="149">
        <v>34430</v>
      </c>
      <c r="C6335" s="61">
        <v>40.532387</v>
      </c>
      <c r="D6335">
        <f t="shared" si="99"/>
        <v>2.1738867395180106E-2</v>
      </c>
      <c r="E6335">
        <f>Table2[[#This Row],[Return]]</f>
        <v>2.1738867395180106E-2</v>
      </c>
    </row>
    <row r="6336" spans="2:5" x14ac:dyDescent="0.2">
      <c r="B6336" s="149">
        <v>34429</v>
      </c>
      <c r="C6336" s="61">
        <v>39.670006000000001</v>
      </c>
      <c r="D6336">
        <f t="shared" si="99"/>
        <v>-1.0752448455896194E-2</v>
      </c>
      <c r="E6336">
        <f>Table2[[#This Row],[Return]]</f>
        <v>-1.0752448455896194E-2</v>
      </c>
    </row>
    <row r="6337" spans="2:5" x14ac:dyDescent="0.2">
      <c r="B6337" s="149">
        <v>34428</v>
      </c>
      <c r="C6337" s="61">
        <v>40.101191999999998</v>
      </c>
      <c r="D6337">
        <f t="shared" si="99"/>
        <v>-1.063828291188482E-2</v>
      </c>
      <c r="E6337">
        <f>Table2[[#This Row],[Return]]</f>
        <v>-1.063828291188482E-2</v>
      </c>
    </row>
    <row r="6338" spans="2:5" x14ac:dyDescent="0.2">
      <c r="B6338" s="149">
        <v>34425</v>
      </c>
      <c r="C6338" s="61">
        <v>40.532387</v>
      </c>
      <c r="D6338">
        <f t="shared" si="99"/>
        <v>0</v>
      </c>
      <c r="E6338">
        <f>Table2[[#This Row],[Return]]</f>
        <v>0</v>
      </c>
    </row>
    <row r="6339" spans="2:5" x14ac:dyDescent="0.2">
      <c r="B6339" s="149">
        <v>34424</v>
      </c>
      <c r="C6339" s="61">
        <v>40.532387</v>
      </c>
      <c r="D6339">
        <f t="shared" si="99"/>
        <v>0</v>
      </c>
      <c r="E6339">
        <f>Table2[[#This Row],[Return]]</f>
        <v>0</v>
      </c>
    </row>
    <row r="6340" spans="2:5" x14ac:dyDescent="0.2">
      <c r="B6340" s="149">
        <v>34423</v>
      </c>
      <c r="C6340" s="61">
        <v>40.532387</v>
      </c>
      <c r="D6340">
        <f t="shared" ref="D6340:D6403" si="100">(C6340-C6341)/C6341</f>
        <v>1.6216129346139734E-2</v>
      </c>
      <c r="E6340">
        <f>Table2[[#This Row],[Return]]</f>
        <v>1.6216129346139734E-2</v>
      </c>
    </row>
    <row r="6341" spans="2:5" x14ac:dyDescent="0.2">
      <c r="B6341" s="149">
        <v>34422</v>
      </c>
      <c r="C6341" s="61">
        <v>39.885596999999997</v>
      </c>
      <c r="D6341">
        <f t="shared" si="100"/>
        <v>1.6483400820942327E-2</v>
      </c>
      <c r="E6341">
        <f>Table2[[#This Row],[Return]]</f>
        <v>1.6483400820942327E-2</v>
      </c>
    </row>
    <row r="6342" spans="2:5" x14ac:dyDescent="0.2">
      <c r="B6342" s="149">
        <v>34421</v>
      </c>
      <c r="C6342" s="61">
        <v>39.238807999999999</v>
      </c>
      <c r="D6342">
        <f t="shared" si="100"/>
        <v>1.1111093073413077E-2</v>
      </c>
      <c r="E6342">
        <f>Table2[[#This Row],[Return]]</f>
        <v>1.1111093073413077E-2</v>
      </c>
    </row>
    <row r="6343" spans="2:5" x14ac:dyDescent="0.2">
      <c r="B6343" s="149">
        <v>34418</v>
      </c>
      <c r="C6343" s="61">
        <v>38.807613000000003</v>
      </c>
      <c r="D6343">
        <f t="shared" si="100"/>
        <v>-1.0988993345567362E-2</v>
      </c>
      <c r="E6343">
        <f>Table2[[#This Row],[Return]]</f>
        <v>-1.0988993345567362E-2</v>
      </c>
    </row>
    <row r="6344" spans="2:5" x14ac:dyDescent="0.2">
      <c r="B6344" s="149">
        <v>34417</v>
      </c>
      <c r="C6344" s="61">
        <v>39.238807999999999</v>
      </c>
      <c r="D6344">
        <f t="shared" si="100"/>
        <v>-1.0869622757304397E-2</v>
      </c>
      <c r="E6344">
        <f>Table2[[#This Row],[Return]]</f>
        <v>-1.0869622757304397E-2</v>
      </c>
    </row>
    <row r="6345" spans="2:5" x14ac:dyDescent="0.2">
      <c r="B6345" s="149">
        <v>34416</v>
      </c>
      <c r="C6345" s="61">
        <v>39.670006000000001</v>
      </c>
      <c r="D6345">
        <f t="shared" si="100"/>
        <v>-2.127634377911173E-2</v>
      </c>
      <c r="E6345">
        <f>Table2[[#This Row],[Return]]</f>
        <v>-2.127634377911173E-2</v>
      </c>
    </row>
    <row r="6346" spans="2:5" x14ac:dyDescent="0.2">
      <c r="B6346" s="149">
        <v>34415</v>
      </c>
      <c r="C6346" s="61">
        <v>40.532387</v>
      </c>
      <c r="D6346">
        <f t="shared" si="100"/>
        <v>-2.0833351954844349E-2</v>
      </c>
      <c r="E6346">
        <f>Table2[[#This Row],[Return]]</f>
        <v>-2.0833351954844349E-2</v>
      </c>
    </row>
    <row r="6347" spans="2:5" x14ac:dyDescent="0.2">
      <c r="B6347" s="149">
        <v>34414</v>
      </c>
      <c r="C6347" s="61">
        <v>41.394779</v>
      </c>
      <c r="D6347">
        <f t="shared" si="100"/>
        <v>0</v>
      </c>
      <c r="E6347">
        <f>Table2[[#This Row],[Return]]</f>
        <v>0</v>
      </c>
    </row>
    <row r="6348" spans="2:5" x14ac:dyDescent="0.2">
      <c r="B6348" s="149">
        <v>34411</v>
      </c>
      <c r="C6348" s="61">
        <v>41.394779</v>
      </c>
      <c r="D6348">
        <f t="shared" si="100"/>
        <v>-2.0408204316180869E-2</v>
      </c>
      <c r="E6348">
        <f>Table2[[#This Row],[Return]]</f>
        <v>-2.0408204316180869E-2</v>
      </c>
    </row>
    <row r="6349" spans="2:5" x14ac:dyDescent="0.2">
      <c r="B6349" s="149">
        <v>34410</v>
      </c>
      <c r="C6349" s="61">
        <v>42.257171999999997</v>
      </c>
      <c r="D6349">
        <f t="shared" si="100"/>
        <v>0</v>
      </c>
      <c r="E6349">
        <f>Table2[[#This Row],[Return]]</f>
        <v>0</v>
      </c>
    </row>
    <row r="6350" spans="2:5" x14ac:dyDescent="0.2">
      <c r="B6350" s="149">
        <v>34409</v>
      </c>
      <c r="C6350" s="61">
        <v>42.257171999999997</v>
      </c>
      <c r="D6350">
        <f t="shared" si="100"/>
        <v>0</v>
      </c>
      <c r="E6350">
        <f>Table2[[#This Row],[Return]]</f>
        <v>0</v>
      </c>
    </row>
    <row r="6351" spans="2:5" x14ac:dyDescent="0.2">
      <c r="B6351" s="149">
        <v>34408</v>
      </c>
      <c r="C6351" s="61">
        <v>42.257171999999997</v>
      </c>
      <c r="D6351">
        <f t="shared" si="100"/>
        <v>0</v>
      </c>
      <c r="E6351">
        <f>Table2[[#This Row],[Return]]</f>
        <v>0</v>
      </c>
    </row>
    <row r="6352" spans="2:5" x14ac:dyDescent="0.2">
      <c r="B6352" s="149">
        <v>34407</v>
      </c>
      <c r="C6352" s="61">
        <v>42.257171999999997</v>
      </c>
      <c r="D6352">
        <f t="shared" si="100"/>
        <v>0</v>
      </c>
      <c r="E6352">
        <f>Table2[[#This Row],[Return]]</f>
        <v>0</v>
      </c>
    </row>
    <row r="6353" spans="2:5" x14ac:dyDescent="0.2">
      <c r="B6353" s="149">
        <v>34404</v>
      </c>
      <c r="C6353" s="61">
        <v>42.257171999999997</v>
      </c>
      <c r="D6353">
        <f t="shared" si="100"/>
        <v>-5.0764275342266296E-3</v>
      </c>
      <c r="E6353">
        <f>Table2[[#This Row],[Return]]</f>
        <v>-5.0764275342266296E-3</v>
      </c>
    </row>
    <row r="6354" spans="2:5" x14ac:dyDescent="0.2">
      <c r="B6354" s="149">
        <v>34403</v>
      </c>
      <c r="C6354" s="61">
        <v>42.472782000000002</v>
      </c>
      <c r="D6354">
        <f t="shared" si="100"/>
        <v>0</v>
      </c>
      <c r="E6354">
        <f>Table2[[#This Row],[Return]]</f>
        <v>0</v>
      </c>
    </row>
    <row r="6355" spans="2:5" x14ac:dyDescent="0.2">
      <c r="B6355" s="149">
        <v>34402</v>
      </c>
      <c r="C6355" s="61">
        <v>42.472782000000002</v>
      </c>
      <c r="D6355">
        <f t="shared" si="100"/>
        <v>-1.0050141510204622E-2</v>
      </c>
      <c r="E6355">
        <f>Table2[[#This Row],[Return]]</f>
        <v>-1.0050141510204622E-2</v>
      </c>
    </row>
    <row r="6356" spans="2:5" x14ac:dyDescent="0.2">
      <c r="B6356" s="149">
        <v>34401</v>
      </c>
      <c r="C6356" s="61">
        <v>42.903973000000001</v>
      </c>
      <c r="D6356">
        <f t="shared" si="100"/>
        <v>4.1884972757109548E-2</v>
      </c>
      <c r="E6356">
        <f>Table2[[#This Row],[Return]]</f>
        <v>4.1884972757109548E-2</v>
      </c>
    </row>
    <row r="6357" spans="2:5" x14ac:dyDescent="0.2">
      <c r="B6357" s="149">
        <v>34400</v>
      </c>
      <c r="C6357" s="61">
        <v>41.179183999999999</v>
      </c>
      <c r="D6357">
        <f t="shared" si="100"/>
        <v>-1.5463835940796091E-2</v>
      </c>
      <c r="E6357">
        <f>Table2[[#This Row],[Return]]</f>
        <v>-1.5463835940796091E-2</v>
      </c>
    </row>
    <row r="6358" spans="2:5" x14ac:dyDescent="0.2">
      <c r="B6358" s="149">
        <v>34397</v>
      </c>
      <c r="C6358" s="61">
        <v>41.825974000000002</v>
      </c>
      <c r="D6358">
        <f t="shared" si="100"/>
        <v>-4.9019628573565052E-2</v>
      </c>
      <c r="E6358">
        <f>Table2[[#This Row],[Return]]</f>
        <v>-4.9019628573565052E-2</v>
      </c>
    </row>
    <row r="6359" spans="2:5" x14ac:dyDescent="0.2">
      <c r="B6359" s="149">
        <v>34396</v>
      </c>
      <c r="C6359" s="61">
        <v>43.981952999999997</v>
      </c>
      <c r="D6359">
        <f t="shared" si="100"/>
        <v>-1.9230785955286E-2</v>
      </c>
      <c r="E6359">
        <f>Table2[[#This Row],[Return]]</f>
        <v>-1.9230785955286E-2</v>
      </c>
    </row>
    <row r="6360" spans="2:5" x14ac:dyDescent="0.2">
      <c r="B6360" s="149">
        <v>34395</v>
      </c>
      <c r="C6360" s="61">
        <v>44.844344999999997</v>
      </c>
      <c r="D6360">
        <f t="shared" si="100"/>
        <v>-1.8868026490884659E-2</v>
      </c>
      <c r="E6360">
        <f>Table2[[#This Row],[Return]]</f>
        <v>-1.8868026490884659E-2</v>
      </c>
    </row>
    <row r="6361" spans="2:5" x14ac:dyDescent="0.2">
      <c r="B6361" s="149">
        <v>34394</v>
      </c>
      <c r="C6361" s="61">
        <v>45.706741000000001</v>
      </c>
      <c r="D6361">
        <f t="shared" si="100"/>
        <v>-5.3571506590715932E-2</v>
      </c>
      <c r="E6361">
        <f>Table2[[#This Row],[Return]]</f>
        <v>-5.3571506590715932E-2</v>
      </c>
    </row>
    <row r="6362" spans="2:5" x14ac:dyDescent="0.2">
      <c r="B6362" s="149">
        <v>34393</v>
      </c>
      <c r="C6362" s="61">
        <v>48.293919000000002</v>
      </c>
      <c r="D6362">
        <f t="shared" si="100"/>
        <v>2.7523108138573754E-2</v>
      </c>
      <c r="E6362">
        <f>Table2[[#This Row],[Return]]</f>
        <v>2.7523108138573754E-2</v>
      </c>
    </row>
    <row r="6363" spans="2:5" x14ac:dyDescent="0.2">
      <c r="B6363" s="149">
        <v>34390</v>
      </c>
      <c r="C6363" s="61">
        <v>47.000323999999999</v>
      </c>
      <c r="D6363">
        <f t="shared" si="100"/>
        <v>7.9207844859293164E-2</v>
      </c>
      <c r="E6363">
        <f>Table2[[#This Row],[Return]]</f>
        <v>7.9207844859293164E-2</v>
      </c>
    </row>
    <row r="6364" spans="2:5" x14ac:dyDescent="0.2">
      <c r="B6364" s="149">
        <v>34389</v>
      </c>
      <c r="C6364" s="61">
        <v>43.550761999999999</v>
      </c>
      <c r="D6364">
        <f t="shared" si="100"/>
        <v>0.12222212688010456</v>
      </c>
      <c r="E6364">
        <f>Table2[[#This Row],[Return]]</f>
        <v>0.12222212688010456</v>
      </c>
    </row>
    <row r="6365" spans="2:5" x14ac:dyDescent="0.2">
      <c r="B6365" s="149">
        <v>34388</v>
      </c>
      <c r="C6365" s="61">
        <v>38.807613000000003</v>
      </c>
      <c r="D6365">
        <f t="shared" si="100"/>
        <v>-4.7618868819675995E-2</v>
      </c>
      <c r="E6365">
        <f>Table2[[#This Row],[Return]]</f>
        <v>-4.7618868819675995E-2</v>
      </c>
    </row>
    <row r="6366" spans="2:5" x14ac:dyDescent="0.2">
      <c r="B6366" s="149">
        <v>34387</v>
      </c>
      <c r="C6366" s="61">
        <v>40.747985999999997</v>
      </c>
      <c r="D6366">
        <f t="shared" si="100"/>
        <v>1.0695071371620644E-2</v>
      </c>
      <c r="E6366">
        <f>Table2[[#This Row],[Return]]</f>
        <v>1.0695071371620644E-2</v>
      </c>
    </row>
    <row r="6367" spans="2:5" x14ac:dyDescent="0.2">
      <c r="B6367" s="149">
        <v>34386</v>
      </c>
      <c r="C6367" s="61">
        <v>40.316794999999999</v>
      </c>
      <c r="D6367">
        <f t="shared" si="100"/>
        <v>7.4712648120943928E-2</v>
      </c>
      <c r="E6367">
        <f>Table2[[#This Row],[Return]]</f>
        <v>7.4712648120943928E-2</v>
      </c>
    </row>
    <row r="6368" spans="2:5" x14ac:dyDescent="0.2">
      <c r="B6368" s="149">
        <v>34383</v>
      </c>
      <c r="C6368" s="61">
        <v>37.514023000000002</v>
      </c>
      <c r="D6368">
        <f t="shared" si="100"/>
        <v>8.6954962206611825E-3</v>
      </c>
      <c r="E6368">
        <f>Table2[[#This Row],[Return]]</f>
        <v>8.6954962206611825E-3</v>
      </c>
    </row>
    <row r="6369" spans="2:5" x14ac:dyDescent="0.2">
      <c r="B6369" s="149">
        <v>34382</v>
      </c>
      <c r="C6369" s="61">
        <v>37.190632000000001</v>
      </c>
      <c r="D6369">
        <f t="shared" si="100"/>
        <v>1.1730267664077797E-2</v>
      </c>
      <c r="E6369">
        <f>Table2[[#This Row],[Return]]</f>
        <v>1.1730267664077797E-2</v>
      </c>
    </row>
    <row r="6370" spans="2:5" x14ac:dyDescent="0.2">
      <c r="B6370" s="149">
        <v>34381</v>
      </c>
      <c r="C6370" s="61">
        <v>36.759433999999999</v>
      </c>
      <c r="D6370">
        <f t="shared" si="100"/>
        <v>-8.7208826489477888E-3</v>
      </c>
      <c r="E6370">
        <f>Table2[[#This Row],[Return]]</f>
        <v>-8.7208826489477888E-3</v>
      </c>
    </row>
    <row r="6371" spans="2:5" x14ac:dyDescent="0.2">
      <c r="B6371" s="149">
        <v>34380</v>
      </c>
      <c r="C6371" s="61">
        <v>37.082828999999997</v>
      </c>
      <c r="D6371">
        <f t="shared" si="100"/>
        <v>-1.1494208445732545E-2</v>
      </c>
      <c r="E6371">
        <f>Table2[[#This Row],[Return]]</f>
        <v>-1.1494208445732545E-2</v>
      </c>
    </row>
    <row r="6372" spans="2:5" x14ac:dyDescent="0.2">
      <c r="B6372" s="149">
        <v>34379</v>
      </c>
      <c r="C6372" s="61">
        <v>37.514023000000002</v>
      </c>
      <c r="D6372">
        <f t="shared" si="100"/>
        <v>-2.2471646900527709E-2</v>
      </c>
      <c r="E6372">
        <f>Table2[[#This Row],[Return]]</f>
        <v>-2.2471646900527709E-2</v>
      </c>
    </row>
    <row r="6373" spans="2:5" x14ac:dyDescent="0.2">
      <c r="B6373" s="149">
        <v>34376</v>
      </c>
      <c r="C6373" s="61">
        <v>38.376404000000001</v>
      </c>
      <c r="D6373">
        <f t="shared" si="100"/>
        <v>-3.2609069935608276E-2</v>
      </c>
      <c r="E6373">
        <f>Table2[[#This Row],[Return]]</f>
        <v>-3.2609069935608276E-2</v>
      </c>
    </row>
    <row r="6374" spans="2:5" x14ac:dyDescent="0.2">
      <c r="B6374" s="149">
        <v>34375</v>
      </c>
      <c r="C6374" s="61">
        <v>39.670006000000001</v>
      </c>
      <c r="D6374">
        <f t="shared" si="100"/>
        <v>-2.7099536570673374E-3</v>
      </c>
      <c r="E6374">
        <f>Table2[[#This Row],[Return]]</f>
        <v>-2.7099536570673374E-3</v>
      </c>
    </row>
    <row r="6375" spans="2:5" x14ac:dyDescent="0.2">
      <c r="B6375" s="149">
        <v>34374</v>
      </c>
      <c r="C6375" s="61">
        <v>39.777802000000001</v>
      </c>
      <c r="D6375">
        <f t="shared" si="100"/>
        <v>-2.3809373057112473E-2</v>
      </c>
      <c r="E6375">
        <f>Table2[[#This Row],[Return]]</f>
        <v>-2.3809373057112473E-2</v>
      </c>
    </row>
    <row r="6376" spans="2:5" x14ac:dyDescent="0.2">
      <c r="B6376" s="149">
        <v>34373</v>
      </c>
      <c r="C6376" s="61">
        <v>40.747985999999997</v>
      </c>
      <c r="D6376">
        <f t="shared" si="100"/>
        <v>3.8461362027103339E-2</v>
      </c>
      <c r="E6376">
        <f>Table2[[#This Row],[Return]]</f>
        <v>3.8461362027103339E-2</v>
      </c>
    </row>
    <row r="6377" spans="2:5" x14ac:dyDescent="0.2">
      <c r="B6377" s="149">
        <v>34372</v>
      </c>
      <c r="C6377" s="61">
        <v>39.238807999999999</v>
      </c>
      <c r="D6377">
        <f t="shared" si="100"/>
        <v>4.5977073693215922E-2</v>
      </c>
      <c r="E6377">
        <f>Table2[[#This Row],[Return]]</f>
        <v>4.5977073693215922E-2</v>
      </c>
    </row>
    <row r="6378" spans="2:5" x14ac:dyDescent="0.2">
      <c r="B6378" s="149">
        <v>34369</v>
      </c>
      <c r="C6378" s="61">
        <v>37.514023000000002</v>
      </c>
      <c r="D6378">
        <f t="shared" si="100"/>
        <v>-1.1363592939789956E-2</v>
      </c>
      <c r="E6378">
        <f>Table2[[#This Row],[Return]]</f>
        <v>-1.1363592939789956E-2</v>
      </c>
    </row>
    <row r="6379" spans="2:5" x14ac:dyDescent="0.2">
      <c r="B6379" s="149">
        <v>34368</v>
      </c>
      <c r="C6379" s="61">
        <v>37.945217</v>
      </c>
      <c r="D6379">
        <f t="shared" si="100"/>
        <v>-4.3478415405331705E-2</v>
      </c>
      <c r="E6379">
        <f>Table2[[#This Row],[Return]]</f>
        <v>-4.3478415405331705E-2</v>
      </c>
    </row>
    <row r="6380" spans="2:5" x14ac:dyDescent="0.2">
      <c r="B6380" s="149">
        <v>34367</v>
      </c>
      <c r="C6380" s="61">
        <v>39.670006000000001</v>
      </c>
      <c r="D6380">
        <f t="shared" si="100"/>
        <v>2.5069681213454854E-2</v>
      </c>
      <c r="E6380">
        <f>Table2[[#This Row],[Return]]</f>
        <v>2.5069681213454854E-2</v>
      </c>
    </row>
    <row r="6381" spans="2:5" x14ac:dyDescent="0.2">
      <c r="B6381" s="149">
        <v>34366</v>
      </c>
      <c r="C6381" s="61">
        <v>38.699814000000003</v>
      </c>
      <c r="D6381">
        <f t="shared" si="100"/>
        <v>-8.2872477248090454E-3</v>
      </c>
      <c r="E6381">
        <f>Table2[[#This Row],[Return]]</f>
        <v>-8.2872477248090454E-3</v>
      </c>
    </row>
    <row r="6382" spans="2:5" x14ac:dyDescent="0.2">
      <c r="B6382" s="149">
        <v>34365</v>
      </c>
      <c r="C6382" s="61">
        <v>39.023209000000001</v>
      </c>
      <c r="D6382">
        <f t="shared" si="100"/>
        <v>-1.8970203532110694E-2</v>
      </c>
      <c r="E6382">
        <f>Table2[[#This Row],[Return]]</f>
        <v>-1.8970203532110694E-2</v>
      </c>
    </row>
    <row r="6383" spans="2:5" x14ac:dyDescent="0.2">
      <c r="B6383" s="149">
        <v>34362</v>
      </c>
      <c r="C6383" s="61">
        <v>39.777802000000001</v>
      </c>
      <c r="D6383">
        <f t="shared" si="100"/>
        <v>2.7173174614594322E-3</v>
      </c>
      <c r="E6383">
        <f>Table2[[#This Row],[Return]]</f>
        <v>2.7173174614594322E-3</v>
      </c>
    </row>
    <row r="6384" spans="2:5" x14ac:dyDescent="0.2">
      <c r="B6384" s="149">
        <v>34361</v>
      </c>
      <c r="C6384" s="61">
        <v>39.670006000000001</v>
      </c>
      <c r="D6384">
        <f t="shared" si="100"/>
        <v>0</v>
      </c>
      <c r="E6384">
        <f>Table2[[#This Row],[Return]]</f>
        <v>0</v>
      </c>
    </row>
    <row r="6385" spans="2:5" x14ac:dyDescent="0.2">
      <c r="B6385" s="149">
        <v>34360</v>
      </c>
      <c r="C6385" s="61">
        <v>39.670006000000001</v>
      </c>
      <c r="D6385">
        <f t="shared" si="100"/>
        <v>0</v>
      </c>
      <c r="E6385">
        <f>Table2[[#This Row],[Return]]</f>
        <v>0</v>
      </c>
    </row>
    <row r="6386" spans="2:5" x14ac:dyDescent="0.2">
      <c r="B6386" s="149">
        <v>34359</v>
      </c>
      <c r="C6386" s="61">
        <v>39.670006000000001</v>
      </c>
      <c r="D6386">
        <f t="shared" si="100"/>
        <v>4.545471435833405E-2</v>
      </c>
      <c r="E6386">
        <f>Table2[[#This Row],[Return]]</f>
        <v>4.545471435833405E-2</v>
      </c>
    </row>
    <row r="6387" spans="2:5" x14ac:dyDescent="0.2">
      <c r="B6387" s="149">
        <v>34358</v>
      </c>
      <c r="C6387" s="61">
        <v>37.945217</v>
      </c>
      <c r="D6387">
        <f t="shared" si="100"/>
        <v>3.5294006264495553E-2</v>
      </c>
      <c r="E6387">
        <f>Table2[[#This Row],[Return]]</f>
        <v>3.5294006264495553E-2</v>
      </c>
    </row>
    <row r="6388" spans="2:5" x14ac:dyDescent="0.2">
      <c r="B6388" s="149">
        <v>34355</v>
      </c>
      <c r="C6388" s="61">
        <v>36.651634000000001</v>
      </c>
      <c r="D6388">
        <f t="shared" si="100"/>
        <v>0</v>
      </c>
      <c r="E6388">
        <f>Table2[[#This Row],[Return]]</f>
        <v>0</v>
      </c>
    </row>
    <row r="6389" spans="2:5" x14ac:dyDescent="0.2">
      <c r="B6389" s="149">
        <v>34354</v>
      </c>
      <c r="C6389" s="61">
        <v>36.651634000000001</v>
      </c>
      <c r="D6389">
        <f t="shared" si="100"/>
        <v>-1.1627888476361805E-2</v>
      </c>
      <c r="E6389">
        <f>Table2[[#This Row],[Return]]</f>
        <v>-1.1627888476361805E-2</v>
      </c>
    </row>
    <row r="6390" spans="2:5" x14ac:dyDescent="0.2">
      <c r="B6390" s="149">
        <v>34353</v>
      </c>
      <c r="C6390" s="61">
        <v>37.082828999999997</v>
      </c>
      <c r="D6390">
        <f t="shared" si="100"/>
        <v>-2.27271858795801E-2</v>
      </c>
      <c r="E6390">
        <f>Table2[[#This Row],[Return]]</f>
        <v>-2.27271858795801E-2</v>
      </c>
    </row>
    <row r="6391" spans="2:5" x14ac:dyDescent="0.2">
      <c r="B6391" s="149">
        <v>34352</v>
      </c>
      <c r="C6391" s="61">
        <v>37.945217</v>
      </c>
      <c r="D6391">
        <f t="shared" si="100"/>
        <v>-1.1235732248388914E-2</v>
      </c>
      <c r="E6391">
        <f>Table2[[#This Row],[Return]]</f>
        <v>-1.1235732248388914E-2</v>
      </c>
    </row>
    <row r="6392" spans="2:5" x14ac:dyDescent="0.2">
      <c r="B6392" s="149">
        <v>34351</v>
      </c>
      <c r="C6392" s="61">
        <v>38.376404000000001</v>
      </c>
      <c r="D6392">
        <f t="shared" si="100"/>
        <v>-2.1978343480770313E-2</v>
      </c>
      <c r="E6392">
        <f>Table2[[#This Row],[Return]]</f>
        <v>-2.1978343480770313E-2</v>
      </c>
    </row>
    <row r="6393" spans="2:5" x14ac:dyDescent="0.2">
      <c r="B6393" s="149">
        <v>34348</v>
      </c>
      <c r="C6393" s="61">
        <v>39.238807999999999</v>
      </c>
      <c r="D6393">
        <f t="shared" si="100"/>
        <v>1.1111093073413077E-2</v>
      </c>
      <c r="E6393">
        <f>Table2[[#This Row],[Return]]</f>
        <v>1.1111093073413077E-2</v>
      </c>
    </row>
    <row r="6394" spans="2:5" x14ac:dyDescent="0.2">
      <c r="B6394" s="149">
        <v>34347</v>
      </c>
      <c r="C6394" s="61">
        <v>38.807613000000003</v>
      </c>
      <c r="D6394">
        <f t="shared" si="100"/>
        <v>-2.1739169890722911E-2</v>
      </c>
      <c r="E6394">
        <f>Table2[[#This Row],[Return]]</f>
        <v>-2.1739169890722911E-2</v>
      </c>
    </row>
    <row r="6395" spans="2:5" x14ac:dyDescent="0.2">
      <c r="B6395" s="149">
        <v>34346</v>
      </c>
      <c r="C6395" s="61">
        <v>39.670006000000001</v>
      </c>
      <c r="D6395">
        <f t="shared" si="100"/>
        <v>2.7933032984492644E-2</v>
      </c>
      <c r="E6395">
        <f>Table2[[#This Row],[Return]]</f>
        <v>2.7933032984492644E-2</v>
      </c>
    </row>
    <row r="6396" spans="2:5" x14ac:dyDescent="0.2">
      <c r="B6396" s="149">
        <v>34345</v>
      </c>
      <c r="C6396" s="61">
        <v>38.592013999999999</v>
      </c>
      <c r="D6396">
        <f t="shared" si="100"/>
        <v>3.4682273404610671E-2</v>
      </c>
      <c r="E6396">
        <f>Table2[[#This Row],[Return]]</f>
        <v>3.4682273404610671E-2</v>
      </c>
    </row>
    <row r="6397" spans="2:5" x14ac:dyDescent="0.2">
      <c r="B6397" s="149">
        <v>34344</v>
      </c>
      <c r="C6397" s="61">
        <v>37.29842</v>
      </c>
      <c r="D6397">
        <f t="shared" si="100"/>
        <v>4.21683653240418E-2</v>
      </c>
      <c r="E6397">
        <f>Table2[[#This Row],[Return]]</f>
        <v>4.21683653240418E-2</v>
      </c>
    </row>
    <row r="6398" spans="2:5" x14ac:dyDescent="0.2">
      <c r="B6398" s="149">
        <v>34341</v>
      </c>
      <c r="C6398" s="61">
        <v>35.789245999999999</v>
      </c>
      <c r="D6398">
        <f t="shared" si="100"/>
        <v>7.7922421743638087E-2</v>
      </c>
      <c r="E6398">
        <f>Table2[[#This Row],[Return]]</f>
        <v>7.7922421743638087E-2</v>
      </c>
    </row>
    <row r="6399" spans="2:5" x14ac:dyDescent="0.2">
      <c r="B6399" s="149">
        <v>34340</v>
      </c>
      <c r="C6399" s="61">
        <v>33.202061</v>
      </c>
      <c r="D6399">
        <f t="shared" si="100"/>
        <v>4.7618829754301692E-2</v>
      </c>
      <c r="E6399">
        <f>Table2[[#This Row],[Return]]</f>
        <v>4.7618829754301692E-2</v>
      </c>
    </row>
    <row r="6400" spans="2:5" x14ac:dyDescent="0.2">
      <c r="B6400" s="149">
        <v>34339</v>
      </c>
      <c r="C6400" s="61">
        <v>31.692882999999998</v>
      </c>
      <c r="D6400">
        <f t="shared" si="100"/>
        <v>-1.3422644133575601E-2</v>
      </c>
      <c r="E6400">
        <f>Table2[[#This Row],[Return]]</f>
        <v>-1.3422644133575601E-2</v>
      </c>
    </row>
    <row r="6401" spans="2:5" x14ac:dyDescent="0.2">
      <c r="B6401" s="149">
        <v>34338</v>
      </c>
      <c r="C6401" s="61">
        <v>32.124073000000003</v>
      </c>
      <c r="D6401">
        <f t="shared" si="100"/>
        <v>2.054793171455737E-2</v>
      </c>
      <c r="E6401">
        <f>Table2[[#This Row],[Return]]</f>
        <v>2.054793171455737E-2</v>
      </c>
    </row>
    <row r="6402" spans="2:5" x14ac:dyDescent="0.2">
      <c r="B6402" s="149">
        <v>34337</v>
      </c>
      <c r="C6402" s="61">
        <v>31.47728</v>
      </c>
      <c r="D6402">
        <f t="shared" si="100"/>
        <v>4.2857078962665114E-2</v>
      </c>
      <c r="E6402">
        <f>Table2[[#This Row],[Return]]</f>
        <v>4.2857078962665114E-2</v>
      </c>
    </row>
    <row r="6403" spans="2:5" x14ac:dyDescent="0.2">
      <c r="B6403" s="149">
        <v>34334</v>
      </c>
      <c r="C6403" s="61">
        <v>30.183695</v>
      </c>
      <c r="D6403">
        <f t="shared" si="100"/>
        <v>0</v>
      </c>
      <c r="E6403">
        <f>Table2[[#This Row],[Return]]</f>
        <v>0</v>
      </c>
    </row>
    <row r="6404" spans="2:5" x14ac:dyDescent="0.2">
      <c r="B6404" s="149">
        <v>34333</v>
      </c>
      <c r="C6404" s="61">
        <v>30.183695</v>
      </c>
      <c r="D6404">
        <f t="shared" ref="D6404:D6467" si="101">(C6404-C6405)/C6405</f>
        <v>0</v>
      </c>
      <c r="E6404">
        <f>Table2[[#This Row],[Return]]</f>
        <v>0</v>
      </c>
    </row>
    <row r="6405" spans="2:5" x14ac:dyDescent="0.2">
      <c r="B6405" s="149">
        <v>34332</v>
      </c>
      <c r="C6405" s="61">
        <v>30.183695</v>
      </c>
      <c r="D6405">
        <f t="shared" si="101"/>
        <v>0</v>
      </c>
      <c r="E6405">
        <f>Table2[[#This Row],[Return]]</f>
        <v>0</v>
      </c>
    </row>
    <row r="6406" spans="2:5" x14ac:dyDescent="0.2">
      <c r="B6406" s="149">
        <v>34331</v>
      </c>
      <c r="C6406" s="61">
        <v>30.183695</v>
      </c>
      <c r="D6406">
        <f t="shared" si="101"/>
        <v>0</v>
      </c>
      <c r="E6406">
        <f>Table2[[#This Row],[Return]]</f>
        <v>0</v>
      </c>
    </row>
    <row r="6407" spans="2:5" x14ac:dyDescent="0.2">
      <c r="B6407" s="149">
        <v>34330</v>
      </c>
      <c r="C6407" s="61">
        <v>30.183695</v>
      </c>
      <c r="D6407">
        <f t="shared" si="101"/>
        <v>0</v>
      </c>
      <c r="E6407">
        <f>Table2[[#This Row],[Return]]</f>
        <v>0</v>
      </c>
    </row>
    <row r="6408" spans="2:5" x14ac:dyDescent="0.2">
      <c r="B6408" s="149">
        <v>34327</v>
      </c>
      <c r="C6408" s="61">
        <v>30.183695</v>
      </c>
      <c r="D6408">
        <f t="shared" si="101"/>
        <v>-4.7619145282554391E-2</v>
      </c>
      <c r="E6408">
        <f>Table2[[#This Row],[Return]]</f>
        <v>-4.7619145282554391E-2</v>
      </c>
    </row>
    <row r="6409" spans="2:5" x14ac:dyDescent="0.2">
      <c r="B6409" s="149">
        <v>34326</v>
      </c>
      <c r="C6409" s="61">
        <v>31.692882999999998</v>
      </c>
      <c r="D6409">
        <f t="shared" si="101"/>
        <v>0</v>
      </c>
      <c r="E6409">
        <f>Table2[[#This Row],[Return]]</f>
        <v>0</v>
      </c>
    </row>
    <row r="6410" spans="2:5" x14ac:dyDescent="0.2">
      <c r="B6410" s="149">
        <v>34325</v>
      </c>
      <c r="C6410" s="61">
        <v>31.692882999999998</v>
      </c>
      <c r="D6410">
        <f t="shared" si="101"/>
        <v>0</v>
      </c>
      <c r="E6410">
        <f>Table2[[#This Row],[Return]]</f>
        <v>0</v>
      </c>
    </row>
    <row r="6411" spans="2:5" x14ac:dyDescent="0.2">
      <c r="B6411" s="149">
        <v>34324</v>
      </c>
      <c r="C6411" s="61">
        <v>31.692882999999998</v>
      </c>
      <c r="D6411">
        <f t="shared" si="101"/>
        <v>0</v>
      </c>
      <c r="E6411">
        <f>Table2[[#This Row],[Return]]</f>
        <v>0</v>
      </c>
    </row>
    <row r="6412" spans="2:5" x14ac:dyDescent="0.2">
      <c r="B6412" s="149">
        <v>34323</v>
      </c>
      <c r="C6412" s="61">
        <v>31.692882999999998</v>
      </c>
      <c r="D6412">
        <f t="shared" si="101"/>
        <v>0</v>
      </c>
      <c r="E6412">
        <f>Table2[[#This Row],[Return]]</f>
        <v>0</v>
      </c>
    </row>
    <row r="6413" spans="2:5" x14ac:dyDescent="0.2">
      <c r="B6413" s="149">
        <v>34320</v>
      </c>
      <c r="C6413" s="61">
        <v>31.692882999999998</v>
      </c>
      <c r="D6413">
        <f t="shared" si="101"/>
        <v>0</v>
      </c>
      <c r="E6413">
        <f>Table2[[#This Row],[Return]]</f>
        <v>0</v>
      </c>
    </row>
    <row r="6414" spans="2:5" x14ac:dyDescent="0.2">
      <c r="B6414" s="149">
        <v>34319</v>
      </c>
      <c r="C6414" s="61">
        <v>31.692882999999998</v>
      </c>
      <c r="D6414">
        <f t="shared" si="101"/>
        <v>0</v>
      </c>
      <c r="E6414">
        <f>Table2[[#This Row],[Return]]</f>
        <v>0</v>
      </c>
    </row>
    <row r="6415" spans="2:5" x14ac:dyDescent="0.2">
      <c r="B6415" s="149">
        <v>34318</v>
      </c>
      <c r="C6415" s="61">
        <v>31.692882999999998</v>
      </c>
      <c r="D6415">
        <f t="shared" si="101"/>
        <v>0</v>
      </c>
      <c r="E6415">
        <f>Table2[[#This Row],[Return]]</f>
        <v>0</v>
      </c>
    </row>
    <row r="6416" spans="2:5" x14ac:dyDescent="0.2">
      <c r="B6416" s="149">
        <v>34317</v>
      </c>
      <c r="C6416" s="61">
        <v>31.692882999999998</v>
      </c>
      <c r="D6416">
        <f t="shared" si="101"/>
        <v>0</v>
      </c>
      <c r="E6416">
        <f>Table2[[#This Row],[Return]]</f>
        <v>0</v>
      </c>
    </row>
    <row r="6417" spans="2:5" x14ac:dyDescent="0.2">
      <c r="B6417" s="149">
        <v>34316</v>
      </c>
      <c r="C6417" s="61">
        <v>31.692882999999998</v>
      </c>
      <c r="D6417">
        <f t="shared" si="101"/>
        <v>5.000010767402726E-2</v>
      </c>
      <c r="E6417">
        <f>Table2[[#This Row],[Return]]</f>
        <v>5.000010767402726E-2</v>
      </c>
    </row>
    <row r="6418" spans="2:5" x14ac:dyDescent="0.2">
      <c r="B6418" s="149">
        <v>34313</v>
      </c>
      <c r="C6418" s="61">
        <v>30.183695</v>
      </c>
      <c r="D6418">
        <f t="shared" si="101"/>
        <v>2.9411930214960816E-2</v>
      </c>
      <c r="E6418">
        <f>Table2[[#This Row],[Return]]</f>
        <v>2.9411930214960816E-2</v>
      </c>
    </row>
    <row r="6419" spans="2:5" x14ac:dyDescent="0.2">
      <c r="B6419" s="149">
        <v>34312</v>
      </c>
      <c r="C6419" s="61">
        <v>29.321299</v>
      </c>
      <c r="D6419">
        <f t="shared" si="101"/>
        <v>-7.2995461101967541E-3</v>
      </c>
      <c r="E6419">
        <f>Table2[[#This Row],[Return]]</f>
        <v>-7.2995461101967541E-3</v>
      </c>
    </row>
    <row r="6420" spans="2:5" x14ac:dyDescent="0.2">
      <c r="B6420" s="149">
        <v>34311</v>
      </c>
      <c r="C6420" s="61">
        <v>29.536905000000001</v>
      </c>
      <c r="D6420">
        <f t="shared" si="101"/>
        <v>2.2388252919528971E-2</v>
      </c>
      <c r="E6420">
        <f>Table2[[#This Row],[Return]]</f>
        <v>2.2388252919528971E-2</v>
      </c>
    </row>
    <row r="6421" spans="2:5" x14ac:dyDescent="0.2">
      <c r="B6421" s="149">
        <v>34310</v>
      </c>
      <c r="C6421" s="61">
        <v>28.890105999999999</v>
      </c>
      <c r="D6421">
        <f t="shared" si="101"/>
        <v>6.3491928516082208E-2</v>
      </c>
      <c r="E6421">
        <f>Table2[[#This Row],[Return]]</f>
        <v>6.3491928516082208E-2</v>
      </c>
    </row>
    <row r="6422" spans="2:5" x14ac:dyDescent="0.2">
      <c r="B6422" s="149">
        <v>34309</v>
      </c>
      <c r="C6422" s="61">
        <v>27.165327000000001</v>
      </c>
      <c r="D6422">
        <f t="shared" si="101"/>
        <v>-1.5625011890084844E-2</v>
      </c>
      <c r="E6422">
        <f>Table2[[#This Row],[Return]]</f>
        <v>-1.5625011890084844E-2</v>
      </c>
    </row>
    <row r="6423" spans="2:5" x14ac:dyDescent="0.2">
      <c r="B6423" s="149">
        <v>34306</v>
      </c>
      <c r="C6423" s="61">
        <v>27.596523000000001</v>
      </c>
      <c r="D6423">
        <f t="shared" si="101"/>
        <v>0</v>
      </c>
      <c r="E6423">
        <f>Table2[[#This Row],[Return]]</f>
        <v>0</v>
      </c>
    </row>
    <row r="6424" spans="2:5" x14ac:dyDescent="0.2">
      <c r="B6424" s="149">
        <v>34305</v>
      </c>
      <c r="C6424" s="61">
        <v>27.596523000000001</v>
      </c>
      <c r="D6424">
        <f t="shared" si="101"/>
        <v>4.9180526687311016E-2</v>
      </c>
      <c r="E6424">
        <f>Table2[[#This Row],[Return]]</f>
        <v>4.9180526687311016E-2</v>
      </c>
    </row>
    <row r="6425" spans="2:5" x14ac:dyDescent="0.2">
      <c r="B6425" s="149">
        <v>34304</v>
      </c>
      <c r="C6425" s="61">
        <v>26.302931000000001</v>
      </c>
      <c r="D6425">
        <f t="shared" si="101"/>
        <v>3.3898297756258411E-2</v>
      </c>
      <c r="E6425">
        <f>Table2[[#This Row],[Return]]</f>
        <v>3.3898297756258411E-2</v>
      </c>
    </row>
    <row r="6426" spans="2:5" x14ac:dyDescent="0.2">
      <c r="B6426" s="149">
        <v>34303</v>
      </c>
      <c r="C6426" s="61">
        <v>25.440539999999999</v>
      </c>
      <c r="D6426">
        <f t="shared" si="101"/>
        <v>0</v>
      </c>
      <c r="E6426">
        <f>Table2[[#This Row],[Return]]</f>
        <v>0</v>
      </c>
    </row>
    <row r="6427" spans="2:5" x14ac:dyDescent="0.2">
      <c r="B6427" s="149">
        <v>34302</v>
      </c>
      <c r="C6427" s="61">
        <v>25.440539999999999</v>
      </c>
      <c r="D6427">
        <f t="shared" si="101"/>
        <v>0</v>
      </c>
      <c r="E6427">
        <f>Table2[[#This Row],[Return]]</f>
        <v>0</v>
      </c>
    </row>
    <row r="6428" spans="2:5" x14ac:dyDescent="0.2">
      <c r="B6428" s="149">
        <v>34299</v>
      </c>
      <c r="C6428" s="61">
        <v>25.440539999999999</v>
      </c>
      <c r="D6428">
        <f t="shared" si="101"/>
        <v>3.508741664753038E-2</v>
      </c>
      <c r="E6428">
        <f>Table2[[#This Row],[Return]]</f>
        <v>3.508741664753038E-2</v>
      </c>
    </row>
    <row r="6429" spans="2:5" x14ac:dyDescent="0.2">
      <c r="B6429" s="149">
        <v>34298</v>
      </c>
      <c r="C6429" s="61">
        <v>24.578156</v>
      </c>
      <c r="D6429">
        <f t="shared" si="101"/>
        <v>0</v>
      </c>
      <c r="E6429">
        <f>Table2[[#This Row],[Return]]</f>
        <v>0</v>
      </c>
    </row>
    <row r="6430" spans="2:5" x14ac:dyDescent="0.2">
      <c r="B6430" s="149">
        <v>34297</v>
      </c>
      <c r="C6430" s="61">
        <v>24.578156</v>
      </c>
      <c r="D6430">
        <f t="shared" si="101"/>
        <v>-1.7241547523254915E-2</v>
      </c>
      <c r="E6430">
        <f>Table2[[#This Row],[Return]]</f>
        <v>-1.7241547523254915E-2</v>
      </c>
    </row>
    <row r="6431" spans="2:5" x14ac:dyDescent="0.2">
      <c r="B6431" s="149">
        <v>34296</v>
      </c>
      <c r="C6431" s="61">
        <v>25.009356</v>
      </c>
      <c r="D6431">
        <f t="shared" si="101"/>
        <v>-8.5465802638285179E-3</v>
      </c>
      <c r="E6431">
        <f>Table2[[#This Row],[Return]]</f>
        <v>-8.5465802638285179E-3</v>
      </c>
    </row>
    <row r="6432" spans="2:5" x14ac:dyDescent="0.2">
      <c r="B6432" s="149">
        <v>34295</v>
      </c>
      <c r="C6432" s="61">
        <v>25.224943</v>
      </c>
      <c r="D6432">
        <f t="shared" si="101"/>
        <v>-8.4745449585582281E-3</v>
      </c>
      <c r="E6432">
        <f>Table2[[#This Row],[Return]]</f>
        <v>-8.4745449585582281E-3</v>
      </c>
    </row>
    <row r="6433" spans="2:5" x14ac:dyDescent="0.2">
      <c r="B6433" s="149">
        <v>34292</v>
      </c>
      <c r="C6433" s="61">
        <v>25.440539999999999</v>
      </c>
      <c r="D6433">
        <f t="shared" si="101"/>
        <v>4.255085324935245E-3</v>
      </c>
      <c r="E6433">
        <f>Table2[[#This Row],[Return]]</f>
        <v>4.255085324935245E-3</v>
      </c>
    </row>
    <row r="6434" spans="2:5" x14ac:dyDescent="0.2">
      <c r="B6434" s="149">
        <v>34291</v>
      </c>
      <c r="C6434" s="61">
        <v>25.332747000000001</v>
      </c>
      <c r="D6434">
        <f t="shared" si="101"/>
        <v>8.5836971385566067E-3</v>
      </c>
      <c r="E6434">
        <f>Table2[[#This Row],[Return]]</f>
        <v>8.5836971385566067E-3</v>
      </c>
    </row>
    <row r="6435" spans="2:5" x14ac:dyDescent="0.2">
      <c r="B6435" s="149">
        <v>34290</v>
      </c>
      <c r="C6435" s="61">
        <v>25.117149000000001</v>
      </c>
      <c r="D6435">
        <f t="shared" si="101"/>
        <v>0</v>
      </c>
      <c r="E6435">
        <f>Table2[[#This Row],[Return]]</f>
        <v>0</v>
      </c>
    </row>
    <row r="6436" spans="2:5" x14ac:dyDescent="0.2">
      <c r="B6436" s="149">
        <v>34289</v>
      </c>
      <c r="C6436" s="61">
        <v>25.117149000000001</v>
      </c>
      <c r="D6436">
        <f t="shared" si="101"/>
        <v>2.6431695558495446E-2</v>
      </c>
      <c r="E6436">
        <f>Table2[[#This Row],[Return]]</f>
        <v>2.6431695558495446E-2</v>
      </c>
    </row>
    <row r="6437" spans="2:5" x14ac:dyDescent="0.2">
      <c r="B6437" s="149">
        <v>34288</v>
      </c>
      <c r="C6437" s="61">
        <v>24.470355999999999</v>
      </c>
      <c r="D6437">
        <f t="shared" si="101"/>
        <v>0</v>
      </c>
      <c r="E6437">
        <f>Table2[[#This Row],[Return]]</f>
        <v>0</v>
      </c>
    </row>
    <row r="6438" spans="2:5" x14ac:dyDescent="0.2">
      <c r="B6438" s="149">
        <v>34285</v>
      </c>
      <c r="C6438" s="61">
        <v>24.470355999999999</v>
      </c>
      <c r="D6438">
        <f t="shared" si="101"/>
        <v>0</v>
      </c>
      <c r="E6438">
        <f>Table2[[#This Row],[Return]]</f>
        <v>0</v>
      </c>
    </row>
    <row r="6439" spans="2:5" x14ac:dyDescent="0.2">
      <c r="B6439" s="149">
        <v>34284</v>
      </c>
      <c r="C6439" s="61">
        <v>24.470355999999999</v>
      </c>
      <c r="D6439">
        <f t="shared" si="101"/>
        <v>0</v>
      </c>
      <c r="E6439">
        <f>Table2[[#This Row],[Return]]</f>
        <v>0</v>
      </c>
    </row>
    <row r="6440" spans="2:5" x14ac:dyDescent="0.2">
      <c r="B6440" s="149">
        <v>34283</v>
      </c>
      <c r="C6440" s="61">
        <v>24.470355999999999</v>
      </c>
      <c r="D6440">
        <f t="shared" si="101"/>
        <v>1.7937401795637107E-2</v>
      </c>
      <c r="E6440">
        <f>Table2[[#This Row],[Return]]</f>
        <v>1.7937401795637107E-2</v>
      </c>
    </row>
    <row r="6441" spans="2:5" x14ac:dyDescent="0.2">
      <c r="B6441" s="149">
        <v>34282</v>
      </c>
      <c r="C6441" s="61">
        <v>24.039155999999998</v>
      </c>
      <c r="D6441">
        <f t="shared" si="101"/>
        <v>1.8264770165251784E-2</v>
      </c>
      <c r="E6441">
        <f>Table2[[#This Row],[Return]]</f>
        <v>1.8264770165251784E-2</v>
      </c>
    </row>
    <row r="6442" spans="2:5" x14ac:dyDescent="0.2">
      <c r="B6442" s="149">
        <v>34281</v>
      </c>
      <c r="C6442" s="61">
        <v>23.607962000000001</v>
      </c>
      <c r="D6442">
        <f t="shared" si="101"/>
        <v>9.216511061771241E-3</v>
      </c>
      <c r="E6442">
        <f>Table2[[#This Row],[Return]]</f>
        <v>9.216511061771241E-3</v>
      </c>
    </row>
    <row r="6443" spans="2:5" x14ac:dyDescent="0.2">
      <c r="B6443" s="149">
        <v>34278</v>
      </c>
      <c r="C6443" s="61">
        <v>23.392365999999999</v>
      </c>
      <c r="D6443">
        <f t="shared" si="101"/>
        <v>4.6297193011764865E-3</v>
      </c>
      <c r="E6443">
        <f>Table2[[#This Row],[Return]]</f>
        <v>4.6297193011764865E-3</v>
      </c>
    </row>
    <row r="6444" spans="2:5" x14ac:dyDescent="0.2">
      <c r="B6444" s="149">
        <v>34277</v>
      </c>
      <c r="C6444" s="61">
        <v>23.284565000000001</v>
      </c>
      <c r="D6444">
        <f t="shared" si="101"/>
        <v>1.8867851049195385E-2</v>
      </c>
      <c r="E6444">
        <f>Table2[[#This Row],[Return]]</f>
        <v>1.8867851049195385E-2</v>
      </c>
    </row>
    <row r="6445" spans="2:5" x14ac:dyDescent="0.2">
      <c r="B6445" s="149">
        <v>34276</v>
      </c>
      <c r="C6445" s="61">
        <v>22.853370999999999</v>
      </c>
      <c r="D6445">
        <f t="shared" si="101"/>
        <v>4.7392958621002403E-3</v>
      </c>
      <c r="E6445">
        <f>Table2[[#This Row],[Return]]</f>
        <v>4.7392958621002403E-3</v>
      </c>
    </row>
    <row r="6446" spans="2:5" x14ac:dyDescent="0.2">
      <c r="B6446" s="149">
        <v>34275</v>
      </c>
      <c r="C6446" s="61">
        <v>22.745573</v>
      </c>
      <c r="D6446">
        <f t="shared" si="101"/>
        <v>0</v>
      </c>
      <c r="E6446">
        <f>Table2[[#This Row],[Return]]</f>
        <v>0</v>
      </c>
    </row>
    <row r="6447" spans="2:5" x14ac:dyDescent="0.2">
      <c r="B6447" s="149">
        <v>34274</v>
      </c>
      <c r="C6447" s="61">
        <v>22.745573</v>
      </c>
      <c r="D6447">
        <f t="shared" si="101"/>
        <v>-2.3148038196118343E-2</v>
      </c>
      <c r="E6447">
        <f>Table2[[#This Row],[Return]]</f>
        <v>-2.3148038196118343E-2</v>
      </c>
    </row>
    <row r="6448" spans="2:5" x14ac:dyDescent="0.2">
      <c r="B6448" s="149">
        <v>34271</v>
      </c>
      <c r="C6448" s="61">
        <v>23.284565000000001</v>
      </c>
      <c r="D6448">
        <f t="shared" si="101"/>
        <v>-9.1742771815785332E-3</v>
      </c>
      <c r="E6448">
        <f>Table2[[#This Row],[Return]]</f>
        <v>-9.1742771815785332E-3</v>
      </c>
    </row>
    <row r="6449" spans="2:5" x14ac:dyDescent="0.2">
      <c r="B6449" s="149">
        <v>34270</v>
      </c>
      <c r="C6449" s="61">
        <v>23.500162</v>
      </c>
      <c r="D6449">
        <f t="shared" si="101"/>
        <v>-1.8018279275681861E-2</v>
      </c>
      <c r="E6449">
        <f>Table2[[#This Row],[Return]]</f>
        <v>-1.8018279275681861E-2</v>
      </c>
    </row>
    <row r="6450" spans="2:5" x14ac:dyDescent="0.2">
      <c r="B6450" s="149">
        <v>34269</v>
      </c>
      <c r="C6450" s="61">
        <v>23.931363999999999</v>
      </c>
      <c r="D6450">
        <f t="shared" si="101"/>
        <v>1.834889478634228E-2</v>
      </c>
      <c r="E6450">
        <f>Table2[[#This Row],[Return]]</f>
        <v>1.834889478634228E-2</v>
      </c>
    </row>
    <row r="6451" spans="2:5" x14ac:dyDescent="0.2">
      <c r="B6451" s="149">
        <v>34268</v>
      </c>
      <c r="C6451" s="61">
        <v>23.500162</v>
      </c>
      <c r="D6451">
        <f t="shared" si="101"/>
        <v>-9.0909585401877241E-3</v>
      </c>
      <c r="E6451">
        <f>Table2[[#This Row],[Return]]</f>
        <v>-9.0909585401877241E-3</v>
      </c>
    </row>
    <row r="6452" spans="2:5" x14ac:dyDescent="0.2">
      <c r="B6452" s="149">
        <v>34267</v>
      </c>
      <c r="C6452" s="61">
        <v>23.715761000000001</v>
      </c>
      <c r="D6452">
        <f t="shared" si="101"/>
        <v>0</v>
      </c>
      <c r="E6452">
        <f>Table2[[#This Row],[Return]]</f>
        <v>0</v>
      </c>
    </row>
    <row r="6453" spans="2:5" x14ac:dyDescent="0.2">
      <c r="B6453" s="149">
        <v>34264</v>
      </c>
      <c r="C6453" s="61">
        <v>23.715761000000001</v>
      </c>
      <c r="D6453">
        <f t="shared" si="101"/>
        <v>-2.2222199317206003E-2</v>
      </c>
      <c r="E6453">
        <f>Table2[[#This Row],[Return]]</f>
        <v>-2.2222199317206003E-2</v>
      </c>
    </row>
    <row r="6454" spans="2:5" x14ac:dyDescent="0.2">
      <c r="B6454" s="149">
        <v>34263</v>
      </c>
      <c r="C6454" s="61">
        <v>24.254754999999999</v>
      </c>
      <c r="D6454">
        <f t="shared" si="101"/>
        <v>-2.1739187426702836E-2</v>
      </c>
      <c r="E6454">
        <f>Table2[[#This Row],[Return]]</f>
        <v>-2.1739187426702836E-2</v>
      </c>
    </row>
    <row r="6455" spans="2:5" x14ac:dyDescent="0.2">
      <c r="B6455" s="149">
        <v>34262</v>
      </c>
      <c r="C6455" s="61">
        <v>24.793751</v>
      </c>
      <c r="D6455">
        <f t="shared" si="101"/>
        <v>-8.6209736868074517E-3</v>
      </c>
      <c r="E6455">
        <f>Table2[[#This Row],[Return]]</f>
        <v>-8.6209736868074517E-3</v>
      </c>
    </row>
    <row r="6456" spans="2:5" x14ac:dyDescent="0.2">
      <c r="B6456" s="149">
        <v>34261</v>
      </c>
      <c r="C6456" s="61">
        <v>25.009356</v>
      </c>
      <c r="D6456">
        <f t="shared" si="101"/>
        <v>8.6959411667883596E-3</v>
      </c>
      <c r="E6456">
        <f>Table2[[#This Row],[Return]]</f>
        <v>8.6959411667883596E-3</v>
      </c>
    </row>
    <row r="6457" spans="2:5" x14ac:dyDescent="0.2">
      <c r="B6457" s="149">
        <v>34260</v>
      </c>
      <c r="C6457" s="61">
        <v>24.793751</v>
      </c>
      <c r="D6457">
        <f t="shared" si="101"/>
        <v>0</v>
      </c>
      <c r="E6457">
        <f>Table2[[#This Row],[Return]]</f>
        <v>0</v>
      </c>
    </row>
    <row r="6458" spans="2:5" x14ac:dyDescent="0.2">
      <c r="B6458" s="149">
        <v>34257</v>
      </c>
      <c r="C6458" s="61">
        <v>24.793751</v>
      </c>
      <c r="D6458">
        <f t="shared" si="101"/>
        <v>0</v>
      </c>
      <c r="E6458">
        <f>Table2[[#This Row],[Return]]</f>
        <v>0</v>
      </c>
    </row>
    <row r="6459" spans="2:5" x14ac:dyDescent="0.2">
      <c r="B6459" s="149">
        <v>34256</v>
      </c>
      <c r="C6459" s="61">
        <v>24.793751</v>
      </c>
      <c r="D6459">
        <f t="shared" si="101"/>
        <v>0</v>
      </c>
      <c r="E6459">
        <f>Table2[[#This Row],[Return]]</f>
        <v>0</v>
      </c>
    </row>
    <row r="6460" spans="2:5" x14ac:dyDescent="0.2">
      <c r="B6460" s="149">
        <v>34255</v>
      </c>
      <c r="C6460" s="61">
        <v>24.793751</v>
      </c>
      <c r="D6460">
        <f t="shared" si="101"/>
        <v>0</v>
      </c>
      <c r="E6460">
        <f>Table2[[#This Row],[Return]]</f>
        <v>0</v>
      </c>
    </row>
    <row r="6461" spans="2:5" x14ac:dyDescent="0.2">
      <c r="B6461" s="149">
        <v>34254</v>
      </c>
      <c r="C6461" s="61">
        <v>24.793751</v>
      </c>
      <c r="D6461">
        <f t="shared" si="101"/>
        <v>0</v>
      </c>
      <c r="E6461">
        <f>Table2[[#This Row],[Return]]</f>
        <v>0</v>
      </c>
    </row>
    <row r="6462" spans="2:5" x14ac:dyDescent="0.2">
      <c r="B6462" s="149">
        <v>34253</v>
      </c>
      <c r="C6462" s="61">
        <v>24.793751</v>
      </c>
      <c r="D6462">
        <f t="shared" si="101"/>
        <v>0</v>
      </c>
      <c r="E6462">
        <f>Table2[[#This Row],[Return]]</f>
        <v>0</v>
      </c>
    </row>
    <row r="6463" spans="2:5" x14ac:dyDescent="0.2">
      <c r="B6463" s="149">
        <v>34250</v>
      </c>
      <c r="C6463" s="61">
        <v>24.793751</v>
      </c>
      <c r="D6463">
        <f t="shared" si="101"/>
        <v>5.5045960959758521E-2</v>
      </c>
      <c r="E6463">
        <f>Table2[[#This Row],[Return]]</f>
        <v>5.5045960959758521E-2</v>
      </c>
    </row>
    <row r="6464" spans="2:5" x14ac:dyDescent="0.2">
      <c r="B6464" s="149">
        <v>34249</v>
      </c>
      <c r="C6464" s="61">
        <v>23.500162</v>
      </c>
      <c r="D6464">
        <f t="shared" si="101"/>
        <v>5.3140049855754476E-2</v>
      </c>
      <c r="E6464">
        <f>Table2[[#This Row],[Return]]</f>
        <v>5.3140049855754476E-2</v>
      </c>
    </row>
    <row r="6465" spans="2:5" x14ac:dyDescent="0.2">
      <c r="B6465" s="149">
        <v>34248</v>
      </c>
      <c r="C6465" s="61">
        <v>22.314374999999998</v>
      </c>
      <c r="D6465">
        <f t="shared" si="101"/>
        <v>0</v>
      </c>
      <c r="E6465">
        <f>Table2[[#This Row],[Return]]</f>
        <v>0</v>
      </c>
    </row>
    <row r="6466" spans="2:5" x14ac:dyDescent="0.2">
      <c r="B6466" s="149">
        <v>34247</v>
      </c>
      <c r="C6466" s="61">
        <v>22.314374999999998</v>
      </c>
      <c r="D6466">
        <f t="shared" si="101"/>
        <v>0</v>
      </c>
      <c r="E6466">
        <f>Table2[[#This Row],[Return]]</f>
        <v>0</v>
      </c>
    </row>
    <row r="6467" spans="2:5" x14ac:dyDescent="0.2">
      <c r="B6467" s="149">
        <v>34246</v>
      </c>
      <c r="C6467" s="61">
        <v>22.314374999999998</v>
      </c>
      <c r="D6467">
        <f t="shared" si="101"/>
        <v>4.8542371159464451E-3</v>
      </c>
      <c r="E6467">
        <f>Table2[[#This Row],[Return]]</f>
        <v>4.8542371159464451E-3</v>
      </c>
    </row>
    <row r="6468" spans="2:5" x14ac:dyDescent="0.2">
      <c r="B6468" s="149">
        <v>34243</v>
      </c>
      <c r="C6468" s="61">
        <v>22.206579000000001</v>
      </c>
      <c r="D6468">
        <f t="shared" ref="D6468:D6531" si="102">(C6468-C6469)/C6469</f>
        <v>-2.369665516889809E-2</v>
      </c>
      <c r="E6468">
        <f>Table2[[#This Row],[Return]]</f>
        <v>-2.369665516889809E-2</v>
      </c>
    </row>
    <row r="6469" spans="2:5" x14ac:dyDescent="0.2">
      <c r="B6469" s="149">
        <v>34242</v>
      </c>
      <c r="C6469" s="61">
        <v>22.745573</v>
      </c>
      <c r="D6469">
        <f t="shared" si="102"/>
        <v>1.442322294097006E-2</v>
      </c>
      <c r="E6469">
        <f>Table2[[#This Row],[Return]]</f>
        <v>1.442322294097006E-2</v>
      </c>
    </row>
    <row r="6470" spans="2:5" x14ac:dyDescent="0.2">
      <c r="B6470" s="149">
        <v>34241</v>
      </c>
      <c r="C6470" s="61">
        <v>22.422173000000001</v>
      </c>
      <c r="D6470">
        <f t="shared" si="102"/>
        <v>-1.8868026078078304E-2</v>
      </c>
      <c r="E6470">
        <f>Table2[[#This Row],[Return]]</f>
        <v>-1.8868026078078304E-2</v>
      </c>
    </row>
    <row r="6471" spans="2:5" x14ac:dyDescent="0.2">
      <c r="B6471" s="149">
        <v>34240</v>
      </c>
      <c r="C6471" s="61">
        <v>22.853370999999999</v>
      </c>
      <c r="D6471">
        <f t="shared" si="102"/>
        <v>0</v>
      </c>
      <c r="E6471">
        <f>Table2[[#This Row],[Return]]</f>
        <v>0</v>
      </c>
    </row>
    <row r="6472" spans="2:5" x14ac:dyDescent="0.2">
      <c r="B6472" s="149">
        <v>34239</v>
      </c>
      <c r="C6472" s="61">
        <v>22.853370999999999</v>
      </c>
      <c r="D6472">
        <f t="shared" si="102"/>
        <v>0</v>
      </c>
      <c r="E6472">
        <f>Table2[[#This Row],[Return]]</f>
        <v>0</v>
      </c>
    </row>
    <row r="6473" spans="2:5" x14ac:dyDescent="0.2">
      <c r="B6473" s="149">
        <v>34236</v>
      </c>
      <c r="C6473" s="61">
        <v>22.853370999999999</v>
      </c>
      <c r="D6473">
        <f t="shared" si="102"/>
        <v>-4.6946657674091733E-3</v>
      </c>
      <c r="E6473">
        <f>Table2[[#This Row],[Return]]</f>
        <v>-4.6946657674091733E-3</v>
      </c>
    </row>
    <row r="6474" spans="2:5" x14ac:dyDescent="0.2">
      <c r="B6474" s="149">
        <v>34235</v>
      </c>
      <c r="C6474" s="61">
        <v>22.961165999999999</v>
      </c>
      <c r="D6474">
        <f t="shared" si="102"/>
        <v>0</v>
      </c>
      <c r="E6474">
        <f>Table2[[#This Row],[Return]]</f>
        <v>0</v>
      </c>
    </row>
    <row r="6475" spans="2:5" x14ac:dyDescent="0.2">
      <c r="B6475" s="149">
        <v>34234</v>
      </c>
      <c r="C6475" s="61">
        <v>22.961165999999999</v>
      </c>
      <c r="D6475">
        <f t="shared" si="102"/>
        <v>-4.6728583043435541E-3</v>
      </c>
      <c r="E6475">
        <f>Table2[[#This Row],[Return]]</f>
        <v>-4.6728583043435541E-3</v>
      </c>
    </row>
    <row r="6476" spans="2:5" x14ac:dyDescent="0.2">
      <c r="B6476" s="149">
        <v>34233</v>
      </c>
      <c r="C6476" s="61">
        <v>23.068964000000001</v>
      </c>
      <c r="D6476">
        <f t="shared" si="102"/>
        <v>-9.2593956554481247E-3</v>
      </c>
      <c r="E6476">
        <f>Table2[[#This Row],[Return]]</f>
        <v>-9.2593956554481247E-3</v>
      </c>
    </row>
    <row r="6477" spans="2:5" x14ac:dyDescent="0.2">
      <c r="B6477" s="149">
        <v>34232</v>
      </c>
      <c r="C6477" s="61">
        <v>23.284565000000001</v>
      </c>
      <c r="D6477">
        <f t="shared" si="102"/>
        <v>0</v>
      </c>
      <c r="E6477">
        <f>Table2[[#This Row],[Return]]</f>
        <v>0</v>
      </c>
    </row>
    <row r="6478" spans="2:5" x14ac:dyDescent="0.2">
      <c r="B6478" s="149">
        <v>34229</v>
      </c>
      <c r="C6478" s="61">
        <v>23.284565000000001</v>
      </c>
      <c r="D6478">
        <f t="shared" si="102"/>
        <v>9.3459333501062069E-3</v>
      </c>
      <c r="E6478">
        <f>Table2[[#This Row],[Return]]</f>
        <v>9.3459333501062069E-3</v>
      </c>
    </row>
    <row r="6479" spans="2:5" x14ac:dyDescent="0.2">
      <c r="B6479" s="149">
        <v>34228</v>
      </c>
      <c r="C6479" s="61">
        <v>23.068964000000001</v>
      </c>
      <c r="D6479">
        <f t="shared" si="102"/>
        <v>-9.2593956554481247E-3</v>
      </c>
      <c r="E6479">
        <f>Table2[[#This Row],[Return]]</f>
        <v>-9.2593956554481247E-3</v>
      </c>
    </row>
    <row r="6480" spans="2:5" x14ac:dyDescent="0.2">
      <c r="B6480" s="149">
        <v>34227</v>
      </c>
      <c r="C6480" s="61">
        <v>23.284565000000001</v>
      </c>
      <c r="D6480">
        <f t="shared" si="102"/>
        <v>-9.1742771815785332E-3</v>
      </c>
      <c r="E6480">
        <f>Table2[[#This Row],[Return]]</f>
        <v>-9.1742771815785332E-3</v>
      </c>
    </row>
    <row r="6481" spans="2:5" x14ac:dyDescent="0.2">
      <c r="B6481" s="149">
        <v>34226</v>
      </c>
      <c r="C6481" s="61">
        <v>23.500162</v>
      </c>
      <c r="D6481">
        <f t="shared" si="102"/>
        <v>-4.566256079199086E-3</v>
      </c>
      <c r="E6481">
        <f>Table2[[#This Row],[Return]]</f>
        <v>-4.566256079199086E-3</v>
      </c>
    </row>
    <row r="6482" spans="2:5" x14ac:dyDescent="0.2">
      <c r="B6482" s="149">
        <v>34225</v>
      </c>
      <c r="C6482" s="61">
        <v>23.607962000000001</v>
      </c>
      <c r="D6482">
        <f t="shared" si="102"/>
        <v>1.3888900222099916E-2</v>
      </c>
      <c r="E6482">
        <f>Table2[[#This Row],[Return]]</f>
        <v>1.3888900222099916E-2</v>
      </c>
    </row>
    <row r="6483" spans="2:5" x14ac:dyDescent="0.2">
      <c r="B6483" s="149">
        <v>34222</v>
      </c>
      <c r="C6483" s="61">
        <v>23.284565000000001</v>
      </c>
      <c r="D6483">
        <f t="shared" si="102"/>
        <v>1.8867851049195385E-2</v>
      </c>
      <c r="E6483">
        <f>Table2[[#This Row],[Return]]</f>
        <v>1.8867851049195385E-2</v>
      </c>
    </row>
    <row r="6484" spans="2:5" x14ac:dyDescent="0.2">
      <c r="B6484" s="149">
        <v>34221</v>
      </c>
      <c r="C6484" s="61">
        <v>22.853370999999999</v>
      </c>
      <c r="D6484">
        <f t="shared" si="102"/>
        <v>2.9126143202876847E-2</v>
      </c>
      <c r="E6484">
        <f>Table2[[#This Row],[Return]]</f>
        <v>2.9126143202876847E-2</v>
      </c>
    </row>
    <row r="6485" spans="2:5" x14ac:dyDescent="0.2">
      <c r="B6485" s="149">
        <v>34220</v>
      </c>
      <c r="C6485" s="61">
        <v>22.206579000000001</v>
      </c>
      <c r="D6485">
        <f t="shared" si="102"/>
        <v>0</v>
      </c>
      <c r="E6485">
        <f>Table2[[#This Row],[Return]]</f>
        <v>0</v>
      </c>
    </row>
    <row r="6486" spans="2:5" x14ac:dyDescent="0.2">
      <c r="B6486" s="149">
        <v>34219</v>
      </c>
      <c r="C6486" s="61">
        <v>22.206579000000001</v>
      </c>
      <c r="D6486">
        <f t="shared" si="102"/>
        <v>-1.9047588336202972E-2</v>
      </c>
      <c r="E6486">
        <f>Table2[[#This Row],[Return]]</f>
        <v>-1.9047588336202972E-2</v>
      </c>
    </row>
    <row r="6487" spans="2:5" x14ac:dyDescent="0.2">
      <c r="B6487" s="149">
        <v>34218</v>
      </c>
      <c r="C6487" s="61">
        <v>22.637774</v>
      </c>
      <c r="D6487">
        <f t="shared" si="102"/>
        <v>-2.3255661435062198E-2</v>
      </c>
      <c r="E6487">
        <f>Table2[[#This Row],[Return]]</f>
        <v>-2.3255661435062198E-2</v>
      </c>
    </row>
    <row r="6488" spans="2:5" x14ac:dyDescent="0.2">
      <c r="B6488" s="149">
        <v>34215</v>
      </c>
      <c r="C6488" s="61">
        <v>23.176765</v>
      </c>
      <c r="D6488">
        <f t="shared" si="102"/>
        <v>-2.2727333101391977E-2</v>
      </c>
      <c r="E6488">
        <f>Table2[[#This Row],[Return]]</f>
        <v>-2.2727333101391977E-2</v>
      </c>
    </row>
    <row r="6489" spans="2:5" x14ac:dyDescent="0.2">
      <c r="B6489" s="149">
        <v>34214</v>
      </c>
      <c r="C6489" s="61">
        <v>23.715761000000001</v>
      </c>
      <c r="D6489">
        <f t="shared" si="102"/>
        <v>2.8037539960615455E-2</v>
      </c>
      <c r="E6489">
        <f>Table2[[#This Row],[Return]]</f>
        <v>2.8037539960615455E-2</v>
      </c>
    </row>
    <row r="6490" spans="2:5" x14ac:dyDescent="0.2">
      <c r="B6490" s="149">
        <v>34213</v>
      </c>
      <c r="C6490" s="61">
        <v>23.068964000000001</v>
      </c>
      <c r="D6490">
        <f t="shared" si="102"/>
        <v>0</v>
      </c>
      <c r="E6490">
        <f>Table2[[#This Row],[Return]]</f>
        <v>0</v>
      </c>
    </row>
    <row r="6491" spans="2:5" x14ac:dyDescent="0.2">
      <c r="B6491" s="149">
        <v>34212</v>
      </c>
      <c r="C6491" s="61">
        <v>23.068964000000001</v>
      </c>
      <c r="D6491">
        <f t="shared" si="102"/>
        <v>0</v>
      </c>
      <c r="E6491">
        <f>Table2[[#This Row],[Return]]</f>
        <v>0</v>
      </c>
    </row>
    <row r="6492" spans="2:5" x14ac:dyDescent="0.2">
      <c r="B6492" s="149">
        <v>34211</v>
      </c>
      <c r="C6492" s="61">
        <v>23.068964000000001</v>
      </c>
      <c r="D6492">
        <f t="shared" si="102"/>
        <v>-1.3825108584569768E-2</v>
      </c>
      <c r="E6492">
        <f>Table2[[#This Row],[Return]]</f>
        <v>-1.3825108584569768E-2</v>
      </c>
    </row>
    <row r="6493" spans="2:5" x14ac:dyDescent="0.2">
      <c r="B6493" s="149">
        <v>34208</v>
      </c>
      <c r="C6493" s="61">
        <v>23.392365999999999</v>
      </c>
      <c r="D6493">
        <f t="shared" si="102"/>
        <v>0</v>
      </c>
      <c r="E6493">
        <f>Table2[[#This Row],[Return]]</f>
        <v>0</v>
      </c>
    </row>
    <row r="6494" spans="2:5" x14ac:dyDescent="0.2">
      <c r="B6494" s="149">
        <v>34207</v>
      </c>
      <c r="C6494" s="61">
        <v>23.392365999999999</v>
      </c>
      <c r="D6494">
        <f t="shared" si="102"/>
        <v>1.4018921699301188E-2</v>
      </c>
      <c r="E6494">
        <f>Table2[[#This Row],[Return]]</f>
        <v>1.4018921699301188E-2</v>
      </c>
    </row>
    <row r="6495" spans="2:5" x14ac:dyDescent="0.2">
      <c r="B6495" s="149">
        <v>34206</v>
      </c>
      <c r="C6495" s="61">
        <v>23.068964000000001</v>
      </c>
      <c r="D6495">
        <f t="shared" si="102"/>
        <v>-9.2593956554481247E-3</v>
      </c>
      <c r="E6495">
        <f>Table2[[#This Row],[Return]]</f>
        <v>-9.2593956554481247E-3</v>
      </c>
    </row>
    <row r="6496" spans="2:5" x14ac:dyDescent="0.2">
      <c r="B6496" s="149">
        <v>34205</v>
      </c>
      <c r="C6496" s="61">
        <v>23.284565000000001</v>
      </c>
      <c r="D6496">
        <f t="shared" si="102"/>
        <v>-9.1742771815785332E-3</v>
      </c>
      <c r="E6496">
        <f>Table2[[#This Row],[Return]]</f>
        <v>-9.1742771815785332E-3</v>
      </c>
    </row>
    <row r="6497" spans="2:5" x14ac:dyDescent="0.2">
      <c r="B6497" s="149">
        <v>34204</v>
      </c>
      <c r="C6497" s="61">
        <v>23.500162</v>
      </c>
      <c r="D6497">
        <f t="shared" si="102"/>
        <v>0</v>
      </c>
      <c r="E6497">
        <f>Table2[[#This Row],[Return]]</f>
        <v>0</v>
      </c>
    </row>
    <row r="6498" spans="2:5" x14ac:dyDescent="0.2">
      <c r="B6498" s="149">
        <v>34201</v>
      </c>
      <c r="C6498" s="61">
        <v>23.500162</v>
      </c>
      <c r="D6498">
        <f t="shared" si="102"/>
        <v>4.8076919217419238E-2</v>
      </c>
      <c r="E6498">
        <f>Table2[[#This Row],[Return]]</f>
        <v>4.8076919217419238E-2</v>
      </c>
    </row>
    <row r="6499" spans="2:5" x14ac:dyDescent="0.2">
      <c r="B6499" s="149">
        <v>34200</v>
      </c>
      <c r="C6499" s="61">
        <v>22.422173000000001</v>
      </c>
      <c r="D6499">
        <f t="shared" si="102"/>
        <v>3.9999794061035758E-2</v>
      </c>
      <c r="E6499">
        <f>Table2[[#This Row],[Return]]</f>
        <v>3.9999794061035758E-2</v>
      </c>
    </row>
    <row r="6500" spans="2:5" x14ac:dyDescent="0.2">
      <c r="B6500" s="149">
        <v>34199</v>
      </c>
      <c r="C6500" s="61">
        <v>21.559785999999999</v>
      </c>
      <c r="D6500">
        <f t="shared" si="102"/>
        <v>1.0101347997376898E-2</v>
      </c>
      <c r="E6500">
        <f>Table2[[#This Row],[Return]]</f>
        <v>1.0101347997376898E-2</v>
      </c>
    </row>
    <row r="6501" spans="2:5" x14ac:dyDescent="0.2">
      <c r="B6501" s="149">
        <v>34198</v>
      </c>
      <c r="C6501" s="61">
        <v>21.344180999999999</v>
      </c>
      <c r="D6501">
        <f t="shared" si="102"/>
        <v>2.0618479799179228E-2</v>
      </c>
      <c r="E6501">
        <f>Table2[[#This Row],[Return]]</f>
        <v>2.0618479799179228E-2</v>
      </c>
    </row>
    <row r="6502" spans="2:5" x14ac:dyDescent="0.2">
      <c r="B6502" s="149">
        <v>34197</v>
      </c>
      <c r="C6502" s="61">
        <v>20.912987000000001</v>
      </c>
      <c r="D6502">
        <f t="shared" si="102"/>
        <v>-3.0000251393960866E-2</v>
      </c>
      <c r="E6502">
        <f>Table2[[#This Row],[Return]]</f>
        <v>-3.0000251393960866E-2</v>
      </c>
    </row>
    <row r="6503" spans="2:5" x14ac:dyDescent="0.2">
      <c r="B6503" s="149">
        <v>34194</v>
      </c>
      <c r="C6503" s="61">
        <v>21.559785999999999</v>
      </c>
      <c r="D6503">
        <f t="shared" si="102"/>
        <v>2.0408369968534595E-2</v>
      </c>
      <c r="E6503">
        <f>Table2[[#This Row],[Return]]</f>
        <v>2.0408369968534595E-2</v>
      </c>
    </row>
    <row r="6504" spans="2:5" x14ac:dyDescent="0.2">
      <c r="B6504" s="149">
        <v>34193</v>
      </c>
      <c r="C6504" s="61">
        <v>21.128585999999999</v>
      </c>
      <c r="D6504">
        <f t="shared" si="102"/>
        <v>3.1578975120926916E-2</v>
      </c>
      <c r="E6504">
        <f>Table2[[#This Row],[Return]]</f>
        <v>3.1578975120926916E-2</v>
      </c>
    </row>
    <row r="6505" spans="2:5" x14ac:dyDescent="0.2">
      <c r="B6505" s="149">
        <v>34192</v>
      </c>
      <c r="C6505" s="61">
        <v>20.481791999999999</v>
      </c>
      <c r="D6505">
        <f t="shared" si="102"/>
        <v>0</v>
      </c>
      <c r="E6505">
        <f>Table2[[#This Row],[Return]]</f>
        <v>0</v>
      </c>
    </row>
    <row r="6506" spans="2:5" x14ac:dyDescent="0.2">
      <c r="B6506" s="149">
        <v>34191</v>
      </c>
      <c r="C6506" s="61">
        <v>20.481791999999999</v>
      </c>
      <c r="D6506">
        <f t="shared" si="102"/>
        <v>1.0638357189236154E-2</v>
      </c>
      <c r="E6506">
        <f>Table2[[#This Row],[Return]]</f>
        <v>1.0638357189236154E-2</v>
      </c>
    </row>
    <row r="6507" spans="2:5" x14ac:dyDescent="0.2">
      <c r="B6507" s="149">
        <v>34190</v>
      </c>
      <c r="C6507" s="61">
        <v>20.266193000000001</v>
      </c>
      <c r="D6507">
        <f t="shared" si="102"/>
        <v>0</v>
      </c>
      <c r="E6507">
        <f>Table2[[#This Row],[Return]]</f>
        <v>0</v>
      </c>
    </row>
    <row r="6508" spans="2:5" x14ac:dyDescent="0.2">
      <c r="B6508" s="149">
        <v>34187</v>
      </c>
      <c r="C6508" s="61">
        <v>20.266193000000001</v>
      </c>
      <c r="D6508">
        <f t="shared" si="102"/>
        <v>2.1738842187218263E-2</v>
      </c>
      <c r="E6508">
        <f>Table2[[#This Row],[Return]]</f>
        <v>2.1738842187218263E-2</v>
      </c>
    </row>
    <row r="6509" spans="2:5" x14ac:dyDescent="0.2">
      <c r="B6509" s="149">
        <v>34186</v>
      </c>
      <c r="C6509" s="61">
        <v>19.835003</v>
      </c>
      <c r="D6509">
        <f t="shared" si="102"/>
        <v>0</v>
      </c>
      <c r="E6509">
        <f>Table2[[#This Row],[Return]]</f>
        <v>0</v>
      </c>
    </row>
    <row r="6510" spans="2:5" x14ac:dyDescent="0.2">
      <c r="B6510" s="149">
        <v>34185</v>
      </c>
      <c r="C6510" s="61">
        <v>19.835003</v>
      </c>
      <c r="D6510">
        <f t="shared" si="102"/>
        <v>-1.0752448455896194E-2</v>
      </c>
      <c r="E6510">
        <f>Table2[[#This Row],[Return]]</f>
        <v>-1.0752448455896194E-2</v>
      </c>
    </row>
    <row r="6511" spans="2:5" x14ac:dyDescent="0.2">
      <c r="B6511" s="149">
        <v>34184</v>
      </c>
      <c r="C6511" s="61">
        <v>20.050595999999999</v>
      </c>
      <c r="D6511">
        <f t="shared" si="102"/>
        <v>-3.1250027177339747E-2</v>
      </c>
      <c r="E6511">
        <f>Table2[[#This Row],[Return]]</f>
        <v>-3.1250027177339747E-2</v>
      </c>
    </row>
    <row r="6512" spans="2:5" x14ac:dyDescent="0.2">
      <c r="B6512" s="149">
        <v>34183</v>
      </c>
      <c r="C6512" s="61">
        <v>20.697389999999999</v>
      </c>
      <c r="D6512">
        <f t="shared" si="102"/>
        <v>0</v>
      </c>
      <c r="E6512">
        <f>Table2[[#This Row],[Return]]</f>
        <v>0</v>
      </c>
    </row>
    <row r="6513" spans="2:5" x14ac:dyDescent="0.2">
      <c r="B6513" s="149">
        <v>34180</v>
      </c>
      <c r="C6513" s="61">
        <v>20.697389999999999</v>
      </c>
      <c r="D6513">
        <f t="shared" si="102"/>
        <v>4.3478037285903021E-2</v>
      </c>
      <c r="E6513">
        <f>Table2[[#This Row],[Return]]</f>
        <v>4.3478037285903021E-2</v>
      </c>
    </row>
    <row r="6514" spans="2:5" x14ac:dyDescent="0.2">
      <c r="B6514" s="149">
        <v>34179</v>
      </c>
      <c r="C6514" s="61">
        <v>19.835003</v>
      </c>
      <c r="D6514">
        <f t="shared" si="102"/>
        <v>0.11515185009482866</v>
      </c>
      <c r="E6514">
        <f>Table2[[#This Row],[Return]]</f>
        <v>0.11515185009482866</v>
      </c>
    </row>
    <row r="6515" spans="2:5" x14ac:dyDescent="0.2">
      <c r="B6515" s="149">
        <v>34178</v>
      </c>
      <c r="C6515" s="61">
        <v>17.786818</v>
      </c>
      <c r="D6515">
        <f t="shared" si="102"/>
        <v>-6.0244353848638802E-3</v>
      </c>
      <c r="E6515">
        <f>Table2[[#This Row],[Return]]</f>
        <v>-6.0244353848638802E-3</v>
      </c>
    </row>
    <row r="6516" spans="2:5" x14ac:dyDescent="0.2">
      <c r="B6516" s="149">
        <v>34177</v>
      </c>
      <c r="C6516" s="61">
        <v>17.894622999999999</v>
      </c>
      <c r="D6516">
        <f t="shared" si="102"/>
        <v>3.1055979711940167E-2</v>
      </c>
      <c r="E6516">
        <f>Table2[[#This Row],[Return]]</f>
        <v>3.1055979711940167E-2</v>
      </c>
    </row>
    <row r="6517" spans="2:5" x14ac:dyDescent="0.2">
      <c r="B6517" s="149">
        <v>34176</v>
      </c>
      <c r="C6517" s="61">
        <v>17.355626999999998</v>
      </c>
      <c r="D6517">
        <f t="shared" si="102"/>
        <v>2.5477725070934435E-2</v>
      </c>
      <c r="E6517">
        <f>Table2[[#This Row],[Return]]</f>
        <v>2.5477725070934435E-2</v>
      </c>
    </row>
    <row r="6518" spans="2:5" x14ac:dyDescent="0.2">
      <c r="B6518" s="149">
        <v>34173</v>
      </c>
      <c r="C6518" s="61">
        <v>16.924430999999998</v>
      </c>
      <c r="D6518">
        <f t="shared" si="102"/>
        <v>0</v>
      </c>
      <c r="E6518">
        <f>Table2[[#This Row],[Return]]</f>
        <v>0</v>
      </c>
    </row>
    <row r="6519" spans="2:5" x14ac:dyDescent="0.2">
      <c r="B6519" s="149">
        <v>34172</v>
      </c>
      <c r="C6519" s="61">
        <v>16.924430999999998</v>
      </c>
      <c r="D6519">
        <f t="shared" si="102"/>
        <v>4.6666701299048256E-2</v>
      </c>
      <c r="E6519">
        <f>Table2[[#This Row],[Return]]</f>
        <v>4.6666701299048256E-2</v>
      </c>
    </row>
    <row r="6520" spans="2:5" x14ac:dyDescent="0.2">
      <c r="B6520" s="149">
        <v>34171</v>
      </c>
      <c r="C6520" s="61">
        <v>16.169837999999999</v>
      </c>
      <c r="D6520">
        <f t="shared" si="102"/>
        <v>2.7397411720453509E-2</v>
      </c>
      <c r="E6520">
        <f>Table2[[#This Row],[Return]]</f>
        <v>2.7397411720453509E-2</v>
      </c>
    </row>
    <row r="6521" spans="2:5" x14ac:dyDescent="0.2">
      <c r="B6521" s="149">
        <v>34170</v>
      </c>
      <c r="C6521" s="61">
        <v>15.73864</v>
      </c>
      <c r="D6521">
        <f t="shared" si="102"/>
        <v>0</v>
      </c>
      <c r="E6521">
        <f>Table2[[#This Row],[Return]]</f>
        <v>0</v>
      </c>
    </row>
    <row r="6522" spans="2:5" x14ac:dyDescent="0.2">
      <c r="B6522" s="149">
        <v>34169</v>
      </c>
      <c r="C6522" s="61">
        <v>15.73864</v>
      </c>
      <c r="D6522">
        <f t="shared" si="102"/>
        <v>-6.8028524512223441E-3</v>
      </c>
      <c r="E6522">
        <f>Table2[[#This Row],[Return]]</f>
        <v>-6.8028524512223441E-3</v>
      </c>
    </row>
    <row r="6523" spans="2:5" x14ac:dyDescent="0.2">
      <c r="B6523" s="149">
        <v>34166</v>
      </c>
      <c r="C6523" s="61">
        <v>15.846441</v>
      </c>
      <c r="D6523">
        <f t="shared" si="102"/>
        <v>-6.7565750715624113E-3</v>
      </c>
      <c r="E6523">
        <f>Table2[[#This Row],[Return]]</f>
        <v>-6.7565750715624113E-3</v>
      </c>
    </row>
    <row r="6524" spans="2:5" x14ac:dyDescent="0.2">
      <c r="B6524" s="149">
        <v>34165</v>
      </c>
      <c r="C6524" s="61">
        <v>15.954236999999999</v>
      </c>
      <c r="D6524">
        <f t="shared" si="102"/>
        <v>-1.986786904415324E-2</v>
      </c>
      <c r="E6524">
        <f>Table2[[#This Row],[Return]]</f>
        <v>-1.986786904415324E-2</v>
      </c>
    </row>
    <row r="6525" spans="2:5" x14ac:dyDescent="0.2">
      <c r="B6525" s="149">
        <v>34164</v>
      </c>
      <c r="C6525" s="61">
        <v>16.277639000000001</v>
      </c>
      <c r="D6525">
        <f t="shared" si="102"/>
        <v>6.6667953012270152E-3</v>
      </c>
      <c r="E6525">
        <f>Table2[[#This Row],[Return]]</f>
        <v>6.6667953012270152E-3</v>
      </c>
    </row>
    <row r="6526" spans="2:5" x14ac:dyDescent="0.2">
      <c r="B6526" s="149">
        <v>34163</v>
      </c>
      <c r="C6526" s="61">
        <v>16.169837999999999</v>
      </c>
      <c r="D6526">
        <f t="shared" si="102"/>
        <v>6.7115397629826457E-3</v>
      </c>
      <c r="E6526">
        <f>Table2[[#This Row],[Return]]</f>
        <v>6.7115397629826457E-3</v>
      </c>
    </row>
    <row r="6527" spans="2:5" x14ac:dyDescent="0.2">
      <c r="B6527" s="149">
        <v>34162</v>
      </c>
      <c r="C6527" s="61">
        <v>16.062037</v>
      </c>
      <c r="D6527">
        <f t="shared" si="102"/>
        <v>-1.3245286985416037E-2</v>
      </c>
      <c r="E6527">
        <f>Table2[[#This Row],[Return]]</f>
        <v>-1.3245286985416037E-2</v>
      </c>
    </row>
    <row r="6528" spans="2:5" x14ac:dyDescent="0.2">
      <c r="B6528" s="149">
        <v>34159</v>
      </c>
      <c r="C6528" s="61">
        <v>16.277639000000001</v>
      </c>
      <c r="D6528">
        <f t="shared" si="102"/>
        <v>-1.3071903350446001E-2</v>
      </c>
      <c r="E6528">
        <f>Table2[[#This Row],[Return]]</f>
        <v>-1.3071903350446001E-2</v>
      </c>
    </row>
    <row r="6529" spans="2:5" x14ac:dyDescent="0.2">
      <c r="B6529" s="149">
        <v>34158</v>
      </c>
      <c r="C6529" s="61">
        <v>16.493237000000001</v>
      </c>
      <c r="D6529">
        <f t="shared" si="102"/>
        <v>-6.4931513285621982E-3</v>
      </c>
      <c r="E6529">
        <f>Table2[[#This Row],[Return]]</f>
        <v>-6.4931513285621982E-3</v>
      </c>
    </row>
    <row r="6530" spans="2:5" x14ac:dyDescent="0.2">
      <c r="B6530" s="149">
        <v>34157</v>
      </c>
      <c r="C6530" s="61">
        <v>16.601030000000002</v>
      </c>
      <c r="D6530">
        <f t="shared" si="102"/>
        <v>-6.4519163934478024E-3</v>
      </c>
      <c r="E6530">
        <f>Table2[[#This Row],[Return]]</f>
        <v>-6.4519163934478024E-3</v>
      </c>
    </row>
    <row r="6531" spans="2:5" x14ac:dyDescent="0.2">
      <c r="B6531" s="149">
        <v>34156</v>
      </c>
      <c r="C6531" s="61">
        <v>16.708834</v>
      </c>
      <c r="D6531">
        <f t="shared" si="102"/>
        <v>6.4938139380507111E-3</v>
      </c>
      <c r="E6531">
        <f>Table2[[#This Row],[Return]]</f>
        <v>6.4938139380507111E-3</v>
      </c>
    </row>
    <row r="6532" spans="2:5" x14ac:dyDescent="0.2">
      <c r="B6532" s="149">
        <v>34155</v>
      </c>
      <c r="C6532" s="61">
        <v>16.601030000000002</v>
      </c>
      <c r="D6532">
        <f t="shared" ref="D6532:D6595" si="103">(C6532-C6533)/C6533</f>
        <v>-1.2820701126164895E-2</v>
      </c>
      <c r="E6532">
        <f>Table2[[#This Row],[Return]]</f>
        <v>-1.2820701126164895E-2</v>
      </c>
    </row>
    <row r="6533" spans="2:5" x14ac:dyDescent="0.2">
      <c r="B6533" s="149">
        <v>34152</v>
      </c>
      <c r="C6533" s="61">
        <v>16.816631000000001</v>
      </c>
      <c r="D6533">
        <f t="shared" si="103"/>
        <v>1.2987206215517921E-2</v>
      </c>
      <c r="E6533">
        <f>Table2[[#This Row],[Return]]</f>
        <v>1.2987206215517921E-2</v>
      </c>
    </row>
    <row r="6534" spans="2:5" x14ac:dyDescent="0.2">
      <c r="B6534" s="149">
        <v>34151</v>
      </c>
      <c r="C6534" s="61">
        <v>16.601030000000002</v>
      </c>
      <c r="D6534">
        <f t="shared" si="103"/>
        <v>0</v>
      </c>
      <c r="E6534">
        <f>Table2[[#This Row],[Return]]</f>
        <v>0</v>
      </c>
    </row>
    <row r="6535" spans="2:5" x14ac:dyDescent="0.2">
      <c r="B6535" s="149">
        <v>34150</v>
      </c>
      <c r="C6535" s="61">
        <v>16.601030000000002</v>
      </c>
      <c r="D6535">
        <f t="shared" si="103"/>
        <v>1.9867193270473739E-2</v>
      </c>
      <c r="E6535">
        <f>Table2[[#This Row],[Return]]</f>
        <v>1.9867193270473739E-2</v>
      </c>
    </row>
    <row r="6536" spans="2:5" x14ac:dyDescent="0.2">
      <c r="B6536" s="149">
        <v>34149</v>
      </c>
      <c r="C6536" s="61">
        <v>16.277639000000001</v>
      </c>
      <c r="D6536">
        <f t="shared" si="103"/>
        <v>3.4246859957404223E-2</v>
      </c>
      <c r="E6536">
        <f>Table2[[#This Row],[Return]]</f>
        <v>3.4246859957404223E-2</v>
      </c>
    </row>
    <row r="6537" spans="2:5" x14ac:dyDescent="0.2">
      <c r="B6537" s="149">
        <v>34148</v>
      </c>
      <c r="C6537" s="61">
        <v>15.73864</v>
      </c>
      <c r="D6537">
        <f t="shared" si="103"/>
        <v>-2.6666810143676049E-2</v>
      </c>
      <c r="E6537">
        <f>Table2[[#This Row],[Return]]</f>
        <v>-2.6666810143676049E-2</v>
      </c>
    </row>
    <row r="6538" spans="2:5" x14ac:dyDescent="0.2">
      <c r="B6538" s="149">
        <v>34145</v>
      </c>
      <c r="C6538" s="61">
        <v>16.169837999999999</v>
      </c>
      <c r="D6538">
        <f t="shared" si="103"/>
        <v>-2.5973810058773635E-2</v>
      </c>
      <c r="E6538">
        <f>Table2[[#This Row],[Return]]</f>
        <v>-2.5973810058773635E-2</v>
      </c>
    </row>
    <row r="6539" spans="2:5" x14ac:dyDescent="0.2">
      <c r="B6539" s="149">
        <v>34144</v>
      </c>
      <c r="C6539" s="61">
        <v>16.601030000000002</v>
      </c>
      <c r="D6539">
        <f t="shared" si="103"/>
        <v>1.3157722086719115E-2</v>
      </c>
      <c r="E6539">
        <f>Table2[[#This Row],[Return]]</f>
        <v>1.3157722086719115E-2</v>
      </c>
    </row>
    <row r="6540" spans="2:5" x14ac:dyDescent="0.2">
      <c r="B6540" s="149">
        <v>34143</v>
      </c>
      <c r="C6540" s="61">
        <v>16.385435000000001</v>
      </c>
      <c r="D6540">
        <f t="shared" si="103"/>
        <v>-1.9354971148794611E-2</v>
      </c>
      <c r="E6540">
        <f>Table2[[#This Row],[Return]]</f>
        <v>-1.9354971148794611E-2</v>
      </c>
    </row>
    <row r="6541" spans="2:5" x14ac:dyDescent="0.2">
      <c r="B6541" s="149">
        <v>34142</v>
      </c>
      <c r="C6541" s="61">
        <v>16.708834</v>
      </c>
      <c r="D6541">
        <f t="shared" si="103"/>
        <v>1.3071842719534007E-2</v>
      </c>
      <c r="E6541">
        <f>Table2[[#This Row],[Return]]</f>
        <v>1.3071842719534007E-2</v>
      </c>
    </row>
    <row r="6542" spans="2:5" x14ac:dyDescent="0.2">
      <c r="B6542" s="149">
        <v>34141</v>
      </c>
      <c r="C6542" s="61">
        <v>16.493237000000001</v>
      </c>
      <c r="D6542">
        <f t="shared" si="103"/>
        <v>-1.9230605702176638E-2</v>
      </c>
      <c r="E6542">
        <f>Table2[[#This Row],[Return]]</f>
        <v>-1.9230605702176638E-2</v>
      </c>
    </row>
    <row r="6543" spans="2:5" x14ac:dyDescent="0.2">
      <c r="B6543" s="149">
        <v>34138</v>
      </c>
      <c r="C6543" s="61">
        <v>16.816631000000001</v>
      </c>
      <c r="D6543">
        <f t="shared" si="103"/>
        <v>2.631581035230373E-2</v>
      </c>
      <c r="E6543">
        <f>Table2[[#This Row],[Return]]</f>
        <v>2.631581035230373E-2</v>
      </c>
    </row>
    <row r="6544" spans="2:5" x14ac:dyDescent="0.2">
      <c r="B6544" s="149">
        <v>34137</v>
      </c>
      <c r="C6544" s="61">
        <v>16.385435000000001</v>
      </c>
      <c r="D6544">
        <f t="shared" si="103"/>
        <v>-2.5641045462673224E-2</v>
      </c>
      <c r="E6544">
        <f>Table2[[#This Row],[Return]]</f>
        <v>-2.5641045462673224E-2</v>
      </c>
    </row>
    <row r="6545" spans="2:5" x14ac:dyDescent="0.2">
      <c r="B6545" s="149">
        <v>34136</v>
      </c>
      <c r="C6545" s="61">
        <v>16.816631000000001</v>
      </c>
      <c r="D6545">
        <f t="shared" si="103"/>
        <v>0</v>
      </c>
      <c r="E6545">
        <f>Table2[[#This Row],[Return]]</f>
        <v>0</v>
      </c>
    </row>
    <row r="6546" spans="2:5" x14ac:dyDescent="0.2">
      <c r="B6546" s="149">
        <v>34135</v>
      </c>
      <c r="C6546" s="61">
        <v>16.816631000000001</v>
      </c>
      <c r="D6546">
        <f t="shared" si="103"/>
        <v>0</v>
      </c>
      <c r="E6546">
        <f>Table2[[#This Row],[Return]]</f>
        <v>0</v>
      </c>
    </row>
    <row r="6547" spans="2:5" x14ac:dyDescent="0.2">
      <c r="B6547" s="149">
        <v>34134</v>
      </c>
      <c r="C6547" s="61">
        <v>16.816631000000001</v>
      </c>
      <c r="D6547">
        <f t="shared" si="103"/>
        <v>-3.7036954324475665E-2</v>
      </c>
      <c r="E6547">
        <f>Table2[[#This Row],[Return]]</f>
        <v>-3.7036954324475665E-2</v>
      </c>
    </row>
    <row r="6548" spans="2:5" x14ac:dyDescent="0.2">
      <c r="B6548" s="149">
        <v>34131</v>
      </c>
      <c r="C6548" s="61">
        <v>17.463422999999999</v>
      </c>
      <c r="D6548">
        <f t="shared" si="103"/>
        <v>-2.4096623885286685E-2</v>
      </c>
      <c r="E6548">
        <f>Table2[[#This Row],[Return]]</f>
        <v>-2.4096623885286685E-2</v>
      </c>
    </row>
    <row r="6549" spans="2:5" x14ac:dyDescent="0.2">
      <c r="B6549" s="149">
        <v>34130</v>
      </c>
      <c r="C6549" s="61">
        <v>17.894622999999999</v>
      </c>
      <c r="D6549">
        <f t="shared" si="103"/>
        <v>9.2105458292684822E-2</v>
      </c>
      <c r="E6549">
        <f>Table2[[#This Row],[Return]]</f>
        <v>9.2105458292684822E-2</v>
      </c>
    </row>
    <row r="6550" spans="2:5" x14ac:dyDescent="0.2">
      <c r="B6550" s="149">
        <v>34129</v>
      </c>
      <c r="C6550" s="61">
        <v>16.385435000000001</v>
      </c>
      <c r="D6550">
        <f t="shared" si="103"/>
        <v>-3.1847215424849286E-2</v>
      </c>
      <c r="E6550">
        <f>Table2[[#This Row],[Return]]</f>
        <v>-3.1847215424849286E-2</v>
      </c>
    </row>
    <row r="6551" spans="2:5" x14ac:dyDescent="0.2">
      <c r="B6551" s="149">
        <v>34128</v>
      </c>
      <c r="C6551" s="61">
        <v>16.924430999999998</v>
      </c>
      <c r="D6551">
        <f t="shared" si="103"/>
        <v>1.2903174452508112E-2</v>
      </c>
      <c r="E6551">
        <f>Table2[[#This Row],[Return]]</f>
        <v>1.2903174452508112E-2</v>
      </c>
    </row>
    <row r="6552" spans="2:5" x14ac:dyDescent="0.2">
      <c r="B6552" s="149">
        <v>34127</v>
      </c>
      <c r="C6552" s="61">
        <v>16.708834</v>
      </c>
      <c r="D6552">
        <f t="shared" si="103"/>
        <v>6.4938139380507111E-3</v>
      </c>
      <c r="E6552">
        <f>Table2[[#This Row],[Return]]</f>
        <v>6.4938139380507111E-3</v>
      </c>
    </row>
    <row r="6553" spans="2:5" x14ac:dyDescent="0.2">
      <c r="B6553" s="149">
        <v>34124</v>
      </c>
      <c r="C6553" s="61">
        <v>16.601030000000002</v>
      </c>
      <c r="D6553">
        <f t="shared" si="103"/>
        <v>6.9444378234627027E-2</v>
      </c>
      <c r="E6553">
        <f>Table2[[#This Row],[Return]]</f>
        <v>6.9444378234627027E-2</v>
      </c>
    </row>
    <row r="6554" spans="2:5" x14ac:dyDescent="0.2">
      <c r="B6554" s="149">
        <v>34123</v>
      </c>
      <c r="C6554" s="61">
        <v>15.523042</v>
      </c>
      <c r="D6554">
        <f t="shared" si="103"/>
        <v>4.3478231642936377E-2</v>
      </c>
      <c r="E6554">
        <f>Table2[[#This Row],[Return]]</f>
        <v>4.3478231642936377E-2</v>
      </c>
    </row>
    <row r="6555" spans="2:5" x14ac:dyDescent="0.2">
      <c r="B6555" s="149">
        <v>34122</v>
      </c>
      <c r="C6555" s="61">
        <v>14.876249</v>
      </c>
      <c r="D6555">
        <f t="shared" si="103"/>
        <v>7.812483920076313E-2</v>
      </c>
      <c r="E6555">
        <f>Table2[[#This Row],[Return]]</f>
        <v>7.812483920076313E-2</v>
      </c>
    </row>
    <row r="6556" spans="2:5" x14ac:dyDescent="0.2">
      <c r="B6556" s="149">
        <v>34121</v>
      </c>
      <c r="C6556" s="61">
        <v>13.798261999999999</v>
      </c>
      <c r="D6556">
        <f t="shared" si="103"/>
        <v>0</v>
      </c>
      <c r="E6556">
        <f>Table2[[#This Row],[Return]]</f>
        <v>0</v>
      </c>
    </row>
    <row r="6557" spans="2:5" x14ac:dyDescent="0.2">
      <c r="B6557" s="149">
        <v>34120</v>
      </c>
      <c r="C6557" s="61">
        <v>13.798261999999999</v>
      </c>
      <c r="D6557">
        <f t="shared" si="103"/>
        <v>1.587302755924758E-2</v>
      </c>
      <c r="E6557">
        <f>Table2[[#This Row],[Return]]</f>
        <v>1.587302755924758E-2</v>
      </c>
    </row>
    <row r="6558" spans="2:5" x14ac:dyDescent="0.2">
      <c r="B6558" s="149">
        <v>34117</v>
      </c>
      <c r="C6558" s="61">
        <v>13.582663999999999</v>
      </c>
      <c r="D6558">
        <f t="shared" si="103"/>
        <v>-4.5454644480861915E-2</v>
      </c>
      <c r="E6558">
        <f>Table2[[#This Row],[Return]]</f>
        <v>-4.5454644480861915E-2</v>
      </c>
    </row>
    <row r="6559" spans="2:5" x14ac:dyDescent="0.2">
      <c r="B6559" s="149">
        <v>34116</v>
      </c>
      <c r="C6559" s="61">
        <v>14.229459</v>
      </c>
      <c r="D6559">
        <f t="shared" si="103"/>
        <v>0</v>
      </c>
      <c r="E6559">
        <f>Table2[[#This Row],[Return]]</f>
        <v>0</v>
      </c>
    </row>
    <row r="6560" spans="2:5" x14ac:dyDescent="0.2">
      <c r="B6560" s="149">
        <v>34115</v>
      </c>
      <c r="C6560" s="61">
        <v>14.229459</v>
      </c>
      <c r="D6560">
        <f t="shared" si="103"/>
        <v>-3.6496307365436235E-2</v>
      </c>
      <c r="E6560">
        <f>Table2[[#This Row],[Return]]</f>
        <v>-3.6496307365436235E-2</v>
      </c>
    </row>
    <row r="6561" spans="2:5" x14ac:dyDescent="0.2">
      <c r="B6561" s="149">
        <v>34114</v>
      </c>
      <c r="C6561" s="61">
        <v>14.768452999999999</v>
      </c>
      <c r="D6561">
        <f t="shared" si="103"/>
        <v>-2.1428391104150499E-2</v>
      </c>
      <c r="E6561">
        <f>Table2[[#This Row],[Return]]</f>
        <v>-2.1428391104150499E-2</v>
      </c>
    </row>
    <row r="6562" spans="2:5" x14ac:dyDescent="0.2">
      <c r="B6562" s="149">
        <v>34113</v>
      </c>
      <c r="C6562" s="61">
        <v>15.091847</v>
      </c>
      <c r="D6562">
        <f t="shared" si="103"/>
        <v>0</v>
      </c>
      <c r="E6562">
        <f>Table2[[#This Row],[Return]]</f>
        <v>0</v>
      </c>
    </row>
    <row r="6563" spans="2:5" x14ac:dyDescent="0.2">
      <c r="B6563" s="149">
        <v>34110</v>
      </c>
      <c r="C6563" s="61">
        <v>15.091847</v>
      </c>
      <c r="D6563">
        <f t="shared" si="103"/>
        <v>0</v>
      </c>
      <c r="E6563">
        <f>Table2[[#This Row],[Return]]</f>
        <v>0</v>
      </c>
    </row>
    <row r="6564" spans="2:5" x14ac:dyDescent="0.2">
      <c r="B6564" s="149">
        <v>34109</v>
      </c>
      <c r="C6564" s="61">
        <v>15.091847</v>
      </c>
      <c r="D6564">
        <f t="shared" si="103"/>
        <v>0</v>
      </c>
      <c r="E6564">
        <f>Table2[[#This Row],[Return]]</f>
        <v>0</v>
      </c>
    </row>
    <row r="6565" spans="2:5" x14ac:dyDescent="0.2">
      <c r="B6565" s="149">
        <v>34108</v>
      </c>
      <c r="C6565" s="61">
        <v>15.091847</v>
      </c>
      <c r="D6565">
        <f t="shared" si="103"/>
        <v>0</v>
      </c>
      <c r="E6565">
        <f>Table2[[#This Row],[Return]]</f>
        <v>0</v>
      </c>
    </row>
    <row r="6566" spans="2:5" x14ac:dyDescent="0.2">
      <c r="B6566" s="149">
        <v>34107</v>
      </c>
      <c r="C6566" s="61">
        <v>15.091847</v>
      </c>
      <c r="D6566">
        <f t="shared" si="103"/>
        <v>0</v>
      </c>
      <c r="E6566">
        <f>Table2[[#This Row],[Return]]</f>
        <v>0</v>
      </c>
    </row>
    <row r="6567" spans="2:5" x14ac:dyDescent="0.2">
      <c r="B6567" s="149">
        <v>34106</v>
      </c>
      <c r="C6567" s="61">
        <v>15.091847</v>
      </c>
      <c r="D6567">
        <f t="shared" si="103"/>
        <v>-2.7777738409778228E-2</v>
      </c>
      <c r="E6567">
        <f>Table2[[#This Row],[Return]]</f>
        <v>-2.7777738409778228E-2</v>
      </c>
    </row>
    <row r="6568" spans="2:5" x14ac:dyDescent="0.2">
      <c r="B6568" s="149">
        <v>34103</v>
      </c>
      <c r="C6568" s="61">
        <v>15.523042</v>
      </c>
      <c r="D6568">
        <f t="shared" si="103"/>
        <v>2.8571386921693594E-2</v>
      </c>
      <c r="E6568">
        <f>Table2[[#This Row],[Return]]</f>
        <v>2.8571386921693594E-2</v>
      </c>
    </row>
    <row r="6569" spans="2:5" x14ac:dyDescent="0.2">
      <c r="B6569" s="149">
        <v>34102</v>
      </c>
      <c r="C6569" s="61">
        <v>15.091847</v>
      </c>
      <c r="D6569">
        <f t="shared" si="103"/>
        <v>-2.7777738409778228E-2</v>
      </c>
      <c r="E6569">
        <f>Table2[[#This Row],[Return]]</f>
        <v>-2.7777738409778228E-2</v>
      </c>
    </row>
    <row r="6570" spans="2:5" x14ac:dyDescent="0.2">
      <c r="B6570" s="149">
        <v>34101</v>
      </c>
      <c r="C6570" s="61">
        <v>15.523042</v>
      </c>
      <c r="D6570">
        <f t="shared" si="103"/>
        <v>6.9926867216148691E-3</v>
      </c>
      <c r="E6570">
        <f>Table2[[#This Row],[Return]]</f>
        <v>6.9926867216148691E-3</v>
      </c>
    </row>
    <row r="6571" spans="2:5" x14ac:dyDescent="0.2">
      <c r="B6571" s="149">
        <v>34100</v>
      </c>
      <c r="C6571" s="61">
        <v>15.415248</v>
      </c>
      <c r="D6571">
        <f t="shared" si="103"/>
        <v>2.8777338992596574E-2</v>
      </c>
      <c r="E6571">
        <f>Table2[[#This Row],[Return]]</f>
        <v>2.8777338992596574E-2</v>
      </c>
    </row>
    <row r="6572" spans="2:5" x14ac:dyDescent="0.2">
      <c r="B6572" s="149">
        <v>34099</v>
      </c>
      <c r="C6572" s="61">
        <v>14.984047</v>
      </c>
      <c r="D6572">
        <f t="shared" si="103"/>
        <v>7.2463159227840789E-3</v>
      </c>
      <c r="E6572">
        <f>Table2[[#This Row],[Return]]</f>
        <v>7.2463159227840789E-3</v>
      </c>
    </row>
    <row r="6573" spans="2:5" x14ac:dyDescent="0.2">
      <c r="B6573" s="149">
        <v>34096</v>
      </c>
      <c r="C6573" s="61">
        <v>14.876249</v>
      </c>
      <c r="D6573">
        <f t="shared" si="103"/>
        <v>0</v>
      </c>
      <c r="E6573">
        <f>Table2[[#This Row],[Return]]</f>
        <v>0</v>
      </c>
    </row>
    <row r="6574" spans="2:5" x14ac:dyDescent="0.2">
      <c r="B6574" s="149">
        <v>34095</v>
      </c>
      <c r="C6574" s="61">
        <v>14.876249</v>
      </c>
      <c r="D6574">
        <f t="shared" si="103"/>
        <v>0</v>
      </c>
      <c r="E6574">
        <f>Table2[[#This Row],[Return]]</f>
        <v>0</v>
      </c>
    </row>
    <row r="6575" spans="2:5" x14ac:dyDescent="0.2">
      <c r="B6575" s="149">
        <v>34094</v>
      </c>
      <c r="C6575" s="61">
        <v>14.876249</v>
      </c>
      <c r="D6575">
        <f t="shared" si="103"/>
        <v>7.2990718797696988E-3</v>
      </c>
      <c r="E6575">
        <f>Table2[[#This Row],[Return]]</f>
        <v>7.2990718797696988E-3</v>
      </c>
    </row>
    <row r="6576" spans="2:5" x14ac:dyDescent="0.2">
      <c r="B6576" s="149">
        <v>34093</v>
      </c>
      <c r="C6576" s="61">
        <v>14.768452999999999</v>
      </c>
      <c r="D6576">
        <f t="shared" si="103"/>
        <v>5.3846342670233874E-2</v>
      </c>
      <c r="E6576">
        <f>Table2[[#This Row],[Return]]</f>
        <v>5.3846342670233874E-2</v>
      </c>
    </row>
    <row r="6577" spans="2:5" x14ac:dyDescent="0.2">
      <c r="B6577" s="149">
        <v>34092</v>
      </c>
      <c r="C6577" s="61">
        <v>14.013858000000001</v>
      </c>
      <c r="D6577">
        <f t="shared" si="103"/>
        <v>-5.7970997930997178E-2</v>
      </c>
      <c r="E6577">
        <f>Table2[[#This Row],[Return]]</f>
        <v>-5.7970997930997178E-2</v>
      </c>
    </row>
    <row r="6578" spans="2:5" x14ac:dyDescent="0.2">
      <c r="B6578" s="149">
        <v>34089</v>
      </c>
      <c r="C6578" s="61">
        <v>14.876249</v>
      </c>
      <c r="D6578">
        <f t="shared" si="103"/>
        <v>-2.1276807115743344E-2</v>
      </c>
      <c r="E6578">
        <f>Table2[[#This Row],[Return]]</f>
        <v>-2.1276807115743344E-2</v>
      </c>
    </row>
    <row r="6579" spans="2:5" x14ac:dyDescent="0.2">
      <c r="B6579" s="149">
        <v>34088</v>
      </c>
      <c r="C6579" s="61">
        <v>15.199649000000001</v>
      </c>
      <c r="D6579">
        <f t="shared" si="103"/>
        <v>-7.0421283864074841E-3</v>
      </c>
      <c r="E6579">
        <f>Table2[[#This Row],[Return]]</f>
        <v>-7.0421283864074841E-3</v>
      </c>
    </row>
    <row r="6580" spans="2:5" x14ac:dyDescent="0.2">
      <c r="B6580" s="149">
        <v>34087</v>
      </c>
      <c r="C6580" s="61">
        <v>15.307446000000001</v>
      </c>
      <c r="D6580">
        <f t="shared" si="103"/>
        <v>2.8985599797368339E-2</v>
      </c>
      <c r="E6580">
        <f>Table2[[#This Row],[Return]]</f>
        <v>2.8985599797368339E-2</v>
      </c>
    </row>
    <row r="6581" spans="2:5" x14ac:dyDescent="0.2">
      <c r="B6581" s="149">
        <v>34086</v>
      </c>
      <c r="C6581" s="61">
        <v>14.876249</v>
      </c>
      <c r="D6581">
        <f t="shared" si="103"/>
        <v>6.1538442875616321E-2</v>
      </c>
      <c r="E6581">
        <f>Table2[[#This Row],[Return]]</f>
        <v>6.1538442875616321E-2</v>
      </c>
    </row>
    <row r="6582" spans="2:5" x14ac:dyDescent="0.2">
      <c r="B6582" s="149">
        <v>34085</v>
      </c>
      <c r="C6582" s="61">
        <v>14.013858000000001</v>
      </c>
      <c r="D6582">
        <f t="shared" si="103"/>
        <v>-2.9850703905343851E-2</v>
      </c>
      <c r="E6582">
        <f>Table2[[#This Row],[Return]]</f>
        <v>-2.9850703905343851E-2</v>
      </c>
    </row>
    <row r="6583" spans="2:5" x14ac:dyDescent="0.2">
      <c r="B6583" s="149">
        <v>34082</v>
      </c>
      <c r="C6583" s="61">
        <v>14.445053</v>
      </c>
      <c r="D6583">
        <f t="shared" si="103"/>
        <v>-6.9444442654989946E-2</v>
      </c>
      <c r="E6583">
        <f>Table2[[#This Row],[Return]]</f>
        <v>-6.9444442654989946E-2</v>
      </c>
    </row>
    <row r="6584" spans="2:5" x14ac:dyDescent="0.2">
      <c r="B6584" s="149">
        <v>34081</v>
      </c>
      <c r="C6584" s="61">
        <v>15.523042</v>
      </c>
      <c r="D6584">
        <f t="shared" si="103"/>
        <v>-6.8968120405519043E-3</v>
      </c>
      <c r="E6584">
        <f>Table2[[#This Row],[Return]]</f>
        <v>-6.8968120405519043E-3</v>
      </c>
    </row>
    <row r="6585" spans="2:5" x14ac:dyDescent="0.2">
      <c r="B6585" s="149">
        <v>34080</v>
      </c>
      <c r="C6585" s="61">
        <v>15.630845000000001</v>
      </c>
      <c r="D6585">
        <f t="shared" si="103"/>
        <v>-5.2287613401784006E-2</v>
      </c>
      <c r="E6585">
        <f>Table2[[#This Row],[Return]]</f>
        <v>-5.2287613401784006E-2</v>
      </c>
    </row>
    <row r="6586" spans="2:5" x14ac:dyDescent="0.2">
      <c r="B6586" s="149">
        <v>34079</v>
      </c>
      <c r="C6586" s="61">
        <v>16.493237000000001</v>
      </c>
      <c r="D6586">
        <f t="shared" si="103"/>
        <v>-8.9285461863072235E-2</v>
      </c>
      <c r="E6586">
        <f>Table2[[#This Row],[Return]]</f>
        <v>-8.9285461863072235E-2</v>
      </c>
    </row>
    <row r="6587" spans="2:5" x14ac:dyDescent="0.2">
      <c r="B6587" s="149">
        <v>34078</v>
      </c>
      <c r="C6587" s="61">
        <v>18.110216000000001</v>
      </c>
      <c r="D6587">
        <f t="shared" si="103"/>
        <v>-2.8901706828332076E-2</v>
      </c>
      <c r="E6587">
        <f>Table2[[#This Row],[Return]]</f>
        <v>-2.8901706828332076E-2</v>
      </c>
    </row>
    <row r="6588" spans="2:5" x14ac:dyDescent="0.2">
      <c r="B6588" s="149">
        <v>34075</v>
      </c>
      <c r="C6588" s="61">
        <v>18.64921</v>
      </c>
      <c r="D6588">
        <f t="shared" si="103"/>
        <v>-2.8089760572668578E-2</v>
      </c>
      <c r="E6588">
        <f>Table2[[#This Row],[Return]]</f>
        <v>-2.8089760572668578E-2</v>
      </c>
    </row>
    <row r="6589" spans="2:5" x14ac:dyDescent="0.2">
      <c r="B6589" s="149">
        <v>34074</v>
      </c>
      <c r="C6589" s="61">
        <v>19.188202</v>
      </c>
      <c r="D6589">
        <f t="shared" si="103"/>
        <v>2.2988257564065081E-2</v>
      </c>
      <c r="E6589">
        <f>Table2[[#This Row],[Return]]</f>
        <v>2.2988257564065081E-2</v>
      </c>
    </row>
    <row r="6590" spans="2:5" x14ac:dyDescent="0.2">
      <c r="B6590" s="149">
        <v>34073</v>
      </c>
      <c r="C6590" s="61">
        <v>18.757010999999999</v>
      </c>
      <c r="D6590">
        <f t="shared" si="103"/>
        <v>0</v>
      </c>
      <c r="E6590">
        <f>Table2[[#This Row],[Return]]</f>
        <v>0</v>
      </c>
    </row>
    <row r="6591" spans="2:5" x14ac:dyDescent="0.2">
      <c r="B6591" s="149">
        <v>34072</v>
      </c>
      <c r="C6591" s="61">
        <v>18.757010999999999</v>
      </c>
      <c r="D6591">
        <f t="shared" si="103"/>
        <v>-3.8674062880734966E-2</v>
      </c>
      <c r="E6591">
        <f>Table2[[#This Row],[Return]]</f>
        <v>-3.8674062880734966E-2</v>
      </c>
    </row>
    <row r="6592" spans="2:5" x14ac:dyDescent="0.2">
      <c r="B6592" s="149">
        <v>34071</v>
      </c>
      <c r="C6592" s="61">
        <v>19.511603999999998</v>
      </c>
      <c r="D6592">
        <f t="shared" si="103"/>
        <v>-7.6530535455614501E-2</v>
      </c>
      <c r="E6592">
        <f>Table2[[#This Row],[Return]]</f>
        <v>-7.6530535455614501E-2</v>
      </c>
    </row>
    <row r="6593" spans="2:5" x14ac:dyDescent="0.2">
      <c r="B6593" s="149">
        <v>34068</v>
      </c>
      <c r="C6593" s="61">
        <v>21.128585999999999</v>
      </c>
      <c r="D6593">
        <f t="shared" si="103"/>
        <v>0</v>
      </c>
      <c r="E6593">
        <f>Table2[[#This Row],[Return]]</f>
        <v>0</v>
      </c>
    </row>
    <row r="6594" spans="2:5" x14ac:dyDescent="0.2">
      <c r="B6594" s="149">
        <v>34067</v>
      </c>
      <c r="C6594" s="61">
        <v>21.128585999999999</v>
      </c>
      <c r="D6594">
        <f t="shared" si="103"/>
        <v>-2.0000198517740413E-2</v>
      </c>
      <c r="E6594">
        <f>Table2[[#This Row],[Return]]</f>
        <v>-2.0000198517740413E-2</v>
      </c>
    </row>
    <row r="6595" spans="2:5" x14ac:dyDescent="0.2">
      <c r="B6595" s="149">
        <v>34066</v>
      </c>
      <c r="C6595" s="61">
        <v>21.559785999999999</v>
      </c>
      <c r="D6595">
        <f t="shared" si="103"/>
        <v>4.1666896164202369E-2</v>
      </c>
      <c r="E6595">
        <f>Table2[[#This Row],[Return]]</f>
        <v>4.1666896164202369E-2</v>
      </c>
    </row>
    <row r="6596" spans="2:5" x14ac:dyDescent="0.2">
      <c r="B6596" s="149">
        <v>34065</v>
      </c>
      <c r="C6596" s="61">
        <v>20.697389999999999</v>
      </c>
      <c r="D6596">
        <f t="shared" ref="D6596:D6659" si="104">(C6596-C6597)/C6597</f>
        <v>0</v>
      </c>
      <c r="E6596">
        <f>Table2[[#This Row],[Return]]</f>
        <v>0</v>
      </c>
    </row>
    <row r="6597" spans="2:5" x14ac:dyDescent="0.2">
      <c r="B6597" s="149">
        <v>34064</v>
      </c>
      <c r="C6597" s="61">
        <v>20.697389999999999</v>
      </c>
      <c r="D6597">
        <f t="shared" si="104"/>
        <v>0</v>
      </c>
      <c r="E6597">
        <f>Table2[[#This Row],[Return]]</f>
        <v>0</v>
      </c>
    </row>
    <row r="6598" spans="2:5" x14ac:dyDescent="0.2">
      <c r="B6598" s="149">
        <v>34061</v>
      </c>
      <c r="C6598" s="61">
        <v>20.697389999999999</v>
      </c>
      <c r="D6598">
        <f t="shared" si="104"/>
        <v>0</v>
      </c>
      <c r="E6598">
        <f>Table2[[#This Row],[Return]]</f>
        <v>0</v>
      </c>
    </row>
    <row r="6599" spans="2:5" x14ac:dyDescent="0.2">
      <c r="B6599" s="149">
        <v>34060</v>
      </c>
      <c r="C6599" s="61">
        <v>20.697389999999999</v>
      </c>
      <c r="D6599">
        <f t="shared" si="104"/>
        <v>0</v>
      </c>
      <c r="E6599">
        <f>Table2[[#This Row],[Return]]</f>
        <v>0</v>
      </c>
    </row>
    <row r="6600" spans="2:5" x14ac:dyDescent="0.2">
      <c r="B6600" s="149">
        <v>34059</v>
      </c>
      <c r="C6600" s="61">
        <v>20.697389999999999</v>
      </c>
      <c r="D6600">
        <f t="shared" si="104"/>
        <v>3.225809347512662E-2</v>
      </c>
      <c r="E6600">
        <f>Table2[[#This Row],[Return]]</f>
        <v>3.225809347512662E-2</v>
      </c>
    </row>
    <row r="6601" spans="2:5" x14ac:dyDescent="0.2">
      <c r="B6601" s="149">
        <v>34058</v>
      </c>
      <c r="C6601" s="61">
        <v>20.050595999999999</v>
      </c>
      <c r="D6601">
        <f t="shared" si="104"/>
        <v>-5.1020451628897449E-2</v>
      </c>
      <c r="E6601">
        <f>Table2[[#This Row],[Return]]</f>
        <v>-5.1020451628897449E-2</v>
      </c>
    </row>
    <row r="6602" spans="2:5" x14ac:dyDescent="0.2">
      <c r="B6602" s="149">
        <v>34057</v>
      </c>
      <c r="C6602" s="61">
        <v>21.128585999999999</v>
      </c>
      <c r="D6602">
        <f t="shared" si="104"/>
        <v>-2.0000198517740413E-2</v>
      </c>
      <c r="E6602">
        <f>Table2[[#This Row],[Return]]</f>
        <v>-2.0000198517740413E-2</v>
      </c>
    </row>
    <row r="6603" spans="2:5" x14ac:dyDescent="0.2">
      <c r="B6603" s="149">
        <v>34054</v>
      </c>
      <c r="C6603" s="61">
        <v>21.559785999999999</v>
      </c>
      <c r="D6603">
        <f t="shared" si="104"/>
        <v>5.0252694575942027E-3</v>
      </c>
      <c r="E6603">
        <f>Table2[[#This Row],[Return]]</f>
        <v>5.0252694575942027E-3</v>
      </c>
    </row>
    <row r="6604" spans="2:5" x14ac:dyDescent="0.2">
      <c r="B6604" s="149">
        <v>34053</v>
      </c>
      <c r="C6604" s="61">
        <v>21.451983999999999</v>
      </c>
      <c r="D6604">
        <f t="shared" si="104"/>
        <v>0</v>
      </c>
      <c r="E6604">
        <f>Table2[[#This Row],[Return]]</f>
        <v>0</v>
      </c>
    </row>
    <row r="6605" spans="2:5" x14ac:dyDescent="0.2">
      <c r="B6605" s="149">
        <v>34052</v>
      </c>
      <c r="C6605" s="61">
        <v>21.451983999999999</v>
      </c>
      <c r="D6605">
        <f t="shared" si="104"/>
        <v>0</v>
      </c>
      <c r="E6605">
        <f>Table2[[#This Row],[Return]]</f>
        <v>0</v>
      </c>
    </row>
    <row r="6606" spans="2:5" x14ac:dyDescent="0.2">
      <c r="B6606" s="149">
        <v>34051</v>
      </c>
      <c r="C6606" s="61">
        <v>21.451983999999999</v>
      </c>
      <c r="D6606">
        <f t="shared" si="104"/>
        <v>-5.0001423947343224E-3</v>
      </c>
      <c r="E6606">
        <f>Table2[[#This Row],[Return]]</f>
        <v>-5.0001423947343224E-3</v>
      </c>
    </row>
    <row r="6607" spans="2:5" x14ac:dyDescent="0.2">
      <c r="B6607" s="149">
        <v>34050</v>
      </c>
      <c r="C6607" s="61">
        <v>21.559785999999999</v>
      </c>
      <c r="D6607">
        <f t="shared" si="104"/>
        <v>0</v>
      </c>
      <c r="E6607">
        <f>Table2[[#This Row],[Return]]</f>
        <v>0</v>
      </c>
    </row>
    <row r="6608" spans="2:5" x14ac:dyDescent="0.2">
      <c r="B6608" s="149">
        <v>34047</v>
      </c>
      <c r="C6608" s="61">
        <v>21.559785999999999</v>
      </c>
      <c r="D6608">
        <f t="shared" si="104"/>
        <v>1.0101347997376898E-2</v>
      </c>
      <c r="E6608">
        <f>Table2[[#This Row],[Return]]</f>
        <v>1.0101347997376898E-2</v>
      </c>
    </row>
    <row r="6609" spans="2:5" x14ac:dyDescent="0.2">
      <c r="B6609" s="149">
        <v>34046</v>
      </c>
      <c r="C6609" s="61">
        <v>21.344180999999999</v>
      </c>
      <c r="D6609">
        <f t="shared" si="104"/>
        <v>0</v>
      </c>
      <c r="E6609">
        <f>Table2[[#This Row],[Return]]</f>
        <v>0</v>
      </c>
    </row>
    <row r="6610" spans="2:5" x14ac:dyDescent="0.2">
      <c r="B6610" s="149">
        <v>34045</v>
      </c>
      <c r="C6610" s="61">
        <v>21.344180999999999</v>
      </c>
      <c r="D6610">
        <f t="shared" si="104"/>
        <v>-2.941183692801997E-2</v>
      </c>
      <c r="E6610">
        <f>Table2[[#This Row],[Return]]</f>
        <v>-2.941183692801997E-2</v>
      </c>
    </row>
    <row r="6611" spans="2:5" x14ac:dyDescent="0.2">
      <c r="B6611" s="149">
        <v>34044</v>
      </c>
      <c r="C6611" s="61">
        <v>21.990976</v>
      </c>
      <c r="D6611">
        <f t="shared" si="104"/>
        <v>4.9261128765718054E-3</v>
      </c>
      <c r="E6611">
        <f>Table2[[#This Row],[Return]]</f>
        <v>4.9261128765718054E-3</v>
      </c>
    </row>
    <row r="6612" spans="2:5" x14ac:dyDescent="0.2">
      <c r="B6612" s="149">
        <v>34043</v>
      </c>
      <c r="C6612" s="61">
        <v>21.883177</v>
      </c>
      <c r="D6612">
        <f t="shared" si="104"/>
        <v>2.0100378594352875E-2</v>
      </c>
      <c r="E6612">
        <f>Table2[[#This Row],[Return]]</f>
        <v>2.0100378594352875E-2</v>
      </c>
    </row>
    <row r="6613" spans="2:5" x14ac:dyDescent="0.2">
      <c r="B6613" s="149">
        <v>34040</v>
      </c>
      <c r="C6613" s="61">
        <v>21.451983999999999</v>
      </c>
      <c r="D6613">
        <f t="shared" si="104"/>
        <v>2.5773314926270378E-2</v>
      </c>
      <c r="E6613">
        <f>Table2[[#This Row],[Return]]</f>
        <v>2.5773314926270378E-2</v>
      </c>
    </row>
    <row r="6614" spans="2:5" x14ac:dyDescent="0.2">
      <c r="B6614" s="149">
        <v>34039</v>
      </c>
      <c r="C6614" s="61">
        <v>20.912987000000001</v>
      </c>
      <c r="D6614">
        <f t="shared" si="104"/>
        <v>3.7432984506010986E-2</v>
      </c>
      <c r="E6614">
        <f>Table2[[#This Row],[Return]]</f>
        <v>3.7432984506010986E-2</v>
      </c>
    </row>
    <row r="6615" spans="2:5" x14ac:dyDescent="0.2">
      <c r="B6615" s="149">
        <v>34038</v>
      </c>
      <c r="C6615" s="61">
        <v>20.158397999999998</v>
      </c>
      <c r="D6615">
        <f t="shared" si="104"/>
        <v>-1.5789341088904743E-2</v>
      </c>
      <c r="E6615">
        <f>Table2[[#This Row],[Return]]</f>
        <v>-1.5789341088904743E-2</v>
      </c>
    </row>
    <row r="6616" spans="2:5" x14ac:dyDescent="0.2">
      <c r="B6616" s="149">
        <v>34037</v>
      </c>
      <c r="C6616" s="61">
        <v>20.481791999999999</v>
      </c>
      <c r="D6616">
        <f t="shared" si="104"/>
        <v>-3.5533297536290531E-2</v>
      </c>
      <c r="E6616">
        <f>Table2[[#This Row],[Return]]</f>
        <v>-3.5533297536290531E-2</v>
      </c>
    </row>
    <row r="6617" spans="2:5" x14ac:dyDescent="0.2">
      <c r="B6617" s="149">
        <v>34036</v>
      </c>
      <c r="C6617" s="61">
        <v>21.236391000000001</v>
      </c>
      <c r="D6617">
        <f t="shared" si="104"/>
        <v>0</v>
      </c>
      <c r="E6617">
        <f>Table2[[#This Row],[Return]]</f>
        <v>0</v>
      </c>
    </row>
    <row r="6618" spans="2:5" x14ac:dyDescent="0.2">
      <c r="B6618" s="149">
        <v>34033</v>
      </c>
      <c r="C6618" s="61">
        <v>21.236391000000001</v>
      </c>
      <c r="D6618">
        <f t="shared" si="104"/>
        <v>-1.4999916975057075E-2</v>
      </c>
      <c r="E6618">
        <f>Table2[[#This Row],[Return]]</f>
        <v>-1.4999916975057075E-2</v>
      </c>
    </row>
    <row r="6619" spans="2:5" x14ac:dyDescent="0.2">
      <c r="B6619" s="149">
        <v>34032</v>
      </c>
      <c r="C6619" s="61">
        <v>21.559785999999999</v>
      </c>
      <c r="D6619">
        <f t="shared" si="104"/>
        <v>-4.9751275926689558E-3</v>
      </c>
      <c r="E6619">
        <f>Table2[[#This Row],[Return]]</f>
        <v>-4.9751275926689558E-3</v>
      </c>
    </row>
    <row r="6620" spans="2:5" x14ac:dyDescent="0.2">
      <c r="B6620" s="149">
        <v>34031</v>
      </c>
      <c r="C6620" s="61">
        <v>21.667584999999999</v>
      </c>
      <c r="D6620">
        <f t="shared" si="104"/>
        <v>2.5510415131424342E-2</v>
      </c>
      <c r="E6620">
        <f>Table2[[#This Row],[Return]]</f>
        <v>2.5510415131424342E-2</v>
      </c>
    </row>
    <row r="6621" spans="2:5" x14ac:dyDescent="0.2">
      <c r="B6621" s="149">
        <v>34030</v>
      </c>
      <c r="C6621" s="61">
        <v>21.128585999999999</v>
      </c>
      <c r="D6621">
        <f t="shared" si="104"/>
        <v>-1.010087948560783E-2</v>
      </c>
      <c r="E6621">
        <f>Table2[[#This Row],[Return]]</f>
        <v>-1.010087948560783E-2</v>
      </c>
    </row>
    <row r="6622" spans="2:5" x14ac:dyDescent="0.2">
      <c r="B6622" s="149">
        <v>34029</v>
      </c>
      <c r="C6622" s="61">
        <v>21.344180999999999</v>
      </c>
      <c r="D6622">
        <f t="shared" si="104"/>
        <v>-0.10407267796173063</v>
      </c>
      <c r="E6622">
        <f>Table2[[#This Row],[Return]]</f>
        <v>-0.10407267796173063</v>
      </c>
    </row>
    <row r="6623" spans="2:5" x14ac:dyDescent="0.2">
      <c r="B6623" s="149">
        <v>34026</v>
      </c>
      <c r="C6623" s="61">
        <v>23.823563</v>
      </c>
      <c r="D6623">
        <f t="shared" si="104"/>
        <v>4.5455846852226036E-3</v>
      </c>
      <c r="E6623">
        <f>Table2[[#This Row],[Return]]</f>
        <v>4.5455846852226036E-3</v>
      </c>
    </row>
    <row r="6624" spans="2:5" x14ac:dyDescent="0.2">
      <c r="B6624" s="149">
        <v>34025</v>
      </c>
      <c r="C6624" s="61">
        <v>23.715761000000001</v>
      </c>
      <c r="D6624">
        <f t="shared" si="104"/>
        <v>2.3255877168362405E-2</v>
      </c>
      <c r="E6624">
        <f>Table2[[#This Row],[Return]]</f>
        <v>2.3255877168362405E-2</v>
      </c>
    </row>
    <row r="6625" spans="2:5" x14ac:dyDescent="0.2">
      <c r="B6625" s="149">
        <v>34024</v>
      </c>
      <c r="C6625" s="61">
        <v>23.176765</v>
      </c>
      <c r="D6625">
        <f t="shared" si="104"/>
        <v>1.4150822651065369E-2</v>
      </c>
      <c r="E6625">
        <f>Table2[[#This Row],[Return]]</f>
        <v>1.4150822651065369E-2</v>
      </c>
    </row>
    <row r="6626" spans="2:5" x14ac:dyDescent="0.2">
      <c r="B6626" s="149">
        <v>34023</v>
      </c>
      <c r="C6626" s="61">
        <v>22.853370999999999</v>
      </c>
      <c r="D6626">
        <f t="shared" si="104"/>
        <v>9.5237720811241836E-3</v>
      </c>
      <c r="E6626">
        <f>Table2[[#This Row],[Return]]</f>
        <v>9.5237720811241836E-3</v>
      </c>
    </row>
    <row r="6627" spans="2:5" x14ac:dyDescent="0.2">
      <c r="B6627" s="149">
        <v>34022</v>
      </c>
      <c r="C6627" s="61">
        <v>22.637774</v>
      </c>
      <c r="D6627">
        <f t="shared" si="104"/>
        <v>9.6155265593570911E-3</v>
      </c>
      <c r="E6627">
        <f>Table2[[#This Row],[Return]]</f>
        <v>9.6155265593570911E-3</v>
      </c>
    </row>
    <row r="6628" spans="2:5" x14ac:dyDescent="0.2">
      <c r="B6628" s="149">
        <v>34019</v>
      </c>
      <c r="C6628" s="61">
        <v>22.422173000000001</v>
      </c>
      <c r="D6628">
        <f t="shared" si="104"/>
        <v>0</v>
      </c>
      <c r="E6628">
        <f>Table2[[#This Row],[Return]]</f>
        <v>0</v>
      </c>
    </row>
    <row r="6629" spans="2:5" x14ac:dyDescent="0.2">
      <c r="B6629" s="149">
        <v>34018</v>
      </c>
      <c r="C6629" s="61">
        <v>22.422173000000001</v>
      </c>
      <c r="D6629">
        <f t="shared" si="104"/>
        <v>0</v>
      </c>
      <c r="E6629">
        <f>Table2[[#This Row],[Return]]</f>
        <v>0</v>
      </c>
    </row>
    <row r="6630" spans="2:5" x14ac:dyDescent="0.2">
      <c r="B6630" s="149">
        <v>34017</v>
      </c>
      <c r="C6630" s="61">
        <v>22.422173000000001</v>
      </c>
      <c r="D6630">
        <f t="shared" si="104"/>
        <v>1.9607906443079241E-2</v>
      </c>
      <c r="E6630">
        <f>Table2[[#This Row],[Return]]</f>
        <v>1.9607906443079241E-2</v>
      </c>
    </row>
    <row r="6631" spans="2:5" x14ac:dyDescent="0.2">
      <c r="B6631" s="149">
        <v>34016</v>
      </c>
      <c r="C6631" s="61">
        <v>21.990976</v>
      </c>
      <c r="D6631">
        <f t="shared" si="104"/>
        <v>-9.708969580591479E-3</v>
      </c>
      <c r="E6631">
        <f>Table2[[#This Row],[Return]]</f>
        <v>-9.708969580591479E-3</v>
      </c>
    </row>
    <row r="6632" spans="2:5" x14ac:dyDescent="0.2">
      <c r="B6632" s="149">
        <v>34015</v>
      </c>
      <c r="C6632" s="61">
        <v>22.206579000000001</v>
      </c>
      <c r="D6632">
        <f t="shared" si="104"/>
        <v>-2.8301820331013652E-2</v>
      </c>
      <c r="E6632">
        <f>Table2[[#This Row],[Return]]</f>
        <v>-2.8301820331013652E-2</v>
      </c>
    </row>
    <row r="6633" spans="2:5" x14ac:dyDescent="0.2">
      <c r="B6633" s="149">
        <v>34012</v>
      </c>
      <c r="C6633" s="61">
        <v>22.853370999999999</v>
      </c>
      <c r="D6633">
        <f t="shared" si="104"/>
        <v>-1.3953370973041336E-2</v>
      </c>
      <c r="E6633">
        <f>Table2[[#This Row],[Return]]</f>
        <v>-1.3953370973041336E-2</v>
      </c>
    </row>
    <row r="6634" spans="2:5" x14ac:dyDescent="0.2">
      <c r="B6634" s="149">
        <v>34011</v>
      </c>
      <c r="C6634" s="61">
        <v>23.176765</v>
      </c>
      <c r="D6634">
        <f t="shared" si="104"/>
        <v>-4.629676354271639E-3</v>
      </c>
      <c r="E6634">
        <f>Table2[[#This Row],[Return]]</f>
        <v>-4.629676354271639E-3</v>
      </c>
    </row>
    <row r="6635" spans="2:5" x14ac:dyDescent="0.2">
      <c r="B6635" s="149">
        <v>34010</v>
      </c>
      <c r="C6635" s="61">
        <v>23.284565000000001</v>
      </c>
      <c r="D6635">
        <f t="shared" si="104"/>
        <v>3.8461571052903737E-2</v>
      </c>
      <c r="E6635">
        <f>Table2[[#This Row],[Return]]</f>
        <v>3.8461571052903737E-2</v>
      </c>
    </row>
    <row r="6636" spans="2:5" x14ac:dyDescent="0.2">
      <c r="B6636" s="149">
        <v>34009</v>
      </c>
      <c r="C6636" s="61">
        <v>22.422173000000001</v>
      </c>
      <c r="D6636">
        <f t="shared" si="104"/>
        <v>5.5837265380920875E-2</v>
      </c>
      <c r="E6636">
        <f>Table2[[#This Row],[Return]]</f>
        <v>5.5837265380920875E-2</v>
      </c>
    </row>
    <row r="6637" spans="2:5" x14ac:dyDescent="0.2">
      <c r="B6637" s="149">
        <v>34008</v>
      </c>
      <c r="C6637" s="61">
        <v>21.236391000000001</v>
      </c>
      <c r="D6637">
        <f t="shared" si="104"/>
        <v>2.0725596799375717E-2</v>
      </c>
      <c r="E6637">
        <f>Table2[[#This Row],[Return]]</f>
        <v>2.0725596799375717E-2</v>
      </c>
    </row>
    <row r="6638" spans="2:5" x14ac:dyDescent="0.2">
      <c r="B6638" s="149">
        <v>34005</v>
      </c>
      <c r="C6638" s="61">
        <v>20.805191000000001</v>
      </c>
      <c r="D6638">
        <f t="shared" si="104"/>
        <v>-5.1545004068524712E-3</v>
      </c>
      <c r="E6638">
        <f>Table2[[#This Row],[Return]]</f>
        <v>-5.1545004068524712E-3</v>
      </c>
    </row>
    <row r="6639" spans="2:5" x14ac:dyDescent="0.2">
      <c r="B6639" s="149">
        <v>34004</v>
      </c>
      <c r="C6639" s="61">
        <v>20.912987000000001</v>
      </c>
      <c r="D6639">
        <f t="shared" si="104"/>
        <v>0.67241307613038903</v>
      </c>
      <c r="E6639">
        <f>Table2[[#This Row],[Return]]</f>
        <v>0.67241307613038903</v>
      </c>
    </row>
    <row r="6640" spans="2:5" x14ac:dyDescent="0.2">
      <c r="B6640" s="149">
        <v>34003</v>
      </c>
      <c r="C6640" s="61">
        <v>12.504678</v>
      </c>
      <c r="D6640">
        <f t="shared" si="104"/>
        <v>-0.40512817926858513</v>
      </c>
      <c r="E6640">
        <f>Table2[[#This Row],[Return]]</f>
        <v>-0.40512817926858513</v>
      </c>
    </row>
    <row r="6641" spans="2:5" x14ac:dyDescent="0.2">
      <c r="B6641" s="149">
        <v>34002</v>
      </c>
      <c r="C6641" s="61">
        <v>21.020793999999999</v>
      </c>
      <c r="D6641">
        <f t="shared" si="104"/>
        <v>2.094271707763801E-2</v>
      </c>
      <c r="E6641">
        <f>Table2[[#This Row],[Return]]</f>
        <v>2.094271707763801E-2</v>
      </c>
    </row>
    <row r="6642" spans="2:5" x14ac:dyDescent="0.2">
      <c r="B6642" s="149">
        <v>34001</v>
      </c>
      <c r="C6642" s="61">
        <v>20.589592</v>
      </c>
      <c r="D6642">
        <f t="shared" si="104"/>
        <v>-4.0201036883115326E-2</v>
      </c>
      <c r="E6642">
        <f>Table2[[#This Row],[Return]]</f>
        <v>-4.0201036883115326E-2</v>
      </c>
    </row>
    <row r="6643" spans="2:5" x14ac:dyDescent="0.2">
      <c r="B6643" s="149">
        <v>33998</v>
      </c>
      <c r="C6643" s="61">
        <v>21.451983999999999</v>
      </c>
      <c r="D6643">
        <f t="shared" si="104"/>
        <v>5.0506974242769277E-3</v>
      </c>
      <c r="E6643">
        <f>Table2[[#This Row],[Return]]</f>
        <v>5.0506974242769277E-3</v>
      </c>
    </row>
    <row r="6644" spans="2:5" x14ac:dyDescent="0.2">
      <c r="B6644" s="149">
        <v>33997</v>
      </c>
      <c r="C6644" s="61">
        <v>21.344180999999999</v>
      </c>
      <c r="D6644">
        <f t="shared" si="104"/>
        <v>3.1249882231527762E-2</v>
      </c>
      <c r="E6644">
        <f>Table2[[#This Row],[Return]]</f>
        <v>3.1249882231527762E-2</v>
      </c>
    </row>
    <row r="6645" spans="2:5" x14ac:dyDescent="0.2">
      <c r="B6645" s="149">
        <v>33996</v>
      </c>
      <c r="C6645" s="61">
        <v>20.697389999999999</v>
      </c>
      <c r="D6645">
        <f t="shared" si="104"/>
        <v>1.0526325040308971E-2</v>
      </c>
      <c r="E6645">
        <f>Table2[[#This Row],[Return]]</f>
        <v>1.0526325040308971E-2</v>
      </c>
    </row>
    <row r="6646" spans="2:5" x14ac:dyDescent="0.2">
      <c r="B6646" s="149">
        <v>33995</v>
      </c>
      <c r="C6646" s="61">
        <v>20.481791999999999</v>
      </c>
      <c r="D6646">
        <f t="shared" si="104"/>
        <v>0</v>
      </c>
      <c r="E6646">
        <f>Table2[[#This Row],[Return]]</f>
        <v>0</v>
      </c>
    </row>
    <row r="6647" spans="2:5" x14ac:dyDescent="0.2">
      <c r="B6647" s="149">
        <v>33994</v>
      </c>
      <c r="C6647" s="61">
        <v>20.481791999999999</v>
      </c>
      <c r="D6647">
        <f t="shared" si="104"/>
        <v>-1.0416675725779916E-2</v>
      </c>
      <c r="E6647">
        <f>Table2[[#This Row],[Return]]</f>
        <v>-1.0416675725779916E-2</v>
      </c>
    </row>
    <row r="6648" spans="2:5" x14ac:dyDescent="0.2">
      <c r="B6648" s="149">
        <v>33991</v>
      </c>
      <c r="C6648" s="61">
        <v>20.697389999999999</v>
      </c>
      <c r="D6648">
        <f t="shared" si="104"/>
        <v>0</v>
      </c>
      <c r="E6648">
        <f>Table2[[#This Row],[Return]]</f>
        <v>0</v>
      </c>
    </row>
    <row r="6649" spans="2:5" x14ac:dyDescent="0.2">
      <c r="B6649" s="149">
        <v>33990</v>
      </c>
      <c r="C6649" s="61">
        <v>20.697389999999999</v>
      </c>
      <c r="D6649">
        <f t="shared" si="104"/>
        <v>0</v>
      </c>
      <c r="E6649">
        <f>Table2[[#This Row],[Return]]</f>
        <v>0</v>
      </c>
    </row>
    <row r="6650" spans="2:5" x14ac:dyDescent="0.2">
      <c r="B6650" s="149">
        <v>33989</v>
      </c>
      <c r="C6650" s="61">
        <v>20.697389999999999</v>
      </c>
      <c r="D6650">
        <f t="shared" si="104"/>
        <v>-1.0309239899589784E-2</v>
      </c>
      <c r="E6650">
        <f>Table2[[#This Row],[Return]]</f>
        <v>-1.0309239899589784E-2</v>
      </c>
    </row>
    <row r="6651" spans="2:5" x14ac:dyDescent="0.2">
      <c r="B6651" s="149">
        <v>33988</v>
      </c>
      <c r="C6651" s="61">
        <v>20.912987000000001</v>
      </c>
      <c r="D6651">
        <f t="shared" si="104"/>
        <v>-1.5228764623894898E-2</v>
      </c>
      <c r="E6651">
        <f>Table2[[#This Row],[Return]]</f>
        <v>-1.5228764623894898E-2</v>
      </c>
    </row>
    <row r="6652" spans="2:5" x14ac:dyDescent="0.2">
      <c r="B6652" s="149">
        <v>33987</v>
      </c>
      <c r="C6652" s="61">
        <v>21.236391000000001</v>
      </c>
      <c r="D6652">
        <f t="shared" si="104"/>
        <v>1.5464266295388603E-2</v>
      </c>
      <c r="E6652">
        <f>Table2[[#This Row],[Return]]</f>
        <v>1.5464266295388603E-2</v>
      </c>
    </row>
    <row r="6653" spans="2:5" x14ac:dyDescent="0.2">
      <c r="B6653" s="149">
        <v>33984</v>
      </c>
      <c r="C6653" s="61">
        <v>20.912987000000001</v>
      </c>
      <c r="D6653">
        <f t="shared" si="104"/>
        <v>3.1914923537933335E-2</v>
      </c>
      <c r="E6653">
        <f>Table2[[#This Row],[Return]]</f>
        <v>3.1914923537933335E-2</v>
      </c>
    </row>
    <row r="6654" spans="2:5" x14ac:dyDescent="0.2">
      <c r="B6654" s="149">
        <v>33983</v>
      </c>
      <c r="C6654" s="61">
        <v>20.266193000000001</v>
      </c>
      <c r="D6654">
        <f t="shared" si="104"/>
        <v>1.6216078796160979E-2</v>
      </c>
      <c r="E6654">
        <f>Table2[[#This Row],[Return]]</f>
        <v>1.6216078796160979E-2</v>
      </c>
    </row>
    <row r="6655" spans="2:5" x14ac:dyDescent="0.2">
      <c r="B6655" s="149">
        <v>33982</v>
      </c>
      <c r="C6655" s="61">
        <v>19.942799000000001</v>
      </c>
      <c r="D6655">
        <f t="shared" si="104"/>
        <v>0</v>
      </c>
      <c r="E6655">
        <f>Table2[[#This Row],[Return]]</f>
        <v>0</v>
      </c>
    </row>
    <row r="6656" spans="2:5" x14ac:dyDescent="0.2">
      <c r="B6656" s="149">
        <v>33981</v>
      </c>
      <c r="C6656" s="61">
        <v>19.942799000000001</v>
      </c>
      <c r="D6656">
        <f t="shared" si="104"/>
        <v>0</v>
      </c>
      <c r="E6656">
        <f>Table2[[#This Row],[Return]]</f>
        <v>0</v>
      </c>
    </row>
    <row r="6657" spans="2:5" x14ac:dyDescent="0.2">
      <c r="B6657" s="149">
        <v>33980</v>
      </c>
      <c r="C6657" s="61">
        <v>19.942799000000001</v>
      </c>
      <c r="D6657">
        <f t="shared" si="104"/>
        <v>0</v>
      </c>
      <c r="E6657">
        <f>Table2[[#This Row],[Return]]</f>
        <v>0</v>
      </c>
    </row>
    <row r="6658" spans="2:5" x14ac:dyDescent="0.2">
      <c r="B6658" s="149">
        <v>33977</v>
      </c>
      <c r="C6658" s="61">
        <v>19.942799000000001</v>
      </c>
      <c r="D6658">
        <f t="shared" si="104"/>
        <v>5.4346349229188644E-3</v>
      </c>
      <c r="E6658">
        <f>Table2[[#This Row],[Return]]</f>
        <v>5.4346349229188644E-3</v>
      </c>
    </row>
    <row r="6659" spans="2:5" x14ac:dyDescent="0.2">
      <c r="B6659" s="149">
        <v>33976</v>
      </c>
      <c r="C6659" s="61">
        <v>19.835003</v>
      </c>
      <c r="D6659">
        <f t="shared" si="104"/>
        <v>-5.154615168077141E-2</v>
      </c>
      <c r="E6659">
        <f>Table2[[#This Row],[Return]]</f>
        <v>-5.154615168077141E-2</v>
      </c>
    </row>
    <row r="6660" spans="2:5" x14ac:dyDescent="0.2">
      <c r="B6660" s="149">
        <v>33975</v>
      </c>
      <c r="C6660" s="61">
        <v>20.912987000000001</v>
      </c>
      <c r="D6660">
        <f t="shared" ref="D6660:D6723" si="105">(C6660-C6661)/C6661</f>
        <v>-2.0201946375923156E-2</v>
      </c>
      <c r="E6660">
        <f>Table2[[#This Row],[Return]]</f>
        <v>-2.0201946375923156E-2</v>
      </c>
    </row>
    <row r="6661" spans="2:5" x14ac:dyDescent="0.2">
      <c r="B6661" s="149">
        <v>33974</v>
      </c>
      <c r="C6661" s="61">
        <v>21.344180999999999</v>
      </c>
      <c r="D6661">
        <f t="shared" si="105"/>
        <v>-1.0000331172118316E-2</v>
      </c>
      <c r="E6661">
        <f>Table2[[#This Row],[Return]]</f>
        <v>-1.0000331172118316E-2</v>
      </c>
    </row>
    <row r="6662" spans="2:5" x14ac:dyDescent="0.2">
      <c r="B6662" s="149">
        <v>33973</v>
      </c>
      <c r="C6662" s="61">
        <v>21.559785999999999</v>
      </c>
      <c r="D6662">
        <f t="shared" si="105"/>
        <v>-4.7618992927484886E-2</v>
      </c>
      <c r="E6662">
        <f>Table2[[#This Row],[Return]]</f>
        <v>-4.7618992927484886E-2</v>
      </c>
    </row>
    <row r="6663" spans="2:5" x14ac:dyDescent="0.2">
      <c r="B6663" s="149">
        <v>33970</v>
      </c>
      <c r="C6663" s="61">
        <v>22.637774</v>
      </c>
      <c r="D6663">
        <f t="shared" si="105"/>
        <v>0</v>
      </c>
      <c r="E6663">
        <f>Table2[[#This Row],[Return]]</f>
        <v>0</v>
      </c>
    </row>
    <row r="6664" spans="2:5" x14ac:dyDescent="0.2">
      <c r="B6664" s="149">
        <v>33969</v>
      </c>
      <c r="C6664" s="61">
        <v>22.637774</v>
      </c>
      <c r="D6664">
        <f t="shared" si="105"/>
        <v>0</v>
      </c>
      <c r="E6664">
        <f>Table2[[#This Row],[Return]]</f>
        <v>0</v>
      </c>
    </row>
    <row r="6665" spans="2:5" x14ac:dyDescent="0.2">
      <c r="B6665" s="149">
        <v>33968</v>
      </c>
      <c r="C6665" s="61">
        <v>22.637774</v>
      </c>
      <c r="D6665">
        <f t="shared" si="105"/>
        <v>0</v>
      </c>
      <c r="E6665">
        <f>Table2[[#This Row],[Return]]</f>
        <v>0</v>
      </c>
    </row>
    <row r="6666" spans="2:5" x14ac:dyDescent="0.2">
      <c r="B6666" s="149">
        <v>33967</v>
      </c>
      <c r="C6666" s="61">
        <v>22.637774</v>
      </c>
      <c r="D6666">
        <f t="shared" si="105"/>
        <v>0</v>
      </c>
      <c r="E6666">
        <f>Table2[[#This Row],[Return]]</f>
        <v>0</v>
      </c>
    </row>
    <row r="6667" spans="2:5" x14ac:dyDescent="0.2">
      <c r="B6667" s="149">
        <v>33966</v>
      </c>
      <c r="C6667" s="61">
        <v>22.637774</v>
      </c>
      <c r="D6667">
        <f t="shared" si="105"/>
        <v>0</v>
      </c>
      <c r="E6667">
        <f>Table2[[#This Row],[Return]]</f>
        <v>0</v>
      </c>
    </row>
    <row r="6668" spans="2:5" x14ac:dyDescent="0.2">
      <c r="B6668" s="149">
        <v>33963</v>
      </c>
      <c r="C6668" s="61">
        <v>22.637774</v>
      </c>
      <c r="D6668">
        <f t="shared" si="105"/>
        <v>0</v>
      </c>
      <c r="E6668">
        <f>Table2[[#This Row],[Return]]</f>
        <v>0</v>
      </c>
    </row>
    <row r="6669" spans="2:5" x14ac:dyDescent="0.2">
      <c r="B6669" s="149">
        <v>33962</v>
      </c>
      <c r="C6669" s="61">
        <v>22.637774</v>
      </c>
      <c r="D6669">
        <f t="shared" si="105"/>
        <v>4.9999939702555549E-2</v>
      </c>
      <c r="E6669">
        <f>Table2[[#This Row],[Return]]</f>
        <v>4.9999939702555549E-2</v>
      </c>
    </row>
    <row r="6670" spans="2:5" x14ac:dyDescent="0.2">
      <c r="B6670" s="149">
        <v>33961</v>
      </c>
      <c r="C6670" s="61">
        <v>21.559785999999999</v>
      </c>
      <c r="D6670">
        <f t="shared" si="105"/>
        <v>1.0101347997376898E-2</v>
      </c>
      <c r="E6670">
        <f>Table2[[#This Row],[Return]]</f>
        <v>1.0101347997376898E-2</v>
      </c>
    </row>
    <row r="6671" spans="2:5" x14ac:dyDescent="0.2">
      <c r="B6671" s="149">
        <v>33960</v>
      </c>
      <c r="C6671" s="61">
        <v>21.344180999999999</v>
      </c>
      <c r="D6671">
        <f t="shared" si="105"/>
        <v>-1.0000331172118316E-2</v>
      </c>
      <c r="E6671">
        <f>Table2[[#This Row],[Return]]</f>
        <v>-1.0000331172118316E-2</v>
      </c>
    </row>
    <row r="6672" spans="2:5" x14ac:dyDescent="0.2">
      <c r="B6672" s="149">
        <v>33959</v>
      </c>
      <c r="C6672" s="61">
        <v>21.559785999999999</v>
      </c>
      <c r="D6672">
        <f t="shared" si="105"/>
        <v>5.2631820496956534E-2</v>
      </c>
      <c r="E6672">
        <f>Table2[[#This Row],[Return]]</f>
        <v>5.2631820496956534E-2</v>
      </c>
    </row>
    <row r="6673" spans="2:5" x14ac:dyDescent="0.2">
      <c r="B6673" s="149">
        <v>33956</v>
      </c>
      <c r="C6673" s="61">
        <v>20.481791999999999</v>
      </c>
      <c r="D6673">
        <f t="shared" si="105"/>
        <v>5.555533509480888E-2</v>
      </c>
      <c r="E6673">
        <f>Table2[[#This Row],[Return]]</f>
        <v>5.555533509480888E-2</v>
      </c>
    </row>
    <row r="6674" spans="2:5" x14ac:dyDescent="0.2">
      <c r="B6674" s="149">
        <v>33955</v>
      </c>
      <c r="C6674" s="61">
        <v>19.403807</v>
      </c>
      <c r="D6674">
        <f t="shared" si="105"/>
        <v>1.123633157499593E-2</v>
      </c>
      <c r="E6674">
        <f>Table2[[#This Row],[Return]]</f>
        <v>1.123633157499593E-2</v>
      </c>
    </row>
    <row r="6675" spans="2:5" x14ac:dyDescent="0.2">
      <c r="B6675" s="149">
        <v>33954</v>
      </c>
      <c r="C6675" s="61">
        <v>19.188202</v>
      </c>
      <c r="D6675">
        <f t="shared" si="105"/>
        <v>-3.2609069935608276E-2</v>
      </c>
      <c r="E6675">
        <f>Table2[[#This Row],[Return]]</f>
        <v>-3.2609069935608276E-2</v>
      </c>
    </row>
    <row r="6676" spans="2:5" x14ac:dyDescent="0.2">
      <c r="B6676" s="149">
        <v>33953</v>
      </c>
      <c r="C6676" s="61">
        <v>19.835003</v>
      </c>
      <c r="D6676">
        <f t="shared" si="105"/>
        <v>-4.1666461326766241E-2</v>
      </c>
      <c r="E6676">
        <f>Table2[[#This Row],[Return]]</f>
        <v>-4.1666461326766241E-2</v>
      </c>
    </row>
    <row r="6677" spans="2:5" x14ac:dyDescent="0.2">
      <c r="B6677" s="149">
        <v>33952</v>
      </c>
      <c r="C6677" s="61">
        <v>20.697389999999999</v>
      </c>
      <c r="D6677">
        <f t="shared" si="105"/>
        <v>-3.0302919563884902E-2</v>
      </c>
      <c r="E6677">
        <f>Table2[[#This Row],[Return]]</f>
        <v>-3.0302919563884902E-2</v>
      </c>
    </row>
    <row r="6678" spans="2:5" x14ac:dyDescent="0.2">
      <c r="B6678" s="149">
        <v>33949</v>
      </c>
      <c r="C6678" s="61">
        <v>21.344180999999999</v>
      </c>
      <c r="D6678">
        <f t="shared" si="105"/>
        <v>0</v>
      </c>
      <c r="E6678">
        <f>Table2[[#This Row],[Return]]</f>
        <v>0</v>
      </c>
    </row>
    <row r="6679" spans="2:5" x14ac:dyDescent="0.2">
      <c r="B6679" s="149">
        <v>33948</v>
      </c>
      <c r="C6679" s="61">
        <v>21.344180999999999</v>
      </c>
      <c r="D6679">
        <f t="shared" si="105"/>
        <v>-7.4766383093753233E-2</v>
      </c>
      <c r="E6679">
        <f>Table2[[#This Row],[Return]]</f>
        <v>-7.4766383093753233E-2</v>
      </c>
    </row>
    <row r="6680" spans="2:5" x14ac:dyDescent="0.2">
      <c r="B6680" s="149">
        <v>33947</v>
      </c>
      <c r="C6680" s="61">
        <v>23.068964000000001</v>
      </c>
      <c r="D6680">
        <f t="shared" si="105"/>
        <v>0</v>
      </c>
      <c r="E6680">
        <f>Table2[[#This Row],[Return]]</f>
        <v>0</v>
      </c>
    </row>
    <row r="6681" spans="2:5" x14ac:dyDescent="0.2">
      <c r="B6681" s="149">
        <v>33946</v>
      </c>
      <c r="C6681" s="61">
        <v>23.068964000000001</v>
      </c>
      <c r="D6681">
        <f t="shared" si="105"/>
        <v>0</v>
      </c>
      <c r="E6681">
        <f>Table2[[#This Row],[Return]]</f>
        <v>0</v>
      </c>
    </row>
    <row r="6682" spans="2:5" x14ac:dyDescent="0.2">
      <c r="B6682" s="149">
        <v>33945</v>
      </c>
      <c r="C6682" s="61">
        <v>23.068964000000001</v>
      </c>
      <c r="D6682">
        <f t="shared" si="105"/>
        <v>0</v>
      </c>
      <c r="E6682">
        <f>Table2[[#This Row],[Return]]</f>
        <v>0</v>
      </c>
    </row>
    <row r="6683" spans="2:5" x14ac:dyDescent="0.2">
      <c r="B6683" s="149">
        <v>33942</v>
      </c>
      <c r="C6683" s="61">
        <v>23.068964000000001</v>
      </c>
      <c r="D6683">
        <f t="shared" si="105"/>
        <v>0</v>
      </c>
      <c r="E6683">
        <f>Table2[[#This Row],[Return]]</f>
        <v>0</v>
      </c>
    </row>
    <row r="6684" spans="2:5" x14ac:dyDescent="0.2">
      <c r="B6684" s="149">
        <v>33941</v>
      </c>
      <c r="C6684" s="61">
        <v>23.068964000000001</v>
      </c>
      <c r="D6684">
        <f t="shared" si="105"/>
        <v>1.4217755692503366E-2</v>
      </c>
      <c r="E6684">
        <f>Table2[[#This Row],[Return]]</f>
        <v>1.4217755692503366E-2</v>
      </c>
    </row>
    <row r="6685" spans="2:5" x14ac:dyDescent="0.2">
      <c r="B6685" s="149">
        <v>33940</v>
      </c>
      <c r="C6685" s="61">
        <v>22.745573</v>
      </c>
      <c r="D6685">
        <f t="shared" si="105"/>
        <v>8.2051087128297895E-2</v>
      </c>
      <c r="E6685">
        <f>Table2[[#This Row],[Return]]</f>
        <v>8.2051087128297895E-2</v>
      </c>
    </row>
    <row r="6686" spans="2:5" x14ac:dyDescent="0.2">
      <c r="B6686" s="149">
        <v>33939</v>
      </c>
      <c r="C6686" s="61">
        <v>21.020793999999999</v>
      </c>
      <c r="D6686">
        <f t="shared" si="105"/>
        <v>1.5625351795564565E-2</v>
      </c>
      <c r="E6686">
        <f>Table2[[#This Row],[Return]]</f>
        <v>1.5625351795564565E-2</v>
      </c>
    </row>
    <row r="6687" spans="2:5" x14ac:dyDescent="0.2">
      <c r="B6687" s="149">
        <v>33938</v>
      </c>
      <c r="C6687" s="61">
        <v>20.697389999999999</v>
      </c>
      <c r="D6687">
        <f t="shared" si="105"/>
        <v>0</v>
      </c>
      <c r="E6687">
        <f>Table2[[#This Row],[Return]]</f>
        <v>0</v>
      </c>
    </row>
    <row r="6688" spans="2:5" x14ac:dyDescent="0.2">
      <c r="B6688" s="149">
        <v>33935</v>
      </c>
      <c r="C6688" s="61">
        <v>20.697389999999999</v>
      </c>
      <c r="D6688">
        <f t="shared" si="105"/>
        <v>1.0526325040308971E-2</v>
      </c>
      <c r="E6688">
        <f>Table2[[#This Row],[Return]]</f>
        <v>1.0526325040308971E-2</v>
      </c>
    </row>
    <row r="6689" spans="2:5" x14ac:dyDescent="0.2">
      <c r="B6689" s="149">
        <v>33934</v>
      </c>
      <c r="C6689" s="61">
        <v>20.481791999999999</v>
      </c>
      <c r="D6689">
        <f t="shared" si="105"/>
        <v>-3.0612270977338471E-2</v>
      </c>
      <c r="E6689">
        <f>Table2[[#This Row],[Return]]</f>
        <v>-3.0612270977338471E-2</v>
      </c>
    </row>
    <row r="6690" spans="2:5" x14ac:dyDescent="0.2">
      <c r="B6690" s="149">
        <v>33933</v>
      </c>
      <c r="C6690" s="61">
        <v>21.128585999999999</v>
      </c>
      <c r="D6690">
        <f t="shared" si="105"/>
        <v>1.030933553394345E-2</v>
      </c>
      <c r="E6690">
        <f>Table2[[#This Row],[Return]]</f>
        <v>1.030933553394345E-2</v>
      </c>
    </row>
    <row r="6691" spans="2:5" x14ac:dyDescent="0.2">
      <c r="B6691" s="149">
        <v>33932</v>
      </c>
      <c r="C6691" s="61">
        <v>20.912987000000001</v>
      </c>
      <c r="D6691">
        <f t="shared" si="105"/>
        <v>2.1052601256765155E-2</v>
      </c>
      <c r="E6691">
        <f>Table2[[#This Row],[Return]]</f>
        <v>2.1052601256765155E-2</v>
      </c>
    </row>
    <row r="6692" spans="2:5" x14ac:dyDescent="0.2">
      <c r="B6692" s="149">
        <v>33931</v>
      </c>
      <c r="C6692" s="61">
        <v>20.481791999999999</v>
      </c>
      <c r="D6692">
        <f t="shared" si="105"/>
        <v>1.0638357189236154E-2</v>
      </c>
      <c r="E6692">
        <f>Table2[[#This Row],[Return]]</f>
        <v>1.0638357189236154E-2</v>
      </c>
    </row>
    <row r="6693" spans="2:5" x14ac:dyDescent="0.2">
      <c r="B6693" s="149">
        <v>33928</v>
      </c>
      <c r="C6693" s="61">
        <v>20.266193000000001</v>
      </c>
      <c r="D6693">
        <f t="shared" si="105"/>
        <v>2.1738842187218263E-2</v>
      </c>
      <c r="E6693">
        <f>Table2[[#This Row],[Return]]</f>
        <v>2.1738842187218263E-2</v>
      </c>
    </row>
    <row r="6694" spans="2:5" x14ac:dyDescent="0.2">
      <c r="B6694" s="149">
        <v>33927</v>
      </c>
      <c r="C6694" s="61">
        <v>19.835003</v>
      </c>
      <c r="D6694">
        <f t="shared" si="105"/>
        <v>0</v>
      </c>
      <c r="E6694">
        <f>Table2[[#This Row],[Return]]</f>
        <v>0</v>
      </c>
    </row>
    <row r="6695" spans="2:5" x14ac:dyDescent="0.2">
      <c r="B6695" s="149">
        <v>33926</v>
      </c>
      <c r="C6695" s="61">
        <v>19.835003</v>
      </c>
      <c r="D6695">
        <f t="shared" si="105"/>
        <v>-4.1666461326766241E-2</v>
      </c>
      <c r="E6695">
        <f>Table2[[#This Row],[Return]]</f>
        <v>-4.1666461326766241E-2</v>
      </c>
    </row>
    <row r="6696" spans="2:5" x14ac:dyDescent="0.2">
      <c r="B6696" s="149">
        <v>33925</v>
      </c>
      <c r="C6696" s="61">
        <v>20.697389999999999</v>
      </c>
      <c r="D6696">
        <f t="shared" si="105"/>
        <v>0</v>
      </c>
      <c r="E6696">
        <f>Table2[[#This Row],[Return]]</f>
        <v>0</v>
      </c>
    </row>
    <row r="6697" spans="2:5" x14ac:dyDescent="0.2">
      <c r="B6697" s="149">
        <v>33924</v>
      </c>
      <c r="C6697" s="61">
        <v>20.697389999999999</v>
      </c>
      <c r="D6697">
        <f t="shared" si="105"/>
        <v>0</v>
      </c>
      <c r="E6697">
        <f>Table2[[#This Row],[Return]]</f>
        <v>0</v>
      </c>
    </row>
    <row r="6698" spans="2:5" x14ac:dyDescent="0.2">
      <c r="B6698" s="149">
        <v>33921</v>
      </c>
      <c r="C6698" s="61">
        <v>20.697389999999999</v>
      </c>
      <c r="D6698">
        <f t="shared" si="105"/>
        <v>-4.0000211504882303E-2</v>
      </c>
      <c r="E6698">
        <f>Table2[[#This Row],[Return]]</f>
        <v>-4.0000211504882303E-2</v>
      </c>
    </row>
    <row r="6699" spans="2:5" x14ac:dyDescent="0.2">
      <c r="B6699" s="149">
        <v>33920</v>
      </c>
      <c r="C6699" s="61">
        <v>21.559785999999999</v>
      </c>
      <c r="D6699">
        <f t="shared" si="105"/>
        <v>5.820130594920693E-2</v>
      </c>
      <c r="E6699">
        <f>Table2[[#This Row],[Return]]</f>
        <v>5.820130594920693E-2</v>
      </c>
    </row>
    <row r="6700" spans="2:5" x14ac:dyDescent="0.2">
      <c r="B6700" s="149">
        <v>33919</v>
      </c>
      <c r="C6700" s="61">
        <v>20.373992999999999</v>
      </c>
      <c r="D6700">
        <f t="shared" si="105"/>
        <v>-3.5714316140228214E-2</v>
      </c>
      <c r="E6700">
        <f>Table2[[#This Row],[Return]]</f>
        <v>-3.5714316140228214E-2</v>
      </c>
    </row>
    <row r="6701" spans="2:5" x14ac:dyDescent="0.2">
      <c r="B6701" s="149">
        <v>33918</v>
      </c>
      <c r="C6701" s="61">
        <v>21.128585999999999</v>
      </c>
      <c r="D6701">
        <f t="shared" si="105"/>
        <v>0</v>
      </c>
      <c r="E6701">
        <f>Table2[[#This Row],[Return]]</f>
        <v>0</v>
      </c>
    </row>
    <row r="6702" spans="2:5" x14ac:dyDescent="0.2">
      <c r="B6702" s="149">
        <v>33917</v>
      </c>
      <c r="C6702" s="61">
        <v>21.128585999999999</v>
      </c>
      <c r="D6702">
        <f t="shared" si="105"/>
        <v>-8.4112056354156278E-2</v>
      </c>
      <c r="E6702">
        <f>Table2[[#This Row],[Return]]</f>
        <v>-8.4112056354156278E-2</v>
      </c>
    </row>
    <row r="6703" spans="2:5" x14ac:dyDescent="0.2">
      <c r="B6703" s="149">
        <v>33914</v>
      </c>
      <c r="C6703" s="61">
        <v>23.068964000000001</v>
      </c>
      <c r="D6703">
        <f t="shared" si="105"/>
        <v>-0.13709698384458546</v>
      </c>
      <c r="E6703">
        <f>Table2[[#This Row],[Return]]</f>
        <v>-0.13709698384458546</v>
      </c>
    </row>
    <row r="6704" spans="2:5" x14ac:dyDescent="0.2">
      <c r="B6704" s="149">
        <v>33913</v>
      </c>
      <c r="C6704" s="61">
        <v>26.734133</v>
      </c>
      <c r="D6704">
        <f t="shared" si="105"/>
        <v>-3.5019514101137669E-2</v>
      </c>
      <c r="E6704">
        <f>Table2[[#This Row],[Return]]</f>
        <v>-3.5019514101137669E-2</v>
      </c>
    </row>
    <row r="6705" spans="2:5" x14ac:dyDescent="0.2">
      <c r="B6705" s="149">
        <v>33912</v>
      </c>
      <c r="C6705" s="61">
        <v>27.704325000000001</v>
      </c>
      <c r="D6705">
        <f t="shared" si="105"/>
        <v>-1.9083877435500947E-2</v>
      </c>
      <c r="E6705">
        <f>Table2[[#This Row],[Return]]</f>
        <v>-1.9083877435500947E-2</v>
      </c>
    </row>
    <row r="6706" spans="2:5" x14ac:dyDescent="0.2">
      <c r="B6706" s="149">
        <v>33911</v>
      </c>
      <c r="C6706" s="61">
        <v>28.243317000000001</v>
      </c>
      <c r="D6706">
        <f t="shared" si="105"/>
        <v>1.1582947832017633E-2</v>
      </c>
      <c r="E6706">
        <f>Table2[[#This Row],[Return]]</f>
        <v>1.1582947832017633E-2</v>
      </c>
    </row>
    <row r="6707" spans="2:5" x14ac:dyDescent="0.2">
      <c r="B6707" s="149">
        <v>33910</v>
      </c>
      <c r="C6707" s="61">
        <v>27.919922</v>
      </c>
      <c r="D6707">
        <f t="shared" si="105"/>
        <v>0</v>
      </c>
      <c r="E6707">
        <f>Table2[[#This Row],[Return]]</f>
        <v>0</v>
      </c>
    </row>
    <row r="6708" spans="2:5" x14ac:dyDescent="0.2">
      <c r="B6708" s="149">
        <v>33907</v>
      </c>
      <c r="C6708" s="61">
        <v>27.919922</v>
      </c>
      <c r="D6708">
        <f t="shared" si="105"/>
        <v>-3.8459787447540118E-3</v>
      </c>
      <c r="E6708">
        <f>Table2[[#This Row],[Return]]</f>
        <v>-3.8459787447540118E-3</v>
      </c>
    </row>
    <row r="6709" spans="2:5" x14ac:dyDescent="0.2">
      <c r="B6709" s="149">
        <v>33906</v>
      </c>
      <c r="C6709" s="61">
        <v>28.027716000000002</v>
      </c>
      <c r="D6709">
        <f t="shared" si="105"/>
        <v>-3.8313500805902461E-3</v>
      </c>
      <c r="E6709">
        <f>Table2[[#This Row],[Return]]</f>
        <v>-3.8313500805902461E-3</v>
      </c>
    </row>
    <row r="6710" spans="2:5" x14ac:dyDescent="0.2">
      <c r="B6710" s="149">
        <v>33905</v>
      </c>
      <c r="C6710" s="61">
        <v>28.135513</v>
      </c>
      <c r="D6710">
        <f t="shared" si="105"/>
        <v>-2.6119426491546964E-2</v>
      </c>
      <c r="E6710">
        <f>Table2[[#This Row],[Return]]</f>
        <v>-2.6119426491546964E-2</v>
      </c>
    </row>
    <row r="6711" spans="2:5" x14ac:dyDescent="0.2">
      <c r="B6711" s="149">
        <v>33904</v>
      </c>
      <c r="C6711" s="61">
        <v>28.890105999999999</v>
      </c>
      <c r="D6711">
        <f t="shared" si="105"/>
        <v>0</v>
      </c>
      <c r="E6711">
        <f>Table2[[#This Row],[Return]]</f>
        <v>0</v>
      </c>
    </row>
    <row r="6712" spans="2:5" x14ac:dyDescent="0.2">
      <c r="B6712" s="149">
        <v>33903</v>
      </c>
      <c r="C6712" s="61">
        <v>28.890105999999999</v>
      </c>
      <c r="D6712">
        <f t="shared" si="105"/>
        <v>0</v>
      </c>
      <c r="E6712">
        <f>Table2[[#This Row],[Return]]</f>
        <v>0</v>
      </c>
    </row>
    <row r="6713" spans="2:5" x14ac:dyDescent="0.2">
      <c r="B6713" s="149">
        <v>33900</v>
      </c>
      <c r="C6713" s="61">
        <v>28.890105999999999</v>
      </c>
      <c r="D6713">
        <f t="shared" si="105"/>
        <v>0</v>
      </c>
      <c r="E6713">
        <f>Table2[[#This Row],[Return]]</f>
        <v>0</v>
      </c>
    </row>
    <row r="6714" spans="2:5" x14ac:dyDescent="0.2">
      <c r="B6714" s="149">
        <v>33899</v>
      </c>
      <c r="C6714" s="61">
        <v>28.890105999999999</v>
      </c>
      <c r="D6714">
        <f t="shared" si="105"/>
        <v>0</v>
      </c>
      <c r="E6714">
        <f>Table2[[#This Row],[Return]]</f>
        <v>0</v>
      </c>
    </row>
    <row r="6715" spans="2:5" x14ac:dyDescent="0.2">
      <c r="B6715" s="149">
        <v>33898</v>
      </c>
      <c r="C6715" s="61">
        <v>28.890105999999999</v>
      </c>
      <c r="D6715">
        <f t="shared" si="105"/>
        <v>-3.5971189892824058E-2</v>
      </c>
      <c r="E6715">
        <f>Table2[[#This Row],[Return]]</f>
        <v>-3.5971189892824058E-2</v>
      </c>
    </row>
    <row r="6716" spans="2:5" x14ac:dyDescent="0.2">
      <c r="B6716" s="149">
        <v>33897</v>
      </c>
      <c r="C6716" s="61">
        <v>29.968094000000001</v>
      </c>
      <c r="D6716">
        <f t="shared" si="105"/>
        <v>-1.4184669659148084E-2</v>
      </c>
      <c r="E6716">
        <f>Table2[[#This Row],[Return]]</f>
        <v>-1.4184669659148084E-2</v>
      </c>
    </row>
    <row r="6717" spans="2:5" x14ac:dyDescent="0.2">
      <c r="B6717" s="149">
        <v>33896</v>
      </c>
      <c r="C6717" s="61">
        <v>30.399298000000002</v>
      </c>
      <c r="D6717">
        <f t="shared" si="105"/>
        <v>0</v>
      </c>
      <c r="E6717">
        <f>Table2[[#This Row],[Return]]</f>
        <v>0</v>
      </c>
    </row>
    <row r="6718" spans="2:5" x14ac:dyDescent="0.2">
      <c r="B6718" s="149">
        <v>33893</v>
      </c>
      <c r="C6718" s="61">
        <v>30.399298000000002</v>
      </c>
      <c r="D6718">
        <f t="shared" si="105"/>
        <v>0</v>
      </c>
      <c r="E6718">
        <f>Table2[[#This Row],[Return]]</f>
        <v>0</v>
      </c>
    </row>
    <row r="6719" spans="2:5" x14ac:dyDescent="0.2">
      <c r="B6719" s="149">
        <v>33892</v>
      </c>
      <c r="C6719" s="61">
        <v>30.399298000000002</v>
      </c>
      <c r="D6719">
        <f t="shared" si="105"/>
        <v>7.1430287113622617E-3</v>
      </c>
      <c r="E6719">
        <f>Table2[[#This Row],[Return]]</f>
        <v>7.1430287113622617E-3</v>
      </c>
    </row>
    <row r="6720" spans="2:5" x14ac:dyDescent="0.2">
      <c r="B6720" s="149">
        <v>33891</v>
      </c>
      <c r="C6720" s="61">
        <v>30.183695</v>
      </c>
      <c r="D6720">
        <f t="shared" si="105"/>
        <v>-2.4390326679334842E-2</v>
      </c>
      <c r="E6720">
        <f>Table2[[#This Row],[Return]]</f>
        <v>-2.4390326679334842E-2</v>
      </c>
    </row>
    <row r="6721" spans="2:5" x14ac:dyDescent="0.2">
      <c r="B6721" s="149">
        <v>33890</v>
      </c>
      <c r="C6721" s="61">
        <v>30.938289999999999</v>
      </c>
      <c r="D6721">
        <f t="shared" si="105"/>
        <v>1.0563454235391477E-2</v>
      </c>
      <c r="E6721">
        <f>Table2[[#This Row],[Return]]</f>
        <v>1.0563454235391477E-2</v>
      </c>
    </row>
    <row r="6722" spans="2:5" x14ac:dyDescent="0.2">
      <c r="B6722" s="149">
        <v>33889</v>
      </c>
      <c r="C6722" s="61">
        <v>30.614891</v>
      </c>
      <c r="D6722">
        <f t="shared" si="105"/>
        <v>-1.388877302170452E-2</v>
      </c>
      <c r="E6722">
        <f>Table2[[#This Row],[Return]]</f>
        <v>-1.388877302170452E-2</v>
      </c>
    </row>
    <row r="6723" spans="2:5" x14ac:dyDescent="0.2">
      <c r="B6723" s="149">
        <v>33886</v>
      </c>
      <c r="C6723" s="61">
        <v>31.046082999999999</v>
      </c>
      <c r="D6723">
        <f t="shared" si="105"/>
        <v>1.4084387888233844E-2</v>
      </c>
      <c r="E6723">
        <f>Table2[[#This Row],[Return]]</f>
        <v>1.4084387888233844E-2</v>
      </c>
    </row>
    <row r="6724" spans="2:5" x14ac:dyDescent="0.2">
      <c r="B6724" s="149">
        <v>33885</v>
      </c>
      <c r="C6724" s="61">
        <v>30.614891</v>
      </c>
      <c r="D6724">
        <f t="shared" ref="D6724:D6787" si="106">(C6724-C6725)/C6725</f>
        <v>-1.388877302170452E-2</v>
      </c>
      <c r="E6724">
        <f>Table2[[#This Row],[Return]]</f>
        <v>-1.388877302170452E-2</v>
      </c>
    </row>
    <row r="6725" spans="2:5" x14ac:dyDescent="0.2">
      <c r="B6725" s="149">
        <v>33884</v>
      </c>
      <c r="C6725" s="61">
        <v>31.046082999999999</v>
      </c>
      <c r="D6725">
        <f t="shared" si="106"/>
        <v>0</v>
      </c>
      <c r="E6725">
        <f>Table2[[#This Row],[Return]]</f>
        <v>0</v>
      </c>
    </row>
    <row r="6726" spans="2:5" x14ac:dyDescent="0.2">
      <c r="B6726" s="149">
        <v>33883</v>
      </c>
      <c r="C6726" s="61">
        <v>31.046082999999999</v>
      </c>
      <c r="D6726">
        <f t="shared" si="106"/>
        <v>-1.3698674091281107E-2</v>
      </c>
      <c r="E6726">
        <f>Table2[[#This Row],[Return]]</f>
        <v>-1.3698674091281107E-2</v>
      </c>
    </row>
    <row r="6727" spans="2:5" x14ac:dyDescent="0.2">
      <c r="B6727" s="149">
        <v>33882</v>
      </c>
      <c r="C6727" s="61">
        <v>31.47728</v>
      </c>
      <c r="D6727">
        <f t="shared" si="106"/>
        <v>0</v>
      </c>
      <c r="E6727">
        <f>Table2[[#This Row],[Return]]</f>
        <v>0</v>
      </c>
    </row>
    <row r="6728" spans="2:5" x14ac:dyDescent="0.2">
      <c r="B6728" s="149">
        <v>33879</v>
      </c>
      <c r="C6728" s="61">
        <v>31.47728</v>
      </c>
      <c r="D6728">
        <f t="shared" si="106"/>
        <v>0</v>
      </c>
      <c r="E6728">
        <f>Table2[[#This Row],[Return]]</f>
        <v>0</v>
      </c>
    </row>
    <row r="6729" spans="2:5" x14ac:dyDescent="0.2">
      <c r="B6729" s="149">
        <v>33878</v>
      </c>
      <c r="C6729" s="61">
        <v>31.47728</v>
      </c>
      <c r="D6729">
        <f t="shared" si="106"/>
        <v>6.8963002320091725E-3</v>
      </c>
      <c r="E6729">
        <f>Table2[[#This Row],[Return]]</f>
        <v>6.8963002320091725E-3</v>
      </c>
    </row>
    <row r="6730" spans="2:5" x14ac:dyDescent="0.2">
      <c r="B6730" s="149">
        <v>33877</v>
      </c>
      <c r="C6730" s="61">
        <v>31.261690000000002</v>
      </c>
      <c r="D6730">
        <f t="shared" si="106"/>
        <v>3.5714480947412218E-2</v>
      </c>
      <c r="E6730">
        <f>Table2[[#This Row],[Return]]</f>
        <v>3.5714480947412218E-2</v>
      </c>
    </row>
    <row r="6731" spans="2:5" x14ac:dyDescent="0.2">
      <c r="B6731" s="149">
        <v>33876</v>
      </c>
      <c r="C6731" s="61">
        <v>30.183695</v>
      </c>
      <c r="D6731">
        <f t="shared" si="106"/>
        <v>-1.4084518543606766E-2</v>
      </c>
      <c r="E6731">
        <f>Table2[[#This Row],[Return]]</f>
        <v>-1.4084518543606766E-2</v>
      </c>
    </row>
    <row r="6732" spans="2:5" x14ac:dyDescent="0.2">
      <c r="B6732" s="149">
        <v>33875</v>
      </c>
      <c r="C6732" s="61">
        <v>30.614891</v>
      </c>
      <c r="D6732">
        <f t="shared" si="106"/>
        <v>0</v>
      </c>
      <c r="E6732">
        <f>Table2[[#This Row],[Return]]</f>
        <v>0</v>
      </c>
    </row>
    <row r="6733" spans="2:5" x14ac:dyDescent="0.2">
      <c r="B6733" s="149">
        <v>33872</v>
      </c>
      <c r="C6733" s="61">
        <v>30.614891</v>
      </c>
      <c r="D6733">
        <f t="shared" si="106"/>
        <v>0</v>
      </c>
      <c r="E6733">
        <f>Table2[[#This Row],[Return]]</f>
        <v>0</v>
      </c>
    </row>
    <row r="6734" spans="2:5" x14ac:dyDescent="0.2">
      <c r="B6734" s="149">
        <v>33871</v>
      </c>
      <c r="C6734" s="61">
        <v>30.614891</v>
      </c>
      <c r="D6734">
        <f t="shared" si="106"/>
        <v>0</v>
      </c>
      <c r="E6734">
        <f>Table2[[#This Row],[Return]]</f>
        <v>0</v>
      </c>
    </row>
    <row r="6735" spans="2:5" x14ac:dyDescent="0.2">
      <c r="B6735" s="149">
        <v>33870</v>
      </c>
      <c r="C6735" s="61">
        <v>30.614891</v>
      </c>
      <c r="D6735">
        <f t="shared" si="106"/>
        <v>0</v>
      </c>
      <c r="E6735">
        <f>Table2[[#This Row],[Return]]</f>
        <v>0</v>
      </c>
    </row>
    <row r="6736" spans="2:5" x14ac:dyDescent="0.2">
      <c r="B6736" s="149">
        <v>33869</v>
      </c>
      <c r="C6736" s="61">
        <v>30.614891</v>
      </c>
      <c r="D6736">
        <f t="shared" si="106"/>
        <v>1.4285726118024977E-2</v>
      </c>
      <c r="E6736">
        <f>Table2[[#This Row],[Return]]</f>
        <v>1.4285726118024977E-2</v>
      </c>
    </row>
    <row r="6737" spans="2:5" x14ac:dyDescent="0.2">
      <c r="B6737" s="149">
        <v>33868</v>
      </c>
      <c r="C6737" s="61">
        <v>30.183695</v>
      </c>
      <c r="D6737">
        <f t="shared" si="106"/>
        <v>-2.7777674884139146E-2</v>
      </c>
      <c r="E6737">
        <f>Table2[[#This Row],[Return]]</f>
        <v>-2.7777674884139146E-2</v>
      </c>
    </row>
    <row r="6738" spans="2:5" x14ac:dyDescent="0.2">
      <c r="B6738" s="149">
        <v>33865</v>
      </c>
      <c r="C6738" s="61">
        <v>31.046082999999999</v>
      </c>
      <c r="D6738">
        <f t="shared" si="106"/>
        <v>-2.7027021097906431E-2</v>
      </c>
      <c r="E6738">
        <f>Table2[[#This Row],[Return]]</f>
        <v>-2.7027021097906431E-2</v>
      </c>
    </row>
    <row r="6739" spans="2:5" x14ac:dyDescent="0.2">
      <c r="B6739" s="149">
        <v>33864</v>
      </c>
      <c r="C6739" s="61">
        <v>31.908473999999998</v>
      </c>
      <c r="D6739">
        <f t="shared" si="106"/>
        <v>-1.333352875891518E-2</v>
      </c>
      <c r="E6739">
        <f>Table2[[#This Row],[Return]]</f>
        <v>-1.333352875891518E-2</v>
      </c>
    </row>
    <row r="6740" spans="2:5" x14ac:dyDescent="0.2">
      <c r="B6740" s="149">
        <v>33863</v>
      </c>
      <c r="C6740" s="61">
        <v>32.339675999999997</v>
      </c>
      <c r="D6740">
        <f t="shared" si="106"/>
        <v>-1.3157964599906672E-2</v>
      </c>
      <c r="E6740">
        <f>Table2[[#This Row],[Return]]</f>
        <v>-1.3157964599906672E-2</v>
      </c>
    </row>
    <row r="6741" spans="2:5" x14ac:dyDescent="0.2">
      <c r="B6741" s="149">
        <v>33862</v>
      </c>
      <c r="C6741" s="61">
        <v>32.770873999999999</v>
      </c>
      <c r="D6741">
        <f t="shared" si="106"/>
        <v>2.7027303154641649E-2</v>
      </c>
      <c r="E6741">
        <f>Table2[[#This Row],[Return]]</f>
        <v>2.7027303154641649E-2</v>
      </c>
    </row>
    <row r="6742" spans="2:5" x14ac:dyDescent="0.2">
      <c r="B6742" s="149">
        <v>33861</v>
      </c>
      <c r="C6742" s="61">
        <v>31.908473999999998</v>
      </c>
      <c r="D6742">
        <f t="shared" si="106"/>
        <v>1.3698578784443822E-2</v>
      </c>
      <c r="E6742">
        <f>Table2[[#This Row],[Return]]</f>
        <v>1.3698578784443822E-2</v>
      </c>
    </row>
    <row r="6743" spans="2:5" x14ac:dyDescent="0.2">
      <c r="B6743" s="149">
        <v>33858</v>
      </c>
      <c r="C6743" s="61">
        <v>31.47728</v>
      </c>
      <c r="D6743">
        <f t="shared" si="106"/>
        <v>-2.6666810143676049E-2</v>
      </c>
      <c r="E6743">
        <f>Table2[[#This Row],[Return]]</f>
        <v>-2.6666810143676049E-2</v>
      </c>
    </row>
    <row r="6744" spans="2:5" x14ac:dyDescent="0.2">
      <c r="B6744" s="149">
        <v>33857</v>
      </c>
      <c r="C6744" s="61">
        <v>32.339675999999997</v>
      </c>
      <c r="D6744">
        <f t="shared" si="106"/>
        <v>0</v>
      </c>
      <c r="E6744">
        <f>Table2[[#This Row],[Return]]</f>
        <v>0</v>
      </c>
    </row>
    <row r="6745" spans="2:5" x14ac:dyDescent="0.2">
      <c r="B6745" s="149">
        <v>33856</v>
      </c>
      <c r="C6745" s="61">
        <v>32.339675999999997</v>
      </c>
      <c r="D6745">
        <f t="shared" si="106"/>
        <v>5.6338106838270209E-2</v>
      </c>
      <c r="E6745">
        <f>Table2[[#This Row],[Return]]</f>
        <v>5.6338106838270209E-2</v>
      </c>
    </row>
    <row r="6746" spans="2:5" x14ac:dyDescent="0.2">
      <c r="B6746" s="149">
        <v>33855</v>
      </c>
      <c r="C6746" s="61">
        <v>30.614891</v>
      </c>
      <c r="D6746">
        <f t="shared" si="106"/>
        <v>0</v>
      </c>
      <c r="E6746">
        <f>Table2[[#This Row],[Return]]</f>
        <v>0</v>
      </c>
    </row>
    <row r="6747" spans="2:5" x14ac:dyDescent="0.2">
      <c r="B6747" s="149">
        <v>33854</v>
      </c>
      <c r="C6747" s="61">
        <v>30.614891</v>
      </c>
      <c r="D6747">
        <f t="shared" si="106"/>
        <v>2.1582854084747579E-2</v>
      </c>
      <c r="E6747">
        <f>Table2[[#This Row],[Return]]</f>
        <v>2.1582854084747579E-2</v>
      </c>
    </row>
    <row r="6748" spans="2:5" x14ac:dyDescent="0.2">
      <c r="B6748" s="149">
        <v>33851</v>
      </c>
      <c r="C6748" s="61">
        <v>29.968094000000001</v>
      </c>
      <c r="D6748">
        <f t="shared" si="106"/>
        <v>2.2058879451418604E-2</v>
      </c>
      <c r="E6748">
        <f>Table2[[#This Row],[Return]]</f>
        <v>2.2058879451418604E-2</v>
      </c>
    </row>
    <row r="6749" spans="2:5" x14ac:dyDescent="0.2">
      <c r="B6749" s="149">
        <v>33850</v>
      </c>
      <c r="C6749" s="61">
        <v>29.321299</v>
      </c>
      <c r="D6749">
        <f t="shared" si="106"/>
        <v>7.4072763398103361E-3</v>
      </c>
      <c r="E6749">
        <f>Table2[[#This Row],[Return]]</f>
        <v>7.4072763398103361E-3</v>
      </c>
    </row>
    <row r="6750" spans="2:5" x14ac:dyDescent="0.2">
      <c r="B6750" s="149">
        <v>33849</v>
      </c>
      <c r="C6750" s="61">
        <v>29.105705</v>
      </c>
      <c r="D6750">
        <f t="shared" si="106"/>
        <v>-2.8776905197908157E-2</v>
      </c>
      <c r="E6750">
        <f>Table2[[#This Row],[Return]]</f>
        <v>-2.8776905197908157E-2</v>
      </c>
    </row>
    <row r="6751" spans="2:5" x14ac:dyDescent="0.2">
      <c r="B6751" s="149">
        <v>33848</v>
      </c>
      <c r="C6751" s="61">
        <v>29.968094000000001</v>
      </c>
      <c r="D6751">
        <f t="shared" si="106"/>
        <v>1.4598313533526948E-2</v>
      </c>
      <c r="E6751">
        <f>Table2[[#This Row],[Return]]</f>
        <v>1.4598313533526948E-2</v>
      </c>
    </row>
    <row r="6752" spans="2:5" x14ac:dyDescent="0.2">
      <c r="B6752" s="149">
        <v>33847</v>
      </c>
      <c r="C6752" s="61">
        <v>29.536905000000001</v>
      </c>
      <c r="D6752">
        <f t="shared" si="106"/>
        <v>0</v>
      </c>
      <c r="E6752">
        <f>Table2[[#This Row],[Return]]</f>
        <v>0</v>
      </c>
    </row>
    <row r="6753" spans="2:5" x14ac:dyDescent="0.2">
      <c r="B6753" s="149">
        <v>33844</v>
      </c>
      <c r="C6753" s="61">
        <v>29.536905000000001</v>
      </c>
      <c r="D6753">
        <f t="shared" si="106"/>
        <v>6.2015588887147068E-2</v>
      </c>
      <c r="E6753">
        <f>Table2[[#This Row],[Return]]</f>
        <v>6.2015588887147068E-2</v>
      </c>
    </row>
    <row r="6754" spans="2:5" x14ac:dyDescent="0.2">
      <c r="B6754" s="149">
        <v>33843</v>
      </c>
      <c r="C6754" s="61">
        <v>27.81212</v>
      </c>
      <c r="D6754">
        <f t="shared" si="106"/>
        <v>-3.8611139386420749E-3</v>
      </c>
      <c r="E6754">
        <f>Table2[[#This Row],[Return]]</f>
        <v>-3.8611139386420749E-3</v>
      </c>
    </row>
    <row r="6755" spans="2:5" x14ac:dyDescent="0.2">
      <c r="B6755" s="149">
        <v>33842</v>
      </c>
      <c r="C6755" s="61">
        <v>27.919922</v>
      </c>
      <c r="D6755">
        <f t="shared" si="106"/>
        <v>-7.6625935343705969E-3</v>
      </c>
      <c r="E6755">
        <f>Table2[[#This Row],[Return]]</f>
        <v>-7.6625935343705969E-3</v>
      </c>
    </row>
    <row r="6756" spans="2:5" x14ac:dyDescent="0.2">
      <c r="B6756" s="149">
        <v>33841</v>
      </c>
      <c r="C6756" s="61">
        <v>28.135513</v>
      </c>
      <c r="D6756">
        <f t="shared" si="106"/>
        <v>-4.0441114153912494E-2</v>
      </c>
      <c r="E6756">
        <f>Table2[[#This Row],[Return]]</f>
        <v>-4.0441114153912494E-2</v>
      </c>
    </row>
    <row r="6757" spans="2:5" x14ac:dyDescent="0.2">
      <c r="B6757" s="149">
        <v>33840</v>
      </c>
      <c r="C6757" s="61">
        <v>29.321299</v>
      </c>
      <c r="D6757">
        <f t="shared" si="106"/>
        <v>7.4072763398103361E-3</v>
      </c>
      <c r="E6757">
        <f>Table2[[#This Row],[Return]]</f>
        <v>7.4072763398103361E-3</v>
      </c>
    </row>
    <row r="6758" spans="2:5" x14ac:dyDescent="0.2">
      <c r="B6758" s="149">
        <v>33837</v>
      </c>
      <c r="C6758" s="61">
        <v>29.105705</v>
      </c>
      <c r="D6758">
        <f t="shared" si="106"/>
        <v>0</v>
      </c>
      <c r="E6758">
        <f>Table2[[#This Row],[Return]]</f>
        <v>0</v>
      </c>
    </row>
    <row r="6759" spans="2:5" x14ac:dyDescent="0.2">
      <c r="B6759" s="149">
        <v>33836</v>
      </c>
      <c r="C6759" s="61">
        <v>29.105705</v>
      </c>
      <c r="D6759">
        <f t="shared" si="106"/>
        <v>-7.3528120292351102E-3</v>
      </c>
      <c r="E6759">
        <f>Table2[[#This Row],[Return]]</f>
        <v>-7.3528120292351102E-3</v>
      </c>
    </row>
    <row r="6760" spans="2:5" x14ac:dyDescent="0.2">
      <c r="B6760" s="149">
        <v>33835</v>
      </c>
      <c r="C6760" s="61">
        <v>29.321299</v>
      </c>
      <c r="D6760">
        <f t="shared" si="106"/>
        <v>1.4925282724819369E-2</v>
      </c>
      <c r="E6760">
        <f>Table2[[#This Row],[Return]]</f>
        <v>1.4925282724819369E-2</v>
      </c>
    </row>
    <row r="6761" spans="2:5" x14ac:dyDescent="0.2">
      <c r="B6761" s="149">
        <v>33834</v>
      </c>
      <c r="C6761" s="61">
        <v>28.890105999999999</v>
      </c>
      <c r="D6761">
        <f t="shared" si="106"/>
        <v>2.2900603353352519E-2</v>
      </c>
      <c r="E6761">
        <f>Table2[[#This Row],[Return]]</f>
        <v>2.2900603353352519E-2</v>
      </c>
    </row>
    <row r="6762" spans="2:5" x14ac:dyDescent="0.2">
      <c r="B6762" s="149">
        <v>33833</v>
      </c>
      <c r="C6762" s="61">
        <v>28.243317000000001</v>
      </c>
      <c r="D6762">
        <f t="shared" si="106"/>
        <v>2.3437517835127267E-2</v>
      </c>
      <c r="E6762">
        <f>Table2[[#This Row],[Return]]</f>
        <v>2.3437517835127267E-2</v>
      </c>
    </row>
    <row r="6763" spans="2:5" x14ac:dyDescent="0.2">
      <c r="B6763" s="149">
        <v>33830</v>
      </c>
      <c r="C6763" s="61">
        <v>27.596523000000001</v>
      </c>
      <c r="D6763">
        <f t="shared" si="106"/>
        <v>3.2258012631268096E-2</v>
      </c>
      <c r="E6763">
        <f>Table2[[#This Row],[Return]]</f>
        <v>3.2258012631268096E-2</v>
      </c>
    </row>
    <row r="6764" spans="2:5" x14ac:dyDescent="0.2">
      <c r="B6764" s="149">
        <v>33829</v>
      </c>
      <c r="C6764" s="61">
        <v>26.734133</v>
      </c>
      <c r="D6764">
        <f t="shared" si="106"/>
        <v>0</v>
      </c>
      <c r="E6764">
        <f>Table2[[#This Row],[Return]]</f>
        <v>0</v>
      </c>
    </row>
    <row r="6765" spans="2:5" x14ac:dyDescent="0.2">
      <c r="B6765" s="149">
        <v>33828</v>
      </c>
      <c r="C6765" s="61">
        <v>26.734133</v>
      </c>
      <c r="D6765">
        <f t="shared" si="106"/>
        <v>-4.0161413108309738E-3</v>
      </c>
      <c r="E6765">
        <f>Table2[[#This Row],[Return]]</f>
        <v>-4.0161413108309738E-3</v>
      </c>
    </row>
    <row r="6766" spans="2:5" x14ac:dyDescent="0.2">
      <c r="B6766" s="149">
        <v>33827</v>
      </c>
      <c r="C6766" s="61">
        <v>26.841933999999998</v>
      </c>
      <c r="D6766">
        <f t="shared" si="106"/>
        <v>4.0323357409794616E-3</v>
      </c>
      <c r="E6766">
        <f>Table2[[#This Row],[Return]]</f>
        <v>4.0323357409794616E-3</v>
      </c>
    </row>
    <row r="6767" spans="2:5" x14ac:dyDescent="0.2">
      <c r="B6767" s="149">
        <v>33826</v>
      </c>
      <c r="C6767" s="61">
        <v>26.734133</v>
      </c>
      <c r="D6767">
        <f t="shared" si="106"/>
        <v>-7.9998952123004879E-3</v>
      </c>
      <c r="E6767">
        <f>Table2[[#This Row],[Return]]</f>
        <v>-7.9998952123004879E-3</v>
      </c>
    </row>
    <row r="6768" spans="2:5" x14ac:dyDescent="0.2">
      <c r="B6768" s="149">
        <v>33823</v>
      </c>
      <c r="C6768" s="61">
        <v>26.949728</v>
      </c>
      <c r="D6768">
        <f t="shared" si="106"/>
        <v>5.0420252244501827E-2</v>
      </c>
      <c r="E6768">
        <f>Table2[[#This Row],[Return]]</f>
        <v>5.0420252244501827E-2</v>
      </c>
    </row>
    <row r="6769" spans="2:5" x14ac:dyDescent="0.2">
      <c r="B6769" s="149">
        <v>33822</v>
      </c>
      <c r="C6769" s="61">
        <v>25.656139</v>
      </c>
      <c r="D6769">
        <f t="shared" si="106"/>
        <v>-5.5555672125721205E-2</v>
      </c>
      <c r="E6769">
        <f>Table2[[#This Row],[Return]]</f>
        <v>-5.5555672125721205E-2</v>
      </c>
    </row>
    <row r="6770" spans="2:5" x14ac:dyDescent="0.2">
      <c r="B6770" s="149">
        <v>33821</v>
      </c>
      <c r="C6770" s="61">
        <v>27.165327000000001</v>
      </c>
      <c r="D6770">
        <f t="shared" si="106"/>
        <v>0</v>
      </c>
      <c r="E6770">
        <f>Table2[[#This Row],[Return]]</f>
        <v>0</v>
      </c>
    </row>
    <row r="6771" spans="2:5" x14ac:dyDescent="0.2">
      <c r="B6771" s="149">
        <v>33820</v>
      </c>
      <c r="C6771" s="61">
        <v>27.165327000000001</v>
      </c>
      <c r="D6771">
        <f t="shared" si="106"/>
        <v>-7.8739855528615083E-3</v>
      </c>
      <c r="E6771">
        <f>Table2[[#This Row],[Return]]</f>
        <v>-7.8739855528615083E-3</v>
      </c>
    </row>
    <row r="6772" spans="2:5" x14ac:dyDescent="0.2">
      <c r="B6772" s="149">
        <v>33819</v>
      </c>
      <c r="C6772" s="61">
        <v>27.380924</v>
      </c>
      <c r="D6772">
        <f t="shared" si="106"/>
        <v>-7.8125421814915219E-3</v>
      </c>
      <c r="E6772">
        <f>Table2[[#This Row],[Return]]</f>
        <v>-7.8125421814915219E-3</v>
      </c>
    </row>
    <row r="6773" spans="2:5" x14ac:dyDescent="0.2">
      <c r="B6773" s="149">
        <v>33816</v>
      </c>
      <c r="C6773" s="61">
        <v>27.596523000000001</v>
      </c>
      <c r="D6773">
        <f t="shared" si="106"/>
        <v>1.5873028143559616E-2</v>
      </c>
      <c r="E6773">
        <f>Table2[[#This Row],[Return]]</f>
        <v>1.5873028143559616E-2</v>
      </c>
    </row>
    <row r="6774" spans="2:5" x14ac:dyDescent="0.2">
      <c r="B6774" s="149">
        <v>33815</v>
      </c>
      <c r="C6774" s="61">
        <v>27.165327000000001</v>
      </c>
      <c r="D6774">
        <f t="shared" si="106"/>
        <v>0</v>
      </c>
      <c r="E6774">
        <f>Table2[[#This Row],[Return]]</f>
        <v>0</v>
      </c>
    </row>
    <row r="6775" spans="2:5" x14ac:dyDescent="0.2">
      <c r="B6775" s="149">
        <v>33814</v>
      </c>
      <c r="C6775" s="61">
        <v>27.165327000000001</v>
      </c>
      <c r="D6775">
        <f t="shared" si="106"/>
        <v>-4.5454679619232156E-2</v>
      </c>
      <c r="E6775">
        <f>Table2[[#This Row],[Return]]</f>
        <v>-4.5454679619232156E-2</v>
      </c>
    </row>
    <row r="6776" spans="2:5" x14ac:dyDescent="0.2">
      <c r="B6776" s="149">
        <v>33813</v>
      </c>
      <c r="C6776" s="61">
        <v>28.458918000000001</v>
      </c>
      <c r="D6776">
        <f t="shared" si="106"/>
        <v>1.5384842632200175E-2</v>
      </c>
      <c r="E6776">
        <f>Table2[[#This Row],[Return]]</f>
        <v>1.5384842632200175E-2</v>
      </c>
    </row>
    <row r="6777" spans="2:5" x14ac:dyDescent="0.2">
      <c r="B6777" s="149">
        <v>33812</v>
      </c>
      <c r="C6777" s="61">
        <v>28.027716000000002</v>
      </c>
      <c r="D6777">
        <f t="shared" si="106"/>
        <v>4.8386944136172352E-2</v>
      </c>
      <c r="E6777">
        <f>Table2[[#This Row],[Return]]</f>
        <v>4.8386944136172352E-2</v>
      </c>
    </row>
    <row r="6778" spans="2:5" x14ac:dyDescent="0.2">
      <c r="B6778" s="149">
        <v>33809</v>
      </c>
      <c r="C6778" s="61">
        <v>26.734133</v>
      </c>
      <c r="D6778">
        <f t="shared" si="106"/>
        <v>0</v>
      </c>
      <c r="E6778">
        <f>Table2[[#This Row],[Return]]</f>
        <v>0</v>
      </c>
    </row>
    <row r="6779" spans="2:5" x14ac:dyDescent="0.2">
      <c r="B6779" s="149">
        <v>33808</v>
      </c>
      <c r="C6779" s="61">
        <v>26.734133</v>
      </c>
      <c r="D6779">
        <f t="shared" si="106"/>
        <v>-0.10144915894291771</v>
      </c>
      <c r="E6779">
        <f>Table2[[#This Row],[Return]]</f>
        <v>-0.10144915894291771</v>
      </c>
    </row>
    <row r="6780" spans="2:5" x14ac:dyDescent="0.2">
      <c r="B6780" s="149">
        <v>33807</v>
      </c>
      <c r="C6780" s="61">
        <v>29.752499</v>
      </c>
      <c r="D6780">
        <f t="shared" si="106"/>
        <v>-4.1666576746573772E-2</v>
      </c>
      <c r="E6780">
        <f>Table2[[#This Row],[Return]]</f>
        <v>-4.1666576746573772E-2</v>
      </c>
    </row>
    <row r="6781" spans="2:5" x14ac:dyDescent="0.2">
      <c r="B6781" s="149">
        <v>33806</v>
      </c>
      <c r="C6781" s="61">
        <v>31.046082999999999</v>
      </c>
      <c r="D6781">
        <f t="shared" si="106"/>
        <v>2.8571319714170158E-2</v>
      </c>
      <c r="E6781">
        <f>Table2[[#This Row],[Return]]</f>
        <v>2.8571319714170158E-2</v>
      </c>
    </row>
    <row r="6782" spans="2:5" x14ac:dyDescent="0.2">
      <c r="B6782" s="149">
        <v>33805</v>
      </c>
      <c r="C6782" s="61">
        <v>30.183695</v>
      </c>
      <c r="D6782">
        <f t="shared" si="106"/>
        <v>0</v>
      </c>
      <c r="E6782">
        <f>Table2[[#This Row],[Return]]</f>
        <v>0</v>
      </c>
    </row>
    <row r="6783" spans="2:5" x14ac:dyDescent="0.2">
      <c r="B6783" s="149">
        <v>33802</v>
      </c>
      <c r="C6783" s="61">
        <v>30.183695</v>
      </c>
      <c r="D6783">
        <f t="shared" si="106"/>
        <v>-2.7777674884139146E-2</v>
      </c>
      <c r="E6783">
        <f>Table2[[#This Row],[Return]]</f>
        <v>-2.7777674884139146E-2</v>
      </c>
    </row>
    <row r="6784" spans="2:5" x14ac:dyDescent="0.2">
      <c r="B6784" s="149">
        <v>33801</v>
      </c>
      <c r="C6784" s="61">
        <v>31.046082999999999</v>
      </c>
      <c r="D6784">
        <f t="shared" si="106"/>
        <v>-6.4935065326215777E-2</v>
      </c>
      <c r="E6784">
        <f>Table2[[#This Row],[Return]]</f>
        <v>-6.4935065326215777E-2</v>
      </c>
    </row>
    <row r="6785" spans="2:5" x14ac:dyDescent="0.2">
      <c r="B6785" s="149">
        <v>33800</v>
      </c>
      <c r="C6785" s="61">
        <v>33.202061</v>
      </c>
      <c r="D6785">
        <f t="shared" si="106"/>
        <v>-0.10465134685382274</v>
      </c>
      <c r="E6785">
        <f>Table2[[#This Row],[Return]]</f>
        <v>-0.10465134685382274</v>
      </c>
    </row>
    <row r="6786" spans="2:5" x14ac:dyDescent="0.2">
      <c r="B6786" s="149">
        <v>33799</v>
      </c>
      <c r="C6786" s="61">
        <v>37.082828999999997</v>
      </c>
      <c r="D6786">
        <f t="shared" si="106"/>
        <v>0</v>
      </c>
      <c r="E6786">
        <f>Table2[[#This Row],[Return]]</f>
        <v>0</v>
      </c>
    </row>
    <row r="6787" spans="2:5" x14ac:dyDescent="0.2">
      <c r="B6787" s="149">
        <v>33798</v>
      </c>
      <c r="C6787" s="61">
        <v>37.082828999999997</v>
      </c>
      <c r="D6787">
        <f t="shared" si="106"/>
        <v>0</v>
      </c>
      <c r="E6787">
        <f>Table2[[#This Row],[Return]]</f>
        <v>0</v>
      </c>
    </row>
    <row r="6788" spans="2:5" x14ac:dyDescent="0.2">
      <c r="B6788" s="149">
        <v>33795</v>
      </c>
      <c r="C6788" s="61">
        <v>37.082828999999997</v>
      </c>
      <c r="D6788">
        <f t="shared" ref="D6788:D6851" si="107">(C6788-C6789)/C6789</f>
        <v>0</v>
      </c>
      <c r="E6788">
        <f>Table2[[#This Row],[Return]]</f>
        <v>0</v>
      </c>
    </row>
    <row r="6789" spans="2:5" x14ac:dyDescent="0.2">
      <c r="B6789" s="149">
        <v>33794</v>
      </c>
      <c r="C6789" s="61">
        <v>37.082828999999997</v>
      </c>
      <c r="D6789">
        <f t="shared" si="107"/>
        <v>0</v>
      </c>
      <c r="E6789">
        <f>Table2[[#This Row],[Return]]</f>
        <v>0</v>
      </c>
    </row>
    <row r="6790" spans="2:5" x14ac:dyDescent="0.2">
      <c r="B6790" s="149">
        <v>33793</v>
      </c>
      <c r="C6790" s="61">
        <v>37.082828999999997</v>
      </c>
      <c r="D6790">
        <f t="shared" si="107"/>
        <v>0</v>
      </c>
      <c r="E6790">
        <f>Table2[[#This Row],[Return]]</f>
        <v>0</v>
      </c>
    </row>
    <row r="6791" spans="2:5" x14ac:dyDescent="0.2">
      <c r="B6791" s="149">
        <v>33792</v>
      </c>
      <c r="C6791" s="61">
        <v>37.082828999999997</v>
      </c>
      <c r="D6791">
        <f t="shared" si="107"/>
        <v>0</v>
      </c>
      <c r="E6791">
        <f>Table2[[#This Row],[Return]]</f>
        <v>0</v>
      </c>
    </row>
    <row r="6792" spans="2:5" x14ac:dyDescent="0.2">
      <c r="B6792" s="149">
        <v>33791</v>
      </c>
      <c r="C6792" s="61">
        <v>37.082828999999997</v>
      </c>
      <c r="D6792">
        <f t="shared" si="107"/>
        <v>0</v>
      </c>
      <c r="E6792">
        <f>Table2[[#This Row],[Return]]</f>
        <v>0</v>
      </c>
    </row>
    <row r="6793" spans="2:5" x14ac:dyDescent="0.2">
      <c r="B6793" s="149">
        <v>33788</v>
      </c>
      <c r="C6793" s="61">
        <v>37.082828999999997</v>
      </c>
      <c r="D6793">
        <f t="shared" si="107"/>
        <v>0</v>
      </c>
      <c r="E6793">
        <f>Table2[[#This Row],[Return]]</f>
        <v>0</v>
      </c>
    </row>
    <row r="6794" spans="2:5" x14ac:dyDescent="0.2">
      <c r="B6794" s="149">
        <v>33787</v>
      </c>
      <c r="C6794" s="61">
        <v>37.082828999999997</v>
      </c>
      <c r="D6794">
        <f t="shared" si="107"/>
        <v>0</v>
      </c>
      <c r="E6794">
        <f>Table2[[#This Row],[Return]]</f>
        <v>0</v>
      </c>
    </row>
    <row r="6795" spans="2:5" x14ac:dyDescent="0.2">
      <c r="B6795" s="149">
        <v>33786</v>
      </c>
      <c r="C6795" s="61">
        <v>37.082828999999997</v>
      </c>
      <c r="D6795">
        <f t="shared" si="107"/>
        <v>0</v>
      </c>
      <c r="E6795">
        <f>Table2[[#This Row],[Return]]</f>
        <v>0</v>
      </c>
    </row>
    <row r="6796" spans="2:5" x14ac:dyDescent="0.2">
      <c r="B6796" s="149">
        <v>33785</v>
      </c>
      <c r="C6796" s="61">
        <v>37.082828999999997</v>
      </c>
      <c r="D6796">
        <f t="shared" si="107"/>
        <v>0</v>
      </c>
      <c r="E6796">
        <f>Table2[[#This Row],[Return]]</f>
        <v>0</v>
      </c>
    </row>
    <row r="6797" spans="2:5" x14ac:dyDescent="0.2">
      <c r="B6797" s="149">
        <v>33784</v>
      </c>
      <c r="C6797" s="61">
        <v>37.082828999999997</v>
      </c>
      <c r="D6797">
        <f t="shared" si="107"/>
        <v>0</v>
      </c>
      <c r="E6797">
        <f>Table2[[#This Row],[Return]]</f>
        <v>0</v>
      </c>
    </row>
    <row r="6798" spans="2:5" x14ac:dyDescent="0.2">
      <c r="B6798" s="149">
        <v>33781</v>
      </c>
      <c r="C6798" s="61">
        <v>37.082828999999997</v>
      </c>
      <c r="D6798">
        <f t="shared" si="107"/>
        <v>0</v>
      </c>
      <c r="E6798">
        <f>Table2[[#This Row],[Return]]</f>
        <v>0</v>
      </c>
    </row>
    <row r="6799" spans="2:5" x14ac:dyDescent="0.2">
      <c r="B6799" s="149">
        <v>33780</v>
      </c>
      <c r="C6799" s="61">
        <v>37.082828999999997</v>
      </c>
      <c r="D6799">
        <f t="shared" si="107"/>
        <v>-2.27271858795801E-2</v>
      </c>
      <c r="E6799">
        <f>Table2[[#This Row],[Return]]</f>
        <v>-2.27271858795801E-2</v>
      </c>
    </row>
    <row r="6800" spans="2:5" x14ac:dyDescent="0.2">
      <c r="B6800" s="149">
        <v>33779</v>
      </c>
      <c r="C6800" s="61">
        <v>37.945217</v>
      </c>
      <c r="D6800">
        <f t="shared" si="107"/>
        <v>0</v>
      </c>
      <c r="E6800">
        <f>Table2[[#This Row],[Return]]</f>
        <v>0</v>
      </c>
    </row>
    <row r="6801" spans="2:5" x14ac:dyDescent="0.2">
      <c r="B6801" s="149">
        <v>33778</v>
      </c>
      <c r="C6801" s="61">
        <v>37.945217</v>
      </c>
      <c r="D6801">
        <f t="shared" si="107"/>
        <v>0</v>
      </c>
      <c r="E6801">
        <f>Table2[[#This Row],[Return]]</f>
        <v>0</v>
      </c>
    </row>
    <row r="6802" spans="2:5" x14ac:dyDescent="0.2">
      <c r="B6802" s="149">
        <v>33777</v>
      </c>
      <c r="C6802" s="61">
        <v>37.945217</v>
      </c>
      <c r="D6802">
        <f t="shared" si="107"/>
        <v>0</v>
      </c>
      <c r="E6802">
        <f>Table2[[#This Row],[Return]]</f>
        <v>0</v>
      </c>
    </row>
    <row r="6803" spans="2:5" x14ac:dyDescent="0.2">
      <c r="B6803" s="149">
        <v>33774</v>
      </c>
      <c r="C6803" s="61">
        <v>37.945217</v>
      </c>
      <c r="D6803">
        <f t="shared" si="107"/>
        <v>0</v>
      </c>
      <c r="E6803">
        <f>Table2[[#This Row],[Return]]</f>
        <v>0</v>
      </c>
    </row>
    <row r="6804" spans="2:5" x14ac:dyDescent="0.2">
      <c r="B6804" s="149">
        <v>33773</v>
      </c>
      <c r="C6804" s="61">
        <v>37.945217</v>
      </c>
      <c r="D6804">
        <f t="shared" si="107"/>
        <v>0</v>
      </c>
      <c r="E6804">
        <f>Table2[[#This Row],[Return]]</f>
        <v>0</v>
      </c>
    </row>
    <row r="6805" spans="2:5" x14ac:dyDescent="0.2">
      <c r="B6805" s="149">
        <v>33772</v>
      </c>
      <c r="C6805" s="61">
        <v>37.945217</v>
      </c>
      <c r="D6805">
        <f t="shared" si="107"/>
        <v>0</v>
      </c>
      <c r="E6805">
        <f>Table2[[#This Row],[Return]]</f>
        <v>0</v>
      </c>
    </row>
    <row r="6806" spans="2:5" x14ac:dyDescent="0.2">
      <c r="B6806" s="149">
        <v>33771</v>
      </c>
      <c r="C6806" s="61">
        <v>37.945217</v>
      </c>
      <c r="D6806">
        <f t="shared" si="107"/>
        <v>0</v>
      </c>
      <c r="E6806">
        <f>Table2[[#This Row],[Return]]</f>
        <v>0</v>
      </c>
    </row>
    <row r="6807" spans="2:5" x14ac:dyDescent="0.2">
      <c r="B6807" s="149">
        <v>33770</v>
      </c>
      <c r="C6807" s="61">
        <v>37.945217</v>
      </c>
      <c r="D6807">
        <f t="shared" si="107"/>
        <v>0</v>
      </c>
      <c r="E6807">
        <f>Table2[[#This Row],[Return]]</f>
        <v>0</v>
      </c>
    </row>
    <row r="6808" spans="2:5" x14ac:dyDescent="0.2">
      <c r="B6808" s="149">
        <v>33767</v>
      </c>
      <c r="C6808" s="61">
        <v>37.945217</v>
      </c>
      <c r="D6808">
        <f t="shared" si="107"/>
        <v>0</v>
      </c>
      <c r="E6808">
        <f>Table2[[#This Row],[Return]]</f>
        <v>0</v>
      </c>
    </row>
    <row r="6809" spans="2:5" x14ac:dyDescent="0.2">
      <c r="B6809" s="149">
        <v>33766</v>
      </c>
      <c r="C6809" s="61">
        <v>37.945217</v>
      </c>
      <c r="D6809">
        <f t="shared" si="107"/>
        <v>0</v>
      </c>
      <c r="E6809">
        <f>Table2[[#This Row],[Return]]</f>
        <v>0</v>
      </c>
    </row>
    <row r="6810" spans="2:5" x14ac:dyDescent="0.2">
      <c r="B6810" s="149">
        <v>33765</v>
      </c>
      <c r="C6810" s="61">
        <v>37.945217</v>
      </c>
      <c r="D6810">
        <f t="shared" si="107"/>
        <v>5.7142104418644963E-3</v>
      </c>
      <c r="E6810">
        <f>Table2[[#This Row],[Return]]</f>
        <v>5.7142104418644963E-3</v>
      </c>
    </row>
    <row r="6811" spans="2:5" x14ac:dyDescent="0.2">
      <c r="B6811" s="149">
        <v>33764</v>
      </c>
      <c r="C6811" s="61">
        <v>37.729621999999999</v>
      </c>
      <c r="D6811">
        <f t="shared" si="107"/>
        <v>2.9411731002224831E-2</v>
      </c>
      <c r="E6811">
        <f>Table2[[#This Row],[Return]]</f>
        <v>2.9411731002224831E-2</v>
      </c>
    </row>
    <row r="6812" spans="2:5" x14ac:dyDescent="0.2">
      <c r="B6812" s="149">
        <v>33763</v>
      </c>
      <c r="C6812" s="61">
        <v>36.651634000000001</v>
      </c>
      <c r="D6812">
        <f t="shared" si="107"/>
        <v>-5.8479843062807955E-3</v>
      </c>
      <c r="E6812">
        <f>Table2[[#This Row],[Return]]</f>
        <v>-5.8479843062807955E-3</v>
      </c>
    </row>
    <row r="6813" spans="2:5" x14ac:dyDescent="0.2">
      <c r="B6813" s="149">
        <v>33760</v>
      </c>
      <c r="C6813" s="61">
        <v>36.867232999999999</v>
      </c>
      <c r="D6813">
        <f t="shared" si="107"/>
        <v>5.8823843979233618E-3</v>
      </c>
      <c r="E6813">
        <f>Table2[[#This Row],[Return]]</f>
        <v>5.8823843979233618E-3</v>
      </c>
    </row>
    <row r="6814" spans="2:5" x14ac:dyDescent="0.2">
      <c r="B6814" s="149">
        <v>33759</v>
      </c>
      <c r="C6814" s="61">
        <v>36.651634000000001</v>
      </c>
      <c r="D6814">
        <f t="shared" si="107"/>
        <v>0</v>
      </c>
      <c r="E6814">
        <f>Table2[[#This Row],[Return]]</f>
        <v>0</v>
      </c>
    </row>
    <row r="6815" spans="2:5" x14ac:dyDescent="0.2">
      <c r="B6815" s="149">
        <v>33758</v>
      </c>
      <c r="C6815" s="61">
        <v>36.651634000000001</v>
      </c>
      <c r="D6815">
        <f t="shared" si="107"/>
        <v>-2.8571396766180104E-2</v>
      </c>
      <c r="E6815">
        <f>Table2[[#This Row],[Return]]</f>
        <v>-2.8571396766180104E-2</v>
      </c>
    </row>
    <row r="6816" spans="2:5" x14ac:dyDescent="0.2">
      <c r="B6816" s="149">
        <v>33757</v>
      </c>
      <c r="C6816" s="61">
        <v>37.729621999999999</v>
      </c>
      <c r="D6816">
        <f t="shared" si="107"/>
        <v>6.0606317009774119E-2</v>
      </c>
      <c r="E6816">
        <f>Table2[[#This Row],[Return]]</f>
        <v>6.0606317009774119E-2</v>
      </c>
    </row>
    <row r="6817" spans="2:5" x14ac:dyDescent="0.2">
      <c r="B6817" s="149">
        <v>33756</v>
      </c>
      <c r="C6817" s="61">
        <v>35.573635000000003</v>
      </c>
      <c r="D6817">
        <f t="shared" si="107"/>
        <v>1.2269778041909174E-2</v>
      </c>
      <c r="E6817">
        <f>Table2[[#This Row],[Return]]</f>
        <v>1.2269778041909174E-2</v>
      </c>
    </row>
    <row r="6818" spans="2:5" x14ac:dyDescent="0.2">
      <c r="B6818" s="149">
        <v>33753</v>
      </c>
      <c r="C6818" s="61">
        <v>35.142445000000002</v>
      </c>
      <c r="D6818">
        <f t="shared" si="107"/>
        <v>-6.0979032924746027E-3</v>
      </c>
      <c r="E6818">
        <f>Table2[[#This Row],[Return]]</f>
        <v>-6.0979032924746027E-3</v>
      </c>
    </row>
    <row r="6819" spans="2:5" x14ac:dyDescent="0.2">
      <c r="B6819" s="149">
        <v>33752</v>
      </c>
      <c r="C6819" s="61">
        <v>35.358055</v>
      </c>
      <c r="D6819">
        <f t="shared" si="107"/>
        <v>-1.204806047045524E-2</v>
      </c>
      <c r="E6819">
        <f>Table2[[#This Row],[Return]]</f>
        <v>-1.204806047045524E-2</v>
      </c>
    </row>
    <row r="6820" spans="2:5" x14ac:dyDescent="0.2">
      <c r="B6820" s="149">
        <v>33751</v>
      </c>
      <c r="C6820" s="61">
        <v>35.789245999999999</v>
      </c>
      <c r="D6820">
        <f t="shared" si="107"/>
        <v>-2.3529319320388358E-2</v>
      </c>
      <c r="E6820">
        <f>Table2[[#This Row],[Return]]</f>
        <v>-2.3529319320388358E-2</v>
      </c>
    </row>
    <row r="6821" spans="2:5" x14ac:dyDescent="0.2">
      <c r="B6821" s="149">
        <v>33750</v>
      </c>
      <c r="C6821" s="61">
        <v>36.651634000000001</v>
      </c>
      <c r="D6821">
        <f t="shared" si="107"/>
        <v>-3.9547948869856339E-2</v>
      </c>
      <c r="E6821">
        <f>Table2[[#This Row],[Return]]</f>
        <v>-3.9547948869856339E-2</v>
      </c>
    </row>
    <row r="6822" spans="2:5" x14ac:dyDescent="0.2">
      <c r="B6822" s="149">
        <v>33749</v>
      </c>
      <c r="C6822" s="61">
        <v>38.160815999999997</v>
      </c>
      <c r="D6822">
        <f t="shared" si="107"/>
        <v>-1.6666755566749403E-2</v>
      </c>
      <c r="E6822">
        <f>Table2[[#This Row],[Return]]</f>
        <v>-1.6666755566749403E-2</v>
      </c>
    </row>
    <row r="6823" spans="2:5" x14ac:dyDescent="0.2">
      <c r="B6823" s="149">
        <v>33746</v>
      </c>
      <c r="C6823" s="61">
        <v>38.807613000000003</v>
      </c>
      <c r="D6823">
        <f t="shared" si="107"/>
        <v>-2.1739169890722911E-2</v>
      </c>
      <c r="E6823">
        <f>Table2[[#This Row],[Return]]</f>
        <v>-2.1739169890722911E-2</v>
      </c>
    </row>
    <row r="6824" spans="2:5" x14ac:dyDescent="0.2">
      <c r="B6824" s="149">
        <v>33745</v>
      </c>
      <c r="C6824" s="61">
        <v>39.670006000000001</v>
      </c>
      <c r="D6824">
        <f t="shared" si="107"/>
        <v>0</v>
      </c>
      <c r="E6824">
        <f>Table2[[#This Row],[Return]]</f>
        <v>0</v>
      </c>
    </row>
    <row r="6825" spans="2:5" x14ac:dyDescent="0.2">
      <c r="B6825" s="149">
        <v>33744</v>
      </c>
      <c r="C6825" s="61">
        <v>39.670006000000001</v>
      </c>
      <c r="D6825">
        <f t="shared" si="107"/>
        <v>-1.0752448455896194E-2</v>
      </c>
      <c r="E6825">
        <f>Table2[[#This Row],[Return]]</f>
        <v>-1.0752448455896194E-2</v>
      </c>
    </row>
    <row r="6826" spans="2:5" x14ac:dyDescent="0.2">
      <c r="B6826" s="149">
        <v>33743</v>
      </c>
      <c r="C6826" s="61">
        <v>40.101191999999998</v>
      </c>
      <c r="D6826">
        <f t="shared" si="107"/>
        <v>3.3333124611400186E-2</v>
      </c>
      <c r="E6826">
        <f>Table2[[#This Row],[Return]]</f>
        <v>3.3333124611400186E-2</v>
      </c>
    </row>
    <row r="6827" spans="2:5" x14ac:dyDescent="0.2">
      <c r="B6827" s="149">
        <v>33742</v>
      </c>
      <c r="C6827" s="61">
        <v>38.807613000000003</v>
      </c>
      <c r="D6827">
        <f t="shared" si="107"/>
        <v>-1.0988993345567362E-2</v>
      </c>
      <c r="E6827">
        <f>Table2[[#This Row],[Return]]</f>
        <v>-1.0988993345567362E-2</v>
      </c>
    </row>
    <row r="6828" spans="2:5" x14ac:dyDescent="0.2">
      <c r="B6828" s="149">
        <v>33739</v>
      </c>
      <c r="C6828" s="61">
        <v>39.238807999999999</v>
      </c>
      <c r="D6828">
        <f t="shared" si="107"/>
        <v>0</v>
      </c>
      <c r="E6828">
        <f>Table2[[#This Row],[Return]]</f>
        <v>0</v>
      </c>
    </row>
    <row r="6829" spans="2:5" x14ac:dyDescent="0.2">
      <c r="B6829" s="149">
        <v>33738</v>
      </c>
      <c r="C6829" s="61">
        <v>39.238807999999999</v>
      </c>
      <c r="D6829">
        <f t="shared" si="107"/>
        <v>-2.1505196154767637E-2</v>
      </c>
      <c r="E6829">
        <f>Table2[[#This Row],[Return]]</f>
        <v>-2.1505196154767637E-2</v>
      </c>
    </row>
    <row r="6830" spans="2:5" x14ac:dyDescent="0.2">
      <c r="B6830" s="149">
        <v>33737</v>
      </c>
      <c r="C6830" s="61">
        <v>40.101191999999998</v>
      </c>
      <c r="D6830">
        <f t="shared" si="107"/>
        <v>4.4943971300698125E-2</v>
      </c>
      <c r="E6830">
        <f>Table2[[#This Row],[Return]]</f>
        <v>4.4943971300698125E-2</v>
      </c>
    </row>
    <row r="6831" spans="2:5" x14ac:dyDescent="0.2">
      <c r="B6831" s="149">
        <v>33736</v>
      </c>
      <c r="C6831" s="61">
        <v>38.376404000000001</v>
      </c>
      <c r="D6831">
        <f t="shared" si="107"/>
        <v>-6.3158070759675958E-2</v>
      </c>
      <c r="E6831">
        <f>Table2[[#This Row],[Return]]</f>
        <v>-6.3158070759675958E-2</v>
      </c>
    </row>
    <row r="6832" spans="2:5" x14ac:dyDescent="0.2">
      <c r="B6832" s="149">
        <v>33735</v>
      </c>
      <c r="C6832" s="61">
        <v>40.963585000000002</v>
      </c>
      <c r="D6832">
        <f t="shared" si="107"/>
        <v>-5.0000194807128334E-2</v>
      </c>
      <c r="E6832">
        <f>Table2[[#This Row],[Return]]</f>
        <v>-5.0000194807128334E-2</v>
      </c>
    </row>
    <row r="6833" spans="2:5" x14ac:dyDescent="0.2">
      <c r="B6833" s="149">
        <v>33732</v>
      </c>
      <c r="C6833" s="61">
        <v>43.119571999999998</v>
      </c>
      <c r="D6833">
        <f t="shared" si="107"/>
        <v>0</v>
      </c>
      <c r="E6833">
        <f>Table2[[#This Row],[Return]]</f>
        <v>0</v>
      </c>
    </row>
    <row r="6834" spans="2:5" x14ac:dyDescent="0.2">
      <c r="B6834" s="149">
        <v>33731</v>
      </c>
      <c r="C6834" s="61">
        <v>43.119571999999998</v>
      </c>
      <c r="D6834">
        <f t="shared" si="107"/>
        <v>1.0101347997376898E-2</v>
      </c>
      <c r="E6834">
        <f>Table2[[#This Row],[Return]]</f>
        <v>1.0101347997376898E-2</v>
      </c>
    </row>
    <row r="6835" spans="2:5" x14ac:dyDescent="0.2">
      <c r="B6835" s="149">
        <v>33730</v>
      </c>
      <c r="C6835" s="61">
        <v>42.688361999999998</v>
      </c>
      <c r="D6835">
        <f t="shared" si="107"/>
        <v>-6.6037939567820045E-2</v>
      </c>
      <c r="E6835">
        <f>Table2[[#This Row],[Return]]</f>
        <v>-6.6037939567820045E-2</v>
      </c>
    </row>
    <row r="6836" spans="2:5" x14ac:dyDescent="0.2">
      <c r="B6836" s="149">
        <v>33729</v>
      </c>
      <c r="C6836" s="61">
        <v>45.706741000000001</v>
      </c>
      <c r="D6836">
        <f t="shared" si="107"/>
        <v>0</v>
      </c>
      <c r="E6836">
        <f>Table2[[#This Row],[Return]]</f>
        <v>0</v>
      </c>
    </row>
    <row r="6837" spans="2:5" x14ac:dyDescent="0.2">
      <c r="B6837" s="149">
        <v>33728</v>
      </c>
      <c r="C6837" s="61">
        <v>45.706741000000001</v>
      </c>
      <c r="D6837">
        <f t="shared" si="107"/>
        <v>0</v>
      </c>
      <c r="E6837">
        <f>Table2[[#This Row],[Return]]</f>
        <v>0</v>
      </c>
    </row>
    <row r="6838" spans="2:5" x14ac:dyDescent="0.2">
      <c r="B6838" s="149">
        <v>33725</v>
      </c>
      <c r="C6838" s="61">
        <v>45.706741000000001</v>
      </c>
      <c r="D6838">
        <f t="shared" si="107"/>
        <v>0</v>
      </c>
      <c r="E6838">
        <f>Table2[[#This Row],[Return]]</f>
        <v>0</v>
      </c>
    </row>
    <row r="6839" spans="2:5" x14ac:dyDescent="0.2">
      <c r="B6839" s="149">
        <v>33724</v>
      </c>
      <c r="C6839" s="61">
        <v>45.706741000000001</v>
      </c>
      <c r="D6839">
        <f t="shared" si="107"/>
        <v>5.9999876622152074E-2</v>
      </c>
      <c r="E6839">
        <f>Table2[[#This Row],[Return]]</f>
        <v>5.9999876622152074E-2</v>
      </c>
    </row>
    <row r="6840" spans="2:5" x14ac:dyDescent="0.2">
      <c r="B6840" s="149">
        <v>33723</v>
      </c>
      <c r="C6840" s="61">
        <v>43.119571999999998</v>
      </c>
      <c r="D6840">
        <f t="shared" si="107"/>
        <v>-9.9008600584302251E-3</v>
      </c>
      <c r="E6840">
        <f>Table2[[#This Row],[Return]]</f>
        <v>-9.9008600584302251E-3</v>
      </c>
    </row>
    <row r="6841" spans="2:5" x14ac:dyDescent="0.2">
      <c r="B6841" s="149">
        <v>33722</v>
      </c>
      <c r="C6841" s="61">
        <v>43.550761999999999</v>
      </c>
      <c r="D6841">
        <f t="shared" si="107"/>
        <v>-0.1512604224809426</v>
      </c>
      <c r="E6841">
        <f>Table2[[#This Row],[Return]]</f>
        <v>-0.1512604224809426</v>
      </c>
    </row>
    <row r="6842" spans="2:5" x14ac:dyDescent="0.2">
      <c r="B6842" s="149">
        <v>33721</v>
      </c>
      <c r="C6842" s="61">
        <v>51.312278999999997</v>
      </c>
      <c r="D6842">
        <f t="shared" si="107"/>
        <v>0</v>
      </c>
      <c r="E6842">
        <f>Table2[[#This Row],[Return]]</f>
        <v>0</v>
      </c>
    </row>
    <row r="6843" spans="2:5" x14ac:dyDescent="0.2">
      <c r="B6843" s="149">
        <v>33718</v>
      </c>
      <c r="C6843" s="61">
        <v>51.312278999999997</v>
      </c>
      <c r="D6843">
        <f t="shared" si="107"/>
        <v>0</v>
      </c>
      <c r="E6843">
        <f>Table2[[#This Row],[Return]]</f>
        <v>0</v>
      </c>
    </row>
    <row r="6844" spans="2:5" x14ac:dyDescent="0.2">
      <c r="B6844" s="149">
        <v>33717</v>
      </c>
      <c r="C6844" s="61">
        <v>51.312278999999997</v>
      </c>
      <c r="D6844">
        <f t="shared" si="107"/>
        <v>0</v>
      </c>
      <c r="E6844">
        <f>Table2[[#This Row],[Return]]</f>
        <v>0</v>
      </c>
    </row>
    <row r="6845" spans="2:5" x14ac:dyDescent="0.2">
      <c r="B6845" s="149">
        <v>33716</v>
      </c>
      <c r="C6845" s="61">
        <v>51.312278999999997</v>
      </c>
      <c r="D6845">
        <f t="shared" si="107"/>
        <v>0.12264138456075868</v>
      </c>
      <c r="E6845">
        <f>Table2[[#This Row],[Return]]</f>
        <v>0.12264138456075868</v>
      </c>
    </row>
    <row r="6846" spans="2:5" x14ac:dyDescent="0.2">
      <c r="B6846" s="149">
        <v>33715</v>
      </c>
      <c r="C6846" s="61">
        <v>45.706741000000001</v>
      </c>
      <c r="D6846">
        <f t="shared" si="107"/>
        <v>0</v>
      </c>
      <c r="E6846">
        <f>Table2[[#This Row],[Return]]</f>
        <v>0</v>
      </c>
    </row>
    <row r="6847" spans="2:5" x14ac:dyDescent="0.2">
      <c r="B6847" s="149">
        <v>33714</v>
      </c>
      <c r="C6847" s="61">
        <v>45.706741000000001</v>
      </c>
      <c r="D6847">
        <f t="shared" si="107"/>
        <v>0</v>
      </c>
      <c r="E6847">
        <f>Table2[[#This Row],[Return]]</f>
        <v>0</v>
      </c>
    </row>
    <row r="6848" spans="2:5" x14ac:dyDescent="0.2">
      <c r="B6848" s="149">
        <v>33711</v>
      </c>
      <c r="C6848" s="61">
        <v>45.706741000000001</v>
      </c>
      <c r="D6848">
        <f t="shared" si="107"/>
        <v>0</v>
      </c>
      <c r="E6848">
        <f>Table2[[#This Row],[Return]]</f>
        <v>0</v>
      </c>
    </row>
    <row r="6849" spans="2:5" x14ac:dyDescent="0.2">
      <c r="B6849" s="149">
        <v>33710</v>
      </c>
      <c r="C6849" s="61">
        <v>45.706741000000001</v>
      </c>
      <c r="D6849">
        <f t="shared" si="107"/>
        <v>0</v>
      </c>
      <c r="E6849">
        <f>Table2[[#This Row],[Return]]</f>
        <v>0</v>
      </c>
    </row>
    <row r="6850" spans="2:5" x14ac:dyDescent="0.2">
      <c r="B6850" s="149">
        <v>33709</v>
      </c>
      <c r="C6850" s="61">
        <v>45.706741000000001</v>
      </c>
      <c r="D6850">
        <f t="shared" si="107"/>
        <v>0</v>
      </c>
      <c r="E6850">
        <f>Table2[[#This Row],[Return]]</f>
        <v>0</v>
      </c>
    </row>
    <row r="6851" spans="2:5" x14ac:dyDescent="0.2">
      <c r="B6851" s="149">
        <v>33708</v>
      </c>
      <c r="C6851" s="61">
        <v>45.706741000000001</v>
      </c>
      <c r="D6851">
        <f t="shared" si="107"/>
        <v>0</v>
      </c>
      <c r="E6851">
        <f>Table2[[#This Row],[Return]]</f>
        <v>0</v>
      </c>
    </row>
    <row r="6852" spans="2:5" x14ac:dyDescent="0.2">
      <c r="B6852" s="149">
        <v>33707</v>
      </c>
      <c r="C6852" s="61">
        <v>45.706741000000001</v>
      </c>
      <c r="D6852">
        <f t="shared" ref="D6852:D6915" si="108">(C6852-C6853)/C6853</f>
        <v>-7.826086903913812E-2</v>
      </c>
      <c r="E6852">
        <f>Table2[[#This Row],[Return]]</f>
        <v>-7.826086903913812E-2</v>
      </c>
    </row>
    <row r="6853" spans="2:5" x14ac:dyDescent="0.2">
      <c r="B6853" s="149">
        <v>33704</v>
      </c>
      <c r="C6853" s="61">
        <v>49.587502000000001</v>
      </c>
      <c r="D6853">
        <f t="shared" si="108"/>
        <v>-1.7093874107069314E-2</v>
      </c>
      <c r="E6853">
        <f>Table2[[#This Row],[Return]]</f>
        <v>-1.7093874107069314E-2</v>
      </c>
    </row>
    <row r="6854" spans="2:5" x14ac:dyDescent="0.2">
      <c r="B6854" s="149">
        <v>33703</v>
      </c>
      <c r="C6854" s="61">
        <v>50.449885999999999</v>
      </c>
      <c r="D6854">
        <f t="shared" si="108"/>
        <v>0</v>
      </c>
      <c r="E6854">
        <f>Table2[[#This Row],[Return]]</f>
        <v>0</v>
      </c>
    </row>
    <row r="6855" spans="2:5" x14ac:dyDescent="0.2">
      <c r="B6855" s="149">
        <v>33702</v>
      </c>
      <c r="C6855" s="61">
        <v>50.449885999999999</v>
      </c>
      <c r="D6855">
        <f t="shared" si="108"/>
        <v>0.14705879477430214</v>
      </c>
      <c r="E6855">
        <f>Table2[[#This Row],[Return]]</f>
        <v>0.14705879477430214</v>
      </c>
    </row>
    <row r="6856" spans="2:5" x14ac:dyDescent="0.2">
      <c r="B6856" s="149">
        <v>33701</v>
      </c>
      <c r="C6856" s="61">
        <v>43.981952999999997</v>
      </c>
      <c r="D6856">
        <f t="shared" si="108"/>
        <v>9.9008830201409177E-3</v>
      </c>
      <c r="E6856">
        <f>Table2[[#This Row],[Return]]</f>
        <v>9.9008830201409177E-3</v>
      </c>
    </row>
    <row r="6857" spans="2:5" x14ac:dyDescent="0.2">
      <c r="B6857" s="149">
        <v>33700</v>
      </c>
      <c r="C6857" s="61">
        <v>43.550761999999999</v>
      </c>
      <c r="D6857">
        <f t="shared" si="108"/>
        <v>-1.9417578907584186E-2</v>
      </c>
      <c r="E6857">
        <f>Table2[[#This Row],[Return]]</f>
        <v>-1.9417578907584186E-2</v>
      </c>
    </row>
    <row r="6858" spans="2:5" x14ac:dyDescent="0.2">
      <c r="B6858" s="149">
        <v>33697</v>
      </c>
      <c r="C6858" s="61">
        <v>44.413158000000003</v>
      </c>
      <c r="D6858">
        <f t="shared" si="108"/>
        <v>0</v>
      </c>
      <c r="E6858">
        <f>Table2[[#This Row],[Return]]</f>
        <v>0</v>
      </c>
    </row>
    <row r="6859" spans="2:5" x14ac:dyDescent="0.2">
      <c r="B6859" s="149">
        <v>33696</v>
      </c>
      <c r="C6859" s="61">
        <v>44.413158000000003</v>
      </c>
      <c r="D6859">
        <f t="shared" si="108"/>
        <v>9.8041348914179784E-3</v>
      </c>
      <c r="E6859">
        <f>Table2[[#This Row],[Return]]</f>
        <v>9.8041348914179784E-3</v>
      </c>
    </row>
    <row r="6860" spans="2:5" x14ac:dyDescent="0.2">
      <c r="B6860" s="149">
        <v>33695</v>
      </c>
      <c r="C6860" s="61">
        <v>43.981952999999997</v>
      </c>
      <c r="D6860">
        <f t="shared" si="108"/>
        <v>0</v>
      </c>
      <c r="E6860">
        <f>Table2[[#This Row],[Return]]</f>
        <v>0</v>
      </c>
    </row>
    <row r="6861" spans="2:5" x14ac:dyDescent="0.2">
      <c r="B6861" s="149">
        <v>33694</v>
      </c>
      <c r="C6861" s="61">
        <v>43.981952999999997</v>
      </c>
      <c r="D6861">
        <f t="shared" si="108"/>
        <v>1.9999757882568945E-2</v>
      </c>
      <c r="E6861">
        <f>Table2[[#This Row],[Return]]</f>
        <v>1.9999757882568945E-2</v>
      </c>
    </row>
    <row r="6862" spans="2:5" x14ac:dyDescent="0.2">
      <c r="B6862" s="149">
        <v>33693</v>
      </c>
      <c r="C6862" s="61">
        <v>43.119571999999998</v>
      </c>
      <c r="D6862">
        <f t="shared" si="108"/>
        <v>6.3830067545738126E-2</v>
      </c>
      <c r="E6862">
        <f>Table2[[#This Row],[Return]]</f>
        <v>6.3830067545738126E-2</v>
      </c>
    </row>
    <row r="6863" spans="2:5" x14ac:dyDescent="0.2">
      <c r="B6863" s="149">
        <v>33690</v>
      </c>
      <c r="C6863" s="61">
        <v>40.532387</v>
      </c>
      <c r="D6863">
        <f t="shared" si="108"/>
        <v>-2.0833351954844349E-2</v>
      </c>
      <c r="E6863">
        <f>Table2[[#This Row],[Return]]</f>
        <v>-2.0833351954844349E-2</v>
      </c>
    </row>
    <row r="6864" spans="2:5" x14ac:dyDescent="0.2">
      <c r="B6864" s="149">
        <v>33689</v>
      </c>
      <c r="C6864" s="61">
        <v>41.394779</v>
      </c>
      <c r="D6864">
        <f t="shared" si="108"/>
        <v>0</v>
      </c>
      <c r="E6864">
        <f>Table2[[#This Row],[Return]]</f>
        <v>0</v>
      </c>
    </row>
    <row r="6865" spans="2:5" x14ac:dyDescent="0.2">
      <c r="B6865" s="149">
        <v>33688</v>
      </c>
      <c r="C6865" s="61">
        <v>41.394779</v>
      </c>
      <c r="D6865">
        <f t="shared" si="108"/>
        <v>4.3478012077941178E-2</v>
      </c>
      <c r="E6865">
        <f>Table2[[#This Row],[Return]]</f>
        <v>4.3478012077941178E-2</v>
      </c>
    </row>
    <row r="6866" spans="2:5" x14ac:dyDescent="0.2">
      <c r="B6866" s="149">
        <v>33687</v>
      </c>
      <c r="C6866" s="61">
        <v>39.670006000000001</v>
      </c>
      <c r="D6866">
        <f t="shared" si="108"/>
        <v>0.10843368982962096</v>
      </c>
      <c r="E6866">
        <f>Table2[[#This Row],[Return]]</f>
        <v>0.10843368982962096</v>
      </c>
    </row>
    <row r="6867" spans="2:5" x14ac:dyDescent="0.2">
      <c r="B6867" s="149">
        <v>33686</v>
      </c>
      <c r="C6867" s="61">
        <v>35.789245999999999</v>
      </c>
      <c r="D6867">
        <f t="shared" si="108"/>
        <v>0</v>
      </c>
      <c r="E6867">
        <f>Table2[[#This Row],[Return]]</f>
        <v>0</v>
      </c>
    </row>
    <row r="6868" spans="2:5" x14ac:dyDescent="0.2">
      <c r="B6868" s="149">
        <v>33683</v>
      </c>
      <c r="C6868" s="61">
        <v>35.789245999999999</v>
      </c>
      <c r="D6868">
        <f t="shared" si="108"/>
        <v>1.2194986404088073E-2</v>
      </c>
      <c r="E6868">
        <f>Table2[[#This Row],[Return]]</f>
        <v>1.2194986404088073E-2</v>
      </c>
    </row>
    <row r="6869" spans="2:5" x14ac:dyDescent="0.2">
      <c r="B6869" s="149">
        <v>33682</v>
      </c>
      <c r="C6869" s="61">
        <v>35.358055</v>
      </c>
      <c r="D6869">
        <f t="shared" si="108"/>
        <v>0</v>
      </c>
      <c r="E6869">
        <f>Table2[[#This Row],[Return]]</f>
        <v>0</v>
      </c>
    </row>
    <row r="6870" spans="2:5" x14ac:dyDescent="0.2">
      <c r="B6870" s="149">
        <v>33681</v>
      </c>
      <c r="C6870" s="61">
        <v>35.358055</v>
      </c>
      <c r="D6870">
        <f t="shared" si="108"/>
        <v>-2.3809130713846872E-2</v>
      </c>
      <c r="E6870">
        <f>Table2[[#This Row],[Return]]</f>
        <v>-2.3809130713846872E-2</v>
      </c>
    </row>
    <row r="6871" spans="2:5" x14ac:dyDescent="0.2">
      <c r="B6871" s="149">
        <v>33680</v>
      </c>
      <c r="C6871" s="61">
        <v>36.220432000000002</v>
      </c>
      <c r="D6871">
        <f t="shared" si="108"/>
        <v>0</v>
      </c>
      <c r="E6871">
        <f>Table2[[#This Row],[Return]]</f>
        <v>0</v>
      </c>
    </row>
    <row r="6872" spans="2:5" x14ac:dyDescent="0.2">
      <c r="B6872" s="149">
        <v>33679</v>
      </c>
      <c r="C6872" s="61">
        <v>36.220432000000002</v>
      </c>
      <c r="D6872">
        <f t="shared" si="108"/>
        <v>1.204792076368426E-2</v>
      </c>
      <c r="E6872">
        <f>Table2[[#This Row],[Return]]</f>
        <v>1.204792076368426E-2</v>
      </c>
    </row>
    <row r="6873" spans="2:5" x14ac:dyDescent="0.2">
      <c r="B6873" s="149">
        <v>33676</v>
      </c>
      <c r="C6873" s="61">
        <v>35.789245999999999</v>
      </c>
      <c r="D6873">
        <f t="shared" si="108"/>
        <v>2.4691520268547599E-2</v>
      </c>
      <c r="E6873">
        <f>Table2[[#This Row],[Return]]</f>
        <v>2.4691520268547599E-2</v>
      </c>
    </row>
    <row r="6874" spans="2:5" x14ac:dyDescent="0.2">
      <c r="B6874" s="149">
        <v>33675</v>
      </c>
      <c r="C6874" s="61">
        <v>34.926848999999997</v>
      </c>
      <c r="D6874">
        <f t="shared" si="108"/>
        <v>3.8461507585511333E-2</v>
      </c>
      <c r="E6874">
        <f>Table2[[#This Row],[Return]]</f>
        <v>3.8461507585511333E-2</v>
      </c>
    </row>
    <row r="6875" spans="2:5" x14ac:dyDescent="0.2">
      <c r="B6875" s="149">
        <v>33674</v>
      </c>
      <c r="C6875" s="61">
        <v>33.633262999999999</v>
      </c>
      <c r="D6875">
        <f t="shared" si="108"/>
        <v>-3.7037008405768235E-2</v>
      </c>
      <c r="E6875">
        <f>Table2[[#This Row],[Return]]</f>
        <v>-3.7037008405768235E-2</v>
      </c>
    </row>
    <row r="6876" spans="2:5" x14ac:dyDescent="0.2">
      <c r="B6876" s="149">
        <v>33673</v>
      </c>
      <c r="C6876" s="61">
        <v>34.926848999999997</v>
      </c>
      <c r="D6876">
        <f t="shared" si="108"/>
        <v>-5.2631668886026835E-2</v>
      </c>
      <c r="E6876">
        <f>Table2[[#This Row],[Return]]</f>
        <v>-5.2631668886026835E-2</v>
      </c>
    </row>
    <row r="6877" spans="2:5" x14ac:dyDescent="0.2">
      <c r="B6877" s="149">
        <v>33672</v>
      </c>
      <c r="C6877" s="61">
        <v>36.867232999999999</v>
      </c>
      <c r="D6877">
        <f t="shared" si="108"/>
        <v>0</v>
      </c>
      <c r="E6877">
        <f>Table2[[#This Row],[Return]]</f>
        <v>0</v>
      </c>
    </row>
    <row r="6878" spans="2:5" x14ac:dyDescent="0.2">
      <c r="B6878" s="149">
        <v>33669</v>
      </c>
      <c r="C6878" s="61">
        <v>36.867232999999999</v>
      </c>
      <c r="D6878">
        <f t="shared" si="108"/>
        <v>0</v>
      </c>
      <c r="E6878">
        <f>Table2[[#This Row],[Return]]</f>
        <v>0</v>
      </c>
    </row>
    <row r="6879" spans="2:5" x14ac:dyDescent="0.2">
      <c r="B6879" s="149">
        <v>33668</v>
      </c>
      <c r="C6879" s="61">
        <v>36.867232999999999</v>
      </c>
      <c r="D6879">
        <f t="shared" si="108"/>
        <v>0</v>
      </c>
      <c r="E6879">
        <f>Table2[[#This Row],[Return]]</f>
        <v>0</v>
      </c>
    </row>
    <row r="6880" spans="2:5" x14ac:dyDescent="0.2">
      <c r="B6880" s="149">
        <v>33667</v>
      </c>
      <c r="C6880" s="61">
        <v>36.867232999999999</v>
      </c>
      <c r="D6880">
        <f t="shared" si="108"/>
        <v>0</v>
      </c>
      <c r="E6880">
        <f>Table2[[#This Row],[Return]]</f>
        <v>0</v>
      </c>
    </row>
    <row r="6881" spans="2:5" x14ac:dyDescent="0.2">
      <c r="B6881" s="149">
        <v>33666</v>
      </c>
      <c r="C6881" s="61">
        <v>36.867232999999999</v>
      </c>
      <c r="D6881">
        <f t="shared" si="108"/>
        <v>5.8823843979233618E-3</v>
      </c>
      <c r="E6881">
        <f>Table2[[#This Row],[Return]]</f>
        <v>5.8823843979233618E-3</v>
      </c>
    </row>
    <row r="6882" spans="2:5" x14ac:dyDescent="0.2">
      <c r="B6882" s="149">
        <v>33665</v>
      </c>
      <c r="C6882" s="61">
        <v>36.651634000000001</v>
      </c>
      <c r="D6882">
        <f t="shared" si="108"/>
        <v>4.9382782855676571E-2</v>
      </c>
      <c r="E6882">
        <f>Table2[[#This Row],[Return]]</f>
        <v>4.9382782855676571E-2</v>
      </c>
    </row>
    <row r="6883" spans="2:5" x14ac:dyDescent="0.2">
      <c r="B6883" s="149">
        <v>33662</v>
      </c>
      <c r="C6883" s="61">
        <v>34.926848999999997</v>
      </c>
      <c r="D6883">
        <f t="shared" si="108"/>
        <v>5.1948220925200898E-2</v>
      </c>
      <c r="E6883">
        <f>Table2[[#This Row],[Return]]</f>
        <v>5.1948220925200898E-2</v>
      </c>
    </row>
    <row r="6884" spans="2:5" x14ac:dyDescent="0.2">
      <c r="B6884" s="149">
        <v>33661</v>
      </c>
      <c r="C6884" s="61">
        <v>33.202061</v>
      </c>
      <c r="D6884">
        <f t="shared" si="108"/>
        <v>6.9444444891808121E-2</v>
      </c>
      <c r="E6884">
        <f>Table2[[#This Row],[Return]]</f>
        <v>6.9444444891808121E-2</v>
      </c>
    </row>
    <row r="6885" spans="2:5" x14ac:dyDescent="0.2">
      <c r="B6885" s="149">
        <v>33660</v>
      </c>
      <c r="C6885" s="61">
        <v>31.046082999999999</v>
      </c>
      <c r="D6885">
        <f t="shared" si="108"/>
        <v>5.8823587590713482E-2</v>
      </c>
      <c r="E6885">
        <f>Table2[[#This Row],[Return]]</f>
        <v>5.8823587590713482E-2</v>
      </c>
    </row>
    <row r="6886" spans="2:5" x14ac:dyDescent="0.2">
      <c r="B6886" s="149">
        <v>33659</v>
      </c>
      <c r="C6886" s="61">
        <v>29.321299</v>
      </c>
      <c r="D6886">
        <f t="shared" si="108"/>
        <v>0</v>
      </c>
      <c r="E6886">
        <f>Table2[[#This Row],[Return]]</f>
        <v>0</v>
      </c>
    </row>
    <row r="6887" spans="2:5" x14ac:dyDescent="0.2">
      <c r="B6887" s="149">
        <v>33658</v>
      </c>
      <c r="C6887" s="61">
        <v>29.321299</v>
      </c>
      <c r="D6887">
        <f t="shared" si="108"/>
        <v>3.6900062063769403E-3</v>
      </c>
      <c r="E6887">
        <f>Table2[[#This Row],[Return]]</f>
        <v>3.6900062063769403E-3</v>
      </c>
    </row>
    <row r="6888" spans="2:5" x14ac:dyDescent="0.2">
      <c r="B6888" s="149">
        <v>33655</v>
      </c>
      <c r="C6888" s="61">
        <v>29.213501000000001</v>
      </c>
      <c r="D6888">
        <f t="shared" si="108"/>
        <v>7.4346734838934567E-3</v>
      </c>
      <c r="E6888">
        <f>Table2[[#This Row],[Return]]</f>
        <v>7.4346734838934567E-3</v>
      </c>
    </row>
    <row r="6889" spans="2:5" x14ac:dyDescent="0.2">
      <c r="B6889" s="149">
        <v>33654</v>
      </c>
      <c r="C6889" s="61">
        <v>28.997910999999998</v>
      </c>
      <c r="D6889">
        <f t="shared" si="108"/>
        <v>1.1278238622570413E-2</v>
      </c>
      <c r="E6889">
        <f>Table2[[#This Row],[Return]]</f>
        <v>1.1278238622570413E-2</v>
      </c>
    </row>
    <row r="6890" spans="2:5" x14ac:dyDescent="0.2">
      <c r="B6890" s="149">
        <v>33653</v>
      </c>
      <c r="C6890" s="61">
        <v>28.674513000000001</v>
      </c>
      <c r="D6890">
        <f t="shared" si="108"/>
        <v>-1.4814690109722453E-2</v>
      </c>
      <c r="E6890">
        <f>Table2[[#This Row],[Return]]</f>
        <v>-1.4814690109722453E-2</v>
      </c>
    </row>
    <row r="6891" spans="2:5" x14ac:dyDescent="0.2">
      <c r="B6891" s="149">
        <v>33652</v>
      </c>
      <c r="C6891" s="61">
        <v>29.105705</v>
      </c>
      <c r="D6891">
        <f t="shared" si="108"/>
        <v>-2.1739148701425043E-2</v>
      </c>
      <c r="E6891">
        <f>Table2[[#This Row],[Return]]</f>
        <v>-2.1739148701425043E-2</v>
      </c>
    </row>
    <row r="6892" spans="2:5" x14ac:dyDescent="0.2">
      <c r="B6892" s="149">
        <v>33651</v>
      </c>
      <c r="C6892" s="61">
        <v>29.752499</v>
      </c>
      <c r="D6892">
        <f t="shared" si="108"/>
        <v>6.153847855458499E-2</v>
      </c>
      <c r="E6892">
        <f>Table2[[#This Row],[Return]]</f>
        <v>6.153847855458499E-2</v>
      </c>
    </row>
    <row r="6893" spans="2:5" x14ac:dyDescent="0.2">
      <c r="B6893" s="149">
        <v>33648</v>
      </c>
      <c r="C6893" s="61">
        <v>28.027716000000002</v>
      </c>
      <c r="D6893">
        <f t="shared" si="108"/>
        <v>0</v>
      </c>
      <c r="E6893">
        <f>Table2[[#This Row],[Return]]</f>
        <v>0</v>
      </c>
    </row>
    <row r="6894" spans="2:5" x14ac:dyDescent="0.2">
      <c r="B6894" s="149">
        <v>33647</v>
      </c>
      <c r="C6894" s="61">
        <v>28.027716000000002</v>
      </c>
      <c r="D6894">
        <f t="shared" si="108"/>
        <v>2.3621993180361678E-2</v>
      </c>
      <c r="E6894">
        <f>Table2[[#This Row],[Return]]</f>
        <v>2.3621993180361678E-2</v>
      </c>
    </row>
    <row r="6895" spans="2:5" x14ac:dyDescent="0.2">
      <c r="B6895" s="149">
        <v>33646</v>
      </c>
      <c r="C6895" s="61">
        <v>27.380924</v>
      </c>
      <c r="D6895">
        <f t="shared" si="108"/>
        <v>1.6000013061356313E-2</v>
      </c>
      <c r="E6895">
        <f>Table2[[#This Row],[Return]]</f>
        <v>1.6000013061356313E-2</v>
      </c>
    </row>
    <row r="6896" spans="2:5" x14ac:dyDescent="0.2">
      <c r="B6896" s="149">
        <v>33645</v>
      </c>
      <c r="C6896" s="61">
        <v>26.949728</v>
      </c>
      <c r="D6896">
        <f t="shared" si="108"/>
        <v>0</v>
      </c>
      <c r="E6896">
        <f>Table2[[#This Row],[Return]]</f>
        <v>0</v>
      </c>
    </row>
    <row r="6897" spans="2:5" x14ac:dyDescent="0.2">
      <c r="B6897" s="149">
        <v>33644</v>
      </c>
      <c r="C6897" s="61">
        <v>26.949728</v>
      </c>
      <c r="D6897">
        <f t="shared" si="108"/>
        <v>8.0644096444047932E-3</v>
      </c>
      <c r="E6897">
        <f>Table2[[#This Row],[Return]]</f>
        <v>8.0644096444047932E-3</v>
      </c>
    </row>
    <row r="6898" spans="2:5" x14ac:dyDescent="0.2">
      <c r="B6898" s="149">
        <v>33641</v>
      </c>
      <c r="C6898" s="61">
        <v>26.734133</v>
      </c>
      <c r="D6898">
        <f t="shared" si="108"/>
        <v>-2.3621956658584652E-2</v>
      </c>
      <c r="E6898">
        <f>Table2[[#This Row],[Return]]</f>
        <v>-2.3621956658584652E-2</v>
      </c>
    </row>
    <row r="6899" spans="2:5" x14ac:dyDescent="0.2">
      <c r="B6899" s="149">
        <v>33640</v>
      </c>
      <c r="C6899" s="61">
        <v>27.380924</v>
      </c>
      <c r="D6899">
        <f t="shared" si="108"/>
        <v>7.936477260148532E-3</v>
      </c>
      <c r="E6899">
        <f>Table2[[#This Row],[Return]]</f>
        <v>7.936477260148532E-3</v>
      </c>
    </row>
    <row r="6900" spans="2:5" x14ac:dyDescent="0.2">
      <c r="B6900" s="149">
        <v>33639</v>
      </c>
      <c r="C6900" s="61">
        <v>27.165327000000001</v>
      </c>
      <c r="D6900">
        <f t="shared" si="108"/>
        <v>8.0000436368040887E-3</v>
      </c>
      <c r="E6900">
        <f>Table2[[#This Row],[Return]]</f>
        <v>8.0000436368040887E-3</v>
      </c>
    </row>
    <row r="6901" spans="2:5" x14ac:dyDescent="0.2">
      <c r="B6901" s="149">
        <v>33638</v>
      </c>
      <c r="C6901" s="61">
        <v>26.949728</v>
      </c>
      <c r="D6901">
        <f t="shared" si="108"/>
        <v>2.4590301362232194E-2</v>
      </c>
      <c r="E6901">
        <f>Table2[[#This Row],[Return]]</f>
        <v>2.4590301362232194E-2</v>
      </c>
    </row>
    <row r="6902" spans="2:5" x14ac:dyDescent="0.2">
      <c r="B6902" s="149">
        <v>33637</v>
      </c>
      <c r="C6902" s="61">
        <v>26.302931000000001</v>
      </c>
      <c r="D6902">
        <f t="shared" si="108"/>
        <v>-4.3137433370861455E-2</v>
      </c>
      <c r="E6902">
        <f>Table2[[#This Row],[Return]]</f>
        <v>-4.3137433370861455E-2</v>
      </c>
    </row>
    <row r="6903" spans="2:5" x14ac:dyDescent="0.2">
      <c r="B6903" s="149">
        <v>33634</v>
      </c>
      <c r="C6903" s="61">
        <v>27.488724000000001</v>
      </c>
      <c r="D6903">
        <f t="shared" si="108"/>
        <v>-3.9062529725212109E-3</v>
      </c>
      <c r="E6903">
        <f>Table2[[#This Row],[Return]]</f>
        <v>-3.9062529725212109E-3</v>
      </c>
    </row>
    <row r="6904" spans="2:5" x14ac:dyDescent="0.2">
      <c r="B6904" s="149">
        <v>33633</v>
      </c>
      <c r="C6904" s="61">
        <v>27.596523000000001</v>
      </c>
      <c r="D6904">
        <f t="shared" si="108"/>
        <v>3.2258012631268096E-2</v>
      </c>
      <c r="E6904">
        <f>Table2[[#This Row],[Return]]</f>
        <v>3.2258012631268096E-2</v>
      </c>
    </row>
    <row r="6905" spans="2:5" x14ac:dyDescent="0.2">
      <c r="B6905" s="149">
        <v>33632</v>
      </c>
      <c r="C6905" s="61">
        <v>26.734133</v>
      </c>
      <c r="D6905">
        <f t="shared" si="108"/>
        <v>1.6393686315794957E-2</v>
      </c>
      <c r="E6905">
        <f>Table2[[#This Row],[Return]]</f>
        <v>1.6393686315794957E-2</v>
      </c>
    </row>
    <row r="6906" spans="2:5" x14ac:dyDescent="0.2">
      <c r="B6906" s="149">
        <v>33631</v>
      </c>
      <c r="C6906" s="61">
        <v>26.302931000000001</v>
      </c>
      <c r="D6906">
        <f t="shared" si="108"/>
        <v>0</v>
      </c>
      <c r="E6906">
        <f>Table2[[#This Row],[Return]]</f>
        <v>0</v>
      </c>
    </row>
    <row r="6907" spans="2:5" x14ac:dyDescent="0.2">
      <c r="B6907" s="149">
        <v>33630</v>
      </c>
      <c r="C6907" s="61">
        <v>26.302931000000001</v>
      </c>
      <c r="D6907">
        <f t="shared" si="108"/>
        <v>-8.1301263682412809E-3</v>
      </c>
      <c r="E6907">
        <f>Table2[[#This Row],[Return]]</f>
        <v>-8.1301263682412809E-3</v>
      </c>
    </row>
    <row r="6908" spans="2:5" x14ac:dyDescent="0.2">
      <c r="B6908" s="149">
        <v>33627</v>
      </c>
      <c r="C6908" s="61">
        <v>26.518529999999998</v>
      </c>
      <c r="D6908">
        <f t="shared" si="108"/>
        <v>-1.2048461187632756E-2</v>
      </c>
      <c r="E6908">
        <f>Table2[[#This Row],[Return]]</f>
        <v>-1.2048461187632756E-2</v>
      </c>
    </row>
    <row r="6909" spans="2:5" x14ac:dyDescent="0.2">
      <c r="B6909" s="149">
        <v>33626</v>
      </c>
      <c r="C6909" s="61">
        <v>26.841933999999998</v>
      </c>
      <c r="D6909">
        <f t="shared" si="108"/>
        <v>1.6326772010711366E-2</v>
      </c>
      <c r="E6909">
        <f>Table2[[#This Row],[Return]]</f>
        <v>1.6326772010711366E-2</v>
      </c>
    </row>
    <row r="6910" spans="2:5" x14ac:dyDescent="0.2">
      <c r="B6910" s="149">
        <v>33625</v>
      </c>
      <c r="C6910" s="61">
        <v>26.410731999999999</v>
      </c>
      <c r="D6910">
        <f t="shared" si="108"/>
        <v>4.0984405882370477E-3</v>
      </c>
      <c r="E6910">
        <f>Table2[[#This Row],[Return]]</f>
        <v>4.0984405882370477E-3</v>
      </c>
    </row>
    <row r="6911" spans="2:5" x14ac:dyDescent="0.2">
      <c r="B6911" s="149">
        <v>33624</v>
      </c>
      <c r="C6911" s="61">
        <v>26.302931000000001</v>
      </c>
      <c r="D6911">
        <f t="shared" si="108"/>
        <v>3.3898297756258411E-2</v>
      </c>
      <c r="E6911">
        <f>Table2[[#This Row],[Return]]</f>
        <v>3.3898297756258411E-2</v>
      </c>
    </row>
    <row r="6912" spans="2:5" x14ac:dyDescent="0.2">
      <c r="B6912" s="149">
        <v>33623</v>
      </c>
      <c r="C6912" s="61">
        <v>25.440539999999999</v>
      </c>
      <c r="D6912">
        <f t="shared" si="108"/>
        <v>-8.4034078549387724E-3</v>
      </c>
      <c r="E6912">
        <f>Table2[[#This Row],[Return]]</f>
        <v>-8.4034078549387724E-3</v>
      </c>
    </row>
    <row r="6913" spans="2:5" x14ac:dyDescent="0.2">
      <c r="B6913" s="149">
        <v>33620</v>
      </c>
      <c r="C6913" s="61">
        <v>25.656139</v>
      </c>
      <c r="D6913">
        <f t="shared" si="108"/>
        <v>0</v>
      </c>
      <c r="E6913">
        <f>Table2[[#This Row],[Return]]</f>
        <v>0</v>
      </c>
    </row>
    <row r="6914" spans="2:5" x14ac:dyDescent="0.2">
      <c r="B6914" s="149">
        <v>33619</v>
      </c>
      <c r="C6914" s="61">
        <v>25.656139</v>
      </c>
      <c r="D6914">
        <f t="shared" si="108"/>
        <v>-2.4590111269348704E-2</v>
      </c>
      <c r="E6914">
        <f>Table2[[#This Row],[Return]]</f>
        <v>-2.4590111269348704E-2</v>
      </c>
    </row>
    <row r="6915" spans="2:5" x14ac:dyDescent="0.2">
      <c r="B6915" s="149">
        <v>33618</v>
      </c>
      <c r="C6915" s="61">
        <v>26.302931000000001</v>
      </c>
      <c r="D6915">
        <f t="shared" si="108"/>
        <v>8.2643547811857999E-3</v>
      </c>
      <c r="E6915">
        <f>Table2[[#This Row],[Return]]</f>
        <v>8.2643547811857999E-3</v>
      </c>
    </row>
    <row r="6916" spans="2:5" x14ac:dyDescent="0.2">
      <c r="B6916" s="149">
        <v>33617</v>
      </c>
      <c r="C6916" s="61">
        <v>26.087336000000001</v>
      </c>
      <c r="D6916">
        <f t="shared" ref="D6916:D6979" si="109">(C6916-C6917)/C6917</f>
        <v>8.3333793938922991E-3</v>
      </c>
      <c r="E6916">
        <f>Table2[[#This Row],[Return]]</f>
        <v>8.3333793938922991E-3</v>
      </c>
    </row>
    <row r="6917" spans="2:5" x14ac:dyDescent="0.2">
      <c r="B6917" s="149">
        <v>33616</v>
      </c>
      <c r="C6917" s="61">
        <v>25.871737</v>
      </c>
      <c r="D6917">
        <f t="shared" si="109"/>
        <v>4.8034597159834685E-2</v>
      </c>
      <c r="E6917">
        <f>Table2[[#This Row],[Return]]</f>
        <v>4.8034597159834685E-2</v>
      </c>
    </row>
    <row r="6918" spans="2:5" x14ac:dyDescent="0.2">
      <c r="B6918" s="149">
        <v>33613</v>
      </c>
      <c r="C6918" s="61">
        <v>24.685956999999998</v>
      </c>
      <c r="D6918">
        <f t="shared" si="109"/>
        <v>0</v>
      </c>
      <c r="E6918">
        <f>Table2[[#This Row],[Return]]</f>
        <v>0</v>
      </c>
    </row>
    <row r="6919" spans="2:5" x14ac:dyDescent="0.2">
      <c r="B6919" s="149">
        <v>33612</v>
      </c>
      <c r="C6919" s="61">
        <v>24.685956999999998</v>
      </c>
      <c r="D6919">
        <f t="shared" si="109"/>
        <v>-8.6581329569821713E-3</v>
      </c>
      <c r="E6919">
        <f>Table2[[#This Row],[Return]]</f>
        <v>-8.6581329569821713E-3</v>
      </c>
    </row>
    <row r="6920" spans="2:5" x14ac:dyDescent="0.2">
      <c r="B6920" s="149">
        <v>33611</v>
      </c>
      <c r="C6920" s="61">
        <v>24.901558000000001</v>
      </c>
      <c r="D6920">
        <f t="shared" si="109"/>
        <v>4.3481520807400658E-3</v>
      </c>
      <c r="E6920">
        <f>Table2[[#This Row],[Return]]</f>
        <v>4.3481520807400658E-3</v>
      </c>
    </row>
    <row r="6921" spans="2:5" x14ac:dyDescent="0.2">
      <c r="B6921" s="149">
        <v>33610</v>
      </c>
      <c r="C6921" s="61">
        <v>24.793751</v>
      </c>
      <c r="D6921">
        <f t="shared" si="109"/>
        <v>-8.6209736868074517E-3</v>
      </c>
      <c r="E6921">
        <f>Table2[[#This Row],[Return]]</f>
        <v>-8.6209736868074517E-3</v>
      </c>
    </row>
    <row r="6922" spans="2:5" x14ac:dyDescent="0.2">
      <c r="B6922" s="149">
        <v>33609</v>
      </c>
      <c r="C6922" s="61">
        <v>25.009356</v>
      </c>
      <c r="D6922">
        <f t="shared" si="109"/>
        <v>-8.5465802638285179E-3</v>
      </c>
      <c r="E6922">
        <f>Table2[[#This Row],[Return]]</f>
        <v>-8.5465802638285179E-3</v>
      </c>
    </row>
    <row r="6923" spans="2:5" x14ac:dyDescent="0.2">
      <c r="B6923" s="149">
        <v>33606</v>
      </c>
      <c r="C6923" s="61">
        <v>25.224943</v>
      </c>
      <c r="D6923">
        <f t="shared" si="109"/>
        <v>2.1833708938243768E-2</v>
      </c>
      <c r="E6923">
        <f>Table2[[#This Row],[Return]]</f>
        <v>2.1833708938243768E-2</v>
      </c>
    </row>
    <row r="6924" spans="2:5" x14ac:dyDescent="0.2">
      <c r="B6924" s="149">
        <v>33605</v>
      </c>
      <c r="C6924" s="61">
        <v>24.685956999999998</v>
      </c>
      <c r="D6924">
        <f t="shared" si="109"/>
        <v>0</v>
      </c>
      <c r="E6924">
        <f>Table2[[#This Row],[Return]]</f>
        <v>0</v>
      </c>
    </row>
    <row r="6925" spans="2:5" x14ac:dyDescent="0.2">
      <c r="B6925" s="149">
        <v>33604</v>
      </c>
      <c r="C6925" s="61">
        <v>24.685956999999998</v>
      </c>
      <c r="D6925">
        <f t="shared" si="109"/>
        <v>8.8107014054065857E-3</v>
      </c>
      <c r="E6925">
        <f>Table2[[#This Row],[Return]]</f>
        <v>8.8107014054065857E-3</v>
      </c>
    </row>
    <row r="6926" spans="2:5" x14ac:dyDescent="0.2">
      <c r="B6926" s="149">
        <v>33603</v>
      </c>
      <c r="C6926" s="61">
        <v>24.470355999999999</v>
      </c>
      <c r="D6926">
        <f t="shared" si="109"/>
        <v>0</v>
      </c>
      <c r="E6926">
        <f>Table2[[#This Row],[Return]]</f>
        <v>0</v>
      </c>
    </row>
    <row r="6927" spans="2:5" x14ac:dyDescent="0.2">
      <c r="B6927" s="149">
        <v>33602</v>
      </c>
      <c r="C6927" s="61">
        <v>24.470355999999999</v>
      </c>
      <c r="D6927">
        <f t="shared" si="109"/>
        <v>0</v>
      </c>
      <c r="E6927">
        <f>Table2[[#This Row],[Return]]</f>
        <v>0</v>
      </c>
    </row>
    <row r="6928" spans="2:5" x14ac:dyDescent="0.2">
      <c r="B6928" s="149">
        <v>33599</v>
      </c>
      <c r="C6928" s="61">
        <v>24.470355999999999</v>
      </c>
      <c r="D6928">
        <f t="shared" si="109"/>
        <v>0</v>
      </c>
      <c r="E6928">
        <f>Table2[[#This Row],[Return]]</f>
        <v>0</v>
      </c>
    </row>
    <row r="6929" spans="2:5" x14ac:dyDescent="0.2">
      <c r="B6929" s="149">
        <v>33598</v>
      </c>
      <c r="C6929" s="61">
        <v>24.470355999999999</v>
      </c>
      <c r="D6929">
        <f t="shared" si="109"/>
        <v>0</v>
      </c>
      <c r="E6929">
        <f>Table2[[#This Row],[Return]]</f>
        <v>0</v>
      </c>
    </row>
    <row r="6930" spans="2:5" x14ac:dyDescent="0.2">
      <c r="B6930" s="149">
        <v>33597</v>
      </c>
      <c r="C6930" s="61">
        <v>24.470355999999999</v>
      </c>
      <c r="D6930">
        <f t="shared" si="109"/>
        <v>0</v>
      </c>
      <c r="E6930">
        <f>Table2[[#This Row],[Return]]</f>
        <v>0</v>
      </c>
    </row>
    <row r="6931" spans="2:5" x14ac:dyDescent="0.2">
      <c r="B6931" s="149">
        <v>33596</v>
      </c>
      <c r="C6931" s="61">
        <v>24.470355999999999</v>
      </c>
      <c r="D6931">
        <f t="shared" si="109"/>
        <v>4.4246581640024884E-3</v>
      </c>
      <c r="E6931">
        <f>Table2[[#This Row],[Return]]</f>
        <v>4.4246581640024884E-3</v>
      </c>
    </row>
    <row r="6932" spans="2:5" x14ac:dyDescent="0.2">
      <c r="B6932" s="149">
        <v>33595</v>
      </c>
      <c r="C6932" s="61">
        <v>24.362559999999998</v>
      </c>
      <c r="D6932">
        <f t="shared" si="109"/>
        <v>8.9287019537325381E-3</v>
      </c>
      <c r="E6932">
        <f>Table2[[#This Row],[Return]]</f>
        <v>8.9287019537325381E-3</v>
      </c>
    </row>
    <row r="6933" spans="2:5" x14ac:dyDescent="0.2">
      <c r="B6933" s="149">
        <v>33592</v>
      </c>
      <c r="C6933" s="61">
        <v>24.146958999999999</v>
      </c>
      <c r="D6933">
        <f t="shared" si="109"/>
        <v>4.4844752453039758E-3</v>
      </c>
      <c r="E6933">
        <f>Table2[[#This Row],[Return]]</f>
        <v>4.4844752453039758E-3</v>
      </c>
    </row>
    <row r="6934" spans="2:5" x14ac:dyDescent="0.2">
      <c r="B6934" s="149">
        <v>33591</v>
      </c>
      <c r="C6934" s="61">
        <v>24.039155999999998</v>
      </c>
      <c r="D6934">
        <f t="shared" si="109"/>
        <v>1.8264770165251784E-2</v>
      </c>
      <c r="E6934">
        <f>Table2[[#This Row],[Return]]</f>
        <v>1.8264770165251784E-2</v>
      </c>
    </row>
    <row r="6935" spans="2:5" x14ac:dyDescent="0.2">
      <c r="B6935" s="149">
        <v>33590</v>
      </c>
      <c r="C6935" s="61">
        <v>23.607962000000001</v>
      </c>
      <c r="D6935">
        <f t="shared" si="109"/>
        <v>4.5872024201365508E-3</v>
      </c>
      <c r="E6935">
        <f>Table2[[#This Row],[Return]]</f>
        <v>4.5872024201365508E-3</v>
      </c>
    </row>
    <row r="6936" spans="2:5" x14ac:dyDescent="0.2">
      <c r="B6936" s="149">
        <v>33589</v>
      </c>
      <c r="C6936" s="61">
        <v>23.500162</v>
      </c>
      <c r="D6936">
        <f t="shared" si="109"/>
        <v>-1.8018279275681861E-2</v>
      </c>
      <c r="E6936">
        <f>Table2[[#This Row],[Return]]</f>
        <v>-1.8018279275681861E-2</v>
      </c>
    </row>
    <row r="6937" spans="2:5" x14ac:dyDescent="0.2">
      <c r="B6937" s="149">
        <v>33588</v>
      </c>
      <c r="C6937" s="61">
        <v>23.931363999999999</v>
      </c>
      <c r="D6937">
        <f t="shared" si="109"/>
        <v>4.2253864633877911E-2</v>
      </c>
      <c r="E6937">
        <f>Table2[[#This Row],[Return]]</f>
        <v>4.2253864633877911E-2</v>
      </c>
    </row>
    <row r="6938" spans="2:5" x14ac:dyDescent="0.2">
      <c r="B6938" s="149">
        <v>33585</v>
      </c>
      <c r="C6938" s="61">
        <v>22.961165999999999</v>
      </c>
      <c r="D6938">
        <f t="shared" si="109"/>
        <v>0</v>
      </c>
      <c r="E6938">
        <f>Table2[[#This Row],[Return]]</f>
        <v>0</v>
      </c>
    </row>
    <row r="6939" spans="2:5" x14ac:dyDescent="0.2">
      <c r="B6939" s="149">
        <v>33584</v>
      </c>
      <c r="C6939" s="61">
        <v>22.961165999999999</v>
      </c>
      <c r="D6939">
        <f t="shared" si="109"/>
        <v>-9.3023767553410061E-3</v>
      </c>
      <c r="E6939">
        <f>Table2[[#This Row],[Return]]</f>
        <v>-9.3023767553410061E-3</v>
      </c>
    </row>
    <row r="6940" spans="2:5" x14ac:dyDescent="0.2">
      <c r="B6940" s="149">
        <v>33583</v>
      </c>
      <c r="C6940" s="61">
        <v>23.176765</v>
      </c>
      <c r="D6940">
        <f t="shared" si="109"/>
        <v>0</v>
      </c>
      <c r="E6940">
        <f>Table2[[#This Row],[Return]]</f>
        <v>0</v>
      </c>
    </row>
    <row r="6941" spans="2:5" x14ac:dyDescent="0.2">
      <c r="B6941" s="149">
        <v>33582</v>
      </c>
      <c r="C6941" s="61">
        <v>23.176765</v>
      </c>
      <c r="D6941">
        <f t="shared" si="109"/>
        <v>4.6729883491949823E-3</v>
      </c>
      <c r="E6941">
        <f>Table2[[#This Row],[Return]]</f>
        <v>4.6729883491949823E-3</v>
      </c>
    </row>
    <row r="6942" spans="2:5" x14ac:dyDescent="0.2">
      <c r="B6942" s="149">
        <v>33581</v>
      </c>
      <c r="C6942" s="61">
        <v>23.068964000000001</v>
      </c>
      <c r="D6942">
        <f t="shared" si="109"/>
        <v>-2.7272875620563027E-2</v>
      </c>
      <c r="E6942">
        <f>Table2[[#This Row],[Return]]</f>
        <v>-2.7272875620563027E-2</v>
      </c>
    </row>
    <row r="6943" spans="2:5" x14ac:dyDescent="0.2">
      <c r="B6943" s="149">
        <v>33578</v>
      </c>
      <c r="C6943" s="61">
        <v>23.715761000000001</v>
      </c>
      <c r="D6943">
        <f t="shared" si="109"/>
        <v>2.8037539960615455E-2</v>
      </c>
      <c r="E6943">
        <f>Table2[[#This Row],[Return]]</f>
        <v>2.8037539960615455E-2</v>
      </c>
    </row>
    <row r="6944" spans="2:5" x14ac:dyDescent="0.2">
      <c r="B6944" s="149">
        <v>33577</v>
      </c>
      <c r="C6944" s="61">
        <v>23.068964000000001</v>
      </c>
      <c r="D6944">
        <f t="shared" si="109"/>
        <v>-1.3825108584569768E-2</v>
      </c>
      <c r="E6944">
        <f>Table2[[#This Row],[Return]]</f>
        <v>-1.3825108584569768E-2</v>
      </c>
    </row>
    <row r="6945" spans="2:5" x14ac:dyDescent="0.2">
      <c r="B6945" s="149">
        <v>33576</v>
      </c>
      <c r="C6945" s="61">
        <v>23.392365999999999</v>
      </c>
      <c r="D6945">
        <f t="shared" si="109"/>
        <v>-2.2522661056845712E-2</v>
      </c>
      <c r="E6945">
        <f>Table2[[#This Row],[Return]]</f>
        <v>-2.2522661056845712E-2</v>
      </c>
    </row>
    <row r="6946" spans="2:5" x14ac:dyDescent="0.2">
      <c r="B6946" s="149">
        <v>33575</v>
      </c>
      <c r="C6946" s="61">
        <v>23.931363999999999</v>
      </c>
      <c r="D6946">
        <f t="shared" si="109"/>
        <v>-1.7699125215084127E-2</v>
      </c>
      <c r="E6946">
        <f>Table2[[#This Row],[Return]]</f>
        <v>-1.7699125215084127E-2</v>
      </c>
    </row>
    <row r="6947" spans="2:5" x14ac:dyDescent="0.2">
      <c r="B6947" s="149">
        <v>33574</v>
      </c>
      <c r="C6947" s="61">
        <v>24.362559999999998</v>
      </c>
      <c r="D6947">
        <f t="shared" si="109"/>
        <v>-8.7718541618826678E-3</v>
      </c>
      <c r="E6947">
        <f>Table2[[#This Row],[Return]]</f>
        <v>-8.7718541618826678E-3</v>
      </c>
    </row>
    <row r="6948" spans="2:5" x14ac:dyDescent="0.2">
      <c r="B6948" s="149">
        <v>33571</v>
      </c>
      <c r="C6948" s="61">
        <v>24.578156</v>
      </c>
      <c r="D6948">
        <f t="shared" si="109"/>
        <v>1.7857196842053731E-2</v>
      </c>
      <c r="E6948">
        <f>Table2[[#This Row],[Return]]</f>
        <v>1.7857196842053731E-2</v>
      </c>
    </row>
    <row r="6949" spans="2:5" x14ac:dyDescent="0.2">
      <c r="B6949" s="149">
        <v>33570</v>
      </c>
      <c r="C6949" s="61">
        <v>24.146958999999999</v>
      </c>
      <c r="D6949">
        <f t="shared" si="109"/>
        <v>0</v>
      </c>
      <c r="E6949">
        <f>Table2[[#This Row],[Return]]</f>
        <v>0</v>
      </c>
    </row>
    <row r="6950" spans="2:5" x14ac:dyDescent="0.2">
      <c r="B6950" s="149">
        <v>33569</v>
      </c>
      <c r="C6950" s="61">
        <v>24.146958999999999</v>
      </c>
      <c r="D6950">
        <f t="shared" si="109"/>
        <v>1.8181917080375299E-2</v>
      </c>
      <c r="E6950">
        <f>Table2[[#This Row],[Return]]</f>
        <v>1.8181917080375299E-2</v>
      </c>
    </row>
    <row r="6951" spans="2:5" x14ac:dyDescent="0.2">
      <c r="B6951" s="149">
        <v>33568</v>
      </c>
      <c r="C6951" s="61">
        <v>23.715761000000001</v>
      </c>
      <c r="D6951">
        <f t="shared" si="109"/>
        <v>-3.9301534876691142E-2</v>
      </c>
      <c r="E6951">
        <f>Table2[[#This Row],[Return]]</f>
        <v>-3.9301534876691142E-2</v>
      </c>
    </row>
    <row r="6952" spans="2:5" x14ac:dyDescent="0.2">
      <c r="B6952" s="149">
        <v>33567</v>
      </c>
      <c r="C6952" s="61">
        <v>24.685956999999998</v>
      </c>
      <c r="D6952">
        <f t="shared" si="109"/>
        <v>0</v>
      </c>
      <c r="E6952">
        <f>Table2[[#This Row],[Return]]</f>
        <v>0</v>
      </c>
    </row>
    <row r="6953" spans="2:5" x14ac:dyDescent="0.2">
      <c r="B6953" s="149">
        <v>33564</v>
      </c>
      <c r="C6953" s="61">
        <v>24.685956999999998</v>
      </c>
      <c r="D6953">
        <f t="shared" si="109"/>
        <v>-3.3755103657599171E-2</v>
      </c>
      <c r="E6953">
        <f>Table2[[#This Row],[Return]]</f>
        <v>-3.3755103657599171E-2</v>
      </c>
    </row>
    <row r="6954" spans="2:5" x14ac:dyDescent="0.2">
      <c r="B6954" s="149">
        <v>33563</v>
      </c>
      <c r="C6954" s="61">
        <v>25.548344</v>
      </c>
      <c r="D6954">
        <f t="shared" si="109"/>
        <v>0</v>
      </c>
      <c r="E6954">
        <f>Table2[[#This Row],[Return]]</f>
        <v>0</v>
      </c>
    </row>
    <row r="6955" spans="2:5" x14ac:dyDescent="0.2">
      <c r="B6955" s="149">
        <v>33562</v>
      </c>
      <c r="C6955" s="61">
        <v>25.548344</v>
      </c>
      <c r="D6955">
        <f t="shared" si="109"/>
        <v>-5.1999931131030346E-2</v>
      </c>
      <c r="E6955">
        <f>Table2[[#This Row],[Return]]</f>
        <v>-5.1999931131030346E-2</v>
      </c>
    </row>
    <row r="6956" spans="2:5" x14ac:dyDescent="0.2">
      <c r="B6956" s="149">
        <v>33561</v>
      </c>
      <c r="C6956" s="61">
        <v>26.949728</v>
      </c>
      <c r="D6956">
        <f t="shared" si="109"/>
        <v>2.8806608555367239E-2</v>
      </c>
      <c r="E6956">
        <f>Table2[[#This Row],[Return]]</f>
        <v>2.8806608555367239E-2</v>
      </c>
    </row>
    <row r="6957" spans="2:5" x14ac:dyDescent="0.2">
      <c r="B6957" s="149">
        <v>33560</v>
      </c>
      <c r="C6957" s="61">
        <v>26.195135000000001</v>
      </c>
      <c r="D6957">
        <f t="shared" si="109"/>
        <v>-3.5714350134640409E-2</v>
      </c>
      <c r="E6957">
        <f>Table2[[#This Row],[Return]]</f>
        <v>-3.5714350134640409E-2</v>
      </c>
    </row>
    <row r="6958" spans="2:5" x14ac:dyDescent="0.2">
      <c r="B6958" s="149">
        <v>33557</v>
      </c>
      <c r="C6958" s="61">
        <v>27.165327000000001</v>
      </c>
      <c r="D6958">
        <f t="shared" si="109"/>
        <v>-2.3255796393802371E-2</v>
      </c>
      <c r="E6958">
        <f>Table2[[#This Row],[Return]]</f>
        <v>-2.3255796393802371E-2</v>
      </c>
    </row>
    <row r="6959" spans="2:5" x14ac:dyDescent="0.2">
      <c r="B6959" s="149">
        <v>33556</v>
      </c>
      <c r="C6959" s="61">
        <v>27.81212</v>
      </c>
      <c r="D6959">
        <f t="shared" si="109"/>
        <v>-7.6922429212569953E-3</v>
      </c>
      <c r="E6959">
        <f>Table2[[#This Row],[Return]]</f>
        <v>-7.6922429212569953E-3</v>
      </c>
    </row>
    <row r="6960" spans="2:5" x14ac:dyDescent="0.2">
      <c r="B6960" s="149">
        <v>33555</v>
      </c>
      <c r="C6960" s="61">
        <v>28.027716000000002</v>
      </c>
      <c r="D6960">
        <f t="shared" si="109"/>
        <v>-7.6336996819459796E-3</v>
      </c>
      <c r="E6960">
        <f>Table2[[#This Row],[Return]]</f>
        <v>-7.6336996819459796E-3</v>
      </c>
    </row>
    <row r="6961" spans="2:5" x14ac:dyDescent="0.2">
      <c r="B6961" s="149">
        <v>33554</v>
      </c>
      <c r="C6961" s="61">
        <v>28.243317000000001</v>
      </c>
      <c r="D6961">
        <f t="shared" si="109"/>
        <v>-1.1320797648591986E-2</v>
      </c>
      <c r="E6961">
        <f>Table2[[#This Row],[Return]]</f>
        <v>-1.1320797648591986E-2</v>
      </c>
    </row>
    <row r="6962" spans="2:5" x14ac:dyDescent="0.2">
      <c r="B6962" s="149">
        <v>33553</v>
      </c>
      <c r="C6962" s="61">
        <v>28.566714999999999</v>
      </c>
      <c r="D6962">
        <f t="shared" si="109"/>
        <v>-3.7593663752895296E-3</v>
      </c>
      <c r="E6962">
        <f>Table2[[#This Row],[Return]]</f>
        <v>-3.7593663752895296E-3</v>
      </c>
    </row>
    <row r="6963" spans="2:5" x14ac:dyDescent="0.2">
      <c r="B6963" s="149">
        <v>33550</v>
      </c>
      <c r="C6963" s="61">
        <v>28.674513000000001</v>
      </c>
      <c r="D6963">
        <f t="shared" si="109"/>
        <v>-3.7454595384193729E-3</v>
      </c>
      <c r="E6963">
        <f>Table2[[#This Row],[Return]]</f>
        <v>-3.7454595384193729E-3</v>
      </c>
    </row>
    <row r="6964" spans="2:5" x14ac:dyDescent="0.2">
      <c r="B6964" s="149">
        <v>33549</v>
      </c>
      <c r="C6964" s="61">
        <v>28.782316000000002</v>
      </c>
      <c r="D6964">
        <f t="shared" si="109"/>
        <v>0</v>
      </c>
      <c r="E6964">
        <f>Table2[[#This Row],[Return]]</f>
        <v>0</v>
      </c>
    </row>
    <row r="6965" spans="2:5" x14ac:dyDescent="0.2">
      <c r="B6965" s="149">
        <v>33548</v>
      </c>
      <c r="C6965" s="61">
        <v>28.782316000000002</v>
      </c>
      <c r="D6965">
        <f t="shared" si="109"/>
        <v>0</v>
      </c>
      <c r="E6965">
        <f>Table2[[#This Row],[Return]]</f>
        <v>0</v>
      </c>
    </row>
    <row r="6966" spans="2:5" x14ac:dyDescent="0.2">
      <c r="B6966" s="149">
        <v>33547</v>
      </c>
      <c r="C6966" s="61">
        <v>28.782316000000002</v>
      </c>
      <c r="D6966">
        <f t="shared" si="109"/>
        <v>-2.9090696512675224E-2</v>
      </c>
      <c r="E6966">
        <f>Table2[[#This Row],[Return]]</f>
        <v>-2.9090696512675224E-2</v>
      </c>
    </row>
    <row r="6967" spans="2:5" x14ac:dyDescent="0.2">
      <c r="B6967" s="149">
        <v>33546</v>
      </c>
      <c r="C6967" s="61">
        <v>29.644701000000001</v>
      </c>
      <c r="D6967">
        <f t="shared" si="109"/>
        <v>0</v>
      </c>
      <c r="E6967">
        <f>Table2[[#This Row],[Return]]</f>
        <v>0</v>
      </c>
    </row>
    <row r="6968" spans="2:5" x14ac:dyDescent="0.2">
      <c r="B6968" s="149">
        <v>33543</v>
      </c>
      <c r="C6968" s="61">
        <v>29.644701000000001</v>
      </c>
      <c r="D6968">
        <f t="shared" si="109"/>
        <v>1.1029593197763903E-2</v>
      </c>
      <c r="E6968">
        <f>Table2[[#This Row],[Return]]</f>
        <v>1.1029593197763903E-2</v>
      </c>
    </row>
    <row r="6969" spans="2:5" x14ac:dyDescent="0.2">
      <c r="B6969" s="149">
        <v>33542</v>
      </c>
      <c r="C6969" s="61">
        <v>29.321299</v>
      </c>
      <c r="D6969">
        <f t="shared" si="109"/>
        <v>2.2556128503385522E-2</v>
      </c>
      <c r="E6969">
        <f>Table2[[#This Row],[Return]]</f>
        <v>2.2556128503385522E-2</v>
      </c>
    </row>
    <row r="6970" spans="2:5" x14ac:dyDescent="0.2">
      <c r="B6970" s="149">
        <v>33541</v>
      </c>
      <c r="C6970" s="61">
        <v>28.674513000000001</v>
      </c>
      <c r="D6970">
        <f t="shared" si="109"/>
        <v>-2.9197101050363935E-2</v>
      </c>
      <c r="E6970">
        <f>Table2[[#This Row],[Return]]</f>
        <v>-2.9197101050363935E-2</v>
      </c>
    </row>
    <row r="6971" spans="2:5" x14ac:dyDescent="0.2">
      <c r="B6971" s="149">
        <v>33540</v>
      </c>
      <c r="C6971" s="61">
        <v>29.536905000000001</v>
      </c>
      <c r="D6971">
        <f t="shared" si="109"/>
        <v>4.5801560772766162E-2</v>
      </c>
      <c r="E6971">
        <f>Table2[[#This Row],[Return]]</f>
        <v>4.5801560772766162E-2</v>
      </c>
    </row>
    <row r="6972" spans="2:5" x14ac:dyDescent="0.2">
      <c r="B6972" s="149">
        <v>33539</v>
      </c>
      <c r="C6972" s="61">
        <v>28.243317000000001</v>
      </c>
      <c r="D6972">
        <f t="shared" si="109"/>
        <v>0</v>
      </c>
      <c r="E6972">
        <f>Table2[[#This Row],[Return]]</f>
        <v>0</v>
      </c>
    </row>
    <row r="6973" spans="2:5" x14ac:dyDescent="0.2">
      <c r="B6973" s="149">
        <v>33536</v>
      </c>
      <c r="C6973" s="61">
        <v>28.243317000000001</v>
      </c>
      <c r="D6973">
        <f t="shared" si="109"/>
        <v>0</v>
      </c>
      <c r="E6973">
        <f>Table2[[#This Row],[Return]]</f>
        <v>0</v>
      </c>
    </row>
    <row r="6974" spans="2:5" x14ac:dyDescent="0.2">
      <c r="B6974" s="149">
        <v>33535</v>
      </c>
      <c r="C6974" s="61">
        <v>28.243317000000001</v>
      </c>
      <c r="D6974">
        <f t="shared" si="109"/>
        <v>1.0802578546581561E-2</v>
      </c>
      <c r="E6974">
        <f>Table2[[#This Row],[Return]]</f>
        <v>1.0802578546581561E-2</v>
      </c>
    </row>
    <row r="6975" spans="2:5" x14ac:dyDescent="0.2">
      <c r="B6975" s="149">
        <v>33534</v>
      </c>
      <c r="C6975" s="61">
        <v>27.941476999999999</v>
      </c>
      <c r="D6975">
        <f t="shared" si="109"/>
        <v>1.6470498958045404E-2</v>
      </c>
      <c r="E6975">
        <f>Table2[[#This Row],[Return]]</f>
        <v>1.6470498958045404E-2</v>
      </c>
    </row>
    <row r="6976" spans="2:5" x14ac:dyDescent="0.2">
      <c r="B6976" s="149">
        <v>33533</v>
      </c>
      <c r="C6976" s="61">
        <v>27.488724000000001</v>
      </c>
      <c r="D6976">
        <f t="shared" si="109"/>
        <v>0</v>
      </c>
      <c r="E6976">
        <f>Table2[[#This Row],[Return]]</f>
        <v>0</v>
      </c>
    </row>
    <row r="6977" spans="2:5" x14ac:dyDescent="0.2">
      <c r="B6977" s="149">
        <v>33532</v>
      </c>
      <c r="C6977" s="61">
        <v>27.488724000000001</v>
      </c>
      <c r="D6977">
        <f t="shared" si="109"/>
        <v>-3.9062529725212109E-3</v>
      </c>
      <c r="E6977">
        <f>Table2[[#This Row],[Return]]</f>
        <v>-3.9062529725212109E-3</v>
      </c>
    </row>
    <row r="6978" spans="2:5" x14ac:dyDescent="0.2">
      <c r="B6978" s="149">
        <v>33529</v>
      </c>
      <c r="C6978" s="61">
        <v>27.596523000000001</v>
      </c>
      <c r="D6978">
        <f t="shared" si="109"/>
        <v>0</v>
      </c>
      <c r="E6978">
        <f>Table2[[#This Row],[Return]]</f>
        <v>0</v>
      </c>
    </row>
    <row r="6979" spans="2:5" x14ac:dyDescent="0.2">
      <c r="B6979" s="149">
        <v>33528</v>
      </c>
      <c r="C6979" s="61">
        <v>27.596523000000001</v>
      </c>
      <c r="D6979">
        <f t="shared" si="109"/>
        <v>0</v>
      </c>
      <c r="E6979">
        <f>Table2[[#This Row],[Return]]</f>
        <v>0</v>
      </c>
    </row>
    <row r="6980" spans="2:5" x14ac:dyDescent="0.2">
      <c r="B6980" s="149">
        <v>33527</v>
      </c>
      <c r="C6980" s="61">
        <v>27.596523000000001</v>
      </c>
      <c r="D6980">
        <f t="shared" ref="D6980:D7043" si="110">(C6980-C6981)/C6981</f>
        <v>1.9920484963812671E-2</v>
      </c>
      <c r="E6980">
        <f>Table2[[#This Row],[Return]]</f>
        <v>1.9920484963812671E-2</v>
      </c>
    </row>
    <row r="6981" spans="2:5" x14ac:dyDescent="0.2">
      <c r="B6981" s="149">
        <v>33526</v>
      </c>
      <c r="C6981" s="61">
        <v>27.057524000000001</v>
      </c>
      <c r="D6981">
        <f t="shared" si="110"/>
        <v>3.9998919469614105E-3</v>
      </c>
      <c r="E6981">
        <f>Table2[[#This Row],[Return]]</f>
        <v>3.9998919469614105E-3</v>
      </c>
    </row>
    <row r="6982" spans="2:5" x14ac:dyDescent="0.2">
      <c r="B6982" s="149">
        <v>33525</v>
      </c>
      <c r="C6982" s="61">
        <v>26.949728</v>
      </c>
      <c r="D6982">
        <f t="shared" si="110"/>
        <v>-1.185771707495932E-2</v>
      </c>
      <c r="E6982">
        <f>Table2[[#This Row],[Return]]</f>
        <v>-1.185771707495932E-2</v>
      </c>
    </row>
    <row r="6983" spans="2:5" x14ac:dyDescent="0.2">
      <c r="B6983" s="149">
        <v>33522</v>
      </c>
      <c r="C6983" s="61">
        <v>27.273125</v>
      </c>
      <c r="D6983">
        <f t="shared" si="110"/>
        <v>0</v>
      </c>
      <c r="E6983">
        <f>Table2[[#This Row],[Return]]</f>
        <v>0</v>
      </c>
    </row>
    <row r="6984" spans="2:5" x14ac:dyDescent="0.2">
      <c r="B6984" s="149">
        <v>33521</v>
      </c>
      <c r="C6984" s="61">
        <v>27.273125</v>
      </c>
      <c r="D6984">
        <f t="shared" si="110"/>
        <v>2.8455385724623573E-2</v>
      </c>
      <c r="E6984">
        <f>Table2[[#This Row],[Return]]</f>
        <v>2.8455385724623573E-2</v>
      </c>
    </row>
    <row r="6985" spans="2:5" x14ac:dyDescent="0.2">
      <c r="B6985" s="149">
        <v>33520</v>
      </c>
      <c r="C6985" s="61">
        <v>26.518529999999998</v>
      </c>
      <c r="D6985">
        <f t="shared" si="110"/>
        <v>-8.0647088873239889E-3</v>
      </c>
      <c r="E6985">
        <f>Table2[[#This Row],[Return]]</f>
        <v>-8.0647088873239889E-3</v>
      </c>
    </row>
    <row r="6986" spans="2:5" x14ac:dyDescent="0.2">
      <c r="B6986" s="149">
        <v>33519</v>
      </c>
      <c r="C6986" s="61">
        <v>26.734133</v>
      </c>
      <c r="D6986">
        <f t="shared" si="110"/>
        <v>0</v>
      </c>
      <c r="E6986">
        <f>Table2[[#This Row],[Return]]</f>
        <v>0</v>
      </c>
    </row>
    <row r="6987" spans="2:5" x14ac:dyDescent="0.2">
      <c r="B6987" s="149">
        <v>33518</v>
      </c>
      <c r="C6987" s="61">
        <v>26.734133</v>
      </c>
      <c r="D6987">
        <f t="shared" si="110"/>
        <v>2.4793524336865956E-2</v>
      </c>
      <c r="E6987">
        <f>Table2[[#This Row],[Return]]</f>
        <v>2.4793524336865956E-2</v>
      </c>
    </row>
    <row r="6988" spans="2:5" x14ac:dyDescent="0.2">
      <c r="B6988" s="149">
        <v>33515</v>
      </c>
      <c r="C6988" s="61">
        <v>26.087336000000001</v>
      </c>
      <c r="D6988">
        <f t="shared" si="110"/>
        <v>-3.2000026122712626E-2</v>
      </c>
      <c r="E6988">
        <f>Table2[[#This Row],[Return]]</f>
        <v>-3.2000026122712626E-2</v>
      </c>
    </row>
    <row r="6989" spans="2:5" x14ac:dyDescent="0.2">
      <c r="B6989" s="149">
        <v>33514</v>
      </c>
      <c r="C6989" s="61">
        <v>26.949728</v>
      </c>
      <c r="D6989">
        <f t="shared" si="110"/>
        <v>-2.7237516163992458E-2</v>
      </c>
      <c r="E6989">
        <f>Table2[[#This Row],[Return]]</f>
        <v>-2.7237516163992458E-2</v>
      </c>
    </row>
    <row r="6990" spans="2:5" x14ac:dyDescent="0.2">
      <c r="B6990" s="149">
        <v>33513</v>
      </c>
      <c r="C6990" s="61">
        <v>27.704325000000001</v>
      </c>
      <c r="D6990">
        <f t="shared" si="110"/>
        <v>0</v>
      </c>
      <c r="E6990">
        <f>Table2[[#This Row],[Return]]</f>
        <v>0</v>
      </c>
    </row>
    <row r="6991" spans="2:5" x14ac:dyDescent="0.2">
      <c r="B6991" s="149">
        <v>33512</v>
      </c>
      <c r="C6991" s="61">
        <v>27.704325000000001</v>
      </c>
      <c r="D6991">
        <f t="shared" si="110"/>
        <v>-7.7219771602513405E-3</v>
      </c>
      <c r="E6991">
        <f>Table2[[#This Row],[Return]]</f>
        <v>-7.7219771602513405E-3</v>
      </c>
    </row>
    <row r="6992" spans="2:5" x14ac:dyDescent="0.2">
      <c r="B6992" s="149">
        <v>33511</v>
      </c>
      <c r="C6992" s="61">
        <v>27.919922</v>
      </c>
      <c r="D6992">
        <f t="shared" si="110"/>
        <v>-7.6625935343705969E-3</v>
      </c>
      <c r="E6992">
        <f>Table2[[#This Row],[Return]]</f>
        <v>-7.6625935343705969E-3</v>
      </c>
    </row>
    <row r="6993" spans="2:5" x14ac:dyDescent="0.2">
      <c r="B6993" s="149">
        <v>33508</v>
      </c>
      <c r="C6993" s="61">
        <v>28.135513</v>
      </c>
      <c r="D6993">
        <f t="shared" si="110"/>
        <v>6.0975589521742014E-2</v>
      </c>
      <c r="E6993">
        <f>Table2[[#This Row],[Return]]</f>
        <v>6.0975589521742014E-2</v>
      </c>
    </row>
    <row r="6994" spans="2:5" x14ac:dyDescent="0.2">
      <c r="B6994" s="149">
        <v>33507</v>
      </c>
      <c r="C6994" s="61">
        <v>26.518529999999998</v>
      </c>
      <c r="D6994">
        <f t="shared" si="110"/>
        <v>-3.5294253745645043E-2</v>
      </c>
      <c r="E6994">
        <f>Table2[[#This Row],[Return]]</f>
        <v>-3.5294253745645043E-2</v>
      </c>
    </row>
    <row r="6995" spans="2:5" x14ac:dyDescent="0.2">
      <c r="B6995" s="149">
        <v>33506</v>
      </c>
      <c r="C6995" s="61">
        <v>27.488724000000001</v>
      </c>
      <c r="D6995">
        <f t="shared" si="110"/>
        <v>-3.9062529725212109E-3</v>
      </c>
      <c r="E6995">
        <f>Table2[[#This Row],[Return]]</f>
        <v>-3.9062529725212109E-3</v>
      </c>
    </row>
    <row r="6996" spans="2:5" x14ac:dyDescent="0.2">
      <c r="B6996" s="149">
        <v>33505</v>
      </c>
      <c r="C6996" s="61">
        <v>27.596523000000001</v>
      </c>
      <c r="D6996">
        <f t="shared" si="110"/>
        <v>-1.5384521521482534E-2</v>
      </c>
      <c r="E6996">
        <f>Table2[[#This Row],[Return]]</f>
        <v>-1.5384521521482534E-2</v>
      </c>
    </row>
    <row r="6997" spans="2:5" x14ac:dyDescent="0.2">
      <c r="B6997" s="149">
        <v>33504</v>
      </c>
      <c r="C6997" s="61">
        <v>28.027716000000002</v>
      </c>
      <c r="D6997">
        <f t="shared" si="110"/>
        <v>0</v>
      </c>
      <c r="E6997">
        <f>Table2[[#This Row],[Return]]</f>
        <v>0</v>
      </c>
    </row>
    <row r="6998" spans="2:5" x14ac:dyDescent="0.2">
      <c r="B6998" s="149">
        <v>33501</v>
      </c>
      <c r="C6998" s="61">
        <v>28.027716000000002</v>
      </c>
      <c r="D6998">
        <f t="shared" si="110"/>
        <v>-1.8868077761128536E-2</v>
      </c>
      <c r="E6998">
        <f>Table2[[#This Row],[Return]]</f>
        <v>-1.8868077761128536E-2</v>
      </c>
    </row>
    <row r="6999" spans="2:5" x14ac:dyDescent="0.2">
      <c r="B6999" s="149">
        <v>33500</v>
      </c>
      <c r="C6999" s="61">
        <v>28.566714999999999</v>
      </c>
      <c r="D6999">
        <f t="shared" si="110"/>
        <v>0</v>
      </c>
      <c r="E6999">
        <f>Table2[[#This Row],[Return]]</f>
        <v>0</v>
      </c>
    </row>
    <row r="7000" spans="2:5" x14ac:dyDescent="0.2">
      <c r="B7000" s="149">
        <v>33499</v>
      </c>
      <c r="C7000" s="61">
        <v>28.566714999999999</v>
      </c>
      <c r="D7000">
        <f t="shared" si="110"/>
        <v>-7.490745359060161E-3</v>
      </c>
      <c r="E7000">
        <f>Table2[[#This Row],[Return]]</f>
        <v>-7.490745359060161E-3</v>
      </c>
    </row>
    <row r="7001" spans="2:5" x14ac:dyDescent="0.2">
      <c r="B7001" s="149">
        <v>33498</v>
      </c>
      <c r="C7001" s="61">
        <v>28.782316000000002</v>
      </c>
      <c r="D7001">
        <f t="shared" si="110"/>
        <v>-2.5547327995265559E-2</v>
      </c>
      <c r="E7001">
        <f>Table2[[#This Row],[Return]]</f>
        <v>-2.5547327995265559E-2</v>
      </c>
    </row>
    <row r="7002" spans="2:5" x14ac:dyDescent="0.2">
      <c r="B7002" s="149">
        <v>33497</v>
      </c>
      <c r="C7002" s="61">
        <v>29.536905000000001</v>
      </c>
      <c r="D7002">
        <f t="shared" si="110"/>
        <v>1.858733892934572E-2</v>
      </c>
      <c r="E7002">
        <f>Table2[[#This Row],[Return]]</f>
        <v>1.858733892934572E-2</v>
      </c>
    </row>
    <row r="7003" spans="2:5" x14ac:dyDescent="0.2">
      <c r="B7003" s="149">
        <v>33494</v>
      </c>
      <c r="C7003" s="61">
        <v>28.997910999999998</v>
      </c>
      <c r="D7003">
        <f t="shared" si="110"/>
        <v>2.2813956843312309E-2</v>
      </c>
      <c r="E7003">
        <f>Table2[[#This Row],[Return]]</f>
        <v>2.2813956843312309E-2</v>
      </c>
    </row>
    <row r="7004" spans="2:5" x14ac:dyDescent="0.2">
      <c r="B7004" s="149">
        <v>33493</v>
      </c>
      <c r="C7004" s="61">
        <v>28.351109999999998</v>
      </c>
      <c r="D7004">
        <f t="shared" si="110"/>
        <v>0</v>
      </c>
      <c r="E7004">
        <f>Table2[[#This Row],[Return]]</f>
        <v>0</v>
      </c>
    </row>
    <row r="7005" spans="2:5" x14ac:dyDescent="0.2">
      <c r="B7005" s="149">
        <v>33492</v>
      </c>
      <c r="C7005" s="61">
        <v>28.351109999999998</v>
      </c>
      <c r="D7005">
        <f t="shared" si="110"/>
        <v>0</v>
      </c>
      <c r="E7005">
        <f>Table2[[#This Row],[Return]]</f>
        <v>0</v>
      </c>
    </row>
    <row r="7006" spans="2:5" x14ac:dyDescent="0.2">
      <c r="B7006" s="149">
        <v>33491</v>
      </c>
      <c r="C7006" s="61">
        <v>28.351109999999998</v>
      </c>
      <c r="D7006">
        <f t="shared" si="110"/>
        <v>-1.1278412993448311E-2</v>
      </c>
      <c r="E7006">
        <f>Table2[[#This Row],[Return]]</f>
        <v>-1.1278412993448311E-2</v>
      </c>
    </row>
    <row r="7007" spans="2:5" x14ac:dyDescent="0.2">
      <c r="B7007" s="149">
        <v>33490</v>
      </c>
      <c r="C7007" s="61">
        <v>28.674513000000001</v>
      </c>
      <c r="D7007">
        <f t="shared" si="110"/>
        <v>0</v>
      </c>
      <c r="E7007">
        <f>Table2[[#This Row],[Return]]</f>
        <v>0</v>
      </c>
    </row>
    <row r="7008" spans="2:5" x14ac:dyDescent="0.2">
      <c r="B7008" s="149">
        <v>33487</v>
      </c>
      <c r="C7008" s="61">
        <v>28.674513000000001</v>
      </c>
      <c r="D7008">
        <f t="shared" si="110"/>
        <v>3.7735525418306761E-3</v>
      </c>
      <c r="E7008">
        <f>Table2[[#This Row],[Return]]</f>
        <v>3.7735525418306761E-3</v>
      </c>
    </row>
    <row r="7009" spans="2:5" x14ac:dyDescent="0.2">
      <c r="B7009" s="149">
        <v>33486</v>
      </c>
      <c r="C7009" s="61">
        <v>28.566714999999999</v>
      </c>
      <c r="D7009">
        <f t="shared" si="110"/>
        <v>2.7131876318669642E-2</v>
      </c>
      <c r="E7009">
        <f>Table2[[#This Row],[Return]]</f>
        <v>2.7131876318669642E-2</v>
      </c>
    </row>
    <row r="7010" spans="2:5" x14ac:dyDescent="0.2">
      <c r="B7010" s="149">
        <v>33485</v>
      </c>
      <c r="C7010" s="61">
        <v>27.81212</v>
      </c>
      <c r="D7010">
        <f t="shared" si="110"/>
        <v>-3.8611139386420749E-3</v>
      </c>
      <c r="E7010">
        <f>Table2[[#This Row],[Return]]</f>
        <v>-3.8611139386420749E-3</v>
      </c>
    </row>
    <row r="7011" spans="2:5" x14ac:dyDescent="0.2">
      <c r="B7011" s="149">
        <v>33484</v>
      </c>
      <c r="C7011" s="61">
        <v>27.919922</v>
      </c>
      <c r="D7011">
        <f t="shared" si="110"/>
        <v>-1.1450319379979392E-2</v>
      </c>
      <c r="E7011">
        <f>Table2[[#This Row],[Return]]</f>
        <v>-1.1450319379979392E-2</v>
      </c>
    </row>
    <row r="7012" spans="2:5" x14ac:dyDescent="0.2">
      <c r="B7012" s="149">
        <v>33483</v>
      </c>
      <c r="C7012" s="61">
        <v>28.243317000000001</v>
      </c>
      <c r="D7012">
        <f t="shared" si="110"/>
        <v>0</v>
      </c>
      <c r="E7012">
        <f>Table2[[#This Row],[Return]]</f>
        <v>0</v>
      </c>
    </row>
    <row r="7013" spans="2:5" x14ac:dyDescent="0.2">
      <c r="B7013" s="149">
        <v>33480</v>
      </c>
      <c r="C7013" s="61">
        <v>28.243317000000001</v>
      </c>
      <c r="D7013">
        <f t="shared" si="110"/>
        <v>-1.5037604997859942E-2</v>
      </c>
      <c r="E7013">
        <f>Table2[[#This Row],[Return]]</f>
        <v>-1.5037604997859942E-2</v>
      </c>
    </row>
    <row r="7014" spans="2:5" x14ac:dyDescent="0.2">
      <c r="B7014" s="149">
        <v>33479</v>
      </c>
      <c r="C7014" s="61">
        <v>28.674513000000001</v>
      </c>
      <c r="D7014">
        <f t="shared" si="110"/>
        <v>0</v>
      </c>
      <c r="E7014">
        <f>Table2[[#This Row],[Return]]</f>
        <v>0</v>
      </c>
    </row>
    <row r="7015" spans="2:5" x14ac:dyDescent="0.2">
      <c r="B7015" s="149">
        <v>33478</v>
      </c>
      <c r="C7015" s="61">
        <v>28.674513000000001</v>
      </c>
      <c r="D7015">
        <f t="shared" si="110"/>
        <v>7.5756569522425418E-3</v>
      </c>
      <c r="E7015">
        <f>Table2[[#This Row],[Return]]</f>
        <v>7.5756569522425418E-3</v>
      </c>
    </row>
    <row r="7016" spans="2:5" x14ac:dyDescent="0.2">
      <c r="B7016" s="149">
        <v>33477</v>
      </c>
      <c r="C7016" s="61">
        <v>28.458918000000001</v>
      </c>
      <c r="D7016">
        <f t="shared" si="110"/>
        <v>-7.5186978764033557E-3</v>
      </c>
      <c r="E7016">
        <f>Table2[[#This Row],[Return]]</f>
        <v>-7.5186978764033557E-3</v>
      </c>
    </row>
    <row r="7017" spans="2:5" x14ac:dyDescent="0.2">
      <c r="B7017" s="149">
        <v>33476</v>
      </c>
      <c r="C7017" s="61">
        <v>28.674513000000001</v>
      </c>
      <c r="D7017">
        <f t="shared" si="110"/>
        <v>4.3137287856649865E-2</v>
      </c>
      <c r="E7017">
        <f>Table2[[#This Row],[Return]]</f>
        <v>4.3137287856649865E-2</v>
      </c>
    </row>
    <row r="7018" spans="2:5" x14ac:dyDescent="0.2">
      <c r="B7018" s="149">
        <v>33473</v>
      </c>
      <c r="C7018" s="61">
        <v>27.488724000000001</v>
      </c>
      <c r="D7018">
        <f t="shared" si="110"/>
        <v>2.0000053432821321E-2</v>
      </c>
      <c r="E7018">
        <f>Table2[[#This Row],[Return]]</f>
        <v>2.0000053432821321E-2</v>
      </c>
    </row>
    <row r="7019" spans="2:5" x14ac:dyDescent="0.2">
      <c r="B7019" s="149">
        <v>33472</v>
      </c>
      <c r="C7019" s="61">
        <v>26.949728</v>
      </c>
      <c r="D7019">
        <f t="shared" si="110"/>
        <v>2.8806608555367239E-2</v>
      </c>
      <c r="E7019">
        <f>Table2[[#This Row],[Return]]</f>
        <v>2.8806608555367239E-2</v>
      </c>
    </row>
    <row r="7020" spans="2:5" x14ac:dyDescent="0.2">
      <c r="B7020" s="149">
        <v>33471</v>
      </c>
      <c r="C7020" s="61">
        <v>26.195135000000001</v>
      </c>
      <c r="D7020">
        <f t="shared" si="110"/>
        <v>8.2985681579760689E-3</v>
      </c>
      <c r="E7020">
        <f>Table2[[#This Row],[Return]]</f>
        <v>8.2985681579760689E-3</v>
      </c>
    </row>
    <row r="7021" spans="2:5" x14ac:dyDescent="0.2">
      <c r="B7021" s="149">
        <v>33470</v>
      </c>
      <c r="C7021" s="61">
        <v>25.979541999999999</v>
      </c>
      <c r="D7021">
        <f t="shared" si="110"/>
        <v>-2.0324957680535077E-2</v>
      </c>
      <c r="E7021">
        <f>Table2[[#This Row],[Return]]</f>
        <v>-2.0324957680535077E-2</v>
      </c>
    </row>
    <row r="7022" spans="2:5" x14ac:dyDescent="0.2">
      <c r="B7022" s="149">
        <v>33469</v>
      </c>
      <c r="C7022" s="61">
        <v>26.518529999999998</v>
      </c>
      <c r="D7022">
        <f t="shared" si="110"/>
        <v>0</v>
      </c>
      <c r="E7022">
        <f>Table2[[#This Row],[Return]]</f>
        <v>0</v>
      </c>
    </row>
    <row r="7023" spans="2:5" x14ac:dyDescent="0.2">
      <c r="B7023" s="149">
        <v>33466</v>
      </c>
      <c r="C7023" s="61">
        <v>26.518529999999998</v>
      </c>
      <c r="D7023">
        <f t="shared" si="110"/>
        <v>8.1967671207439745E-3</v>
      </c>
      <c r="E7023">
        <f>Table2[[#This Row],[Return]]</f>
        <v>8.1967671207439745E-3</v>
      </c>
    </row>
    <row r="7024" spans="2:5" x14ac:dyDescent="0.2">
      <c r="B7024" s="149">
        <v>33465</v>
      </c>
      <c r="C7024" s="61">
        <v>26.302931000000001</v>
      </c>
      <c r="D7024">
        <f t="shared" si="110"/>
        <v>0</v>
      </c>
      <c r="E7024">
        <f>Table2[[#This Row],[Return]]</f>
        <v>0</v>
      </c>
    </row>
    <row r="7025" spans="2:5" x14ac:dyDescent="0.2">
      <c r="B7025" s="149">
        <v>33464</v>
      </c>
      <c r="C7025" s="61">
        <v>26.302931000000001</v>
      </c>
      <c r="D7025">
        <f t="shared" si="110"/>
        <v>1.6666604178915446E-2</v>
      </c>
      <c r="E7025">
        <f>Table2[[#This Row],[Return]]</f>
        <v>1.6666604178915446E-2</v>
      </c>
    </row>
    <row r="7026" spans="2:5" x14ac:dyDescent="0.2">
      <c r="B7026" s="149">
        <v>33463</v>
      </c>
      <c r="C7026" s="61">
        <v>25.871737</v>
      </c>
      <c r="D7026">
        <f t="shared" si="110"/>
        <v>3.8960574274107589E-2</v>
      </c>
      <c r="E7026">
        <f>Table2[[#This Row],[Return]]</f>
        <v>3.8960574274107589E-2</v>
      </c>
    </row>
    <row r="7027" spans="2:5" x14ac:dyDescent="0.2">
      <c r="B7027" s="149">
        <v>33462</v>
      </c>
      <c r="C7027" s="61">
        <v>24.901558000000001</v>
      </c>
      <c r="D7027">
        <f t="shared" si="110"/>
        <v>2.6667059716744285E-2</v>
      </c>
      <c r="E7027">
        <f>Table2[[#This Row],[Return]]</f>
        <v>2.6667059716744285E-2</v>
      </c>
    </row>
    <row r="7028" spans="2:5" x14ac:dyDescent="0.2">
      <c r="B7028" s="149">
        <v>33459</v>
      </c>
      <c r="C7028" s="61">
        <v>24.254754999999999</v>
      </c>
      <c r="D7028">
        <f t="shared" si="110"/>
        <v>1.8099391766042694E-2</v>
      </c>
      <c r="E7028">
        <f>Table2[[#This Row],[Return]]</f>
        <v>1.8099391766042694E-2</v>
      </c>
    </row>
    <row r="7029" spans="2:5" x14ac:dyDescent="0.2">
      <c r="B7029" s="149">
        <v>33458</v>
      </c>
      <c r="C7029" s="61">
        <v>23.823563</v>
      </c>
      <c r="D7029">
        <f t="shared" si="110"/>
        <v>0</v>
      </c>
      <c r="E7029">
        <f>Table2[[#This Row],[Return]]</f>
        <v>0</v>
      </c>
    </row>
    <row r="7030" spans="2:5" x14ac:dyDescent="0.2">
      <c r="B7030" s="149">
        <v>33457</v>
      </c>
      <c r="C7030" s="61">
        <v>23.823563</v>
      </c>
      <c r="D7030">
        <f t="shared" si="110"/>
        <v>2.314829587754804E-2</v>
      </c>
      <c r="E7030">
        <f>Table2[[#This Row],[Return]]</f>
        <v>2.314829587754804E-2</v>
      </c>
    </row>
    <row r="7031" spans="2:5" x14ac:dyDescent="0.2">
      <c r="B7031" s="149">
        <v>33456</v>
      </c>
      <c r="C7031" s="61">
        <v>23.284565000000001</v>
      </c>
      <c r="D7031">
        <f t="shared" si="110"/>
        <v>0</v>
      </c>
      <c r="E7031">
        <f>Table2[[#This Row],[Return]]</f>
        <v>0</v>
      </c>
    </row>
    <row r="7032" spans="2:5" x14ac:dyDescent="0.2">
      <c r="B7032" s="149">
        <v>33455</v>
      </c>
      <c r="C7032" s="61">
        <v>23.284565000000001</v>
      </c>
      <c r="D7032">
        <f t="shared" si="110"/>
        <v>1.8867851049195385E-2</v>
      </c>
      <c r="E7032">
        <f>Table2[[#This Row],[Return]]</f>
        <v>1.8867851049195385E-2</v>
      </c>
    </row>
    <row r="7033" spans="2:5" x14ac:dyDescent="0.2">
      <c r="B7033" s="149">
        <v>33452</v>
      </c>
      <c r="C7033" s="61">
        <v>22.853370999999999</v>
      </c>
      <c r="D7033">
        <f t="shared" si="110"/>
        <v>0</v>
      </c>
      <c r="E7033">
        <f>Table2[[#This Row],[Return]]</f>
        <v>0</v>
      </c>
    </row>
    <row r="7034" spans="2:5" x14ac:dyDescent="0.2">
      <c r="B7034" s="149">
        <v>33451</v>
      </c>
      <c r="C7034" s="61">
        <v>22.853370999999999</v>
      </c>
      <c r="D7034">
        <f t="shared" si="110"/>
        <v>1.9230874723872589E-2</v>
      </c>
      <c r="E7034">
        <f>Table2[[#This Row],[Return]]</f>
        <v>1.9230874723872589E-2</v>
      </c>
    </row>
    <row r="7035" spans="2:5" x14ac:dyDescent="0.2">
      <c r="B7035" s="149">
        <v>33450</v>
      </c>
      <c r="C7035" s="61">
        <v>22.422173000000001</v>
      </c>
      <c r="D7035">
        <f t="shared" si="110"/>
        <v>-1.4218151373895899E-2</v>
      </c>
      <c r="E7035">
        <f>Table2[[#This Row],[Return]]</f>
        <v>-1.4218151373895899E-2</v>
      </c>
    </row>
    <row r="7036" spans="2:5" x14ac:dyDescent="0.2">
      <c r="B7036" s="149">
        <v>33449</v>
      </c>
      <c r="C7036" s="61">
        <v>22.745573</v>
      </c>
      <c r="D7036">
        <f t="shared" si="110"/>
        <v>-9.3894621902040325E-3</v>
      </c>
      <c r="E7036">
        <f>Table2[[#This Row],[Return]]</f>
        <v>-9.3894621902040325E-3</v>
      </c>
    </row>
    <row r="7037" spans="2:5" x14ac:dyDescent="0.2">
      <c r="B7037" s="149">
        <v>33448</v>
      </c>
      <c r="C7037" s="61">
        <v>22.961165999999999</v>
      </c>
      <c r="D7037">
        <f t="shared" si="110"/>
        <v>1.9138592880755183E-2</v>
      </c>
      <c r="E7037">
        <f>Table2[[#This Row],[Return]]</f>
        <v>1.9138592880755183E-2</v>
      </c>
    </row>
    <row r="7038" spans="2:5" x14ac:dyDescent="0.2">
      <c r="B7038" s="149">
        <v>33445</v>
      </c>
      <c r="C7038" s="61">
        <v>22.529973999999999</v>
      </c>
      <c r="D7038">
        <f t="shared" si="110"/>
        <v>3.4653492400431474E-2</v>
      </c>
      <c r="E7038">
        <f>Table2[[#This Row],[Return]]</f>
        <v>3.4653492400431474E-2</v>
      </c>
    </row>
    <row r="7039" spans="2:5" x14ac:dyDescent="0.2">
      <c r="B7039" s="149">
        <v>33444</v>
      </c>
      <c r="C7039" s="61">
        <v>21.775380999999999</v>
      </c>
      <c r="D7039">
        <f t="shared" si="110"/>
        <v>4.6632112149318831E-2</v>
      </c>
      <c r="E7039">
        <f>Table2[[#This Row],[Return]]</f>
        <v>4.6632112149318831E-2</v>
      </c>
    </row>
    <row r="7040" spans="2:5" x14ac:dyDescent="0.2">
      <c r="B7040" s="149">
        <v>33443</v>
      </c>
      <c r="C7040" s="61">
        <v>20.805191000000001</v>
      </c>
      <c r="D7040">
        <f t="shared" si="110"/>
        <v>5.2084344934313961E-3</v>
      </c>
      <c r="E7040">
        <f>Table2[[#This Row],[Return]]</f>
        <v>5.2084344934313961E-3</v>
      </c>
    </row>
    <row r="7041" spans="2:5" x14ac:dyDescent="0.2">
      <c r="B7041" s="149">
        <v>33442</v>
      </c>
      <c r="C7041" s="61">
        <v>20.697389999999999</v>
      </c>
      <c r="D7041">
        <f t="shared" si="110"/>
        <v>0</v>
      </c>
      <c r="E7041">
        <f>Table2[[#This Row],[Return]]</f>
        <v>0</v>
      </c>
    </row>
    <row r="7042" spans="2:5" x14ac:dyDescent="0.2">
      <c r="B7042" s="149">
        <v>33441</v>
      </c>
      <c r="C7042" s="61">
        <v>20.697389999999999</v>
      </c>
      <c r="D7042">
        <f t="shared" si="110"/>
        <v>-2.0408180651558978E-2</v>
      </c>
      <c r="E7042">
        <f>Table2[[#This Row],[Return]]</f>
        <v>-2.0408180651558978E-2</v>
      </c>
    </row>
    <row r="7043" spans="2:5" x14ac:dyDescent="0.2">
      <c r="B7043" s="149">
        <v>33438</v>
      </c>
      <c r="C7043" s="61">
        <v>21.128585999999999</v>
      </c>
      <c r="D7043">
        <f t="shared" si="110"/>
        <v>0</v>
      </c>
      <c r="E7043">
        <f>Table2[[#This Row],[Return]]</f>
        <v>0</v>
      </c>
    </row>
    <row r="7044" spans="2:5" x14ac:dyDescent="0.2">
      <c r="B7044" s="149">
        <v>33437</v>
      </c>
      <c r="C7044" s="61">
        <v>21.128585999999999</v>
      </c>
      <c r="D7044">
        <f t="shared" ref="D7044:D7107" si="111">(C7044-C7045)/C7045</f>
        <v>0</v>
      </c>
      <c r="E7044">
        <f>Table2[[#This Row],[Return]]</f>
        <v>0</v>
      </c>
    </row>
    <row r="7045" spans="2:5" x14ac:dyDescent="0.2">
      <c r="B7045" s="149">
        <v>33436</v>
      </c>
      <c r="C7045" s="61">
        <v>21.128585999999999</v>
      </c>
      <c r="D7045">
        <f t="shared" si="111"/>
        <v>-5.0764275342266296E-3</v>
      </c>
      <c r="E7045">
        <f>Table2[[#This Row],[Return]]</f>
        <v>-5.0764275342266296E-3</v>
      </c>
    </row>
    <row r="7046" spans="2:5" x14ac:dyDescent="0.2">
      <c r="B7046" s="149">
        <v>33435</v>
      </c>
      <c r="C7046" s="61">
        <v>21.236391000000001</v>
      </c>
      <c r="D7046">
        <f t="shared" si="111"/>
        <v>1.5464266295388603E-2</v>
      </c>
      <c r="E7046">
        <f>Table2[[#This Row],[Return]]</f>
        <v>1.5464266295388603E-2</v>
      </c>
    </row>
    <row r="7047" spans="2:5" x14ac:dyDescent="0.2">
      <c r="B7047" s="149">
        <v>33434</v>
      </c>
      <c r="C7047" s="61">
        <v>20.912987000000001</v>
      </c>
      <c r="D7047">
        <f t="shared" si="111"/>
        <v>-3.0000251393960866E-2</v>
      </c>
      <c r="E7047">
        <f>Table2[[#This Row],[Return]]</f>
        <v>-3.0000251393960866E-2</v>
      </c>
    </row>
    <row r="7048" spans="2:5" x14ac:dyDescent="0.2">
      <c r="B7048" s="149">
        <v>33431</v>
      </c>
      <c r="C7048" s="61">
        <v>21.559785999999999</v>
      </c>
      <c r="D7048">
        <f t="shared" si="111"/>
        <v>0</v>
      </c>
      <c r="E7048">
        <f>Table2[[#This Row],[Return]]</f>
        <v>0</v>
      </c>
    </row>
    <row r="7049" spans="2:5" x14ac:dyDescent="0.2">
      <c r="B7049" s="149">
        <v>33430</v>
      </c>
      <c r="C7049" s="61">
        <v>21.559785999999999</v>
      </c>
      <c r="D7049">
        <f t="shared" si="111"/>
        <v>3.0928102236184522E-2</v>
      </c>
      <c r="E7049">
        <f>Table2[[#This Row],[Return]]</f>
        <v>3.0928102236184522E-2</v>
      </c>
    </row>
    <row r="7050" spans="2:5" x14ac:dyDescent="0.2">
      <c r="B7050" s="149">
        <v>33429</v>
      </c>
      <c r="C7050" s="61">
        <v>20.912987000000001</v>
      </c>
      <c r="D7050">
        <f t="shared" si="111"/>
        <v>2.6455000745313029E-2</v>
      </c>
      <c r="E7050">
        <f>Table2[[#This Row],[Return]]</f>
        <v>2.6455000745313029E-2</v>
      </c>
    </row>
    <row r="7051" spans="2:5" x14ac:dyDescent="0.2">
      <c r="B7051" s="149">
        <v>33428</v>
      </c>
      <c r="C7051" s="61">
        <v>20.373992999999999</v>
      </c>
      <c r="D7051">
        <f t="shared" si="111"/>
        <v>1.612904673756331E-2</v>
      </c>
      <c r="E7051">
        <f>Table2[[#This Row],[Return]]</f>
        <v>1.612904673756331E-2</v>
      </c>
    </row>
    <row r="7052" spans="2:5" x14ac:dyDescent="0.2">
      <c r="B7052" s="149">
        <v>33427</v>
      </c>
      <c r="C7052" s="61">
        <v>20.050595999999999</v>
      </c>
      <c r="D7052">
        <f t="shared" si="111"/>
        <v>0</v>
      </c>
      <c r="E7052">
        <f>Table2[[#This Row],[Return]]</f>
        <v>0</v>
      </c>
    </row>
    <row r="7053" spans="2:5" x14ac:dyDescent="0.2">
      <c r="B7053" s="149">
        <v>33424</v>
      </c>
      <c r="C7053" s="61">
        <v>20.050595999999999</v>
      </c>
      <c r="D7053">
        <f t="shared" si="111"/>
        <v>2.1977833781291183E-2</v>
      </c>
      <c r="E7053">
        <f>Table2[[#This Row],[Return]]</f>
        <v>2.1977833781291183E-2</v>
      </c>
    </row>
    <row r="7054" spans="2:5" x14ac:dyDescent="0.2">
      <c r="B7054" s="149">
        <v>33423</v>
      </c>
      <c r="C7054" s="61">
        <v>19.619403999999999</v>
      </c>
      <c r="D7054">
        <f t="shared" si="111"/>
        <v>-2.1505196154767637E-2</v>
      </c>
      <c r="E7054">
        <f>Table2[[#This Row],[Return]]</f>
        <v>-2.1505196154767637E-2</v>
      </c>
    </row>
    <row r="7055" spans="2:5" x14ac:dyDescent="0.2">
      <c r="B7055" s="149">
        <v>33422</v>
      </c>
      <c r="C7055" s="61">
        <v>20.050595999999999</v>
      </c>
      <c r="D7055">
        <f t="shared" si="111"/>
        <v>-1.0638258502719404E-2</v>
      </c>
      <c r="E7055">
        <f>Table2[[#This Row],[Return]]</f>
        <v>-1.0638258502719404E-2</v>
      </c>
    </row>
    <row r="7056" spans="2:5" x14ac:dyDescent="0.2">
      <c r="B7056" s="149">
        <v>33421</v>
      </c>
      <c r="C7056" s="61">
        <v>20.266193000000001</v>
      </c>
      <c r="D7056">
        <f t="shared" si="111"/>
        <v>3.8673857874524459E-2</v>
      </c>
      <c r="E7056">
        <f>Table2[[#This Row],[Return]]</f>
        <v>3.8673857874524459E-2</v>
      </c>
    </row>
    <row r="7057" spans="2:5" x14ac:dyDescent="0.2">
      <c r="B7057" s="149">
        <v>33420</v>
      </c>
      <c r="C7057" s="61">
        <v>19.511603999999998</v>
      </c>
      <c r="D7057">
        <f t="shared" si="111"/>
        <v>0</v>
      </c>
      <c r="E7057">
        <f>Table2[[#This Row],[Return]]</f>
        <v>0</v>
      </c>
    </row>
    <row r="7058" spans="2:5" x14ac:dyDescent="0.2">
      <c r="B7058" s="149">
        <v>33417</v>
      </c>
      <c r="C7058" s="61">
        <v>19.511603999999998</v>
      </c>
      <c r="D7058">
        <f t="shared" si="111"/>
        <v>-3.7233880087888374E-2</v>
      </c>
      <c r="E7058">
        <f>Table2[[#This Row],[Return]]</f>
        <v>-3.7233880087888374E-2</v>
      </c>
    </row>
    <row r="7059" spans="2:5" x14ac:dyDescent="0.2">
      <c r="B7059" s="149">
        <v>33416</v>
      </c>
      <c r="C7059" s="61">
        <v>20.266193000000001</v>
      </c>
      <c r="D7059">
        <f t="shared" si="111"/>
        <v>5.61798859528371E-2</v>
      </c>
      <c r="E7059">
        <f>Table2[[#This Row],[Return]]</f>
        <v>5.61798859528371E-2</v>
      </c>
    </row>
    <row r="7060" spans="2:5" x14ac:dyDescent="0.2">
      <c r="B7060" s="149">
        <v>33415</v>
      </c>
      <c r="C7060" s="61">
        <v>19.188202</v>
      </c>
      <c r="D7060">
        <f t="shared" si="111"/>
        <v>-4.8128626094196471E-2</v>
      </c>
      <c r="E7060">
        <f>Table2[[#This Row],[Return]]</f>
        <v>-4.8128626094196471E-2</v>
      </c>
    </row>
    <row r="7061" spans="2:5" x14ac:dyDescent="0.2">
      <c r="B7061" s="149">
        <v>33414</v>
      </c>
      <c r="C7061" s="61">
        <v>20.158397999999998</v>
      </c>
      <c r="D7061">
        <f t="shared" si="111"/>
        <v>1.6304257680223082E-2</v>
      </c>
      <c r="E7061">
        <f>Table2[[#This Row],[Return]]</f>
        <v>1.6304257680223082E-2</v>
      </c>
    </row>
    <row r="7062" spans="2:5" x14ac:dyDescent="0.2">
      <c r="B7062" s="149">
        <v>33413</v>
      </c>
      <c r="C7062" s="61">
        <v>19.835003</v>
      </c>
      <c r="D7062">
        <f t="shared" si="111"/>
        <v>-5.154615168077141E-2</v>
      </c>
      <c r="E7062">
        <f>Table2[[#This Row],[Return]]</f>
        <v>-5.154615168077141E-2</v>
      </c>
    </row>
    <row r="7063" spans="2:5" x14ac:dyDescent="0.2">
      <c r="B7063" s="149">
        <v>33410</v>
      </c>
      <c r="C7063" s="61">
        <v>20.912987000000001</v>
      </c>
      <c r="D7063">
        <f t="shared" si="111"/>
        <v>0</v>
      </c>
      <c r="E7063">
        <f>Table2[[#This Row],[Return]]</f>
        <v>0</v>
      </c>
    </row>
    <row r="7064" spans="2:5" x14ac:dyDescent="0.2">
      <c r="B7064" s="149">
        <v>33409</v>
      </c>
      <c r="C7064" s="61">
        <v>20.912987000000001</v>
      </c>
      <c r="D7064">
        <f t="shared" si="111"/>
        <v>2.6455000745313029E-2</v>
      </c>
      <c r="E7064">
        <f>Table2[[#This Row],[Return]]</f>
        <v>2.6455000745313029E-2</v>
      </c>
    </row>
    <row r="7065" spans="2:5" x14ac:dyDescent="0.2">
      <c r="B7065" s="149">
        <v>33408</v>
      </c>
      <c r="C7065" s="61">
        <v>20.373992999999999</v>
      </c>
      <c r="D7065">
        <f t="shared" si="111"/>
        <v>0</v>
      </c>
      <c r="E7065">
        <f>Table2[[#This Row],[Return]]</f>
        <v>0</v>
      </c>
    </row>
    <row r="7066" spans="2:5" x14ac:dyDescent="0.2">
      <c r="B7066" s="149">
        <v>33407</v>
      </c>
      <c r="C7066" s="61">
        <v>20.373992999999999</v>
      </c>
      <c r="D7066">
        <f t="shared" si="111"/>
        <v>3.2787072222529724E-2</v>
      </c>
      <c r="E7066">
        <f>Table2[[#This Row],[Return]]</f>
        <v>3.2787072222529724E-2</v>
      </c>
    </row>
    <row r="7067" spans="2:5" x14ac:dyDescent="0.2">
      <c r="B7067" s="149">
        <v>33406</v>
      </c>
      <c r="C7067" s="61">
        <v>19.727195999999999</v>
      </c>
      <c r="D7067">
        <f t="shared" si="111"/>
        <v>1.6666265542632886E-2</v>
      </c>
      <c r="E7067">
        <f>Table2[[#This Row],[Return]]</f>
        <v>1.6666265542632886E-2</v>
      </c>
    </row>
    <row r="7068" spans="2:5" x14ac:dyDescent="0.2">
      <c r="B7068" s="149">
        <v>33403</v>
      </c>
      <c r="C7068" s="61">
        <v>19.403807</v>
      </c>
      <c r="D7068">
        <f t="shared" si="111"/>
        <v>0</v>
      </c>
      <c r="E7068">
        <f>Table2[[#This Row],[Return]]</f>
        <v>0</v>
      </c>
    </row>
    <row r="7069" spans="2:5" x14ac:dyDescent="0.2">
      <c r="B7069" s="149">
        <v>33402</v>
      </c>
      <c r="C7069" s="61">
        <v>19.403807</v>
      </c>
      <c r="D7069">
        <f t="shared" si="111"/>
        <v>-1.6393054542571527E-2</v>
      </c>
      <c r="E7069">
        <f>Table2[[#This Row],[Return]]</f>
        <v>-1.6393054542571527E-2</v>
      </c>
    </row>
    <row r="7070" spans="2:5" x14ac:dyDescent="0.2">
      <c r="B7070" s="149">
        <v>33401</v>
      </c>
      <c r="C7070" s="61">
        <v>19.727195999999999</v>
      </c>
      <c r="D7070">
        <f t="shared" si="111"/>
        <v>1.6666265542632886E-2</v>
      </c>
      <c r="E7070">
        <f>Table2[[#This Row],[Return]]</f>
        <v>1.6666265542632886E-2</v>
      </c>
    </row>
    <row r="7071" spans="2:5" x14ac:dyDescent="0.2">
      <c r="B7071" s="149">
        <v>33400</v>
      </c>
      <c r="C7071" s="61">
        <v>19.403807</v>
      </c>
      <c r="D7071">
        <f t="shared" si="111"/>
        <v>1.123633157499593E-2</v>
      </c>
      <c r="E7071">
        <f>Table2[[#This Row],[Return]]</f>
        <v>1.123633157499593E-2</v>
      </c>
    </row>
    <row r="7072" spans="2:5" x14ac:dyDescent="0.2">
      <c r="B7072" s="149">
        <v>33399</v>
      </c>
      <c r="C7072" s="61">
        <v>19.188202</v>
      </c>
      <c r="D7072">
        <f t="shared" si="111"/>
        <v>0</v>
      </c>
      <c r="E7072">
        <f>Table2[[#This Row],[Return]]</f>
        <v>0</v>
      </c>
    </row>
    <row r="7073" spans="2:5" x14ac:dyDescent="0.2">
      <c r="B7073" s="149">
        <v>33396</v>
      </c>
      <c r="C7073" s="61">
        <v>19.188202</v>
      </c>
      <c r="D7073">
        <f t="shared" si="111"/>
        <v>0</v>
      </c>
      <c r="E7073">
        <f>Table2[[#This Row],[Return]]</f>
        <v>0</v>
      </c>
    </row>
    <row r="7074" spans="2:5" x14ac:dyDescent="0.2">
      <c r="B7074" s="149">
        <v>33395</v>
      </c>
      <c r="C7074" s="61">
        <v>19.188202</v>
      </c>
      <c r="D7074">
        <f t="shared" si="111"/>
        <v>-5.5869071772206057E-3</v>
      </c>
      <c r="E7074">
        <f>Table2[[#This Row],[Return]]</f>
        <v>-5.5869071772206057E-3</v>
      </c>
    </row>
    <row r="7075" spans="2:5" x14ac:dyDescent="0.2">
      <c r="B7075" s="149">
        <v>33394</v>
      </c>
      <c r="C7075" s="61">
        <v>19.296006999999999</v>
      </c>
      <c r="D7075">
        <f t="shared" si="111"/>
        <v>-5.5556108138985821E-3</v>
      </c>
      <c r="E7075">
        <f>Table2[[#This Row],[Return]]</f>
        <v>-5.5556108138985821E-3</v>
      </c>
    </row>
    <row r="7076" spans="2:5" x14ac:dyDescent="0.2">
      <c r="B7076" s="149">
        <v>33393</v>
      </c>
      <c r="C7076" s="61">
        <v>19.403807</v>
      </c>
      <c r="D7076">
        <f t="shared" si="111"/>
        <v>0</v>
      </c>
      <c r="E7076">
        <f>Table2[[#This Row],[Return]]</f>
        <v>0</v>
      </c>
    </row>
    <row r="7077" spans="2:5" x14ac:dyDescent="0.2">
      <c r="B7077" s="149">
        <v>33392</v>
      </c>
      <c r="C7077" s="61">
        <v>19.403807</v>
      </c>
      <c r="D7077">
        <f t="shared" si="111"/>
        <v>-1.0988967860593469E-2</v>
      </c>
      <c r="E7077">
        <f>Table2[[#This Row],[Return]]</f>
        <v>-1.0988967860593469E-2</v>
      </c>
    </row>
    <row r="7078" spans="2:5" x14ac:dyDescent="0.2">
      <c r="B7078" s="149">
        <v>33389</v>
      </c>
      <c r="C7078" s="61">
        <v>19.619403999999999</v>
      </c>
      <c r="D7078">
        <f t="shared" si="111"/>
        <v>1.6759788696179469E-2</v>
      </c>
      <c r="E7078">
        <f>Table2[[#This Row],[Return]]</f>
        <v>1.6759788696179469E-2</v>
      </c>
    </row>
    <row r="7079" spans="2:5" x14ac:dyDescent="0.2">
      <c r="B7079" s="149">
        <v>33388</v>
      </c>
      <c r="C7079" s="61">
        <v>19.296006999999999</v>
      </c>
      <c r="D7079">
        <f t="shared" si="111"/>
        <v>-5.5556108138985821E-3</v>
      </c>
      <c r="E7079">
        <f>Table2[[#This Row],[Return]]</f>
        <v>-5.5556108138985821E-3</v>
      </c>
    </row>
    <row r="7080" spans="2:5" x14ac:dyDescent="0.2">
      <c r="B7080" s="149">
        <v>33387</v>
      </c>
      <c r="C7080" s="61">
        <v>19.403807</v>
      </c>
      <c r="D7080">
        <f t="shared" si="111"/>
        <v>0</v>
      </c>
      <c r="E7080">
        <f>Table2[[#This Row],[Return]]</f>
        <v>0</v>
      </c>
    </row>
    <row r="7081" spans="2:5" x14ac:dyDescent="0.2">
      <c r="B7081" s="149">
        <v>33386</v>
      </c>
      <c r="C7081" s="61">
        <v>19.403807</v>
      </c>
      <c r="D7081">
        <f t="shared" si="111"/>
        <v>0</v>
      </c>
      <c r="E7081">
        <f>Table2[[#This Row],[Return]]</f>
        <v>0</v>
      </c>
    </row>
    <row r="7082" spans="2:5" x14ac:dyDescent="0.2">
      <c r="B7082" s="149">
        <v>33385</v>
      </c>
      <c r="C7082" s="61">
        <v>19.403807</v>
      </c>
      <c r="D7082">
        <f t="shared" si="111"/>
        <v>-5.5247636227138443E-3</v>
      </c>
      <c r="E7082">
        <f>Table2[[#This Row],[Return]]</f>
        <v>-5.5247636227138443E-3</v>
      </c>
    </row>
    <row r="7083" spans="2:5" x14ac:dyDescent="0.2">
      <c r="B7083" s="149">
        <v>33382</v>
      </c>
      <c r="C7083" s="61">
        <v>19.511603999999998</v>
      </c>
      <c r="D7083">
        <f t="shared" si="111"/>
        <v>0</v>
      </c>
      <c r="E7083">
        <f>Table2[[#This Row],[Return]]</f>
        <v>0</v>
      </c>
    </row>
    <row r="7084" spans="2:5" x14ac:dyDescent="0.2">
      <c r="B7084" s="149">
        <v>33381</v>
      </c>
      <c r="C7084" s="61">
        <v>19.511603999999998</v>
      </c>
      <c r="D7084">
        <f t="shared" si="111"/>
        <v>-1.6304459343918526E-2</v>
      </c>
      <c r="E7084">
        <f>Table2[[#This Row],[Return]]</f>
        <v>-1.6304459343918526E-2</v>
      </c>
    </row>
    <row r="7085" spans="2:5" x14ac:dyDescent="0.2">
      <c r="B7085" s="149">
        <v>33380</v>
      </c>
      <c r="C7085" s="61">
        <v>19.835003</v>
      </c>
      <c r="D7085">
        <f t="shared" si="111"/>
        <v>0</v>
      </c>
      <c r="E7085">
        <f>Table2[[#This Row],[Return]]</f>
        <v>0</v>
      </c>
    </row>
    <row r="7086" spans="2:5" x14ac:dyDescent="0.2">
      <c r="B7086" s="149">
        <v>33379</v>
      </c>
      <c r="C7086" s="61">
        <v>19.835003</v>
      </c>
      <c r="D7086">
        <f t="shared" si="111"/>
        <v>1.657470088056328E-2</v>
      </c>
      <c r="E7086">
        <f>Table2[[#This Row],[Return]]</f>
        <v>1.657470088056328E-2</v>
      </c>
    </row>
    <row r="7087" spans="2:5" x14ac:dyDescent="0.2">
      <c r="B7087" s="149">
        <v>33378</v>
      </c>
      <c r="C7087" s="61">
        <v>19.511603999999998</v>
      </c>
      <c r="D7087">
        <f t="shared" si="111"/>
        <v>0</v>
      </c>
      <c r="E7087">
        <f>Table2[[#This Row],[Return]]</f>
        <v>0</v>
      </c>
    </row>
    <row r="7088" spans="2:5" x14ac:dyDescent="0.2">
      <c r="B7088" s="149">
        <v>33375</v>
      </c>
      <c r="C7088" s="61">
        <v>19.511603999999998</v>
      </c>
      <c r="D7088">
        <f t="shared" si="111"/>
        <v>0</v>
      </c>
      <c r="E7088">
        <f>Table2[[#This Row],[Return]]</f>
        <v>0</v>
      </c>
    </row>
    <row r="7089" spans="2:5" x14ac:dyDescent="0.2">
      <c r="B7089" s="149">
        <v>33374</v>
      </c>
      <c r="C7089" s="61">
        <v>19.511603999999998</v>
      </c>
      <c r="D7089">
        <f t="shared" si="111"/>
        <v>-1.0928669234086837E-2</v>
      </c>
      <c r="E7089">
        <f>Table2[[#This Row],[Return]]</f>
        <v>-1.0928669234086837E-2</v>
      </c>
    </row>
    <row r="7090" spans="2:5" x14ac:dyDescent="0.2">
      <c r="B7090" s="149">
        <v>33373</v>
      </c>
      <c r="C7090" s="61">
        <v>19.727195999999999</v>
      </c>
      <c r="D7090">
        <f t="shared" si="111"/>
        <v>0</v>
      </c>
      <c r="E7090">
        <f>Table2[[#This Row],[Return]]</f>
        <v>0</v>
      </c>
    </row>
    <row r="7091" spans="2:5" x14ac:dyDescent="0.2">
      <c r="B7091" s="149">
        <v>33372</v>
      </c>
      <c r="C7091" s="61">
        <v>19.727195999999999</v>
      </c>
      <c r="D7091">
        <f t="shared" si="111"/>
        <v>5.4941526256353096E-3</v>
      </c>
      <c r="E7091">
        <f>Table2[[#This Row],[Return]]</f>
        <v>5.4941526256353096E-3</v>
      </c>
    </row>
    <row r="7092" spans="2:5" x14ac:dyDescent="0.2">
      <c r="B7092" s="149">
        <v>33371</v>
      </c>
      <c r="C7092" s="61">
        <v>19.619403999999999</v>
      </c>
      <c r="D7092">
        <f t="shared" si="111"/>
        <v>-1.0869622757304397E-2</v>
      </c>
      <c r="E7092">
        <f>Table2[[#This Row],[Return]]</f>
        <v>-1.0869622757304397E-2</v>
      </c>
    </row>
    <row r="7093" spans="2:5" x14ac:dyDescent="0.2">
      <c r="B7093" s="149">
        <v>33368</v>
      </c>
      <c r="C7093" s="61">
        <v>19.835003</v>
      </c>
      <c r="D7093">
        <f t="shared" si="111"/>
        <v>1.657470088056328E-2</v>
      </c>
      <c r="E7093">
        <f>Table2[[#This Row],[Return]]</f>
        <v>1.657470088056328E-2</v>
      </c>
    </row>
    <row r="7094" spans="2:5" x14ac:dyDescent="0.2">
      <c r="B7094" s="149">
        <v>33367</v>
      </c>
      <c r="C7094" s="61">
        <v>19.511603999999998</v>
      </c>
      <c r="D7094">
        <f t="shared" si="111"/>
        <v>-5.494560385218685E-3</v>
      </c>
      <c r="E7094">
        <f>Table2[[#This Row],[Return]]</f>
        <v>-5.494560385218685E-3</v>
      </c>
    </row>
    <row r="7095" spans="2:5" x14ac:dyDescent="0.2">
      <c r="B7095" s="149">
        <v>33366</v>
      </c>
      <c r="C7095" s="61">
        <v>19.619403999999999</v>
      </c>
      <c r="D7095">
        <f t="shared" si="111"/>
        <v>5.5249173773719998E-3</v>
      </c>
      <c r="E7095">
        <f>Table2[[#This Row],[Return]]</f>
        <v>5.5249173773719998E-3</v>
      </c>
    </row>
    <row r="7096" spans="2:5" x14ac:dyDescent="0.2">
      <c r="B7096" s="149">
        <v>33365</v>
      </c>
      <c r="C7096" s="61">
        <v>19.511603999999998</v>
      </c>
      <c r="D7096">
        <f t="shared" si="111"/>
        <v>0</v>
      </c>
      <c r="E7096">
        <f>Table2[[#This Row],[Return]]</f>
        <v>0</v>
      </c>
    </row>
    <row r="7097" spans="2:5" x14ac:dyDescent="0.2">
      <c r="B7097" s="149">
        <v>33364</v>
      </c>
      <c r="C7097" s="61">
        <v>19.511603999999998</v>
      </c>
      <c r="D7097">
        <f t="shared" si="111"/>
        <v>-2.688159494111798E-2</v>
      </c>
      <c r="E7097">
        <f>Table2[[#This Row],[Return]]</f>
        <v>-2.688159494111798E-2</v>
      </c>
    </row>
    <row r="7098" spans="2:5" x14ac:dyDescent="0.2">
      <c r="B7098" s="149">
        <v>33361</v>
      </c>
      <c r="C7098" s="61">
        <v>20.050595999999999</v>
      </c>
      <c r="D7098">
        <f t="shared" si="111"/>
        <v>4.4943971300698125E-2</v>
      </c>
      <c r="E7098">
        <f>Table2[[#This Row],[Return]]</f>
        <v>4.4943971300698125E-2</v>
      </c>
    </row>
    <row r="7099" spans="2:5" x14ac:dyDescent="0.2">
      <c r="B7099" s="149">
        <v>33360</v>
      </c>
      <c r="C7099" s="61">
        <v>19.188202</v>
      </c>
      <c r="D7099">
        <f t="shared" si="111"/>
        <v>0</v>
      </c>
      <c r="E7099">
        <f>Table2[[#This Row],[Return]]</f>
        <v>0</v>
      </c>
    </row>
    <row r="7100" spans="2:5" x14ac:dyDescent="0.2">
      <c r="B7100" s="149">
        <v>33359</v>
      </c>
      <c r="C7100" s="61">
        <v>19.188202</v>
      </c>
      <c r="D7100">
        <f t="shared" si="111"/>
        <v>0</v>
      </c>
      <c r="E7100">
        <f>Table2[[#This Row],[Return]]</f>
        <v>0</v>
      </c>
    </row>
    <row r="7101" spans="2:5" x14ac:dyDescent="0.2">
      <c r="B7101" s="149">
        <v>33358</v>
      </c>
      <c r="C7101" s="61">
        <v>19.188202</v>
      </c>
      <c r="D7101">
        <f t="shared" si="111"/>
        <v>-1.1111479309189173E-2</v>
      </c>
      <c r="E7101">
        <f>Table2[[#This Row],[Return]]</f>
        <v>-1.1111479309189173E-2</v>
      </c>
    </row>
    <row r="7102" spans="2:5" x14ac:dyDescent="0.2">
      <c r="B7102" s="149">
        <v>33357</v>
      </c>
      <c r="C7102" s="61">
        <v>19.403807</v>
      </c>
      <c r="D7102">
        <f t="shared" si="111"/>
        <v>0</v>
      </c>
      <c r="E7102">
        <f>Table2[[#This Row],[Return]]</f>
        <v>0</v>
      </c>
    </row>
    <row r="7103" spans="2:5" x14ac:dyDescent="0.2">
      <c r="B7103" s="149">
        <v>33354</v>
      </c>
      <c r="C7103" s="61">
        <v>19.403807</v>
      </c>
      <c r="D7103">
        <f t="shared" si="111"/>
        <v>0</v>
      </c>
      <c r="E7103">
        <f>Table2[[#This Row],[Return]]</f>
        <v>0</v>
      </c>
    </row>
    <row r="7104" spans="2:5" x14ac:dyDescent="0.2">
      <c r="B7104" s="149">
        <v>33353</v>
      </c>
      <c r="C7104" s="61">
        <v>19.403807</v>
      </c>
      <c r="D7104">
        <f t="shared" si="111"/>
        <v>0</v>
      </c>
      <c r="E7104">
        <f>Table2[[#This Row],[Return]]</f>
        <v>0</v>
      </c>
    </row>
    <row r="7105" spans="2:5" x14ac:dyDescent="0.2">
      <c r="B7105" s="149">
        <v>33352</v>
      </c>
      <c r="C7105" s="61">
        <v>19.403807</v>
      </c>
      <c r="D7105">
        <f t="shared" si="111"/>
        <v>0</v>
      </c>
      <c r="E7105">
        <f>Table2[[#This Row],[Return]]</f>
        <v>0</v>
      </c>
    </row>
    <row r="7106" spans="2:5" x14ac:dyDescent="0.2">
      <c r="B7106" s="149">
        <v>33351</v>
      </c>
      <c r="C7106" s="61">
        <v>19.403807</v>
      </c>
      <c r="D7106">
        <f t="shared" si="111"/>
        <v>-1.0988967860593469E-2</v>
      </c>
      <c r="E7106">
        <f>Table2[[#This Row],[Return]]</f>
        <v>-1.0988967860593469E-2</v>
      </c>
    </row>
    <row r="7107" spans="2:5" x14ac:dyDescent="0.2">
      <c r="B7107" s="149">
        <v>33350</v>
      </c>
      <c r="C7107" s="61">
        <v>19.619403999999999</v>
      </c>
      <c r="D7107">
        <f t="shared" si="111"/>
        <v>1.1111067018961739E-2</v>
      </c>
      <c r="E7107">
        <f>Table2[[#This Row],[Return]]</f>
        <v>1.1111067018961739E-2</v>
      </c>
    </row>
    <row r="7108" spans="2:5" x14ac:dyDescent="0.2">
      <c r="B7108" s="149">
        <v>33347</v>
      </c>
      <c r="C7108" s="61">
        <v>19.403807</v>
      </c>
      <c r="D7108">
        <f t="shared" ref="D7108:D7171" si="112">(C7108-C7109)/C7109</f>
        <v>1.123633157499593E-2</v>
      </c>
      <c r="E7108">
        <f>Table2[[#This Row],[Return]]</f>
        <v>1.123633157499593E-2</v>
      </c>
    </row>
    <row r="7109" spans="2:5" x14ac:dyDescent="0.2">
      <c r="B7109" s="149">
        <v>33346</v>
      </c>
      <c r="C7109" s="61">
        <v>19.188202</v>
      </c>
      <c r="D7109">
        <f t="shared" si="112"/>
        <v>-5.5869071772206057E-3</v>
      </c>
      <c r="E7109">
        <f>Table2[[#This Row],[Return]]</f>
        <v>-5.5869071772206057E-3</v>
      </c>
    </row>
    <row r="7110" spans="2:5" x14ac:dyDescent="0.2">
      <c r="B7110" s="149">
        <v>33345</v>
      </c>
      <c r="C7110" s="61">
        <v>19.296006999999999</v>
      </c>
      <c r="D7110">
        <f t="shared" si="112"/>
        <v>0</v>
      </c>
      <c r="E7110">
        <f>Table2[[#This Row],[Return]]</f>
        <v>0</v>
      </c>
    </row>
    <row r="7111" spans="2:5" x14ac:dyDescent="0.2">
      <c r="B7111" s="149">
        <v>33344</v>
      </c>
      <c r="C7111" s="61">
        <v>19.296006999999999</v>
      </c>
      <c r="D7111">
        <f t="shared" si="112"/>
        <v>-1.6483528245812153E-2</v>
      </c>
      <c r="E7111">
        <f>Table2[[#This Row],[Return]]</f>
        <v>-1.6483528245812153E-2</v>
      </c>
    </row>
    <row r="7112" spans="2:5" x14ac:dyDescent="0.2">
      <c r="B7112" s="149">
        <v>33343</v>
      </c>
      <c r="C7112" s="61">
        <v>19.619403999999999</v>
      </c>
      <c r="D7112">
        <f t="shared" si="112"/>
        <v>1.6759788696179469E-2</v>
      </c>
      <c r="E7112">
        <f>Table2[[#This Row],[Return]]</f>
        <v>1.6759788696179469E-2</v>
      </c>
    </row>
    <row r="7113" spans="2:5" x14ac:dyDescent="0.2">
      <c r="B7113" s="149">
        <v>33340</v>
      </c>
      <c r="C7113" s="61">
        <v>19.296006999999999</v>
      </c>
      <c r="D7113">
        <f t="shared" si="112"/>
        <v>3.4682273404610671E-2</v>
      </c>
      <c r="E7113">
        <f>Table2[[#This Row],[Return]]</f>
        <v>3.4682273404610671E-2</v>
      </c>
    </row>
    <row r="7114" spans="2:5" x14ac:dyDescent="0.2">
      <c r="B7114" s="149">
        <v>33339</v>
      </c>
      <c r="C7114" s="61">
        <v>18.64921</v>
      </c>
      <c r="D7114">
        <f t="shared" si="112"/>
        <v>1.7646964132291058E-2</v>
      </c>
      <c r="E7114">
        <f>Table2[[#This Row],[Return]]</f>
        <v>1.7646964132291058E-2</v>
      </c>
    </row>
    <row r="7115" spans="2:5" x14ac:dyDescent="0.2">
      <c r="B7115" s="149">
        <v>33338</v>
      </c>
      <c r="C7115" s="61">
        <v>18.325814999999999</v>
      </c>
      <c r="D7115">
        <f t="shared" si="112"/>
        <v>0</v>
      </c>
      <c r="E7115">
        <f>Table2[[#This Row],[Return]]</f>
        <v>0</v>
      </c>
    </row>
    <row r="7116" spans="2:5" x14ac:dyDescent="0.2">
      <c r="B7116" s="149">
        <v>33337</v>
      </c>
      <c r="C7116" s="61">
        <v>18.325814999999999</v>
      </c>
      <c r="D7116">
        <f t="shared" si="112"/>
        <v>0</v>
      </c>
      <c r="E7116">
        <f>Table2[[#This Row],[Return]]</f>
        <v>0</v>
      </c>
    </row>
    <row r="7117" spans="2:5" x14ac:dyDescent="0.2">
      <c r="B7117" s="149">
        <v>33336</v>
      </c>
      <c r="C7117" s="61">
        <v>18.325814999999999</v>
      </c>
      <c r="D7117">
        <f t="shared" si="112"/>
        <v>5.5900486914128793E-2</v>
      </c>
      <c r="E7117">
        <f>Table2[[#This Row],[Return]]</f>
        <v>5.5900486914128793E-2</v>
      </c>
    </row>
    <row r="7118" spans="2:5" x14ac:dyDescent="0.2">
      <c r="B7118" s="149">
        <v>33333</v>
      </c>
      <c r="C7118" s="61">
        <v>17.355626999999998</v>
      </c>
      <c r="D7118">
        <f t="shared" si="112"/>
        <v>5.2287492139960021E-2</v>
      </c>
      <c r="E7118">
        <f>Table2[[#This Row],[Return]]</f>
        <v>5.2287492139960021E-2</v>
      </c>
    </row>
    <row r="7119" spans="2:5" x14ac:dyDescent="0.2">
      <c r="B7119" s="149">
        <v>33332</v>
      </c>
      <c r="C7119" s="61">
        <v>16.493237000000001</v>
      </c>
      <c r="D7119">
        <f t="shared" si="112"/>
        <v>6.5791356775086835E-3</v>
      </c>
      <c r="E7119">
        <f>Table2[[#This Row],[Return]]</f>
        <v>6.5791356775086835E-3</v>
      </c>
    </row>
    <row r="7120" spans="2:5" x14ac:dyDescent="0.2">
      <c r="B7120" s="149">
        <v>33331</v>
      </c>
      <c r="C7120" s="61">
        <v>16.385435000000001</v>
      </c>
      <c r="D7120">
        <f t="shared" si="112"/>
        <v>1.333328138476109E-2</v>
      </c>
      <c r="E7120">
        <f>Table2[[#This Row],[Return]]</f>
        <v>1.333328138476109E-2</v>
      </c>
    </row>
    <row r="7121" spans="2:5" x14ac:dyDescent="0.2">
      <c r="B7121" s="149">
        <v>33330</v>
      </c>
      <c r="C7121" s="61">
        <v>16.169837999999999</v>
      </c>
      <c r="D7121">
        <f t="shared" si="112"/>
        <v>4.1666833085937563E-2</v>
      </c>
      <c r="E7121">
        <f>Table2[[#This Row],[Return]]</f>
        <v>4.1666833085937563E-2</v>
      </c>
    </row>
    <row r="7122" spans="2:5" x14ac:dyDescent="0.2">
      <c r="B7122" s="149">
        <v>33329</v>
      </c>
      <c r="C7122" s="61">
        <v>15.523042</v>
      </c>
      <c r="D7122">
        <f t="shared" si="112"/>
        <v>4.3478231642936377E-2</v>
      </c>
      <c r="E7122">
        <f>Table2[[#This Row],[Return]]</f>
        <v>4.3478231642936377E-2</v>
      </c>
    </row>
    <row r="7123" spans="2:5" x14ac:dyDescent="0.2">
      <c r="B7123" s="149">
        <v>33326</v>
      </c>
      <c r="C7123" s="61">
        <v>14.876249</v>
      </c>
      <c r="D7123">
        <f t="shared" si="112"/>
        <v>0</v>
      </c>
      <c r="E7123">
        <f>Table2[[#This Row],[Return]]</f>
        <v>0</v>
      </c>
    </row>
    <row r="7124" spans="2:5" x14ac:dyDescent="0.2">
      <c r="B7124" s="149">
        <v>33325</v>
      </c>
      <c r="C7124" s="61">
        <v>14.876249</v>
      </c>
      <c r="D7124">
        <f t="shared" si="112"/>
        <v>0</v>
      </c>
      <c r="E7124">
        <f>Table2[[#This Row],[Return]]</f>
        <v>0</v>
      </c>
    </row>
    <row r="7125" spans="2:5" x14ac:dyDescent="0.2">
      <c r="B7125" s="149">
        <v>33324</v>
      </c>
      <c r="C7125" s="61">
        <v>14.876249</v>
      </c>
      <c r="D7125">
        <f t="shared" si="112"/>
        <v>-7.1941845884493502E-3</v>
      </c>
      <c r="E7125">
        <f>Table2[[#This Row],[Return]]</f>
        <v>-7.1941845884493502E-3</v>
      </c>
    </row>
    <row r="7126" spans="2:5" x14ac:dyDescent="0.2">
      <c r="B7126" s="149">
        <v>33323</v>
      </c>
      <c r="C7126" s="61">
        <v>14.984047</v>
      </c>
      <c r="D7126">
        <f t="shared" si="112"/>
        <v>-7.1429295566009408E-3</v>
      </c>
      <c r="E7126">
        <f>Table2[[#This Row],[Return]]</f>
        <v>-7.1429295566009408E-3</v>
      </c>
    </row>
    <row r="7127" spans="2:5" x14ac:dyDescent="0.2">
      <c r="B7127" s="149">
        <v>33322</v>
      </c>
      <c r="C7127" s="61">
        <v>15.091847</v>
      </c>
      <c r="D7127">
        <f t="shared" si="112"/>
        <v>1.449276628806092E-2</v>
      </c>
      <c r="E7127">
        <f>Table2[[#This Row],[Return]]</f>
        <v>1.449276628806092E-2</v>
      </c>
    </row>
    <row r="7128" spans="2:5" x14ac:dyDescent="0.2">
      <c r="B7128" s="149">
        <v>33319</v>
      </c>
      <c r="C7128" s="61">
        <v>14.876249</v>
      </c>
      <c r="D7128">
        <f t="shared" si="112"/>
        <v>-1.4285726591317813E-2</v>
      </c>
      <c r="E7128">
        <f>Table2[[#This Row],[Return]]</f>
        <v>-1.4285726591317813E-2</v>
      </c>
    </row>
    <row r="7129" spans="2:5" x14ac:dyDescent="0.2">
      <c r="B7129" s="149">
        <v>33318</v>
      </c>
      <c r="C7129" s="61">
        <v>15.091847</v>
      </c>
      <c r="D7129">
        <f t="shared" si="112"/>
        <v>0</v>
      </c>
      <c r="E7129">
        <f>Table2[[#This Row],[Return]]</f>
        <v>0</v>
      </c>
    </row>
    <row r="7130" spans="2:5" x14ac:dyDescent="0.2">
      <c r="B7130" s="149">
        <v>33317</v>
      </c>
      <c r="C7130" s="61">
        <v>15.091847</v>
      </c>
      <c r="D7130">
        <f t="shared" si="112"/>
        <v>-1.4084583411236661E-2</v>
      </c>
      <c r="E7130">
        <f>Table2[[#This Row],[Return]]</f>
        <v>-1.4084583411236661E-2</v>
      </c>
    </row>
    <row r="7131" spans="2:5" x14ac:dyDescent="0.2">
      <c r="B7131" s="149">
        <v>33316</v>
      </c>
      <c r="C7131" s="61">
        <v>15.307446000000001</v>
      </c>
      <c r="D7131">
        <f t="shared" si="112"/>
        <v>0</v>
      </c>
      <c r="E7131">
        <f>Table2[[#This Row],[Return]]</f>
        <v>0</v>
      </c>
    </row>
    <row r="7132" spans="2:5" x14ac:dyDescent="0.2">
      <c r="B7132" s="149">
        <v>33315</v>
      </c>
      <c r="C7132" s="61">
        <v>15.307446000000001</v>
      </c>
      <c r="D7132">
        <f t="shared" si="112"/>
        <v>-2.06897963609773E-2</v>
      </c>
      <c r="E7132">
        <f>Table2[[#This Row],[Return]]</f>
        <v>-2.06897963609773E-2</v>
      </c>
    </row>
    <row r="7133" spans="2:5" x14ac:dyDescent="0.2">
      <c r="B7133" s="149">
        <v>33312</v>
      </c>
      <c r="C7133" s="61">
        <v>15.630845000000001</v>
      </c>
      <c r="D7133">
        <f t="shared" si="112"/>
        <v>0</v>
      </c>
      <c r="E7133">
        <f>Table2[[#This Row],[Return]]</f>
        <v>0</v>
      </c>
    </row>
    <row r="7134" spans="2:5" x14ac:dyDescent="0.2">
      <c r="B7134" s="149">
        <v>33311</v>
      </c>
      <c r="C7134" s="61">
        <v>15.630845000000001</v>
      </c>
      <c r="D7134">
        <f t="shared" si="112"/>
        <v>0</v>
      </c>
      <c r="E7134">
        <f>Table2[[#This Row],[Return]]</f>
        <v>0</v>
      </c>
    </row>
    <row r="7135" spans="2:5" x14ac:dyDescent="0.2">
      <c r="B7135" s="149">
        <v>33310</v>
      </c>
      <c r="C7135" s="61">
        <v>15.630845000000001</v>
      </c>
      <c r="D7135">
        <f t="shared" si="112"/>
        <v>0</v>
      </c>
      <c r="E7135">
        <f>Table2[[#This Row],[Return]]</f>
        <v>0</v>
      </c>
    </row>
    <row r="7136" spans="2:5" x14ac:dyDescent="0.2">
      <c r="B7136" s="149">
        <v>33309</v>
      </c>
      <c r="C7136" s="61">
        <v>15.630845000000001</v>
      </c>
      <c r="D7136">
        <f t="shared" si="112"/>
        <v>0</v>
      </c>
      <c r="E7136">
        <f>Table2[[#This Row],[Return]]</f>
        <v>0</v>
      </c>
    </row>
    <row r="7137" spans="2:5" x14ac:dyDescent="0.2">
      <c r="B7137" s="149">
        <v>33308</v>
      </c>
      <c r="C7137" s="61">
        <v>15.630845000000001</v>
      </c>
      <c r="D7137">
        <f t="shared" si="112"/>
        <v>-2.026997593178529E-2</v>
      </c>
      <c r="E7137">
        <f>Table2[[#This Row],[Return]]</f>
        <v>-2.026997593178529E-2</v>
      </c>
    </row>
    <row r="7138" spans="2:5" x14ac:dyDescent="0.2">
      <c r="B7138" s="149">
        <v>33305</v>
      </c>
      <c r="C7138" s="61">
        <v>15.954236999999999</v>
      </c>
      <c r="D7138">
        <f t="shared" si="112"/>
        <v>1.3698578784443822E-2</v>
      </c>
      <c r="E7138">
        <f>Table2[[#This Row],[Return]]</f>
        <v>1.3698578784443822E-2</v>
      </c>
    </row>
    <row r="7139" spans="2:5" x14ac:dyDescent="0.2">
      <c r="B7139" s="149">
        <v>33304</v>
      </c>
      <c r="C7139" s="61">
        <v>15.73864</v>
      </c>
      <c r="D7139">
        <f t="shared" si="112"/>
        <v>-3.9473776558266588E-2</v>
      </c>
      <c r="E7139">
        <f>Table2[[#This Row],[Return]]</f>
        <v>-3.9473776558266588E-2</v>
      </c>
    </row>
    <row r="7140" spans="2:5" x14ac:dyDescent="0.2">
      <c r="B7140" s="149">
        <v>33303</v>
      </c>
      <c r="C7140" s="61">
        <v>16.385435000000001</v>
      </c>
      <c r="D7140">
        <f t="shared" si="112"/>
        <v>0</v>
      </c>
      <c r="E7140">
        <f>Table2[[#This Row],[Return]]</f>
        <v>0</v>
      </c>
    </row>
    <row r="7141" spans="2:5" x14ac:dyDescent="0.2">
      <c r="B7141" s="149">
        <v>33302</v>
      </c>
      <c r="C7141" s="61">
        <v>16.385435000000001</v>
      </c>
      <c r="D7141">
        <f t="shared" si="112"/>
        <v>1.333328138476109E-2</v>
      </c>
      <c r="E7141">
        <f>Table2[[#This Row],[Return]]</f>
        <v>1.333328138476109E-2</v>
      </c>
    </row>
    <row r="7142" spans="2:5" x14ac:dyDescent="0.2">
      <c r="B7142" s="149">
        <v>33301</v>
      </c>
      <c r="C7142" s="61">
        <v>16.169837999999999</v>
      </c>
      <c r="D7142">
        <f t="shared" si="112"/>
        <v>0</v>
      </c>
      <c r="E7142">
        <f>Table2[[#This Row],[Return]]</f>
        <v>0</v>
      </c>
    </row>
    <row r="7143" spans="2:5" x14ac:dyDescent="0.2">
      <c r="B7143" s="149">
        <v>33298</v>
      </c>
      <c r="C7143" s="61">
        <v>16.169837999999999</v>
      </c>
      <c r="D7143">
        <f t="shared" si="112"/>
        <v>0</v>
      </c>
      <c r="E7143">
        <f>Table2[[#This Row],[Return]]</f>
        <v>0</v>
      </c>
    </row>
    <row r="7144" spans="2:5" x14ac:dyDescent="0.2">
      <c r="B7144" s="149">
        <v>33297</v>
      </c>
      <c r="C7144" s="61">
        <v>16.169837999999999</v>
      </c>
      <c r="D7144">
        <f t="shared" si="112"/>
        <v>-2.5973810058773635E-2</v>
      </c>
      <c r="E7144">
        <f>Table2[[#This Row],[Return]]</f>
        <v>-2.5973810058773635E-2</v>
      </c>
    </row>
    <row r="7145" spans="2:5" x14ac:dyDescent="0.2">
      <c r="B7145" s="149">
        <v>33296</v>
      </c>
      <c r="C7145" s="61">
        <v>16.601030000000002</v>
      </c>
      <c r="D7145">
        <f t="shared" si="112"/>
        <v>3.3556951711666547E-2</v>
      </c>
      <c r="E7145">
        <f>Table2[[#This Row],[Return]]</f>
        <v>3.3556951711666547E-2</v>
      </c>
    </row>
    <row r="7146" spans="2:5" x14ac:dyDescent="0.2">
      <c r="B7146" s="149">
        <v>33295</v>
      </c>
      <c r="C7146" s="61">
        <v>16.062037</v>
      </c>
      <c r="D7146">
        <f t="shared" si="112"/>
        <v>7.9710147363088679E-2</v>
      </c>
      <c r="E7146">
        <f>Table2[[#This Row],[Return]]</f>
        <v>7.9710147363088679E-2</v>
      </c>
    </row>
    <row r="7147" spans="2:5" x14ac:dyDescent="0.2">
      <c r="B7147" s="149">
        <v>33294</v>
      </c>
      <c r="C7147" s="61">
        <v>14.876249</v>
      </c>
      <c r="D7147">
        <f t="shared" si="112"/>
        <v>0</v>
      </c>
      <c r="E7147">
        <f>Table2[[#This Row],[Return]]</f>
        <v>0</v>
      </c>
    </row>
    <row r="7148" spans="2:5" x14ac:dyDescent="0.2">
      <c r="B7148" s="149">
        <v>33291</v>
      </c>
      <c r="C7148" s="61">
        <v>14.876249</v>
      </c>
      <c r="D7148">
        <f t="shared" si="112"/>
        <v>4.5454293097158455E-2</v>
      </c>
      <c r="E7148">
        <f>Table2[[#This Row],[Return]]</f>
        <v>4.5454293097158455E-2</v>
      </c>
    </row>
    <row r="7149" spans="2:5" x14ac:dyDescent="0.2">
      <c r="B7149" s="149">
        <v>33290</v>
      </c>
      <c r="C7149" s="61">
        <v>14.229459</v>
      </c>
      <c r="D7149">
        <f t="shared" si="112"/>
        <v>-7.5185940404910454E-3</v>
      </c>
      <c r="E7149">
        <f>Table2[[#This Row],[Return]]</f>
        <v>-7.5185940404910454E-3</v>
      </c>
    </row>
    <row r="7150" spans="2:5" x14ac:dyDescent="0.2">
      <c r="B7150" s="149">
        <v>33289</v>
      </c>
      <c r="C7150" s="61">
        <v>14.337255000000001</v>
      </c>
      <c r="D7150">
        <f t="shared" si="112"/>
        <v>-2.2058641469419167E-2</v>
      </c>
      <c r="E7150">
        <f>Table2[[#This Row],[Return]]</f>
        <v>-2.2058641469419167E-2</v>
      </c>
    </row>
    <row r="7151" spans="2:5" x14ac:dyDescent="0.2">
      <c r="B7151" s="149">
        <v>33288</v>
      </c>
      <c r="C7151" s="61">
        <v>14.660648999999999</v>
      </c>
      <c r="D7151">
        <f t="shared" si="112"/>
        <v>0.15254228094214983</v>
      </c>
      <c r="E7151">
        <f>Table2[[#This Row],[Return]]</f>
        <v>0.15254228094214983</v>
      </c>
    </row>
    <row r="7152" spans="2:5" x14ac:dyDescent="0.2">
      <c r="B7152" s="149">
        <v>33287</v>
      </c>
      <c r="C7152" s="61">
        <v>12.720269999999999</v>
      </c>
      <c r="D7152">
        <f t="shared" si="112"/>
        <v>0</v>
      </c>
      <c r="E7152">
        <f>Table2[[#This Row],[Return]]</f>
        <v>0</v>
      </c>
    </row>
    <row r="7153" spans="2:5" x14ac:dyDescent="0.2">
      <c r="B7153" s="149">
        <v>33284</v>
      </c>
      <c r="C7153" s="61">
        <v>12.720269999999999</v>
      </c>
      <c r="D7153">
        <f t="shared" si="112"/>
        <v>8.5469367147058047E-3</v>
      </c>
      <c r="E7153">
        <f>Table2[[#This Row],[Return]]</f>
        <v>8.5469367147058047E-3</v>
      </c>
    </row>
    <row r="7154" spans="2:5" x14ac:dyDescent="0.2">
      <c r="B7154" s="149">
        <v>33283</v>
      </c>
      <c r="C7154" s="61">
        <v>12.612472</v>
      </c>
      <c r="D7154">
        <f t="shared" si="112"/>
        <v>1.7391319779486342E-2</v>
      </c>
      <c r="E7154">
        <f>Table2[[#This Row],[Return]]</f>
        <v>1.7391319779486342E-2</v>
      </c>
    </row>
    <row r="7155" spans="2:5" x14ac:dyDescent="0.2">
      <c r="B7155" s="149">
        <v>33282</v>
      </c>
      <c r="C7155" s="61">
        <v>12.396874</v>
      </c>
      <c r="D7155">
        <f t="shared" si="112"/>
        <v>-5.7376953822254752E-2</v>
      </c>
      <c r="E7155">
        <f>Table2[[#This Row],[Return]]</f>
        <v>-5.7376953822254752E-2</v>
      </c>
    </row>
    <row r="7156" spans="2:5" x14ac:dyDescent="0.2">
      <c r="B7156" s="149">
        <v>33281</v>
      </c>
      <c r="C7156" s="61">
        <v>13.151465</v>
      </c>
      <c r="D7156">
        <f t="shared" si="112"/>
        <v>0</v>
      </c>
      <c r="E7156">
        <f>Table2[[#This Row],[Return]]</f>
        <v>0</v>
      </c>
    </row>
    <row r="7157" spans="2:5" x14ac:dyDescent="0.2">
      <c r="B7157" s="149">
        <v>33280</v>
      </c>
      <c r="C7157" s="61">
        <v>13.151465</v>
      </c>
      <c r="D7157">
        <f t="shared" si="112"/>
        <v>-3.1746275988274425E-2</v>
      </c>
      <c r="E7157">
        <f>Table2[[#This Row],[Return]]</f>
        <v>-3.1746275988274425E-2</v>
      </c>
    </row>
    <row r="7158" spans="2:5" x14ac:dyDescent="0.2">
      <c r="B7158" s="149">
        <v>33277</v>
      </c>
      <c r="C7158" s="61">
        <v>13.582663999999999</v>
      </c>
      <c r="D7158">
        <f t="shared" si="112"/>
        <v>-3.0769114400902405E-2</v>
      </c>
      <c r="E7158">
        <f>Table2[[#This Row],[Return]]</f>
        <v>-3.0769114400902405E-2</v>
      </c>
    </row>
    <row r="7159" spans="2:5" x14ac:dyDescent="0.2">
      <c r="B7159" s="149">
        <v>33276</v>
      </c>
      <c r="C7159" s="61">
        <v>14.013858000000001</v>
      </c>
      <c r="D7159">
        <f t="shared" si="112"/>
        <v>-2.9850703905343851E-2</v>
      </c>
      <c r="E7159">
        <f>Table2[[#This Row],[Return]]</f>
        <v>-2.9850703905343851E-2</v>
      </c>
    </row>
    <row r="7160" spans="2:5" x14ac:dyDescent="0.2">
      <c r="B7160" s="149">
        <v>33275</v>
      </c>
      <c r="C7160" s="61">
        <v>14.445053</v>
      </c>
      <c r="D7160">
        <f t="shared" si="112"/>
        <v>0</v>
      </c>
      <c r="E7160">
        <f>Table2[[#This Row],[Return]]</f>
        <v>0</v>
      </c>
    </row>
    <row r="7161" spans="2:5" x14ac:dyDescent="0.2">
      <c r="B7161" s="149">
        <v>33274</v>
      </c>
      <c r="C7161" s="61">
        <v>14.445053</v>
      </c>
      <c r="D7161">
        <f t="shared" si="112"/>
        <v>0</v>
      </c>
      <c r="E7161">
        <f>Table2[[#This Row],[Return]]</f>
        <v>0</v>
      </c>
    </row>
    <row r="7162" spans="2:5" x14ac:dyDescent="0.2">
      <c r="B7162" s="149">
        <v>33273</v>
      </c>
      <c r="C7162" s="61">
        <v>14.445053</v>
      </c>
      <c r="D7162">
        <f t="shared" si="112"/>
        <v>1.5151243627744343E-2</v>
      </c>
      <c r="E7162">
        <f>Table2[[#This Row],[Return]]</f>
        <v>1.5151243627744343E-2</v>
      </c>
    </row>
    <row r="7163" spans="2:5" x14ac:dyDescent="0.2">
      <c r="B7163" s="149">
        <v>33270</v>
      </c>
      <c r="C7163" s="61">
        <v>14.229459</v>
      </c>
      <c r="D7163">
        <f t="shared" si="112"/>
        <v>1.5384842632200175E-2</v>
      </c>
      <c r="E7163">
        <f>Table2[[#This Row],[Return]]</f>
        <v>1.5384842632200175E-2</v>
      </c>
    </row>
    <row r="7164" spans="2:5" x14ac:dyDescent="0.2">
      <c r="B7164" s="149">
        <v>33269</v>
      </c>
      <c r="C7164" s="61">
        <v>14.013858000000001</v>
      </c>
      <c r="D7164">
        <f t="shared" si="112"/>
        <v>1.5624866378099029E-2</v>
      </c>
      <c r="E7164">
        <f>Table2[[#This Row],[Return]]</f>
        <v>1.5624866378099029E-2</v>
      </c>
    </row>
    <row r="7165" spans="2:5" x14ac:dyDescent="0.2">
      <c r="B7165" s="149">
        <v>33268</v>
      </c>
      <c r="C7165" s="61">
        <v>13.798261999999999</v>
      </c>
      <c r="D7165">
        <f t="shared" si="112"/>
        <v>0</v>
      </c>
      <c r="E7165">
        <f>Table2[[#This Row],[Return]]</f>
        <v>0</v>
      </c>
    </row>
    <row r="7166" spans="2:5" x14ac:dyDescent="0.2">
      <c r="B7166" s="149">
        <v>33267</v>
      </c>
      <c r="C7166" s="61">
        <v>13.798261999999999</v>
      </c>
      <c r="D7166">
        <f t="shared" si="112"/>
        <v>0</v>
      </c>
      <c r="E7166">
        <f>Table2[[#This Row],[Return]]</f>
        <v>0</v>
      </c>
    </row>
    <row r="7167" spans="2:5" x14ac:dyDescent="0.2">
      <c r="B7167" s="149">
        <v>33266</v>
      </c>
      <c r="C7167" s="61">
        <v>13.798261999999999</v>
      </c>
      <c r="D7167">
        <f t="shared" si="112"/>
        <v>0</v>
      </c>
      <c r="E7167">
        <f>Table2[[#This Row],[Return]]</f>
        <v>0</v>
      </c>
    </row>
    <row r="7168" spans="2:5" x14ac:dyDescent="0.2">
      <c r="B7168" s="149">
        <v>33263</v>
      </c>
      <c r="C7168" s="61">
        <v>13.798261999999999</v>
      </c>
      <c r="D7168">
        <f t="shared" si="112"/>
        <v>-3.0303119746154857E-2</v>
      </c>
      <c r="E7168">
        <f>Table2[[#This Row],[Return]]</f>
        <v>-3.0303119746154857E-2</v>
      </c>
    </row>
    <row r="7169" spans="2:5" x14ac:dyDescent="0.2">
      <c r="B7169" s="149">
        <v>33262</v>
      </c>
      <c r="C7169" s="61">
        <v>14.229459</v>
      </c>
      <c r="D7169">
        <f t="shared" si="112"/>
        <v>-1.4925109655187794E-2</v>
      </c>
      <c r="E7169">
        <f>Table2[[#This Row],[Return]]</f>
        <v>-1.4925109655187794E-2</v>
      </c>
    </row>
    <row r="7170" spans="2:5" x14ac:dyDescent="0.2">
      <c r="B7170" s="149">
        <v>33261</v>
      </c>
      <c r="C7170" s="61">
        <v>14.445053</v>
      </c>
      <c r="D7170">
        <f t="shared" si="112"/>
        <v>-1.4705760979612818E-2</v>
      </c>
      <c r="E7170">
        <f>Table2[[#This Row],[Return]]</f>
        <v>-1.4705760979612818E-2</v>
      </c>
    </row>
    <row r="7171" spans="2:5" x14ac:dyDescent="0.2">
      <c r="B7171" s="149">
        <v>33260</v>
      </c>
      <c r="C7171" s="61">
        <v>14.660648999999999</v>
      </c>
      <c r="D7171">
        <f t="shared" si="112"/>
        <v>0</v>
      </c>
      <c r="E7171">
        <f>Table2[[#This Row],[Return]]</f>
        <v>0</v>
      </c>
    </row>
    <row r="7172" spans="2:5" x14ac:dyDescent="0.2">
      <c r="B7172" s="149">
        <v>33259</v>
      </c>
      <c r="C7172" s="61">
        <v>14.660648999999999</v>
      </c>
      <c r="D7172">
        <f t="shared" ref="D7172:D7185" si="113">(C7172-C7173)/C7173</f>
        <v>0</v>
      </c>
      <c r="E7172">
        <f>Table2[[#This Row],[Return]]</f>
        <v>0</v>
      </c>
    </row>
    <row r="7173" spans="2:5" x14ac:dyDescent="0.2">
      <c r="B7173" s="149">
        <v>33256</v>
      </c>
      <c r="C7173" s="61">
        <v>14.660648999999999</v>
      </c>
      <c r="D7173">
        <f t="shared" si="113"/>
        <v>0</v>
      </c>
      <c r="E7173">
        <f>Table2[[#This Row],[Return]]</f>
        <v>0</v>
      </c>
    </row>
    <row r="7174" spans="2:5" x14ac:dyDescent="0.2">
      <c r="B7174" s="149">
        <v>33255</v>
      </c>
      <c r="C7174" s="61">
        <v>14.660648999999999</v>
      </c>
      <c r="D7174">
        <f t="shared" si="113"/>
        <v>0</v>
      </c>
      <c r="E7174">
        <f>Table2[[#This Row],[Return]]</f>
        <v>0</v>
      </c>
    </row>
    <row r="7175" spans="2:5" x14ac:dyDescent="0.2">
      <c r="B7175" s="149">
        <v>33254</v>
      </c>
      <c r="C7175" s="61">
        <v>14.660648999999999</v>
      </c>
      <c r="D7175">
        <f t="shared" si="113"/>
        <v>0</v>
      </c>
      <c r="E7175">
        <f>Table2[[#This Row],[Return]]</f>
        <v>0</v>
      </c>
    </row>
    <row r="7176" spans="2:5" x14ac:dyDescent="0.2">
      <c r="B7176" s="149">
        <v>33253</v>
      </c>
      <c r="C7176" s="61">
        <v>14.660648999999999</v>
      </c>
      <c r="D7176">
        <f t="shared" si="113"/>
        <v>0</v>
      </c>
      <c r="E7176">
        <f>Table2[[#This Row],[Return]]</f>
        <v>0</v>
      </c>
    </row>
    <row r="7177" spans="2:5" x14ac:dyDescent="0.2">
      <c r="B7177" s="149">
        <v>33252</v>
      </c>
      <c r="C7177" s="61">
        <v>14.660648999999999</v>
      </c>
      <c r="D7177">
        <f t="shared" si="113"/>
        <v>-2.8571585704519811E-2</v>
      </c>
      <c r="E7177">
        <f>Table2[[#This Row],[Return]]</f>
        <v>-2.8571585704519811E-2</v>
      </c>
    </row>
    <row r="7178" spans="2:5" x14ac:dyDescent="0.2">
      <c r="B7178" s="149">
        <v>33249</v>
      </c>
      <c r="C7178" s="61">
        <v>15.091847</v>
      </c>
      <c r="D7178">
        <f t="shared" si="113"/>
        <v>2.1897621910703879E-2</v>
      </c>
      <c r="E7178">
        <f>Table2[[#This Row],[Return]]</f>
        <v>2.1897621910703879E-2</v>
      </c>
    </row>
    <row r="7179" spans="2:5" x14ac:dyDescent="0.2">
      <c r="B7179" s="149">
        <v>33248</v>
      </c>
      <c r="C7179" s="61">
        <v>14.768452999999999</v>
      </c>
      <c r="D7179">
        <f t="shared" si="113"/>
        <v>0</v>
      </c>
      <c r="E7179">
        <f>Table2[[#This Row],[Return]]</f>
        <v>0</v>
      </c>
    </row>
    <row r="7180" spans="2:5" x14ac:dyDescent="0.2">
      <c r="B7180" s="149">
        <v>33247</v>
      </c>
      <c r="C7180" s="61">
        <v>14.768452999999999</v>
      </c>
      <c r="D7180">
        <f t="shared" si="113"/>
        <v>-2.8368812990352717E-2</v>
      </c>
      <c r="E7180">
        <f>Table2[[#This Row],[Return]]</f>
        <v>-2.8368812990352717E-2</v>
      </c>
    </row>
    <row r="7181" spans="2:5" x14ac:dyDescent="0.2">
      <c r="B7181" s="149">
        <v>33246</v>
      </c>
      <c r="C7181" s="61">
        <v>15.199649000000001</v>
      </c>
      <c r="D7181">
        <f t="shared" si="113"/>
        <v>0</v>
      </c>
      <c r="E7181">
        <f>Table2[[#This Row],[Return]]</f>
        <v>0</v>
      </c>
    </row>
    <row r="7182" spans="2:5" x14ac:dyDescent="0.2">
      <c r="B7182" s="149">
        <v>33245</v>
      </c>
      <c r="C7182" s="61">
        <v>15.199649000000001</v>
      </c>
      <c r="D7182">
        <f t="shared" si="113"/>
        <v>-3.4246351654272499E-2</v>
      </c>
      <c r="E7182">
        <f>Table2[[#This Row],[Return]]</f>
        <v>-3.4246351654272499E-2</v>
      </c>
    </row>
    <row r="7183" spans="2:5" x14ac:dyDescent="0.2">
      <c r="B7183" s="149">
        <v>33242</v>
      </c>
      <c r="C7183" s="61">
        <v>15.73864</v>
      </c>
      <c r="D7183">
        <f t="shared" si="113"/>
        <v>0</v>
      </c>
      <c r="E7183">
        <f>Table2[[#This Row],[Return]]</f>
        <v>0</v>
      </c>
    </row>
    <row r="7184" spans="2:5" x14ac:dyDescent="0.2">
      <c r="B7184" s="149">
        <v>33241</v>
      </c>
      <c r="C7184" s="61">
        <v>15.73864</v>
      </c>
      <c r="D7184">
        <f t="shared" si="113"/>
        <v>0</v>
      </c>
      <c r="E7184">
        <f>Table2[[#This Row],[Return]]</f>
        <v>0</v>
      </c>
    </row>
    <row r="7185" spans="2:5" x14ac:dyDescent="0.2">
      <c r="B7185" s="149">
        <v>33240</v>
      </c>
      <c r="C7185" s="61">
        <v>15.73864</v>
      </c>
      <c r="D7185">
        <f t="shared" si="113"/>
        <v>-0.99998081954527906</v>
      </c>
      <c r="E7185">
        <f>Table2[[#This Row],[Return]]</f>
        <v>-0.99998081954527906</v>
      </c>
    </row>
    <row r="7186" spans="2:5" x14ac:dyDescent="0.2">
      <c r="C7186" s="61">
        <f>SUM(C3:C7185)</f>
        <v>820556.14577199309</v>
      </c>
    </row>
  </sheetData>
  <pageMargins left="0.7" right="0.7" top="0.75" bottom="0.75" header="0.3" footer="0.3"/>
  <pageSetup paperSize="9" scale="10" orientation="landscape" horizontalDpi="0" verticalDpi="0"/>
  <rowBreaks count="1" manualBreakCount="1">
    <brk id="34" max="16383" man="1"/>
  </rowBreaks>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7AC19-6FD4-7C42-8011-7BB9E5D66A06}">
  <sheetPr codeName="Sheet4"/>
  <dimension ref="A1:N10002"/>
  <sheetViews>
    <sheetView showGridLines="0" topLeftCell="A43" zoomScale="91" workbookViewId="0">
      <selection activeCell="P18" sqref="P18"/>
    </sheetView>
  </sheetViews>
  <sheetFormatPr baseColWidth="10" defaultRowHeight="15" x14ac:dyDescent="0.2"/>
  <cols>
    <col min="1" max="1" width="2" customWidth="1"/>
    <col min="8" max="8" width="3" customWidth="1"/>
    <col min="14" max="14" width="12" bestFit="1" customWidth="1"/>
  </cols>
  <sheetData>
    <row r="1" spans="1:14" x14ac:dyDescent="0.2">
      <c r="D1" t="s">
        <v>326</v>
      </c>
    </row>
    <row r="2" spans="1:14" x14ac:dyDescent="0.2">
      <c r="A2" t="s">
        <v>61</v>
      </c>
      <c r="B2" s="150" t="s">
        <v>323</v>
      </c>
      <c r="C2" s="161" t="s">
        <v>324</v>
      </c>
      <c r="D2" s="161" t="s">
        <v>325</v>
      </c>
      <c r="E2" s="161" t="s">
        <v>327</v>
      </c>
      <c r="F2" s="150" t="s">
        <v>338</v>
      </c>
      <c r="G2" s="150" t="s">
        <v>339</v>
      </c>
      <c r="H2" s="150"/>
      <c r="I2" s="101"/>
      <c r="J2" s="101" t="s">
        <v>328</v>
      </c>
      <c r="K2" s="101"/>
      <c r="L2" s="101"/>
      <c r="M2" s="101"/>
      <c r="N2" s="101"/>
    </row>
    <row r="3" spans="1:14" x14ac:dyDescent="0.2">
      <c r="B3" s="149">
        <v>45429</v>
      </c>
      <c r="C3">
        <v>383</v>
      </c>
      <c r="D3">
        <v>1.2424034229681274E-2</v>
      </c>
      <c r="E3">
        <v>1.2424034229681274E-2</v>
      </c>
      <c r="F3">
        <v>1</v>
      </c>
      <c r="G3">
        <f ca="1">_xlfn.NORM.INV(RAND(),$N$5,$N$6)</f>
        <v>2.7539045182147996E-2</v>
      </c>
    </row>
    <row r="4" spans="1:14" x14ac:dyDescent="0.2">
      <c r="B4" s="149">
        <v>45428</v>
      </c>
      <c r="C4">
        <v>378.29998799999998</v>
      </c>
      <c r="D4">
        <v>-1.0721773180780979E-2</v>
      </c>
      <c r="E4">
        <v>-1.0721773180780979E-2</v>
      </c>
      <c r="F4">
        <v>2</v>
      </c>
      <c r="G4">
        <f t="shared" ref="G4:G66" ca="1" si="0">_xlfn.NORM.INV(RAND(),$N$5,$N$6)</f>
        <v>-4.8972758482592679E-2</v>
      </c>
      <c r="J4" s="78" t="s">
        <v>340</v>
      </c>
      <c r="K4" s="78"/>
      <c r="L4" s="78"/>
      <c r="M4" s="78"/>
      <c r="N4" s="78"/>
    </row>
    <row r="5" spans="1:14" x14ac:dyDescent="0.2">
      <c r="B5" s="149">
        <v>45427</v>
      </c>
      <c r="C5">
        <v>382.39999399999999</v>
      </c>
      <c r="D5">
        <v>7.6416179183135509E-3</v>
      </c>
      <c r="E5">
        <v>7.6416179183135509E-3</v>
      </c>
      <c r="F5">
        <v>3</v>
      </c>
      <c r="G5">
        <f t="shared" ca="1" si="0"/>
        <v>3.6151678029710324E-2</v>
      </c>
      <c r="J5" s="162" t="s">
        <v>146</v>
      </c>
      <c r="K5" s="162"/>
      <c r="L5" s="162"/>
      <c r="M5" s="162"/>
      <c r="N5" s="163">
        <f>AVERAGE(E3:E7185)</f>
        <v>9.2286785494064688E-4</v>
      </c>
    </row>
    <row r="6" spans="1:14" x14ac:dyDescent="0.2">
      <c r="B6" s="149">
        <v>45426</v>
      </c>
      <c r="C6">
        <v>379.5</v>
      </c>
      <c r="D6">
        <v>7.2992700729927005E-3</v>
      </c>
      <c r="E6">
        <v>7.2992700729927005E-3</v>
      </c>
      <c r="F6">
        <v>4</v>
      </c>
      <c r="G6">
        <f t="shared" ca="1" si="0"/>
        <v>-1.337562758242323E-2</v>
      </c>
      <c r="J6" s="120" t="s">
        <v>329</v>
      </c>
      <c r="K6" s="120"/>
      <c r="L6" s="120"/>
      <c r="M6" s="120"/>
      <c r="N6" s="125">
        <f>_xlfn.STDEV.S(E3:E7185)</f>
        <v>3.5621084376708863E-2</v>
      </c>
    </row>
    <row r="7" spans="1:14" x14ac:dyDescent="0.2">
      <c r="B7" s="149">
        <v>45425</v>
      </c>
      <c r="C7">
        <v>376.75</v>
      </c>
      <c r="D7">
        <v>-8.4221921277370954E-3</v>
      </c>
      <c r="E7">
        <v>-8.4221921277370954E-3</v>
      </c>
      <c r="F7">
        <v>5</v>
      </c>
      <c r="G7">
        <f t="shared" ca="1" si="0"/>
        <v>8.1861512406698825E-3</v>
      </c>
      <c r="J7" s="120" t="s">
        <v>330</v>
      </c>
      <c r="K7" s="120"/>
      <c r="L7" s="120"/>
      <c r="M7" s="120"/>
      <c r="N7" s="125">
        <f>MIN(E3:E7185)</f>
        <v>-0.99998081954527906</v>
      </c>
    </row>
    <row r="8" spans="1:14" x14ac:dyDescent="0.2">
      <c r="B8" s="149">
        <v>45422</v>
      </c>
      <c r="C8">
        <v>379.95001200000002</v>
      </c>
      <c r="D8">
        <v>9.6997717682628E-3</v>
      </c>
      <c r="E8">
        <v>9.6997717682628E-3</v>
      </c>
      <c r="F8">
        <v>6</v>
      </c>
      <c r="G8">
        <f t="shared" ca="1" si="0"/>
        <v>2.076633894543306E-2</v>
      </c>
      <c r="J8" s="120" t="s">
        <v>331</v>
      </c>
      <c r="K8" s="120"/>
      <c r="L8" s="120"/>
      <c r="M8" s="120"/>
      <c r="N8" s="125">
        <f>MAX(E3:E7185)</f>
        <v>0.67241307613038903</v>
      </c>
    </row>
    <row r="9" spans="1:14" x14ac:dyDescent="0.2">
      <c r="B9" s="149">
        <v>45421</v>
      </c>
      <c r="C9">
        <v>376.29998799999998</v>
      </c>
      <c r="D9">
        <v>-3.2274701829373309E-2</v>
      </c>
      <c r="E9">
        <v>-3.2274701829373309E-2</v>
      </c>
      <c r="F9">
        <v>7</v>
      </c>
      <c r="G9">
        <f t="shared" ca="1" si="0"/>
        <v>-3.9588383099088895E-2</v>
      </c>
      <c r="J9" s="120" t="s">
        <v>333</v>
      </c>
      <c r="K9" s="120"/>
      <c r="L9" s="120"/>
      <c r="M9" s="120"/>
      <c r="N9" s="152">
        <f>'Data Sheet'!B8</f>
        <v>1818.6</v>
      </c>
    </row>
    <row r="10" spans="1:14" x14ac:dyDescent="0.2">
      <c r="B10" s="149">
        <v>45420</v>
      </c>
      <c r="C10">
        <v>388.85000600000001</v>
      </c>
      <c r="D10">
        <v>1.3421928170281089E-2</v>
      </c>
      <c r="E10">
        <v>1.3421928170281089E-2</v>
      </c>
      <c r="F10">
        <v>8</v>
      </c>
      <c r="G10">
        <f t="shared" ca="1" si="0"/>
        <v>3.0920174558833051E-2</v>
      </c>
    </row>
    <row r="11" spans="1:14" x14ac:dyDescent="0.2">
      <c r="B11" s="149">
        <v>45419</v>
      </c>
      <c r="C11">
        <v>383.70001200000002</v>
      </c>
      <c r="D11">
        <v>-2.0173630947288575E-2</v>
      </c>
      <c r="E11">
        <v>-2.0173630947288575E-2</v>
      </c>
      <c r="F11">
        <v>9</v>
      </c>
      <c r="G11">
        <f t="shared" ca="1" si="0"/>
        <v>2.3587022618618224E-3</v>
      </c>
    </row>
    <row r="12" spans="1:14" x14ac:dyDescent="0.2">
      <c r="B12" s="149">
        <v>45418</v>
      </c>
      <c r="C12">
        <v>391.60000600000001</v>
      </c>
      <c r="D12">
        <v>-4.754952763054153E-2</v>
      </c>
      <c r="E12">
        <v>-4.754952763054153E-2</v>
      </c>
      <c r="F12">
        <v>10</v>
      </c>
      <c r="G12">
        <f t="shared" ca="1" si="0"/>
        <v>2.3365712822765006E-2</v>
      </c>
      <c r="J12" s="78" t="s">
        <v>341</v>
      </c>
      <c r="K12" s="78"/>
      <c r="L12" s="78"/>
      <c r="M12" s="78"/>
      <c r="N12" s="78"/>
    </row>
    <row r="13" spans="1:14" x14ac:dyDescent="0.2">
      <c r="B13" s="149">
        <v>45415</v>
      </c>
      <c r="C13">
        <v>411.14999399999999</v>
      </c>
      <c r="D13">
        <v>-9.7192081560695473E-4</v>
      </c>
      <c r="E13">
        <v>-9.7192081560695473E-4</v>
      </c>
      <c r="F13">
        <v>11</v>
      </c>
      <c r="G13">
        <f t="shared" ca="1" si="0"/>
        <v>-9.1771978302686796E-2</v>
      </c>
      <c r="J13" s="162" t="s">
        <v>146</v>
      </c>
      <c r="K13" s="162"/>
      <c r="L13" s="162"/>
      <c r="M13" s="162"/>
      <c r="N13" s="163">
        <f ca="1">AVERAGE(Table24[Simulated Returns])</f>
        <v>3.0875160170115191E-4</v>
      </c>
    </row>
    <row r="14" spans="1:14" x14ac:dyDescent="0.2">
      <c r="B14" s="149">
        <v>45414</v>
      </c>
      <c r="C14">
        <v>411.54998799999998</v>
      </c>
      <c r="D14">
        <v>8.9482570573413463E-3</v>
      </c>
      <c r="E14">
        <v>8.9482570573413463E-3</v>
      </c>
      <c r="F14">
        <v>12</v>
      </c>
      <c r="G14">
        <f t="shared" ca="1" si="0"/>
        <v>-1.6015171385603544E-2</v>
      </c>
      <c r="J14" s="120" t="s">
        <v>329</v>
      </c>
      <c r="K14" s="120"/>
      <c r="L14" s="120"/>
      <c r="M14" s="120"/>
      <c r="N14" s="125">
        <f ca="1">_xlfn.STDEV.S(Table24[Simulated Returns])</f>
        <v>3.58716462417452E-2</v>
      </c>
    </row>
    <row r="15" spans="1:14" x14ac:dyDescent="0.2">
      <c r="B15" s="149">
        <v>45412</v>
      </c>
      <c r="C15">
        <v>407.89999399999999</v>
      </c>
      <c r="D15">
        <v>-1.3184981059368885E-2</v>
      </c>
      <c r="E15">
        <v>-1.3184981059368885E-2</v>
      </c>
      <c r="F15">
        <v>13</v>
      </c>
      <c r="G15">
        <f t="shared" ca="1" si="0"/>
        <v>-1.6602777130006203E-2</v>
      </c>
      <c r="J15" s="120" t="s">
        <v>330</v>
      </c>
      <c r="K15" s="120"/>
      <c r="L15" s="120"/>
      <c r="M15" s="120"/>
      <c r="N15" s="125">
        <f ca="1">MIN(Table24[Simulated Returns])</f>
        <v>-0.14041033738208522</v>
      </c>
    </row>
    <row r="16" spans="1:14" x14ac:dyDescent="0.2">
      <c r="B16" s="149">
        <v>45411</v>
      </c>
      <c r="C16">
        <v>413.35000600000001</v>
      </c>
      <c r="D16">
        <v>4.8978603191836723E-2</v>
      </c>
      <c r="E16">
        <v>4.8978603191836723E-2</v>
      </c>
      <c r="F16">
        <v>14</v>
      </c>
      <c r="G16">
        <f t="shared" ca="1" si="0"/>
        <v>-2.9827628167387633E-2</v>
      </c>
      <c r="J16" s="120" t="s">
        <v>331</v>
      </c>
      <c r="K16" s="120"/>
      <c r="L16" s="120"/>
      <c r="M16" s="120"/>
      <c r="N16" s="125">
        <f ca="1">MAX(Table24[Simulated Returns])</f>
        <v>0.12839826825175987</v>
      </c>
    </row>
    <row r="17" spans="2:14" x14ac:dyDescent="0.2">
      <c r="B17" s="149">
        <v>45408</v>
      </c>
      <c r="C17">
        <v>394.04998799999998</v>
      </c>
      <c r="D17">
        <v>-6.3043754271907837E-3</v>
      </c>
      <c r="E17">
        <v>-6.3043754271907837E-3</v>
      </c>
      <c r="F17">
        <v>15</v>
      </c>
      <c r="G17">
        <f t="shared" ca="1" si="0"/>
        <v>-6.1137704928525806E-2</v>
      </c>
      <c r="J17" s="120" t="s">
        <v>333</v>
      </c>
      <c r="K17" s="120"/>
      <c r="L17" s="120"/>
      <c r="M17" s="120"/>
      <c r="N17" s="152">
        <f>'Data Sheet'!B8</f>
        <v>1818.6</v>
      </c>
    </row>
    <row r="18" spans="2:14" x14ac:dyDescent="0.2">
      <c r="B18" s="149">
        <v>45407</v>
      </c>
      <c r="C18">
        <v>396.54998799999998</v>
      </c>
      <c r="D18">
        <v>2.7198550256139369E-2</v>
      </c>
      <c r="E18">
        <v>2.7198550256139369E-2</v>
      </c>
      <c r="F18">
        <v>16</v>
      </c>
      <c r="G18">
        <f t="shared" ca="1" si="0"/>
        <v>-1.9579096628203972E-2</v>
      </c>
    </row>
    <row r="19" spans="2:14" ht="16" thickBot="1" x14ac:dyDescent="0.25">
      <c r="B19" s="149">
        <v>45406</v>
      </c>
      <c r="C19">
        <v>386.04998799999998</v>
      </c>
      <c r="D19">
        <v>4.0311781534459945E-3</v>
      </c>
      <c r="E19">
        <v>4.0311781534459945E-3</v>
      </c>
      <c r="F19">
        <v>17</v>
      </c>
      <c r="G19">
        <f t="shared" ca="1" si="0"/>
        <v>-1.6955275998243775E-2</v>
      </c>
    </row>
    <row r="20" spans="2:14" ht="16" thickTop="1" x14ac:dyDescent="0.2">
      <c r="B20" s="149">
        <v>45405</v>
      </c>
      <c r="C20">
        <v>384.5</v>
      </c>
      <c r="D20">
        <v>1.8408190228839355E-2</v>
      </c>
      <c r="E20">
        <v>1.8408190228839355E-2</v>
      </c>
      <c r="F20">
        <v>18</v>
      </c>
      <c r="G20">
        <f t="shared" ca="1" si="0"/>
        <v>6.475480014916743E-2</v>
      </c>
      <c r="J20" s="158" t="s">
        <v>332</v>
      </c>
      <c r="K20" s="158" t="s">
        <v>337</v>
      </c>
      <c r="L20" s="159" t="s">
        <v>334</v>
      </c>
      <c r="M20" s="160" t="s">
        <v>335</v>
      </c>
      <c r="N20" s="160" t="s">
        <v>336</v>
      </c>
    </row>
    <row r="21" spans="2:14" x14ac:dyDescent="0.2">
      <c r="B21" s="149">
        <v>45404</v>
      </c>
      <c r="C21">
        <v>377.54998799999998</v>
      </c>
      <c r="D21">
        <v>3.9653020068616589E-2</v>
      </c>
      <c r="E21">
        <v>3.9653020068616589E-2</v>
      </c>
      <c r="F21">
        <v>19</v>
      </c>
      <c r="G21">
        <f t="shared" ca="1" si="0"/>
        <v>3.8994276086933496E-2</v>
      </c>
      <c r="J21" s="155">
        <v>0.05</v>
      </c>
      <c r="K21" s="155">
        <f>100%-J21</f>
        <v>0.95</v>
      </c>
      <c r="L21" s="156">
        <f ca="1">_xlfn.PERCENTILE.INC(Table24[Simulated Returns],J21)</f>
        <v>-5.8964237101010585E-2</v>
      </c>
      <c r="M21" s="157">
        <f ca="1">$N$17*(1+L21)</f>
        <v>1711.367638408102</v>
      </c>
      <c r="N21" s="157">
        <f ca="1">M21-$N$9</f>
        <v>-107.23236159189787</v>
      </c>
    </row>
    <row r="22" spans="2:14" x14ac:dyDescent="0.2">
      <c r="B22" s="149">
        <v>45401</v>
      </c>
      <c r="C22">
        <v>363.14999399999999</v>
      </c>
      <c r="D22">
        <v>1.7930868965517033E-3</v>
      </c>
      <c r="E22">
        <v>1.7930868965517033E-3</v>
      </c>
      <c r="F22">
        <v>20</v>
      </c>
      <c r="G22">
        <f t="shared" ca="1" si="0"/>
        <v>-2.6159274411790803E-2</v>
      </c>
      <c r="J22" s="153">
        <v>0.01</v>
      </c>
      <c r="K22" s="153">
        <f t="shared" ref="K22:K25" si="1">100%-J22</f>
        <v>0.99</v>
      </c>
      <c r="L22" s="156">
        <f ca="1">_xlfn.PERCENTILE.INC(Table24[Simulated Returns],J22)</f>
        <v>-8.2671283346553812E-2</v>
      </c>
      <c r="M22" s="157">
        <f ca="1">$N$17*(1+L22)</f>
        <v>1668.2540041059572</v>
      </c>
      <c r="N22" s="152">
        <f ca="1">M22-$N$9</f>
        <v>-150.34599589404274</v>
      </c>
    </row>
    <row r="23" spans="2:14" x14ac:dyDescent="0.2">
      <c r="B23" s="149">
        <v>45400</v>
      </c>
      <c r="C23">
        <v>362.5</v>
      </c>
      <c r="D23">
        <v>1.6579331581862574E-3</v>
      </c>
      <c r="E23">
        <v>1.6579331581862574E-3</v>
      </c>
      <c r="F23">
        <v>21</v>
      </c>
      <c r="G23">
        <f t="shared" ca="1" si="0"/>
        <v>2.8593787605130136E-2</v>
      </c>
      <c r="J23" s="126">
        <v>5.0000000000000001E-3</v>
      </c>
      <c r="K23" s="153">
        <f t="shared" si="1"/>
        <v>0.995</v>
      </c>
      <c r="L23" s="156">
        <f ca="1">_xlfn.PERCENTILE.INC(Table24[Simulated Returns],J23)</f>
        <v>-9.1772153213943969E-2</v>
      </c>
      <c r="M23" s="157">
        <f t="shared" ref="M23:M25" ca="1" si="2">$N$17*(1+L23)</f>
        <v>1651.7031621651215</v>
      </c>
      <c r="N23" s="152">
        <f ca="1">M23-$N$9</f>
        <v>-166.8968378348784</v>
      </c>
    </row>
    <row r="24" spans="2:14" x14ac:dyDescent="0.2">
      <c r="B24" s="149">
        <v>45398</v>
      </c>
      <c r="C24">
        <v>361.89999399999999</v>
      </c>
      <c r="D24">
        <v>1.3814563816805581E-4</v>
      </c>
      <c r="E24">
        <v>1.3814563816805581E-4</v>
      </c>
      <c r="F24">
        <v>22</v>
      </c>
      <c r="G24">
        <f t="shared" ca="1" si="0"/>
        <v>3.259467093670787E-2</v>
      </c>
      <c r="J24" s="153">
        <v>0.1</v>
      </c>
      <c r="K24" s="153">
        <f t="shared" si="1"/>
        <v>0.9</v>
      </c>
      <c r="L24" s="156">
        <f ca="1">_xlfn.PERCENTILE.INC(Table24[Simulated Returns],J24)</f>
        <v>-4.5914494312723847E-2</v>
      </c>
      <c r="M24" s="157">
        <f t="shared" ca="1" si="2"/>
        <v>1735.0999006428804</v>
      </c>
      <c r="N24" s="152">
        <f ca="1">M24-$N$9</f>
        <v>-83.500099357119552</v>
      </c>
    </row>
    <row r="25" spans="2:14" x14ac:dyDescent="0.2">
      <c r="B25" s="149">
        <v>45397</v>
      </c>
      <c r="C25">
        <v>361.85000600000001</v>
      </c>
      <c r="D25">
        <v>-3.2615913357548293E-2</v>
      </c>
      <c r="E25">
        <v>-3.2615913357548293E-2</v>
      </c>
      <c r="F25">
        <v>23</v>
      </c>
      <c r="G25">
        <f t="shared" ca="1" si="0"/>
        <v>-5.5468851219988784E-2</v>
      </c>
      <c r="J25" s="153">
        <v>1</v>
      </c>
      <c r="K25" s="153">
        <f t="shared" si="1"/>
        <v>0</v>
      </c>
      <c r="L25" s="156">
        <f ca="1">_xlfn.PERCENTILE.INC(Table24[Simulated Returns],J25)</f>
        <v>0.12839826825175987</v>
      </c>
      <c r="M25" s="157">
        <f t="shared" ca="1" si="2"/>
        <v>2052.1050906426503</v>
      </c>
      <c r="N25" s="152">
        <f ca="1">M25-$N$9</f>
        <v>233.50509064265043</v>
      </c>
    </row>
    <row r="26" spans="2:14" x14ac:dyDescent="0.2">
      <c r="B26" s="149">
        <v>45394</v>
      </c>
      <c r="C26">
        <v>374.04998799999998</v>
      </c>
      <c r="D26">
        <v>-1.7467884923523538E-2</v>
      </c>
      <c r="E26">
        <v>-1.7467884923523538E-2</v>
      </c>
      <c r="F26">
        <v>24</v>
      </c>
      <c r="G26">
        <f t="shared" ca="1" si="0"/>
        <v>7.5432663615658396E-3</v>
      </c>
    </row>
    <row r="27" spans="2:14" x14ac:dyDescent="0.2">
      <c r="B27" s="149">
        <v>45392</v>
      </c>
      <c r="C27">
        <v>380.70001200000002</v>
      </c>
      <c r="D27">
        <v>-5.3559451338993725E-3</v>
      </c>
      <c r="E27">
        <v>-5.3559451338993725E-3</v>
      </c>
      <c r="F27">
        <v>25</v>
      </c>
      <c r="G27">
        <f t="shared" ca="1" si="0"/>
        <v>-4.3534366667577961E-3</v>
      </c>
    </row>
    <row r="28" spans="2:14" x14ac:dyDescent="0.2">
      <c r="B28" s="149">
        <v>45391</v>
      </c>
      <c r="C28">
        <v>382.75</v>
      </c>
      <c r="D28">
        <v>1.2700060451380498E-2</v>
      </c>
      <c r="E28">
        <v>1.2700060451380498E-2</v>
      </c>
      <c r="F28">
        <v>26</v>
      </c>
      <c r="G28">
        <f t="shared" ca="1" si="0"/>
        <v>-2.8657491859666345E-2</v>
      </c>
    </row>
    <row r="29" spans="2:14" x14ac:dyDescent="0.2">
      <c r="B29" s="149">
        <v>45390</v>
      </c>
      <c r="C29">
        <v>377.95001200000002</v>
      </c>
      <c r="D29">
        <v>1.7228306935435959E-3</v>
      </c>
      <c r="E29">
        <v>1.7228306935435959E-3</v>
      </c>
      <c r="F29">
        <v>27</v>
      </c>
      <c r="G29">
        <f t="shared" ca="1" si="0"/>
        <v>2.2221248274877745E-2</v>
      </c>
    </row>
    <row r="30" spans="2:14" x14ac:dyDescent="0.2">
      <c r="B30" s="149">
        <v>45387</v>
      </c>
      <c r="C30">
        <v>377.29998799999998</v>
      </c>
      <c r="D30">
        <v>-6.3208425708451924E-3</v>
      </c>
      <c r="E30">
        <v>-6.3208425708451924E-3</v>
      </c>
      <c r="F30">
        <v>28</v>
      </c>
      <c r="G30">
        <f t="shared" ca="1" si="0"/>
        <v>-6.3701368222573483E-3</v>
      </c>
    </row>
    <row r="31" spans="2:14" x14ac:dyDescent="0.2">
      <c r="B31" s="149">
        <v>45386</v>
      </c>
      <c r="C31">
        <v>379.70001200000002</v>
      </c>
      <c r="D31">
        <v>-8.3572265608339944E-3</v>
      </c>
      <c r="E31">
        <v>-8.3572265608339944E-3</v>
      </c>
      <c r="F31">
        <v>29</v>
      </c>
      <c r="G31">
        <f t="shared" ca="1" si="0"/>
        <v>3.1768220661511359E-2</v>
      </c>
    </row>
    <row r="32" spans="2:14" x14ac:dyDescent="0.2">
      <c r="B32" s="149">
        <v>45385</v>
      </c>
      <c r="C32">
        <v>382.89999399999999</v>
      </c>
      <c r="D32">
        <v>3.3886830826728769E-2</v>
      </c>
      <c r="E32">
        <v>3.3886830826728769E-2</v>
      </c>
      <c r="F32">
        <v>30</v>
      </c>
      <c r="G32">
        <f t="shared" ca="1" si="0"/>
        <v>3.27012635764478E-2</v>
      </c>
    </row>
    <row r="33" spans="2:7" x14ac:dyDescent="0.2">
      <c r="B33" s="149">
        <v>45384</v>
      </c>
      <c r="C33">
        <v>370.35000600000001</v>
      </c>
      <c r="D33">
        <v>2.4339699328105143E-2</v>
      </c>
      <c r="E33">
        <v>2.4339699328105143E-2</v>
      </c>
      <c r="F33">
        <v>31</v>
      </c>
      <c r="G33">
        <f t="shared" ca="1" si="0"/>
        <v>-1.3782551234197611E-3</v>
      </c>
    </row>
    <row r="34" spans="2:7" x14ac:dyDescent="0.2">
      <c r="B34" s="149">
        <v>45383</v>
      </c>
      <c r="C34">
        <v>361.54998799999998</v>
      </c>
      <c r="D34">
        <v>6.2913404020227603E-2</v>
      </c>
      <c r="E34">
        <v>6.2913404020227603E-2</v>
      </c>
      <c r="F34">
        <v>32</v>
      </c>
      <c r="G34">
        <f t="shared" ca="1" si="0"/>
        <v>-1.1121441816587039E-2</v>
      </c>
    </row>
    <row r="35" spans="2:7" x14ac:dyDescent="0.2">
      <c r="B35" s="149">
        <v>45379</v>
      </c>
      <c r="C35">
        <v>340.14999399999999</v>
      </c>
      <c r="D35">
        <v>-9.7525647743813906E-3</v>
      </c>
      <c r="E35">
        <v>-9.7525647743813906E-3</v>
      </c>
      <c r="F35">
        <v>33</v>
      </c>
      <c r="G35">
        <f t="shared" ca="1" si="0"/>
        <v>3.998254583297238E-2</v>
      </c>
    </row>
    <row r="36" spans="2:7" x14ac:dyDescent="0.2">
      <c r="B36" s="149">
        <v>45378</v>
      </c>
      <c r="C36">
        <v>343.5</v>
      </c>
      <c r="D36">
        <v>-3.1302892871355473E-2</v>
      </c>
      <c r="E36">
        <v>-3.1302892871355473E-2</v>
      </c>
      <c r="F36">
        <v>34</v>
      </c>
      <c r="G36">
        <f t="shared" ca="1" si="0"/>
        <v>5.4920589250508321E-3</v>
      </c>
    </row>
    <row r="37" spans="2:7" x14ac:dyDescent="0.2">
      <c r="B37" s="149">
        <v>45377</v>
      </c>
      <c r="C37">
        <v>354.60000600000001</v>
      </c>
      <c r="D37">
        <v>-1.8136475450142152E-2</v>
      </c>
      <c r="E37">
        <v>-1.8136475450142152E-2</v>
      </c>
      <c r="F37">
        <v>35</v>
      </c>
      <c r="G37">
        <f t="shared" ca="1" si="0"/>
        <v>-2.4781055764911998E-2</v>
      </c>
    </row>
    <row r="38" spans="2:7" x14ac:dyDescent="0.2">
      <c r="B38" s="149">
        <v>45373</v>
      </c>
      <c r="C38">
        <v>361.14999399999999</v>
      </c>
      <c r="D38">
        <v>1.0916708187543716E-2</v>
      </c>
      <c r="E38">
        <v>1.0916708187543716E-2</v>
      </c>
      <c r="F38">
        <v>36</v>
      </c>
      <c r="G38">
        <f t="shared" ca="1" si="0"/>
        <v>2.4110898987667093E-2</v>
      </c>
    </row>
    <row r="39" spans="2:7" x14ac:dyDescent="0.2">
      <c r="B39" s="149">
        <v>45372</v>
      </c>
      <c r="C39">
        <v>357.25</v>
      </c>
      <c r="D39">
        <v>-2.2342913749796994E-3</v>
      </c>
      <c r="E39">
        <v>-2.2342913749796994E-3</v>
      </c>
      <c r="F39">
        <v>37</v>
      </c>
      <c r="G39">
        <f t="shared" ca="1" si="0"/>
        <v>-1.195415793040335E-2</v>
      </c>
    </row>
    <row r="40" spans="2:7" x14ac:dyDescent="0.2">
      <c r="B40" s="149">
        <v>45371</v>
      </c>
      <c r="C40">
        <v>358.04998799999998</v>
      </c>
      <c r="D40">
        <v>-3.8949059765229061E-3</v>
      </c>
      <c r="E40">
        <v>-3.8949059765229061E-3</v>
      </c>
      <c r="F40">
        <v>38</v>
      </c>
      <c r="G40">
        <f t="shared" ca="1" si="0"/>
        <v>-7.2443125319730326E-3</v>
      </c>
    </row>
    <row r="41" spans="2:7" x14ac:dyDescent="0.2">
      <c r="B41" s="149">
        <v>45370</v>
      </c>
      <c r="C41">
        <v>359.45001200000002</v>
      </c>
      <c r="D41">
        <v>-4.707135617452003E-3</v>
      </c>
      <c r="E41">
        <v>-4.707135617452003E-3</v>
      </c>
      <c r="F41">
        <v>39</v>
      </c>
      <c r="G41">
        <f t="shared" ca="1" si="0"/>
        <v>2.1699673276586423E-2</v>
      </c>
    </row>
    <row r="42" spans="2:7" x14ac:dyDescent="0.2">
      <c r="B42" s="149">
        <v>45369</v>
      </c>
      <c r="C42">
        <v>361.14999399999999</v>
      </c>
      <c r="D42">
        <v>-7.0113222872261625E-3</v>
      </c>
      <c r="E42">
        <v>-7.0113222872261625E-3</v>
      </c>
      <c r="F42">
        <v>40</v>
      </c>
      <c r="G42">
        <f t="shared" ca="1" si="0"/>
        <v>-1.6188436660765627E-2</v>
      </c>
    </row>
    <row r="43" spans="2:7" x14ac:dyDescent="0.2">
      <c r="B43" s="149">
        <v>45365</v>
      </c>
      <c r="C43">
        <v>363.70001200000002</v>
      </c>
      <c r="D43">
        <v>3.4267078645250942E-2</v>
      </c>
      <c r="E43">
        <v>3.4267078645250942E-2</v>
      </c>
      <c r="F43">
        <v>41</v>
      </c>
      <c r="G43">
        <f t="shared" ca="1" si="0"/>
        <v>3.8977673391169365E-2</v>
      </c>
    </row>
    <row r="44" spans="2:7" x14ac:dyDescent="0.2">
      <c r="B44" s="149">
        <v>45364</v>
      </c>
      <c r="C44">
        <v>351.64999399999999</v>
      </c>
      <c r="D44">
        <v>-6.0261938206458483E-2</v>
      </c>
      <c r="E44">
        <v>-6.0261938206458483E-2</v>
      </c>
      <c r="F44">
        <v>42</v>
      </c>
      <c r="G44">
        <f t="shared" ca="1" si="0"/>
        <v>1.858562175577037E-2</v>
      </c>
    </row>
    <row r="45" spans="2:7" x14ac:dyDescent="0.2">
      <c r="B45" s="149">
        <v>45363</v>
      </c>
      <c r="C45">
        <v>374.20001200000002</v>
      </c>
      <c r="D45">
        <v>-1.8620446429177359E-2</v>
      </c>
      <c r="E45">
        <v>-1.8620446429177359E-2</v>
      </c>
      <c r="F45">
        <v>43</v>
      </c>
      <c r="G45">
        <f t="shared" ca="1" si="0"/>
        <v>5.9389090751178885E-3</v>
      </c>
    </row>
    <row r="46" spans="2:7" x14ac:dyDescent="0.2">
      <c r="B46" s="149">
        <v>45362</v>
      </c>
      <c r="C46">
        <v>381.29998799999998</v>
      </c>
      <c r="D46">
        <v>-2.8411322866770686E-2</v>
      </c>
      <c r="E46">
        <v>-2.8411322866770686E-2</v>
      </c>
      <c r="F46">
        <v>44</v>
      </c>
      <c r="G46">
        <f t="shared" ca="1" si="0"/>
        <v>4.3225488611006432E-2</v>
      </c>
    </row>
    <row r="47" spans="2:7" x14ac:dyDescent="0.2">
      <c r="B47" s="149">
        <v>45358</v>
      </c>
      <c r="C47">
        <v>392.45001200000002</v>
      </c>
      <c r="D47">
        <v>1.9147306025612274E-3</v>
      </c>
      <c r="E47">
        <v>1.9147306025612274E-3</v>
      </c>
      <c r="F47">
        <v>45</v>
      </c>
      <c r="G47">
        <f t="shared" ca="1" si="0"/>
        <v>6.4263524614218748E-2</v>
      </c>
    </row>
    <row r="48" spans="2:7" x14ac:dyDescent="0.2">
      <c r="B48" s="149">
        <v>45357</v>
      </c>
      <c r="C48">
        <v>391.70001200000002</v>
      </c>
      <c r="D48">
        <v>-2.5621860696517375E-2</v>
      </c>
      <c r="E48">
        <v>-2.5621860696517375E-2</v>
      </c>
      <c r="F48">
        <v>46</v>
      </c>
      <c r="G48">
        <f t="shared" ca="1" si="0"/>
        <v>-3.0571590335018169E-2</v>
      </c>
    </row>
    <row r="49" spans="2:7" x14ac:dyDescent="0.2">
      <c r="B49" s="149">
        <v>45356</v>
      </c>
      <c r="C49">
        <v>402</v>
      </c>
      <c r="D49">
        <v>9.5429128214089172E-3</v>
      </c>
      <c r="E49">
        <v>9.5429128214089172E-3</v>
      </c>
      <c r="F49">
        <v>47</v>
      </c>
      <c r="G49">
        <f t="shared" ca="1" si="0"/>
        <v>6.3875039463305333E-2</v>
      </c>
    </row>
    <row r="50" spans="2:7" x14ac:dyDescent="0.2">
      <c r="B50" s="149">
        <v>45355</v>
      </c>
      <c r="C50">
        <v>398.20001200000002</v>
      </c>
      <c r="D50">
        <v>3.240860671790697E-2</v>
      </c>
      <c r="E50">
        <v>3.240860671790697E-2</v>
      </c>
      <c r="F50">
        <v>48</v>
      </c>
      <c r="G50">
        <f t="shared" ca="1" si="0"/>
        <v>7.6538734478617282E-2</v>
      </c>
    </row>
    <row r="51" spans="2:7" x14ac:dyDescent="0.2">
      <c r="B51" s="149">
        <v>45352</v>
      </c>
      <c r="C51">
        <v>385.70001200000002</v>
      </c>
      <c r="D51">
        <v>1.5580524296330642E-3</v>
      </c>
      <c r="E51">
        <v>1.5580524296330642E-3</v>
      </c>
      <c r="F51">
        <v>49</v>
      </c>
      <c r="G51">
        <f t="shared" ca="1" si="0"/>
        <v>9.5326018890301446E-3</v>
      </c>
    </row>
    <row r="52" spans="2:7" x14ac:dyDescent="0.2">
      <c r="B52" s="149">
        <v>45351</v>
      </c>
      <c r="C52">
        <v>385.10000600000001</v>
      </c>
      <c r="D52">
        <v>4.4340428445599177E-3</v>
      </c>
      <c r="E52">
        <v>4.4340428445599177E-3</v>
      </c>
      <c r="F52">
        <v>50</v>
      </c>
      <c r="G52">
        <f t="shared" ca="1" si="0"/>
        <v>-1.2316561299295786E-2</v>
      </c>
    </row>
    <row r="53" spans="2:7" x14ac:dyDescent="0.2">
      <c r="B53" s="149">
        <v>45350</v>
      </c>
      <c r="C53">
        <v>383.39999399999999</v>
      </c>
      <c r="D53">
        <v>-2.1689206762274153E-2</v>
      </c>
      <c r="E53">
        <v>-2.1689206762274153E-2</v>
      </c>
      <c r="F53">
        <v>51</v>
      </c>
      <c r="G53">
        <f t="shared" ca="1" si="0"/>
        <v>4.5359372541101693E-2</v>
      </c>
    </row>
    <row r="54" spans="2:7" x14ac:dyDescent="0.2">
      <c r="B54" s="149">
        <v>45349</v>
      </c>
      <c r="C54">
        <v>391.89999399999999</v>
      </c>
      <c r="D54">
        <v>-1.7548257972648654E-2</v>
      </c>
      <c r="E54">
        <v>-1.7548257972648654E-2</v>
      </c>
      <c r="F54">
        <v>52</v>
      </c>
      <c r="G54">
        <f t="shared" ca="1" si="0"/>
        <v>-3.1024167945777961E-2</v>
      </c>
    </row>
    <row r="55" spans="2:7" x14ac:dyDescent="0.2">
      <c r="B55" s="149">
        <v>45348</v>
      </c>
      <c r="C55">
        <v>398.89999399999999</v>
      </c>
      <c r="D55">
        <v>-2.1944371382453812E-2</v>
      </c>
      <c r="E55">
        <v>-2.1944371382453812E-2</v>
      </c>
      <c r="F55">
        <v>53</v>
      </c>
      <c r="G55">
        <f t="shared" ca="1" si="0"/>
        <v>1.0793903797784327E-2</v>
      </c>
    </row>
    <row r="56" spans="2:7" x14ac:dyDescent="0.2">
      <c r="B56" s="149">
        <v>45345</v>
      </c>
      <c r="C56">
        <v>407.85000600000001</v>
      </c>
      <c r="D56">
        <v>8.1572564525697697E-3</v>
      </c>
      <c r="E56">
        <v>8.1572564525697697E-3</v>
      </c>
      <c r="F56">
        <v>54</v>
      </c>
      <c r="G56">
        <f t="shared" ca="1" si="0"/>
        <v>6.993705328334901E-2</v>
      </c>
    </row>
    <row r="57" spans="2:7" x14ac:dyDescent="0.2">
      <c r="B57" s="149">
        <v>45344</v>
      </c>
      <c r="C57">
        <v>404.54998799999998</v>
      </c>
      <c r="D57">
        <v>-8.334413285910211E-3</v>
      </c>
      <c r="E57">
        <v>-8.334413285910211E-3</v>
      </c>
      <c r="F57">
        <v>55</v>
      </c>
      <c r="G57">
        <f t="shared" ca="1" si="0"/>
        <v>2.7482440905885454E-2</v>
      </c>
    </row>
    <row r="58" spans="2:7" x14ac:dyDescent="0.2">
      <c r="B58" s="149">
        <v>45343</v>
      </c>
      <c r="C58">
        <v>407.95001200000002</v>
      </c>
      <c r="D58">
        <v>-9.5896626791404545E-3</v>
      </c>
      <c r="E58">
        <v>-9.5896626791404545E-3</v>
      </c>
      <c r="F58">
        <v>56</v>
      </c>
      <c r="G58">
        <f t="shared" ca="1" si="0"/>
        <v>3.7660563951560158E-2</v>
      </c>
    </row>
    <row r="59" spans="2:7" x14ac:dyDescent="0.2">
      <c r="B59" s="149">
        <v>45342</v>
      </c>
      <c r="C59">
        <v>411.89999399999999</v>
      </c>
      <c r="D59">
        <v>4.1598132509349822E-2</v>
      </c>
      <c r="E59">
        <v>4.1598132509349822E-2</v>
      </c>
      <c r="F59">
        <v>57</v>
      </c>
      <c r="G59">
        <f t="shared" ca="1" si="0"/>
        <v>1.1593086292510834E-2</v>
      </c>
    </row>
    <row r="60" spans="2:7" x14ac:dyDescent="0.2">
      <c r="B60" s="149">
        <v>45341</v>
      </c>
      <c r="C60">
        <v>395.45001200000002</v>
      </c>
      <c r="D60">
        <v>1.5195795640940361E-3</v>
      </c>
      <c r="E60">
        <v>1.5195795640940361E-3</v>
      </c>
      <c r="F60">
        <v>58</v>
      </c>
      <c r="G60">
        <f t="shared" ca="1" si="0"/>
        <v>-1.6797349211617234E-2</v>
      </c>
    </row>
    <row r="61" spans="2:7" x14ac:dyDescent="0.2">
      <c r="B61" s="149">
        <v>45338</v>
      </c>
      <c r="C61">
        <v>394.85000600000001</v>
      </c>
      <c r="D61">
        <v>1.2695593937352088E-2</v>
      </c>
      <c r="E61">
        <v>1.2695593937352088E-2</v>
      </c>
      <c r="F61">
        <v>59</v>
      </c>
      <c r="G61">
        <f t="shared" ca="1" si="0"/>
        <v>1.8021667906572867E-2</v>
      </c>
    </row>
    <row r="62" spans="2:7" x14ac:dyDescent="0.2">
      <c r="B62" s="149">
        <v>45337</v>
      </c>
      <c r="C62">
        <v>389.89999399999999</v>
      </c>
      <c r="D62">
        <v>-4.1740330822790158E-3</v>
      </c>
      <c r="E62">
        <v>-4.1740330822790158E-3</v>
      </c>
      <c r="F62">
        <v>60</v>
      </c>
      <c r="G62">
        <f t="shared" ca="1" si="0"/>
        <v>8.3320390900382454E-3</v>
      </c>
    </row>
    <row r="63" spans="2:7" x14ac:dyDescent="0.2">
      <c r="B63" s="149">
        <v>45336</v>
      </c>
      <c r="C63">
        <v>391.53427099999999</v>
      </c>
      <c r="D63">
        <v>1.0738897808857673E-2</v>
      </c>
      <c r="E63">
        <v>1.0738897808857673E-2</v>
      </c>
      <c r="F63">
        <v>61</v>
      </c>
      <c r="G63">
        <f t="shared" ca="1" si="0"/>
        <v>-8.9306214579613269E-2</v>
      </c>
    </row>
    <row r="64" spans="2:7" x14ac:dyDescent="0.2">
      <c r="B64" s="149">
        <v>45335</v>
      </c>
      <c r="C64">
        <v>387.37429800000001</v>
      </c>
      <c r="D64">
        <v>-1.8692682429179687E-2</v>
      </c>
      <c r="E64">
        <v>-1.8692682429179687E-2</v>
      </c>
      <c r="F64">
        <v>62</v>
      </c>
      <c r="G64">
        <f t="shared" ca="1" si="0"/>
        <v>6.1165831661715228E-2</v>
      </c>
    </row>
    <row r="65" spans="2:7" x14ac:dyDescent="0.2">
      <c r="B65" s="149">
        <v>45334</v>
      </c>
      <c r="C65">
        <v>394.75329599999998</v>
      </c>
      <c r="D65">
        <v>-1.3856261793203312E-2</v>
      </c>
      <c r="E65">
        <v>-1.3856261793203312E-2</v>
      </c>
      <c r="F65">
        <v>63</v>
      </c>
      <c r="G65">
        <f t="shared" ca="1" si="0"/>
        <v>-1.1373606140533692E-2</v>
      </c>
    </row>
    <row r="66" spans="2:7" x14ac:dyDescent="0.2">
      <c r="B66" s="149">
        <v>45331</v>
      </c>
      <c r="C66">
        <v>400.29995700000001</v>
      </c>
      <c r="D66">
        <v>-6.0255936791504721E-3</v>
      </c>
      <c r="E66">
        <v>-6.0255936791504721E-3</v>
      </c>
      <c r="F66">
        <v>64</v>
      </c>
      <c r="G66">
        <f t="shared" ca="1" si="0"/>
        <v>-8.5298778805605203E-3</v>
      </c>
    </row>
    <row r="67" spans="2:7" x14ac:dyDescent="0.2">
      <c r="B67" s="149">
        <v>45330</v>
      </c>
      <c r="C67">
        <v>402.72662400000002</v>
      </c>
      <c r="D67">
        <v>-1.5257944747538678E-2</v>
      </c>
      <c r="E67">
        <v>-1.5257944747538678E-2</v>
      </c>
      <c r="F67">
        <v>65</v>
      </c>
      <c r="G67">
        <f t="shared" ref="G67:G130" ca="1" si="3">_xlfn.NORM.INV(RAND(),$N$5,$N$6)</f>
        <v>5.9752044242653179E-2</v>
      </c>
    </row>
    <row r="68" spans="2:7" x14ac:dyDescent="0.2">
      <c r="B68" s="149">
        <v>45329</v>
      </c>
      <c r="C68">
        <v>408.96661399999999</v>
      </c>
      <c r="D68">
        <v>8.7955778704663784E-3</v>
      </c>
      <c r="E68">
        <v>8.7955778704663784E-3</v>
      </c>
      <c r="F68">
        <v>66</v>
      </c>
      <c r="G68">
        <f t="shared" ca="1" si="3"/>
        <v>-2.3060568169231355E-2</v>
      </c>
    </row>
    <row r="69" spans="2:7" x14ac:dyDescent="0.2">
      <c r="B69" s="149">
        <v>45328</v>
      </c>
      <c r="C69">
        <v>405.40087899999997</v>
      </c>
      <c r="D69">
        <v>-3.6514301796970222E-3</v>
      </c>
      <c r="E69">
        <v>-3.6514301796970222E-3</v>
      </c>
      <c r="F69">
        <v>67</v>
      </c>
      <c r="G69">
        <f t="shared" ca="1" si="3"/>
        <v>-3.9041544958075287E-3</v>
      </c>
    </row>
    <row r="70" spans="2:7" x14ac:dyDescent="0.2">
      <c r="B70" s="149">
        <v>45327</v>
      </c>
      <c r="C70">
        <v>406.88659699999999</v>
      </c>
      <c r="D70">
        <v>1.6328508496377778E-2</v>
      </c>
      <c r="E70">
        <v>1.6328508496377778E-2</v>
      </c>
      <c r="F70">
        <v>68</v>
      </c>
      <c r="G70">
        <f t="shared" ca="1" si="3"/>
        <v>4.379830023952664E-3</v>
      </c>
    </row>
    <row r="71" spans="2:7" x14ac:dyDescent="0.2">
      <c r="B71" s="149">
        <v>45324</v>
      </c>
      <c r="C71">
        <v>400.34948700000001</v>
      </c>
      <c r="D71">
        <v>8.8605817223818481E-3</v>
      </c>
      <c r="E71">
        <v>8.8605817223818481E-3</v>
      </c>
      <c r="F71">
        <v>69</v>
      </c>
      <c r="G71">
        <f t="shared" ca="1" si="3"/>
        <v>5.9234931637308488E-2</v>
      </c>
    </row>
    <row r="72" spans="2:7" x14ac:dyDescent="0.2">
      <c r="B72" s="149">
        <v>45323</v>
      </c>
      <c r="C72">
        <v>396.83331299999998</v>
      </c>
      <c r="D72">
        <v>-5.8312472218754541E-3</v>
      </c>
      <c r="E72">
        <v>-5.8312472218754541E-3</v>
      </c>
      <c r="F72">
        <v>70</v>
      </c>
      <c r="G72">
        <f t="shared" ca="1" si="3"/>
        <v>2.001493394474076E-2</v>
      </c>
    </row>
    <row r="73" spans="2:7" x14ac:dyDescent="0.2">
      <c r="B73" s="149">
        <v>45322</v>
      </c>
      <c r="C73">
        <v>399.16091899999998</v>
      </c>
      <c r="D73">
        <v>1.2944528817664896E-2</v>
      </c>
      <c r="E73">
        <v>1.2944528817664896E-2</v>
      </c>
      <c r="F73">
        <v>71</v>
      </c>
      <c r="G73">
        <f t="shared" ca="1" si="3"/>
        <v>8.3608922706348288E-3</v>
      </c>
    </row>
    <row r="74" spans="2:7" x14ac:dyDescent="0.2">
      <c r="B74" s="149">
        <v>45321</v>
      </c>
      <c r="C74">
        <v>394.05999800000001</v>
      </c>
      <c r="D74">
        <v>1.8887023379878952E-3</v>
      </c>
      <c r="E74">
        <v>1.8887023379878952E-3</v>
      </c>
      <c r="F74">
        <v>72</v>
      </c>
      <c r="G74">
        <f t="shared" ca="1" si="3"/>
        <v>-4.7378903924761899E-2</v>
      </c>
    </row>
    <row r="75" spans="2:7" x14ac:dyDescent="0.2">
      <c r="B75" s="149">
        <v>45320</v>
      </c>
      <c r="C75">
        <v>393.317139</v>
      </c>
      <c r="D75">
        <v>-8.8057121474432781E-4</v>
      </c>
      <c r="E75">
        <v>-8.8057121474432781E-4</v>
      </c>
      <c r="F75">
        <v>73</v>
      </c>
      <c r="G75">
        <f t="shared" ca="1" si="3"/>
        <v>3.8160975240450541E-2</v>
      </c>
    </row>
    <row r="76" spans="2:7" x14ac:dyDescent="0.2">
      <c r="B76" s="149">
        <v>45316</v>
      </c>
      <c r="C76">
        <v>393.66378800000001</v>
      </c>
      <c r="D76">
        <v>1.0680185507297373E-2</v>
      </c>
      <c r="E76">
        <v>1.0680185507297373E-2</v>
      </c>
      <c r="F76">
        <v>74</v>
      </c>
      <c r="G76">
        <f t="shared" ca="1" si="3"/>
        <v>2.3215950670941538E-2</v>
      </c>
    </row>
    <row r="77" spans="2:7" x14ac:dyDescent="0.2">
      <c r="B77" s="149">
        <v>45315</v>
      </c>
      <c r="C77">
        <v>389.50381499999997</v>
      </c>
      <c r="D77">
        <v>9.109553352537339E-3</v>
      </c>
      <c r="E77">
        <v>9.109553352537339E-3</v>
      </c>
      <c r="F77">
        <v>75</v>
      </c>
      <c r="G77">
        <f t="shared" ca="1" si="3"/>
        <v>-9.2599868545497027E-4</v>
      </c>
    </row>
    <row r="78" spans="2:7" x14ac:dyDescent="0.2">
      <c r="B78" s="149">
        <v>45314</v>
      </c>
      <c r="C78">
        <v>385.98764</v>
      </c>
      <c r="D78">
        <v>-4.4705013061881972E-3</v>
      </c>
      <c r="E78">
        <v>-4.4705013061881972E-3</v>
      </c>
      <c r="F78">
        <v>76</v>
      </c>
      <c r="G78">
        <f t="shared" ca="1" si="3"/>
        <v>-3.9285326236828726E-2</v>
      </c>
    </row>
    <row r="79" spans="2:7" x14ac:dyDescent="0.2">
      <c r="B79" s="149">
        <v>45310</v>
      </c>
      <c r="C79">
        <v>387.72094700000002</v>
      </c>
      <c r="D79">
        <v>8.8917803628703225E-3</v>
      </c>
      <c r="E79">
        <v>8.8917803628703225E-3</v>
      </c>
      <c r="F79">
        <v>77</v>
      </c>
      <c r="G79">
        <f t="shared" ca="1" si="3"/>
        <v>1.5340504853334958E-2</v>
      </c>
    </row>
    <row r="80" spans="2:7" x14ac:dyDescent="0.2">
      <c r="B80" s="149">
        <v>45309</v>
      </c>
      <c r="C80">
        <v>384.30380200000002</v>
      </c>
      <c r="D80">
        <v>-1.5728117218977794E-2</v>
      </c>
      <c r="E80">
        <v>-1.5728117218977794E-2</v>
      </c>
      <c r="F80">
        <v>78</v>
      </c>
      <c r="G80">
        <f t="shared" ca="1" si="3"/>
        <v>-1.4997594769144432E-2</v>
      </c>
    </row>
    <row r="81" spans="2:7" x14ac:dyDescent="0.2">
      <c r="B81" s="149">
        <v>45308</v>
      </c>
      <c r="C81">
        <v>390.44476300000002</v>
      </c>
      <c r="D81">
        <v>-1.2895911125917019E-2</v>
      </c>
      <c r="E81">
        <v>-1.2895911125917019E-2</v>
      </c>
      <c r="F81">
        <v>79</v>
      </c>
      <c r="G81">
        <f t="shared" ca="1" si="3"/>
        <v>-6.6188786856834726E-3</v>
      </c>
    </row>
    <row r="82" spans="2:7" x14ac:dyDescent="0.2">
      <c r="B82" s="149">
        <v>45307</v>
      </c>
      <c r="C82">
        <v>395.54568499999999</v>
      </c>
      <c r="D82">
        <v>-1.3753651331370653E-3</v>
      </c>
      <c r="E82">
        <v>-1.3753651331370653E-3</v>
      </c>
      <c r="F82">
        <v>80</v>
      </c>
      <c r="G82">
        <f t="shared" ca="1" si="3"/>
        <v>2.2059534929764861E-2</v>
      </c>
    </row>
    <row r="83" spans="2:7" x14ac:dyDescent="0.2">
      <c r="B83" s="149">
        <v>45306</v>
      </c>
      <c r="C83">
        <v>396.09045400000002</v>
      </c>
      <c r="D83">
        <v>-5.594877472578497E-3</v>
      </c>
      <c r="E83">
        <v>-5.594877472578497E-3</v>
      </c>
      <c r="F83">
        <v>81</v>
      </c>
      <c r="G83">
        <f t="shared" ca="1" si="3"/>
        <v>2.5560793440430694E-2</v>
      </c>
    </row>
    <row r="84" spans="2:7" x14ac:dyDescent="0.2">
      <c r="B84" s="149">
        <v>45303</v>
      </c>
      <c r="C84">
        <v>398.31900000000002</v>
      </c>
      <c r="D84">
        <v>-3.7161092231031726E-3</v>
      </c>
      <c r="E84">
        <v>-3.7161092231031726E-3</v>
      </c>
      <c r="F84">
        <v>82</v>
      </c>
      <c r="G84">
        <f t="shared" ca="1" si="3"/>
        <v>4.6298506051189334E-2</v>
      </c>
    </row>
    <row r="85" spans="2:7" x14ac:dyDescent="0.2">
      <c r="B85" s="149">
        <v>45302</v>
      </c>
      <c r="C85">
        <v>399.80471799999998</v>
      </c>
      <c r="D85">
        <v>4.9563488380207558E-4</v>
      </c>
      <c r="E85">
        <v>4.9563488380207558E-4</v>
      </c>
      <c r="F85">
        <v>83</v>
      </c>
      <c r="G85">
        <f t="shared" ca="1" si="3"/>
        <v>-1.5248375244146201E-2</v>
      </c>
    </row>
    <row r="86" spans="2:7" x14ac:dyDescent="0.2">
      <c r="B86" s="149">
        <v>45301</v>
      </c>
      <c r="C86">
        <v>399.60665899999998</v>
      </c>
      <c r="D86">
        <v>1.7381195362500743E-3</v>
      </c>
      <c r="E86">
        <v>1.7381195362500743E-3</v>
      </c>
      <c r="F86">
        <v>84</v>
      </c>
      <c r="G86">
        <f t="shared" ca="1" si="3"/>
        <v>2.2629870612514161E-2</v>
      </c>
    </row>
    <row r="87" spans="2:7" x14ac:dyDescent="0.2">
      <c r="B87" s="149">
        <v>45300</v>
      </c>
      <c r="C87">
        <v>398.91329999999999</v>
      </c>
      <c r="D87">
        <v>0</v>
      </c>
      <c r="E87">
        <v>0</v>
      </c>
      <c r="F87">
        <v>85</v>
      </c>
      <c r="G87">
        <f t="shared" ca="1" si="3"/>
        <v>-4.7712008571981754E-2</v>
      </c>
    </row>
    <row r="88" spans="2:7" x14ac:dyDescent="0.2">
      <c r="B88" s="149">
        <v>45299</v>
      </c>
      <c r="C88">
        <v>398.91329999999999</v>
      </c>
      <c r="D88">
        <v>-1.1292507124491848E-2</v>
      </c>
      <c r="E88">
        <v>-1.1292507124491848E-2</v>
      </c>
      <c r="F88">
        <v>86</v>
      </c>
      <c r="G88">
        <f t="shared" ca="1" si="3"/>
        <v>-7.2703141981416732E-3</v>
      </c>
    </row>
    <row r="89" spans="2:7" x14ac:dyDescent="0.2">
      <c r="B89" s="149">
        <v>45296</v>
      </c>
      <c r="C89">
        <v>403.46948200000003</v>
      </c>
      <c r="D89">
        <v>-3.790617738510161E-3</v>
      </c>
      <c r="E89">
        <v>-3.790617738510161E-3</v>
      </c>
      <c r="F89">
        <v>87</v>
      </c>
      <c r="G89">
        <f t="shared" ca="1" si="3"/>
        <v>6.888510817324292E-2</v>
      </c>
    </row>
    <row r="90" spans="2:7" x14ac:dyDescent="0.2">
      <c r="B90" s="149">
        <v>45295</v>
      </c>
      <c r="C90">
        <v>405.00470000000001</v>
      </c>
      <c r="D90">
        <v>2.3286373139971514E-3</v>
      </c>
      <c r="E90">
        <v>2.3286373139971514E-3</v>
      </c>
      <c r="F90">
        <v>88</v>
      </c>
      <c r="G90">
        <f t="shared" ca="1" si="3"/>
        <v>3.0246592685880067E-2</v>
      </c>
    </row>
    <row r="91" spans="2:7" x14ac:dyDescent="0.2">
      <c r="B91" s="149">
        <v>45294</v>
      </c>
      <c r="C91">
        <v>404.063782</v>
      </c>
      <c r="D91">
        <v>6.1319982532047216E-4</v>
      </c>
      <c r="E91">
        <v>6.1319982532047216E-4</v>
      </c>
      <c r="F91">
        <v>89</v>
      </c>
      <c r="G91">
        <f t="shared" ca="1" si="3"/>
        <v>-6.8235864063635215E-2</v>
      </c>
    </row>
    <row r="92" spans="2:7" x14ac:dyDescent="0.2">
      <c r="B92" s="149">
        <v>45293</v>
      </c>
      <c r="C92">
        <v>403.81616200000002</v>
      </c>
      <c r="D92">
        <v>-1.6286649632785335E-2</v>
      </c>
      <c r="E92">
        <v>-1.6286649632785335E-2</v>
      </c>
      <c r="F92">
        <v>90</v>
      </c>
      <c r="G92">
        <f t="shared" ca="1" si="3"/>
        <v>3.0304179846155709E-2</v>
      </c>
    </row>
    <row r="93" spans="2:7" x14ac:dyDescent="0.2">
      <c r="B93" s="149">
        <v>45292</v>
      </c>
      <c r="C93">
        <v>410.50186200000002</v>
      </c>
      <c r="D93">
        <v>4.3620874639361817E-3</v>
      </c>
      <c r="E93">
        <v>4.3620874639361817E-3</v>
      </c>
      <c r="F93">
        <v>91</v>
      </c>
      <c r="G93">
        <f t="shared" ca="1" si="3"/>
        <v>-3.6550841507632598E-3</v>
      </c>
    </row>
    <row r="94" spans="2:7" x14ac:dyDescent="0.2">
      <c r="B94" s="149">
        <v>45289</v>
      </c>
      <c r="C94">
        <v>408.71899400000001</v>
      </c>
      <c r="D94">
        <v>2.3183801849044335E-2</v>
      </c>
      <c r="E94">
        <v>2.3183801849044335E-2</v>
      </c>
      <c r="F94">
        <v>92</v>
      </c>
      <c r="G94">
        <f t="shared" ca="1" si="3"/>
        <v>7.4446456253184218E-2</v>
      </c>
    </row>
    <row r="95" spans="2:7" x14ac:dyDescent="0.2">
      <c r="B95" s="149">
        <v>45288</v>
      </c>
      <c r="C95">
        <v>399.45803799999999</v>
      </c>
      <c r="D95">
        <v>-1.4855556224746584E-3</v>
      </c>
      <c r="E95">
        <v>-1.4855556224746584E-3</v>
      </c>
      <c r="F95">
        <v>93</v>
      </c>
      <c r="G95">
        <f t="shared" ca="1" si="3"/>
        <v>-4.7120258831612263E-2</v>
      </c>
    </row>
    <row r="96" spans="2:7" x14ac:dyDescent="0.2">
      <c r="B96" s="149">
        <v>45287</v>
      </c>
      <c r="C96">
        <v>400.05233800000002</v>
      </c>
      <c r="D96">
        <v>3.1044478251329149E-3</v>
      </c>
      <c r="E96">
        <v>3.1044478251329149E-3</v>
      </c>
      <c r="F96">
        <v>94</v>
      </c>
      <c r="G96">
        <f t="shared" ca="1" si="3"/>
        <v>2.3107716811757589E-2</v>
      </c>
    </row>
    <row r="97" spans="2:7" x14ac:dyDescent="0.2">
      <c r="B97" s="149">
        <v>45286</v>
      </c>
      <c r="C97">
        <v>398.81423999999998</v>
      </c>
      <c r="D97">
        <v>-2.4774044812547612E-3</v>
      </c>
      <c r="E97">
        <v>-2.4774044812547612E-3</v>
      </c>
      <c r="F97">
        <v>95</v>
      </c>
      <c r="G97">
        <f t="shared" ca="1" si="3"/>
        <v>4.5135037387019445E-4</v>
      </c>
    </row>
    <row r="98" spans="2:7" x14ac:dyDescent="0.2">
      <c r="B98" s="149">
        <v>45282</v>
      </c>
      <c r="C98">
        <v>399.80471799999998</v>
      </c>
      <c r="D98">
        <v>-4.3167440256690138E-3</v>
      </c>
      <c r="E98">
        <v>-4.3167440256690138E-3</v>
      </c>
      <c r="F98">
        <v>96</v>
      </c>
      <c r="G98">
        <f t="shared" ca="1" si="3"/>
        <v>-2.3365976514264984E-3</v>
      </c>
    </row>
    <row r="99" spans="2:7" x14ac:dyDescent="0.2">
      <c r="B99" s="149">
        <v>45281</v>
      </c>
      <c r="C99">
        <v>401.53805499999999</v>
      </c>
      <c r="D99">
        <v>4.3354590928064186E-3</v>
      </c>
      <c r="E99">
        <v>4.3354590928064186E-3</v>
      </c>
      <c r="F99">
        <v>97</v>
      </c>
      <c r="G99">
        <f t="shared" ca="1" si="3"/>
        <v>2.35121620426452E-2</v>
      </c>
    </row>
    <row r="100" spans="2:7" x14ac:dyDescent="0.2">
      <c r="B100" s="149">
        <v>45280</v>
      </c>
      <c r="C100">
        <v>399.80471799999998</v>
      </c>
      <c r="D100">
        <v>-2.4410874716308342E-2</v>
      </c>
      <c r="E100">
        <v>-2.4410874716308342E-2</v>
      </c>
      <c r="F100">
        <v>98</v>
      </c>
      <c r="G100">
        <f t="shared" ca="1" si="3"/>
        <v>-5.9489009851697014E-2</v>
      </c>
    </row>
    <row r="101" spans="2:7" x14ac:dyDescent="0.2">
      <c r="B101" s="149">
        <v>45279</v>
      </c>
      <c r="C101">
        <v>409.80850199999998</v>
      </c>
      <c r="D101">
        <v>-5.5281489900891627E-3</v>
      </c>
      <c r="E101">
        <v>-5.5281489900891627E-3</v>
      </c>
      <c r="F101">
        <v>99</v>
      </c>
      <c r="G101">
        <f t="shared" ca="1" si="3"/>
        <v>-3.2730223660966104E-2</v>
      </c>
    </row>
    <row r="102" spans="2:7" x14ac:dyDescent="0.2">
      <c r="B102" s="149">
        <v>45278</v>
      </c>
      <c r="C102">
        <v>412.08657799999997</v>
      </c>
      <c r="D102">
        <v>3.986497777740447E-2</v>
      </c>
      <c r="E102">
        <v>3.986497777740447E-2</v>
      </c>
      <c r="F102">
        <v>100</v>
      </c>
      <c r="G102">
        <f t="shared" ca="1" si="3"/>
        <v>-1.5352970903347196E-2</v>
      </c>
    </row>
    <row r="103" spans="2:7" x14ac:dyDescent="0.2">
      <c r="B103" s="149">
        <v>45275</v>
      </c>
      <c r="C103">
        <v>396.288544</v>
      </c>
      <c r="D103">
        <v>7.3010338854908102E-3</v>
      </c>
      <c r="E103">
        <v>7.3010338854908102E-3</v>
      </c>
      <c r="F103">
        <v>101</v>
      </c>
      <c r="G103">
        <f t="shared" ca="1" si="3"/>
        <v>-3.5597714096738585E-2</v>
      </c>
    </row>
    <row r="104" spans="2:7" x14ac:dyDescent="0.2">
      <c r="B104" s="149">
        <v>45274</v>
      </c>
      <c r="C104">
        <v>393.41619900000001</v>
      </c>
      <c r="D104">
        <v>2.0182679765811964E-3</v>
      </c>
      <c r="E104">
        <v>2.0182679765811964E-3</v>
      </c>
      <c r="F104">
        <v>102</v>
      </c>
      <c r="G104">
        <f t="shared" ca="1" si="3"/>
        <v>-1.7657398510195171E-3</v>
      </c>
    </row>
    <row r="105" spans="2:7" x14ac:dyDescent="0.2">
      <c r="B105" s="149">
        <v>45273</v>
      </c>
      <c r="C105">
        <v>392.62377900000001</v>
      </c>
      <c r="D105">
        <v>-4.3953511304323772E-3</v>
      </c>
      <c r="E105">
        <v>-4.3953511304323772E-3</v>
      </c>
      <c r="F105">
        <v>103</v>
      </c>
      <c r="G105">
        <f t="shared" ca="1" si="3"/>
        <v>4.9474015884213345E-2</v>
      </c>
    </row>
    <row r="106" spans="2:7" x14ac:dyDescent="0.2">
      <c r="B106" s="149">
        <v>45272</v>
      </c>
      <c r="C106">
        <v>394.35711700000002</v>
      </c>
      <c r="D106">
        <v>-1.3136773078648729E-2</v>
      </c>
      <c r="E106">
        <v>-1.3136773078648729E-2</v>
      </c>
      <c r="F106">
        <v>104</v>
      </c>
      <c r="G106">
        <f t="shared" ca="1" si="3"/>
        <v>2.7503568439377298E-2</v>
      </c>
    </row>
    <row r="107" spans="2:7" x14ac:dyDescent="0.2">
      <c r="B107" s="149">
        <v>45271</v>
      </c>
      <c r="C107">
        <v>399.60665899999998</v>
      </c>
      <c r="D107">
        <v>2.7636358624043008E-2</v>
      </c>
      <c r="E107">
        <v>2.7636358624043008E-2</v>
      </c>
      <c r="F107">
        <v>105</v>
      </c>
      <c r="G107">
        <f t="shared" ca="1" si="3"/>
        <v>2.255705484691721E-2</v>
      </c>
    </row>
    <row r="108" spans="2:7" x14ac:dyDescent="0.2">
      <c r="B108" s="149">
        <v>45268</v>
      </c>
      <c r="C108">
        <v>388.85998499999999</v>
      </c>
      <c r="D108">
        <v>-3.8805304504629941E-2</v>
      </c>
      <c r="E108">
        <v>-3.8805304504629941E-2</v>
      </c>
      <c r="F108">
        <v>106</v>
      </c>
      <c r="G108">
        <f t="shared" ca="1" si="3"/>
        <v>3.7035799410621753E-2</v>
      </c>
    </row>
    <row r="109" spans="2:7" x14ac:dyDescent="0.2">
      <c r="B109" s="149">
        <v>45267</v>
      </c>
      <c r="C109">
        <v>404.55902099999997</v>
      </c>
      <c r="D109">
        <v>-5.5169959083244E-2</v>
      </c>
      <c r="E109">
        <v>-5.5169959083244E-2</v>
      </c>
      <c r="F109">
        <v>107</v>
      </c>
      <c r="G109">
        <f t="shared" ca="1" si="3"/>
        <v>1.886384517857646E-2</v>
      </c>
    </row>
    <row r="110" spans="2:7" x14ac:dyDescent="0.2">
      <c r="B110" s="149">
        <v>45266</v>
      </c>
      <c r="C110">
        <v>428.18179300000003</v>
      </c>
      <c r="D110">
        <v>-3.9013067006511665E-2</v>
      </c>
      <c r="E110">
        <v>-3.9013067006511665E-2</v>
      </c>
      <c r="F110">
        <v>108</v>
      </c>
      <c r="G110">
        <f t="shared" ca="1" si="3"/>
        <v>3.4441091044387272E-2</v>
      </c>
    </row>
    <row r="111" spans="2:7" x14ac:dyDescent="0.2">
      <c r="B111" s="149">
        <v>45265</v>
      </c>
      <c r="C111">
        <v>445.56463600000001</v>
      </c>
      <c r="D111">
        <v>-1.8865797145122952E-2</v>
      </c>
      <c r="E111">
        <v>-1.8865797145122952E-2</v>
      </c>
      <c r="F111">
        <v>109</v>
      </c>
      <c r="G111">
        <f t="shared" ca="1" si="3"/>
        <v>4.1579296388190475E-2</v>
      </c>
    </row>
    <row r="112" spans="2:7" x14ac:dyDescent="0.2">
      <c r="B112" s="149">
        <v>45264</v>
      </c>
      <c r="C112">
        <v>454.13220200000001</v>
      </c>
      <c r="D112">
        <v>-1.1107542988936741E-2</v>
      </c>
      <c r="E112">
        <v>-1.1107542988936741E-2</v>
      </c>
      <c r="F112">
        <v>110</v>
      </c>
      <c r="G112">
        <f t="shared" ca="1" si="3"/>
        <v>-2.2066820935374525E-2</v>
      </c>
    </row>
    <row r="113" spans="2:7" x14ac:dyDescent="0.2">
      <c r="B113" s="149">
        <v>45261</v>
      </c>
      <c r="C113">
        <v>459.23315400000001</v>
      </c>
      <c r="D113">
        <v>9.3610445153208786E-3</v>
      </c>
      <c r="E113">
        <v>9.3610445153208786E-3</v>
      </c>
      <c r="F113">
        <v>111</v>
      </c>
      <c r="G113">
        <f t="shared" ca="1" si="3"/>
        <v>-2.3482806011620831E-3</v>
      </c>
    </row>
    <row r="114" spans="2:7" x14ac:dyDescent="0.2">
      <c r="B114" s="149">
        <v>45260</v>
      </c>
      <c r="C114">
        <v>454.97412100000003</v>
      </c>
      <c r="D114">
        <v>1.3079344003089006E-3</v>
      </c>
      <c r="E114">
        <v>1.3079344003089006E-3</v>
      </c>
      <c r="F114">
        <v>112</v>
      </c>
      <c r="G114">
        <f t="shared" ca="1" si="3"/>
        <v>-1.2266783552753296E-2</v>
      </c>
    </row>
    <row r="115" spans="2:7" x14ac:dyDescent="0.2">
      <c r="B115" s="149">
        <v>45259</v>
      </c>
      <c r="C115">
        <v>454.37982199999999</v>
      </c>
      <c r="D115">
        <v>9.2399397664898325E-3</v>
      </c>
      <c r="E115">
        <v>9.2399397664898325E-3</v>
      </c>
      <c r="F115">
        <v>113</v>
      </c>
      <c r="G115">
        <f t="shared" ca="1" si="3"/>
        <v>2.3768948741659982E-2</v>
      </c>
    </row>
    <row r="116" spans="2:7" x14ac:dyDescent="0.2">
      <c r="B116" s="149">
        <v>45258</v>
      </c>
      <c r="C116">
        <v>450.21981799999998</v>
      </c>
      <c r="D116">
        <v>-1.2277369616040743E-2</v>
      </c>
      <c r="E116">
        <v>-1.2277369616040743E-2</v>
      </c>
      <c r="F116">
        <v>114</v>
      </c>
      <c r="G116">
        <f t="shared" ca="1" si="3"/>
        <v>-6.7777270991796784E-2</v>
      </c>
    </row>
    <row r="117" spans="2:7" x14ac:dyDescent="0.2">
      <c r="B117" s="149">
        <v>45254</v>
      </c>
      <c r="C117">
        <v>455.81603999999999</v>
      </c>
      <c r="D117">
        <v>-3.8344953615606248E-2</v>
      </c>
      <c r="E117">
        <v>-3.8344953615606248E-2</v>
      </c>
      <c r="F117">
        <v>115</v>
      </c>
      <c r="G117">
        <f t="shared" ca="1" si="3"/>
        <v>4.5938660756936693E-2</v>
      </c>
    </row>
    <row r="118" spans="2:7" x14ac:dyDescent="0.2">
      <c r="B118" s="149">
        <v>45253</v>
      </c>
      <c r="C118">
        <v>473.99121100000002</v>
      </c>
      <c r="D118">
        <v>9.6585715447198003E-2</v>
      </c>
      <c r="E118">
        <v>9.6585715447198003E-2</v>
      </c>
      <c r="F118">
        <v>116</v>
      </c>
      <c r="G118">
        <f t="shared" ca="1" si="3"/>
        <v>4.1211076669940346E-2</v>
      </c>
    </row>
    <row r="119" spans="2:7" x14ac:dyDescent="0.2">
      <c r="B119" s="149">
        <v>45252</v>
      </c>
      <c r="C119">
        <v>432.24273699999998</v>
      </c>
      <c r="D119">
        <v>-2.2912427317317319E-4</v>
      </c>
      <c r="E119">
        <v>-2.2912427317317319E-4</v>
      </c>
      <c r="F119">
        <v>117</v>
      </c>
      <c r="G119">
        <f t="shared" ca="1" si="3"/>
        <v>-2.3181853390072848E-2</v>
      </c>
    </row>
    <row r="120" spans="2:7" x14ac:dyDescent="0.2">
      <c r="B120" s="149">
        <v>45251</v>
      </c>
      <c r="C120">
        <v>432.34179699999999</v>
      </c>
      <c r="D120">
        <v>-2.05759385277047E-3</v>
      </c>
      <c r="E120">
        <v>-2.05759385277047E-3</v>
      </c>
      <c r="F120">
        <v>118</v>
      </c>
      <c r="G120">
        <f t="shared" ca="1" si="3"/>
        <v>1.1607843401080042E-2</v>
      </c>
    </row>
    <row r="121" spans="2:7" x14ac:dyDescent="0.2">
      <c r="B121" s="149">
        <v>45250</v>
      </c>
      <c r="C121">
        <v>433.23321499999997</v>
      </c>
      <c r="D121">
        <v>3.5562291396125231E-3</v>
      </c>
      <c r="E121">
        <v>3.5562291396125231E-3</v>
      </c>
      <c r="F121">
        <v>119</v>
      </c>
      <c r="G121">
        <f t="shared" ca="1" si="3"/>
        <v>1.3374037305131018E-2</v>
      </c>
    </row>
    <row r="122" spans="2:7" x14ac:dyDescent="0.2">
      <c r="B122" s="149">
        <v>45247</v>
      </c>
      <c r="C122">
        <v>431.69799799999998</v>
      </c>
      <c r="D122">
        <v>-1.3913996153922442E-2</v>
      </c>
      <c r="E122">
        <v>-1.3913996153922442E-2</v>
      </c>
      <c r="F122">
        <v>120</v>
      </c>
      <c r="G122">
        <f t="shared" ca="1" si="3"/>
        <v>-5.068220992106278E-2</v>
      </c>
    </row>
    <row r="123" spans="2:7" x14ac:dyDescent="0.2">
      <c r="B123" s="149">
        <v>45246</v>
      </c>
      <c r="C123">
        <v>437.78939800000001</v>
      </c>
      <c r="D123">
        <v>-3.831423570337071E-3</v>
      </c>
      <c r="E123">
        <v>-3.831423570337071E-3</v>
      </c>
      <c r="F123">
        <v>121</v>
      </c>
      <c r="G123">
        <f t="shared" ca="1" si="3"/>
        <v>-1.6405779634767234E-2</v>
      </c>
    </row>
    <row r="124" spans="2:7" x14ac:dyDescent="0.2">
      <c r="B124" s="149">
        <v>45245</v>
      </c>
      <c r="C124">
        <v>439.473206</v>
      </c>
      <c r="D124">
        <v>-4.1521501474443799E-3</v>
      </c>
      <c r="E124">
        <v>-4.1521501474443799E-3</v>
      </c>
      <c r="F124">
        <v>122</v>
      </c>
      <c r="G124">
        <f t="shared" ca="1" si="3"/>
        <v>-6.2575279796542316E-2</v>
      </c>
    </row>
    <row r="125" spans="2:7" x14ac:dyDescent="0.2">
      <c r="B125" s="149">
        <v>45243</v>
      </c>
      <c r="C125">
        <v>441.30557299999998</v>
      </c>
      <c r="D125">
        <v>-5.5796910687659646E-3</v>
      </c>
      <c r="E125">
        <v>-5.5796910687659646E-3</v>
      </c>
      <c r="F125">
        <v>123</v>
      </c>
      <c r="G125">
        <f t="shared" ca="1" si="3"/>
        <v>1.5248288667960562E-2</v>
      </c>
    </row>
    <row r="126" spans="2:7" x14ac:dyDescent="0.2">
      <c r="B126" s="149">
        <v>45240</v>
      </c>
      <c r="C126">
        <v>443.78173800000002</v>
      </c>
      <c r="D126">
        <v>-2.7880262111965811E-2</v>
      </c>
      <c r="E126">
        <v>-2.7880262111965811E-2</v>
      </c>
      <c r="F126">
        <v>124</v>
      </c>
      <c r="G126">
        <f t="shared" ca="1" si="3"/>
        <v>-1.7362754069597579E-2</v>
      </c>
    </row>
    <row r="127" spans="2:7" x14ac:dyDescent="0.2">
      <c r="B127" s="149">
        <v>45239</v>
      </c>
      <c r="C127">
        <v>456.50933800000001</v>
      </c>
      <c r="D127">
        <v>-1.2533496952789401E-2</v>
      </c>
      <c r="E127">
        <v>-1.2533496952789401E-2</v>
      </c>
      <c r="F127">
        <v>125</v>
      </c>
      <c r="G127">
        <f t="shared" ca="1" si="3"/>
        <v>-2.0536891343218362E-2</v>
      </c>
    </row>
    <row r="128" spans="2:7" x14ac:dyDescent="0.2">
      <c r="B128" s="149">
        <v>45238</v>
      </c>
      <c r="C128">
        <v>462.30361900000003</v>
      </c>
      <c r="D128">
        <v>-1.1769275845632205E-3</v>
      </c>
      <c r="E128">
        <v>-1.1769275845632205E-3</v>
      </c>
      <c r="F128">
        <v>126</v>
      </c>
      <c r="G128">
        <f t="shared" ca="1" si="3"/>
        <v>1.1522617710715256E-2</v>
      </c>
    </row>
    <row r="129" spans="2:7" x14ac:dyDescent="0.2">
      <c r="B129" s="149">
        <v>45237</v>
      </c>
      <c r="C129">
        <v>462.84835800000002</v>
      </c>
      <c r="D129">
        <v>-2.3484587205429394E-3</v>
      </c>
      <c r="E129">
        <v>-2.3484587205429394E-3</v>
      </c>
      <c r="F129">
        <v>127</v>
      </c>
      <c r="G129">
        <f t="shared" ca="1" si="3"/>
        <v>-6.2157071992829382E-3</v>
      </c>
    </row>
    <row r="130" spans="2:7" x14ac:dyDescent="0.2">
      <c r="B130" s="149">
        <v>45236</v>
      </c>
      <c r="C130">
        <v>463.93789700000002</v>
      </c>
      <c r="D130">
        <v>3.628319917946126E-2</v>
      </c>
      <c r="E130">
        <v>3.628319917946126E-2</v>
      </c>
      <c r="F130">
        <v>128</v>
      </c>
      <c r="G130">
        <f t="shared" ca="1" si="3"/>
        <v>2.0337958480614319E-2</v>
      </c>
    </row>
    <row r="131" spans="2:7" x14ac:dyDescent="0.2">
      <c r="B131" s="149">
        <v>45233</v>
      </c>
      <c r="C131">
        <v>447.69412199999999</v>
      </c>
      <c r="D131">
        <v>-4.8437582075210629E-3</v>
      </c>
      <c r="E131">
        <v>-4.8437582075210629E-3</v>
      </c>
      <c r="F131">
        <v>129</v>
      </c>
      <c r="G131">
        <f t="shared" ref="G131:G194" ca="1" si="4">_xlfn.NORM.INV(RAND(),$N$5,$N$6)</f>
        <v>-7.2999390125766006E-2</v>
      </c>
    </row>
    <row r="132" spans="2:7" x14ac:dyDescent="0.2">
      <c r="B132" s="149">
        <v>45232</v>
      </c>
      <c r="C132">
        <v>449.873199</v>
      </c>
      <c r="D132">
        <v>1.7017504691654237E-2</v>
      </c>
      <c r="E132">
        <v>1.7017504691654237E-2</v>
      </c>
      <c r="F132">
        <v>130</v>
      </c>
      <c r="G132">
        <f t="shared" ca="1" si="4"/>
        <v>-1.704375386017442E-2</v>
      </c>
    </row>
    <row r="133" spans="2:7" x14ac:dyDescent="0.2">
      <c r="B133" s="149">
        <v>45231</v>
      </c>
      <c r="C133">
        <v>442.34558099999998</v>
      </c>
      <c r="D133">
        <v>-1.3038642804734922E-2</v>
      </c>
      <c r="E133">
        <v>-1.3038642804734922E-2</v>
      </c>
      <c r="F133">
        <v>131</v>
      </c>
      <c r="G133">
        <f t="shared" ca="1" si="4"/>
        <v>-8.9211614158364975E-3</v>
      </c>
    </row>
    <row r="134" spans="2:7" x14ac:dyDescent="0.2">
      <c r="B134" s="149">
        <v>45230</v>
      </c>
      <c r="C134">
        <v>448.18936200000002</v>
      </c>
      <c r="D134">
        <v>-2.0951134094055121E-3</v>
      </c>
      <c r="E134">
        <v>-2.0951134094055121E-3</v>
      </c>
      <c r="F134">
        <v>132</v>
      </c>
      <c r="G134">
        <f t="shared" ca="1" si="4"/>
        <v>-4.8657017891144148E-2</v>
      </c>
    </row>
    <row r="135" spans="2:7" x14ac:dyDescent="0.2">
      <c r="B135" s="149">
        <v>45229</v>
      </c>
      <c r="C135">
        <v>449.13034099999999</v>
      </c>
      <c r="D135">
        <v>3.0802550014409673E-2</v>
      </c>
      <c r="E135">
        <v>3.0802550014409673E-2</v>
      </c>
      <c r="F135">
        <v>133</v>
      </c>
      <c r="G135">
        <f t="shared" ca="1" si="4"/>
        <v>1.9226271809408755E-2</v>
      </c>
    </row>
    <row r="136" spans="2:7" x14ac:dyDescent="0.2">
      <c r="B136" s="149">
        <v>45226</v>
      </c>
      <c r="C136">
        <v>435.70938100000001</v>
      </c>
      <c r="D136">
        <v>6.0638904067778054E-2</v>
      </c>
      <c r="E136">
        <v>6.0638904067778054E-2</v>
      </c>
      <c r="F136">
        <v>134</v>
      </c>
      <c r="G136">
        <f t="shared" ca="1" si="4"/>
        <v>8.4598407203755298E-3</v>
      </c>
    </row>
    <row r="137" spans="2:7" x14ac:dyDescent="0.2">
      <c r="B137" s="149">
        <v>45225</v>
      </c>
      <c r="C137">
        <v>410.79898100000003</v>
      </c>
      <c r="D137">
        <v>-5.2764211593271312E-3</v>
      </c>
      <c r="E137">
        <v>-5.2764211593271312E-3</v>
      </c>
      <c r="F137">
        <v>135</v>
      </c>
      <c r="G137">
        <f t="shared" ca="1" si="4"/>
        <v>1.5687557285934267E-2</v>
      </c>
    </row>
    <row r="138" spans="2:7" x14ac:dyDescent="0.2">
      <c r="B138" s="149">
        <v>45224</v>
      </c>
      <c r="C138">
        <v>412.978027</v>
      </c>
      <c r="D138">
        <v>6.5178201726413089E-3</v>
      </c>
      <c r="E138">
        <v>6.5178201726413089E-3</v>
      </c>
      <c r="F138">
        <v>136</v>
      </c>
      <c r="G138">
        <f t="shared" ca="1" si="4"/>
        <v>1.5607389677532047E-2</v>
      </c>
    </row>
    <row r="139" spans="2:7" x14ac:dyDescent="0.2">
      <c r="B139" s="149">
        <v>45222</v>
      </c>
      <c r="C139">
        <v>410.303741</v>
      </c>
      <c r="D139">
        <v>-7.4405058747345224E-2</v>
      </c>
      <c r="E139">
        <v>-7.4405058747345224E-2</v>
      </c>
      <c r="F139">
        <v>137</v>
      </c>
      <c r="G139">
        <f t="shared" ca="1" si="4"/>
        <v>-5.5471295069297766E-2</v>
      </c>
    </row>
    <row r="140" spans="2:7" x14ac:dyDescent="0.2">
      <c r="B140" s="149">
        <v>45219</v>
      </c>
      <c r="C140">
        <v>443.28649899999999</v>
      </c>
      <c r="D140">
        <v>-1.3120225965617738E-2</v>
      </c>
      <c r="E140">
        <v>-1.3120225965617738E-2</v>
      </c>
      <c r="F140">
        <v>138</v>
      </c>
      <c r="G140">
        <f t="shared" ca="1" si="4"/>
        <v>-5.2558213923422435E-2</v>
      </c>
    </row>
    <row r="141" spans="2:7" x14ac:dyDescent="0.2">
      <c r="B141" s="149">
        <v>45218</v>
      </c>
      <c r="C141">
        <v>449.17984000000001</v>
      </c>
      <c r="D141">
        <v>-1.1025548040192539E-4</v>
      </c>
      <c r="E141">
        <v>-1.1025548040192539E-4</v>
      </c>
      <c r="F141">
        <v>139</v>
      </c>
      <c r="G141">
        <f t="shared" ca="1" si="4"/>
        <v>2.9432855656664671E-2</v>
      </c>
    </row>
    <row r="142" spans="2:7" x14ac:dyDescent="0.2">
      <c r="B142" s="149">
        <v>45217</v>
      </c>
      <c r="C142">
        <v>449.22937000000002</v>
      </c>
      <c r="D142">
        <v>-2.1999209284029298E-3</v>
      </c>
      <c r="E142">
        <v>-2.1999209284029298E-3</v>
      </c>
      <c r="F142">
        <v>140</v>
      </c>
      <c r="G142">
        <f t="shared" ca="1" si="4"/>
        <v>4.8672967913885958E-2</v>
      </c>
    </row>
    <row r="143" spans="2:7" x14ac:dyDescent="0.2">
      <c r="B143" s="149">
        <v>45216</v>
      </c>
      <c r="C143">
        <v>450.21981799999998</v>
      </c>
      <c r="D143">
        <v>-2.4141733006435365E-3</v>
      </c>
      <c r="E143">
        <v>-2.4141733006435365E-3</v>
      </c>
      <c r="F143">
        <v>141</v>
      </c>
      <c r="G143">
        <f t="shared" ca="1" si="4"/>
        <v>2.3039217342720103E-2</v>
      </c>
    </row>
    <row r="144" spans="2:7" x14ac:dyDescent="0.2">
      <c r="B144" s="149">
        <v>45215</v>
      </c>
      <c r="C144">
        <v>451.30935699999998</v>
      </c>
      <c r="D144">
        <v>4.9625303492168444E-3</v>
      </c>
      <c r="E144">
        <v>4.9625303492168444E-3</v>
      </c>
      <c r="F144">
        <v>142</v>
      </c>
      <c r="G144">
        <f t="shared" ca="1" si="4"/>
        <v>3.4804691818272455E-3</v>
      </c>
    </row>
    <row r="145" spans="2:7" x14ac:dyDescent="0.2">
      <c r="B145" s="149">
        <v>45212</v>
      </c>
      <c r="C145">
        <v>449.08078</v>
      </c>
      <c r="D145">
        <v>-1.3704669293156261E-2</v>
      </c>
      <c r="E145">
        <v>-1.3704669293156261E-2</v>
      </c>
      <c r="F145">
        <v>143</v>
      </c>
      <c r="G145">
        <f t="shared" ca="1" si="4"/>
        <v>-1.0022016636970502E-2</v>
      </c>
    </row>
    <row r="146" spans="2:7" x14ac:dyDescent="0.2">
      <c r="B146" s="149">
        <v>45211</v>
      </c>
      <c r="C146">
        <v>455.32080100000002</v>
      </c>
      <c r="D146">
        <v>3.4195738220688658E-2</v>
      </c>
      <c r="E146">
        <v>3.4195738220688658E-2</v>
      </c>
      <c r="F146">
        <v>144</v>
      </c>
      <c r="G146">
        <f t="shared" ca="1" si="4"/>
        <v>1.0108998316998614E-2</v>
      </c>
    </row>
    <row r="147" spans="2:7" x14ac:dyDescent="0.2">
      <c r="B147" s="149">
        <v>45210</v>
      </c>
      <c r="C147">
        <v>440.26559400000002</v>
      </c>
      <c r="D147">
        <v>1.8030405248415002E-3</v>
      </c>
      <c r="E147">
        <v>1.8030405248415002E-3</v>
      </c>
      <c r="F147">
        <v>145</v>
      </c>
      <c r="G147">
        <f t="shared" ca="1" si="4"/>
        <v>9.7606503834643601E-3</v>
      </c>
    </row>
    <row r="148" spans="2:7" x14ac:dyDescent="0.2">
      <c r="B148" s="149">
        <v>45209</v>
      </c>
      <c r="C148">
        <v>439.473206</v>
      </c>
      <c r="D148">
        <v>3.2786909347465596E-3</v>
      </c>
      <c r="E148">
        <v>3.2786909347465596E-3</v>
      </c>
      <c r="F148">
        <v>146</v>
      </c>
      <c r="G148">
        <f t="shared" ca="1" si="4"/>
        <v>-4.1350704734259168E-3</v>
      </c>
    </row>
    <row r="149" spans="2:7" x14ac:dyDescent="0.2">
      <c r="B149" s="149">
        <v>45208</v>
      </c>
      <c r="C149">
        <v>438.03701799999999</v>
      </c>
      <c r="D149">
        <v>-3.312199092653284E-2</v>
      </c>
      <c r="E149">
        <v>-3.312199092653284E-2</v>
      </c>
      <c r="F149">
        <v>147</v>
      </c>
      <c r="G149">
        <f t="shared" ca="1" si="4"/>
        <v>-3.1401229627875095E-2</v>
      </c>
    </row>
    <row r="150" spans="2:7" x14ac:dyDescent="0.2">
      <c r="B150" s="149">
        <v>45205</v>
      </c>
      <c r="C150">
        <v>453.04269399999998</v>
      </c>
      <c r="D150">
        <v>1.4415614613421697E-2</v>
      </c>
      <c r="E150">
        <v>1.4415614613421697E-2</v>
      </c>
      <c r="F150">
        <v>148</v>
      </c>
      <c r="G150">
        <f t="shared" ca="1" si="4"/>
        <v>1.1405482695537998E-2</v>
      </c>
    </row>
    <row r="151" spans="2:7" x14ac:dyDescent="0.2">
      <c r="B151" s="149">
        <v>45204</v>
      </c>
      <c r="C151">
        <v>446.60461400000003</v>
      </c>
      <c r="D151">
        <v>5.3511683039111939E-3</v>
      </c>
      <c r="E151">
        <v>5.3511683039111939E-3</v>
      </c>
      <c r="F151">
        <v>149</v>
      </c>
      <c r="G151">
        <f t="shared" ca="1" si="4"/>
        <v>4.3039860889677983E-2</v>
      </c>
    </row>
    <row r="152" spans="2:7" x14ac:dyDescent="0.2">
      <c r="B152" s="149">
        <v>45203</v>
      </c>
      <c r="C152">
        <v>444.22747800000002</v>
      </c>
      <c r="D152">
        <v>2.3038319046680109E-2</v>
      </c>
      <c r="E152">
        <v>2.3038319046680109E-2</v>
      </c>
      <c r="F152">
        <v>150</v>
      </c>
      <c r="G152">
        <f t="shared" ca="1" si="4"/>
        <v>1.8781629545949693E-2</v>
      </c>
    </row>
    <row r="153" spans="2:7" x14ac:dyDescent="0.2">
      <c r="B153" s="149">
        <v>45202</v>
      </c>
      <c r="C153">
        <v>434.22369400000002</v>
      </c>
      <c r="D153">
        <v>-2.7290889173270855E-2</v>
      </c>
      <c r="E153">
        <v>-2.7290889173270855E-2</v>
      </c>
      <c r="F153">
        <v>151</v>
      </c>
      <c r="G153">
        <f t="shared" ca="1" si="4"/>
        <v>2.8062734202075872E-3</v>
      </c>
    </row>
    <row r="154" spans="2:7" x14ac:dyDescent="0.2">
      <c r="B154" s="149">
        <v>45198</v>
      </c>
      <c r="C154">
        <v>446.40652499999999</v>
      </c>
      <c r="D154">
        <v>-3.9778654987353964E-3</v>
      </c>
      <c r="E154">
        <v>-3.9778654987353964E-3</v>
      </c>
      <c r="F154">
        <v>152</v>
      </c>
      <c r="G154">
        <f t="shared" ca="1" si="4"/>
        <v>1.4423843977056627E-2</v>
      </c>
    </row>
    <row r="155" spans="2:7" x14ac:dyDescent="0.2">
      <c r="B155" s="149">
        <v>45197</v>
      </c>
      <c r="C155">
        <v>448.18936200000002</v>
      </c>
      <c r="D155">
        <v>-1.9849836370195743E-3</v>
      </c>
      <c r="E155">
        <v>-1.9849836370195743E-3</v>
      </c>
      <c r="F155">
        <v>153</v>
      </c>
      <c r="G155">
        <f t="shared" ca="1" si="4"/>
        <v>2.3216885014306944E-2</v>
      </c>
    </row>
    <row r="156" spans="2:7" x14ac:dyDescent="0.2">
      <c r="B156" s="149">
        <v>45196</v>
      </c>
      <c r="C156">
        <v>449.08078</v>
      </c>
      <c r="D156">
        <v>1.9449055619021677E-2</v>
      </c>
      <c r="E156">
        <v>1.9449055619021677E-2</v>
      </c>
      <c r="F156">
        <v>154</v>
      </c>
      <c r="G156">
        <f t="shared" ca="1" si="4"/>
        <v>5.6923189454480341E-2</v>
      </c>
    </row>
    <row r="157" spans="2:7" x14ac:dyDescent="0.2">
      <c r="B157" s="149">
        <v>45195</v>
      </c>
      <c r="C157">
        <v>440.513214</v>
      </c>
      <c r="D157">
        <v>-3.0834525600283734E-2</v>
      </c>
      <c r="E157">
        <v>-3.0834525600283734E-2</v>
      </c>
      <c r="F157">
        <v>155</v>
      </c>
      <c r="G157">
        <f t="shared" ca="1" si="4"/>
        <v>1.7757275004795067E-2</v>
      </c>
    </row>
    <row r="158" spans="2:7" x14ac:dyDescent="0.2">
      <c r="B158" s="149">
        <v>45194</v>
      </c>
      <c r="C158">
        <v>454.52838100000002</v>
      </c>
      <c r="D158">
        <v>7.2321431646808779E-2</v>
      </c>
      <c r="E158">
        <v>7.2321431646808779E-2</v>
      </c>
      <c r="F158">
        <v>156</v>
      </c>
      <c r="G158">
        <f t="shared" ca="1" si="4"/>
        <v>-1.2172647601229337E-2</v>
      </c>
    </row>
    <row r="159" spans="2:7" x14ac:dyDescent="0.2">
      <c r="B159" s="149">
        <v>45191</v>
      </c>
      <c r="C159">
        <v>423.87326000000002</v>
      </c>
      <c r="D159">
        <v>-1.6545944880189518E-2</v>
      </c>
      <c r="E159">
        <v>-1.6545944880189518E-2</v>
      </c>
      <c r="F159">
        <v>157</v>
      </c>
      <c r="G159">
        <f t="shared" ca="1" si="4"/>
        <v>3.1212220839644347E-3</v>
      </c>
    </row>
    <row r="160" spans="2:7" x14ac:dyDescent="0.2">
      <c r="B160" s="149">
        <v>45190</v>
      </c>
      <c r="C160">
        <v>431.004639</v>
      </c>
      <c r="D160">
        <v>-2.8683063526515583E-2</v>
      </c>
      <c r="E160">
        <v>-2.8683063526515583E-2</v>
      </c>
      <c r="F160">
        <v>158</v>
      </c>
      <c r="G160">
        <f t="shared" ca="1" si="4"/>
        <v>4.4388285129406256E-2</v>
      </c>
    </row>
    <row r="161" spans="2:7" x14ac:dyDescent="0.2">
      <c r="B161" s="149">
        <v>45189</v>
      </c>
      <c r="C161">
        <v>443.73223899999999</v>
      </c>
      <c r="D161">
        <v>-7.0922185932567085E-3</v>
      </c>
      <c r="E161">
        <v>-7.0922185932567085E-3</v>
      </c>
      <c r="F161">
        <v>159</v>
      </c>
      <c r="G161">
        <f t="shared" ca="1" si="4"/>
        <v>-3.8875435933503767E-2</v>
      </c>
    </row>
    <row r="162" spans="2:7" x14ac:dyDescent="0.2">
      <c r="B162" s="149">
        <v>45187</v>
      </c>
      <c r="C162">
        <v>446.90176400000001</v>
      </c>
      <c r="D162">
        <v>-2.7586219111607042E-2</v>
      </c>
      <c r="E162">
        <v>-2.7586219111607042E-2</v>
      </c>
      <c r="F162">
        <v>160</v>
      </c>
      <c r="G162">
        <f t="shared" ca="1" si="4"/>
        <v>1.5531757148842728E-2</v>
      </c>
    </row>
    <row r="163" spans="2:7" x14ac:dyDescent="0.2">
      <c r="B163" s="149">
        <v>45184</v>
      </c>
      <c r="C163">
        <v>459.57983400000001</v>
      </c>
      <c r="D163">
        <v>6.2893126654393963E-3</v>
      </c>
      <c r="E163">
        <v>6.2893126654393963E-3</v>
      </c>
      <c r="F163">
        <v>161</v>
      </c>
      <c r="G163">
        <f t="shared" ca="1" si="4"/>
        <v>1.3945731191347744E-2</v>
      </c>
    </row>
    <row r="164" spans="2:7" x14ac:dyDescent="0.2">
      <c r="B164" s="149">
        <v>45183</v>
      </c>
      <c r="C164">
        <v>456.70745799999997</v>
      </c>
      <c r="D164">
        <v>8.2267388652742732E-2</v>
      </c>
      <c r="E164">
        <v>8.2267388652742732E-2</v>
      </c>
      <c r="F164">
        <v>162</v>
      </c>
      <c r="G164">
        <f t="shared" ca="1" si="4"/>
        <v>4.9634487027014354E-2</v>
      </c>
    </row>
    <row r="165" spans="2:7" x14ac:dyDescent="0.2">
      <c r="B165" s="149">
        <v>45182</v>
      </c>
      <c r="C165">
        <v>421.991333</v>
      </c>
      <c r="D165">
        <v>3.5610103792448777E-2</v>
      </c>
      <c r="E165">
        <v>3.5610103792448777E-2</v>
      </c>
      <c r="F165">
        <v>163</v>
      </c>
      <c r="G165">
        <f t="shared" ca="1" si="4"/>
        <v>1.4542384841138283E-2</v>
      </c>
    </row>
    <row r="166" spans="2:7" x14ac:dyDescent="0.2">
      <c r="B166" s="149">
        <v>45181</v>
      </c>
      <c r="C166">
        <v>407.48089599999997</v>
      </c>
      <c r="D166">
        <v>-6.4574810655555787E-2</v>
      </c>
      <c r="E166">
        <v>-6.4574810655555787E-2</v>
      </c>
      <c r="F166">
        <v>164</v>
      </c>
      <c r="G166">
        <f t="shared" ca="1" si="4"/>
        <v>1.7173438565937422E-3</v>
      </c>
    </row>
    <row r="167" spans="2:7" x14ac:dyDescent="0.2">
      <c r="B167" s="149">
        <v>45180</v>
      </c>
      <c r="C167">
        <v>435.61035199999998</v>
      </c>
      <c r="D167">
        <v>5.0017913998364423E-2</v>
      </c>
      <c r="E167">
        <v>5.0017913998364423E-2</v>
      </c>
      <c r="F167">
        <v>165</v>
      </c>
      <c r="G167">
        <f t="shared" ca="1" si="4"/>
        <v>3.4409369672288491E-2</v>
      </c>
    </row>
    <row r="168" spans="2:7" x14ac:dyDescent="0.2">
      <c r="B168" s="149">
        <v>45177</v>
      </c>
      <c r="C168">
        <v>414.85992399999998</v>
      </c>
      <c r="D168">
        <v>-1.7821593285008444E-2</v>
      </c>
      <c r="E168">
        <v>-1.7821593285008444E-2</v>
      </c>
      <c r="F168">
        <v>166</v>
      </c>
      <c r="G168">
        <f t="shared" ca="1" si="4"/>
        <v>-7.7130455285290538E-3</v>
      </c>
    </row>
    <row r="169" spans="2:7" x14ac:dyDescent="0.2">
      <c r="B169" s="149">
        <v>45176</v>
      </c>
      <c r="C169">
        <v>422.38754299999999</v>
      </c>
      <c r="D169">
        <v>-3.7378551319945772E-3</v>
      </c>
      <c r="E169">
        <v>-3.7378551319945772E-3</v>
      </c>
      <c r="F169">
        <v>167</v>
      </c>
      <c r="G169">
        <f t="shared" ca="1" si="4"/>
        <v>3.7470835379028247E-2</v>
      </c>
    </row>
    <row r="170" spans="2:7" x14ac:dyDescent="0.2">
      <c r="B170" s="149">
        <v>45175</v>
      </c>
      <c r="C170">
        <v>423.97228999999999</v>
      </c>
      <c r="D170">
        <v>5.6522289008652048E-2</v>
      </c>
      <c r="E170">
        <v>5.6522289008652048E-2</v>
      </c>
      <c r="F170">
        <v>168</v>
      </c>
      <c r="G170">
        <f t="shared" ca="1" si="4"/>
        <v>2.3438718992100597E-2</v>
      </c>
    </row>
    <row r="171" spans="2:7" x14ac:dyDescent="0.2">
      <c r="B171" s="149">
        <v>45174</v>
      </c>
      <c r="C171">
        <v>401.290436</v>
      </c>
      <c r="D171">
        <v>1.7307389092053669E-3</v>
      </c>
      <c r="E171">
        <v>1.7307389092053669E-3</v>
      </c>
      <c r="F171">
        <v>169</v>
      </c>
      <c r="G171">
        <f t="shared" ca="1" si="4"/>
        <v>1.9862586436287012E-2</v>
      </c>
    </row>
    <row r="172" spans="2:7" x14ac:dyDescent="0.2">
      <c r="B172" s="149">
        <v>45173</v>
      </c>
      <c r="C172">
        <v>400.59710699999999</v>
      </c>
      <c r="D172">
        <v>7.4521835470040071E-2</v>
      </c>
      <c r="E172">
        <v>7.4521835470040071E-2</v>
      </c>
      <c r="F172">
        <v>170</v>
      </c>
      <c r="G172">
        <f t="shared" ca="1" si="4"/>
        <v>-1.440193620432779E-2</v>
      </c>
    </row>
    <row r="173" spans="2:7" x14ac:dyDescent="0.2">
      <c r="B173" s="149">
        <v>45170</v>
      </c>
      <c r="C173">
        <v>372.814301</v>
      </c>
      <c r="D173">
        <v>8.5744340203172866E-3</v>
      </c>
      <c r="E173">
        <v>8.5744340203172866E-3</v>
      </c>
      <c r="F173">
        <v>171</v>
      </c>
      <c r="G173">
        <f t="shared" ca="1" si="4"/>
        <v>3.0358579406408938E-2</v>
      </c>
    </row>
    <row r="174" spans="2:7" x14ac:dyDescent="0.2">
      <c r="B174" s="149">
        <v>45169</v>
      </c>
      <c r="C174">
        <v>369.64480600000002</v>
      </c>
      <c r="D174">
        <v>1.3579557464042203E-2</v>
      </c>
      <c r="E174">
        <v>1.3579557464042203E-2</v>
      </c>
      <c r="F174">
        <v>172</v>
      </c>
      <c r="G174">
        <f t="shared" ca="1" si="4"/>
        <v>3.7000301372444254E-3</v>
      </c>
    </row>
    <row r="175" spans="2:7" x14ac:dyDescent="0.2">
      <c r="B175" s="149">
        <v>45168</v>
      </c>
      <c r="C175">
        <v>364.69244400000002</v>
      </c>
      <c r="D175">
        <v>6.1484114773846677E-3</v>
      </c>
      <c r="E175">
        <v>6.1484114773846677E-3</v>
      </c>
      <c r="F175">
        <v>173</v>
      </c>
      <c r="G175">
        <f t="shared" ca="1" si="4"/>
        <v>-1.9591033699691941E-2</v>
      </c>
    </row>
    <row r="176" spans="2:7" x14ac:dyDescent="0.2">
      <c r="B176" s="149">
        <v>45167</v>
      </c>
      <c r="C176">
        <v>362.46386699999999</v>
      </c>
      <c r="D176">
        <v>1.5052231369121444E-3</v>
      </c>
      <c r="E176">
        <v>1.5052231369121444E-3</v>
      </c>
      <c r="F176">
        <v>174</v>
      </c>
      <c r="G176">
        <f t="shared" ca="1" si="4"/>
        <v>4.0888175361292974E-2</v>
      </c>
    </row>
    <row r="177" spans="2:7" x14ac:dyDescent="0.2">
      <c r="B177" s="149">
        <v>45166</v>
      </c>
      <c r="C177">
        <v>361.91909800000002</v>
      </c>
      <c r="D177">
        <v>2.0567770517152151E-3</v>
      </c>
      <c r="E177">
        <v>2.0567770517152151E-3</v>
      </c>
      <c r="F177">
        <v>175</v>
      </c>
      <c r="G177">
        <f t="shared" ca="1" si="4"/>
        <v>-1.0733101323888551E-2</v>
      </c>
    </row>
    <row r="178" spans="2:7" x14ac:dyDescent="0.2">
      <c r="B178" s="149">
        <v>45163</v>
      </c>
      <c r="C178">
        <v>361.17623900000001</v>
      </c>
      <c r="D178">
        <v>-6.4033347473851461E-3</v>
      </c>
      <c r="E178">
        <v>-6.4033347473851461E-3</v>
      </c>
      <c r="F178">
        <v>176</v>
      </c>
      <c r="G178">
        <f t="shared" ca="1" si="4"/>
        <v>4.4351340764907668E-2</v>
      </c>
    </row>
    <row r="179" spans="2:7" x14ac:dyDescent="0.2">
      <c r="B179" s="149">
        <v>45162</v>
      </c>
      <c r="C179">
        <v>363.50387599999999</v>
      </c>
      <c r="D179">
        <v>2.2711427007687551E-2</v>
      </c>
      <c r="E179">
        <v>2.2711427007687551E-2</v>
      </c>
      <c r="F179">
        <v>177</v>
      </c>
      <c r="G179">
        <f t="shared" ca="1" si="4"/>
        <v>3.3863869022579163E-3</v>
      </c>
    </row>
    <row r="180" spans="2:7" x14ac:dyDescent="0.2">
      <c r="B180" s="149">
        <v>45161</v>
      </c>
      <c r="C180">
        <v>355.43151899999998</v>
      </c>
      <c r="D180">
        <v>-6.9618646005614997E-4</v>
      </c>
      <c r="E180">
        <v>-6.9618646005614997E-4</v>
      </c>
      <c r="F180">
        <v>178</v>
      </c>
      <c r="G180">
        <f t="shared" ca="1" si="4"/>
        <v>-2.0126740604531564E-2</v>
      </c>
    </row>
    <row r="181" spans="2:7" x14ac:dyDescent="0.2">
      <c r="B181" s="149">
        <v>45160</v>
      </c>
      <c r="C181">
        <v>355.67913800000002</v>
      </c>
      <c r="D181">
        <v>1.6272807758763393E-2</v>
      </c>
      <c r="E181">
        <v>1.6272807758763393E-2</v>
      </c>
      <c r="F181">
        <v>179</v>
      </c>
      <c r="G181">
        <f t="shared" ca="1" si="4"/>
        <v>2.8448611883083296E-2</v>
      </c>
    </row>
    <row r="182" spans="2:7" x14ac:dyDescent="0.2">
      <c r="B182" s="149">
        <v>45159</v>
      </c>
      <c r="C182">
        <v>349.98391700000002</v>
      </c>
      <c r="D182">
        <v>6.6952220546823401E-3</v>
      </c>
      <c r="E182">
        <v>6.6952220546823401E-3</v>
      </c>
      <c r="F182">
        <v>180</v>
      </c>
      <c r="G182">
        <f t="shared" ca="1" si="4"/>
        <v>1.3872262517751827E-2</v>
      </c>
    </row>
    <row r="183" spans="2:7" x14ac:dyDescent="0.2">
      <c r="B183" s="149">
        <v>45156</v>
      </c>
      <c r="C183">
        <v>347.65628099999998</v>
      </c>
      <c r="D183">
        <v>-3.1241607515874034E-3</v>
      </c>
      <c r="E183">
        <v>-3.1241607515874034E-3</v>
      </c>
      <c r="F183">
        <v>181</v>
      </c>
      <c r="G183">
        <f t="shared" ca="1" si="4"/>
        <v>-3.6298307562119242E-2</v>
      </c>
    </row>
    <row r="184" spans="2:7" x14ac:dyDescent="0.2">
      <c r="B184" s="149">
        <v>45155</v>
      </c>
      <c r="C184">
        <v>348.74581899999998</v>
      </c>
      <c r="D184">
        <v>9.461072042738345E-3</v>
      </c>
      <c r="E184">
        <v>9.461072042738345E-3</v>
      </c>
      <c r="F184">
        <v>182</v>
      </c>
      <c r="G184">
        <f t="shared" ca="1" si="4"/>
        <v>5.5478626144692872E-2</v>
      </c>
    </row>
    <row r="185" spans="2:7" x14ac:dyDescent="0.2">
      <c r="B185" s="149">
        <v>45154</v>
      </c>
      <c r="C185">
        <v>345.47723400000001</v>
      </c>
      <c r="D185">
        <v>1.2775867654990362E-2</v>
      </c>
      <c r="E185">
        <v>1.2775867654990362E-2</v>
      </c>
      <c r="F185">
        <v>183</v>
      </c>
      <c r="G185">
        <f t="shared" ca="1" si="4"/>
        <v>-4.7347341111450246E-2</v>
      </c>
    </row>
    <row r="186" spans="2:7" x14ac:dyDescent="0.2">
      <c r="B186" s="149">
        <v>45152</v>
      </c>
      <c r="C186">
        <v>341.11914100000001</v>
      </c>
      <c r="D186">
        <v>-3.4723082904065251E-3</v>
      </c>
      <c r="E186">
        <v>-3.4723082904065251E-3</v>
      </c>
      <c r="F186">
        <v>184</v>
      </c>
      <c r="G186">
        <f t="shared" ca="1" si="4"/>
        <v>2.3693752893330193E-2</v>
      </c>
    </row>
    <row r="187" spans="2:7" x14ac:dyDescent="0.2">
      <c r="B187" s="149">
        <v>45149</v>
      </c>
      <c r="C187">
        <v>342.30773900000003</v>
      </c>
      <c r="D187">
        <v>-2.7027017885277789E-2</v>
      </c>
      <c r="E187">
        <v>-2.7027017885277789E-2</v>
      </c>
      <c r="F187">
        <v>185</v>
      </c>
      <c r="G187">
        <f t="shared" ca="1" si="4"/>
        <v>-8.4130487925332315E-2</v>
      </c>
    </row>
    <row r="188" spans="2:7" x14ac:dyDescent="0.2">
      <c r="B188" s="149">
        <v>45148</v>
      </c>
      <c r="C188">
        <v>351.816284</v>
      </c>
      <c r="D188">
        <v>-3.2547976751482577E-2</v>
      </c>
      <c r="E188">
        <v>-3.2547976751482577E-2</v>
      </c>
      <c r="F188">
        <v>186</v>
      </c>
      <c r="G188">
        <f t="shared" ca="1" si="4"/>
        <v>6.7381023261965989E-2</v>
      </c>
    </row>
    <row r="189" spans="2:7" x14ac:dyDescent="0.2">
      <c r="B189" s="149">
        <v>45147</v>
      </c>
      <c r="C189">
        <v>363.65243500000003</v>
      </c>
      <c r="D189">
        <v>5.8904038667601704E-3</v>
      </c>
      <c r="E189">
        <v>5.8904038667601704E-3</v>
      </c>
      <c r="F189">
        <v>187</v>
      </c>
      <c r="G189">
        <f t="shared" ca="1" si="4"/>
        <v>-7.953150985103628E-3</v>
      </c>
    </row>
    <row r="190" spans="2:7" x14ac:dyDescent="0.2">
      <c r="B190" s="149">
        <v>45146</v>
      </c>
      <c r="C190">
        <v>361.522919</v>
      </c>
      <c r="D190">
        <v>-3.5489517067912252E-3</v>
      </c>
      <c r="E190">
        <v>-3.5489517067912252E-3</v>
      </c>
      <c r="F190">
        <v>188</v>
      </c>
      <c r="G190">
        <f t="shared" ca="1" si="4"/>
        <v>-3.9440993149863879E-2</v>
      </c>
    </row>
    <row r="191" spans="2:7" x14ac:dyDescent="0.2">
      <c r="B191" s="149">
        <v>45145</v>
      </c>
      <c r="C191">
        <v>362.81051600000001</v>
      </c>
      <c r="D191">
        <v>6.318643614982326E-3</v>
      </c>
      <c r="E191">
        <v>6.318643614982326E-3</v>
      </c>
      <c r="F191">
        <v>189</v>
      </c>
      <c r="G191">
        <f t="shared" ca="1" si="4"/>
        <v>-2.8039682894516194E-2</v>
      </c>
    </row>
    <row r="192" spans="2:7" x14ac:dyDescent="0.2">
      <c r="B192" s="149">
        <v>45142</v>
      </c>
      <c r="C192">
        <v>360.53244000000001</v>
      </c>
      <c r="D192">
        <v>-2.7468482370510779E-4</v>
      </c>
      <c r="E192">
        <v>-2.7468482370510779E-4</v>
      </c>
      <c r="F192">
        <v>190</v>
      </c>
      <c r="G192">
        <f t="shared" ca="1" si="4"/>
        <v>2.0350915052047482E-2</v>
      </c>
    </row>
    <row r="193" spans="2:7" x14ac:dyDescent="0.2">
      <c r="B193" s="149">
        <v>45141</v>
      </c>
      <c r="C193">
        <v>360.63150000000002</v>
      </c>
      <c r="D193">
        <v>-3.4120649081547001E-3</v>
      </c>
      <c r="E193">
        <v>-3.4120649081547001E-3</v>
      </c>
      <c r="F193">
        <v>191</v>
      </c>
      <c r="G193">
        <f t="shared" ca="1" si="4"/>
        <v>-1.6223337891999957E-2</v>
      </c>
    </row>
    <row r="194" spans="2:7" x14ac:dyDescent="0.2">
      <c r="B194" s="149">
        <v>45140</v>
      </c>
      <c r="C194">
        <v>361.86621100000002</v>
      </c>
      <c r="D194">
        <v>-3.0178670312070274E-2</v>
      </c>
      <c r="E194">
        <v>-3.0178670312070274E-2</v>
      </c>
      <c r="F194">
        <v>192</v>
      </c>
      <c r="G194">
        <f t="shared" ca="1" si="4"/>
        <v>-8.8284891357712902E-3</v>
      </c>
    </row>
    <row r="195" spans="2:7" x14ac:dyDescent="0.2">
      <c r="B195" s="149">
        <v>45139</v>
      </c>
      <c r="C195">
        <v>373.12667800000003</v>
      </c>
      <c r="D195">
        <v>-6.9663185142386543E-3</v>
      </c>
      <c r="E195">
        <v>-6.9663185142386543E-3</v>
      </c>
      <c r="F195">
        <v>193</v>
      </c>
      <c r="G195">
        <f t="shared" ref="G195:G258" ca="1" si="5">_xlfn.NORM.INV(RAND(),$N$5,$N$6)</f>
        <v>2.1883279438412759E-2</v>
      </c>
    </row>
    <row r="196" spans="2:7" x14ac:dyDescent="0.2">
      <c r="B196" s="149">
        <v>45138</v>
      </c>
      <c r="C196">
        <v>375.74423200000001</v>
      </c>
      <c r="D196">
        <v>1.7520352764001768E-2</v>
      </c>
      <c r="E196">
        <v>1.7520352764001768E-2</v>
      </c>
      <c r="F196">
        <v>194</v>
      </c>
      <c r="G196">
        <f t="shared" ca="1" si="5"/>
        <v>-1.3423452156365877E-2</v>
      </c>
    </row>
    <row r="197" spans="2:7" x14ac:dyDescent="0.2">
      <c r="B197" s="149">
        <v>45135</v>
      </c>
      <c r="C197">
        <v>369.27441399999998</v>
      </c>
      <c r="D197">
        <v>-1.1893807160538903E-2</v>
      </c>
      <c r="E197">
        <v>-1.1893807160538903E-2</v>
      </c>
      <c r="F197">
        <v>195</v>
      </c>
      <c r="G197">
        <f t="shared" ca="1" si="5"/>
        <v>-9.5257141297964386E-3</v>
      </c>
    </row>
    <row r="198" spans="2:7" x14ac:dyDescent="0.2">
      <c r="B198" s="149">
        <v>45134</v>
      </c>
      <c r="C198">
        <v>373.71935999999999</v>
      </c>
      <c r="D198">
        <v>-8.776504449130914E-3</v>
      </c>
      <c r="E198">
        <v>-8.776504449130914E-3</v>
      </c>
      <c r="F198">
        <v>196</v>
      </c>
      <c r="G198">
        <f t="shared" ca="1" si="5"/>
        <v>0.10005127470994951</v>
      </c>
    </row>
    <row r="199" spans="2:7" x14ac:dyDescent="0.2">
      <c r="B199" s="149">
        <v>45133</v>
      </c>
      <c r="C199">
        <v>377.02835099999999</v>
      </c>
      <c r="D199">
        <v>-1.4387814354488175E-3</v>
      </c>
      <c r="E199">
        <v>-1.4387814354488175E-3</v>
      </c>
      <c r="F199">
        <v>197</v>
      </c>
      <c r="G199">
        <f t="shared" ca="1" si="5"/>
        <v>-2.1738105358583067E-2</v>
      </c>
    </row>
    <row r="200" spans="2:7" x14ac:dyDescent="0.2">
      <c r="B200" s="149">
        <v>45132</v>
      </c>
      <c r="C200">
        <v>377.571594</v>
      </c>
      <c r="D200">
        <v>-1.9494693632442227E-2</v>
      </c>
      <c r="E200">
        <v>-1.9494693632442227E-2</v>
      </c>
      <c r="F200">
        <v>198</v>
      </c>
      <c r="G200">
        <f t="shared" ca="1" si="5"/>
        <v>5.587338425044712E-2</v>
      </c>
    </row>
    <row r="201" spans="2:7" x14ac:dyDescent="0.2">
      <c r="B201" s="149">
        <v>45131</v>
      </c>
      <c r="C201">
        <v>385.07858299999998</v>
      </c>
      <c r="D201">
        <v>1.4970064914991444E-2</v>
      </c>
      <c r="E201">
        <v>1.4970064914991444E-2</v>
      </c>
      <c r="F201">
        <v>199</v>
      </c>
      <c r="G201">
        <f t="shared" ca="1" si="5"/>
        <v>4.3172205868625774E-2</v>
      </c>
    </row>
    <row r="202" spans="2:7" x14ac:dyDescent="0.2">
      <c r="B202" s="149">
        <v>45128</v>
      </c>
      <c r="C202">
        <v>379.398956</v>
      </c>
      <c r="D202">
        <v>1.9779653824495681E-2</v>
      </c>
      <c r="E202">
        <v>1.9779653824495681E-2</v>
      </c>
      <c r="F202">
        <v>200</v>
      </c>
      <c r="G202">
        <f t="shared" ca="1" si="5"/>
        <v>-6.0382101305364096E-2</v>
      </c>
    </row>
    <row r="203" spans="2:7" x14ac:dyDescent="0.2">
      <c r="B203" s="149">
        <v>45127</v>
      </c>
      <c r="C203">
        <v>372.04013099999997</v>
      </c>
      <c r="D203">
        <v>1.0327274228676332E-2</v>
      </c>
      <c r="E203">
        <v>1.0327274228676332E-2</v>
      </c>
      <c r="F203">
        <v>201</v>
      </c>
      <c r="G203">
        <f t="shared" ca="1" si="5"/>
        <v>-1.6566864714233107E-2</v>
      </c>
    </row>
    <row r="204" spans="2:7" x14ac:dyDescent="0.2">
      <c r="B204" s="149">
        <v>45126</v>
      </c>
      <c r="C204">
        <v>368.23724399999998</v>
      </c>
      <c r="D204">
        <v>2.2852623409854028E-3</v>
      </c>
      <c r="E204">
        <v>2.2852623409854028E-3</v>
      </c>
      <c r="F204">
        <v>202</v>
      </c>
      <c r="G204">
        <f t="shared" ca="1" si="5"/>
        <v>-1.1643545175638658E-2</v>
      </c>
    </row>
    <row r="205" spans="2:7" x14ac:dyDescent="0.2">
      <c r="B205" s="149">
        <v>45125</v>
      </c>
      <c r="C205">
        <v>367.39764400000001</v>
      </c>
      <c r="D205">
        <v>-1.5744958819766713E-2</v>
      </c>
      <c r="E205">
        <v>-1.5744958819766713E-2</v>
      </c>
      <c r="F205">
        <v>203</v>
      </c>
      <c r="G205">
        <f t="shared" ca="1" si="5"/>
        <v>2.1354829856953513E-4</v>
      </c>
    </row>
    <row r="206" spans="2:7" x14ac:dyDescent="0.2">
      <c r="B206" s="149">
        <v>45124</v>
      </c>
      <c r="C206">
        <v>373.27484099999998</v>
      </c>
      <c r="D206">
        <v>-6.0494501706329145E-3</v>
      </c>
      <c r="E206">
        <v>-6.0494501706329145E-3</v>
      </c>
      <c r="F206">
        <v>204</v>
      </c>
      <c r="G206">
        <f t="shared" ca="1" si="5"/>
        <v>-5.0634484815076011E-3</v>
      </c>
    </row>
    <row r="207" spans="2:7" x14ac:dyDescent="0.2">
      <c r="B207" s="149">
        <v>45121</v>
      </c>
      <c r="C207">
        <v>375.54669200000001</v>
      </c>
      <c r="D207">
        <v>2.1493856218616752E-2</v>
      </c>
      <c r="E207">
        <v>2.1493856218616752E-2</v>
      </c>
      <c r="F207">
        <v>205</v>
      </c>
      <c r="G207">
        <f t="shared" ca="1" si="5"/>
        <v>-2.0080845934490239E-2</v>
      </c>
    </row>
    <row r="208" spans="2:7" x14ac:dyDescent="0.2">
      <c r="B208" s="149">
        <v>45120</v>
      </c>
      <c r="C208">
        <v>367.64459199999999</v>
      </c>
      <c r="D208">
        <v>-8.1278996784893021E-3</v>
      </c>
      <c r="E208">
        <v>-8.1278996784893021E-3</v>
      </c>
      <c r="F208">
        <v>206</v>
      </c>
      <c r="G208">
        <f t="shared" ca="1" si="5"/>
        <v>1.5792492988045494E-2</v>
      </c>
    </row>
    <row r="209" spans="2:7" x14ac:dyDescent="0.2">
      <c r="B209" s="149">
        <v>45119</v>
      </c>
      <c r="C209">
        <v>370.65725700000002</v>
      </c>
      <c r="D209">
        <v>4.2820730424423265E-3</v>
      </c>
      <c r="E209">
        <v>4.2820730424423265E-3</v>
      </c>
      <c r="F209">
        <v>207</v>
      </c>
      <c r="G209">
        <f t="shared" ca="1" si="5"/>
        <v>-5.4886832472081353E-3</v>
      </c>
    </row>
    <row r="210" spans="2:7" x14ac:dyDescent="0.2">
      <c r="B210" s="149">
        <v>45118</v>
      </c>
      <c r="C210">
        <v>369.076843</v>
      </c>
      <c r="D210">
        <v>3.2218789178411109E-3</v>
      </c>
      <c r="E210">
        <v>3.2218789178411109E-3</v>
      </c>
      <c r="F210">
        <v>208</v>
      </c>
      <c r="G210">
        <f t="shared" ca="1" si="5"/>
        <v>-2.0662770459217612E-2</v>
      </c>
    </row>
    <row r="211" spans="2:7" x14ac:dyDescent="0.2">
      <c r="B211" s="149">
        <v>45117</v>
      </c>
      <c r="C211">
        <v>367.89154100000002</v>
      </c>
      <c r="D211">
        <v>-1.5594105159550677E-2</v>
      </c>
      <c r="E211">
        <v>-1.5594105159550677E-2</v>
      </c>
      <c r="F211">
        <v>209</v>
      </c>
      <c r="G211">
        <f t="shared" ca="1" si="5"/>
        <v>3.7054353052777593E-2</v>
      </c>
    </row>
    <row r="212" spans="2:7" x14ac:dyDescent="0.2">
      <c r="B212" s="149">
        <v>45114</v>
      </c>
      <c r="C212">
        <v>373.71935999999999</v>
      </c>
      <c r="D212">
        <v>1.9124632398535884E-2</v>
      </c>
      <c r="E212">
        <v>1.9124632398535884E-2</v>
      </c>
      <c r="F212">
        <v>210</v>
      </c>
      <c r="G212">
        <f t="shared" ca="1" si="5"/>
        <v>1.3743863694398993E-2</v>
      </c>
    </row>
    <row r="213" spans="2:7" x14ac:dyDescent="0.2">
      <c r="B213" s="149">
        <v>45113</v>
      </c>
      <c r="C213">
        <v>366.70623799999998</v>
      </c>
      <c r="D213">
        <v>1.1856158697228695E-2</v>
      </c>
      <c r="E213">
        <v>1.1856158697228695E-2</v>
      </c>
      <c r="F213">
        <v>211</v>
      </c>
      <c r="G213">
        <f t="shared" ca="1" si="5"/>
        <v>-5.3068402606996261E-4</v>
      </c>
    </row>
    <row r="214" spans="2:7" x14ac:dyDescent="0.2">
      <c r="B214" s="149">
        <v>45112</v>
      </c>
      <c r="C214">
        <v>362.40945399999998</v>
      </c>
      <c r="D214">
        <v>-4.7471225350784905E-3</v>
      </c>
      <c r="E214">
        <v>-4.7471225350784905E-3</v>
      </c>
      <c r="F214">
        <v>212</v>
      </c>
      <c r="G214">
        <f t="shared" ca="1" si="5"/>
        <v>2.6968310738170718E-2</v>
      </c>
    </row>
    <row r="215" spans="2:7" x14ac:dyDescent="0.2">
      <c r="B215" s="149">
        <v>45111</v>
      </c>
      <c r="C215">
        <v>364.13806199999999</v>
      </c>
      <c r="D215">
        <v>-8.8720819341999452E-3</v>
      </c>
      <c r="E215">
        <v>-8.8720819341999452E-3</v>
      </c>
      <c r="F215">
        <v>213</v>
      </c>
      <c r="G215">
        <f t="shared" ca="1" si="5"/>
        <v>8.7288542947868974E-3</v>
      </c>
    </row>
    <row r="216" spans="2:7" x14ac:dyDescent="0.2">
      <c r="B216" s="149">
        <v>45110</v>
      </c>
      <c r="C216">
        <v>367.39764400000001</v>
      </c>
      <c r="D216">
        <v>0</v>
      </c>
      <c r="E216">
        <v>0</v>
      </c>
      <c r="F216">
        <v>214</v>
      </c>
      <c r="G216">
        <f t="shared" ca="1" si="5"/>
        <v>4.3831362110725795E-2</v>
      </c>
    </row>
    <row r="217" spans="2:7" x14ac:dyDescent="0.2">
      <c r="B217" s="149">
        <v>45107</v>
      </c>
      <c r="C217">
        <v>367.39764400000001</v>
      </c>
      <c r="D217">
        <v>4.7270770471285334E-3</v>
      </c>
      <c r="E217">
        <v>4.7270770471285334E-3</v>
      </c>
      <c r="F217">
        <v>215</v>
      </c>
      <c r="G217">
        <f t="shared" ca="1" si="5"/>
        <v>-3.290317656731348E-2</v>
      </c>
    </row>
    <row r="218" spans="2:7" x14ac:dyDescent="0.2">
      <c r="B218" s="149">
        <v>45105</v>
      </c>
      <c r="C218">
        <v>365.66909800000002</v>
      </c>
      <c r="D218">
        <v>-1.108581298536474E-2</v>
      </c>
      <c r="E218">
        <v>-1.108581298536474E-2</v>
      </c>
      <c r="F218">
        <v>216</v>
      </c>
      <c r="G218">
        <f t="shared" ca="1" si="5"/>
        <v>1.3451434838688884E-2</v>
      </c>
    </row>
    <row r="219" spans="2:7" x14ac:dyDescent="0.2">
      <c r="B219" s="149">
        <v>45104</v>
      </c>
      <c r="C219">
        <v>369.76828</v>
      </c>
      <c r="D219">
        <v>8.4859178688215728E-3</v>
      </c>
      <c r="E219">
        <v>8.4859178688215728E-3</v>
      </c>
      <c r="F219">
        <v>217</v>
      </c>
      <c r="G219">
        <f t="shared" ca="1" si="5"/>
        <v>-5.6669129796939388E-2</v>
      </c>
    </row>
    <row r="220" spans="2:7" x14ac:dyDescent="0.2">
      <c r="B220" s="149">
        <v>45103</v>
      </c>
      <c r="C220">
        <v>366.65685999999999</v>
      </c>
      <c r="D220">
        <v>-1.2503191293505479E-2</v>
      </c>
      <c r="E220">
        <v>-1.2503191293505479E-2</v>
      </c>
      <c r="F220">
        <v>218</v>
      </c>
      <c r="G220">
        <f t="shared" ca="1" si="5"/>
        <v>1.1972316032855123E-2</v>
      </c>
    </row>
    <row r="221" spans="2:7" x14ac:dyDescent="0.2">
      <c r="B221" s="149">
        <v>45100</v>
      </c>
      <c r="C221">
        <v>371.299286</v>
      </c>
      <c r="D221">
        <v>-3.9233330425583253E-2</v>
      </c>
      <c r="E221">
        <v>-3.9233330425583253E-2</v>
      </c>
      <c r="F221">
        <v>219</v>
      </c>
      <c r="G221">
        <f t="shared" ca="1" si="5"/>
        <v>-3.47078838792153E-2</v>
      </c>
    </row>
    <row r="222" spans="2:7" x14ac:dyDescent="0.2">
      <c r="B222" s="149">
        <v>45099</v>
      </c>
      <c r="C222">
        <v>386.461456</v>
      </c>
      <c r="D222">
        <v>5.7861319814190612E-2</v>
      </c>
      <c r="E222">
        <v>5.7861319814190612E-2</v>
      </c>
      <c r="F222">
        <v>220</v>
      </c>
      <c r="G222">
        <f t="shared" ca="1" si="5"/>
        <v>-2.7179372783372464E-2</v>
      </c>
    </row>
    <row r="223" spans="2:7" x14ac:dyDescent="0.2">
      <c r="B223" s="149">
        <v>45098</v>
      </c>
      <c r="C223">
        <v>365.32336400000003</v>
      </c>
      <c r="D223">
        <v>1.0105172513713227E-2</v>
      </c>
      <c r="E223">
        <v>1.0105172513713227E-2</v>
      </c>
      <c r="F223">
        <v>221</v>
      </c>
      <c r="G223">
        <f t="shared" ca="1" si="5"/>
        <v>2.3463245790830239E-2</v>
      </c>
    </row>
    <row r="224" spans="2:7" x14ac:dyDescent="0.2">
      <c r="B224" s="149">
        <v>45097</v>
      </c>
      <c r="C224">
        <v>361.66863999999998</v>
      </c>
      <c r="D224">
        <v>6.7362339506254632E-3</v>
      </c>
      <c r="E224">
        <v>6.7362339506254632E-3</v>
      </c>
      <c r="F224">
        <v>222</v>
      </c>
      <c r="G224">
        <f t="shared" ca="1" si="5"/>
        <v>1.499072323313954E-2</v>
      </c>
    </row>
    <row r="225" spans="2:7" x14ac:dyDescent="0.2">
      <c r="B225" s="149">
        <v>45096</v>
      </c>
      <c r="C225">
        <v>359.24865699999998</v>
      </c>
      <c r="D225">
        <v>2.8954124522533901E-3</v>
      </c>
      <c r="E225">
        <v>2.8954124522533901E-3</v>
      </c>
      <c r="F225">
        <v>223</v>
      </c>
      <c r="G225">
        <f t="shared" ca="1" si="5"/>
        <v>-2.8466604529109913E-3</v>
      </c>
    </row>
    <row r="226" spans="2:7" x14ac:dyDescent="0.2">
      <c r="B226" s="149">
        <v>45093</v>
      </c>
      <c r="C226">
        <v>358.21148699999998</v>
      </c>
      <c r="D226">
        <v>1.1858299557619354E-2</v>
      </c>
      <c r="E226">
        <v>1.1858299557619354E-2</v>
      </c>
      <c r="F226">
        <v>224</v>
      </c>
      <c r="G226">
        <f t="shared" ca="1" si="5"/>
        <v>-3.4356540253140354E-2</v>
      </c>
    </row>
    <row r="227" spans="2:7" x14ac:dyDescent="0.2">
      <c r="B227" s="149">
        <v>45092</v>
      </c>
      <c r="C227">
        <v>354.01348899999999</v>
      </c>
      <c r="D227">
        <v>-1.7274574847262851E-2</v>
      </c>
      <c r="E227">
        <v>-1.7274574847262851E-2</v>
      </c>
      <c r="F227">
        <v>225</v>
      </c>
      <c r="G227">
        <f t="shared" ca="1" si="5"/>
        <v>1.7729911455616917E-2</v>
      </c>
    </row>
    <row r="228" spans="2:7" x14ac:dyDescent="0.2">
      <c r="B228" s="149">
        <v>45091</v>
      </c>
      <c r="C228">
        <v>360.23642000000001</v>
      </c>
      <c r="D228">
        <v>-7.0785906456276677E-3</v>
      </c>
      <c r="E228">
        <v>-7.0785906456276677E-3</v>
      </c>
      <c r="F228">
        <v>226</v>
      </c>
      <c r="G228">
        <f t="shared" ca="1" si="5"/>
        <v>5.0682678983698701E-2</v>
      </c>
    </row>
    <row r="229" spans="2:7" x14ac:dyDescent="0.2">
      <c r="B229" s="149">
        <v>45090</v>
      </c>
      <c r="C229">
        <v>362.80456500000003</v>
      </c>
      <c r="D229">
        <v>-3.2564175659965796E-3</v>
      </c>
      <c r="E229">
        <v>-3.2564175659965796E-3</v>
      </c>
      <c r="F229">
        <v>227</v>
      </c>
      <c r="G229">
        <f t="shared" ca="1" si="5"/>
        <v>-5.4860858430830758E-2</v>
      </c>
    </row>
    <row r="230" spans="2:7" x14ac:dyDescent="0.2">
      <c r="B230" s="149">
        <v>45089</v>
      </c>
      <c r="C230">
        <v>363.989868</v>
      </c>
      <c r="D230">
        <v>-7.6747994805949106E-3</v>
      </c>
      <c r="E230">
        <v>-7.6747994805949106E-3</v>
      </c>
      <c r="F230">
        <v>228</v>
      </c>
      <c r="G230">
        <f t="shared" ca="1" si="5"/>
        <v>-4.4146882347386703E-3</v>
      </c>
    </row>
    <row r="231" spans="2:7" x14ac:dyDescent="0.2">
      <c r="B231" s="149">
        <v>45086</v>
      </c>
      <c r="C231">
        <v>366.80502300000001</v>
      </c>
      <c r="D231">
        <v>1.9772154938245145E-2</v>
      </c>
      <c r="E231">
        <v>1.9772154938245145E-2</v>
      </c>
      <c r="F231">
        <v>229</v>
      </c>
      <c r="G231">
        <f t="shared" ca="1" si="5"/>
        <v>3.4048416980843412E-3</v>
      </c>
    </row>
    <row r="232" spans="2:7" x14ac:dyDescent="0.2">
      <c r="B232" s="149">
        <v>45085</v>
      </c>
      <c r="C232">
        <v>359.69311499999998</v>
      </c>
      <c r="D232">
        <v>-1.0730827637716349E-2</v>
      </c>
      <c r="E232">
        <v>-1.0730827637716349E-2</v>
      </c>
      <c r="F232">
        <v>230</v>
      </c>
      <c r="G232">
        <f t="shared" ca="1" si="5"/>
        <v>2.2112085151475377E-2</v>
      </c>
    </row>
    <row r="233" spans="2:7" x14ac:dyDescent="0.2">
      <c r="B233" s="149">
        <v>45084</v>
      </c>
      <c r="C233">
        <v>363.59478799999999</v>
      </c>
      <c r="D233">
        <v>1.4329090707190883E-2</v>
      </c>
      <c r="E233">
        <v>1.4329090707190883E-2</v>
      </c>
      <c r="F233">
        <v>231</v>
      </c>
      <c r="G233">
        <f t="shared" ca="1" si="5"/>
        <v>-3.1392290046376552E-2</v>
      </c>
    </row>
    <row r="234" spans="2:7" x14ac:dyDescent="0.2">
      <c r="B234" s="149">
        <v>45083</v>
      </c>
      <c r="C234">
        <v>358.45840500000003</v>
      </c>
      <c r="D234">
        <v>-4.662742355884872E-3</v>
      </c>
      <c r="E234">
        <v>-4.662742355884872E-3</v>
      </c>
      <c r="F234">
        <v>232</v>
      </c>
      <c r="G234">
        <f t="shared" ca="1" si="5"/>
        <v>-9.7291204379647781E-3</v>
      </c>
    </row>
    <row r="235" spans="2:7" x14ac:dyDescent="0.2">
      <c r="B235" s="149">
        <v>45082</v>
      </c>
      <c r="C235">
        <v>360.13763399999999</v>
      </c>
      <c r="D235">
        <v>-8.2959177186303981E-3</v>
      </c>
      <c r="E235">
        <v>-8.2959177186303981E-3</v>
      </c>
      <c r="F235">
        <v>233</v>
      </c>
      <c r="G235">
        <f t="shared" ca="1" si="5"/>
        <v>-1.0824883693972756E-2</v>
      </c>
    </row>
    <row r="236" spans="2:7" x14ac:dyDescent="0.2">
      <c r="B236" s="149">
        <v>45079</v>
      </c>
      <c r="C236">
        <v>363.15029900000002</v>
      </c>
      <c r="D236">
        <v>3.1276343725204346E-2</v>
      </c>
      <c r="E236">
        <v>3.1276343725204346E-2</v>
      </c>
      <c r="F236">
        <v>234</v>
      </c>
      <c r="G236">
        <f t="shared" ca="1" si="5"/>
        <v>-6.8556969568442927E-2</v>
      </c>
    </row>
    <row r="237" spans="2:7" x14ac:dyDescent="0.2">
      <c r="B237" s="149">
        <v>45078</v>
      </c>
      <c r="C237">
        <v>352.13674900000001</v>
      </c>
      <c r="D237">
        <v>6.493506512066617E-3</v>
      </c>
      <c r="E237">
        <v>6.493506512066617E-3</v>
      </c>
      <c r="F237">
        <v>235</v>
      </c>
      <c r="G237">
        <f t="shared" ca="1" si="5"/>
        <v>-2.9300440672170466E-2</v>
      </c>
    </row>
    <row r="238" spans="2:7" x14ac:dyDescent="0.2">
      <c r="B238" s="149">
        <v>45077</v>
      </c>
      <c r="C238">
        <v>349.86489899999998</v>
      </c>
      <c r="D238">
        <v>8.3985342034692406E-3</v>
      </c>
      <c r="E238">
        <v>8.3985342034692406E-3</v>
      </c>
      <c r="F238">
        <v>236</v>
      </c>
      <c r="G238">
        <f t="shared" ca="1" si="5"/>
        <v>-5.0412531730414691E-2</v>
      </c>
    </row>
    <row r="239" spans="2:7" x14ac:dyDescent="0.2">
      <c r="B239" s="149">
        <v>45076</v>
      </c>
      <c r="C239">
        <v>346.95101899999997</v>
      </c>
      <c r="D239">
        <v>-5.8023263274654593E-3</v>
      </c>
      <c r="E239">
        <v>-5.8023263274654593E-3</v>
      </c>
      <c r="F239">
        <v>237</v>
      </c>
      <c r="G239">
        <f t="shared" ca="1" si="5"/>
        <v>-6.0550144625374343E-2</v>
      </c>
    </row>
    <row r="240" spans="2:7" x14ac:dyDescent="0.2">
      <c r="B240" s="149">
        <v>45075</v>
      </c>
      <c r="C240">
        <v>348.97589099999999</v>
      </c>
      <c r="D240">
        <v>5.6930597690352759E-3</v>
      </c>
      <c r="E240">
        <v>5.6930597690352759E-3</v>
      </c>
      <c r="F240">
        <v>238</v>
      </c>
      <c r="G240">
        <f t="shared" ca="1" si="5"/>
        <v>-2.8221603722008985E-2</v>
      </c>
    </row>
    <row r="241" spans="2:7" x14ac:dyDescent="0.2">
      <c r="B241" s="149">
        <v>45072</v>
      </c>
      <c r="C241">
        <v>347.00039700000002</v>
      </c>
      <c r="D241">
        <v>4.1446268024947176E-3</v>
      </c>
      <c r="E241">
        <v>4.1446268024947176E-3</v>
      </c>
      <c r="F241">
        <v>239</v>
      </c>
      <c r="G241">
        <f t="shared" ca="1" si="5"/>
        <v>-7.0749579571842747E-2</v>
      </c>
    </row>
    <row r="242" spans="2:7" x14ac:dyDescent="0.2">
      <c r="B242" s="149">
        <v>45071</v>
      </c>
      <c r="C242">
        <v>345.56814600000001</v>
      </c>
      <c r="D242">
        <v>-4.6941263939595688E-3</v>
      </c>
      <c r="E242">
        <v>-4.6941263939595688E-3</v>
      </c>
      <c r="F242">
        <v>240</v>
      </c>
      <c r="G242">
        <f t="shared" ca="1" si="5"/>
        <v>4.8779809794178196E-2</v>
      </c>
    </row>
    <row r="243" spans="2:7" x14ac:dyDescent="0.2">
      <c r="B243" s="149">
        <v>45070</v>
      </c>
      <c r="C243">
        <v>347.19793700000002</v>
      </c>
      <c r="D243">
        <v>-4.249342424957895E-3</v>
      </c>
      <c r="E243">
        <v>-4.249342424957895E-3</v>
      </c>
      <c r="F243">
        <v>241</v>
      </c>
      <c r="G243">
        <f t="shared" ca="1" si="5"/>
        <v>-4.3756027164169778E-2</v>
      </c>
    </row>
    <row r="244" spans="2:7" x14ac:dyDescent="0.2">
      <c r="B244" s="149">
        <v>45069</v>
      </c>
      <c r="C244">
        <v>348.679596</v>
      </c>
      <c r="D244">
        <v>-9.8176433156086339E-3</v>
      </c>
      <c r="E244">
        <v>-9.8176433156086339E-3</v>
      </c>
      <c r="F244">
        <v>242</v>
      </c>
      <c r="G244">
        <f t="shared" ca="1" si="5"/>
        <v>-5.0465461924396195E-2</v>
      </c>
    </row>
    <row r="245" spans="2:7" x14ac:dyDescent="0.2">
      <c r="B245" s="149">
        <v>45068</v>
      </c>
      <c r="C245">
        <v>352.13674900000001</v>
      </c>
      <c r="D245">
        <v>-1.7500334889723555E-2</v>
      </c>
      <c r="E245">
        <v>-1.7500334889723555E-2</v>
      </c>
      <c r="F245">
        <v>243</v>
      </c>
      <c r="G245">
        <f t="shared" ca="1" si="5"/>
        <v>2.9585469602123441E-2</v>
      </c>
    </row>
    <row r="246" spans="2:7" x14ac:dyDescent="0.2">
      <c r="B246" s="149">
        <v>45065</v>
      </c>
      <c r="C246">
        <v>358.40902699999998</v>
      </c>
      <c r="D246">
        <v>-1.3726631231193704E-2</v>
      </c>
      <c r="E246">
        <v>-1.3726631231193704E-2</v>
      </c>
      <c r="F246">
        <v>244</v>
      </c>
      <c r="G246">
        <f t="shared" ca="1" si="5"/>
        <v>-3.5495327102746319E-2</v>
      </c>
    </row>
    <row r="247" spans="2:7" x14ac:dyDescent="0.2">
      <c r="B247" s="149">
        <v>45064</v>
      </c>
      <c r="C247">
        <v>363.39724699999999</v>
      </c>
      <c r="D247">
        <v>1.5737194966205331E-2</v>
      </c>
      <c r="E247">
        <v>1.5737194966205331E-2</v>
      </c>
      <c r="F247">
        <v>245</v>
      </c>
      <c r="G247">
        <f t="shared" ca="1" si="5"/>
        <v>-1.8142116526141335E-2</v>
      </c>
    </row>
    <row r="248" spans="2:7" x14ac:dyDescent="0.2">
      <c r="B248" s="149">
        <v>45063</v>
      </c>
      <c r="C248">
        <v>357.766998</v>
      </c>
      <c r="D248">
        <v>-3.0277479571915698E-3</v>
      </c>
      <c r="E248">
        <v>-3.0277479571915698E-3</v>
      </c>
      <c r="F248">
        <v>246</v>
      </c>
      <c r="G248">
        <f t="shared" ca="1" si="5"/>
        <v>-1.0226125094498874E-3</v>
      </c>
    </row>
    <row r="249" spans="2:7" x14ac:dyDescent="0.2">
      <c r="B249" s="149">
        <v>45062</v>
      </c>
      <c r="C249">
        <v>358.85351600000001</v>
      </c>
      <c r="D249">
        <v>-5.5025595995547192E-4</v>
      </c>
      <c r="E249">
        <v>-5.5025595995547192E-4</v>
      </c>
      <c r="F249">
        <v>247</v>
      </c>
      <c r="G249">
        <f t="shared" ca="1" si="5"/>
        <v>-1.3881940418603552E-3</v>
      </c>
    </row>
    <row r="250" spans="2:7" x14ac:dyDescent="0.2">
      <c r="B250" s="149">
        <v>45061</v>
      </c>
      <c r="C250">
        <v>359.051086</v>
      </c>
      <c r="D250">
        <v>1.2394863967337779E-3</v>
      </c>
      <c r="E250">
        <v>1.2394863967337779E-3</v>
      </c>
      <c r="F250">
        <v>248</v>
      </c>
      <c r="G250">
        <f t="shared" ca="1" si="5"/>
        <v>-2.6788540676989568E-2</v>
      </c>
    </row>
    <row r="251" spans="2:7" x14ac:dyDescent="0.2">
      <c r="B251" s="149">
        <v>45058</v>
      </c>
      <c r="C251">
        <v>358.60659800000002</v>
      </c>
      <c r="D251">
        <v>-3.4311794546260169E-3</v>
      </c>
      <c r="E251">
        <v>-3.4311794546260169E-3</v>
      </c>
      <c r="F251">
        <v>249</v>
      </c>
      <c r="G251">
        <f t="shared" ca="1" si="5"/>
        <v>-3.1989503765685399E-2</v>
      </c>
    </row>
    <row r="252" spans="2:7" x14ac:dyDescent="0.2">
      <c r="B252" s="149">
        <v>45057</v>
      </c>
      <c r="C252">
        <v>359.84127799999999</v>
      </c>
      <c r="D252">
        <v>-4.644824033024385E-3</v>
      </c>
      <c r="E252">
        <v>-4.644824033024385E-3</v>
      </c>
      <c r="F252">
        <v>250</v>
      </c>
      <c r="G252">
        <f t="shared" ca="1" si="5"/>
        <v>2.7022286645553471E-2</v>
      </c>
    </row>
    <row r="253" spans="2:7" x14ac:dyDescent="0.2">
      <c r="B253" s="149">
        <v>45056</v>
      </c>
      <c r="C253">
        <v>361.52047700000003</v>
      </c>
      <c r="D253">
        <v>-1.5467389410107526E-2</v>
      </c>
      <c r="E253">
        <v>-1.5467389410107526E-2</v>
      </c>
      <c r="F253">
        <v>251</v>
      </c>
      <c r="G253">
        <f t="shared" ca="1" si="5"/>
        <v>6.9303973822749197E-3</v>
      </c>
    </row>
    <row r="254" spans="2:7" x14ac:dyDescent="0.2">
      <c r="B254" s="149">
        <v>45055</v>
      </c>
      <c r="C254">
        <v>367.20010400000001</v>
      </c>
      <c r="D254">
        <v>5.409069141537718E-3</v>
      </c>
      <c r="E254">
        <v>5.409069141537718E-3</v>
      </c>
      <c r="F254">
        <v>252</v>
      </c>
      <c r="G254">
        <f t="shared" ca="1" si="5"/>
        <v>-6.3721648781133178E-2</v>
      </c>
    </row>
    <row r="255" spans="2:7" x14ac:dyDescent="0.2">
      <c r="B255" s="149">
        <v>45054</v>
      </c>
      <c r="C255">
        <v>365.22457900000001</v>
      </c>
      <c r="D255">
        <v>-1.1099238903081609E-2</v>
      </c>
      <c r="E255">
        <v>-1.1099238903081609E-2</v>
      </c>
      <c r="F255">
        <v>253</v>
      </c>
      <c r="G255">
        <f t="shared" ca="1" si="5"/>
        <v>2.0802679637231446E-2</v>
      </c>
    </row>
    <row r="256" spans="2:7" x14ac:dyDescent="0.2">
      <c r="B256" s="149">
        <v>45051</v>
      </c>
      <c r="C256">
        <v>369.32379200000003</v>
      </c>
      <c r="D256">
        <v>-1.7353711215808585E-3</v>
      </c>
      <c r="E256">
        <v>-1.7353711215808585E-3</v>
      </c>
      <c r="F256">
        <v>254</v>
      </c>
      <c r="G256">
        <f t="shared" ca="1" si="5"/>
        <v>8.0415851843205211E-2</v>
      </c>
    </row>
    <row r="257" spans="2:7" x14ac:dyDescent="0.2">
      <c r="B257" s="149">
        <v>45050</v>
      </c>
      <c r="C257">
        <v>369.96582000000001</v>
      </c>
      <c r="D257">
        <v>2.3080978149028073E-2</v>
      </c>
      <c r="E257">
        <v>2.3080978149028073E-2</v>
      </c>
      <c r="F257">
        <v>255</v>
      </c>
      <c r="G257">
        <f t="shared" ca="1" si="5"/>
        <v>1.0954025351647032E-2</v>
      </c>
    </row>
    <row r="258" spans="2:7" x14ac:dyDescent="0.2">
      <c r="B258" s="149">
        <v>45049</v>
      </c>
      <c r="C258">
        <v>361.61929300000003</v>
      </c>
      <c r="D258">
        <v>8.2028289676170816E-4</v>
      </c>
      <c r="E258">
        <v>8.2028289676170816E-4</v>
      </c>
      <c r="F258">
        <v>256</v>
      </c>
      <c r="G258">
        <f t="shared" ca="1" si="5"/>
        <v>7.6911066829684516E-2</v>
      </c>
    </row>
    <row r="259" spans="2:7" x14ac:dyDescent="0.2">
      <c r="B259" s="149">
        <v>45048</v>
      </c>
      <c r="C259">
        <v>361.32290599999999</v>
      </c>
      <c r="D259">
        <v>-1.1752058539298041E-2</v>
      </c>
      <c r="E259">
        <v>-1.1752058539298041E-2</v>
      </c>
      <c r="F259">
        <v>257</v>
      </c>
      <c r="G259">
        <f t="shared" ref="G259:G322" ca="1" si="6">_xlfn.NORM.INV(RAND(),$N$5,$N$6)</f>
        <v>5.5813408086418013E-2</v>
      </c>
    </row>
    <row r="260" spans="2:7" x14ac:dyDescent="0.2">
      <c r="B260" s="149">
        <v>45044</v>
      </c>
      <c r="C260">
        <v>365.61968999999999</v>
      </c>
      <c r="D260">
        <v>-1.3489421298566323E-3</v>
      </c>
      <c r="E260">
        <v>-1.3489421298566323E-3</v>
      </c>
      <c r="F260">
        <v>258</v>
      </c>
      <c r="G260">
        <f t="shared" ca="1" si="6"/>
        <v>-1.9889602677778964E-2</v>
      </c>
    </row>
    <row r="261" spans="2:7" x14ac:dyDescent="0.2">
      <c r="B261" s="149">
        <v>45043</v>
      </c>
      <c r="C261">
        <v>366.11355600000002</v>
      </c>
      <c r="D261">
        <v>-2.8250003036218219E-3</v>
      </c>
      <c r="E261">
        <v>-2.8250003036218219E-3</v>
      </c>
      <c r="F261">
        <v>259</v>
      </c>
      <c r="G261">
        <f t="shared" ca="1" si="6"/>
        <v>-2.7391271731156255E-2</v>
      </c>
    </row>
    <row r="262" spans="2:7" x14ac:dyDescent="0.2">
      <c r="B262" s="149">
        <v>45042</v>
      </c>
      <c r="C262">
        <v>367.150757</v>
      </c>
      <c r="D262">
        <v>1.3470278450538305E-3</v>
      </c>
      <c r="E262">
        <v>1.3470278450538305E-3</v>
      </c>
      <c r="F262">
        <v>260</v>
      </c>
      <c r="G262">
        <f t="shared" ca="1" si="6"/>
        <v>6.8294717702823979E-3</v>
      </c>
    </row>
    <row r="263" spans="2:7" x14ac:dyDescent="0.2">
      <c r="B263" s="149">
        <v>45041</v>
      </c>
      <c r="C263">
        <v>366.65685999999999</v>
      </c>
      <c r="D263">
        <v>4.3290772307789938E-3</v>
      </c>
      <c r="E263">
        <v>4.3290772307789938E-3</v>
      </c>
      <c r="F263">
        <v>261</v>
      </c>
      <c r="G263">
        <f t="shared" ca="1" si="6"/>
        <v>-2.7637808898519764E-3</v>
      </c>
    </row>
    <row r="264" spans="2:7" x14ac:dyDescent="0.2">
      <c r="B264" s="149">
        <v>45040</v>
      </c>
      <c r="C264">
        <v>365.07641599999999</v>
      </c>
      <c r="D264">
        <v>-7.9183582817041638E-3</v>
      </c>
      <c r="E264">
        <v>-7.9183582817041638E-3</v>
      </c>
      <c r="F264">
        <v>262</v>
      </c>
      <c r="G264">
        <f t="shared" ca="1" si="6"/>
        <v>-3.1489793193581819E-2</v>
      </c>
    </row>
    <row r="265" spans="2:7" x14ac:dyDescent="0.2">
      <c r="B265" s="149">
        <v>45037</v>
      </c>
      <c r="C265">
        <v>367.990295</v>
      </c>
      <c r="D265">
        <v>-2.8105523180759688E-3</v>
      </c>
      <c r="E265">
        <v>-2.8105523180759688E-3</v>
      </c>
      <c r="F265">
        <v>263</v>
      </c>
      <c r="G265">
        <f t="shared" ca="1" si="6"/>
        <v>4.9640881711004066E-2</v>
      </c>
    </row>
    <row r="266" spans="2:7" x14ac:dyDescent="0.2">
      <c r="B266" s="149">
        <v>45036</v>
      </c>
      <c r="C266">
        <v>369.027466</v>
      </c>
      <c r="D266">
        <v>1.3152569398695897E-2</v>
      </c>
      <c r="E266">
        <v>1.3152569398695897E-2</v>
      </c>
      <c r="F266">
        <v>264</v>
      </c>
      <c r="G266">
        <f t="shared" ca="1" si="6"/>
        <v>9.1334952448695397E-3</v>
      </c>
    </row>
    <row r="267" spans="2:7" x14ac:dyDescent="0.2">
      <c r="B267" s="149">
        <v>45035</v>
      </c>
      <c r="C267">
        <v>364.23681599999998</v>
      </c>
      <c r="D267">
        <v>1.8787102989049006E-2</v>
      </c>
      <c r="E267">
        <v>1.8787102989049006E-2</v>
      </c>
      <c r="F267">
        <v>265</v>
      </c>
      <c r="G267">
        <f t="shared" ca="1" si="6"/>
        <v>-2.0318147182155289E-2</v>
      </c>
    </row>
    <row r="268" spans="2:7" x14ac:dyDescent="0.2">
      <c r="B268" s="149">
        <v>45034</v>
      </c>
      <c r="C268">
        <v>357.52005000000003</v>
      </c>
      <c r="D268">
        <v>-3.5787993058207066E-3</v>
      </c>
      <c r="E268">
        <v>-3.5787993058207066E-3</v>
      </c>
      <c r="F268">
        <v>266</v>
      </c>
      <c r="G268">
        <f t="shared" ca="1" si="6"/>
        <v>-2.7135412617119232E-2</v>
      </c>
    </row>
    <row r="269" spans="2:7" x14ac:dyDescent="0.2">
      <c r="B269" s="149">
        <v>45033</v>
      </c>
      <c r="C269">
        <v>358.80413800000002</v>
      </c>
      <c r="D269">
        <v>1.5373844848703995E-2</v>
      </c>
      <c r="E269">
        <v>1.5373844848703995E-2</v>
      </c>
      <c r="F269">
        <v>267</v>
      </c>
      <c r="G269">
        <f t="shared" ca="1" si="6"/>
        <v>-2.7426801235674397E-2</v>
      </c>
    </row>
    <row r="270" spans="2:7" x14ac:dyDescent="0.2">
      <c r="B270" s="149">
        <v>45029</v>
      </c>
      <c r="C270">
        <v>353.37146000000001</v>
      </c>
      <c r="D270">
        <v>-1.4462769523600903E-2</v>
      </c>
      <c r="E270">
        <v>-1.4462769523600903E-2</v>
      </c>
      <c r="F270">
        <v>268</v>
      </c>
      <c r="G270">
        <f t="shared" ca="1" si="6"/>
        <v>1.2294117807417572E-2</v>
      </c>
    </row>
    <row r="271" spans="2:7" x14ac:dyDescent="0.2">
      <c r="B271" s="149">
        <v>45028</v>
      </c>
      <c r="C271">
        <v>358.55718999999999</v>
      </c>
      <c r="D271">
        <v>2.1240641712021974E-2</v>
      </c>
      <c r="E271">
        <v>2.1240641712021974E-2</v>
      </c>
      <c r="F271">
        <v>269</v>
      </c>
      <c r="G271">
        <f t="shared" ca="1" si="6"/>
        <v>3.4665700034540968E-2</v>
      </c>
    </row>
    <row r="272" spans="2:7" x14ac:dyDescent="0.2">
      <c r="B272" s="149">
        <v>45027</v>
      </c>
      <c r="C272">
        <v>351.09960899999999</v>
      </c>
      <c r="D272">
        <v>1.9942583937213883E-2</v>
      </c>
      <c r="E272">
        <v>1.9942583937213883E-2</v>
      </c>
      <c r="F272">
        <v>270</v>
      </c>
      <c r="G272">
        <f t="shared" ca="1" si="6"/>
        <v>-4.9122528209094775E-2</v>
      </c>
    </row>
    <row r="273" spans="2:7" x14ac:dyDescent="0.2">
      <c r="B273" s="149">
        <v>45026</v>
      </c>
      <c r="C273">
        <v>344.23468000000003</v>
      </c>
      <c r="D273">
        <v>-2.3946190453775659E-2</v>
      </c>
      <c r="E273">
        <v>-2.3946190453775659E-2</v>
      </c>
      <c r="F273">
        <v>271</v>
      </c>
      <c r="G273">
        <f t="shared" ca="1" si="6"/>
        <v>-1.2362375121100388E-2</v>
      </c>
    </row>
    <row r="274" spans="2:7" x14ac:dyDescent="0.2">
      <c r="B274" s="149">
        <v>45022</v>
      </c>
      <c r="C274">
        <v>352.68002300000001</v>
      </c>
      <c r="D274">
        <v>-2.2356110908287956E-3</v>
      </c>
      <c r="E274">
        <v>-2.2356110908287956E-3</v>
      </c>
      <c r="F274">
        <v>272</v>
      </c>
      <c r="G274">
        <f t="shared" ca="1" si="6"/>
        <v>1.5407180609716983E-3</v>
      </c>
    </row>
    <row r="275" spans="2:7" x14ac:dyDescent="0.2">
      <c r="B275" s="149">
        <v>45021</v>
      </c>
      <c r="C275">
        <v>353.47024499999998</v>
      </c>
      <c r="D275">
        <v>2.2136543872200067E-2</v>
      </c>
      <c r="E275">
        <v>2.2136543872200067E-2</v>
      </c>
      <c r="F275">
        <v>273</v>
      </c>
      <c r="G275">
        <f t="shared" ca="1" si="6"/>
        <v>-5.5204594675240103E-2</v>
      </c>
    </row>
    <row r="276" spans="2:7" x14ac:dyDescent="0.2">
      <c r="B276" s="149">
        <v>45019</v>
      </c>
      <c r="C276">
        <v>345.81509399999999</v>
      </c>
      <c r="D276">
        <v>3.5952023459113198E-2</v>
      </c>
      <c r="E276">
        <v>3.5952023459113198E-2</v>
      </c>
      <c r="F276">
        <v>274</v>
      </c>
      <c r="G276">
        <f t="shared" ca="1" si="6"/>
        <v>-3.7943934034145241E-3</v>
      </c>
    </row>
    <row r="277" spans="2:7" x14ac:dyDescent="0.2">
      <c r="B277" s="149">
        <v>45016</v>
      </c>
      <c r="C277">
        <v>333.81381199999998</v>
      </c>
      <c r="D277">
        <v>1.6543818866281187E-2</v>
      </c>
      <c r="E277">
        <v>1.6543818866281187E-2</v>
      </c>
      <c r="F277">
        <v>275</v>
      </c>
      <c r="G277">
        <f t="shared" ca="1" si="6"/>
        <v>-2.812620930963193E-2</v>
      </c>
    </row>
    <row r="278" spans="2:7" x14ac:dyDescent="0.2">
      <c r="B278" s="149">
        <v>45014</v>
      </c>
      <c r="C278">
        <v>328.38113399999997</v>
      </c>
      <c r="D278">
        <v>6.0954226845556035E-2</v>
      </c>
      <c r="E278">
        <v>6.0954226845556035E-2</v>
      </c>
      <c r="F278">
        <v>276</v>
      </c>
      <c r="G278">
        <f t="shared" ca="1" si="6"/>
        <v>5.4661612626160608E-2</v>
      </c>
    </row>
    <row r="279" spans="2:7" x14ac:dyDescent="0.2">
      <c r="B279" s="149">
        <v>45013</v>
      </c>
      <c r="C279">
        <v>309.51489299999997</v>
      </c>
      <c r="D279">
        <v>-7.6008824238439328E-3</v>
      </c>
      <c r="E279">
        <v>-7.6008824238439328E-3</v>
      </c>
      <c r="F279">
        <v>277</v>
      </c>
      <c r="G279">
        <f t="shared" ca="1" si="6"/>
        <v>-2.2061305908607491E-2</v>
      </c>
    </row>
    <row r="280" spans="2:7" x14ac:dyDescent="0.2">
      <c r="B280" s="149">
        <v>45012</v>
      </c>
      <c r="C280">
        <v>311.88549799999998</v>
      </c>
      <c r="D280">
        <v>-3.6289049775358119E-3</v>
      </c>
      <c r="E280">
        <v>-3.6289049775358119E-3</v>
      </c>
      <c r="F280">
        <v>278</v>
      </c>
      <c r="G280">
        <f t="shared" ca="1" si="6"/>
        <v>4.4131083278304103E-2</v>
      </c>
    </row>
    <row r="281" spans="2:7" x14ac:dyDescent="0.2">
      <c r="B281" s="149">
        <v>45009</v>
      </c>
      <c r="C281">
        <v>313.02142300000003</v>
      </c>
      <c r="D281">
        <v>-6.4274128598395082E-3</v>
      </c>
      <c r="E281">
        <v>-6.4274128598395082E-3</v>
      </c>
      <c r="F281">
        <v>279</v>
      </c>
      <c r="G281">
        <f t="shared" ca="1" si="6"/>
        <v>-1.9941331720745033E-2</v>
      </c>
    </row>
    <row r="282" spans="2:7" x14ac:dyDescent="0.2">
      <c r="B282" s="149">
        <v>45008</v>
      </c>
      <c r="C282">
        <v>315.046356</v>
      </c>
      <c r="D282">
        <v>-9.62568831260667E-3</v>
      </c>
      <c r="E282">
        <v>-9.62568831260667E-3</v>
      </c>
      <c r="F282">
        <v>280</v>
      </c>
      <c r="G282">
        <f t="shared" ca="1" si="6"/>
        <v>-2.173409084563712E-2</v>
      </c>
    </row>
    <row r="283" spans="2:7" x14ac:dyDescent="0.2">
      <c r="B283" s="149">
        <v>45007</v>
      </c>
      <c r="C283">
        <v>318.10836799999998</v>
      </c>
      <c r="D283">
        <v>-1.9933096742595056E-2</v>
      </c>
      <c r="E283">
        <v>-1.9933096742595056E-2</v>
      </c>
      <c r="F283">
        <v>281</v>
      </c>
      <c r="G283">
        <f t="shared" ca="1" si="6"/>
        <v>1.6617090453210449E-2</v>
      </c>
    </row>
    <row r="284" spans="2:7" x14ac:dyDescent="0.2">
      <c r="B284" s="149">
        <v>45006</v>
      </c>
      <c r="C284">
        <v>324.578217</v>
      </c>
      <c r="D284">
        <v>8.2847740132603077E-3</v>
      </c>
      <c r="E284">
        <v>8.2847740132603077E-3</v>
      </c>
      <c r="F284">
        <v>282</v>
      </c>
      <c r="G284">
        <f t="shared" ca="1" si="6"/>
        <v>-3.1194926856096865E-2</v>
      </c>
    </row>
    <row r="285" spans="2:7" x14ac:dyDescent="0.2">
      <c r="B285" s="149">
        <v>45005</v>
      </c>
      <c r="C285">
        <v>321.91125499999998</v>
      </c>
      <c r="D285">
        <v>-4.3018665703824739E-2</v>
      </c>
      <c r="E285">
        <v>-4.3018665703824739E-2</v>
      </c>
      <c r="F285">
        <v>283</v>
      </c>
      <c r="G285">
        <f t="shared" ca="1" si="6"/>
        <v>5.6360018604507726E-2</v>
      </c>
    </row>
    <row r="286" spans="2:7" x14ac:dyDescent="0.2">
      <c r="B286" s="149">
        <v>45002</v>
      </c>
      <c r="C286">
        <v>336.381958</v>
      </c>
      <c r="D286">
        <v>-1.3184619280727798E-2</v>
      </c>
      <c r="E286">
        <v>-1.3184619280727798E-2</v>
      </c>
      <c r="F286">
        <v>284</v>
      </c>
      <c r="G286">
        <f t="shared" ca="1" si="6"/>
        <v>2.016742220578327E-2</v>
      </c>
    </row>
    <row r="287" spans="2:7" x14ac:dyDescent="0.2">
      <c r="B287" s="149">
        <v>45001</v>
      </c>
      <c r="C287">
        <v>340.876282</v>
      </c>
      <c r="D287">
        <v>-6.7635339195789004E-3</v>
      </c>
      <c r="E287">
        <v>-6.7635339195789004E-3</v>
      </c>
      <c r="F287">
        <v>285</v>
      </c>
      <c r="G287">
        <f t="shared" ca="1" si="6"/>
        <v>-3.8426132150644617E-2</v>
      </c>
    </row>
    <row r="288" spans="2:7" x14ac:dyDescent="0.2">
      <c r="B288" s="149">
        <v>45000</v>
      </c>
      <c r="C288">
        <v>343.19751000000002</v>
      </c>
      <c r="D288">
        <v>8.7094611253029797E-3</v>
      </c>
      <c r="E288">
        <v>8.7094611253029797E-3</v>
      </c>
      <c r="F288">
        <v>286</v>
      </c>
      <c r="G288">
        <f t="shared" ca="1" si="6"/>
        <v>1.1167736374575596E-2</v>
      </c>
    </row>
    <row r="289" spans="2:7" x14ac:dyDescent="0.2">
      <c r="B289" s="149">
        <v>44999</v>
      </c>
      <c r="C289">
        <v>340.23425300000002</v>
      </c>
      <c r="D289">
        <v>-2.1170719732001044E-2</v>
      </c>
      <c r="E289">
        <v>-2.1170719732001044E-2</v>
      </c>
      <c r="F289">
        <v>287</v>
      </c>
      <c r="G289">
        <f t="shared" ca="1" si="6"/>
        <v>-1.0256765231408361E-2</v>
      </c>
    </row>
    <row r="290" spans="2:7" x14ac:dyDescent="0.2">
      <c r="B290" s="149">
        <v>44998</v>
      </c>
      <c r="C290">
        <v>347.59304800000001</v>
      </c>
      <c r="D290">
        <v>-9.8481176904619844E-3</v>
      </c>
      <c r="E290">
        <v>-9.8481176904619844E-3</v>
      </c>
      <c r="F290">
        <v>288</v>
      </c>
      <c r="G290">
        <f t="shared" ca="1" si="6"/>
        <v>-1.0900817146113085E-2</v>
      </c>
    </row>
    <row r="291" spans="2:7" x14ac:dyDescent="0.2">
      <c r="B291" s="149">
        <v>44995</v>
      </c>
      <c r="C291">
        <v>351.05023199999999</v>
      </c>
      <c r="D291">
        <v>1.4124659997635588E-2</v>
      </c>
      <c r="E291">
        <v>1.4124659997635588E-2</v>
      </c>
      <c r="F291">
        <v>289</v>
      </c>
      <c r="G291">
        <f t="shared" ca="1" si="6"/>
        <v>1.2901771003073104E-2</v>
      </c>
    </row>
    <row r="292" spans="2:7" x14ac:dyDescent="0.2">
      <c r="B292" s="149">
        <v>44994</v>
      </c>
      <c r="C292">
        <v>346.16082799999998</v>
      </c>
      <c r="D292">
        <v>-6.5201123173738622E-3</v>
      </c>
      <c r="E292">
        <v>-6.5201123173738622E-3</v>
      </c>
      <c r="F292">
        <v>290</v>
      </c>
      <c r="G292">
        <f t="shared" ca="1" si="6"/>
        <v>2.576735385227388E-2</v>
      </c>
    </row>
    <row r="293" spans="2:7" x14ac:dyDescent="0.2">
      <c r="B293" s="149">
        <v>44993</v>
      </c>
      <c r="C293">
        <v>348.43264799999997</v>
      </c>
      <c r="D293">
        <v>8.0398122395634389E-2</v>
      </c>
      <c r="E293">
        <v>8.0398122395634389E-2</v>
      </c>
      <c r="F293">
        <v>291</v>
      </c>
      <c r="G293">
        <f t="shared" ca="1" si="6"/>
        <v>-2.5157544437941003E-2</v>
      </c>
    </row>
    <row r="294" spans="2:7" x14ac:dyDescent="0.2">
      <c r="B294" s="149">
        <v>44991</v>
      </c>
      <c r="C294">
        <v>322.50393700000001</v>
      </c>
      <c r="D294">
        <v>1.8244225816659403E-2</v>
      </c>
      <c r="E294">
        <v>1.8244225816659403E-2</v>
      </c>
      <c r="F294">
        <v>292</v>
      </c>
      <c r="G294">
        <f t="shared" ca="1" si="6"/>
        <v>-3.525821262367132E-2</v>
      </c>
    </row>
    <row r="295" spans="2:7" x14ac:dyDescent="0.2">
      <c r="B295" s="149">
        <v>44988</v>
      </c>
      <c r="C295">
        <v>316.725525</v>
      </c>
      <c r="D295">
        <v>7.8579889732229707E-3</v>
      </c>
      <c r="E295">
        <v>7.8579889732229707E-3</v>
      </c>
      <c r="F295">
        <v>293</v>
      </c>
      <c r="G295">
        <f t="shared" ca="1" si="6"/>
        <v>-6.2147033588488831E-4</v>
      </c>
    </row>
    <row r="296" spans="2:7" x14ac:dyDescent="0.2">
      <c r="B296" s="149">
        <v>44987</v>
      </c>
      <c r="C296">
        <v>314.25610399999999</v>
      </c>
      <c r="D296">
        <v>1.2587768822763465E-3</v>
      </c>
      <c r="E296">
        <v>1.2587768822763465E-3</v>
      </c>
      <c r="F296">
        <v>294</v>
      </c>
      <c r="G296">
        <f t="shared" ca="1" si="6"/>
        <v>-6.8595960546290486E-3</v>
      </c>
    </row>
    <row r="297" spans="2:7" x14ac:dyDescent="0.2">
      <c r="B297" s="149">
        <v>44986</v>
      </c>
      <c r="C297">
        <v>313.86102299999999</v>
      </c>
      <c r="D297">
        <v>2.8404357876741851E-3</v>
      </c>
      <c r="E297">
        <v>2.8404357876741851E-3</v>
      </c>
      <c r="F297">
        <v>295</v>
      </c>
      <c r="G297">
        <f t="shared" ca="1" si="6"/>
        <v>-6.3858024185266704E-2</v>
      </c>
    </row>
    <row r="298" spans="2:7" x14ac:dyDescent="0.2">
      <c r="B298" s="149">
        <v>44985</v>
      </c>
      <c r="C298">
        <v>312.97204599999998</v>
      </c>
      <c r="D298">
        <v>6.0326850447559753E-3</v>
      </c>
      <c r="E298">
        <v>6.0326850447559753E-3</v>
      </c>
      <c r="F298">
        <v>296</v>
      </c>
      <c r="G298">
        <f t="shared" ca="1" si="6"/>
        <v>-3.1058210489520802E-2</v>
      </c>
    </row>
    <row r="299" spans="2:7" x14ac:dyDescent="0.2">
      <c r="B299" s="149">
        <v>44984</v>
      </c>
      <c r="C299">
        <v>311.09530599999999</v>
      </c>
      <c r="D299">
        <v>-1.5011695226608163E-2</v>
      </c>
      <c r="E299">
        <v>-1.5011695226608163E-2</v>
      </c>
      <c r="F299">
        <v>297</v>
      </c>
      <c r="G299">
        <f t="shared" ca="1" si="6"/>
        <v>-3.1236173315442234E-2</v>
      </c>
    </row>
    <row r="300" spans="2:7" x14ac:dyDescent="0.2">
      <c r="B300" s="149">
        <v>44981</v>
      </c>
      <c r="C300">
        <v>315.83654799999999</v>
      </c>
      <c r="D300">
        <v>7.4038742349178321E-3</v>
      </c>
      <c r="E300">
        <v>7.4038742349178321E-3</v>
      </c>
      <c r="F300">
        <v>298</v>
      </c>
      <c r="G300">
        <f t="shared" ca="1" si="6"/>
        <v>6.6446914829965564E-2</v>
      </c>
    </row>
    <row r="301" spans="2:7" x14ac:dyDescent="0.2">
      <c r="B301" s="149">
        <v>44980</v>
      </c>
      <c r="C301">
        <v>313.51531999999997</v>
      </c>
      <c r="D301">
        <v>-2.2030437673272559E-2</v>
      </c>
      <c r="E301">
        <v>-2.2030437673272559E-2</v>
      </c>
      <c r="F301">
        <v>299</v>
      </c>
      <c r="G301">
        <f t="shared" ca="1" si="6"/>
        <v>5.3525621914360159E-2</v>
      </c>
    </row>
    <row r="302" spans="2:7" x14ac:dyDescent="0.2">
      <c r="B302" s="149">
        <v>44979</v>
      </c>
      <c r="C302">
        <v>320.577789</v>
      </c>
      <c r="D302">
        <v>-5.6677853194438639E-2</v>
      </c>
      <c r="E302">
        <v>-5.6677853194438639E-2</v>
      </c>
      <c r="F302">
        <v>300</v>
      </c>
      <c r="G302">
        <f t="shared" ca="1" si="6"/>
        <v>9.959544526585728E-4</v>
      </c>
    </row>
    <row r="303" spans="2:7" x14ac:dyDescent="0.2">
      <c r="B303" s="149">
        <v>44978</v>
      </c>
      <c r="C303">
        <v>339.83914199999998</v>
      </c>
      <c r="D303">
        <v>-6.6406811038682706E-3</v>
      </c>
      <c r="E303">
        <v>-6.6406811038682706E-3</v>
      </c>
      <c r="F303">
        <v>301</v>
      </c>
      <c r="G303">
        <f t="shared" ca="1" si="6"/>
        <v>-1.0674632072085872E-2</v>
      </c>
    </row>
    <row r="304" spans="2:7" x14ac:dyDescent="0.2">
      <c r="B304" s="149">
        <v>44977</v>
      </c>
      <c r="C304">
        <v>342.11099200000001</v>
      </c>
      <c r="D304">
        <v>7.2235733571335075E-4</v>
      </c>
      <c r="E304">
        <v>7.2235733571335075E-4</v>
      </c>
      <c r="F304">
        <v>302</v>
      </c>
      <c r="G304">
        <f t="shared" ca="1" si="6"/>
        <v>-5.0908795668816072E-3</v>
      </c>
    </row>
    <row r="305" spans="2:7" x14ac:dyDescent="0.2">
      <c r="B305" s="149">
        <v>44974</v>
      </c>
      <c r="C305">
        <v>341.86404399999998</v>
      </c>
      <c r="D305">
        <v>-1.8851861436359987E-2</v>
      </c>
      <c r="E305">
        <v>-1.8851861436359987E-2</v>
      </c>
      <c r="F305">
        <v>303</v>
      </c>
      <c r="G305">
        <f t="shared" ca="1" si="6"/>
        <v>-2.5305962976300354E-2</v>
      </c>
    </row>
    <row r="306" spans="2:7" x14ac:dyDescent="0.2">
      <c r="B306" s="149">
        <v>44973</v>
      </c>
      <c r="C306">
        <v>348.43264799999997</v>
      </c>
      <c r="D306">
        <v>1.9803450249565386E-2</v>
      </c>
      <c r="E306">
        <v>1.9803450249565386E-2</v>
      </c>
      <c r="F306">
        <v>304</v>
      </c>
      <c r="G306">
        <f t="shared" ca="1" si="6"/>
        <v>-1.8160213946212877E-2</v>
      </c>
    </row>
    <row r="307" spans="2:7" x14ac:dyDescent="0.2">
      <c r="B307" s="149">
        <v>44972</v>
      </c>
      <c r="C307">
        <v>341.666473</v>
      </c>
      <c r="D307">
        <v>2.0805575061999263E-2</v>
      </c>
      <c r="E307">
        <v>2.0805575061999263E-2</v>
      </c>
      <c r="F307">
        <v>305</v>
      </c>
      <c r="G307">
        <f t="shared" ca="1" si="6"/>
        <v>4.37477765673129E-2</v>
      </c>
    </row>
    <row r="308" spans="2:7" x14ac:dyDescent="0.2">
      <c r="B308" s="149">
        <v>44971</v>
      </c>
      <c r="C308">
        <v>334.702789</v>
      </c>
      <c r="D308">
        <v>-5.6718447351848042E-3</v>
      </c>
      <c r="E308">
        <v>-5.6718447351848042E-3</v>
      </c>
      <c r="F308">
        <v>306</v>
      </c>
      <c r="G308">
        <f t="shared" ca="1" si="6"/>
        <v>9.7102395389561235E-3</v>
      </c>
    </row>
    <row r="309" spans="2:7" x14ac:dyDescent="0.2">
      <c r="B309" s="149">
        <v>44970</v>
      </c>
      <c r="C309">
        <v>336.61200000000002</v>
      </c>
      <c r="D309">
        <v>-9.7927243528189746E-3</v>
      </c>
      <c r="E309">
        <v>-9.7927243528189746E-3</v>
      </c>
      <c r="F309">
        <v>307</v>
      </c>
      <c r="G309">
        <f t="shared" ca="1" si="6"/>
        <v>-1.4539965531872062E-2</v>
      </c>
    </row>
    <row r="310" spans="2:7" x14ac:dyDescent="0.2">
      <c r="B310" s="149">
        <v>44967</v>
      </c>
      <c r="C310">
        <v>339.94094799999999</v>
      </c>
      <c r="D310">
        <v>3.2258106440532799E-2</v>
      </c>
      <c r="E310">
        <v>3.2258106440532799E-2</v>
      </c>
      <c r="F310">
        <v>308</v>
      </c>
      <c r="G310">
        <f t="shared" ca="1" si="6"/>
        <v>1.4879591969131918E-2</v>
      </c>
    </row>
    <row r="311" spans="2:7" x14ac:dyDescent="0.2">
      <c r="B311" s="149">
        <v>44966</v>
      </c>
      <c r="C311">
        <v>329.31778000000003</v>
      </c>
      <c r="D311">
        <v>-1.1462127670712922E-2</v>
      </c>
      <c r="E311">
        <v>-1.1462127670712922E-2</v>
      </c>
      <c r="F311">
        <v>309</v>
      </c>
      <c r="G311">
        <f t="shared" ca="1" si="6"/>
        <v>5.8697971228840039E-2</v>
      </c>
    </row>
    <row r="312" spans="2:7" x14ac:dyDescent="0.2">
      <c r="B312" s="149">
        <v>44965</v>
      </c>
      <c r="C312">
        <v>333.13623000000001</v>
      </c>
      <c r="D312">
        <v>-9.4614774721535223E-3</v>
      </c>
      <c r="E312">
        <v>-9.4614774721535223E-3</v>
      </c>
      <c r="F312">
        <v>310</v>
      </c>
      <c r="G312">
        <f t="shared" ca="1" si="6"/>
        <v>9.8191495912858889E-2</v>
      </c>
    </row>
    <row r="313" spans="2:7" x14ac:dyDescent="0.2">
      <c r="B313" s="149">
        <v>44964</v>
      </c>
      <c r="C313">
        <v>336.31829800000003</v>
      </c>
      <c r="D313">
        <v>7.1838699405675317E-3</v>
      </c>
      <c r="E313">
        <v>7.1838699405675317E-3</v>
      </c>
      <c r="F313">
        <v>311</v>
      </c>
      <c r="G313">
        <f t="shared" ca="1" si="6"/>
        <v>1.5677192730220991E-2</v>
      </c>
    </row>
    <row r="314" spans="2:7" x14ac:dyDescent="0.2">
      <c r="B314" s="149">
        <v>44963</v>
      </c>
      <c r="C314">
        <v>333.919464</v>
      </c>
      <c r="D314">
        <v>2.6485934149057155E-2</v>
      </c>
      <c r="E314">
        <v>2.6485934149057155E-2</v>
      </c>
      <c r="F314">
        <v>312</v>
      </c>
      <c r="G314">
        <f t="shared" ca="1" si="6"/>
        <v>-1.7702736142158532E-2</v>
      </c>
    </row>
    <row r="315" spans="2:7" x14ac:dyDescent="0.2">
      <c r="B315" s="149">
        <v>44960</v>
      </c>
      <c r="C315">
        <v>325.30349699999999</v>
      </c>
      <c r="D315">
        <v>-3.4491867312214843E-3</v>
      </c>
      <c r="E315">
        <v>-3.4491867312214843E-3</v>
      </c>
      <c r="F315">
        <v>313</v>
      </c>
      <c r="G315">
        <f t="shared" ca="1" si="6"/>
        <v>4.1630686622193602E-2</v>
      </c>
    </row>
    <row r="316" spans="2:7" x14ac:dyDescent="0.2">
      <c r="B316" s="149">
        <v>44959</v>
      </c>
      <c r="C316">
        <v>326.42941300000001</v>
      </c>
      <c r="D316">
        <v>-3.1799150784622948E-2</v>
      </c>
      <c r="E316">
        <v>-3.1799150784622948E-2</v>
      </c>
      <c r="F316">
        <v>314</v>
      </c>
      <c r="G316">
        <f t="shared" ca="1" si="6"/>
        <v>1.7180008254657219E-2</v>
      </c>
    </row>
    <row r="317" spans="2:7" x14ac:dyDescent="0.2">
      <c r="B317" s="149">
        <v>44958</v>
      </c>
      <c r="C317">
        <v>337.15051299999999</v>
      </c>
      <c r="D317">
        <v>-2.9042723575741034E-2</v>
      </c>
      <c r="E317">
        <v>-2.9042723575741034E-2</v>
      </c>
      <c r="F317">
        <v>315</v>
      </c>
      <c r="G317">
        <f t="shared" ca="1" si="6"/>
        <v>5.1782745319889384E-2</v>
      </c>
    </row>
    <row r="318" spans="2:7" x14ac:dyDescent="0.2">
      <c r="B318" s="149">
        <v>44957</v>
      </c>
      <c r="C318">
        <v>347.23516799999999</v>
      </c>
      <c r="D318">
        <v>2.7226711655191964E-2</v>
      </c>
      <c r="E318">
        <v>2.7226711655191964E-2</v>
      </c>
      <c r="F318">
        <v>316</v>
      </c>
      <c r="G318">
        <f t="shared" ca="1" si="6"/>
        <v>-6.943337018186873E-3</v>
      </c>
    </row>
    <row r="319" spans="2:7" x14ac:dyDescent="0.2">
      <c r="B319" s="149">
        <v>44956</v>
      </c>
      <c r="C319">
        <v>338.031677</v>
      </c>
      <c r="D319">
        <v>-2.5130608360558773E-2</v>
      </c>
      <c r="E319">
        <v>-2.5130608360558773E-2</v>
      </c>
      <c r="F319">
        <v>317</v>
      </c>
      <c r="G319">
        <f t="shared" ca="1" si="6"/>
        <v>3.4293496922142001E-2</v>
      </c>
    </row>
    <row r="320" spans="2:7" x14ac:dyDescent="0.2">
      <c r="B320" s="149">
        <v>44953</v>
      </c>
      <c r="C320">
        <v>346.74560500000001</v>
      </c>
      <c r="D320">
        <v>1.1134872069259094E-2</v>
      </c>
      <c r="E320">
        <v>1.1134872069259094E-2</v>
      </c>
      <c r="F320">
        <v>318</v>
      </c>
      <c r="G320">
        <f t="shared" ca="1" si="6"/>
        <v>2.3994501532168585E-2</v>
      </c>
    </row>
    <row r="321" spans="2:7" x14ac:dyDescent="0.2">
      <c r="B321" s="149">
        <v>44951</v>
      </c>
      <c r="C321">
        <v>342.92715500000003</v>
      </c>
      <c r="D321">
        <v>-2.4237420265041408E-2</v>
      </c>
      <c r="E321">
        <v>-2.4237420265041408E-2</v>
      </c>
      <c r="F321">
        <v>319</v>
      </c>
      <c r="G321">
        <f t="shared" ca="1" si="6"/>
        <v>-1.1765759145751342E-2</v>
      </c>
    </row>
    <row r="322" spans="2:7" x14ac:dyDescent="0.2">
      <c r="B322" s="149">
        <v>44950</v>
      </c>
      <c r="C322">
        <v>351.44528200000002</v>
      </c>
      <c r="D322">
        <v>-8.6992414020231092E-3</v>
      </c>
      <c r="E322">
        <v>-8.6992414020231092E-3</v>
      </c>
      <c r="F322">
        <v>320</v>
      </c>
      <c r="G322">
        <f t="shared" ca="1" si="6"/>
        <v>2.5629105464708771E-3</v>
      </c>
    </row>
    <row r="323" spans="2:7" x14ac:dyDescent="0.2">
      <c r="B323" s="149">
        <v>44949</v>
      </c>
      <c r="C323">
        <v>354.52941900000002</v>
      </c>
      <c r="D323">
        <v>-1.038534632783179E-2</v>
      </c>
      <c r="E323">
        <v>-1.038534632783179E-2</v>
      </c>
      <c r="F323">
        <v>321</v>
      </c>
      <c r="G323">
        <f t="shared" ref="G323:G386" ca="1" si="7">_xlfn.NORM.INV(RAND(),$N$5,$N$6)</f>
        <v>-6.2598732796304143E-3</v>
      </c>
    </row>
    <row r="324" spans="2:7" x14ac:dyDescent="0.2">
      <c r="B324" s="149">
        <v>44946</v>
      </c>
      <c r="C324">
        <v>358.24996900000002</v>
      </c>
      <c r="D324">
        <v>-1.2015669286677242E-2</v>
      </c>
      <c r="E324">
        <v>-1.2015669286677242E-2</v>
      </c>
      <c r="F324">
        <v>322</v>
      </c>
      <c r="G324">
        <f t="shared" ca="1" si="7"/>
        <v>3.9458343708899286E-2</v>
      </c>
    </row>
    <row r="325" spans="2:7" x14ac:dyDescent="0.2">
      <c r="B325" s="149">
        <v>44945</v>
      </c>
      <c r="C325">
        <v>362.60693400000002</v>
      </c>
      <c r="D325">
        <v>-2.4753100366527007E-2</v>
      </c>
      <c r="E325">
        <v>-2.4753100366527007E-2</v>
      </c>
      <c r="F325">
        <v>323</v>
      </c>
      <c r="G325">
        <f t="shared" ca="1" si="7"/>
        <v>3.8645425384347683E-2</v>
      </c>
    </row>
    <row r="326" spans="2:7" x14ac:dyDescent="0.2">
      <c r="B326" s="149">
        <v>44944</v>
      </c>
      <c r="C326">
        <v>371.81039399999997</v>
      </c>
      <c r="D326">
        <v>9.7048992081163257E-3</v>
      </c>
      <c r="E326">
        <v>9.7048992081163257E-3</v>
      </c>
      <c r="F326">
        <v>324</v>
      </c>
      <c r="G326">
        <f t="shared" ca="1" si="7"/>
        <v>4.0723156655219674E-3</v>
      </c>
    </row>
    <row r="327" spans="2:7" x14ac:dyDescent="0.2">
      <c r="B327" s="149">
        <v>44943</v>
      </c>
      <c r="C327">
        <v>368.236694</v>
      </c>
      <c r="D327">
        <v>1.7586503228677584E-2</v>
      </c>
      <c r="E327">
        <v>1.7586503228677584E-2</v>
      </c>
      <c r="F327">
        <v>325</v>
      </c>
      <c r="G327">
        <f t="shared" ca="1" si="7"/>
        <v>9.3930457214179891E-2</v>
      </c>
    </row>
    <row r="328" spans="2:7" x14ac:dyDescent="0.2">
      <c r="B328" s="149">
        <v>44942</v>
      </c>
      <c r="C328">
        <v>361.87261999999998</v>
      </c>
      <c r="D328">
        <v>-6.7186009429069859E-3</v>
      </c>
      <c r="E328">
        <v>-6.7186009429069859E-3</v>
      </c>
      <c r="F328">
        <v>326</v>
      </c>
      <c r="G328">
        <f t="shared" ca="1" si="7"/>
        <v>-4.0925122467296654E-2</v>
      </c>
    </row>
    <row r="329" spans="2:7" x14ac:dyDescent="0.2">
      <c r="B329" s="149">
        <v>44939</v>
      </c>
      <c r="C329">
        <v>364.32034299999998</v>
      </c>
      <c r="D329">
        <v>5.2682468818170923E-3</v>
      </c>
      <c r="E329">
        <v>5.2682468818170923E-3</v>
      </c>
      <c r="F329">
        <v>327</v>
      </c>
      <c r="G329">
        <f t="shared" ca="1" si="7"/>
        <v>3.2505967046155555E-2</v>
      </c>
    </row>
    <row r="330" spans="2:7" x14ac:dyDescent="0.2">
      <c r="B330" s="149">
        <v>44938</v>
      </c>
      <c r="C330">
        <v>362.41107199999999</v>
      </c>
      <c r="D330">
        <v>-8.4383233238232037E-3</v>
      </c>
      <c r="E330">
        <v>-8.4383233238232037E-3</v>
      </c>
      <c r="F330">
        <v>328</v>
      </c>
      <c r="G330">
        <f t="shared" ca="1" si="7"/>
        <v>3.0697186964196384E-2</v>
      </c>
    </row>
    <row r="331" spans="2:7" x14ac:dyDescent="0.2">
      <c r="B331" s="149">
        <v>44937</v>
      </c>
      <c r="C331">
        <v>365.49523900000003</v>
      </c>
      <c r="D331">
        <v>2.0503024415281981E-2</v>
      </c>
      <c r="E331">
        <v>2.0503024415281981E-2</v>
      </c>
      <c r="F331">
        <v>329</v>
      </c>
      <c r="G331">
        <f t="shared" ca="1" si="7"/>
        <v>1.110582833302047E-2</v>
      </c>
    </row>
    <row r="332" spans="2:7" x14ac:dyDescent="0.2">
      <c r="B332" s="149">
        <v>44936</v>
      </c>
      <c r="C332">
        <v>358.152039</v>
      </c>
      <c r="D332">
        <v>-1.8250152904989141E-2</v>
      </c>
      <c r="E332">
        <v>-1.8250152904989141E-2</v>
      </c>
      <c r="F332">
        <v>330</v>
      </c>
      <c r="G332">
        <f t="shared" ca="1" si="7"/>
        <v>1.2335119587104384E-2</v>
      </c>
    </row>
    <row r="333" spans="2:7" x14ac:dyDescent="0.2">
      <c r="B333" s="149">
        <v>44935</v>
      </c>
      <c r="C333">
        <v>364.80987499999998</v>
      </c>
      <c r="D333">
        <v>4.3126959993044726E-3</v>
      </c>
      <c r="E333">
        <v>4.3126959993044726E-3</v>
      </c>
      <c r="F333">
        <v>331</v>
      </c>
      <c r="G333">
        <f t="shared" ca="1" si="7"/>
        <v>-4.6984148410846804E-2</v>
      </c>
    </row>
    <row r="334" spans="2:7" x14ac:dyDescent="0.2">
      <c r="B334" s="149">
        <v>44932</v>
      </c>
      <c r="C334">
        <v>363.24331699999999</v>
      </c>
      <c r="D334">
        <v>-1.7868991846994579E-2</v>
      </c>
      <c r="E334">
        <v>-1.7868991846994579E-2</v>
      </c>
      <c r="F334">
        <v>332</v>
      </c>
      <c r="G334">
        <f t="shared" ca="1" si="7"/>
        <v>9.8406722435198574E-2</v>
      </c>
    </row>
    <row r="335" spans="2:7" x14ac:dyDescent="0.2">
      <c r="B335" s="149">
        <v>44931</v>
      </c>
      <c r="C335">
        <v>369.85220299999997</v>
      </c>
      <c r="D335">
        <v>4.253649365019335E-3</v>
      </c>
      <c r="E335">
        <v>4.253649365019335E-3</v>
      </c>
      <c r="F335">
        <v>333</v>
      </c>
      <c r="G335">
        <f t="shared" ca="1" si="7"/>
        <v>6.9780693157742574E-2</v>
      </c>
    </row>
    <row r="336" spans="2:7" x14ac:dyDescent="0.2">
      <c r="B336" s="149">
        <v>44930</v>
      </c>
      <c r="C336">
        <v>368.28564499999999</v>
      </c>
      <c r="D336">
        <v>-3.1415005217189415E-2</v>
      </c>
      <c r="E336">
        <v>-3.1415005217189415E-2</v>
      </c>
      <c r="F336">
        <v>334</v>
      </c>
      <c r="G336">
        <f t="shared" ca="1" si="7"/>
        <v>-9.5662713981239083E-3</v>
      </c>
    </row>
    <row r="337" spans="2:7" x14ac:dyDescent="0.2">
      <c r="B337" s="149">
        <v>44929</v>
      </c>
      <c r="C337">
        <v>380.230591</v>
      </c>
      <c r="D337">
        <v>-6.7774384685500566E-3</v>
      </c>
      <c r="E337">
        <v>-6.7774384685500566E-3</v>
      </c>
      <c r="F337">
        <v>335</v>
      </c>
      <c r="G337">
        <f t="shared" ca="1" si="7"/>
        <v>-1.5287996749752751E-2</v>
      </c>
    </row>
    <row r="338" spans="2:7" x14ac:dyDescent="0.2">
      <c r="B338" s="149">
        <v>44928</v>
      </c>
      <c r="C338">
        <v>382.82516500000003</v>
      </c>
      <c r="D338">
        <v>2.5304836528421578E-2</v>
      </c>
      <c r="E338">
        <v>2.5304836528421578E-2</v>
      </c>
      <c r="F338">
        <v>336</v>
      </c>
      <c r="G338">
        <f t="shared" ca="1" si="7"/>
        <v>-1.7723443350585372E-2</v>
      </c>
    </row>
    <row r="339" spans="2:7" x14ac:dyDescent="0.2">
      <c r="B339" s="149">
        <v>44925</v>
      </c>
      <c r="C339">
        <v>373.37692299999998</v>
      </c>
      <c r="D339">
        <v>-6.1246707704276518E-3</v>
      </c>
      <c r="E339">
        <v>-6.1246707704276518E-3</v>
      </c>
      <c r="F339">
        <v>337</v>
      </c>
      <c r="G339">
        <f t="shared" ca="1" si="7"/>
        <v>5.7305464155669554E-3</v>
      </c>
    </row>
    <row r="340" spans="2:7" x14ac:dyDescent="0.2">
      <c r="B340" s="149">
        <v>44924</v>
      </c>
      <c r="C340">
        <v>375.67782599999998</v>
      </c>
      <c r="D340">
        <v>2.0750312717313622E-2</v>
      </c>
      <c r="E340">
        <v>2.0750312717313622E-2</v>
      </c>
      <c r="F340">
        <v>338</v>
      </c>
      <c r="G340">
        <f t="shared" ca="1" si="7"/>
        <v>-5.5453435971295269E-2</v>
      </c>
    </row>
    <row r="341" spans="2:7" x14ac:dyDescent="0.2">
      <c r="B341" s="149">
        <v>44923</v>
      </c>
      <c r="C341">
        <v>368.040863</v>
      </c>
      <c r="D341">
        <v>-3.3142782675177891E-3</v>
      </c>
      <c r="E341">
        <v>-3.3142782675177891E-3</v>
      </c>
      <c r="F341">
        <v>339</v>
      </c>
      <c r="G341">
        <f t="shared" ca="1" si="7"/>
        <v>-6.6986600635181399E-3</v>
      </c>
    </row>
    <row r="342" spans="2:7" x14ac:dyDescent="0.2">
      <c r="B342" s="149">
        <v>44922</v>
      </c>
      <c r="C342">
        <v>369.26470899999998</v>
      </c>
      <c r="D342">
        <v>2.3751323899626503E-2</v>
      </c>
      <c r="E342">
        <v>2.3751323899626503E-2</v>
      </c>
      <c r="F342">
        <v>340</v>
      </c>
      <c r="G342">
        <f t="shared" ca="1" si="7"/>
        <v>-1.8226190947402167E-2</v>
      </c>
    </row>
    <row r="343" spans="2:7" x14ac:dyDescent="0.2">
      <c r="B343" s="149">
        <v>44921</v>
      </c>
      <c r="C343">
        <v>360.69766199999998</v>
      </c>
      <c r="D343">
        <v>2.1630560133615424E-2</v>
      </c>
      <c r="E343">
        <v>2.1630560133615424E-2</v>
      </c>
      <c r="F343">
        <v>341</v>
      </c>
      <c r="G343">
        <f t="shared" ca="1" si="7"/>
        <v>2.3137856765749278E-2</v>
      </c>
    </row>
    <row r="344" spans="2:7" x14ac:dyDescent="0.2">
      <c r="B344" s="149">
        <v>44918</v>
      </c>
      <c r="C344">
        <v>353.06076000000002</v>
      </c>
      <c r="D344">
        <v>-3.6730340338404346E-2</v>
      </c>
      <c r="E344">
        <v>-3.6730340338404346E-2</v>
      </c>
      <c r="F344">
        <v>342</v>
      </c>
      <c r="G344">
        <f t="shared" ca="1" si="7"/>
        <v>2.5854976162975881E-2</v>
      </c>
    </row>
    <row r="345" spans="2:7" x14ac:dyDescent="0.2">
      <c r="B345" s="149">
        <v>44917</v>
      </c>
      <c r="C345">
        <v>366.52328499999999</v>
      </c>
      <c r="D345">
        <v>-2.4113670940772894E-2</v>
      </c>
      <c r="E345">
        <v>-2.4113670940772894E-2</v>
      </c>
      <c r="F345">
        <v>343</v>
      </c>
      <c r="G345">
        <f t="shared" ca="1" si="7"/>
        <v>-2.6371676227885738E-2</v>
      </c>
    </row>
    <row r="346" spans="2:7" x14ac:dyDescent="0.2">
      <c r="B346" s="149">
        <v>44916</v>
      </c>
      <c r="C346">
        <v>375.57989500000002</v>
      </c>
      <c r="D346">
        <v>-4.6245648732626217E-2</v>
      </c>
      <c r="E346">
        <v>-4.6245648732626217E-2</v>
      </c>
      <c r="F346">
        <v>344</v>
      </c>
      <c r="G346">
        <f t="shared" ca="1" si="7"/>
        <v>-5.1754848752620403E-2</v>
      </c>
    </row>
    <row r="347" spans="2:7" x14ac:dyDescent="0.2">
      <c r="B347" s="149">
        <v>44915</v>
      </c>
      <c r="C347">
        <v>393.79101600000001</v>
      </c>
      <c r="D347">
        <v>-3.9636971566813797E-2</v>
      </c>
      <c r="E347">
        <v>-3.9636971566813797E-2</v>
      </c>
      <c r="F347">
        <v>345</v>
      </c>
      <c r="G347">
        <f t="shared" ca="1" si="7"/>
        <v>-3.0442446110034056E-2</v>
      </c>
    </row>
    <row r="348" spans="2:7" x14ac:dyDescent="0.2">
      <c r="B348" s="149">
        <v>44914</v>
      </c>
      <c r="C348">
        <v>410.04391500000003</v>
      </c>
      <c r="D348">
        <v>0.13974680951490392</v>
      </c>
      <c r="E348">
        <v>0.13974680951490392</v>
      </c>
      <c r="F348">
        <v>346</v>
      </c>
      <c r="G348">
        <f t="shared" ca="1" si="7"/>
        <v>7.4564492029953078E-2</v>
      </c>
    </row>
    <row r="349" spans="2:7" x14ac:dyDescent="0.2">
      <c r="B349" s="149">
        <v>44911</v>
      </c>
      <c r="C349">
        <v>359.76754799999998</v>
      </c>
      <c r="D349">
        <v>5.6801904764982009E-2</v>
      </c>
      <c r="E349">
        <v>5.6801904764982009E-2</v>
      </c>
      <c r="F349">
        <v>347</v>
      </c>
      <c r="G349">
        <f t="shared" ca="1" si="7"/>
        <v>-4.9786189296632803E-2</v>
      </c>
    </row>
    <row r="350" spans="2:7" x14ac:dyDescent="0.2">
      <c r="B350" s="149">
        <v>44910</v>
      </c>
      <c r="C350">
        <v>340.43045000000001</v>
      </c>
      <c r="D350">
        <v>1.3998256770028257E-2</v>
      </c>
      <c r="E350">
        <v>1.3998256770028257E-2</v>
      </c>
      <c r="F350">
        <v>348</v>
      </c>
      <c r="G350">
        <f t="shared" ca="1" si="7"/>
        <v>2.5235366155495808E-3</v>
      </c>
    </row>
    <row r="351" spans="2:7" x14ac:dyDescent="0.2">
      <c r="B351" s="149">
        <v>44909</v>
      </c>
      <c r="C351">
        <v>335.73080399999998</v>
      </c>
      <c r="D351">
        <v>-4.0663086453859628E-3</v>
      </c>
      <c r="E351">
        <v>-4.0663086453859628E-3</v>
      </c>
      <c r="F351">
        <v>349</v>
      </c>
      <c r="G351">
        <f t="shared" ca="1" si="7"/>
        <v>-2.2575302192566329E-2</v>
      </c>
    </row>
    <row r="352" spans="2:7" x14ac:dyDescent="0.2">
      <c r="B352" s="149">
        <v>44908</v>
      </c>
      <c r="C352">
        <v>337.101563</v>
      </c>
      <c r="D352">
        <v>-1.6145126624147216E-2</v>
      </c>
      <c r="E352">
        <v>-1.6145126624147216E-2</v>
      </c>
      <c r="F352">
        <v>350</v>
      </c>
      <c r="G352">
        <f t="shared" ca="1" si="7"/>
        <v>-6.6709528767539775E-3</v>
      </c>
    </row>
    <row r="353" spans="2:7" x14ac:dyDescent="0.2">
      <c r="B353" s="149">
        <v>44907</v>
      </c>
      <c r="C353">
        <v>342.63342299999999</v>
      </c>
      <c r="D353">
        <v>-2.4229905712518825E-3</v>
      </c>
      <c r="E353">
        <v>-2.4229905712518825E-3</v>
      </c>
      <c r="F353">
        <v>351</v>
      </c>
      <c r="G353">
        <f t="shared" ca="1" si="7"/>
        <v>-9.0610942653998994E-2</v>
      </c>
    </row>
    <row r="354" spans="2:7" x14ac:dyDescent="0.2">
      <c r="B354" s="149">
        <v>44904</v>
      </c>
      <c r="C354">
        <v>343.46563700000002</v>
      </c>
      <c r="D354">
        <v>1.9993359945208932E-3</v>
      </c>
      <c r="E354">
        <v>1.9993359945208932E-3</v>
      </c>
      <c r="F354">
        <v>352</v>
      </c>
      <c r="G354">
        <f t="shared" ca="1" si="7"/>
        <v>-2.367046741131076E-2</v>
      </c>
    </row>
    <row r="355" spans="2:7" x14ac:dyDescent="0.2">
      <c r="B355" s="149">
        <v>44903</v>
      </c>
      <c r="C355">
        <v>342.780304</v>
      </c>
      <c r="D355">
        <v>-2.7500021221463829E-2</v>
      </c>
      <c r="E355">
        <v>-2.7500021221463829E-2</v>
      </c>
      <c r="F355">
        <v>353</v>
      </c>
      <c r="G355">
        <f t="shared" ca="1" si="7"/>
        <v>3.4456007263832279E-2</v>
      </c>
    </row>
    <row r="356" spans="2:7" x14ac:dyDescent="0.2">
      <c r="B356" s="149">
        <v>44902</v>
      </c>
      <c r="C356">
        <v>352.47332799999998</v>
      </c>
      <c r="D356">
        <v>-3.8846592333081444E-2</v>
      </c>
      <c r="E356">
        <v>-3.8846592333081444E-2</v>
      </c>
      <c r="F356">
        <v>354</v>
      </c>
      <c r="G356">
        <f t="shared" ca="1" si="7"/>
        <v>-8.2784711755064262E-3</v>
      </c>
    </row>
    <row r="357" spans="2:7" x14ac:dyDescent="0.2">
      <c r="B357" s="149">
        <v>44901</v>
      </c>
      <c r="C357">
        <v>366.71911599999999</v>
      </c>
      <c r="D357">
        <v>1.8490756477001082E-2</v>
      </c>
      <c r="E357">
        <v>1.8490756477001082E-2</v>
      </c>
      <c r="F357">
        <v>355</v>
      </c>
      <c r="G357">
        <f t="shared" ca="1" si="7"/>
        <v>7.7450462270234766E-3</v>
      </c>
    </row>
    <row r="358" spans="2:7" x14ac:dyDescent="0.2">
      <c r="B358" s="149">
        <v>44900</v>
      </c>
      <c r="C358">
        <v>360.06130999999999</v>
      </c>
      <c r="D358">
        <v>2.3167529609554294E-3</v>
      </c>
      <c r="E358">
        <v>2.3167529609554294E-3</v>
      </c>
      <c r="F358">
        <v>356</v>
      </c>
      <c r="G358">
        <f t="shared" ca="1" si="7"/>
        <v>1.0483548685760648E-2</v>
      </c>
    </row>
    <row r="359" spans="2:7" x14ac:dyDescent="0.2">
      <c r="B359" s="149">
        <v>44897</v>
      </c>
      <c r="C359">
        <v>359.22906499999999</v>
      </c>
      <c r="D359">
        <v>3.5270942534785535E-2</v>
      </c>
      <c r="E359">
        <v>3.5270942534785535E-2</v>
      </c>
      <c r="F359">
        <v>357</v>
      </c>
      <c r="G359">
        <f t="shared" ca="1" si="7"/>
        <v>2.9502002712346209E-2</v>
      </c>
    </row>
    <row r="360" spans="2:7" x14ac:dyDescent="0.2">
      <c r="B360" s="149">
        <v>44896</v>
      </c>
      <c r="C360">
        <v>346.990387</v>
      </c>
      <c r="D360">
        <v>3.1135715512301053E-3</v>
      </c>
      <c r="E360">
        <v>3.1135715512301053E-3</v>
      </c>
      <c r="F360">
        <v>358</v>
      </c>
      <c r="G360">
        <f t="shared" ca="1" si="7"/>
        <v>2.61319083571428E-2</v>
      </c>
    </row>
    <row r="361" spans="2:7" x14ac:dyDescent="0.2">
      <c r="B361" s="149">
        <v>44895</v>
      </c>
      <c r="C361">
        <v>345.91336100000001</v>
      </c>
      <c r="D361">
        <v>4.6921843706420555E-3</v>
      </c>
      <c r="E361">
        <v>4.6921843706420555E-3</v>
      </c>
      <c r="F361">
        <v>359</v>
      </c>
      <c r="G361">
        <f t="shared" ca="1" si="7"/>
        <v>-6.4249802292849573E-2</v>
      </c>
    </row>
    <row r="362" spans="2:7" x14ac:dyDescent="0.2">
      <c r="B362" s="149">
        <v>44894</v>
      </c>
      <c r="C362">
        <v>344.29785199999998</v>
      </c>
      <c r="D362">
        <v>-7.1994607205315593E-3</v>
      </c>
      <c r="E362">
        <v>-7.1994607205315593E-3</v>
      </c>
      <c r="F362">
        <v>360</v>
      </c>
      <c r="G362">
        <f t="shared" ca="1" si="7"/>
        <v>4.6562061469325823E-2</v>
      </c>
    </row>
    <row r="363" spans="2:7" x14ac:dyDescent="0.2">
      <c r="B363" s="149">
        <v>44893</v>
      </c>
      <c r="C363">
        <v>346.79458599999998</v>
      </c>
      <c r="D363">
        <v>4.5376613044586468E-3</v>
      </c>
      <c r="E363">
        <v>4.5376613044586468E-3</v>
      </c>
      <c r="F363">
        <v>361</v>
      </c>
      <c r="G363">
        <f t="shared" ca="1" si="7"/>
        <v>-1.4770520400931358E-3</v>
      </c>
    </row>
    <row r="364" spans="2:7" x14ac:dyDescent="0.2">
      <c r="B364" s="149">
        <v>44890</v>
      </c>
      <c r="C364">
        <v>345.22805799999998</v>
      </c>
      <c r="D364">
        <v>-7.1799414675462071E-3</v>
      </c>
      <c r="E364">
        <v>-7.1799414675462071E-3</v>
      </c>
      <c r="F364">
        <v>362</v>
      </c>
      <c r="G364">
        <f t="shared" ca="1" si="7"/>
        <v>-1.168117796436325E-2</v>
      </c>
    </row>
    <row r="365" spans="2:7" x14ac:dyDescent="0.2">
      <c r="B365" s="149">
        <v>44889</v>
      </c>
      <c r="C365">
        <v>347.72470099999998</v>
      </c>
      <c r="D365">
        <v>1.4569365753593544E-2</v>
      </c>
      <c r="E365">
        <v>1.4569365753593544E-2</v>
      </c>
      <c r="F365">
        <v>363</v>
      </c>
      <c r="G365">
        <f t="shared" ca="1" si="7"/>
        <v>-4.6435372736797834E-3</v>
      </c>
    </row>
    <row r="366" spans="2:7" x14ac:dyDescent="0.2">
      <c r="B366" s="149">
        <v>44888</v>
      </c>
      <c r="C366">
        <v>342.73132299999997</v>
      </c>
      <c r="D366">
        <v>2.2043804056389678E-2</v>
      </c>
      <c r="E366">
        <v>2.2043804056389678E-2</v>
      </c>
      <c r="F366">
        <v>364</v>
      </c>
      <c r="G366">
        <f t="shared" ca="1" si="7"/>
        <v>-1.8230556585681641E-2</v>
      </c>
    </row>
    <row r="367" spans="2:7" x14ac:dyDescent="0.2">
      <c r="B367" s="149">
        <v>44887</v>
      </c>
      <c r="C367">
        <v>335.33917200000002</v>
      </c>
      <c r="D367">
        <v>3.3689450698159949E-3</v>
      </c>
      <c r="E367">
        <v>3.3689450698159949E-3</v>
      </c>
      <c r="F367">
        <v>365</v>
      </c>
      <c r="G367">
        <f t="shared" ca="1" si="7"/>
        <v>-3.7708378456108027E-2</v>
      </c>
    </row>
    <row r="368" spans="2:7" x14ac:dyDescent="0.2">
      <c r="B368" s="149">
        <v>44886</v>
      </c>
      <c r="C368">
        <v>334.21322600000002</v>
      </c>
      <c r="D368">
        <v>2.0548897889229581E-3</v>
      </c>
      <c r="E368">
        <v>2.0548897889229581E-3</v>
      </c>
      <c r="F368">
        <v>366</v>
      </c>
      <c r="G368">
        <f t="shared" ca="1" si="7"/>
        <v>6.4649146075040798E-2</v>
      </c>
    </row>
    <row r="369" spans="2:7" x14ac:dyDescent="0.2">
      <c r="B369" s="149">
        <v>44883</v>
      </c>
      <c r="C369">
        <v>333.52786300000002</v>
      </c>
      <c r="D369">
        <v>-3.1005489596946437E-2</v>
      </c>
      <c r="E369">
        <v>-3.1005489596946437E-2</v>
      </c>
      <c r="F369">
        <v>367</v>
      </c>
      <c r="G369">
        <f t="shared" ca="1" si="7"/>
        <v>2.5897711893968955E-2</v>
      </c>
    </row>
    <row r="370" spans="2:7" x14ac:dyDescent="0.2">
      <c r="B370" s="149">
        <v>44882</v>
      </c>
      <c r="C370">
        <v>344.199951</v>
      </c>
      <c r="D370">
        <v>-2.1161156530734443E-2</v>
      </c>
      <c r="E370">
        <v>-2.1161156530734443E-2</v>
      </c>
      <c r="F370">
        <v>368</v>
      </c>
      <c r="G370">
        <f t="shared" ca="1" si="7"/>
        <v>-2.6969088489910923E-2</v>
      </c>
    </row>
    <row r="371" spans="2:7" x14ac:dyDescent="0.2">
      <c r="B371" s="149">
        <v>44881</v>
      </c>
      <c r="C371">
        <v>351.64108299999998</v>
      </c>
      <c r="D371">
        <v>5.9595746243016327E-2</v>
      </c>
      <c r="E371">
        <v>5.9595746243016327E-2</v>
      </c>
      <c r="F371">
        <v>369</v>
      </c>
      <c r="G371">
        <f t="shared" ca="1" si="7"/>
        <v>2.2505817851384887E-2</v>
      </c>
    </row>
    <row r="372" spans="2:7" x14ac:dyDescent="0.2">
      <c r="B372" s="149">
        <v>44880</v>
      </c>
      <c r="C372">
        <v>331.86343399999998</v>
      </c>
      <c r="D372">
        <v>5.2476414335144973E-2</v>
      </c>
      <c r="E372">
        <v>5.2476414335144973E-2</v>
      </c>
      <c r="F372">
        <v>370</v>
      </c>
      <c r="G372">
        <f t="shared" ca="1" si="7"/>
        <v>-5.6002082691727795E-2</v>
      </c>
    </row>
    <row r="373" spans="2:7" x14ac:dyDescent="0.2">
      <c r="B373" s="149">
        <v>44879</v>
      </c>
      <c r="C373">
        <v>315.31674199999998</v>
      </c>
      <c r="D373">
        <v>1.8017964470515315E-2</v>
      </c>
      <c r="E373">
        <v>1.8017964470515315E-2</v>
      </c>
      <c r="F373">
        <v>371</v>
      </c>
      <c r="G373">
        <f t="shared" ca="1" si="7"/>
        <v>-4.1983696951112303E-3</v>
      </c>
    </row>
    <row r="374" spans="2:7" x14ac:dyDescent="0.2">
      <c r="B374" s="149">
        <v>44876</v>
      </c>
      <c r="C374">
        <v>309.73593099999999</v>
      </c>
      <c r="D374">
        <v>6.2023211625921396E-3</v>
      </c>
      <c r="E374">
        <v>6.2023211625921396E-3</v>
      </c>
      <c r="F374">
        <v>372</v>
      </c>
      <c r="G374">
        <f t="shared" ca="1" si="7"/>
        <v>-1.1700344625245633E-2</v>
      </c>
    </row>
    <row r="375" spans="2:7" x14ac:dyDescent="0.2">
      <c r="B375" s="149">
        <v>44875</v>
      </c>
      <c r="C375">
        <v>307.82669099999998</v>
      </c>
      <c r="D375">
        <v>-8.201836585205324E-3</v>
      </c>
      <c r="E375">
        <v>-8.201836585205324E-3</v>
      </c>
      <c r="F375">
        <v>373</v>
      </c>
      <c r="G375">
        <f t="shared" ca="1" si="7"/>
        <v>1.7845450780491955E-2</v>
      </c>
    </row>
    <row r="376" spans="2:7" x14ac:dyDescent="0.2">
      <c r="B376" s="149">
        <v>44874</v>
      </c>
      <c r="C376">
        <v>310.37231400000002</v>
      </c>
      <c r="D376">
        <v>-3.38313130985015E-2</v>
      </c>
      <c r="E376">
        <v>-3.38313130985015E-2</v>
      </c>
      <c r="F376">
        <v>374</v>
      </c>
      <c r="G376">
        <f t="shared" ca="1" si="7"/>
        <v>-1.6468373556811612E-2</v>
      </c>
    </row>
    <row r="377" spans="2:7" x14ac:dyDescent="0.2">
      <c r="B377" s="149">
        <v>44872</v>
      </c>
      <c r="C377">
        <v>321.240295</v>
      </c>
      <c r="D377">
        <v>7.5235949317144241E-3</v>
      </c>
      <c r="E377">
        <v>7.5235949317144241E-3</v>
      </c>
      <c r="F377">
        <v>375</v>
      </c>
      <c r="G377">
        <f t="shared" ca="1" si="7"/>
        <v>1.1768836683389365E-2</v>
      </c>
    </row>
    <row r="378" spans="2:7" x14ac:dyDescent="0.2">
      <c r="B378" s="149">
        <v>44869</v>
      </c>
      <c r="C378">
        <v>318.84146099999998</v>
      </c>
      <c r="D378">
        <v>-5.6489167994235312E-3</v>
      </c>
      <c r="E378">
        <v>-5.6489167994235312E-3</v>
      </c>
      <c r="F378">
        <v>376</v>
      </c>
      <c r="G378">
        <f t="shared" ca="1" si="7"/>
        <v>-4.0861228972259633E-2</v>
      </c>
    </row>
    <row r="379" spans="2:7" x14ac:dyDescent="0.2">
      <c r="B379" s="149">
        <v>44868</v>
      </c>
      <c r="C379">
        <v>320.65280200000001</v>
      </c>
      <c r="D379">
        <v>-6.9739518583196054E-3</v>
      </c>
      <c r="E379">
        <v>-6.9739518583196054E-3</v>
      </c>
      <c r="F379">
        <v>377</v>
      </c>
      <c r="G379">
        <f t="shared" ca="1" si="7"/>
        <v>-3.7908820619434458E-2</v>
      </c>
    </row>
    <row r="380" spans="2:7" x14ac:dyDescent="0.2">
      <c r="B380" s="149">
        <v>44867</v>
      </c>
      <c r="C380">
        <v>322.90472399999999</v>
      </c>
      <c r="D380">
        <v>2.7364304798982286E-3</v>
      </c>
      <c r="E380">
        <v>2.7364304798982286E-3</v>
      </c>
      <c r="F380">
        <v>378</v>
      </c>
      <c r="G380">
        <f t="shared" ca="1" si="7"/>
        <v>-3.5825536783449075E-2</v>
      </c>
    </row>
    <row r="381" spans="2:7" x14ac:dyDescent="0.2">
      <c r="B381" s="149">
        <v>44866</v>
      </c>
      <c r="C381">
        <v>322.023529</v>
      </c>
      <c r="D381">
        <v>3.9999924944620201E-2</v>
      </c>
      <c r="E381">
        <v>3.9999924944620201E-2</v>
      </c>
      <c r="F381">
        <v>379</v>
      </c>
      <c r="G381">
        <f t="shared" ca="1" si="7"/>
        <v>-2.6796930839090936E-2</v>
      </c>
    </row>
    <row r="382" spans="2:7" x14ac:dyDescent="0.2">
      <c r="B382" s="149">
        <v>44865</v>
      </c>
      <c r="C382">
        <v>309.63803100000001</v>
      </c>
      <c r="D382">
        <v>4.7657493854848607E-3</v>
      </c>
      <c r="E382">
        <v>4.7657493854848607E-3</v>
      </c>
      <c r="F382">
        <v>380</v>
      </c>
      <c r="G382">
        <f t="shared" ca="1" si="7"/>
        <v>5.48018425966633E-3</v>
      </c>
    </row>
    <row r="383" spans="2:7" x14ac:dyDescent="0.2">
      <c r="B383" s="149">
        <v>44862</v>
      </c>
      <c r="C383">
        <v>308.16937300000001</v>
      </c>
      <c r="D383">
        <v>-2.1603960021342714E-2</v>
      </c>
      <c r="E383">
        <v>-2.1603960021342714E-2</v>
      </c>
      <c r="F383">
        <v>381</v>
      </c>
      <c r="G383">
        <f t="shared" ca="1" si="7"/>
        <v>8.3024458020590809E-3</v>
      </c>
    </row>
    <row r="384" spans="2:7" x14ac:dyDescent="0.2">
      <c r="B384" s="149">
        <v>44861</v>
      </c>
      <c r="C384">
        <v>314.97406000000001</v>
      </c>
      <c r="D384">
        <v>1.2431210562315657E-2</v>
      </c>
      <c r="E384">
        <v>1.2431210562315657E-2</v>
      </c>
      <c r="F384">
        <v>382</v>
      </c>
      <c r="G384">
        <f t="shared" ca="1" si="7"/>
        <v>-4.2969636477519287E-2</v>
      </c>
    </row>
    <row r="385" spans="2:7" x14ac:dyDescent="0.2">
      <c r="B385" s="149">
        <v>44859</v>
      </c>
      <c r="C385">
        <v>311.106628</v>
      </c>
      <c r="D385">
        <v>-2.425918190106393E-2</v>
      </c>
      <c r="E385">
        <v>-2.425918190106393E-2</v>
      </c>
      <c r="F385">
        <v>383</v>
      </c>
      <c r="G385">
        <f t="shared" ca="1" si="7"/>
        <v>3.0722948197063173E-3</v>
      </c>
    </row>
    <row r="386" spans="2:7" x14ac:dyDescent="0.2">
      <c r="B386" s="149">
        <v>44858</v>
      </c>
      <c r="C386">
        <v>318.84146099999998</v>
      </c>
      <c r="D386">
        <v>1.5276672372397198E-2</v>
      </c>
      <c r="E386">
        <v>1.5276672372397198E-2</v>
      </c>
      <c r="F386">
        <v>384</v>
      </c>
      <c r="G386">
        <f t="shared" ca="1" si="7"/>
        <v>-1.0833471324358152E-2</v>
      </c>
    </row>
    <row r="387" spans="2:7" x14ac:dyDescent="0.2">
      <c r="B387" s="149">
        <v>44855</v>
      </c>
      <c r="C387">
        <v>314.04391500000003</v>
      </c>
      <c r="D387">
        <v>-1.941316962529319E-2</v>
      </c>
      <c r="E387">
        <v>-1.941316962529319E-2</v>
      </c>
      <c r="F387">
        <v>385</v>
      </c>
      <c r="G387">
        <f t="shared" ref="G387:G450" ca="1" si="8">_xlfn.NORM.INV(RAND(),$N$5,$N$6)</f>
        <v>1.9074552841929243E-2</v>
      </c>
    </row>
    <row r="388" spans="2:7" x14ac:dyDescent="0.2">
      <c r="B388" s="149">
        <v>44854</v>
      </c>
      <c r="C388">
        <v>320.26119999999997</v>
      </c>
      <c r="D388">
        <v>9.412336056761202E-3</v>
      </c>
      <c r="E388">
        <v>9.412336056761202E-3</v>
      </c>
      <c r="F388">
        <v>386</v>
      </c>
      <c r="G388">
        <f t="shared" ca="1" si="8"/>
        <v>1.1753495029378107E-2</v>
      </c>
    </row>
    <row r="389" spans="2:7" x14ac:dyDescent="0.2">
      <c r="B389" s="149">
        <v>44853</v>
      </c>
      <c r="C389">
        <v>317.274902</v>
      </c>
      <c r="D389">
        <v>-2.188357938848199E-2</v>
      </c>
      <c r="E389">
        <v>-2.188357938848199E-2</v>
      </c>
      <c r="F389">
        <v>387</v>
      </c>
      <c r="G389">
        <f t="shared" ca="1" si="8"/>
        <v>1.8831779172784394E-2</v>
      </c>
    </row>
    <row r="390" spans="2:7" x14ac:dyDescent="0.2">
      <c r="B390" s="149">
        <v>44852</v>
      </c>
      <c r="C390">
        <v>324.37335200000001</v>
      </c>
      <c r="D390">
        <v>-1.9581380825338091E-3</v>
      </c>
      <c r="E390">
        <v>-1.9581380825338091E-3</v>
      </c>
      <c r="F390">
        <v>388</v>
      </c>
      <c r="G390">
        <f t="shared" ca="1" si="8"/>
        <v>-5.6996186107877753E-2</v>
      </c>
    </row>
    <row r="391" spans="2:7" x14ac:dyDescent="0.2">
      <c r="B391" s="149">
        <v>44851</v>
      </c>
      <c r="C391">
        <v>325.00976600000001</v>
      </c>
      <c r="D391">
        <v>-1.6298803438211443E-2</v>
      </c>
      <c r="E391">
        <v>-1.6298803438211443E-2</v>
      </c>
      <c r="F391">
        <v>389</v>
      </c>
      <c r="G391">
        <f t="shared" ca="1" si="8"/>
        <v>-2.6125617472716613E-2</v>
      </c>
    </row>
    <row r="392" spans="2:7" x14ac:dyDescent="0.2">
      <c r="B392" s="149">
        <v>44848</v>
      </c>
      <c r="C392">
        <v>330.39480600000002</v>
      </c>
      <c r="D392">
        <v>6.2621984560308963E-3</v>
      </c>
      <c r="E392">
        <v>6.2621984560308963E-3</v>
      </c>
      <c r="F392">
        <v>390</v>
      </c>
      <c r="G392">
        <f t="shared" ca="1" si="8"/>
        <v>6.3513310686151819E-2</v>
      </c>
    </row>
    <row r="393" spans="2:7" x14ac:dyDescent="0.2">
      <c r="B393" s="149">
        <v>44847</v>
      </c>
      <c r="C393">
        <v>328.338684</v>
      </c>
      <c r="D393">
        <v>1.6428087830375876E-3</v>
      </c>
      <c r="E393">
        <v>1.6428087830375876E-3</v>
      </c>
      <c r="F393">
        <v>391</v>
      </c>
      <c r="G393">
        <f t="shared" ca="1" si="8"/>
        <v>-2.8430042772426466E-2</v>
      </c>
    </row>
    <row r="394" spans="2:7" x14ac:dyDescent="0.2">
      <c r="B394" s="149">
        <v>44846</v>
      </c>
      <c r="C394">
        <v>327.80017099999998</v>
      </c>
      <c r="D394">
        <v>-1.7889315527636887E-3</v>
      </c>
      <c r="E394">
        <v>-1.7889315527636887E-3</v>
      </c>
      <c r="F394">
        <v>392</v>
      </c>
      <c r="G394">
        <f t="shared" ca="1" si="8"/>
        <v>5.284336033950892E-2</v>
      </c>
    </row>
    <row r="395" spans="2:7" x14ac:dyDescent="0.2">
      <c r="B395" s="149">
        <v>44845</v>
      </c>
      <c r="C395">
        <v>328.38763399999999</v>
      </c>
      <c r="D395">
        <v>-3.7130893769059415E-3</v>
      </c>
      <c r="E395">
        <v>-3.7130893769059415E-3</v>
      </c>
      <c r="F395">
        <v>393</v>
      </c>
      <c r="G395">
        <f t="shared" ca="1" si="8"/>
        <v>1.3032910500752077E-3</v>
      </c>
    </row>
    <row r="396" spans="2:7" x14ac:dyDescent="0.2">
      <c r="B396" s="149">
        <v>44844</v>
      </c>
      <c r="C396">
        <v>329.61151100000001</v>
      </c>
      <c r="D396">
        <v>-8.1024456926014777E-3</v>
      </c>
      <c r="E396">
        <v>-8.1024456926014777E-3</v>
      </c>
      <c r="F396">
        <v>394</v>
      </c>
      <c r="G396">
        <f t="shared" ca="1" si="8"/>
        <v>-4.6011707373847903E-3</v>
      </c>
    </row>
    <row r="397" spans="2:7" x14ac:dyDescent="0.2">
      <c r="B397" s="149">
        <v>44841</v>
      </c>
      <c r="C397">
        <v>332.30398600000001</v>
      </c>
      <c r="D397">
        <v>8.318375096010959E-3</v>
      </c>
      <c r="E397">
        <v>8.318375096010959E-3</v>
      </c>
      <c r="F397">
        <v>395</v>
      </c>
      <c r="G397">
        <f t="shared" ca="1" si="8"/>
        <v>1.8160624736064949E-2</v>
      </c>
    </row>
    <row r="398" spans="2:7" x14ac:dyDescent="0.2">
      <c r="B398" s="149">
        <v>44840</v>
      </c>
      <c r="C398">
        <v>329.56256100000002</v>
      </c>
      <c r="D398">
        <v>3.8728745710872585E-2</v>
      </c>
      <c r="E398">
        <v>3.8728745710872585E-2</v>
      </c>
      <c r="F398">
        <v>396</v>
      </c>
      <c r="G398">
        <f t="shared" ca="1" si="8"/>
        <v>3.6895703788069251E-2</v>
      </c>
    </row>
    <row r="399" spans="2:7" x14ac:dyDescent="0.2">
      <c r="B399" s="149">
        <v>44838</v>
      </c>
      <c r="C399">
        <v>317.274902</v>
      </c>
      <c r="D399">
        <v>1.424098030446498E-2</v>
      </c>
      <c r="E399">
        <v>1.424098030446498E-2</v>
      </c>
      <c r="F399">
        <v>397</v>
      </c>
      <c r="G399">
        <f t="shared" ca="1" si="8"/>
        <v>3.8721202150226446E-2</v>
      </c>
    </row>
    <row r="400" spans="2:7" x14ac:dyDescent="0.2">
      <c r="B400" s="149">
        <v>44837</v>
      </c>
      <c r="C400">
        <v>312.82003800000001</v>
      </c>
      <c r="D400">
        <v>-1.5863243149709636E-2</v>
      </c>
      <c r="E400">
        <v>-1.5863243149709636E-2</v>
      </c>
      <c r="F400">
        <v>398</v>
      </c>
      <c r="G400">
        <f t="shared" ca="1" si="8"/>
        <v>4.8192763658486118E-3</v>
      </c>
    </row>
    <row r="401" spans="2:7" x14ac:dyDescent="0.2">
      <c r="B401" s="149">
        <v>44834</v>
      </c>
      <c r="C401">
        <v>317.86236600000001</v>
      </c>
      <c r="D401">
        <v>1.4214189338627654E-2</v>
      </c>
      <c r="E401">
        <v>1.4214189338627654E-2</v>
      </c>
      <c r="F401">
        <v>399</v>
      </c>
      <c r="G401">
        <f t="shared" ca="1" si="8"/>
        <v>-3.8408656495419621E-2</v>
      </c>
    </row>
    <row r="402" spans="2:7" x14ac:dyDescent="0.2">
      <c r="B402" s="149">
        <v>44833</v>
      </c>
      <c r="C402">
        <v>313.407532</v>
      </c>
      <c r="D402">
        <v>1.3616363408606847E-2</v>
      </c>
      <c r="E402">
        <v>1.3616363408606847E-2</v>
      </c>
      <c r="F402">
        <v>400</v>
      </c>
      <c r="G402">
        <f t="shared" ca="1" si="8"/>
        <v>2.2642062922464967E-2</v>
      </c>
    </row>
    <row r="403" spans="2:7" x14ac:dyDescent="0.2">
      <c r="B403" s="149">
        <v>44832</v>
      </c>
      <c r="C403">
        <v>309.19738799999999</v>
      </c>
      <c r="D403">
        <v>-1.2816514786949148E-2</v>
      </c>
      <c r="E403">
        <v>-1.2816514786949148E-2</v>
      </c>
      <c r="F403">
        <v>401</v>
      </c>
      <c r="G403">
        <f t="shared" ca="1" si="8"/>
        <v>7.6564882754609409E-3</v>
      </c>
    </row>
    <row r="404" spans="2:7" x14ac:dyDescent="0.2">
      <c r="B404" s="149">
        <v>44831</v>
      </c>
      <c r="C404">
        <v>313.21167000000003</v>
      </c>
      <c r="D404">
        <v>-7.2925873543554431E-3</v>
      </c>
      <c r="E404">
        <v>-7.2925873543554431E-3</v>
      </c>
      <c r="F404">
        <v>402</v>
      </c>
      <c r="G404">
        <f t="shared" ca="1" si="8"/>
        <v>-2.0834624552240184E-2</v>
      </c>
    </row>
    <row r="405" spans="2:7" x14ac:dyDescent="0.2">
      <c r="B405" s="149">
        <v>44830</v>
      </c>
      <c r="C405">
        <v>315.51257299999997</v>
      </c>
      <c r="D405">
        <v>-4.1920624510465396E-2</v>
      </c>
      <c r="E405">
        <v>-4.1920624510465396E-2</v>
      </c>
      <c r="F405">
        <v>403</v>
      </c>
      <c r="G405">
        <f t="shared" ca="1" si="8"/>
        <v>4.22651534341969E-2</v>
      </c>
    </row>
    <row r="406" spans="2:7" x14ac:dyDescent="0.2">
      <c r="B406" s="149">
        <v>44827</v>
      </c>
      <c r="C406">
        <v>329.31778000000003</v>
      </c>
      <c r="D406">
        <v>-1.0444219878793255E-2</v>
      </c>
      <c r="E406">
        <v>-1.0444219878793255E-2</v>
      </c>
      <c r="F406">
        <v>404</v>
      </c>
      <c r="G406">
        <f t="shared" ca="1" si="8"/>
        <v>3.2364131640505042E-2</v>
      </c>
    </row>
    <row r="407" spans="2:7" x14ac:dyDescent="0.2">
      <c r="B407" s="149">
        <v>44826</v>
      </c>
      <c r="C407">
        <v>332.79354899999998</v>
      </c>
      <c r="D407">
        <v>-4.9765858798035481E-3</v>
      </c>
      <c r="E407">
        <v>-4.9765858798035481E-3</v>
      </c>
      <c r="F407">
        <v>405</v>
      </c>
      <c r="G407">
        <f t="shared" ca="1" si="8"/>
        <v>3.7189646926820009E-2</v>
      </c>
    </row>
    <row r="408" spans="2:7" x14ac:dyDescent="0.2">
      <c r="B408" s="149">
        <v>44825</v>
      </c>
      <c r="C408">
        <v>334.45800800000001</v>
      </c>
      <c r="D408">
        <v>-9.280715772434665E-3</v>
      </c>
      <c r="E408">
        <v>-9.280715772434665E-3</v>
      </c>
      <c r="F408">
        <v>406</v>
      </c>
      <c r="G408">
        <f t="shared" ca="1" si="8"/>
        <v>3.6636852648966538E-2</v>
      </c>
    </row>
    <row r="409" spans="2:7" x14ac:dyDescent="0.2">
      <c r="B409" s="149">
        <v>44824</v>
      </c>
      <c r="C409">
        <v>337.591095</v>
      </c>
      <c r="D409">
        <v>2.2386961358665074E-2</v>
      </c>
      <c r="E409">
        <v>2.2386961358665074E-2</v>
      </c>
      <c r="F409">
        <v>407</v>
      </c>
      <c r="G409">
        <f t="shared" ca="1" si="8"/>
        <v>2.20266235974424E-2</v>
      </c>
    </row>
    <row r="410" spans="2:7" x14ac:dyDescent="0.2">
      <c r="B410" s="149">
        <v>44823</v>
      </c>
      <c r="C410">
        <v>330.19894399999998</v>
      </c>
      <c r="D410">
        <v>2.6757255560266304E-3</v>
      </c>
      <c r="E410">
        <v>2.6757255560266304E-3</v>
      </c>
      <c r="F410">
        <v>408</v>
      </c>
      <c r="G410">
        <f t="shared" ca="1" si="8"/>
        <v>-2.0280028984528811E-2</v>
      </c>
    </row>
    <row r="411" spans="2:7" x14ac:dyDescent="0.2">
      <c r="B411" s="149">
        <v>44820</v>
      </c>
      <c r="C411">
        <v>329.31778000000003</v>
      </c>
      <c r="D411">
        <v>-5.1065065332875997E-2</v>
      </c>
      <c r="E411">
        <v>-5.1065065332875997E-2</v>
      </c>
      <c r="F411">
        <v>409</v>
      </c>
      <c r="G411">
        <f t="shared" ca="1" si="8"/>
        <v>-8.594826619245266E-2</v>
      </c>
    </row>
    <row r="412" spans="2:7" x14ac:dyDescent="0.2">
      <c r="B412" s="149">
        <v>44819</v>
      </c>
      <c r="C412">
        <v>347.03936800000002</v>
      </c>
      <c r="D412">
        <v>3.5391040362619725E-3</v>
      </c>
      <c r="E412">
        <v>3.5391040362619725E-3</v>
      </c>
      <c r="F412">
        <v>410</v>
      </c>
      <c r="G412">
        <f t="shared" ca="1" si="8"/>
        <v>-3.4031777707055283E-3</v>
      </c>
    </row>
    <row r="413" spans="2:7" x14ac:dyDescent="0.2">
      <c r="B413" s="149">
        <v>44818</v>
      </c>
      <c r="C413">
        <v>345.81549100000001</v>
      </c>
      <c r="D413">
        <v>-8.839611029909147E-3</v>
      </c>
      <c r="E413">
        <v>-8.839611029909147E-3</v>
      </c>
      <c r="F413">
        <v>411</v>
      </c>
      <c r="G413">
        <f t="shared" ca="1" si="8"/>
        <v>1.5734505401423281E-3</v>
      </c>
    </row>
    <row r="414" spans="2:7" x14ac:dyDescent="0.2">
      <c r="B414" s="149">
        <v>44817</v>
      </c>
      <c r="C414">
        <v>348.89962800000001</v>
      </c>
      <c r="D414">
        <v>5.3603716797916206E-3</v>
      </c>
      <c r="E414">
        <v>5.3603716797916206E-3</v>
      </c>
      <c r="F414">
        <v>412</v>
      </c>
      <c r="G414">
        <f t="shared" ca="1" si="8"/>
        <v>3.3799634507119716E-2</v>
      </c>
    </row>
    <row r="415" spans="2:7" x14ac:dyDescent="0.2">
      <c r="B415" s="149">
        <v>44816</v>
      </c>
      <c r="C415">
        <v>347.03936800000002</v>
      </c>
      <c r="D415">
        <v>4.6769790299469724E-3</v>
      </c>
      <c r="E415">
        <v>4.6769790299469724E-3</v>
      </c>
      <c r="F415">
        <v>413</v>
      </c>
      <c r="G415">
        <f t="shared" ca="1" si="8"/>
        <v>-3.5920979756143681E-2</v>
      </c>
    </row>
    <row r="416" spans="2:7" x14ac:dyDescent="0.2">
      <c r="B416" s="149">
        <v>44813</v>
      </c>
      <c r="C416">
        <v>345.42382800000001</v>
      </c>
      <c r="D416">
        <v>-2.2714782747436407E-2</v>
      </c>
      <c r="E416">
        <v>-2.2714782747436407E-2</v>
      </c>
      <c r="F416">
        <v>414</v>
      </c>
      <c r="G416">
        <f t="shared" ca="1" si="8"/>
        <v>-1.5752919218926128E-2</v>
      </c>
    </row>
    <row r="417" spans="2:7" x14ac:dyDescent="0.2">
      <c r="B417" s="149">
        <v>44812</v>
      </c>
      <c r="C417">
        <v>353.45242300000001</v>
      </c>
      <c r="D417">
        <v>5.4311141865166805E-3</v>
      </c>
      <c r="E417">
        <v>5.4311141865166805E-3</v>
      </c>
      <c r="F417">
        <v>415</v>
      </c>
      <c r="G417">
        <f t="shared" ca="1" si="8"/>
        <v>2.9514898746249785E-2</v>
      </c>
    </row>
    <row r="418" spans="2:7" x14ac:dyDescent="0.2">
      <c r="B418" s="149">
        <v>44811</v>
      </c>
      <c r="C418">
        <v>351.54315200000002</v>
      </c>
      <c r="D418">
        <v>-7.738086029397755E-3</v>
      </c>
      <c r="E418">
        <v>-7.738086029397755E-3</v>
      </c>
      <c r="F418">
        <v>416</v>
      </c>
      <c r="G418">
        <f t="shared" ca="1" si="8"/>
        <v>-4.574807855418616E-2</v>
      </c>
    </row>
    <row r="419" spans="2:7" x14ac:dyDescent="0.2">
      <c r="B419" s="149">
        <v>44810</v>
      </c>
      <c r="C419">
        <v>354.28463699999998</v>
      </c>
      <c r="D419">
        <v>1.7719088176193037E-2</v>
      </c>
      <c r="E419">
        <v>1.7719088176193037E-2</v>
      </c>
      <c r="F419">
        <v>417</v>
      </c>
      <c r="G419">
        <f t="shared" ca="1" si="8"/>
        <v>-1.8858865618716837E-2</v>
      </c>
    </row>
    <row r="420" spans="2:7" x14ac:dyDescent="0.2">
      <c r="B420" s="149">
        <v>44809</v>
      </c>
      <c r="C420">
        <v>348.116333</v>
      </c>
      <c r="D420">
        <v>5.7991554295385196E-3</v>
      </c>
      <c r="E420">
        <v>5.7991554295385196E-3</v>
      </c>
      <c r="F420">
        <v>418</v>
      </c>
      <c r="G420">
        <f t="shared" ca="1" si="8"/>
        <v>-0.10392884935066066</v>
      </c>
    </row>
    <row r="421" spans="2:7" x14ac:dyDescent="0.2">
      <c r="B421" s="149">
        <v>44806</v>
      </c>
      <c r="C421">
        <v>346.10919200000001</v>
      </c>
      <c r="D421">
        <v>1.2168903698909449E-2</v>
      </c>
      <c r="E421">
        <v>1.2168903698909449E-2</v>
      </c>
      <c r="F421">
        <v>419</v>
      </c>
      <c r="G421">
        <f t="shared" ca="1" si="8"/>
        <v>-2.5953167148681695E-2</v>
      </c>
    </row>
    <row r="422" spans="2:7" x14ac:dyDescent="0.2">
      <c r="B422" s="149">
        <v>44805</v>
      </c>
      <c r="C422">
        <v>341.948059</v>
      </c>
      <c r="D422">
        <v>8.5973446488789003E-4</v>
      </c>
      <c r="E422">
        <v>8.5973446488789003E-4</v>
      </c>
      <c r="F422">
        <v>420</v>
      </c>
      <c r="G422">
        <f t="shared" ca="1" si="8"/>
        <v>1.8498014690157265E-2</v>
      </c>
    </row>
    <row r="423" spans="2:7" x14ac:dyDescent="0.2">
      <c r="B423" s="149">
        <v>44803</v>
      </c>
      <c r="C423">
        <v>341.65432700000002</v>
      </c>
      <c r="D423">
        <v>2.40644883232995E-2</v>
      </c>
      <c r="E423">
        <v>2.40644883232995E-2</v>
      </c>
      <c r="F423">
        <v>421</v>
      </c>
      <c r="G423">
        <f t="shared" ca="1" si="8"/>
        <v>1.865677182062106E-2</v>
      </c>
    </row>
    <row r="424" spans="2:7" x14ac:dyDescent="0.2">
      <c r="B424" s="149">
        <v>44802</v>
      </c>
      <c r="C424">
        <v>333.62579299999999</v>
      </c>
      <c r="D424">
        <v>-9.5915777334463839E-3</v>
      </c>
      <c r="E424">
        <v>-9.5915777334463839E-3</v>
      </c>
      <c r="F424">
        <v>422</v>
      </c>
      <c r="G424">
        <f t="shared" ca="1" si="8"/>
        <v>-7.3211689096912302E-4</v>
      </c>
    </row>
    <row r="425" spans="2:7" x14ac:dyDescent="0.2">
      <c r="B425" s="149">
        <v>44799</v>
      </c>
      <c r="C425">
        <v>336.85678100000001</v>
      </c>
      <c r="D425">
        <v>9.0922428463390773E-3</v>
      </c>
      <c r="E425">
        <v>9.0922428463390773E-3</v>
      </c>
      <c r="F425">
        <v>423</v>
      </c>
      <c r="G425">
        <f t="shared" ca="1" si="8"/>
        <v>5.4285386134155281E-4</v>
      </c>
    </row>
    <row r="426" spans="2:7" x14ac:dyDescent="0.2">
      <c r="B426" s="149">
        <v>44798</v>
      </c>
      <c r="C426">
        <v>333.821594</v>
      </c>
      <c r="D426">
        <v>9.9230104228990416E-3</v>
      </c>
      <c r="E426">
        <v>9.9230104228990416E-3</v>
      </c>
      <c r="F426">
        <v>424</v>
      </c>
      <c r="G426">
        <f t="shared" ca="1" si="8"/>
        <v>-1.7817397787983962E-2</v>
      </c>
    </row>
    <row r="427" spans="2:7" x14ac:dyDescent="0.2">
      <c r="B427" s="149">
        <v>44797</v>
      </c>
      <c r="C427">
        <v>330.54162600000001</v>
      </c>
      <c r="D427">
        <v>8.8152205033557914E-3</v>
      </c>
      <c r="E427">
        <v>8.8152205033557914E-3</v>
      </c>
      <c r="F427">
        <v>425</v>
      </c>
      <c r="G427">
        <f t="shared" ca="1" si="8"/>
        <v>7.0943940630835735E-3</v>
      </c>
    </row>
    <row r="428" spans="2:7" x14ac:dyDescent="0.2">
      <c r="B428" s="149">
        <v>44796</v>
      </c>
      <c r="C428">
        <v>327.65329000000003</v>
      </c>
      <c r="D428">
        <v>1.1179867634134881E-2</v>
      </c>
      <c r="E428">
        <v>1.1179867634134881E-2</v>
      </c>
      <c r="F428">
        <v>426</v>
      </c>
      <c r="G428">
        <f t="shared" ca="1" si="8"/>
        <v>7.437500412920986E-2</v>
      </c>
    </row>
    <row r="429" spans="2:7" x14ac:dyDescent="0.2">
      <c r="B429" s="149">
        <v>44795</v>
      </c>
      <c r="C429">
        <v>324.03066999999999</v>
      </c>
      <c r="D429">
        <v>-2.8047014267267304E-2</v>
      </c>
      <c r="E429">
        <v>-2.8047014267267304E-2</v>
      </c>
      <c r="F429">
        <v>427</v>
      </c>
      <c r="G429">
        <f t="shared" ca="1" si="8"/>
        <v>-1.3399748599368483E-2</v>
      </c>
    </row>
    <row r="430" spans="2:7" x14ac:dyDescent="0.2">
      <c r="B430" s="149">
        <v>44792</v>
      </c>
      <c r="C430">
        <v>333.381012</v>
      </c>
      <c r="D430">
        <v>-7.4332833173085056E-3</v>
      </c>
      <c r="E430">
        <v>-7.4332833173085056E-3</v>
      </c>
      <c r="F430">
        <v>428</v>
      </c>
      <c r="G430">
        <f t="shared" ca="1" si="8"/>
        <v>-1.0125162281694728E-2</v>
      </c>
    </row>
    <row r="431" spans="2:7" x14ac:dyDescent="0.2">
      <c r="B431" s="149">
        <v>44791</v>
      </c>
      <c r="C431">
        <v>335.87768599999998</v>
      </c>
      <c r="D431">
        <v>-3.4857943915706001E-3</v>
      </c>
      <c r="E431">
        <v>-3.4857943915706001E-3</v>
      </c>
      <c r="F431">
        <v>429</v>
      </c>
      <c r="G431">
        <f t="shared" ca="1" si="8"/>
        <v>4.0757426764803581E-3</v>
      </c>
    </row>
    <row r="432" spans="2:7" x14ac:dyDescent="0.2">
      <c r="B432" s="149">
        <v>44790</v>
      </c>
      <c r="C432">
        <v>337.05258199999997</v>
      </c>
      <c r="D432">
        <v>1.9697839811558149E-2</v>
      </c>
      <c r="E432">
        <v>1.9697839811558149E-2</v>
      </c>
      <c r="F432">
        <v>430</v>
      </c>
      <c r="G432">
        <f t="shared" ca="1" si="8"/>
        <v>4.4674257745751803E-2</v>
      </c>
    </row>
    <row r="433" spans="2:7" x14ac:dyDescent="0.2">
      <c r="B433" s="149">
        <v>44789</v>
      </c>
      <c r="C433">
        <v>330.54162600000001</v>
      </c>
      <c r="D433">
        <v>-1.9216672699675437E-3</v>
      </c>
      <c r="E433">
        <v>-1.9216672699675437E-3</v>
      </c>
      <c r="F433">
        <v>431</v>
      </c>
      <c r="G433">
        <f t="shared" ca="1" si="8"/>
        <v>-1.6443923839523276E-2</v>
      </c>
    </row>
    <row r="434" spans="2:7" x14ac:dyDescent="0.2">
      <c r="B434" s="149">
        <v>44785</v>
      </c>
      <c r="C434">
        <v>331.17804000000001</v>
      </c>
      <c r="D434">
        <v>-2.0652893021048347E-3</v>
      </c>
      <c r="E434">
        <v>-2.0652893021048347E-3</v>
      </c>
      <c r="F434">
        <v>432</v>
      </c>
      <c r="G434">
        <f t="shared" ca="1" si="8"/>
        <v>3.5136772335260767E-2</v>
      </c>
    </row>
    <row r="435" spans="2:7" x14ac:dyDescent="0.2">
      <c r="B435" s="149">
        <v>44784</v>
      </c>
      <c r="C435">
        <v>331.86343399999998</v>
      </c>
      <c r="D435">
        <v>2.3554409288191587E-2</v>
      </c>
      <c r="E435">
        <v>2.3554409288191587E-2</v>
      </c>
      <c r="F435">
        <v>433</v>
      </c>
      <c r="G435">
        <f t="shared" ca="1" si="8"/>
        <v>9.9805724964729496E-3</v>
      </c>
    </row>
    <row r="436" spans="2:7" x14ac:dyDescent="0.2">
      <c r="B436" s="149">
        <v>44783</v>
      </c>
      <c r="C436">
        <v>324.226471</v>
      </c>
      <c r="D436">
        <v>-1.9541067951998746E-2</v>
      </c>
      <c r="E436">
        <v>-1.9541067951998746E-2</v>
      </c>
      <c r="F436">
        <v>434</v>
      </c>
      <c r="G436">
        <f t="shared" ca="1" si="8"/>
        <v>-8.0343674335185272E-3</v>
      </c>
    </row>
    <row r="437" spans="2:7" x14ac:dyDescent="0.2">
      <c r="B437" s="149">
        <v>44781</v>
      </c>
      <c r="C437">
        <v>330.68847699999998</v>
      </c>
      <c r="D437">
        <v>-1.9878217388532994E-2</v>
      </c>
      <c r="E437">
        <v>-1.9878217388532994E-2</v>
      </c>
      <c r="F437">
        <v>435</v>
      </c>
      <c r="G437">
        <f t="shared" ca="1" si="8"/>
        <v>-4.8381910157256861E-2</v>
      </c>
    </row>
    <row r="438" spans="2:7" x14ac:dyDescent="0.2">
      <c r="B438" s="149">
        <v>44778</v>
      </c>
      <c r="C438">
        <v>337.39529399999998</v>
      </c>
      <c r="D438">
        <v>-1.6271719570668166E-2</v>
      </c>
      <c r="E438">
        <v>-1.6271719570668166E-2</v>
      </c>
      <c r="F438">
        <v>436</v>
      </c>
      <c r="G438">
        <f t="shared" ca="1" si="8"/>
        <v>-1.3427318336952924E-2</v>
      </c>
    </row>
    <row r="439" spans="2:7" x14ac:dyDescent="0.2">
      <c r="B439" s="149">
        <v>44777</v>
      </c>
      <c r="C439">
        <v>342.97610500000002</v>
      </c>
      <c r="D439">
        <v>-1.6011187154327394E-2</v>
      </c>
      <c r="E439">
        <v>-1.6011187154327394E-2</v>
      </c>
      <c r="F439">
        <v>437</v>
      </c>
      <c r="G439">
        <f t="shared" ca="1" si="8"/>
        <v>3.8612798442158166E-3</v>
      </c>
    </row>
    <row r="440" spans="2:7" x14ac:dyDescent="0.2">
      <c r="B440" s="149">
        <v>44776</v>
      </c>
      <c r="C440">
        <v>348.556915</v>
      </c>
      <c r="D440">
        <v>-1.671043692402566E-2</v>
      </c>
      <c r="E440">
        <v>-1.671043692402566E-2</v>
      </c>
      <c r="F440">
        <v>438</v>
      </c>
      <c r="G440">
        <f t="shared" ca="1" si="8"/>
        <v>-1.6786424241941839E-2</v>
      </c>
    </row>
    <row r="441" spans="2:7" x14ac:dyDescent="0.2">
      <c r="B441" s="149">
        <v>44775</v>
      </c>
      <c r="C441">
        <v>354.48043799999999</v>
      </c>
      <c r="D441">
        <v>2.7617046897182693E-4</v>
      </c>
      <c r="E441">
        <v>2.7617046897182693E-4</v>
      </c>
      <c r="F441">
        <v>439</v>
      </c>
      <c r="G441">
        <f t="shared" ca="1" si="8"/>
        <v>-9.4882571732446991E-2</v>
      </c>
    </row>
    <row r="442" spans="2:7" x14ac:dyDescent="0.2">
      <c r="B442" s="149">
        <v>44774</v>
      </c>
      <c r="C442">
        <v>354.38256799999999</v>
      </c>
      <c r="D442">
        <v>-3.6213431798293248E-2</v>
      </c>
      <c r="E442">
        <v>-3.6213431798293248E-2</v>
      </c>
      <c r="F442">
        <v>440</v>
      </c>
      <c r="G442">
        <f t="shared" ca="1" si="8"/>
        <v>6.8490425349761012E-3</v>
      </c>
    </row>
    <row r="443" spans="2:7" x14ac:dyDescent="0.2">
      <c r="B443" s="149">
        <v>44771</v>
      </c>
      <c r="C443">
        <v>367.69818099999998</v>
      </c>
      <c r="D443">
        <v>2.0516312202712664E-2</v>
      </c>
      <c r="E443">
        <v>2.0516312202712664E-2</v>
      </c>
      <c r="F443">
        <v>441</v>
      </c>
      <c r="G443">
        <f t="shared" ca="1" si="8"/>
        <v>1.3030537587201085E-2</v>
      </c>
    </row>
    <row r="444" spans="2:7" x14ac:dyDescent="0.2">
      <c r="B444" s="149">
        <v>44770</v>
      </c>
      <c r="C444">
        <v>360.30603000000002</v>
      </c>
      <c r="D444">
        <v>3.269250261281452E-2</v>
      </c>
      <c r="E444">
        <v>3.269250261281452E-2</v>
      </c>
      <c r="F444">
        <v>442</v>
      </c>
      <c r="G444">
        <f t="shared" ca="1" si="8"/>
        <v>3.462565527167652E-2</v>
      </c>
    </row>
    <row r="445" spans="2:7" x14ac:dyDescent="0.2">
      <c r="B445" s="149">
        <v>44769</v>
      </c>
      <c r="C445">
        <v>348.89962800000001</v>
      </c>
      <c r="D445">
        <v>-1.6809290389498644E-3</v>
      </c>
      <c r="E445">
        <v>-1.6809290389498644E-3</v>
      </c>
      <c r="F445">
        <v>443</v>
      </c>
      <c r="G445">
        <f t="shared" ca="1" si="8"/>
        <v>6.714617712141055E-2</v>
      </c>
    </row>
    <row r="446" spans="2:7" x14ac:dyDescent="0.2">
      <c r="B446" s="149">
        <v>44768</v>
      </c>
      <c r="C446">
        <v>349.48709100000002</v>
      </c>
      <c r="D446">
        <v>-3.0996126943929954E-2</v>
      </c>
      <c r="E446">
        <v>-3.0996126943929954E-2</v>
      </c>
      <c r="F446">
        <v>444</v>
      </c>
      <c r="G446">
        <f t="shared" ca="1" si="8"/>
        <v>-5.4365097534362146E-2</v>
      </c>
    </row>
    <row r="447" spans="2:7" x14ac:dyDescent="0.2">
      <c r="B447" s="149">
        <v>44767</v>
      </c>
      <c r="C447">
        <v>360.66635100000002</v>
      </c>
      <c r="D447">
        <v>-5.1171375877557632E-3</v>
      </c>
      <c r="E447">
        <v>-5.1171375877557632E-3</v>
      </c>
      <c r="F447">
        <v>445</v>
      </c>
      <c r="G447">
        <f t="shared" ca="1" si="8"/>
        <v>-1.2157510933875921E-3</v>
      </c>
    </row>
    <row r="448" spans="2:7" x14ac:dyDescent="0.2">
      <c r="B448" s="149">
        <v>44764</v>
      </c>
      <c r="C448">
        <v>362.52142300000003</v>
      </c>
      <c r="D448">
        <v>6.3693250994887761E-3</v>
      </c>
      <c r="E448">
        <v>6.3693250994887761E-3</v>
      </c>
      <c r="F448">
        <v>446</v>
      </c>
      <c r="G448">
        <f t="shared" ca="1" si="8"/>
        <v>1.7318780605154332E-2</v>
      </c>
    </row>
    <row r="449" spans="2:7" x14ac:dyDescent="0.2">
      <c r="B449" s="149">
        <v>44763</v>
      </c>
      <c r="C449">
        <v>360.22701999999998</v>
      </c>
      <c r="D449">
        <v>2.9867496585739253E-2</v>
      </c>
      <c r="E449">
        <v>2.9867496585739253E-2</v>
      </c>
      <c r="F449">
        <v>447</v>
      </c>
      <c r="G449">
        <f t="shared" ca="1" si="8"/>
        <v>-1.0754997314777501E-5</v>
      </c>
    </row>
    <row r="450" spans="2:7" x14ac:dyDescent="0.2">
      <c r="B450" s="149">
        <v>44762</v>
      </c>
      <c r="C450">
        <v>349.779968</v>
      </c>
      <c r="D450">
        <v>9.7786944413694719E-4</v>
      </c>
      <c r="E450">
        <v>9.7786944413694719E-4</v>
      </c>
      <c r="F450">
        <v>448</v>
      </c>
      <c r="G450">
        <f t="shared" ca="1" si="8"/>
        <v>-2.6412738819913176E-4</v>
      </c>
    </row>
    <row r="451" spans="2:7" x14ac:dyDescent="0.2">
      <c r="B451" s="149">
        <v>44761</v>
      </c>
      <c r="C451">
        <v>349.43826300000001</v>
      </c>
      <c r="D451">
        <v>-2.9253773847337148E-3</v>
      </c>
      <c r="E451">
        <v>-2.9253773847337148E-3</v>
      </c>
      <c r="F451">
        <v>449</v>
      </c>
      <c r="G451">
        <f t="shared" ref="G451:G514" ca="1" si="9">_xlfn.NORM.INV(RAND(),$N$5,$N$6)</f>
        <v>-2.3198252928582356E-2</v>
      </c>
    </row>
    <row r="452" spans="2:7" x14ac:dyDescent="0.2">
      <c r="B452" s="149">
        <v>44760</v>
      </c>
      <c r="C452">
        <v>350.46350100000001</v>
      </c>
      <c r="D452">
        <v>-6.5041014506171087E-3</v>
      </c>
      <c r="E452">
        <v>-6.5041014506171087E-3</v>
      </c>
      <c r="F452">
        <v>450</v>
      </c>
      <c r="G452">
        <f t="shared" ca="1" si="9"/>
        <v>-7.5479036766118252E-2</v>
      </c>
    </row>
    <row r="453" spans="2:7" x14ac:dyDescent="0.2">
      <c r="B453" s="149">
        <v>44757</v>
      </c>
      <c r="C453">
        <v>352.75787400000002</v>
      </c>
      <c r="D453">
        <v>4.0011560837713046E-2</v>
      </c>
      <c r="E453">
        <v>4.0011560837713046E-2</v>
      </c>
      <c r="F453">
        <v>451</v>
      </c>
      <c r="G453">
        <f t="shared" ca="1" si="9"/>
        <v>7.3526923831581714E-2</v>
      </c>
    </row>
    <row r="454" spans="2:7" x14ac:dyDescent="0.2">
      <c r="B454" s="149">
        <v>44756</v>
      </c>
      <c r="C454">
        <v>339.18649299999998</v>
      </c>
      <c r="D454">
        <v>-2.1684101861646717E-2</v>
      </c>
      <c r="E454">
        <v>-2.1684101861646717E-2</v>
      </c>
      <c r="F454">
        <v>452</v>
      </c>
      <c r="G454">
        <f t="shared" ca="1" si="9"/>
        <v>-2.0955099529799581E-2</v>
      </c>
    </row>
    <row r="455" spans="2:7" x14ac:dyDescent="0.2">
      <c r="B455" s="149">
        <v>44755</v>
      </c>
      <c r="C455">
        <v>346.70446800000002</v>
      </c>
      <c r="D455">
        <v>-7.8233991221504737E-3</v>
      </c>
      <c r="E455">
        <v>-7.8233991221504737E-3</v>
      </c>
      <c r="F455">
        <v>453</v>
      </c>
      <c r="G455">
        <f t="shared" ca="1" si="9"/>
        <v>-7.2546736845173293E-2</v>
      </c>
    </row>
    <row r="456" spans="2:7" x14ac:dyDescent="0.2">
      <c r="B456" s="149">
        <v>44754</v>
      </c>
      <c r="C456">
        <v>349.43826300000001</v>
      </c>
      <c r="D456">
        <v>4.252832311492976E-2</v>
      </c>
      <c r="E456">
        <v>4.252832311492976E-2</v>
      </c>
      <c r="F456">
        <v>454</v>
      </c>
      <c r="G456">
        <f t="shared" ca="1" si="9"/>
        <v>-7.301083400843722E-2</v>
      </c>
    </row>
    <row r="457" spans="2:7" x14ac:dyDescent="0.2">
      <c r="B457" s="149">
        <v>44753</v>
      </c>
      <c r="C457">
        <v>335.18347199999999</v>
      </c>
      <c r="D457">
        <v>1.7788353028443334E-2</v>
      </c>
      <c r="E457">
        <v>1.7788353028443334E-2</v>
      </c>
      <c r="F457">
        <v>455</v>
      </c>
      <c r="G457">
        <f t="shared" ca="1" si="9"/>
        <v>-6.4493810527686074E-2</v>
      </c>
    </row>
    <row r="458" spans="2:7" x14ac:dyDescent="0.2">
      <c r="B458" s="149">
        <v>44750</v>
      </c>
      <c r="C458">
        <v>329.32531699999998</v>
      </c>
      <c r="D458">
        <v>3.3236324722146882E-2</v>
      </c>
      <c r="E458">
        <v>3.3236324722146882E-2</v>
      </c>
      <c r="F458">
        <v>456</v>
      </c>
      <c r="G458">
        <f t="shared" ca="1" si="9"/>
        <v>-1.3260558286773185E-2</v>
      </c>
    </row>
    <row r="459" spans="2:7" x14ac:dyDescent="0.2">
      <c r="B459" s="149">
        <v>44749</v>
      </c>
      <c r="C459">
        <v>318.73184199999997</v>
      </c>
      <c r="D459">
        <v>2.770356556101124E-2</v>
      </c>
      <c r="E459">
        <v>2.770356556101124E-2</v>
      </c>
      <c r="F459">
        <v>457</v>
      </c>
      <c r="G459">
        <f t="shared" ca="1" si="9"/>
        <v>2.8261711707753087E-2</v>
      </c>
    </row>
    <row r="460" spans="2:7" x14ac:dyDescent="0.2">
      <c r="B460" s="149">
        <v>44748</v>
      </c>
      <c r="C460">
        <v>310.13986199999999</v>
      </c>
      <c r="D460">
        <v>1.2607064023011164E-3</v>
      </c>
      <c r="E460">
        <v>1.2607064023011164E-3</v>
      </c>
      <c r="F460">
        <v>458</v>
      </c>
      <c r="G460">
        <f t="shared" ca="1" si="9"/>
        <v>4.9916991014068254E-2</v>
      </c>
    </row>
    <row r="461" spans="2:7" x14ac:dyDescent="0.2">
      <c r="B461" s="149">
        <v>44747</v>
      </c>
      <c r="C461">
        <v>309.74935900000003</v>
      </c>
      <c r="D461">
        <v>2.8450554561513385E-3</v>
      </c>
      <c r="E461">
        <v>2.8450554561513385E-3</v>
      </c>
      <c r="F461">
        <v>459</v>
      </c>
      <c r="G461">
        <f t="shared" ca="1" si="9"/>
        <v>-3.8573089255869837E-2</v>
      </c>
    </row>
    <row r="462" spans="2:7" x14ac:dyDescent="0.2">
      <c r="B462" s="149">
        <v>44746</v>
      </c>
      <c r="C462">
        <v>308.87060500000001</v>
      </c>
      <c r="D462">
        <v>9.8962312810924342E-3</v>
      </c>
      <c r="E462">
        <v>9.8962312810924342E-3</v>
      </c>
      <c r="F462">
        <v>460</v>
      </c>
      <c r="G462">
        <f t="shared" ca="1" si="9"/>
        <v>2.0470623909512913E-2</v>
      </c>
    </row>
    <row r="463" spans="2:7" x14ac:dyDescent="0.2">
      <c r="B463" s="149">
        <v>44743</v>
      </c>
      <c r="C463">
        <v>305.84390300000001</v>
      </c>
      <c r="D463">
        <v>6.7490695713486063E-3</v>
      </c>
      <c r="E463">
        <v>6.7490695713486063E-3</v>
      </c>
      <c r="F463">
        <v>461</v>
      </c>
      <c r="G463">
        <f t="shared" ca="1" si="9"/>
        <v>1.601444212028285E-2</v>
      </c>
    </row>
    <row r="464" spans="2:7" x14ac:dyDescent="0.2">
      <c r="B464" s="149">
        <v>44742</v>
      </c>
      <c r="C464">
        <v>303.79357900000002</v>
      </c>
      <c r="D464">
        <v>-5.4686314127263901E-2</v>
      </c>
      <c r="E464">
        <v>-5.4686314127263901E-2</v>
      </c>
      <c r="F464">
        <v>462</v>
      </c>
      <c r="G464">
        <f t="shared" ca="1" si="9"/>
        <v>1.0884741085283546E-2</v>
      </c>
    </row>
    <row r="465" spans="2:7" x14ac:dyDescent="0.2">
      <c r="B465" s="149">
        <v>44741</v>
      </c>
      <c r="C465">
        <v>321.36801100000002</v>
      </c>
      <c r="D465">
        <v>3.8328144799896532E-2</v>
      </c>
      <c r="E465">
        <v>3.8328144799896532E-2</v>
      </c>
      <c r="F465">
        <v>463</v>
      </c>
      <c r="G465">
        <f t="shared" ca="1" si="9"/>
        <v>-1.4664867108474488E-2</v>
      </c>
    </row>
    <row r="466" spans="2:7" x14ac:dyDescent="0.2">
      <c r="B466" s="149">
        <v>44740</v>
      </c>
      <c r="C466">
        <v>309.50524899999999</v>
      </c>
      <c r="D466">
        <v>-1.5763967705462891E-4</v>
      </c>
      <c r="E466">
        <v>-1.5763967705462891E-4</v>
      </c>
      <c r="F466">
        <v>464</v>
      </c>
      <c r="G466">
        <f t="shared" ca="1" si="9"/>
        <v>-2.6963975764152714E-2</v>
      </c>
    </row>
    <row r="467" spans="2:7" x14ac:dyDescent="0.2">
      <c r="B467" s="149">
        <v>44739</v>
      </c>
      <c r="C467">
        <v>309.55404700000003</v>
      </c>
      <c r="D467">
        <v>1.9945282421990181E-2</v>
      </c>
      <c r="E467">
        <v>1.9945282421990181E-2</v>
      </c>
      <c r="F467">
        <v>465</v>
      </c>
      <c r="G467">
        <f t="shared" ca="1" si="9"/>
        <v>-4.5408901450632987E-3</v>
      </c>
    </row>
    <row r="468" spans="2:7" x14ac:dyDescent="0.2">
      <c r="B468" s="149">
        <v>44736</v>
      </c>
      <c r="C468">
        <v>303.50064099999997</v>
      </c>
      <c r="D468">
        <v>5.0523776895748815E-2</v>
      </c>
      <c r="E468">
        <v>5.0523776895748815E-2</v>
      </c>
      <c r="F468">
        <v>466</v>
      </c>
      <c r="G468">
        <f t="shared" ca="1" si="9"/>
        <v>1.9834901287531719E-2</v>
      </c>
    </row>
    <row r="469" spans="2:7" x14ac:dyDescent="0.2">
      <c r="B469" s="149">
        <v>44735</v>
      </c>
      <c r="C469">
        <v>288.90411399999999</v>
      </c>
      <c r="D469">
        <v>-1.3995461071750563E-2</v>
      </c>
      <c r="E469">
        <v>-1.3995461071750563E-2</v>
      </c>
      <c r="F469">
        <v>467</v>
      </c>
      <c r="G469">
        <f t="shared" ca="1" si="9"/>
        <v>4.2537391044348359E-2</v>
      </c>
    </row>
    <row r="470" spans="2:7" x14ac:dyDescent="0.2">
      <c r="B470" s="149">
        <v>44734</v>
      </c>
      <c r="C470">
        <v>293.00485200000003</v>
      </c>
      <c r="D470">
        <v>-1.282876839672613E-2</v>
      </c>
      <c r="E470">
        <v>-1.282876839672613E-2</v>
      </c>
      <c r="F470">
        <v>468</v>
      </c>
      <c r="G470">
        <f t="shared" ca="1" si="9"/>
        <v>-1.507803888327576E-2</v>
      </c>
    </row>
    <row r="471" spans="2:7" x14ac:dyDescent="0.2">
      <c r="B471" s="149">
        <v>44733</v>
      </c>
      <c r="C471">
        <v>296.812592</v>
      </c>
      <c r="D471">
        <v>5.1539172460955053E-2</v>
      </c>
      <c r="E471">
        <v>5.1539172460955053E-2</v>
      </c>
      <c r="F471">
        <v>469</v>
      </c>
      <c r="G471">
        <f t="shared" ca="1" si="9"/>
        <v>-1.0571694116643352E-2</v>
      </c>
    </row>
    <row r="472" spans="2:7" x14ac:dyDescent="0.2">
      <c r="B472" s="149">
        <v>44732</v>
      </c>
      <c r="C472">
        <v>282.26489299999997</v>
      </c>
      <c r="D472">
        <v>-9.8534408620766775E-2</v>
      </c>
      <c r="E472">
        <v>-9.8534408620766775E-2</v>
      </c>
      <c r="F472">
        <v>470</v>
      </c>
      <c r="G472">
        <f t="shared" ca="1" si="9"/>
        <v>-7.5226060133831985E-3</v>
      </c>
    </row>
    <row r="473" spans="2:7" x14ac:dyDescent="0.2">
      <c r="B473" s="149">
        <v>44729</v>
      </c>
      <c r="C473">
        <v>313.11776700000001</v>
      </c>
      <c r="D473">
        <v>-3.6937004896523684E-2</v>
      </c>
      <c r="E473">
        <v>-3.6937004896523684E-2</v>
      </c>
      <c r="F473">
        <v>471</v>
      </c>
      <c r="G473">
        <f t="shared" ca="1" si="9"/>
        <v>-1.9875351711550731E-2</v>
      </c>
    </row>
    <row r="474" spans="2:7" x14ac:dyDescent="0.2">
      <c r="B474" s="149">
        <v>44728</v>
      </c>
      <c r="C474">
        <v>325.12698399999999</v>
      </c>
      <c r="D474">
        <v>-4.4339204089688902E-2</v>
      </c>
      <c r="E474">
        <v>-4.4339204089688902E-2</v>
      </c>
      <c r="F474">
        <v>472</v>
      </c>
      <c r="G474">
        <f t="shared" ca="1" si="9"/>
        <v>1.8732864244382717E-2</v>
      </c>
    </row>
    <row r="475" spans="2:7" x14ac:dyDescent="0.2">
      <c r="B475" s="149">
        <v>44727</v>
      </c>
      <c r="C475">
        <v>340.21170000000001</v>
      </c>
      <c r="D475">
        <v>-1.1489384532528761E-2</v>
      </c>
      <c r="E475">
        <v>-1.1489384532528761E-2</v>
      </c>
      <c r="F475">
        <v>473</v>
      </c>
      <c r="G475">
        <f t="shared" ca="1" si="9"/>
        <v>-4.6051676638083551E-2</v>
      </c>
    </row>
    <row r="476" spans="2:7" x14ac:dyDescent="0.2">
      <c r="B476" s="149">
        <v>44726</v>
      </c>
      <c r="C476">
        <v>344.165955</v>
      </c>
      <c r="D476">
        <v>-2.5466037732792329E-3</v>
      </c>
      <c r="E476">
        <v>-2.5466037732792329E-3</v>
      </c>
      <c r="F476">
        <v>474</v>
      </c>
      <c r="G476">
        <f t="shared" ca="1" si="9"/>
        <v>-3.0257700122838568E-3</v>
      </c>
    </row>
    <row r="477" spans="2:7" x14ac:dyDescent="0.2">
      <c r="B477" s="149">
        <v>44725</v>
      </c>
      <c r="C477">
        <v>345.044647</v>
      </c>
      <c r="D477">
        <v>-3.2046072752080185E-2</v>
      </c>
      <c r="E477">
        <v>-3.2046072752080185E-2</v>
      </c>
      <c r="F477">
        <v>475</v>
      </c>
      <c r="G477">
        <f t="shared" ca="1" si="9"/>
        <v>-6.1307140189029039E-2</v>
      </c>
    </row>
    <row r="478" spans="2:7" x14ac:dyDescent="0.2">
      <c r="B478" s="149">
        <v>44722</v>
      </c>
      <c r="C478">
        <v>356.46804800000001</v>
      </c>
      <c r="D478">
        <v>-2.1048299089087327E-2</v>
      </c>
      <c r="E478">
        <v>-2.1048299089087327E-2</v>
      </c>
      <c r="F478">
        <v>476</v>
      </c>
      <c r="G478">
        <f t="shared" ca="1" si="9"/>
        <v>5.3137181373001309E-2</v>
      </c>
    </row>
    <row r="479" spans="2:7" x14ac:dyDescent="0.2">
      <c r="B479" s="149">
        <v>44721</v>
      </c>
      <c r="C479">
        <v>364.13241599999998</v>
      </c>
      <c r="D479">
        <v>3.3102438896012075E-2</v>
      </c>
      <c r="E479">
        <v>3.3102438896012075E-2</v>
      </c>
      <c r="F479">
        <v>477</v>
      </c>
      <c r="G479">
        <f t="shared" ca="1" si="9"/>
        <v>4.4734368900241246E-3</v>
      </c>
    </row>
    <row r="480" spans="2:7" x14ac:dyDescent="0.2">
      <c r="B480" s="149">
        <v>44720</v>
      </c>
      <c r="C480">
        <v>352.464966</v>
      </c>
      <c r="D480">
        <v>-1.8354892314399959E-2</v>
      </c>
      <c r="E480">
        <v>-1.8354892314399959E-2</v>
      </c>
      <c r="F480">
        <v>478</v>
      </c>
      <c r="G480">
        <f t="shared" ca="1" si="9"/>
        <v>4.1765702668064453E-2</v>
      </c>
    </row>
    <row r="481" spans="2:7" x14ac:dyDescent="0.2">
      <c r="B481" s="149">
        <v>44719</v>
      </c>
      <c r="C481">
        <v>359.05538899999999</v>
      </c>
      <c r="D481">
        <v>-2.1160539464420976E-2</v>
      </c>
      <c r="E481">
        <v>-2.1160539464420976E-2</v>
      </c>
      <c r="F481">
        <v>479</v>
      </c>
      <c r="G481">
        <f t="shared" ca="1" si="9"/>
        <v>-4.1435177313077819E-3</v>
      </c>
    </row>
    <row r="482" spans="2:7" x14ac:dyDescent="0.2">
      <c r="B482" s="149">
        <v>44718</v>
      </c>
      <c r="C482">
        <v>366.81744400000002</v>
      </c>
      <c r="D482">
        <v>-1.1185646082988316E-2</v>
      </c>
      <c r="E482">
        <v>-1.1185646082988316E-2</v>
      </c>
      <c r="F482">
        <v>480</v>
      </c>
      <c r="G482">
        <f t="shared" ca="1" si="9"/>
        <v>-5.7962395442651235E-2</v>
      </c>
    </row>
    <row r="483" spans="2:7" x14ac:dyDescent="0.2">
      <c r="B483" s="149">
        <v>44715</v>
      </c>
      <c r="C483">
        <v>370.966949</v>
      </c>
      <c r="D483">
        <v>-2.0495010728040188E-2</v>
      </c>
      <c r="E483">
        <v>-2.0495010728040188E-2</v>
      </c>
      <c r="F483">
        <v>481</v>
      </c>
      <c r="G483">
        <f t="shared" ca="1" si="9"/>
        <v>-1.7408241668222402E-2</v>
      </c>
    </row>
    <row r="484" spans="2:7" x14ac:dyDescent="0.2">
      <c r="B484" s="149">
        <v>44714</v>
      </c>
      <c r="C484">
        <v>378.72900399999997</v>
      </c>
      <c r="D484">
        <v>-2.8277161038276601E-3</v>
      </c>
      <c r="E484">
        <v>-2.8277161038276601E-3</v>
      </c>
      <c r="F484">
        <v>482</v>
      </c>
      <c r="G484">
        <f t="shared" ca="1" si="9"/>
        <v>5.2380365805700949E-2</v>
      </c>
    </row>
    <row r="485" spans="2:7" x14ac:dyDescent="0.2">
      <c r="B485" s="149">
        <v>44713</v>
      </c>
      <c r="C485">
        <v>379.80297899999999</v>
      </c>
      <c r="D485">
        <v>1.1703533350605347E-2</v>
      </c>
      <c r="E485">
        <v>1.1703533350605347E-2</v>
      </c>
      <c r="F485">
        <v>483</v>
      </c>
      <c r="G485">
        <f t="shared" ca="1" si="9"/>
        <v>3.4803343832768896E-2</v>
      </c>
    </row>
    <row r="486" spans="2:7" x14ac:dyDescent="0.2">
      <c r="B486" s="149">
        <v>44712</v>
      </c>
      <c r="C486">
        <v>375.40936299999998</v>
      </c>
      <c r="D486">
        <v>3.2630479860190527E-2</v>
      </c>
      <c r="E486">
        <v>3.2630479860190527E-2</v>
      </c>
      <c r="F486">
        <v>484</v>
      </c>
      <c r="G486">
        <f t="shared" ca="1" si="9"/>
        <v>3.4722218105781071E-2</v>
      </c>
    </row>
    <row r="487" spans="2:7" x14ac:dyDescent="0.2">
      <c r="B487" s="149">
        <v>44711</v>
      </c>
      <c r="C487">
        <v>363.54666099999997</v>
      </c>
      <c r="D487">
        <v>2.3642769489132909E-2</v>
      </c>
      <c r="E487">
        <v>2.3642769489132909E-2</v>
      </c>
      <c r="F487">
        <v>485</v>
      </c>
      <c r="G487">
        <f t="shared" ca="1" si="9"/>
        <v>-3.8789051761284846E-2</v>
      </c>
    </row>
    <row r="488" spans="2:7" x14ac:dyDescent="0.2">
      <c r="B488" s="149">
        <v>44708</v>
      </c>
      <c r="C488">
        <v>355.14993299999998</v>
      </c>
      <c r="D488">
        <v>6.5621765843706506E-2</v>
      </c>
      <c r="E488">
        <v>6.5621765843706506E-2</v>
      </c>
      <c r="F488">
        <v>486</v>
      </c>
      <c r="G488">
        <f t="shared" ca="1" si="9"/>
        <v>-5.7794120090969361E-3</v>
      </c>
    </row>
    <row r="489" spans="2:7" x14ac:dyDescent="0.2">
      <c r="B489" s="149">
        <v>44707</v>
      </c>
      <c r="C489">
        <v>333.27954099999999</v>
      </c>
      <c r="D489">
        <v>-1.3439332271328718E-2</v>
      </c>
      <c r="E489">
        <v>-1.3439332271328718E-2</v>
      </c>
      <c r="F489">
        <v>487</v>
      </c>
      <c r="G489">
        <f t="shared" ca="1" si="9"/>
        <v>-2.1672971087155268E-2</v>
      </c>
    </row>
    <row r="490" spans="2:7" x14ac:dyDescent="0.2">
      <c r="B490" s="149">
        <v>44706</v>
      </c>
      <c r="C490">
        <v>337.81961100000001</v>
      </c>
      <c r="D490">
        <v>-0.15310241327808982</v>
      </c>
      <c r="E490">
        <v>-0.15310241327808982</v>
      </c>
      <c r="F490">
        <v>488</v>
      </c>
      <c r="G490">
        <f t="shared" ca="1" si="9"/>
        <v>-2.0036787318891366E-3</v>
      </c>
    </row>
    <row r="491" spans="2:7" x14ac:dyDescent="0.2">
      <c r="B491" s="149">
        <v>44705</v>
      </c>
      <c r="C491">
        <v>398.89074699999998</v>
      </c>
      <c r="D491">
        <v>-7.6618828795043864E-2</v>
      </c>
      <c r="E491">
        <v>-7.6618828795043864E-2</v>
      </c>
      <c r="F491">
        <v>489</v>
      </c>
      <c r="G491">
        <f t="shared" ca="1" si="9"/>
        <v>-2.8549072164172296E-2</v>
      </c>
    </row>
    <row r="492" spans="2:7" x14ac:dyDescent="0.2">
      <c r="B492" s="149">
        <v>44704</v>
      </c>
      <c r="C492">
        <v>431.98925800000001</v>
      </c>
      <c r="D492">
        <v>-9.8467459527763288E-3</v>
      </c>
      <c r="E492">
        <v>-9.8467459527763288E-3</v>
      </c>
      <c r="F492">
        <v>490</v>
      </c>
      <c r="G492">
        <f t="shared" ca="1" si="9"/>
        <v>-1.8286819259221147E-2</v>
      </c>
    </row>
    <row r="493" spans="2:7" x14ac:dyDescent="0.2">
      <c r="B493" s="149">
        <v>44701</v>
      </c>
      <c r="C493">
        <v>436.28524800000002</v>
      </c>
      <c r="D493">
        <v>1.108722321006189E-2</v>
      </c>
      <c r="E493">
        <v>1.108722321006189E-2</v>
      </c>
      <c r="F493">
        <v>491</v>
      </c>
      <c r="G493">
        <f t="shared" ca="1" si="9"/>
        <v>3.4168107133077712E-2</v>
      </c>
    </row>
    <row r="494" spans="2:7" x14ac:dyDescent="0.2">
      <c r="B494" s="149">
        <v>44700</v>
      </c>
      <c r="C494">
        <v>431.50109900000001</v>
      </c>
      <c r="D494">
        <v>-3.0811434517318655E-2</v>
      </c>
      <c r="E494">
        <v>-3.0811434517318655E-2</v>
      </c>
      <c r="F494">
        <v>492</v>
      </c>
      <c r="G494">
        <f t="shared" ca="1" si="9"/>
        <v>-3.4494345422541886E-2</v>
      </c>
    </row>
    <row r="495" spans="2:7" x14ac:dyDescent="0.2">
      <c r="B495" s="149">
        <v>44699</v>
      </c>
      <c r="C495">
        <v>445.21893299999999</v>
      </c>
      <c r="D495">
        <v>4.4793251365670035E-2</v>
      </c>
      <c r="E495">
        <v>4.4793251365670035E-2</v>
      </c>
      <c r="F495">
        <v>493</v>
      </c>
      <c r="G495">
        <f t="shared" ca="1" si="9"/>
        <v>1.7606388333770841E-2</v>
      </c>
    </row>
    <row r="496" spans="2:7" x14ac:dyDescent="0.2">
      <c r="B496" s="149">
        <v>44698</v>
      </c>
      <c r="C496">
        <v>426.13113399999997</v>
      </c>
      <c r="D496">
        <v>7.4074025157225359E-2</v>
      </c>
      <c r="E496">
        <v>7.4074025157225359E-2</v>
      </c>
      <c r="F496">
        <v>494</v>
      </c>
      <c r="G496">
        <f t="shared" ca="1" si="9"/>
        <v>-8.2394767542654845E-2</v>
      </c>
    </row>
    <row r="497" spans="2:7" x14ac:dyDescent="0.2">
      <c r="B497" s="149">
        <v>44697</v>
      </c>
      <c r="C497">
        <v>396.74279799999999</v>
      </c>
      <c r="D497">
        <v>3.7666000607697522E-2</v>
      </c>
      <c r="E497">
        <v>3.7666000607697522E-2</v>
      </c>
      <c r="F497">
        <v>495</v>
      </c>
      <c r="G497">
        <f t="shared" ca="1" si="9"/>
        <v>-4.8356386864380936E-2</v>
      </c>
    </row>
    <row r="498" spans="2:7" x14ac:dyDescent="0.2">
      <c r="B498" s="149">
        <v>44694</v>
      </c>
      <c r="C498">
        <v>382.341522</v>
      </c>
      <c r="D498">
        <v>6.1102886645172827E-2</v>
      </c>
      <c r="E498">
        <v>6.1102886645172827E-2</v>
      </c>
      <c r="F498">
        <v>496</v>
      </c>
      <c r="G498">
        <f t="shared" ca="1" si="9"/>
        <v>8.7009343923633064E-4</v>
      </c>
    </row>
    <row r="499" spans="2:7" x14ac:dyDescent="0.2">
      <c r="B499" s="149">
        <v>44693</v>
      </c>
      <c r="C499">
        <v>360.32464599999997</v>
      </c>
      <c r="D499">
        <v>-6.010439838211399E-2</v>
      </c>
      <c r="E499">
        <v>-6.010439838211399E-2</v>
      </c>
      <c r="F499">
        <v>497</v>
      </c>
      <c r="G499">
        <f t="shared" ca="1" si="9"/>
        <v>3.041516273450658E-2</v>
      </c>
    </row>
    <row r="500" spans="2:7" x14ac:dyDescent="0.2">
      <c r="B500" s="149">
        <v>44692</v>
      </c>
      <c r="C500">
        <v>383.366669</v>
      </c>
      <c r="D500">
        <v>-6.8224920116551485E-2</v>
      </c>
      <c r="E500">
        <v>-6.8224920116551485E-2</v>
      </c>
      <c r="F500">
        <v>498</v>
      </c>
      <c r="G500">
        <f t="shared" ca="1" si="9"/>
        <v>-1.2290093556837859E-2</v>
      </c>
    </row>
    <row r="501" spans="2:7" x14ac:dyDescent="0.2">
      <c r="B501" s="149">
        <v>44691</v>
      </c>
      <c r="C501">
        <v>411.43691999999999</v>
      </c>
      <c r="D501">
        <v>-2.600266146812456E-2</v>
      </c>
      <c r="E501">
        <v>-2.600266146812456E-2</v>
      </c>
      <c r="F501">
        <v>499</v>
      </c>
      <c r="G501">
        <f t="shared" ca="1" si="9"/>
        <v>4.1663589977990204E-2</v>
      </c>
    </row>
    <row r="502" spans="2:7" x14ac:dyDescent="0.2">
      <c r="B502" s="149">
        <v>44690</v>
      </c>
      <c r="C502">
        <v>422.42099000000002</v>
      </c>
      <c r="D502">
        <v>-3.1452840675301179E-2</v>
      </c>
      <c r="E502">
        <v>-3.1452840675301179E-2</v>
      </c>
      <c r="F502">
        <v>500</v>
      </c>
      <c r="G502">
        <f t="shared" ca="1" si="9"/>
        <v>3.6430865180728064E-2</v>
      </c>
    </row>
    <row r="503" spans="2:7" x14ac:dyDescent="0.2">
      <c r="B503" s="149">
        <v>44687</v>
      </c>
      <c r="C503">
        <v>436.13879400000002</v>
      </c>
      <c r="D503">
        <v>-2.3499856406123218E-2</v>
      </c>
      <c r="E503">
        <v>-2.3499856406123218E-2</v>
      </c>
      <c r="F503">
        <v>501</v>
      </c>
      <c r="G503">
        <f t="shared" ca="1" si="9"/>
        <v>-4.7112206776074375E-3</v>
      </c>
    </row>
    <row r="504" spans="2:7" x14ac:dyDescent="0.2">
      <c r="B504" s="149">
        <v>44686</v>
      </c>
      <c r="C504">
        <v>446.63464399999998</v>
      </c>
      <c r="D504">
        <v>3.2036133805884152E-2</v>
      </c>
      <c r="E504">
        <v>3.2036133805884152E-2</v>
      </c>
      <c r="F504">
        <v>502</v>
      </c>
      <c r="G504">
        <f t="shared" ca="1" si="9"/>
        <v>-6.7823595612602233E-2</v>
      </c>
    </row>
    <row r="505" spans="2:7" x14ac:dyDescent="0.2">
      <c r="B505" s="149">
        <v>44685</v>
      </c>
      <c r="C505">
        <v>432.770355</v>
      </c>
      <c r="D505">
        <v>-3.4524041791776219E-2</v>
      </c>
      <c r="E505">
        <v>-3.4524041791776219E-2</v>
      </c>
      <c r="F505">
        <v>503</v>
      </c>
      <c r="G505">
        <f t="shared" ca="1" si="9"/>
        <v>-2.2517646339632269E-2</v>
      </c>
    </row>
    <row r="506" spans="2:7" x14ac:dyDescent="0.2">
      <c r="B506" s="149">
        <v>44683</v>
      </c>
      <c r="C506">
        <v>448.24560500000001</v>
      </c>
      <c r="D506">
        <v>-2.1525999486774666E-2</v>
      </c>
      <c r="E506">
        <v>-2.1525999486774666E-2</v>
      </c>
      <c r="F506">
        <v>504</v>
      </c>
      <c r="G506">
        <f t="shared" ca="1" si="9"/>
        <v>-2.1535966928959909E-2</v>
      </c>
    </row>
    <row r="507" spans="2:7" x14ac:dyDescent="0.2">
      <c r="B507" s="149">
        <v>44680</v>
      </c>
      <c r="C507">
        <v>458.10681199999999</v>
      </c>
      <c r="D507">
        <v>5.1413984290757378E-3</v>
      </c>
      <c r="E507">
        <v>5.1413984290757378E-3</v>
      </c>
      <c r="F507">
        <v>505</v>
      </c>
      <c r="G507">
        <f t="shared" ca="1" si="9"/>
        <v>1.7533596911119751E-2</v>
      </c>
    </row>
    <row r="508" spans="2:7" x14ac:dyDescent="0.2">
      <c r="B508" s="149">
        <v>44679</v>
      </c>
      <c r="C508">
        <v>455.76355000000001</v>
      </c>
      <c r="D508">
        <v>-1.8812413906040142E-2</v>
      </c>
      <c r="E508">
        <v>-1.8812413906040142E-2</v>
      </c>
      <c r="F508">
        <v>506</v>
      </c>
      <c r="G508">
        <f t="shared" ca="1" si="9"/>
        <v>-3.2850862772167734E-2</v>
      </c>
    </row>
    <row r="509" spans="2:7" x14ac:dyDescent="0.2">
      <c r="B509" s="149">
        <v>44678</v>
      </c>
      <c r="C509">
        <v>464.50195300000001</v>
      </c>
      <c r="D509">
        <v>-5.1535081056267522E-2</v>
      </c>
      <c r="E509">
        <v>-5.1535081056267522E-2</v>
      </c>
      <c r="F509">
        <v>507</v>
      </c>
      <c r="G509">
        <f t="shared" ca="1" si="9"/>
        <v>3.131524326690311E-2</v>
      </c>
    </row>
    <row r="510" spans="2:7" x14ac:dyDescent="0.2">
      <c r="B510" s="149">
        <v>44677</v>
      </c>
      <c r="C510">
        <v>489.74078400000002</v>
      </c>
      <c r="D510">
        <v>-1.2889958735423727E-2</v>
      </c>
      <c r="E510">
        <v>-1.2889958735423727E-2</v>
      </c>
      <c r="F510">
        <v>508</v>
      </c>
      <c r="G510">
        <f t="shared" ca="1" si="9"/>
        <v>2.0026674424215074E-2</v>
      </c>
    </row>
    <row r="511" spans="2:7" x14ac:dyDescent="0.2">
      <c r="B511" s="149">
        <v>44676</v>
      </c>
      <c r="C511">
        <v>496.13595600000002</v>
      </c>
      <c r="D511">
        <v>-7.2634291523964084E-2</v>
      </c>
      <c r="E511">
        <v>-7.2634291523964084E-2</v>
      </c>
      <c r="F511">
        <v>509</v>
      </c>
      <c r="G511">
        <f t="shared" ca="1" si="9"/>
        <v>-4.3417366930473093E-3</v>
      </c>
    </row>
    <row r="512" spans="2:7" x14ac:dyDescent="0.2">
      <c r="B512" s="149">
        <v>44673</v>
      </c>
      <c r="C512">
        <v>534.99493399999994</v>
      </c>
      <c r="D512">
        <v>7.4461786554931991E-3</v>
      </c>
      <c r="E512">
        <v>7.4461786554931991E-3</v>
      </c>
      <c r="F512">
        <v>510</v>
      </c>
      <c r="G512">
        <f t="shared" ca="1" si="9"/>
        <v>-4.3067170307334521E-2</v>
      </c>
    </row>
    <row r="513" spans="2:7" x14ac:dyDescent="0.2">
      <c r="B513" s="149">
        <v>44672</v>
      </c>
      <c r="C513">
        <v>531.04070999999999</v>
      </c>
      <c r="D513">
        <v>2.9625956278806206E-2</v>
      </c>
      <c r="E513">
        <v>2.9625956278806206E-2</v>
      </c>
      <c r="F513">
        <v>511</v>
      </c>
      <c r="G513">
        <f t="shared" ca="1" si="9"/>
        <v>-3.5873850209756329E-2</v>
      </c>
    </row>
    <row r="514" spans="2:7" x14ac:dyDescent="0.2">
      <c r="B514" s="149">
        <v>44671</v>
      </c>
      <c r="C514">
        <v>515.76080300000001</v>
      </c>
      <c r="D514">
        <v>-1.409089131163827E-2</v>
      </c>
      <c r="E514">
        <v>-1.409089131163827E-2</v>
      </c>
      <c r="F514">
        <v>512</v>
      </c>
      <c r="G514">
        <f t="shared" ca="1" si="9"/>
        <v>2.6419619047819119E-2</v>
      </c>
    </row>
    <row r="515" spans="2:7" x14ac:dyDescent="0.2">
      <c r="B515" s="149">
        <v>44670</v>
      </c>
      <c r="C515">
        <v>523.13220200000001</v>
      </c>
      <c r="D515">
        <v>-6.7662980319970444E-3</v>
      </c>
      <c r="E515">
        <v>-6.7662980319970444E-3</v>
      </c>
      <c r="F515">
        <v>513</v>
      </c>
      <c r="G515">
        <f t="shared" ref="G515:G578" ca="1" si="10">_xlfn.NORM.INV(RAND(),$N$5,$N$6)</f>
        <v>-3.0508809779310211E-2</v>
      </c>
    </row>
    <row r="516" spans="2:7" x14ac:dyDescent="0.2">
      <c r="B516" s="149">
        <v>44669</v>
      </c>
      <c r="C516">
        <v>526.69598399999995</v>
      </c>
      <c r="D516">
        <v>1.5530960991858755E-2</v>
      </c>
      <c r="E516">
        <v>1.5530960991858755E-2</v>
      </c>
      <c r="F516">
        <v>514</v>
      </c>
      <c r="G516">
        <f t="shared" ca="1" si="10"/>
        <v>4.9997510051900864E-4</v>
      </c>
    </row>
    <row r="517" spans="2:7" x14ac:dyDescent="0.2">
      <c r="B517" s="149">
        <v>44664</v>
      </c>
      <c r="C517">
        <v>518.64099099999999</v>
      </c>
      <c r="D517">
        <v>1.8861227469803396E-3</v>
      </c>
      <c r="E517">
        <v>1.8861227469803396E-3</v>
      </c>
      <c r="F517">
        <v>515</v>
      </c>
      <c r="G517">
        <f t="shared" ca="1" si="10"/>
        <v>1.2042924129548859E-2</v>
      </c>
    </row>
    <row r="518" spans="2:7" x14ac:dyDescent="0.2">
      <c r="B518" s="149">
        <v>44663</v>
      </c>
      <c r="C518">
        <v>517.66461200000003</v>
      </c>
      <c r="D518">
        <v>-2.3842462769480356E-2</v>
      </c>
      <c r="E518">
        <v>-2.3842462769480356E-2</v>
      </c>
      <c r="F518">
        <v>516</v>
      </c>
      <c r="G518">
        <f t="shared" ca="1" si="10"/>
        <v>-3.4868713010074735E-2</v>
      </c>
    </row>
    <row r="519" spans="2:7" x14ac:dyDescent="0.2">
      <c r="B519" s="149">
        <v>44662</v>
      </c>
      <c r="C519">
        <v>530.30847200000005</v>
      </c>
      <c r="D519">
        <v>3.015640582007996E-2</v>
      </c>
      <c r="E519">
        <v>3.015640582007996E-2</v>
      </c>
      <c r="F519">
        <v>517</v>
      </c>
      <c r="G519">
        <f t="shared" ca="1" si="10"/>
        <v>-4.5856054916273307E-2</v>
      </c>
    </row>
    <row r="520" spans="2:7" x14ac:dyDescent="0.2">
      <c r="B520" s="149">
        <v>44659</v>
      </c>
      <c r="C520">
        <v>514.78442399999994</v>
      </c>
      <c r="D520">
        <v>-1.2732757404390938E-2</v>
      </c>
      <c r="E520">
        <v>-1.2732757404390938E-2</v>
      </c>
      <c r="F520">
        <v>518</v>
      </c>
      <c r="G520">
        <f t="shared" ca="1" si="10"/>
        <v>3.5931437037376696E-2</v>
      </c>
    </row>
    <row r="521" spans="2:7" x14ac:dyDescent="0.2">
      <c r="B521" s="149">
        <v>44658</v>
      </c>
      <c r="C521">
        <v>521.42358400000001</v>
      </c>
      <c r="D521">
        <v>-2.893976027331862E-3</v>
      </c>
      <c r="E521">
        <v>-2.893976027331862E-3</v>
      </c>
      <c r="F521">
        <v>519</v>
      </c>
      <c r="G521">
        <f t="shared" ca="1" si="10"/>
        <v>-1.3323994839454727E-2</v>
      </c>
    </row>
    <row r="522" spans="2:7" x14ac:dyDescent="0.2">
      <c r="B522" s="149">
        <v>44657</v>
      </c>
      <c r="C522">
        <v>522.93695100000002</v>
      </c>
      <c r="D522">
        <v>6.1645204180052995E-2</v>
      </c>
      <c r="E522">
        <v>6.1645204180052995E-2</v>
      </c>
      <c r="F522">
        <v>520</v>
      </c>
      <c r="G522">
        <f t="shared" ca="1" si="10"/>
        <v>-3.3506987425270751E-2</v>
      </c>
    </row>
    <row r="523" spans="2:7" x14ac:dyDescent="0.2">
      <c r="B523" s="149">
        <v>44656</v>
      </c>
      <c r="C523">
        <v>492.57223499999998</v>
      </c>
      <c r="D523">
        <v>1.1833112396794953E-2</v>
      </c>
      <c r="E523">
        <v>1.1833112396794953E-2</v>
      </c>
      <c r="F523">
        <v>521</v>
      </c>
      <c r="G523">
        <f t="shared" ca="1" si="10"/>
        <v>-2.2059533020639976E-3</v>
      </c>
    </row>
    <row r="524" spans="2:7" x14ac:dyDescent="0.2">
      <c r="B524" s="149">
        <v>44655</v>
      </c>
      <c r="C524">
        <v>486.81173699999999</v>
      </c>
      <c r="D524">
        <v>2.592590720874793E-2</v>
      </c>
      <c r="E524">
        <v>2.592590720874793E-2</v>
      </c>
      <c r="F524">
        <v>522</v>
      </c>
      <c r="G524">
        <f t="shared" ca="1" si="10"/>
        <v>2.1515307262859155E-2</v>
      </c>
    </row>
    <row r="525" spans="2:7" x14ac:dyDescent="0.2">
      <c r="B525" s="149">
        <v>44652</v>
      </c>
      <c r="C525">
        <v>474.50964399999998</v>
      </c>
      <c r="D525">
        <v>1.0395052432986274E-2</v>
      </c>
      <c r="E525">
        <v>1.0395052432986274E-2</v>
      </c>
      <c r="F525">
        <v>523</v>
      </c>
      <c r="G525">
        <f t="shared" ca="1" si="10"/>
        <v>-4.7439585122095607E-3</v>
      </c>
    </row>
    <row r="526" spans="2:7" x14ac:dyDescent="0.2">
      <c r="B526" s="149">
        <v>44651</v>
      </c>
      <c r="C526">
        <v>469.627838</v>
      </c>
      <c r="D526">
        <v>-2.6217233698698668E-2</v>
      </c>
      <c r="E526">
        <v>-2.6217233698698668E-2</v>
      </c>
      <c r="F526">
        <v>524</v>
      </c>
      <c r="G526">
        <f t="shared" ca="1" si="10"/>
        <v>-1.5827139754275989E-2</v>
      </c>
    </row>
    <row r="527" spans="2:7" x14ac:dyDescent="0.2">
      <c r="B527" s="149">
        <v>44650</v>
      </c>
      <c r="C527">
        <v>482.27166699999998</v>
      </c>
      <c r="D527">
        <v>6.2131102803711516E-3</v>
      </c>
      <c r="E527">
        <v>6.2131102803711516E-3</v>
      </c>
      <c r="F527">
        <v>525</v>
      </c>
      <c r="G527">
        <f t="shared" ca="1" si="10"/>
        <v>5.1910994503279004E-2</v>
      </c>
    </row>
    <row r="528" spans="2:7" x14ac:dyDescent="0.2">
      <c r="B528" s="149">
        <v>44649</v>
      </c>
      <c r="C528">
        <v>479.29376200000002</v>
      </c>
      <c r="D528">
        <v>-2.4055690986248091E-2</v>
      </c>
      <c r="E528">
        <v>-2.4055690986248091E-2</v>
      </c>
      <c r="F528">
        <v>526</v>
      </c>
      <c r="G528">
        <f t="shared" ca="1" si="10"/>
        <v>-7.0763331425065731E-3</v>
      </c>
    </row>
    <row r="529" spans="2:7" x14ac:dyDescent="0.2">
      <c r="B529" s="149">
        <v>44648</v>
      </c>
      <c r="C529">
        <v>491.10769699999997</v>
      </c>
      <c r="D529">
        <v>1.0852048101526828E-2</v>
      </c>
      <c r="E529">
        <v>1.0852048101526828E-2</v>
      </c>
      <c r="F529">
        <v>527</v>
      </c>
      <c r="G529">
        <f t="shared" ca="1" si="10"/>
        <v>4.7911274065686717E-2</v>
      </c>
    </row>
    <row r="530" spans="2:7" x14ac:dyDescent="0.2">
      <c r="B530" s="149">
        <v>44645</v>
      </c>
      <c r="C530">
        <v>485.83538800000002</v>
      </c>
      <c r="D530">
        <v>-2.7269991056821468E-2</v>
      </c>
      <c r="E530">
        <v>-2.7269991056821468E-2</v>
      </c>
      <c r="F530">
        <v>528</v>
      </c>
      <c r="G530">
        <f t="shared" ca="1" si="10"/>
        <v>-1.6880161587495744E-2</v>
      </c>
    </row>
    <row r="531" spans="2:7" x14ac:dyDescent="0.2">
      <c r="B531" s="149">
        <v>44644</v>
      </c>
      <c r="C531">
        <v>499.455536</v>
      </c>
      <c r="D531">
        <v>2.9586387625716332E-2</v>
      </c>
      <c r="E531">
        <v>2.9586387625716332E-2</v>
      </c>
      <c r="F531">
        <v>529</v>
      </c>
      <c r="G531">
        <f t="shared" ca="1" si="10"/>
        <v>-2.9274498901075696E-2</v>
      </c>
    </row>
    <row r="532" spans="2:7" x14ac:dyDescent="0.2">
      <c r="B532" s="149">
        <v>44643</v>
      </c>
      <c r="C532">
        <v>485.10308800000001</v>
      </c>
      <c r="D532">
        <v>-8.2834909349458804E-3</v>
      </c>
      <c r="E532">
        <v>-8.2834909349458804E-3</v>
      </c>
      <c r="F532">
        <v>530</v>
      </c>
      <c r="G532">
        <f t="shared" ca="1" si="10"/>
        <v>-6.236459923899048E-2</v>
      </c>
    </row>
    <row r="533" spans="2:7" x14ac:dyDescent="0.2">
      <c r="B533" s="149">
        <v>44642</v>
      </c>
      <c r="C533">
        <v>489.15499899999998</v>
      </c>
      <c r="D533">
        <v>-3.0842340784025487E-3</v>
      </c>
      <c r="E533">
        <v>-3.0842340784025487E-3</v>
      </c>
      <c r="F533">
        <v>531</v>
      </c>
      <c r="G533">
        <f t="shared" ca="1" si="10"/>
        <v>-2.2813527645048445E-2</v>
      </c>
    </row>
    <row r="534" spans="2:7" x14ac:dyDescent="0.2">
      <c r="B534" s="149">
        <v>44641</v>
      </c>
      <c r="C534">
        <v>490.66833500000001</v>
      </c>
      <c r="D534">
        <v>2.3523401914549973E-2</v>
      </c>
      <c r="E534">
        <v>2.3523401914549973E-2</v>
      </c>
      <c r="F534">
        <v>532</v>
      </c>
      <c r="G534">
        <f t="shared" ca="1" si="10"/>
        <v>-2.4105672589284435E-2</v>
      </c>
    </row>
    <row r="535" spans="2:7" x14ac:dyDescent="0.2">
      <c r="B535" s="149">
        <v>44637</v>
      </c>
      <c r="C535">
        <v>479.39141799999999</v>
      </c>
      <c r="D535">
        <v>-2.1912350727666608E-2</v>
      </c>
      <c r="E535">
        <v>-2.1912350727666608E-2</v>
      </c>
      <c r="F535">
        <v>533</v>
      </c>
      <c r="G535">
        <f t="shared" ca="1" si="10"/>
        <v>8.0049863199904703E-3</v>
      </c>
    </row>
    <row r="536" spans="2:7" x14ac:dyDescent="0.2">
      <c r="B536" s="149">
        <v>44636</v>
      </c>
      <c r="C536">
        <v>490.131348</v>
      </c>
      <c r="D536">
        <v>5.7097184479342113E-3</v>
      </c>
      <c r="E536">
        <v>5.7097184479342113E-3</v>
      </c>
      <c r="F536">
        <v>534</v>
      </c>
      <c r="G536">
        <f t="shared" ca="1" si="10"/>
        <v>3.4528331093268229E-2</v>
      </c>
    </row>
    <row r="537" spans="2:7" x14ac:dyDescent="0.2">
      <c r="B537" s="149">
        <v>44635</v>
      </c>
      <c r="C537">
        <v>487.348724</v>
      </c>
      <c r="D537">
        <v>6.2493606913652964E-3</v>
      </c>
      <c r="E537">
        <v>6.2493606913652964E-3</v>
      </c>
      <c r="F537">
        <v>535</v>
      </c>
      <c r="G537">
        <f t="shared" ca="1" si="10"/>
        <v>-3.396464209355389E-2</v>
      </c>
    </row>
    <row r="538" spans="2:7" x14ac:dyDescent="0.2">
      <c r="B538" s="149">
        <v>44634</v>
      </c>
      <c r="C538">
        <v>484.32202100000001</v>
      </c>
      <c r="D538">
        <v>7.5680415607134607E-2</v>
      </c>
      <c r="E538">
        <v>7.5680415607134607E-2</v>
      </c>
      <c r="F538">
        <v>536</v>
      </c>
      <c r="G538">
        <f t="shared" ca="1" si="10"/>
        <v>-2.4179799638876339E-2</v>
      </c>
    </row>
    <row r="539" spans="2:7" x14ac:dyDescent="0.2">
      <c r="B539" s="149">
        <v>44631</v>
      </c>
      <c r="C539">
        <v>450.24713100000002</v>
      </c>
      <c r="D539">
        <v>4.3916203430198655E-2</v>
      </c>
      <c r="E539">
        <v>4.3916203430198655E-2</v>
      </c>
      <c r="F539">
        <v>537</v>
      </c>
      <c r="G539">
        <f t="shared" ca="1" si="10"/>
        <v>2.0906933977160778E-3</v>
      </c>
    </row>
    <row r="540" spans="2:7" x14ac:dyDescent="0.2">
      <c r="B540" s="149">
        <v>44630</v>
      </c>
      <c r="C540">
        <v>431.30581699999999</v>
      </c>
      <c r="D540">
        <v>-5.6558697444338924E-4</v>
      </c>
      <c r="E540">
        <v>-5.6558697444338924E-4</v>
      </c>
      <c r="F540">
        <v>538</v>
      </c>
      <c r="G540">
        <f t="shared" ca="1" si="10"/>
        <v>-2.2811997975063551E-2</v>
      </c>
    </row>
    <row r="541" spans="2:7" x14ac:dyDescent="0.2">
      <c r="B541" s="149">
        <v>44629</v>
      </c>
      <c r="C541">
        <v>431.54989599999999</v>
      </c>
      <c r="D541">
        <v>5.995197128161435E-2</v>
      </c>
      <c r="E541">
        <v>5.995197128161435E-2</v>
      </c>
      <c r="F541">
        <v>539</v>
      </c>
      <c r="G541">
        <f t="shared" ca="1" si="10"/>
        <v>4.6667957757276439E-2</v>
      </c>
    </row>
    <row r="542" spans="2:7" x14ac:dyDescent="0.2">
      <c r="B542" s="149">
        <v>44628</v>
      </c>
      <c r="C542">
        <v>407.14099099999999</v>
      </c>
      <c r="D542">
        <v>-1.2667217897431991E-2</v>
      </c>
      <c r="E542">
        <v>-1.2667217897431991E-2</v>
      </c>
      <c r="F542">
        <v>540</v>
      </c>
      <c r="G542">
        <f t="shared" ca="1" si="10"/>
        <v>-1.1216748373441469E-2</v>
      </c>
    </row>
    <row r="543" spans="2:7" x14ac:dyDescent="0.2">
      <c r="B543" s="149">
        <v>44627</v>
      </c>
      <c r="C543">
        <v>412.36450200000002</v>
      </c>
      <c r="D543">
        <v>2.053885526369921E-2</v>
      </c>
      <c r="E543">
        <v>2.053885526369921E-2</v>
      </c>
      <c r="F543">
        <v>541</v>
      </c>
      <c r="G543">
        <f t="shared" ca="1" si="10"/>
        <v>-2.0412221302664877E-2</v>
      </c>
    </row>
    <row r="544" spans="2:7" x14ac:dyDescent="0.2">
      <c r="B544" s="149">
        <v>44624</v>
      </c>
      <c r="C544">
        <v>404.06545999999997</v>
      </c>
      <c r="D544">
        <v>8.283657227625349E-3</v>
      </c>
      <c r="E544">
        <v>8.283657227625349E-3</v>
      </c>
      <c r="F544">
        <v>542</v>
      </c>
      <c r="G544">
        <f t="shared" ca="1" si="10"/>
        <v>-9.5203605282155351E-2</v>
      </c>
    </row>
    <row r="545" spans="2:7" x14ac:dyDescent="0.2">
      <c r="B545" s="149">
        <v>44623</v>
      </c>
      <c r="C545">
        <v>400.74581899999998</v>
      </c>
      <c r="D545">
        <v>3.2997803770766125E-3</v>
      </c>
      <c r="E545">
        <v>3.2997803770766125E-3</v>
      </c>
      <c r="F545">
        <v>543</v>
      </c>
      <c r="G545">
        <f t="shared" ca="1" si="10"/>
        <v>-6.3307046265754285E-2</v>
      </c>
    </row>
    <row r="546" spans="2:7" x14ac:dyDescent="0.2">
      <c r="B546" s="149">
        <v>44622</v>
      </c>
      <c r="C546">
        <v>399.427795</v>
      </c>
      <c r="D546">
        <v>3.4386967100796861E-2</v>
      </c>
      <c r="E546">
        <v>3.4386967100796861E-2</v>
      </c>
      <c r="F546">
        <v>544</v>
      </c>
      <c r="G546">
        <f t="shared" ca="1" si="10"/>
        <v>-4.0243329769218007E-3</v>
      </c>
    </row>
    <row r="547" spans="2:7" x14ac:dyDescent="0.2">
      <c r="B547" s="149">
        <v>44620</v>
      </c>
      <c r="C547">
        <v>386.149292</v>
      </c>
      <c r="D547">
        <v>6.3600829565547246E-2</v>
      </c>
      <c r="E547">
        <v>6.3600829565547246E-2</v>
      </c>
      <c r="F547">
        <v>545</v>
      </c>
      <c r="G547">
        <f t="shared" ca="1" si="10"/>
        <v>1.0432449903639859E-3</v>
      </c>
    </row>
    <row r="548" spans="2:7" x14ac:dyDescent="0.2">
      <c r="B548" s="149">
        <v>44617</v>
      </c>
      <c r="C548">
        <v>363.05847199999999</v>
      </c>
      <c r="D548">
        <v>2.7493863064298317E-2</v>
      </c>
      <c r="E548">
        <v>2.7493863064298317E-2</v>
      </c>
      <c r="F548">
        <v>546</v>
      </c>
      <c r="G548">
        <f t="shared" ca="1" si="10"/>
        <v>1.3751087799267283E-3</v>
      </c>
    </row>
    <row r="549" spans="2:7" x14ac:dyDescent="0.2">
      <c r="B549" s="149">
        <v>44616</v>
      </c>
      <c r="C549">
        <v>353.34368899999998</v>
      </c>
      <c r="D549">
        <v>-9.941525250841482E-2</v>
      </c>
      <c r="E549">
        <v>-9.941525250841482E-2</v>
      </c>
      <c r="F549">
        <v>547</v>
      </c>
      <c r="G549">
        <f t="shared" ca="1" si="10"/>
        <v>3.9391193822316678E-2</v>
      </c>
    </row>
    <row r="550" spans="2:7" x14ac:dyDescent="0.2">
      <c r="B550" s="149">
        <v>44615</v>
      </c>
      <c r="C550">
        <v>392.34918199999998</v>
      </c>
      <c r="D550">
        <v>3.7835786404691603E-2</v>
      </c>
      <c r="E550">
        <v>3.7835786404691603E-2</v>
      </c>
      <c r="F550">
        <v>548</v>
      </c>
      <c r="G550">
        <f t="shared" ca="1" si="10"/>
        <v>2.6147131482564173E-2</v>
      </c>
    </row>
    <row r="551" spans="2:7" x14ac:dyDescent="0.2">
      <c r="B551" s="149">
        <v>44614</v>
      </c>
      <c r="C551">
        <v>378.04553199999998</v>
      </c>
      <c r="D551">
        <v>-2.5176408023808133E-2</v>
      </c>
      <c r="E551">
        <v>-2.5176408023808133E-2</v>
      </c>
      <c r="F551">
        <v>549</v>
      </c>
      <c r="G551">
        <f t="shared" ca="1" si="10"/>
        <v>-4.1839114601039319E-2</v>
      </c>
    </row>
    <row r="552" spans="2:7" x14ac:dyDescent="0.2">
      <c r="B552" s="149">
        <v>44613</v>
      </c>
      <c r="C552">
        <v>387.80917399999998</v>
      </c>
      <c r="D552">
        <v>-2.6947418932699384E-2</v>
      </c>
      <c r="E552">
        <v>-2.6947418932699384E-2</v>
      </c>
      <c r="F552">
        <v>550</v>
      </c>
      <c r="G552">
        <f t="shared" ca="1" si="10"/>
        <v>-9.0127126320069251E-2</v>
      </c>
    </row>
    <row r="553" spans="2:7" x14ac:dyDescent="0.2">
      <c r="B553" s="149">
        <v>44610</v>
      </c>
      <c r="C553">
        <v>398.54904199999999</v>
      </c>
      <c r="D553">
        <v>-1.0544195694555262E-2</v>
      </c>
      <c r="E553">
        <v>-1.0544195694555262E-2</v>
      </c>
      <c r="F553">
        <v>551</v>
      </c>
      <c r="G553">
        <f t="shared" ca="1" si="10"/>
        <v>5.1903881891218326E-3</v>
      </c>
    </row>
    <row r="554" spans="2:7" x14ac:dyDescent="0.2">
      <c r="B554" s="149">
        <v>44609</v>
      </c>
      <c r="C554">
        <v>402.79620399999999</v>
      </c>
      <c r="D554">
        <v>9.6671223964661015E-3</v>
      </c>
      <c r="E554">
        <v>9.6671223964661015E-3</v>
      </c>
      <c r="F554">
        <v>552</v>
      </c>
      <c r="G554">
        <f t="shared" ca="1" si="10"/>
        <v>-7.871729920499549E-3</v>
      </c>
    </row>
    <row r="555" spans="2:7" x14ac:dyDescent="0.2">
      <c r="B555" s="149">
        <v>44608</v>
      </c>
      <c r="C555">
        <v>398.93960600000003</v>
      </c>
      <c r="D555">
        <v>-2.7258585075674132E-2</v>
      </c>
      <c r="E555">
        <v>-2.7258585075674132E-2</v>
      </c>
      <c r="F555">
        <v>553</v>
      </c>
      <c r="G555">
        <f t="shared" ca="1" si="10"/>
        <v>-2.1435033742185521E-2</v>
      </c>
    </row>
    <row r="556" spans="2:7" x14ac:dyDescent="0.2">
      <c r="B556" s="149">
        <v>44607</v>
      </c>
      <c r="C556">
        <v>410.11886600000003</v>
      </c>
      <c r="D556">
        <v>5.5004335788609859E-2</v>
      </c>
      <c r="E556">
        <v>5.5004335788609859E-2</v>
      </c>
      <c r="F556">
        <v>554</v>
      </c>
      <c r="G556">
        <f t="shared" ca="1" si="10"/>
        <v>-5.8184832880721016E-2</v>
      </c>
    </row>
    <row r="557" spans="2:7" x14ac:dyDescent="0.2">
      <c r="B557" s="149">
        <v>44606</v>
      </c>
      <c r="C557">
        <v>388.73666400000002</v>
      </c>
      <c r="D557">
        <v>-4.9407639231565596E-2</v>
      </c>
      <c r="E557">
        <v>-4.9407639231565596E-2</v>
      </c>
      <c r="F557">
        <v>555</v>
      </c>
      <c r="G557">
        <f t="shared" ca="1" si="10"/>
        <v>2.2338580379187536E-2</v>
      </c>
    </row>
    <row r="558" spans="2:7" x14ac:dyDescent="0.2">
      <c r="B558" s="149">
        <v>44603</v>
      </c>
      <c r="C558">
        <v>408.94149800000002</v>
      </c>
      <c r="D558">
        <v>0</v>
      </c>
      <c r="E558">
        <v>0</v>
      </c>
      <c r="F558">
        <v>556</v>
      </c>
      <c r="G558">
        <f t="shared" ca="1" si="10"/>
        <v>-0.11587829621259119</v>
      </c>
    </row>
    <row r="559" spans="2:7" x14ac:dyDescent="0.2">
      <c r="B559" s="149">
        <v>44602</v>
      </c>
      <c r="C559">
        <v>408.94149800000002</v>
      </c>
      <c r="D559">
        <v>8.3015441702303139E-4</v>
      </c>
      <c r="E559">
        <v>8.3015441702303139E-4</v>
      </c>
      <c r="F559">
        <v>557</v>
      </c>
      <c r="G559">
        <f t="shared" ca="1" si="10"/>
        <v>5.6638517473336352E-3</v>
      </c>
    </row>
    <row r="560" spans="2:7" x14ac:dyDescent="0.2">
      <c r="B560" s="149">
        <v>44601</v>
      </c>
      <c r="C560">
        <v>408.60229500000003</v>
      </c>
      <c r="D560">
        <v>-3.3092556870949067E-3</v>
      </c>
      <c r="E560">
        <v>-3.3092556870949067E-3</v>
      </c>
      <c r="F560">
        <v>558</v>
      </c>
      <c r="G560">
        <f t="shared" ca="1" si="10"/>
        <v>-5.4060553466200624E-2</v>
      </c>
    </row>
    <row r="561" spans="2:7" x14ac:dyDescent="0.2">
      <c r="B561" s="149">
        <v>44600</v>
      </c>
      <c r="C561">
        <v>409.95895400000001</v>
      </c>
      <c r="D561">
        <v>-7.1036431861499494E-2</v>
      </c>
      <c r="E561">
        <v>-7.1036431861499494E-2</v>
      </c>
      <c r="F561">
        <v>559</v>
      </c>
      <c r="G561">
        <f t="shared" ca="1" si="10"/>
        <v>-1.59237270312052E-2</v>
      </c>
    </row>
    <row r="562" spans="2:7" x14ac:dyDescent="0.2">
      <c r="B562" s="149">
        <v>44599</v>
      </c>
      <c r="C562">
        <v>441.30789199999998</v>
      </c>
      <c r="D562">
        <v>5.297969066981132E-3</v>
      </c>
      <c r="E562">
        <v>5.297969066981132E-3</v>
      </c>
      <c r="F562">
        <v>560</v>
      </c>
      <c r="G562">
        <f t="shared" ca="1" si="10"/>
        <v>-2.6766011868096629E-2</v>
      </c>
    </row>
    <row r="563" spans="2:7" x14ac:dyDescent="0.2">
      <c r="B563" s="149">
        <v>44596</v>
      </c>
      <c r="C563">
        <v>438.98217799999998</v>
      </c>
      <c r="D563">
        <v>1.6264753059215372E-2</v>
      </c>
      <c r="E563">
        <v>1.6264753059215372E-2</v>
      </c>
      <c r="F563">
        <v>561</v>
      </c>
      <c r="G563">
        <f t="shared" ca="1" si="10"/>
        <v>3.9814842246879228E-2</v>
      </c>
    </row>
    <row r="564" spans="2:7" x14ac:dyDescent="0.2">
      <c r="B564" s="149">
        <v>44595</v>
      </c>
      <c r="C564">
        <v>431.95651199999998</v>
      </c>
      <c r="D564">
        <v>1.5838547945512621E-2</v>
      </c>
      <c r="E564">
        <v>1.5838547945512621E-2</v>
      </c>
      <c r="F564">
        <v>562</v>
      </c>
      <c r="G564">
        <f t="shared" ca="1" si="10"/>
        <v>-3.8149405825728802E-2</v>
      </c>
    </row>
    <row r="565" spans="2:7" x14ac:dyDescent="0.2">
      <c r="B565" s="149">
        <v>44594</v>
      </c>
      <c r="C565">
        <v>425.22161899999998</v>
      </c>
      <c r="D565">
        <v>-3.632958037290896E-3</v>
      </c>
      <c r="E565">
        <v>-3.632958037290896E-3</v>
      </c>
      <c r="F565">
        <v>563</v>
      </c>
      <c r="G565">
        <f t="shared" ca="1" si="10"/>
        <v>-5.7302736787759975E-2</v>
      </c>
    </row>
    <row r="566" spans="2:7" x14ac:dyDescent="0.2">
      <c r="B566" s="149">
        <v>44593</v>
      </c>
      <c r="C566">
        <v>426.772064</v>
      </c>
      <c r="D566">
        <v>-1.1114899382151782E-2</v>
      </c>
      <c r="E566">
        <v>-1.1114899382151782E-2</v>
      </c>
      <c r="F566">
        <v>564</v>
      </c>
      <c r="G566">
        <f t="shared" ca="1" si="10"/>
        <v>4.3152974721904346E-2</v>
      </c>
    </row>
    <row r="567" spans="2:7" x14ac:dyDescent="0.2">
      <c r="B567" s="149">
        <v>44592</v>
      </c>
      <c r="C567">
        <v>431.56890900000002</v>
      </c>
      <c r="D567">
        <v>-3.6912665865524771E-3</v>
      </c>
      <c r="E567">
        <v>-3.6912665865524771E-3</v>
      </c>
      <c r="F567">
        <v>565</v>
      </c>
      <c r="G567">
        <f t="shared" ca="1" si="10"/>
        <v>-1.4930948549501083E-2</v>
      </c>
    </row>
    <row r="568" spans="2:7" x14ac:dyDescent="0.2">
      <c r="B568" s="149">
        <v>44589</v>
      </c>
      <c r="C568">
        <v>433.16784699999999</v>
      </c>
      <c r="D568">
        <v>2.5464517233871872E-2</v>
      </c>
      <c r="E568">
        <v>2.5464517233871872E-2</v>
      </c>
      <c r="F568">
        <v>566</v>
      </c>
      <c r="G568">
        <f t="shared" ca="1" si="10"/>
        <v>-3.6933581543232563E-2</v>
      </c>
    </row>
    <row r="569" spans="2:7" x14ac:dyDescent="0.2">
      <c r="B569" s="149">
        <v>44588</v>
      </c>
      <c r="C569">
        <v>422.41134599999998</v>
      </c>
      <c r="D569">
        <v>3.5884137352545982E-2</v>
      </c>
      <c r="E569">
        <v>3.5884137352545982E-2</v>
      </c>
      <c r="F569">
        <v>567</v>
      </c>
      <c r="G569">
        <f t="shared" ca="1" si="10"/>
        <v>1.8203143470828277E-2</v>
      </c>
    </row>
    <row r="570" spans="2:7" x14ac:dyDescent="0.2">
      <c r="B570" s="149">
        <v>44586</v>
      </c>
      <c r="C570">
        <v>407.77856400000002</v>
      </c>
      <c r="D570">
        <v>1.9256280481579725E-2</v>
      </c>
      <c r="E570">
        <v>1.9256280481579725E-2</v>
      </c>
      <c r="F570">
        <v>568</v>
      </c>
      <c r="G570">
        <f t="shared" ca="1" si="10"/>
        <v>5.6125262228524334E-2</v>
      </c>
    </row>
    <row r="571" spans="2:7" x14ac:dyDescent="0.2">
      <c r="B571" s="149">
        <v>44585</v>
      </c>
      <c r="C571">
        <v>400.07461499999999</v>
      </c>
      <c r="D571">
        <v>-8.993706336926223E-2</v>
      </c>
      <c r="E571">
        <v>-8.993706336926223E-2</v>
      </c>
      <c r="F571">
        <v>569</v>
      </c>
      <c r="G571">
        <f t="shared" ca="1" si="10"/>
        <v>1.5605792701031119E-2</v>
      </c>
    </row>
    <row r="572" spans="2:7" x14ac:dyDescent="0.2">
      <c r="B572" s="149">
        <v>44582</v>
      </c>
      <c r="C572">
        <v>439.61203</v>
      </c>
      <c r="D572">
        <v>-4.6352809746934294E-2</v>
      </c>
      <c r="E572">
        <v>-4.6352809746934294E-2</v>
      </c>
      <c r="F572">
        <v>570</v>
      </c>
      <c r="G572">
        <f t="shared" ca="1" si="10"/>
        <v>4.6580999489091229E-3</v>
      </c>
    </row>
    <row r="573" spans="2:7" x14ac:dyDescent="0.2">
      <c r="B573" s="149">
        <v>44581</v>
      </c>
      <c r="C573">
        <v>460.979736</v>
      </c>
      <c r="D573">
        <v>-5.2529799558678129E-4</v>
      </c>
      <c r="E573">
        <v>-5.2529799558678129E-4</v>
      </c>
      <c r="F573">
        <v>571</v>
      </c>
      <c r="G573">
        <f t="shared" ca="1" si="10"/>
        <v>6.7638127042033286E-2</v>
      </c>
    </row>
    <row r="574" spans="2:7" x14ac:dyDescent="0.2">
      <c r="B574" s="149">
        <v>44580</v>
      </c>
      <c r="C574">
        <v>461.222015</v>
      </c>
      <c r="D574">
        <v>7.9415116050423843E-3</v>
      </c>
      <c r="E574">
        <v>7.9415116050423843E-3</v>
      </c>
      <c r="F574">
        <v>572</v>
      </c>
      <c r="G574">
        <f t="shared" ca="1" si="10"/>
        <v>3.6403579781291308E-2</v>
      </c>
    </row>
    <row r="575" spans="2:7" x14ac:dyDescent="0.2">
      <c r="B575" s="149">
        <v>44579</v>
      </c>
      <c r="C575">
        <v>457.58807400000001</v>
      </c>
      <c r="D575">
        <v>-1.686436107415511E-2</v>
      </c>
      <c r="E575">
        <v>-1.686436107415511E-2</v>
      </c>
      <c r="F575">
        <v>573</v>
      </c>
      <c r="G575">
        <f t="shared" ca="1" si="10"/>
        <v>-1.5404805437433312E-2</v>
      </c>
    </row>
    <row r="576" spans="2:7" x14ac:dyDescent="0.2">
      <c r="B576" s="149">
        <v>44578</v>
      </c>
      <c r="C576">
        <v>465.43737800000002</v>
      </c>
      <c r="D576">
        <v>8.7143467126246807E-2</v>
      </c>
      <c r="E576">
        <v>8.7143467126246807E-2</v>
      </c>
      <c r="F576">
        <v>574</v>
      </c>
      <c r="G576">
        <f t="shared" ca="1" si="10"/>
        <v>1.4266146631330932E-2</v>
      </c>
    </row>
    <row r="577" spans="2:7" x14ac:dyDescent="0.2">
      <c r="B577" s="149">
        <v>44575</v>
      </c>
      <c r="C577">
        <v>428.12875400000001</v>
      </c>
      <c r="D577">
        <v>-1.9202594420871968E-3</v>
      </c>
      <c r="E577">
        <v>-1.9202594420871968E-3</v>
      </c>
      <c r="F577">
        <v>575</v>
      </c>
      <c r="G577">
        <f t="shared" ca="1" si="10"/>
        <v>-4.6679423410276491E-2</v>
      </c>
    </row>
    <row r="578" spans="2:7" x14ac:dyDescent="0.2">
      <c r="B578" s="149">
        <v>44574</v>
      </c>
      <c r="C578">
        <v>428.95245399999999</v>
      </c>
      <c r="D578">
        <v>3.3504623547245253E-2</v>
      </c>
      <c r="E578">
        <v>3.3504623547245253E-2</v>
      </c>
      <c r="F578">
        <v>576</v>
      </c>
      <c r="G578">
        <f t="shared" ca="1" si="10"/>
        <v>-6.1821086053459907E-2</v>
      </c>
    </row>
    <row r="579" spans="2:7" x14ac:dyDescent="0.2">
      <c r="B579" s="149">
        <v>44573</v>
      </c>
      <c r="C579">
        <v>415.04647799999998</v>
      </c>
      <c r="D579">
        <v>2.0004709534783852E-2</v>
      </c>
      <c r="E579">
        <v>2.0004709534783852E-2</v>
      </c>
      <c r="F579">
        <v>577</v>
      </c>
      <c r="G579">
        <f t="shared" ref="G579:G642" ca="1" si="11">_xlfn.NORM.INV(RAND(),$N$5,$N$6)</f>
        <v>3.3603518955029513E-2</v>
      </c>
    </row>
    <row r="580" spans="2:7" x14ac:dyDescent="0.2">
      <c r="B580" s="149">
        <v>44572</v>
      </c>
      <c r="C580">
        <v>406.90643299999999</v>
      </c>
      <c r="D580">
        <v>-1.3856220716670128E-2</v>
      </c>
      <c r="E580">
        <v>-1.3856220716670128E-2</v>
      </c>
      <c r="F580">
        <v>578</v>
      </c>
      <c r="G580">
        <f t="shared" ca="1" si="11"/>
        <v>-3.3241610219841592E-3</v>
      </c>
    </row>
    <row r="581" spans="2:7" x14ac:dyDescent="0.2">
      <c r="B581" s="149">
        <v>44571</v>
      </c>
      <c r="C581">
        <v>412.62383999999997</v>
      </c>
      <c r="D581">
        <v>8.2878673338341365E-3</v>
      </c>
      <c r="E581">
        <v>8.2878673338341365E-3</v>
      </c>
      <c r="F581">
        <v>579</v>
      </c>
      <c r="G581">
        <f t="shared" ca="1" si="11"/>
        <v>-2.9361515790865277E-2</v>
      </c>
    </row>
    <row r="582" spans="2:7" x14ac:dyDescent="0.2">
      <c r="B582" s="149">
        <v>44568</v>
      </c>
      <c r="C582">
        <v>409.23217799999998</v>
      </c>
      <c r="D582">
        <v>-3.5954818689280112E-2</v>
      </c>
      <c r="E582">
        <v>-3.5954818689280112E-2</v>
      </c>
      <c r="F582">
        <v>580</v>
      </c>
      <c r="G582">
        <f t="shared" ca="1" si="11"/>
        <v>-9.5050906388237898E-3</v>
      </c>
    </row>
    <row r="583" spans="2:7" x14ac:dyDescent="0.2">
      <c r="B583" s="149">
        <v>44567</v>
      </c>
      <c r="C583">
        <v>424.49481200000002</v>
      </c>
      <c r="D583">
        <v>3.7050163122777542E-2</v>
      </c>
      <c r="E583">
        <v>3.7050163122777542E-2</v>
      </c>
      <c r="F583">
        <v>581</v>
      </c>
      <c r="G583">
        <f t="shared" ca="1" si="11"/>
        <v>4.4698777886781331E-2</v>
      </c>
    </row>
    <row r="584" spans="2:7" x14ac:dyDescent="0.2">
      <c r="B584" s="149">
        <v>44566</v>
      </c>
      <c r="C584">
        <v>409.32910199999998</v>
      </c>
      <c r="D584">
        <v>-2.2222112128177568E-2</v>
      </c>
      <c r="E584">
        <v>-2.2222112128177568E-2</v>
      </c>
      <c r="F584">
        <v>582</v>
      </c>
      <c r="G584">
        <f t="shared" ca="1" si="11"/>
        <v>3.3196197894799287E-2</v>
      </c>
    </row>
    <row r="585" spans="2:7" x14ac:dyDescent="0.2">
      <c r="B585" s="149">
        <v>44565</v>
      </c>
      <c r="C585">
        <v>418.63198899999998</v>
      </c>
      <c r="D585">
        <v>0.1154143801086923</v>
      </c>
      <c r="E585">
        <v>0.1154143801086923</v>
      </c>
      <c r="F585">
        <v>583</v>
      </c>
      <c r="G585">
        <f t="shared" ca="1" si="11"/>
        <v>7.8975367855595585E-2</v>
      </c>
    </row>
    <row r="586" spans="2:7" x14ac:dyDescent="0.2">
      <c r="B586" s="149">
        <v>44564</v>
      </c>
      <c r="C586">
        <v>375.31521600000002</v>
      </c>
      <c r="D586">
        <v>1.2152167297779485E-2</v>
      </c>
      <c r="E586">
        <v>1.2152167297779485E-2</v>
      </c>
      <c r="F586">
        <v>584</v>
      </c>
      <c r="G586">
        <f t="shared" ca="1" si="11"/>
        <v>1.7099885501194997E-2</v>
      </c>
    </row>
    <row r="587" spans="2:7" x14ac:dyDescent="0.2">
      <c r="B587" s="149">
        <v>44561</v>
      </c>
      <c r="C587">
        <v>370.80908199999999</v>
      </c>
      <c r="D587">
        <v>3.8036676116915726E-3</v>
      </c>
      <c r="E587">
        <v>3.8036676116915726E-3</v>
      </c>
      <c r="F587">
        <v>585</v>
      </c>
      <c r="G587">
        <f t="shared" ca="1" si="11"/>
        <v>7.3944004051046969E-3</v>
      </c>
    </row>
    <row r="588" spans="2:7" x14ac:dyDescent="0.2">
      <c r="B588" s="149">
        <v>44560</v>
      </c>
      <c r="C588">
        <v>369.40399200000002</v>
      </c>
      <c r="D588">
        <v>-3.1134934501324697E-2</v>
      </c>
      <c r="E588">
        <v>-3.1134934501324697E-2</v>
      </c>
      <c r="F588">
        <v>586</v>
      </c>
      <c r="G588">
        <f t="shared" ca="1" si="11"/>
        <v>1.2351289505107978E-2</v>
      </c>
    </row>
    <row r="589" spans="2:7" x14ac:dyDescent="0.2">
      <c r="B589" s="149">
        <v>44559</v>
      </c>
      <c r="C589">
        <v>381.27496300000001</v>
      </c>
      <c r="D589">
        <v>3.716895629063699E-2</v>
      </c>
      <c r="E589">
        <v>3.716895629063699E-2</v>
      </c>
      <c r="F589">
        <v>587</v>
      </c>
      <c r="G589">
        <f t="shared" ca="1" si="11"/>
        <v>-2.3678730760911169E-2</v>
      </c>
    </row>
    <row r="590" spans="2:7" x14ac:dyDescent="0.2">
      <c r="B590" s="149">
        <v>44558</v>
      </c>
      <c r="C590">
        <v>367.61123700000002</v>
      </c>
      <c r="D590">
        <v>2.9304088842064278E-2</v>
      </c>
      <c r="E590">
        <v>2.9304088842064278E-2</v>
      </c>
      <c r="F590">
        <v>588</v>
      </c>
      <c r="G590">
        <f t="shared" ca="1" si="11"/>
        <v>-8.3342085425751389E-2</v>
      </c>
    </row>
    <row r="591" spans="2:7" x14ac:dyDescent="0.2">
      <c r="B591" s="149">
        <v>44557</v>
      </c>
      <c r="C591">
        <v>357.14541600000001</v>
      </c>
      <c r="D591">
        <v>-5.9339338692061139E-3</v>
      </c>
      <c r="E591">
        <v>-5.9339338692061139E-3</v>
      </c>
      <c r="F591">
        <v>589</v>
      </c>
      <c r="G591">
        <f t="shared" ca="1" si="11"/>
        <v>-8.8590215426346351E-3</v>
      </c>
    </row>
    <row r="592" spans="2:7" x14ac:dyDescent="0.2">
      <c r="B592" s="149">
        <v>44554</v>
      </c>
      <c r="C592">
        <v>359.27734400000003</v>
      </c>
      <c r="D592">
        <v>-1.8920332795671447E-2</v>
      </c>
      <c r="E592">
        <v>-1.8920332795671447E-2</v>
      </c>
      <c r="F592">
        <v>590</v>
      </c>
      <c r="G592">
        <f t="shared" ca="1" si="11"/>
        <v>7.8660239025214549E-3</v>
      </c>
    </row>
    <row r="593" spans="2:7" x14ac:dyDescent="0.2">
      <c r="B593" s="149">
        <v>44553</v>
      </c>
      <c r="C593">
        <v>366.20608499999997</v>
      </c>
      <c r="D593">
        <v>-1.2929399236820094E-2</v>
      </c>
      <c r="E593">
        <v>-1.2929399236820094E-2</v>
      </c>
      <c r="F593">
        <v>591</v>
      </c>
      <c r="G593">
        <f t="shared" ca="1" si="11"/>
        <v>-4.0341426846798735E-2</v>
      </c>
    </row>
    <row r="594" spans="2:7" x14ac:dyDescent="0.2">
      <c r="B594" s="149">
        <v>44552</v>
      </c>
      <c r="C594">
        <v>371.00292999999999</v>
      </c>
      <c r="D594">
        <v>4.7039515622461135E-2</v>
      </c>
      <c r="E594">
        <v>4.7039515622461135E-2</v>
      </c>
      <c r="F594">
        <v>592</v>
      </c>
      <c r="G594">
        <f t="shared" ca="1" si="11"/>
        <v>1.2097873880609473E-2</v>
      </c>
    </row>
    <row r="595" spans="2:7" x14ac:dyDescent="0.2">
      <c r="B595" s="149">
        <v>44551</v>
      </c>
      <c r="C595">
        <v>354.33517499999999</v>
      </c>
      <c r="D595">
        <v>2.7250934467826848E-2</v>
      </c>
      <c r="E595">
        <v>2.7250934467826848E-2</v>
      </c>
      <c r="F595">
        <v>593</v>
      </c>
      <c r="G595">
        <f t="shared" ca="1" si="11"/>
        <v>-2.6794599484323119E-2</v>
      </c>
    </row>
    <row r="596" spans="2:7" x14ac:dyDescent="0.2">
      <c r="B596" s="149">
        <v>44550</v>
      </c>
      <c r="C596">
        <v>344.93536399999999</v>
      </c>
      <c r="D596">
        <v>-4.0307234463230243E-2</v>
      </c>
      <c r="E596">
        <v>-4.0307234463230243E-2</v>
      </c>
      <c r="F596">
        <v>594</v>
      </c>
      <c r="G596">
        <f t="shared" ca="1" si="11"/>
        <v>4.5138929811596826E-2</v>
      </c>
    </row>
    <row r="597" spans="2:7" x14ac:dyDescent="0.2">
      <c r="B597" s="149">
        <v>44547</v>
      </c>
      <c r="C597">
        <v>359.42269900000002</v>
      </c>
      <c r="D597">
        <v>-3.3988892095254311E-2</v>
      </c>
      <c r="E597">
        <v>-3.3988892095254311E-2</v>
      </c>
      <c r="F597">
        <v>595</v>
      </c>
      <c r="G597">
        <f t="shared" ca="1" si="11"/>
        <v>5.2972049580729923E-2</v>
      </c>
    </row>
    <row r="598" spans="2:7" x14ac:dyDescent="0.2">
      <c r="B598" s="149">
        <v>44546</v>
      </c>
      <c r="C598">
        <v>372.06890900000002</v>
      </c>
      <c r="D598">
        <v>-1.4881311622009489E-2</v>
      </c>
      <c r="E598">
        <v>-1.4881311622009489E-2</v>
      </c>
      <c r="F598">
        <v>596</v>
      </c>
      <c r="G598">
        <f t="shared" ca="1" si="11"/>
        <v>1.7443829230135863E-2</v>
      </c>
    </row>
    <row r="599" spans="2:7" x14ac:dyDescent="0.2">
      <c r="B599" s="149">
        <v>44545</v>
      </c>
      <c r="C599">
        <v>377.68942299999998</v>
      </c>
      <c r="D599">
        <v>-3.8338621069905795E-3</v>
      </c>
      <c r="E599">
        <v>-3.8338621069905795E-3</v>
      </c>
      <c r="F599">
        <v>597</v>
      </c>
      <c r="G599">
        <f t="shared" ca="1" si="11"/>
        <v>-7.0056751253383981E-2</v>
      </c>
    </row>
    <row r="600" spans="2:7" x14ac:dyDescent="0.2">
      <c r="B600" s="149">
        <v>44544</v>
      </c>
      <c r="C600">
        <v>379.14300500000002</v>
      </c>
      <c r="D600">
        <v>-2.294992791300219E-3</v>
      </c>
      <c r="E600">
        <v>-2.294992791300219E-3</v>
      </c>
      <c r="F600">
        <v>598</v>
      </c>
      <c r="G600">
        <f t="shared" ca="1" si="11"/>
        <v>1.0832358422923989E-2</v>
      </c>
    </row>
    <row r="601" spans="2:7" x14ac:dyDescent="0.2">
      <c r="B601" s="149">
        <v>44543</v>
      </c>
      <c r="C601">
        <v>380.01513699999998</v>
      </c>
      <c r="D601">
        <v>-1.7660336683249674E-2</v>
      </c>
      <c r="E601">
        <v>-1.7660336683249674E-2</v>
      </c>
      <c r="F601">
        <v>599</v>
      </c>
      <c r="G601">
        <f t="shared" ca="1" si="11"/>
        <v>-3.1776616951489867E-2</v>
      </c>
    </row>
    <row r="602" spans="2:7" x14ac:dyDescent="0.2">
      <c r="B602" s="149">
        <v>44540</v>
      </c>
      <c r="C602">
        <v>386.84698500000002</v>
      </c>
      <c r="D602">
        <v>-5.0084637968935612E-4</v>
      </c>
      <c r="E602">
        <v>-5.0084637968935612E-4</v>
      </c>
      <c r="F602">
        <v>600</v>
      </c>
      <c r="G602">
        <f t="shared" ca="1" si="11"/>
        <v>1.9888765725111977E-2</v>
      </c>
    </row>
    <row r="603" spans="2:7" x14ac:dyDescent="0.2">
      <c r="B603" s="149">
        <v>44539</v>
      </c>
      <c r="C603">
        <v>387.04083300000002</v>
      </c>
      <c r="D603">
        <v>4.1188787221477535E-2</v>
      </c>
      <c r="E603">
        <v>4.1188787221477535E-2</v>
      </c>
      <c r="F603">
        <v>601</v>
      </c>
      <c r="G603">
        <f t="shared" ca="1" si="11"/>
        <v>-5.308952895498628E-3</v>
      </c>
    </row>
    <row r="604" spans="2:7" x14ac:dyDescent="0.2">
      <c r="B604" s="149">
        <v>44538</v>
      </c>
      <c r="C604">
        <v>371.729736</v>
      </c>
      <c r="D604">
        <v>2.7454074403769926E-2</v>
      </c>
      <c r="E604">
        <v>2.7454074403769926E-2</v>
      </c>
      <c r="F604">
        <v>602</v>
      </c>
      <c r="G604">
        <f t="shared" ca="1" si="11"/>
        <v>2.913802064148573E-2</v>
      </c>
    </row>
    <row r="605" spans="2:7" x14ac:dyDescent="0.2">
      <c r="B605" s="149">
        <v>44537</v>
      </c>
      <c r="C605">
        <v>361.79693600000002</v>
      </c>
      <c r="D605">
        <v>2.9647021774270661E-2</v>
      </c>
      <c r="E605">
        <v>2.9647021774270661E-2</v>
      </c>
      <c r="F605">
        <v>603</v>
      </c>
      <c r="G605">
        <f t="shared" ca="1" si="11"/>
        <v>1.416418519125699E-3</v>
      </c>
    </row>
    <row r="606" spans="2:7" x14ac:dyDescent="0.2">
      <c r="B606" s="149">
        <v>44536</v>
      </c>
      <c r="C606">
        <v>351.37957799999998</v>
      </c>
      <c r="D606">
        <v>-2.0661612132167204E-2</v>
      </c>
      <c r="E606">
        <v>-2.0661612132167204E-2</v>
      </c>
      <c r="F606">
        <v>604</v>
      </c>
      <c r="G606">
        <f t="shared" ca="1" si="11"/>
        <v>2.5008444895806201E-2</v>
      </c>
    </row>
    <row r="607" spans="2:7" x14ac:dyDescent="0.2">
      <c r="B607" s="149">
        <v>44533</v>
      </c>
      <c r="C607">
        <v>358.79281600000002</v>
      </c>
      <c r="D607">
        <v>1.3273041212916068E-2</v>
      </c>
      <c r="E607">
        <v>1.3273041212916068E-2</v>
      </c>
      <c r="F607">
        <v>605</v>
      </c>
      <c r="G607">
        <f t="shared" ca="1" si="11"/>
        <v>-2.3174794179529407E-2</v>
      </c>
    </row>
    <row r="608" spans="2:7" x14ac:dyDescent="0.2">
      <c r="B608" s="149">
        <v>44532</v>
      </c>
      <c r="C608">
        <v>354.09292599999998</v>
      </c>
      <c r="D608">
        <v>-4.102464925506137E-4</v>
      </c>
      <c r="E608">
        <v>-4.102464925506137E-4</v>
      </c>
      <c r="F608">
        <v>606</v>
      </c>
      <c r="G608">
        <f t="shared" ca="1" si="11"/>
        <v>1.1059024639698193E-2</v>
      </c>
    </row>
    <row r="609" spans="2:7" x14ac:dyDescent="0.2">
      <c r="B609" s="149">
        <v>44531</v>
      </c>
      <c r="C609">
        <v>354.23825099999999</v>
      </c>
      <c r="D609">
        <v>9.1097099585767255E-3</v>
      </c>
      <c r="E609">
        <v>9.1097099585767255E-3</v>
      </c>
      <c r="F609">
        <v>607</v>
      </c>
      <c r="G609">
        <f t="shared" ca="1" si="11"/>
        <v>3.7520644201185928E-2</v>
      </c>
    </row>
    <row r="610" spans="2:7" x14ac:dyDescent="0.2">
      <c r="B610" s="149">
        <v>44530</v>
      </c>
      <c r="C610">
        <v>351.04037499999998</v>
      </c>
      <c r="D610">
        <v>5.830777943087481E-3</v>
      </c>
      <c r="E610">
        <v>5.830777943087481E-3</v>
      </c>
      <c r="F610">
        <v>608</v>
      </c>
      <c r="G610">
        <f t="shared" ca="1" si="11"/>
        <v>3.2419050582186075E-2</v>
      </c>
    </row>
    <row r="611" spans="2:7" x14ac:dyDescent="0.2">
      <c r="B611" s="149">
        <v>44529</v>
      </c>
      <c r="C611">
        <v>349.005402</v>
      </c>
      <c r="D611">
        <v>-3.5355561994035271E-2</v>
      </c>
      <c r="E611">
        <v>-3.5355561994035271E-2</v>
      </c>
      <c r="F611">
        <v>609</v>
      </c>
      <c r="G611">
        <f t="shared" ca="1" si="11"/>
        <v>-4.9416996986588947E-2</v>
      </c>
    </row>
    <row r="612" spans="2:7" x14ac:dyDescent="0.2">
      <c r="B612" s="149">
        <v>44526</v>
      </c>
      <c r="C612">
        <v>361.79693600000002</v>
      </c>
      <c r="D612">
        <v>-1.969262096146485E-2</v>
      </c>
      <c r="E612">
        <v>-1.969262096146485E-2</v>
      </c>
      <c r="F612">
        <v>610</v>
      </c>
      <c r="G612">
        <f t="shared" ca="1" si="11"/>
        <v>3.2166324637380463E-3</v>
      </c>
    </row>
    <row r="613" spans="2:7" x14ac:dyDescent="0.2">
      <c r="B613" s="149">
        <v>44525</v>
      </c>
      <c r="C613">
        <v>369.06478900000002</v>
      </c>
      <c r="D613">
        <v>1.0513370931808819E-3</v>
      </c>
      <c r="E613">
        <v>1.0513370931808819E-3</v>
      </c>
      <c r="F613">
        <v>611</v>
      </c>
      <c r="G613">
        <f t="shared" ca="1" si="11"/>
        <v>-1.8212004576880967E-2</v>
      </c>
    </row>
    <row r="614" spans="2:7" x14ac:dyDescent="0.2">
      <c r="B614" s="149">
        <v>44524</v>
      </c>
      <c r="C614">
        <v>368.67718500000001</v>
      </c>
      <c r="D614">
        <v>9.9548260916583805E-3</v>
      </c>
      <c r="E614">
        <v>9.9548260916583805E-3</v>
      </c>
      <c r="F614">
        <v>612</v>
      </c>
      <c r="G614">
        <f t="shared" ca="1" si="11"/>
        <v>9.318360412088526E-3</v>
      </c>
    </row>
    <row r="615" spans="2:7" x14ac:dyDescent="0.2">
      <c r="B615" s="149">
        <v>44523</v>
      </c>
      <c r="C615">
        <v>365.04324300000002</v>
      </c>
      <c r="D615">
        <v>1.4680188273759654E-2</v>
      </c>
      <c r="E615">
        <v>1.4680188273759654E-2</v>
      </c>
      <c r="F615">
        <v>613</v>
      </c>
      <c r="G615">
        <f t="shared" ca="1" si="11"/>
        <v>2.977606478777723E-3</v>
      </c>
    </row>
    <row r="616" spans="2:7" x14ac:dyDescent="0.2">
      <c r="B616" s="149">
        <v>44522</v>
      </c>
      <c r="C616">
        <v>359.76187099999999</v>
      </c>
      <c r="D616">
        <v>-3.3832207782982029E-2</v>
      </c>
      <c r="E616">
        <v>-3.3832207782982029E-2</v>
      </c>
      <c r="F616">
        <v>614</v>
      </c>
      <c r="G616">
        <f t="shared" ca="1" si="11"/>
        <v>1.2423163747786061E-2</v>
      </c>
    </row>
    <row r="617" spans="2:7" x14ac:dyDescent="0.2">
      <c r="B617" s="149">
        <v>44518</v>
      </c>
      <c r="C617">
        <v>372.35961900000001</v>
      </c>
      <c r="D617">
        <v>-2.8322167520796044E-2</v>
      </c>
      <c r="E617">
        <v>-2.8322167520796044E-2</v>
      </c>
      <c r="F617">
        <v>615</v>
      </c>
      <c r="G617">
        <f t="shared" ca="1" si="11"/>
        <v>3.8494071988691994E-2</v>
      </c>
    </row>
    <row r="618" spans="2:7" x14ac:dyDescent="0.2">
      <c r="B618" s="149">
        <v>44517</v>
      </c>
      <c r="C618">
        <v>383.21304300000003</v>
      </c>
      <c r="D618">
        <v>-6.1572995239761235E-3</v>
      </c>
      <c r="E618">
        <v>-6.1572995239761235E-3</v>
      </c>
      <c r="F618">
        <v>616</v>
      </c>
      <c r="G618">
        <f t="shared" ca="1" si="11"/>
        <v>-3.9635268355977624E-2</v>
      </c>
    </row>
    <row r="619" spans="2:7" x14ac:dyDescent="0.2">
      <c r="B619" s="149">
        <v>44516</v>
      </c>
      <c r="C619">
        <v>385.587219</v>
      </c>
      <c r="D619">
        <v>-9.3364450963137387E-3</v>
      </c>
      <c r="E619">
        <v>-9.3364450963137387E-3</v>
      </c>
      <c r="F619">
        <v>617</v>
      </c>
      <c r="G619">
        <f t="shared" ca="1" si="11"/>
        <v>4.1567769933189856E-2</v>
      </c>
    </row>
    <row r="620" spans="2:7" x14ac:dyDescent="0.2">
      <c r="B620" s="149">
        <v>44515</v>
      </c>
      <c r="C620">
        <v>389.221161</v>
      </c>
      <c r="D620">
        <v>-1.2659770969002388E-2</v>
      </c>
      <c r="E620">
        <v>-1.2659770969002388E-2</v>
      </c>
      <c r="F620">
        <v>618</v>
      </c>
      <c r="G620">
        <f t="shared" ca="1" si="11"/>
        <v>-9.5405297942230627E-2</v>
      </c>
    </row>
    <row r="621" spans="2:7" x14ac:dyDescent="0.2">
      <c r="B621" s="149">
        <v>44512</v>
      </c>
      <c r="C621">
        <v>394.211792</v>
      </c>
      <c r="D621">
        <v>-1.4534954631991429E-2</v>
      </c>
      <c r="E621">
        <v>-1.4534954631991429E-2</v>
      </c>
      <c r="F621">
        <v>619</v>
      </c>
      <c r="G621">
        <f t="shared" ca="1" si="11"/>
        <v>7.3780336250513223E-2</v>
      </c>
    </row>
    <row r="622" spans="2:7" x14ac:dyDescent="0.2">
      <c r="B622" s="149">
        <v>44511</v>
      </c>
      <c r="C622">
        <v>400.02615400000002</v>
      </c>
      <c r="D622">
        <v>-3.7537843041491395E-2</v>
      </c>
      <c r="E622">
        <v>-3.7537843041491395E-2</v>
      </c>
      <c r="F622">
        <v>620</v>
      </c>
      <c r="G622">
        <f t="shared" ca="1" si="11"/>
        <v>-3.5241487873156965E-2</v>
      </c>
    </row>
    <row r="623" spans="2:7" x14ac:dyDescent="0.2">
      <c r="B623" s="149">
        <v>44510</v>
      </c>
      <c r="C623">
        <v>415.62792999999999</v>
      </c>
      <c r="D623">
        <v>7.1714044568307656E-2</v>
      </c>
      <c r="E623">
        <v>7.1714044568307656E-2</v>
      </c>
      <c r="F623">
        <v>621</v>
      </c>
      <c r="G623">
        <f t="shared" ca="1" si="11"/>
        <v>-8.1418894486753157E-2</v>
      </c>
    </row>
    <row r="624" spans="2:7" x14ac:dyDescent="0.2">
      <c r="B624" s="149">
        <v>44509</v>
      </c>
      <c r="C624">
        <v>387.81607100000002</v>
      </c>
      <c r="D624">
        <v>7.5017284030145636E-4</v>
      </c>
      <c r="E624">
        <v>7.5017284030145636E-4</v>
      </c>
      <c r="F624">
        <v>622</v>
      </c>
      <c r="G624">
        <f t="shared" ca="1" si="11"/>
        <v>-1.7240495083697824E-2</v>
      </c>
    </row>
    <row r="625" spans="2:7" x14ac:dyDescent="0.2">
      <c r="B625" s="149">
        <v>44508</v>
      </c>
      <c r="C625">
        <v>387.52535999999998</v>
      </c>
      <c r="D625">
        <v>-1.4903176072752081E-2</v>
      </c>
      <c r="E625">
        <v>-1.4903176072752081E-2</v>
      </c>
      <c r="F625">
        <v>623</v>
      </c>
      <c r="G625">
        <f t="shared" ca="1" si="11"/>
        <v>2.0969244623168976E-2</v>
      </c>
    </row>
    <row r="626" spans="2:7" x14ac:dyDescent="0.2">
      <c r="B626" s="149">
        <v>44504</v>
      </c>
      <c r="C626">
        <v>393.38809199999997</v>
      </c>
      <c r="D626">
        <v>1.5001788356215649E-2</v>
      </c>
      <c r="E626">
        <v>1.5001788356215649E-2</v>
      </c>
      <c r="F626">
        <v>624</v>
      </c>
      <c r="G626">
        <f t="shared" ca="1" si="11"/>
        <v>-1.0619300135910375E-2</v>
      </c>
    </row>
    <row r="627" spans="2:7" x14ac:dyDescent="0.2">
      <c r="B627" s="149">
        <v>44503</v>
      </c>
      <c r="C627">
        <v>387.57379200000003</v>
      </c>
      <c r="D627">
        <v>-1.8407156356494724E-2</v>
      </c>
      <c r="E627">
        <v>-1.8407156356494724E-2</v>
      </c>
      <c r="F627">
        <v>625</v>
      </c>
      <c r="G627">
        <f t="shared" ca="1" si="11"/>
        <v>1.2846541875504797E-2</v>
      </c>
    </row>
    <row r="628" spans="2:7" x14ac:dyDescent="0.2">
      <c r="B628" s="149">
        <v>44502</v>
      </c>
      <c r="C628">
        <v>394.84170499999999</v>
      </c>
      <c r="D628">
        <v>4.2471566693637629E-2</v>
      </c>
      <c r="E628">
        <v>4.2471566693637629E-2</v>
      </c>
      <c r="F628">
        <v>626</v>
      </c>
      <c r="G628">
        <f t="shared" ca="1" si="11"/>
        <v>-7.4060320993333123E-2</v>
      </c>
    </row>
    <row r="629" spans="2:7" x14ac:dyDescent="0.2">
      <c r="B629" s="149">
        <v>44501</v>
      </c>
      <c r="C629">
        <v>378.75537100000003</v>
      </c>
      <c r="D629">
        <v>-8.7495773211106499E-3</v>
      </c>
      <c r="E629">
        <v>-8.7495773211106499E-3</v>
      </c>
      <c r="F629">
        <v>627</v>
      </c>
      <c r="G629">
        <f t="shared" ca="1" si="11"/>
        <v>4.9625778782584574E-3</v>
      </c>
    </row>
    <row r="630" spans="2:7" x14ac:dyDescent="0.2">
      <c r="B630" s="149">
        <v>44498</v>
      </c>
      <c r="C630">
        <v>382.09857199999999</v>
      </c>
      <c r="D630">
        <v>-1.9032358092102741E-2</v>
      </c>
      <c r="E630">
        <v>-1.9032358092102741E-2</v>
      </c>
      <c r="F630">
        <v>628</v>
      </c>
      <c r="G630">
        <f t="shared" ca="1" si="11"/>
        <v>-1.7084065157659555E-2</v>
      </c>
    </row>
    <row r="631" spans="2:7" x14ac:dyDescent="0.2">
      <c r="B631" s="149">
        <v>44497</v>
      </c>
      <c r="C631">
        <v>389.51190200000002</v>
      </c>
      <c r="D631">
        <v>-2.8402247088516706E-2</v>
      </c>
      <c r="E631">
        <v>-2.8402247088516706E-2</v>
      </c>
      <c r="F631">
        <v>629</v>
      </c>
      <c r="G631">
        <f t="shared" ca="1" si="11"/>
        <v>5.8054845964165262E-2</v>
      </c>
    </row>
    <row r="632" spans="2:7" x14ac:dyDescent="0.2">
      <c r="B632" s="149">
        <v>44496</v>
      </c>
      <c r="C632">
        <v>400.89831500000003</v>
      </c>
      <c r="D632">
        <v>-3.0466427923401939E-2</v>
      </c>
      <c r="E632">
        <v>-3.0466427923401939E-2</v>
      </c>
      <c r="F632">
        <v>630</v>
      </c>
      <c r="G632">
        <f t="shared" ca="1" si="11"/>
        <v>-4.3767018227007189E-2</v>
      </c>
    </row>
    <row r="633" spans="2:7" x14ac:dyDescent="0.2">
      <c r="B633" s="149">
        <v>44495</v>
      </c>
      <c r="C633">
        <v>413.49606299999999</v>
      </c>
      <c r="D633">
        <v>4.9047435436293592E-2</v>
      </c>
      <c r="E633">
        <v>4.9047435436293592E-2</v>
      </c>
      <c r="F633">
        <v>631</v>
      </c>
      <c r="G633">
        <f t="shared" ca="1" si="11"/>
        <v>3.0418497847124755E-2</v>
      </c>
    </row>
    <row r="634" spans="2:7" x14ac:dyDescent="0.2">
      <c r="B634" s="149">
        <v>44494</v>
      </c>
      <c r="C634">
        <v>394.16336100000001</v>
      </c>
      <c r="D634">
        <v>-1.6324091774981751E-2</v>
      </c>
      <c r="E634">
        <v>-1.6324091774981751E-2</v>
      </c>
      <c r="F634">
        <v>632</v>
      </c>
      <c r="G634">
        <f t="shared" ca="1" si="11"/>
        <v>1.8074609738660818E-2</v>
      </c>
    </row>
    <row r="635" spans="2:7" x14ac:dyDescent="0.2">
      <c r="B635" s="149">
        <v>44491</v>
      </c>
      <c r="C635">
        <v>400.704498</v>
      </c>
      <c r="D635">
        <v>-3.3200912217659813E-2</v>
      </c>
      <c r="E635">
        <v>-3.3200912217659813E-2</v>
      </c>
      <c r="F635">
        <v>633</v>
      </c>
      <c r="G635">
        <f t="shared" ca="1" si="11"/>
        <v>2.050175312667666E-2</v>
      </c>
    </row>
    <row r="636" spans="2:7" x14ac:dyDescent="0.2">
      <c r="B636" s="149">
        <v>44490</v>
      </c>
      <c r="C636">
        <v>414.46511800000002</v>
      </c>
      <c r="D636">
        <v>1.123059622474706E-2</v>
      </c>
      <c r="E636">
        <v>1.123059622474706E-2</v>
      </c>
      <c r="F636">
        <v>634</v>
      </c>
      <c r="G636">
        <f t="shared" ca="1" si="11"/>
        <v>-2.8120020649989173E-2</v>
      </c>
    </row>
    <row r="637" spans="2:7" x14ac:dyDescent="0.2">
      <c r="B637" s="149">
        <v>44489</v>
      </c>
      <c r="C637">
        <v>409.862122</v>
      </c>
      <c r="D637">
        <v>-2.8036235710498035E-2</v>
      </c>
      <c r="E637">
        <v>-2.8036235710498035E-2</v>
      </c>
      <c r="F637">
        <v>635</v>
      </c>
      <c r="G637">
        <f t="shared" ca="1" si="11"/>
        <v>-4.1605219861584913E-2</v>
      </c>
    </row>
    <row r="638" spans="2:7" x14ac:dyDescent="0.2">
      <c r="B638" s="149">
        <v>44488</v>
      </c>
      <c r="C638">
        <v>421.68457000000001</v>
      </c>
      <c r="D638">
        <v>-3.7065671297603311E-2</v>
      </c>
      <c r="E638">
        <v>-3.7065671297603311E-2</v>
      </c>
      <c r="F638">
        <v>636</v>
      </c>
      <c r="G638">
        <f t="shared" ca="1" si="11"/>
        <v>-1.2568482114450057E-3</v>
      </c>
    </row>
    <row r="639" spans="2:7" x14ac:dyDescent="0.2">
      <c r="B639" s="149">
        <v>44487</v>
      </c>
      <c r="C639">
        <v>437.91622899999999</v>
      </c>
      <c r="D639">
        <v>-4.954273810457285E-3</v>
      </c>
      <c r="E639">
        <v>-4.954273810457285E-3</v>
      </c>
      <c r="F639">
        <v>637</v>
      </c>
      <c r="G639">
        <f t="shared" ca="1" si="11"/>
        <v>-3.5305774212123352E-2</v>
      </c>
    </row>
    <row r="640" spans="2:7" x14ac:dyDescent="0.2">
      <c r="B640" s="149">
        <v>44483</v>
      </c>
      <c r="C640">
        <v>440.096588</v>
      </c>
      <c r="D640">
        <v>-1.1212772327223453E-2</v>
      </c>
      <c r="E640">
        <v>-1.1212772327223453E-2</v>
      </c>
      <c r="F640">
        <v>638</v>
      </c>
      <c r="G640">
        <f t="shared" ca="1" si="11"/>
        <v>6.0866177765690685E-2</v>
      </c>
    </row>
    <row r="641" spans="2:7" x14ac:dyDescent="0.2">
      <c r="B641" s="149">
        <v>44482</v>
      </c>
      <c r="C641">
        <v>445.08724999999998</v>
      </c>
      <c r="D641">
        <v>-6.9189277597990224E-3</v>
      </c>
      <c r="E641">
        <v>-6.9189277597990224E-3</v>
      </c>
      <c r="F641">
        <v>639</v>
      </c>
      <c r="G641">
        <f t="shared" ca="1" si="11"/>
        <v>-3.6195497892391376E-2</v>
      </c>
    </row>
    <row r="642" spans="2:7" x14ac:dyDescent="0.2">
      <c r="B642" s="149">
        <v>44481</v>
      </c>
      <c r="C642">
        <v>448.18823200000003</v>
      </c>
      <c r="D642">
        <v>2.0295612623458869E-2</v>
      </c>
      <c r="E642">
        <v>2.0295612623458869E-2</v>
      </c>
      <c r="F642">
        <v>640</v>
      </c>
      <c r="G642">
        <f t="shared" ca="1" si="11"/>
        <v>-1.2379932349259515E-2</v>
      </c>
    </row>
    <row r="643" spans="2:7" x14ac:dyDescent="0.2">
      <c r="B643" s="149">
        <v>44480</v>
      </c>
      <c r="C643">
        <v>439.272919</v>
      </c>
      <c r="D643">
        <v>-1.606260019594391E-2</v>
      </c>
      <c r="E643">
        <v>-1.606260019594391E-2</v>
      </c>
      <c r="F643">
        <v>641</v>
      </c>
      <c r="G643">
        <f t="shared" ref="G643:G706" ca="1" si="12">_xlfn.NORM.INV(RAND(),$N$5,$N$6)</f>
        <v>3.7796094240842265E-2</v>
      </c>
    </row>
    <row r="644" spans="2:7" x14ac:dyDescent="0.2">
      <c r="B644" s="149">
        <v>44477</v>
      </c>
      <c r="C644">
        <v>446.44396999999998</v>
      </c>
      <c r="D644">
        <v>1.5652662199674369E-2</v>
      </c>
      <c r="E644">
        <v>1.5652662199674369E-2</v>
      </c>
      <c r="F644">
        <v>642</v>
      </c>
      <c r="G644">
        <f t="shared" ca="1" si="12"/>
        <v>7.5710550742159755E-3</v>
      </c>
    </row>
    <row r="645" spans="2:7" x14ac:dyDescent="0.2">
      <c r="B645" s="149">
        <v>44476</v>
      </c>
      <c r="C645">
        <v>439.56362899999999</v>
      </c>
      <c r="D645">
        <v>2.7633800799422418E-3</v>
      </c>
      <c r="E645">
        <v>2.7633800799422418E-3</v>
      </c>
      <c r="F645">
        <v>643</v>
      </c>
      <c r="G645">
        <f t="shared" ca="1" si="12"/>
        <v>-7.7401780196192232E-3</v>
      </c>
    </row>
    <row r="646" spans="2:7" x14ac:dyDescent="0.2">
      <c r="B646" s="149">
        <v>44475</v>
      </c>
      <c r="C646">
        <v>438.35229500000003</v>
      </c>
      <c r="D646">
        <v>-2.3950899333857661E-2</v>
      </c>
      <c r="E646">
        <v>-2.3950899333857661E-2</v>
      </c>
      <c r="F646">
        <v>644</v>
      </c>
      <c r="G646">
        <f t="shared" ca="1" si="12"/>
        <v>9.5803649734012009E-2</v>
      </c>
    </row>
    <row r="647" spans="2:7" x14ac:dyDescent="0.2">
      <c r="B647" s="149">
        <v>44474</v>
      </c>
      <c r="C647">
        <v>449.108856</v>
      </c>
      <c r="D647">
        <v>-3.938230099036967E-2</v>
      </c>
      <c r="E647">
        <v>-3.938230099036967E-2</v>
      </c>
      <c r="F647">
        <v>645</v>
      </c>
      <c r="G647">
        <f t="shared" ca="1" si="12"/>
        <v>1.195736800677491E-2</v>
      </c>
    </row>
    <row r="648" spans="2:7" x14ac:dyDescent="0.2">
      <c r="B648" s="149">
        <v>44473</v>
      </c>
      <c r="C648">
        <v>467.52090500000003</v>
      </c>
      <c r="D648">
        <v>8.5865505690897875E-2</v>
      </c>
      <c r="E648">
        <v>8.5865505690897875E-2</v>
      </c>
      <c r="F648">
        <v>646</v>
      </c>
      <c r="G648">
        <f t="shared" ca="1" si="12"/>
        <v>1.6040994219823981E-2</v>
      </c>
    </row>
    <row r="649" spans="2:7" x14ac:dyDescent="0.2">
      <c r="B649" s="149">
        <v>44470</v>
      </c>
      <c r="C649">
        <v>430.55139200000002</v>
      </c>
      <c r="D649">
        <v>7.72213734080507E-2</v>
      </c>
      <c r="E649">
        <v>7.72213734080507E-2</v>
      </c>
      <c r="F649">
        <v>647</v>
      </c>
      <c r="G649">
        <f t="shared" ca="1" si="12"/>
        <v>-2.3963725110674763E-2</v>
      </c>
    </row>
    <row r="650" spans="2:7" x14ac:dyDescent="0.2">
      <c r="B650" s="149">
        <v>44469</v>
      </c>
      <c r="C650">
        <v>399.68701199999998</v>
      </c>
      <c r="D650">
        <v>1.8395186909477074E-2</v>
      </c>
      <c r="E650">
        <v>1.8395186909477074E-2</v>
      </c>
      <c r="F650">
        <v>648</v>
      </c>
      <c r="G650">
        <f t="shared" ca="1" si="12"/>
        <v>-7.9840627574541013E-3</v>
      </c>
    </row>
    <row r="651" spans="2:7" x14ac:dyDescent="0.2">
      <c r="B651" s="149">
        <v>44468</v>
      </c>
      <c r="C651">
        <v>392.46749899999998</v>
      </c>
      <c r="D651">
        <v>-3.6899576610847388E-3</v>
      </c>
      <c r="E651">
        <v>-3.6899576610847388E-3</v>
      </c>
      <c r="F651">
        <v>649</v>
      </c>
      <c r="G651">
        <f t="shared" ca="1" si="12"/>
        <v>2.1516982593868389E-3</v>
      </c>
    </row>
    <row r="652" spans="2:7" x14ac:dyDescent="0.2">
      <c r="B652" s="149">
        <v>44467</v>
      </c>
      <c r="C652">
        <v>393.92105099999998</v>
      </c>
      <c r="D652">
        <v>3.5797015653077427E-3</v>
      </c>
      <c r="E652">
        <v>3.5797015653077427E-3</v>
      </c>
      <c r="F652">
        <v>650</v>
      </c>
      <c r="G652">
        <f t="shared" ca="1" si="12"/>
        <v>-1.5580837238247436E-2</v>
      </c>
    </row>
    <row r="653" spans="2:7" x14ac:dyDescent="0.2">
      <c r="B653" s="149">
        <v>44466</v>
      </c>
      <c r="C653">
        <v>392.515961</v>
      </c>
      <c r="D653">
        <v>-1.6033001267125029E-2</v>
      </c>
      <c r="E653">
        <v>-1.6033001267125029E-2</v>
      </c>
      <c r="F653">
        <v>651</v>
      </c>
      <c r="G653">
        <f t="shared" ca="1" si="12"/>
        <v>-2.5160372164952951E-2</v>
      </c>
    </row>
    <row r="654" spans="2:7" x14ac:dyDescent="0.2">
      <c r="B654" s="149">
        <v>44463</v>
      </c>
      <c r="C654">
        <v>398.91171300000002</v>
      </c>
      <c r="D654">
        <v>-2.4298720308243941E-4</v>
      </c>
      <c r="E654">
        <v>-2.4298720308243941E-4</v>
      </c>
      <c r="F654">
        <v>652</v>
      </c>
      <c r="G654">
        <f t="shared" ca="1" si="12"/>
        <v>-3.0451533785123219E-2</v>
      </c>
    </row>
    <row r="655" spans="2:7" x14ac:dyDescent="0.2">
      <c r="B655" s="149">
        <v>44462</v>
      </c>
      <c r="C655">
        <v>399.008667</v>
      </c>
      <c r="D655">
        <v>2.1905324458844052E-3</v>
      </c>
      <c r="E655">
        <v>2.1905324458844052E-3</v>
      </c>
      <c r="F655">
        <v>653</v>
      </c>
      <c r="G655">
        <f t="shared" ca="1" si="12"/>
        <v>-2.1399147244916528E-2</v>
      </c>
    </row>
    <row r="656" spans="2:7" x14ac:dyDescent="0.2">
      <c r="B656" s="149">
        <v>44461</v>
      </c>
      <c r="C656">
        <v>398.13653599999998</v>
      </c>
      <c r="D656">
        <v>5.0147755546887914E-3</v>
      </c>
      <c r="E656">
        <v>5.0147755546887914E-3</v>
      </c>
      <c r="F656">
        <v>654</v>
      </c>
      <c r="G656">
        <f t="shared" ca="1" si="12"/>
        <v>4.5452994013741234E-2</v>
      </c>
    </row>
    <row r="657" spans="2:7" x14ac:dyDescent="0.2">
      <c r="B657" s="149">
        <v>44460</v>
      </c>
      <c r="C657">
        <v>396.14993299999998</v>
      </c>
      <c r="D657">
        <v>2.8427725331012395E-2</v>
      </c>
      <c r="E657">
        <v>2.8427725331012395E-2</v>
      </c>
      <c r="F657">
        <v>655</v>
      </c>
      <c r="G657">
        <f t="shared" ca="1" si="12"/>
        <v>2.009580986060212E-2</v>
      </c>
    </row>
    <row r="658" spans="2:7" x14ac:dyDescent="0.2">
      <c r="B658" s="149">
        <v>44459</v>
      </c>
      <c r="C658">
        <v>385.19958500000001</v>
      </c>
      <c r="D658">
        <v>-4.0666167609976829E-2</v>
      </c>
      <c r="E658">
        <v>-4.0666167609976829E-2</v>
      </c>
      <c r="F658">
        <v>656</v>
      </c>
      <c r="G658">
        <f t="shared" ca="1" si="12"/>
        <v>3.9875047718286316E-3</v>
      </c>
    </row>
    <row r="659" spans="2:7" x14ac:dyDescent="0.2">
      <c r="B659" s="149">
        <v>44456</v>
      </c>
      <c r="C659">
        <v>401.52819799999997</v>
      </c>
      <c r="D659">
        <v>-1.602940216245868E-2</v>
      </c>
      <c r="E659">
        <v>-1.602940216245868E-2</v>
      </c>
      <c r="F659">
        <v>657</v>
      </c>
      <c r="G659">
        <f t="shared" ca="1" si="12"/>
        <v>-1.9874153743616736E-2</v>
      </c>
    </row>
    <row r="660" spans="2:7" x14ac:dyDescent="0.2">
      <c r="B660" s="149">
        <v>44455</v>
      </c>
      <c r="C660">
        <v>408.06930499999999</v>
      </c>
      <c r="D660">
        <v>1.7272525153612262E-2</v>
      </c>
      <c r="E660">
        <v>1.7272525153612262E-2</v>
      </c>
      <c r="F660">
        <v>658</v>
      </c>
      <c r="G660">
        <f t="shared" ca="1" si="12"/>
        <v>2.7093901313217348E-2</v>
      </c>
    </row>
    <row r="661" spans="2:7" x14ac:dyDescent="0.2">
      <c r="B661" s="149">
        <v>44454</v>
      </c>
      <c r="C661">
        <v>401.14059400000002</v>
      </c>
      <c r="D661">
        <v>-7.6710398102647374E-3</v>
      </c>
      <c r="E661">
        <v>-7.6710398102647374E-3</v>
      </c>
      <c r="F661">
        <v>659</v>
      </c>
      <c r="G661">
        <f t="shared" ca="1" si="12"/>
        <v>-4.1830719254283499E-2</v>
      </c>
    </row>
    <row r="662" spans="2:7" x14ac:dyDescent="0.2">
      <c r="B662" s="149">
        <v>44453</v>
      </c>
      <c r="C662">
        <v>404.24154700000003</v>
      </c>
      <c r="D662">
        <v>3.7041657894278081E-2</v>
      </c>
      <c r="E662">
        <v>3.7041657894278081E-2</v>
      </c>
      <c r="F662">
        <v>660</v>
      </c>
      <c r="G662">
        <f t="shared" ca="1" si="12"/>
        <v>1.2478795842103603E-3</v>
      </c>
    </row>
    <row r="663" spans="2:7" x14ac:dyDescent="0.2">
      <c r="B663" s="149">
        <v>44452</v>
      </c>
      <c r="C663">
        <v>389.80261200000001</v>
      </c>
      <c r="D663">
        <v>-1.7584573908870336E-2</v>
      </c>
      <c r="E663">
        <v>-1.7584573908870336E-2</v>
      </c>
      <c r="F663">
        <v>661</v>
      </c>
      <c r="G663">
        <f t="shared" ca="1" si="12"/>
        <v>-4.7512240324636738E-2</v>
      </c>
    </row>
    <row r="664" spans="2:7" x14ac:dyDescent="0.2">
      <c r="B664" s="149">
        <v>44448</v>
      </c>
      <c r="C664">
        <v>396.77981599999998</v>
      </c>
      <c r="D664">
        <v>-1.2450553219717195E-2</v>
      </c>
      <c r="E664">
        <v>-1.2450553219717195E-2</v>
      </c>
      <c r="F664">
        <v>662</v>
      </c>
      <c r="G664">
        <f t="shared" ca="1" si="12"/>
        <v>-5.3212027017837782E-2</v>
      </c>
    </row>
    <row r="665" spans="2:7" x14ac:dyDescent="0.2">
      <c r="B665" s="149">
        <v>44447</v>
      </c>
      <c r="C665">
        <v>401.78222699999998</v>
      </c>
      <c r="D665">
        <v>5.5374226992385232E-3</v>
      </c>
      <c r="E665">
        <v>5.5374226992385232E-3</v>
      </c>
      <c r="F665">
        <v>663</v>
      </c>
      <c r="G665">
        <f t="shared" ca="1" si="12"/>
        <v>-3.1841875575609323E-2</v>
      </c>
    </row>
    <row r="666" spans="2:7" x14ac:dyDescent="0.2">
      <c r="B666" s="149">
        <v>44446</v>
      </c>
      <c r="C666">
        <v>399.56964099999999</v>
      </c>
      <c r="D666">
        <v>-9.0659228309735735E-3</v>
      </c>
      <c r="E666">
        <v>-9.0659228309735735E-3</v>
      </c>
      <c r="F666">
        <v>664</v>
      </c>
      <c r="G666">
        <f t="shared" ca="1" si="12"/>
        <v>-2.5148482715030662E-3</v>
      </c>
    </row>
    <row r="667" spans="2:7" x14ac:dyDescent="0.2">
      <c r="B667" s="149">
        <v>44445</v>
      </c>
      <c r="C667">
        <v>403.22525000000002</v>
      </c>
      <c r="D667">
        <v>-2.0334266818729099E-2</v>
      </c>
      <c r="E667">
        <v>-2.0334266818729099E-2</v>
      </c>
      <c r="F667">
        <v>665</v>
      </c>
      <c r="G667">
        <f t="shared" ca="1" si="12"/>
        <v>2.4784573109609593E-2</v>
      </c>
    </row>
    <row r="668" spans="2:7" x14ac:dyDescent="0.2">
      <c r="B668" s="149">
        <v>44442</v>
      </c>
      <c r="C668">
        <v>411.59472699999998</v>
      </c>
      <c r="D668">
        <v>1.6632980717142323E-2</v>
      </c>
      <c r="E668">
        <v>1.6632980717142323E-2</v>
      </c>
      <c r="F668">
        <v>666</v>
      </c>
      <c r="G668">
        <f t="shared" ca="1" si="12"/>
        <v>-4.0979090470485847E-2</v>
      </c>
    </row>
    <row r="669" spans="2:7" x14ac:dyDescent="0.2">
      <c r="B669" s="149">
        <v>44441</v>
      </c>
      <c r="C669">
        <v>404.86068699999998</v>
      </c>
      <c r="D669">
        <v>-1.370987958213702E-2</v>
      </c>
      <c r="E669">
        <v>-1.370987958213702E-2</v>
      </c>
      <c r="F669">
        <v>667</v>
      </c>
      <c r="G669">
        <f t="shared" ca="1" si="12"/>
        <v>0.10397852333811669</v>
      </c>
    </row>
    <row r="670" spans="2:7" x14ac:dyDescent="0.2">
      <c r="B670" s="149">
        <v>44440</v>
      </c>
      <c r="C670">
        <v>410.48843399999998</v>
      </c>
      <c r="D670">
        <v>-1.1238500367709181E-2</v>
      </c>
      <c r="E670">
        <v>-1.1238500367709181E-2</v>
      </c>
      <c r="F670">
        <v>668</v>
      </c>
      <c r="G670">
        <f t="shared" ca="1" si="12"/>
        <v>-1.9844046326046253E-2</v>
      </c>
    </row>
    <row r="671" spans="2:7" x14ac:dyDescent="0.2">
      <c r="B671" s="149">
        <v>44439</v>
      </c>
      <c r="C671">
        <v>415.15414399999997</v>
      </c>
      <c r="D671">
        <v>1.1599183402169688E-3</v>
      </c>
      <c r="E671">
        <v>1.1599183402169688E-3</v>
      </c>
      <c r="F671">
        <v>669</v>
      </c>
      <c r="G671">
        <f t="shared" ca="1" si="12"/>
        <v>-9.6302731083825512E-3</v>
      </c>
    </row>
    <row r="672" spans="2:7" x14ac:dyDescent="0.2">
      <c r="B672" s="149">
        <v>44438</v>
      </c>
      <c r="C672">
        <v>414.673157</v>
      </c>
      <c r="D672">
        <v>-1.0104531659543663E-2</v>
      </c>
      <c r="E672">
        <v>-1.0104531659543663E-2</v>
      </c>
      <c r="F672">
        <v>670</v>
      </c>
      <c r="G672">
        <f t="shared" ca="1" si="12"/>
        <v>2.6064171573434779E-2</v>
      </c>
    </row>
    <row r="673" spans="2:7" x14ac:dyDescent="0.2">
      <c r="B673" s="149">
        <v>44435</v>
      </c>
      <c r="C673">
        <v>418.90600599999999</v>
      </c>
      <c r="D673">
        <v>-1.5709608638029286E-2</v>
      </c>
      <c r="E673">
        <v>-1.5709608638029286E-2</v>
      </c>
      <c r="F673">
        <v>671</v>
      </c>
      <c r="G673">
        <f t="shared" ca="1" si="12"/>
        <v>-2.3067557570250703E-2</v>
      </c>
    </row>
    <row r="674" spans="2:7" x14ac:dyDescent="0.2">
      <c r="B674" s="149">
        <v>44434</v>
      </c>
      <c r="C674">
        <v>425.59188799999998</v>
      </c>
      <c r="D674">
        <v>3.1836691468960225E-2</v>
      </c>
      <c r="E674">
        <v>3.1836691468960225E-2</v>
      </c>
      <c r="F674">
        <v>672</v>
      </c>
      <c r="G674">
        <f t="shared" ca="1" si="12"/>
        <v>6.2918172536940126E-2</v>
      </c>
    </row>
    <row r="675" spans="2:7" x14ac:dyDescent="0.2">
      <c r="B675" s="149">
        <v>44433</v>
      </c>
      <c r="C675">
        <v>412.46051</v>
      </c>
      <c r="D675">
        <v>5.8511277560658784E-2</v>
      </c>
      <c r="E675">
        <v>5.8511277560658784E-2</v>
      </c>
      <c r="F675">
        <v>673</v>
      </c>
      <c r="G675">
        <f t="shared" ca="1" si="12"/>
        <v>3.1654292784409462E-2</v>
      </c>
    </row>
    <row r="676" spans="2:7" x14ac:dyDescent="0.2">
      <c r="B676" s="149">
        <v>44432</v>
      </c>
      <c r="C676">
        <v>389.66095000000001</v>
      </c>
      <c r="D676">
        <v>7.1277340798653249E-2</v>
      </c>
      <c r="E676">
        <v>7.1277340798653249E-2</v>
      </c>
      <c r="F676">
        <v>674</v>
      </c>
      <c r="G676">
        <f t="shared" ca="1" si="12"/>
        <v>1.8999052170252287E-2</v>
      </c>
    </row>
    <row r="677" spans="2:7" x14ac:dyDescent="0.2">
      <c r="B677" s="149">
        <v>44431</v>
      </c>
      <c r="C677">
        <v>363.734894</v>
      </c>
      <c r="D677">
        <v>-0.11586564044419756</v>
      </c>
      <c r="E677">
        <v>-0.11586564044419756</v>
      </c>
      <c r="F677">
        <v>675</v>
      </c>
      <c r="G677">
        <f t="shared" ca="1" si="12"/>
        <v>2.0694169281341941E-2</v>
      </c>
    </row>
    <row r="678" spans="2:7" x14ac:dyDescent="0.2">
      <c r="B678" s="149">
        <v>44428</v>
      </c>
      <c r="C678">
        <v>411.40228300000001</v>
      </c>
      <c r="D678">
        <v>-3.1469173571387829E-3</v>
      </c>
      <c r="E678">
        <v>-3.1469173571387829E-3</v>
      </c>
      <c r="F678">
        <v>676</v>
      </c>
      <c r="G678">
        <f t="shared" ca="1" si="12"/>
        <v>1.2130918012964136E-2</v>
      </c>
    </row>
    <row r="679" spans="2:7" x14ac:dyDescent="0.2">
      <c r="B679" s="149">
        <v>44426</v>
      </c>
      <c r="C679">
        <v>412.70101899999997</v>
      </c>
      <c r="D679">
        <v>-2.211095503100069E-2</v>
      </c>
      <c r="E679">
        <v>-2.211095503100069E-2</v>
      </c>
      <c r="F679">
        <v>677</v>
      </c>
      <c r="G679">
        <f t="shared" ca="1" si="12"/>
        <v>-5.8471592534018917E-3</v>
      </c>
    </row>
    <row r="680" spans="2:7" x14ac:dyDescent="0.2">
      <c r="B680" s="149">
        <v>44425</v>
      </c>
      <c r="C680">
        <v>422.03256199999998</v>
      </c>
      <c r="D680">
        <v>4.3282077708303383E-2</v>
      </c>
      <c r="E680">
        <v>4.3282077708303383E-2</v>
      </c>
      <c r="F680">
        <v>678</v>
      </c>
      <c r="G680">
        <f t="shared" ca="1" si="12"/>
        <v>-2.978064132014201E-2</v>
      </c>
    </row>
    <row r="681" spans="2:7" x14ac:dyDescent="0.2">
      <c r="B681" s="149">
        <v>44424</v>
      </c>
      <c r="C681">
        <v>404.52392600000002</v>
      </c>
      <c r="D681">
        <v>1.07127345963345E-3</v>
      </c>
      <c r="E681">
        <v>1.07127345963345E-3</v>
      </c>
      <c r="F681">
        <v>679</v>
      </c>
      <c r="G681">
        <f t="shared" ca="1" si="12"/>
        <v>-9.3228541928919006E-3</v>
      </c>
    </row>
    <row r="682" spans="2:7" x14ac:dyDescent="0.2">
      <c r="B682" s="149">
        <v>44421</v>
      </c>
      <c r="C682">
        <v>404.09103399999998</v>
      </c>
      <c r="D682">
        <v>-2.5519189803742286E-2</v>
      </c>
      <c r="E682">
        <v>-2.5519189803742286E-2</v>
      </c>
      <c r="F682">
        <v>680</v>
      </c>
      <c r="G682">
        <f t="shared" ca="1" si="12"/>
        <v>-4.6014280278659E-4</v>
      </c>
    </row>
    <row r="683" spans="2:7" x14ac:dyDescent="0.2">
      <c r="B683" s="149">
        <v>44420</v>
      </c>
      <c r="C683">
        <v>414.673157</v>
      </c>
      <c r="D683">
        <v>4.370460045714207E-2</v>
      </c>
      <c r="E683">
        <v>4.370460045714207E-2</v>
      </c>
      <c r="F683">
        <v>681</v>
      </c>
      <c r="G683">
        <f t="shared" ca="1" si="12"/>
        <v>-3.297796520965568E-2</v>
      </c>
    </row>
    <row r="684" spans="2:7" x14ac:dyDescent="0.2">
      <c r="B684" s="149">
        <v>44419</v>
      </c>
      <c r="C684">
        <v>397.30892899999998</v>
      </c>
      <c r="D684">
        <v>3.9516832236766261E-2</v>
      </c>
      <c r="E684">
        <v>3.9516832236766261E-2</v>
      </c>
      <c r="F684">
        <v>682</v>
      </c>
      <c r="G684">
        <f t="shared" ca="1" si="12"/>
        <v>1.0685324323809418E-2</v>
      </c>
    </row>
    <row r="685" spans="2:7" x14ac:dyDescent="0.2">
      <c r="B685" s="149">
        <v>44418</v>
      </c>
      <c r="C685">
        <v>382.20538299999998</v>
      </c>
      <c r="D685">
        <v>-6.4295798127917789E-2</v>
      </c>
      <c r="E685">
        <v>-6.4295798127917789E-2</v>
      </c>
      <c r="F685">
        <v>683</v>
      </c>
      <c r="G685">
        <f t="shared" ca="1" si="12"/>
        <v>-2.2472033644848805E-2</v>
      </c>
    </row>
    <row r="686" spans="2:7" x14ac:dyDescent="0.2">
      <c r="B686" s="149">
        <v>44417</v>
      </c>
      <c r="C686">
        <v>408.46816999999999</v>
      </c>
      <c r="D686">
        <v>-6.0515657612752773E-2</v>
      </c>
      <c r="E686">
        <v>-6.0515657612752773E-2</v>
      </c>
      <c r="F686">
        <v>684</v>
      </c>
      <c r="G686">
        <f t="shared" ca="1" si="12"/>
        <v>-1.4661434077467235E-2</v>
      </c>
    </row>
    <row r="687" spans="2:7" x14ac:dyDescent="0.2">
      <c r="B687" s="149">
        <v>44414</v>
      </c>
      <c r="C687">
        <v>434.77911399999999</v>
      </c>
      <c r="D687">
        <v>-2.2078153509256858E-3</v>
      </c>
      <c r="E687">
        <v>-2.2078153509256858E-3</v>
      </c>
      <c r="F687">
        <v>685</v>
      </c>
      <c r="G687">
        <f t="shared" ca="1" si="12"/>
        <v>-5.2523349773789883E-2</v>
      </c>
    </row>
    <row r="688" spans="2:7" x14ac:dyDescent="0.2">
      <c r="B688" s="149">
        <v>44413</v>
      </c>
      <c r="C688">
        <v>435.74115</v>
      </c>
      <c r="D688">
        <v>-2.1177547573130031E-2</v>
      </c>
      <c r="E688">
        <v>-2.1177547573130031E-2</v>
      </c>
      <c r="F688">
        <v>686</v>
      </c>
      <c r="G688">
        <f t="shared" ca="1" si="12"/>
        <v>-3.1782689451497842E-2</v>
      </c>
    </row>
    <row r="689" spans="2:7" x14ac:dyDescent="0.2">
      <c r="B689" s="149">
        <v>44412</v>
      </c>
      <c r="C689">
        <v>445.16873199999998</v>
      </c>
      <c r="D689">
        <v>-3.1903737245612906E-2</v>
      </c>
      <c r="E689">
        <v>-3.1903737245612906E-2</v>
      </c>
      <c r="F689">
        <v>687</v>
      </c>
      <c r="G689">
        <f t="shared" ca="1" si="12"/>
        <v>-8.1395213284019136E-3</v>
      </c>
    </row>
    <row r="690" spans="2:7" x14ac:dyDescent="0.2">
      <c r="B690" s="149">
        <v>44411</v>
      </c>
      <c r="C690">
        <v>459.83932499999997</v>
      </c>
      <c r="D690">
        <v>1.1319070718074252E-2</v>
      </c>
      <c r="E690">
        <v>1.1319070718074252E-2</v>
      </c>
      <c r="F690">
        <v>688</v>
      </c>
      <c r="G690">
        <f t="shared" ca="1" si="12"/>
        <v>8.9001237568816283E-2</v>
      </c>
    </row>
    <row r="691" spans="2:7" x14ac:dyDescent="0.2">
      <c r="B691" s="149">
        <v>44410</v>
      </c>
      <c r="C691">
        <v>454.69262700000002</v>
      </c>
      <c r="D691">
        <v>-1.5004824074225287E-2</v>
      </c>
      <c r="E691">
        <v>-1.5004824074225287E-2</v>
      </c>
      <c r="F691">
        <v>689</v>
      </c>
      <c r="G691">
        <f t="shared" ca="1" si="12"/>
        <v>9.0881521587462908E-3</v>
      </c>
    </row>
    <row r="692" spans="2:7" x14ac:dyDescent="0.2">
      <c r="B692" s="149">
        <v>44407</v>
      </c>
      <c r="C692">
        <v>461.61914100000001</v>
      </c>
      <c r="D692">
        <v>-9.0861231573862843E-3</v>
      </c>
      <c r="E692">
        <v>-9.0861231573862843E-3</v>
      </c>
      <c r="F692">
        <v>690</v>
      </c>
      <c r="G692">
        <f t="shared" ca="1" si="12"/>
        <v>-5.4852277844839287E-2</v>
      </c>
    </row>
    <row r="693" spans="2:7" x14ac:dyDescent="0.2">
      <c r="B693" s="149">
        <v>44406</v>
      </c>
      <c r="C693">
        <v>465.85192899999998</v>
      </c>
      <c r="D693">
        <v>4.8273554497847829E-2</v>
      </c>
      <c r="E693">
        <v>4.8273554497847829E-2</v>
      </c>
      <c r="F693">
        <v>691</v>
      </c>
      <c r="G693">
        <f t="shared" ca="1" si="12"/>
        <v>1.7065484157579414E-2</v>
      </c>
    </row>
    <row r="694" spans="2:7" x14ac:dyDescent="0.2">
      <c r="B694" s="149">
        <v>44405</v>
      </c>
      <c r="C694">
        <v>444.39920000000001</v>
      </c>
      <c r="D694">
        <v>-1.7286299433985622E-3</v>
      </c>
      <c r="E694">
        <v>-1.7286299433985622E-3</v>
      </c>
      <c r="F694">
        <v>692</v>
      </c>
      <c r="G694">
        <f t="shared" ca="1" si="12"/>
        <v>6.2631143307428305E-2</v>
      </c>
    </row>
    <row r="695" spans="2:7" x14ac:dyDescent="0.2">
      <c r="B695" s="149">
        <v>44404</v>
      </c>
      <c r="C695">
        <v>445.16873199999998</v>
      </c>
      <c r="D695">
        <v>2.8171409399811087E-3</v>
      </c>
      <c r="E695">
        <v>2.8171409399811087E-3</v>
      </c>
      <c r="F695">
        <v>693</v>
      </c>
      <c r="G695">
        <f t="shared" ca="1" si="12"/>
        <v>-1.2223096749290695E-2</v>
      </c>
    </row>
    <row r="696" spans="2:7" x14ac:dyDescent="0.2">
      <c r="B696" s="149">
        <v>44403</v>
      </c>
      <c r="C696">
        <v>443.91815200000002</v>
      </c>
      <c r="D696">
        <v>6.1049055302045373E-3</v>
      </c>
      <c r="E696">
        <v>6.1049055302045373E-3</v>
      </c>
      <c r="F696">
        <v>694</v>
      </c>
      <c r="G696">
        <f t="shared" ca="1" si="12"/>
        <v>-2.7967140416970501E-2</v>
      </c>
    </row>
    <row r="697" spans="2:7" x14ac:dyDescent="0.2">
      <c r="B697" s="149">
        <v>44400</v>
      </c>
      <c r="C697">
        <v>441.22451799999999</v>
      </c>
      <c r="D697">
        <v>-1.7412515882196369E-3</v>
      </c>
      <c r="E697">
        <v>-1.7412515882196369E-3</v>
      </c>
      <c r="F697">
        <v>695</v>
      </c>
      <c r="G697">
        <f t="shared" ca="1" si="12"/>
        <v>1.9645252838588656E-3</v>
      </c>
    </row>
    <row r="698" spans="2:7" x14ac:dyDescent="0.2">
      <c r="B698" s="149">
        <v>44399</v>
      </c>
      <c r="C698">
        <v>441.99414100000001</v>
      </c>
      <c r="D698">
        <v>1.9527363315765406E-2</v>
      </c>
      <c r="E698">
        <v>1.9527363315765406E-2</v>
      </c>
      <c r="F698">
        <v>696</v>
      </c>
      <c r="G698">
        <f t="shared" ca="1" si="12"/>
        <v>-9.2931928300463238E-3</v>
      </c>
    </row>
    <row r="699" spans="2:7" x14ac:dyDescent="0.2">
      <c r="B699" s="149">
        <v>44397</v>
      </c>
      <c r="C699">
        <v>433.52847300000002</v>
      </c>
      <c r="D699">
        <v>-2.0432654229849433E-2</v>
      </c>
      <c r="E699">
        <v>-2.0432654229849433E-2</v>
      </c>
      <c r="F699">
        <v>697</v>
      </c>
      <c r="G699">
        <f t="shared" ca="1" si="12"/>
        <v>2.8869433557451946E-2</v>
      </c>
    </row>
    <row r="700" spans="2:7" x14ac:dyDescent="0.2">
      <c r="B700" s="149">
        <v>44396</v>
      </c>
      <c r="C700">
        <v>442.57138099999997</v>
      </c>
      <c r="D700">
        <v>1.0543684483019603E-2</v>
      </c>
      <c r="E700">
        <v>1.0543684483019603E-2</v>
      </c>
      <c r="F700">
        <v>698</v>
      </c>
      <c r="G700">
        <f t="shared" ca="1" si="12"/>
        <v>6.1515082545802936E-2</v>
      </c>
    </row>
    <row r="701" spans="2:7" x14ac:dyDescent="0.2">
      <c r="B701" s="149">
        <v>44393</v>
      </c>
      <c r="C701">
        <v>437.95373499999999</v>
      </c>
      <c r="D701">
        <v>-2.149378978829938E-2</v>
      </c>
      <c r="E701">
        <v>-2.149378978829938E-2</v>
      </c>
      <c r="F701">
        <v>699</v>
      </c>
      <c r="G701">
        <f t="shared" ca="1" si="12"/>
        <v>-5.225994852833352E-3</v>
      </c>
    </row>
    <row r="702" spans="2:7" x14ac:dyDescent="0.2">
      <c r="B702" s="149">
        <v>44392</v>
      </c>
      <c r="C702">
        <v>447.57379200000003</v>
      </c>
      <c r="D702">
        <v>-2.2275841847893919E-2</v>
      </c>
      <c r="E702">
        <v>-2.2275841847893919E-2</v>
      </c>
      <c r="F702">
        <v>700</v>
      </c>
      <c r="G702">
        <f t="shared" ca="1" si="12"/>
        <v>3.9721886124501483E-2</v>
      </c>
    </row>
    <row r="703" spans="2:7" x14ac:dyDescent="0.2">
      <c r="B703" s="149">
        <v>44391</v>
      </c>
      <c r="C703">
        <v>457.771027</v>
      </c>
      <c r="D703">
        <v>-1.3577946175243022E-2</v>
      </c>
      <c r="E703">
        <v>-1.3577946175243022E-2</v>
      </c>
      <c r="F703">
        <v>701</v>
      </c>
      <c r="G703">
        <f t="shared" ca="1" si="12"/>
        <v>1.2266600057980151E-2</v>
      </c>
    </row>
    <row r="704" spans="2:7" x14ac:dyDescent="0.2">
      <c r="B704" s="149">
        <v>44390</v>
      </c>
      <c r="C704">
        <v>464.07217400000002</v>
      </c>
      <c r="D704">
        <v>4.0888862125059461E-2</v>
      </c>
      <c r="E704">
        <v>4.0888862125059461E-2</v>
      </c>
      <c r="F704">
        <v>702</v>
      </c>
      <c r="G704">
        <f t="shared" ca="1" si="12"/>
        <v>1.2333693830666669E-2</v>
      </c>
    </row>
    <row r="705" spans="2:7" x14ac:dyDescent="0.2">
      <c r="B705" s="149">
        <v>44389</v>
      </c>
      <c r="C705">
        <v>445.84219400000001</v>
      </c>
      <c r="D705">
        <v>-1.0673413102300904E-2</v>
      </c>
      <c r="E705">
        <v>-1.0673413102300904E-2</v>
      </c>
      <c r="F705">
        <v>703</v>
      </c>
      <c r="G705">
        <f t="shared" ca="1" si="12"/>
        <v>5.1337378706911132E-3</v>
      </c>
    </row>
    <row r="706" spans="2:7" x14ac:dyDescent="0.2">
      <c r="B706" s="149">
        <v>44386</v>
      </c>
      <c r="C706">
        <v>450.65219100000002</v>
      </c>
      <c r="D706">
        <v>3.6393725306182567E-2</v>
      </c>
      <c r="E706">
        <v>3.6393725306182567E-2</v>
      </c>
      <c r="F706">
        <v>704</v>
      </c>
      <c r="G706">
        <f t="shared" ca="1" si="12"/>
        <v>-4.3262727192157714E-2</v>
      </c>
    </row>
    <row r="707" spans="2:7" x14ac:dyDescent="0.2">
      <c r="B707" s="149">
        <v>44385</v>
      </c>
      <c r="C707">
        <v>434.82720899999998</v>
      </c>
      <c r="D707">
        <v>2.4943416728359119E-2</v>
      </c>
      <c r="E707">
        <v>2.4943416728359119E-2</v>
      </c>
      <c r="F707">
        <v>705</v>
      </c>
      <c r="G707">
        <f t="shared" ref="G707:G770" ca="1" si="13">_xlfn.NORM.INV(RAND(),$N$5,$N$6)</f>
        <v>-5.2505427272465335E-2</v>
      </c>
    </row>
    <row r="708" spans="2:7" x14ac:dyDescent="0.2">
      <c r="B708" s="149">
        <v>44384</v>
      </c>
      <c r="C708">
        <v>424.24508700000001</v>
      </c>
      <c r="D708">
        <v>-2.1847758843505288E-2</v>
      </c>
      <c r="E708">
        <v>-2.1847758843505288E-2</v>
      </c>
      <c r="F708">
        <v>706</v>
      </c>
      <c r="G708">
        <f t="shared" ca="1" si="13"/>
        <v>1.6521737776234578E-2</v>
      </c>
    </row>
    <row r="709" spans="2:7" x14ac:dyDescent="0.2">
      <c r="B709" s="149">
        <v>44383</v>
      </c>
      <c r="C709">
        <v>433.72091699999999</v>
      </c>
      <c r="D709">
        <v>-3.6645212758860415E-2</v>
      </c>
      <c r="E709">
        <v>-3.6645212758860415E-2</v>
      </c>
      <c r="F709">
        <v>707</v>
      </c>
      <c r="G709">
        <f t="shared" ca="1" si="13"/>
        <v>-8.1085751030304486E-3</v>
      </c>
    </row>
    <row r="710" spans="2:7" x14ac:dyDescent="0.2">
      <c r="B710" s="149">
        <v>44382</v>
      </c>
      <c r="C710">
        <v>450.21929899999998</v>
      </c>
      <c r="D710">
        <v>-2.1432291978263397E-2</v>
      </c>
      <c r="E710">
        <v>-2.1432291978263397E-2</v>
      </c>
      <c r="F710">
        <v>708</v>
      </c>
      <c r="G710">
        <f t="shared" ca="1" si="13"/>
        <v>-5.9633216584919334E-3</v>
      </c>
    </row>
    <row r="711" spans="2:7" x14ac:dyDescent="0.2">
      <c r="B711" s="149">
        <v>44379</v>
      </c>
      <c r="C711">
        <v>460.07986499999998</v>
      </c>
      <c r="D711">
        <v>1.5716221803266848E-2</v>
      </c>
      <c r="E711">
        <v>1.5716221803266848E-2</v>
      </c>
      <c r="F711">
        <v>709</v>
      </c>
      <c r="G711">
        <f t="shared" ca="1" si="13"/>
        <v>5.9272640560312337E-4</v>
      </c>
    </row>
    <row r="712" spans="2:7" x14ac:dyDescent="0.2">
      <c r="B712" s="149">
        <v>44378</v>
      </c>
      <c r="C712">
        <v>452.961029</v>
      </c>
      <c r="D712">
        <v>1.8084707345053558E-3</v>
      </c>
      <c r="E712">
        <v>1.8084707345053558E-3</v>
      </c>
      <c r="F712">
        <v>710</v>
      </c>
      <c r="G712">
        <f t="shared" ca="1" si="13"/>
        <v>5.3494570123461233E-2</v>
      </c>
    </row>
    <row r="713" spans="2:7" x14ac:dyDescent="0.2">
      <c r="B713" s="149">
        <v>44377</v>
      </c>
      <c r="C713">
        <v>452.14334100000002</v>
      </c>
      <c r="D713">
        <v>-3.0827884522368756E-2</v>
      </c>
      <c r="E713">
        <v>-3.0827884522368756E-2</v>
      </c>
      <c r="F713">
        <v>711</v>
      </c>
      <c r="G713">
        <f t="shared" ca="1" si="13"/>
        <v>5.648241900147933E-2</v>
      </c>
    </row>
    <row r="714" spans="2:7" x14ac:dyDescent="0.2">
      <c r="B714" s="149">
        <v>44376</v>
      </c>
      <c r="C714">
        <v>466.52533</v>
      </c>
      <c r="D714">
        <v>2.7762997678912809E-2</v>
      </c>
      <c r="E714">
        <v>2.7762997678912809E-2</v>
      </c>
      <c r="F714">
        <v>712</v>
      </c>
      <c r="G714">
        <f t="shared" ca="1" si="13"/>
        <v>8.364004601111398E-3</v>
      </c>
    </row>
    <row r="715" spans="2:7" x14ac:dyDescent="0.2">
      <c r="B715" s="149">
        <v>44375</v>
      </c>
      <c r="C715">
        <v>453.92306500000001</v>
      </c>
      <c r="D715">
        <v>8.746264890964979E-2</v>
      </c>
      <c r="E715">
        <v>8.746264890964979E-2</v>
      </c>
      <c r="F715">
        <v>713</v>
      </c>
      <c r="G715">
        <f t="shared" ca="1" si="13"/>
        <v>-1.6579569237752046E-2</v>
      </c>
    </row>
    <row r="716" spans="2:7" x14ac:dyDescent="0.2">
      <c r="B716" s="149">
        <v>44372</v>
      </c>
      <c r="C716">
        <v>417.41485599999999</v>
      </c>
      <c r="D716">
        <v>-1.777023829923733E-2</v>
      </c>
      <c r="E716">
        <v>-1.777023829923733E-2</v>
      </c>
      <c r="F716">
        <v>714</v>
      </c>
      <c r="G716">
        <f t="shared" ca="1" si="13"/>
        <v>-1.0491645433769537E-2</v>
      </c>
    </row>
    <row r="717" spans="2:7" x14ac:dyDescent="0.2">
      <c r="B717" s="149">
        <v>44371</v>
      </c>
      <c r="C717">
        <v>424.96661399999999</v>
      </c>
      <c r="D717">
        <v>0.14621185104245382</v>
      </c>
      <c r="E717">
        <v>0.14621185104245382</v>
      </c>
      <c r="F717">
        <v>715</v>
      </c>
      <c r="G717">
        <f t="shared" ca="1" si="13"/>
        <v>7.2647613740403905E-2</v>
      </c>
    </row>
    <row r="718" spans="2:7" x14ac:dyDescent="0.2">
      <c r="B718" s="149">
        <v>44370</v>
      </c>
      <c r="C718">
        <v>370.75747699999999</v>
      </c>
      <c r="D718">
        <v>-9.6364344894284831E-3</v>
      </c>
      <c r="E718">
        <v>-9.6364344894284831E-3</v>
      </c>
      <c r="F718">
        <v>716</v>
      </c>
      <c r="G718">
        <f t="shared" ca="1" si="13"/>
        <v>-1.523417503001721E-2</v>
      </c>
    </row>
    <row r="719" spans="2:7" x14ac:dyDescent="0.2">
      <c r="B719" s="149">
        <v>44369</v>
      </c>
      <c r="C719">
        <v>374.36502100000001</v>
      </c>
      <c r="D719">
        <v>7.7143055200168658E-4</v>
      </c>
      <c r="E719">
        <v>7.7143055200168658E-4</v>
      </c>
      <c r="F719">
        <v>717</v>
      </c>
      <c r="G719">
        <f t="shared" ca="1" si="13"/>
        <v>-1.3237982289574521E-2</v>
      </c>
    </row>
    <row r="720" spans="2:7" x14ac:dyDescent="0.2">
      <c r="B720" s="149">
        <v>44368</v>
      </c>
      <c r="C720">
        <v>374.07644699999997</v>
      </c>
      <c r="D720">
        <v>1.1576519932900575E-2</v>
      </c>
      <c r="E720">
        <v>1.1576519932900575E-2</v>
      </c>
      <c r="F720">
        <v>718</v>
      </c>
      <c r="G720">
        <f t="shared" ca="1" si="13"/>
        <v>-4.5577609628355255E-2</v>
      </c>
    </row>
    <row r="721" spans="2:7" x14ac:dyDescent="0.2">
      <c r="B721" s="149">
        <v>44365</v>
      </c>
      <c r="C721">
        <v>369.795502</v>
      </c>
      <c r="D721">
        <v>-3.0394853346696289E-2</v>
      </c>
      <c r="E721">
        <v>-3.0394853346696289E-2</v>
      </c>
      <c r="F721">
        <v>719</v>
      </c>
      <c r="G721">
        <f t="shared" ca="1" si="13"/>
        <v>-4.5910164393113536E-3</v>
      </c>
    </row>
    <row r="722" spans="2:7" x14ac:dyDescent="0.2">
      <c r="B722" s="149">
        <v>44364</v>
      </c>
      <c r="C722">
        <v>381.38772599999999</v>
      </c>
      <c r="D722">
        <v>-3.809286203824587E-2</v>
      </c>
      <c r="E722">
        <v>-3.809286203824587E-2</v>
      </c>
      <c r="F722">
        <v>720</v>
      </c>
      <c r="G722">
        <f t="shared" ca="1" si="13"/>
        <v>1.5136785580951877E-2</v>
      </c>
    </row>
    <row r="723" spans="2:7" x14ac:dyDescent="0.2">
      <c r="B723" s="149">
        <v>44363</v>
      </c>
      <c r="C723">
        <v>396.49121100000002</v>
      </c>
      <c r="D723">
        <v>2.8318397505290416E-2</v>
      </c>
      <c r="E723">
        <v>2.8318397505290416E-2</v>
      </c>
      <c r="F723">
        <v>721</v>
      </c>
      <c r="G723">
        <f t="shared" ca="1" si="13"/>
        <v>1.9244594913869328E-2</v>
      </c>
    </row>
    <row r="724" spans="2:7" x14ac:dyDescent="0.2">
      <c r="B724" s="149">
        <v>44362</v>
      </c>
      <c r="C724">
        <v>385.57241800000003</v>
      </c>
      <c r="D724">
        <v>-1.1956137277697563E-2</v>
      </c>
      <c r="E724">
        <v>-1.1956137277697563E-2</v>
      </c>
      <c r="F724">
        <v>722</v>
      </c>
      <c r="G724">
        <f t="shared" ca="1" si="13"/>
        <v>1.1174099613113277E-2</v>
      </c>
    </row>
    <row r="725" spans="2:7" x14ac:dyDescent="0.2">
      <c r="B725" s="149">
        <v>44361</v>
      </c>
      <c r="C725">
        <v>390.238159</v>
      </c>
      <c r="D725">
        <v>9.3307251418773933E-3</v>
      </c>
      <c r="E725">
        <v>9.3307251418773933E-3</v>
      </c>
      <c r="F725">
        <v>723</v>
      </c>
      <c r="G725">
        <f t="shared" ca="1" si="13"/>
        <v>-1.5147849123010683E-2</v>
      </c>
    </row>
    <row r="726" spans="2:7" x14ac:dyDescent="0.2">
      <c r="B726" s="149">
        <v>44358</v>
      </c>
      <c r="C726">
        <v>386.63061499999998</v>
      </c>
      <c r="D726">
        <v>-1.8199683981320002E-2</v>
      </c>
      <c r="E726">
        <v>-1.8199683981320002E-2</v>
      </c>
      <c r="F726">
        <v>724</v>
      </c>
      <c r="G726">
        <f t="shared" ca="1" si="13"/>
        <v>3.3934907800560549E-2</v>
      </c>
    </row>
    <row r="727" spans="2:7" x14ac:dyDescent="0.2">
      <c r="B727" s="149">
        <v>44357</v>
      </c>
      <c r="C727">
        <v>393.79760700000003</v>
      </c>
      <c r="D727">
        <v>1.6387405604381924E-2</v>
      </c>
      <c r="E727">
        <v>1.6387405604381924E-2</v>
      </c>
      <c r="F727">
        <v>725</v>
      </c>
      <c r="G727">
        <f t="shared" ca="1" si="13"/>
        <v>-2.5947626727299101E-2</v>
      </c>
    </row>
    <row r="728" spans="2:7" x14ac:dyDescent="0.2">
      <c r="B728" s="149">
        <v>44356</v>
      </c>
      <c r="C728">
        <v>387.44833399999999</v>
      </c>
      <c r="D728">
        <v>-1.487633905284855E-3</v>
      </c>
      <c r="E728">
        <v>-1.487633905284855E-3</v>
      </c>
      <c r="F728">
        <v>726</v>
      </c>
      <c r="G728">
        <f t="shared" ca="1" si="13"/>
        <v>1.969238628326506E-2</v>
      </c>
    </row>
    <row r="729" spans="2:7" x14ac:dyDescent="0.2">
      <c r="B729" s="149">
        <v>44355</v>
      </c>
      <c r="C729">
        <v>388.02557400000001</v>
      </c>
      <c r="D729">
        <v>1.5867165837872298E-2</v>
      </c>
      <c r="E729">
        <v>1.5867165837872298E-2</v>
      </c>
      <c r="F729">
        <v>727</v>
      </c>
      <c r="G729">
        <f t="shared" ca="1" si="13"/>
        <v>2.8737909291124041E-2</v>
      </c>
    </row>
    <row r="730" spans="2:7" x14ac:dyDescent="0.2">
      <c r="B730" s="149">
        <v>44354</v>
      </c>
      <c r="C730">
        <v>381.96487400000001</v>
      </c>
      <c r="D730">
        <v>0.18433979955822491</v>
      </c>
      <c r="E730">
        <v>0.18433979955822491</v>
      </c>
      <c r="F730">
        <v>728</v>
      </c>
      <c r="G730">
        <f t="shared" ca="1" si="13"/>
        <v>-1.8729942149764815E-2</v>
      </c>
    </row>
    <row r="731" spans="2:7" x14ac:dyDescent="0.2">
      <c r="B731" s="149">
        <v>44351</v>
      </c>
      <c r="C731">
        <v>322.51290899999998</v>
      </c>
      <c r="D731">
        <v>2.5543129512393965E-2</v>
      </c>
      <c r="E731">
        <v>2.5543129512393965E-2</v>
      </c>
      <c r="F731">
        <v>729</v>
      </c>
      <c r="G731">
        <f t="shared" ca="1" si="13"/>
        <v>1.271875947293161E-2</v>
      </c>
    </row>
    <row r="732" spans="2:7" x14ac:dyDescent="0.2">
      <c r="B732" s="149">
        <v>44350</v>
      </c>
      <c r="C732">
        <v>314.48010299999999</v>
      </c>
      <c r="D732">
        <v>3.3675845060705936E-2</v>
      </c>
      <c r="E732">
        <v>3.3675845060705936E-2</v>
      </c>
      <c r="F732">
        <v>730</v>
      </c>
      <c r="G732">
        <f t="shared" ca="1" si="13"/>
        <v>-1.9584185220778118E-2</v>
      </c>
    </row>
    <row r="733" spans="2:7" x14ac:dyDescent="0.2">
      <c r="B733" s="149">
        <v>44349</v>
      </c>
      <c r="C733">
        <v>304.23474099999999</v>
      </c>
      <c r="D733">
        <v>-2.9908003020742292E-2</v>
      </c>
      <c r="E733">
        <v>-2.9908003020742292E-2</v>
      </c>
      <c r="F733">
        <v>731</v>
      </c>
      <c r="G733">
        <f t="shared" ca="1" si="13"/>
        <v>-8.4056040645783814E-2</v>
      </c>
    </row>
    <row r="734" spans="2:7" x14ac:dyDescent="0.2">
      <c r="B734" s="149">
        <v>44348</v>
      </c>
      <c r="C734">
        <v>313.61431900000002</v>
      </c>
      <c r="D734">
        <v>3.2312455873516719E-3</v>
      </c>
      <c r="E734">
        <v>3.2312455873516719E-3</v>
      </c>
      <c r="F734">
        <v>732</v>
      </c>
      <c r="G734">
        <f t="shared" ca="1" si="13"/>
        <v>-1.8411003486595797E-2</v>
      </c>
    </row>
    <row r="735" spans="2:7" x14ac:dyDescent="0.2">
      <c r="B735" s="149">
        <v>44347</v>
      </c>
      <c r="C735">
        <v>312.604218</v>
      </c>
      <c r="D735">
        <v>6.1929017775918587E-3</v>
      </c>
      <c r="E735">
        <v>6.1929017775918587E-3</v>
      </c>
      <c r="F735">
        <v>733</v>
      </c>
      <c r="G735">
        <f t="shared" ca="1" si="13"/>
        <v>5.9249710895358694E-2</v>
      </c>
    </row>
    <row r="736" spans="2:7" x14ac:dyDescent="0.2">
      <c r="B736" s="149">
        <v>44344</v>
      </c>
      <c r="C736">
        <v>310.680206</v>
      </c>
      <c r="D736">
        <v>-2.1363589075278643E-2</v>
      </c>
      <c r="E736">
        <v>-2.1363589075278643E-2</v>
      </c>
      <c r="F736">
        <v>734</v>
      </c>
      <c r="G736">
        <f t="shared" ca="1" si="13"/>
        <v>-8.2696761343787561E-2</v>
      </c>
    </row>
    <row r="737" spans="2:7" x14ac:dyDescent="0.2">
      <c r="B737" s="149">
        <v>44343</v>
      </c>
      <c r="C737">
        <v>317.46234099999998</v>
      </c>
      <c r="D737">
        <v>4.8721187951272548E-3</v>
      </c>
      <c r="E737">
        <v>4.8721187951272548E-3</v>
      </c>
      <c r="F737">
        <v>735</v>
      </c>
      <c r="G737">
        <f t="shared" ca="1" si="13"/>
        <v>8.9657404123130446E-3</v>
      </c>
    </row>
    <row r="738" spans="2:7" x14ac:dyDescent="0.2">
      <c r="B738" s="149">
        <v>44342</v>
      </c>
      <c r="C738">
        <v>315.92312600000002</v>
      </c>
      <c r="D738">
        <v>8.444708786509313E-3</v>
      </c>
      <c r="E738">
        <v>8.444708786509313E-3</v>
      </c>
      <c r="F738">
        <v>736</v>
      </c>
      <c r="G738">
        <f t="shared" ca="1" si="13"/>
        <v>3.5112328133594842E-2</v>
      </c>
    </row>
    <row r="739" spans="2:7" x14ac:dyDescent="0.2">
      <c r="B739" s="149">
        <v>44341</v>
      </c>
      <c r="C739">
        <v>313.27758799999998</v>
      </c>
      <c r="D739">
        <v>-1.4376561774725048E-2</v>
      </c>
      <c r="E739">
        <v>-1.4376561774725048E-2</v>
      </c>
      <c r="F739">
        <v>737</v>
      </c>
      <c r="G739">
        <f t="shared" ca="1" si="13"/>
        <v>-4.6631324760855108E-3</v>
      </c>
    </row>
    <row r="740" spans="2:7" x14ac:dyDescent="0.2">
      <c r="B740" s="149">
        <v>44340</v>
      </c>
      <c r="C740">
        <v>317.84713699999998</v>
      </c>
      <c r="D740">
        <v>-5.4184732661493483E-3</v>
      </c>
      <c r="E740">
        <v>-5.4184732661493483E-3</v>
      </c>
      <c r="F740">
        <v>738</v>
      </c>
      <c r="G740">
        <f t="shared" ca="1" si="13"/>
        <v>4.5450605734942313E-2</v>
      </c>
    </row>
    <row r="741" spans="2:7" x14ac:dyDescent="0.2">
      <c r="B741" s="149">
        <v>44337</v>
      </c>
      <c r="C741">
        <v>319.57876599999997</v>
      </c>
      <c r="D741">
        <v>-4.4303801234854244E-2</v>
      </c>
      <c r="E741">
        <v>-4.4303801234854244E-2</v>
      </c>
      <c r="F741">
        <v>739</v>
      </c>
      <c r="G741">
        <f t="shared" ca="1" si="13"/>
        <v>-1.4247118538967571E-3</v>
      </c>
    </row>
    <row r="742" spans="2:7" x14ac:dyDescent="0.2">
      <c r="B742" s="149">
        <v>44336</v>
      </c>
      <c r="C742">
        <v>334.39367700000003</v>
      </c>
      <c r="D742">
        <v>-6.4312508571512409E-3</v>
      </c>
      <c r="E742">
        <v>-6.4312508571512409E-3</v>
      </c>
      <c r="F742">
        <v>740</v>
      </c>
      <c r="G742">
        <f t="shared" ca="1" si="13"/>
        <v>5.918725014744701E-2</v>
      </c>
    </row>
    <row r="743" spans="2:7" x14ac:dyDescent="0.2">
      <c r="B743" s="149">
        <v>44335</v>
      </c>
      <c r="C743">
        <v>336.55816700000003</v>
      </c>
      <c r="D743">
        <v>6.8897172103684887E-2</v>
      </c>
      <c r="E743">
        <v>6.8897172103684887E-2</v>
      </c>
      <c r="F743">
        <v>741</v>
      </c>
      <c r="G743">
        <f t="shared" ca="1" si="13"/>
        <v>1.1506188947115437E-2</v>
      </c>
    </row>
    <row r="744" spans="2:7" x14ac:dyDescent="0.2">
      <c r="B744" s="149">
        <v>44334</v>
      </c>
      <c r="C744">
        <v>314.864868</v>
      </c>
      <c r="D744">
        <v>-1.6231080128454933E-2</v>
      </c>
      <c r="E744">
        <v>-1.6231080128454933E-2</v>
      </c>
      <c r="F744">
        <v>742</v>
      </c>
      <c r="G744">
        <f t="shared" ca="1" si="13"/>
        <v>-1.474579761393276E-2</v>
      </c>
    </row>
    <row r="745" spans="2:7" x14ac:dyDescent="0.2">
      <c r="B745" s="149">
        <v>44333</v>
      </c>
      <c r="C745">
        <v>320.05978399999998</v>
      </c>
      <c r="D745">
        <v>0.13298166983026311</v>
      </c>
      <c r="E745">
        <v>0.13298166983026311</v>
      </c>
      <c r="F745">
        <v>743</v>
      </c>
      <c r="G745">
        <f t="shared" ca="1" si="13"/>
        <v>9.0829720636615378E-3</v>
      </c>
    </row>
    <row r="746" spans="2:7" x14ac:dyDescent="0.2">
      <c r="B746" s="149">
        <v>44330</v>
      </c>
      <c r="C746">
        <v>282.49334700000003</v>
      </c>
      <c r="D746">
        <v>-6.1821095962568948E-2</v>
      </c>
      <c r="E746">
        <v>-6.1821095962568948E-2</v>
      </c>
      <c r="F746">
        <v>744</v>
      </c>
      <c r="G746">
        <f t="shared" ca="1" si="13"/>
        <v>4.4130410898238076E-2</v>
      </c>
    </row>
    <row r="747" spans="2:7" x14ac:dyDescent="0.2">
      <c r="B747" s="149">
        <v>44328</v>
      </c>
      <c r="C747">
        <v>301.10818499999999</v>
      </c>
      <c r="D747">
        <v>-2.9607901348708544E-2</v>
      </c>
      <c r="E747">
        <v>-2.9607901348708544E-2</v>
      </c>
      <c r="F747">
        <v>745</v>
      </c>
      <c r="G747">
        <f t="shared" ca="1" si="13"/>
        <v>-3.4666220687786117E-2</v>
      </c>
    </row>
    <row r="748" spans="2:7" x14ac:dyDescent="0.2">
      <c r="B748" s="149">
        <v>44327</v>
      </c>
      <c r="C748">
        <v>310.29538000000002</v>
      </c>
      <c r="D748">
        <v>2.024350415295928E-2</v>
      </c>
      <c r="E748">
        <v>2.024350415295928E-2</v>
      </c>
      <c r="F748">
        <v>746</v>
      </c>
      <c r="G748">
        <f t="shared" ca="1" si="13"/>
        <v>8.3775895496141561E-2</v>
      </c>
    </row>
    <row r="749" spans="2:7" x14ac:dyDescent="0.2">
      <c r="B749" s="149">
        <v>44326</v>
      </c>
      <c r="C749">
        <v>304.13855000000001</v>
      </c>
      <c r="D749">
        <v>9.9843390363731299E-2</v>
      </c>
      <c r="E749">
        <v>9.9843390363731299E-2</v>
      </c>
      <c r="F749">
        <v>747</v>
      </c>
      <c r="G749">
        <f t="shared" ca="1" si="13"/>
        <v>7.416539213268375E-2</v>
      </c>
    </row>
    <row r="750" spans="2:7" x14ac:dyDescent="0.2">
      <c r="B750" s="149">
        <v>44323</v>
      </c>
      <c r="C750">
        <v>276.52896099999998</v>
      </c>
      <c r="D750">
        <v>3.2321725295509987E-2</v>
      </c>
      <c r="E750">
        <v>3.2321725295509987E-2</v>
      </c>
      <c r="F750">
        <v>748</v>
      </c>
      <c r="G750">
        <f t="shared" ca="1" si="13"/>
        <v>3.2603365070952767E-2</v>
      </c>
    </row>
    <row r="751" spans="2:7" x14ac:dyDescent="0.2">
      <c r="B751" s="149">
        <v>44322</v>
      </c>
      <c r="C751">
        <v>267.87091099999998</v>
      </c>
      <c r="D751">
        <v>-1.8851157692176605E-2</v>
      </c>
      <c r="E751">
        <v>-1.8851157692176605E-2</v>
      </c>
      <c r="F751">
        <v>749</v>
      </c>
      <c r="G751">
        <f t="shared" ca="1" si="13"/>
        <v>-6.2318305070525264E-2</v>
      </c>
    </row>
    <row r="752" spans="2:7" x14ac:dyDescent="0.2">
      <c r="B752" s="149">
        <v>44321</v>
      </c>
      <c r="C752">
        <v>273.01760899999999</v>
      </c>
      <c r="D752">
        <v>5.1695448103053418E-2</v>
      </c>
      <c r="E752">
        <v>5.1695448103053418E-2</v>
      </c>
      <c r="F752">
        <v>750</v>
      </c>
      <c r="G752">
        <f t="shared" ca="1" si="13"/>
        <v>-6.661740474671672E-4</v>
      </c>
    </row>
    <row r="753" spans="2:7" x14ac:dyDescent="0.2">
      <c r="B753" s="149">
        <v>44320</v>
      </c>
      <c r="C753">
        <v>259.59759500000001</v>
      </c>
      <c r="D753">
        <v>-9.1261198633592819E-2</v>
      </c>
      <c r="E753">
        <v>-9.1261198633592819E-2</v>
      </c>
      <c r="F753">
        <v>751</v>
      </c>
      <c r="G753">
        <f t="shared" ca="1" si="13"/>
        <v>8.6179654984887086E-3</v>
      </c>
    </row>
    <row r="754" spans="2:7" x14ac:dyDescent="0.2">
      <c r="B754" s="149">
        <v>44319</v>
      </c>
      <c r="C754">
        <v>285.66799900000001</v>
      </c>
      <c r="D754">
        <v>0.17371534913651923</v>
      </c>
      <c r="E754">
        <v>0.17371534913651923</v>
      </c>
      <c r="F754">
        <v>752</v>
      </c>
      <c r="G754">
        <f t="shared" ca="1" si="13"/>
        <v>1.0303308358487315E-2</v>
      </c>
    </row>
    <row r="755" spans="2:7" x14ac:dyDescent="0.2">
      <c r="B755" s="149">
        <v>44316</v>
      </c>
      <c r="C755">
        <v>243.38780199999999</v>
      </c>
      <c r="D755">
        <v>4.675217893632945E-2</v>
      </c>
      <c r="E755">
        <v>4.675217893632945E-2</v>
      </c>
      <c r="F755">
        <v>753</v>
      </c>
      <c r="G755">
        <f t="shared" ca="1" si="13"/>
        <v>2.287797861261796E-2</v>
      </c>
    </row>
    <row r="756" spans="2:7" x14ac:dyDescent="0.2">
      <c r="B756" s="149">
        <v>44315</v>
      </c>
      <c r="C756">
        <v>232.51712000000001</v>
      </c>
      <c r="D756">
        <v>3.3347683142646772E-2</v>
      </c>
      <c r="E756">
        <v>3.3347683142646772E-2</v>
      </c>
      <c r="F756">
        <v>754</v>
      </c>
      <c r="G756">
        <f t="shared" ca="1" si="13"/>
        <v>3.7588882426328261E-2</v>
      </c>
    </row>
    <row r="757" spans="2:7" x14ac:dyDescent="0.2">
      <c r="B757" s="149">
        <v>44314</v>
      </c>
      <c r="C757">
        <v>225.013443</v>
      </c>
      <c r="D757">
        <v>1.4750492496639027E-2</v>
      </c>
      <c r="E757">
        <v>1.4750492496639027E-2</v>
      </c>
      <c r="F757">
        <v>755</v>
      </c>
      <c r="G757">
        <f t="shared" ca="1" si="13"/>
        <v>-5.9176202604847516E-2</v>
      </c>
    </row>
    <row r="758" spans="2:7" x14ac:dyDescent="0.2">
      <c r="B758" s="149">
        <v>44313</v>
      </c>
      <c r="C758">
        <v>221.74262999999999</v>
      </c>
      <c r="D758">
        <v>1.4301444142468041E-2</v>
      </c>
      <c r="E758">
        <v>1.4301444142468041E-2</v>
      </c>
      <c r="F758">
        <v>756</v>
      </c>
      <c r="G758">
        <f t="shared" ca="1" si="13"/>
        <v>-3.8705459268156737E-2</v>
      </c>
    </row>
    <row r="759" spans="2:7" x14ac:dyDescent="0.2">
      <c r="B759" s="149">
        <v>44312</v>
      </c>
      <c r="C759">
        <v>218.61610400000001</v>
      </c>
      <c r="D759">
        <v>-2.5932286009645422E-2</v>
      </c>
      <c r="E759">
        <v>-2.5932286009645422E-2</v>
      </c>
      <c r="F759">
        <v>757</v>
      </c>
      <c r="G759">
        <f t="shared" ca="1" si="13"/>
        <v>4.5395129875948723E-2</v>
      </c>
    </row>
    <row r="760" spans="2:7" x14ac:dyDescent="0.2">
      <c r="B760" s="149">
        <v>44309</v>
      </c>
      <c r="C760">
        <v>224.436249</v>
      </c>
      <c r="D760">
        <v>1.7666327960335099E-2</v>
      </c>
      <c r="E760">
        <v>1.7666327960335099E-2</v>
      </c>
      <c r="F760">
        <v>758</v>
      </c>
      <c r="G760">
        <f t="shared" ca="1" si="13"/>
        <v>4.8573474602325639E-2</v>
      </c>
    </row>
    <row r="761" spans="2:7" x14ac:dyDescent="0.2">
      <c r="B761" s="149">
        <v>44308</v>
      </c>
      <c r="C761">
        <v>220.54011499999999</v>
      </c>
      <c r="D761">
        <v>1.7306353710047975E-2</v>
      </c>
      <c r="E761">
        <v>1.7306353710047975E-2</v>
      </c>
      <c r="F761">
        <v>759</v>
      </c>
      <c r="G761">
        <f t="shared" ca="1" si="13"/>
        <v>-4.3154359045718084E-3</v>
      </c>
    </row>
    <row r="762" spans="2:7" x14ac:dyDescent="0.2">
      <c r="B762" s="149">
        <v>44306</v>
      </c>
      <c r="C762">
        <v>216.78829999999999</v>
      </c>
      <c r="D762">
        <v>4.2336011591630768E-3</v>
      </c>
      <c r="E762">
        <v>4.2336011591630768E-3</v>
      </c>
      <c r="F762">
        <v>760</v>
      </c>
      <c r="G762">
        <f t="shared" ca="1" si="13"/>
        <v>-3.8218610770931756E-2</v>
      </c>
    </row>
    <row r="763" spans="2:7" x14ac:dyDescent="0.2">
      <c r="B763" s="149">
        <v>44305</v>
      </c>
      <c r="C763">
        <v>215.87437399999999</v>
      </c>
      <c r="D763">
        <v>-3.5525468389129293E-3</v>
      </c>
      <c r="E763">
        <v>-3.5525468389129293E-3</v>
      </c>
      <c r="F763">
        <v>761</v>
      </c>
      <c r="G763">
        <f t="shared" ca="1" si="13"/>
        <v>4.2622404831562231E-2</v>
      </c>
    </row>
    <row r="764" spans="2:7" x14ac:dyDescent="0.2">
      <c r="B764" s="149">
        <v>44302</v>
      </c>
      <c r="C764">
        <v>216.644012</v>
      </c>
      <c r="D764">
        <v>4.4527008849704938E-2</v>
      </c>
      <c r="E764">
        <v>4.4527008849704938E-2</v>
      </c>
      <c r="F764">
        <v>762</v>
      </c>
      <c r="G764">
        <f t="shared" ca="1" si="13"/>
        <v>-8.0014742641212905E-3</v>
      </c>
    </row>
    <row r="765" spans="2:7" x14ac:dyDescent="0.2">
      <c r="B765" s="149">
        <v>44301</v>
      </c>
      <c r="C765">
        <v>207.40872200000001</v>
      </c>
      <c r="D765">
        <v>6.2330616227158395E-2</v>
      </c>
      <c r="E765">
        <v>6.2330616227158395E-2</v>
      </c>
      <c r="F765">
        <v>763</v>
      </c>
      <c r="G765">
        <f t="shared" ca="1" si="13"/>
        <v>-5.0343731437991861E-2</v>
      </c>
    </row>
    <row r="766" spans="2:7" x14ac:dyDescent="0.2">
      <c r="B766" s="149">
        <v>44299</v>
      </c>
      <c r="C766">
        <v>195.23933400000001</v>
      </c>
      <c r="D766">
        <v>7.5231738728678554E-2</v>
      </c>
      <c r="E766">
        <v>7.5231738728678554E-2</v>
      </c>
      <c r="F766">
        <v>764</v>
      </c>
      <c r="G766">
        <f t="shared" ca="1" si="13"/>
        <v>8.5167889917814252E-3</v>
      </c>
    </row>
    <row r="767" spans="2:7" x14ac:dyDescent="0.2">
      <c r="B767" s="149">
        <v>44298</v>
      </c>
      <c r="C767">
        <v>181.57884200000001</v>
      </c>
      <c r="D767">
        <v>-7.1797318664113666E-2</v>
      </c>
      <c r="E767">
        <v>-7.1797318664113666E-2</v>
      </c>
      <c r="F767">
        <v>765</v>
      </c>
      <c r="G767">
        <f t="shared" ca="1" si="13"/>
        <v>-2.9525361898949644E-2</v>
      </c>
    </row>
    <row r="768" spans="2:7" x14ac:dyDescent="0.2">
      <c r="B768" s="149">
        <v>44295</v>
      </c>
      <c r="C768">
        <v>195.62413000000001</v>
      </c>
      <c r="D768">
        <v>8.7433094773307712E-2</v>
      </c>
      <c r="E768">
        <v>8.7433094773307712E-2</v>
      </c>
      <c r="F768">
        <v>766</v>
      </c>
      <c r="G768">
        <f t="shared" ca="1" si="13"/>
        <v>3.1782066964606975E-2</v>
      </c>
    </row>
    <row r="769" spans="2:7" x14ac:dyDescent="0.2">
      <c r="B769" s="149">
        <v>44294</v>
      </c>
      <c r="C769">
        <v>179.89532500000001</v>
      </c>
      <c r="D769">
        <v>5.679567886576601E-2</v>
      </c>
      <c r="E769">
        <v>5.679567886576601E-2</v>
      </c>
      <c r="F769">
        <v>767</v>
      </c>
      <c r="G769">
        <f t="shared" ca="1" si="13"/>
        <v>2.4375860052454127E-2</v>
      </c>
    </row>
    <row r="770" spans="2:7" x14ac:dyDescent="0.2">
      <c r="B770" s="149">
        <v>44293</v>
      </c>
      <c r="C770">
        <v>170.227158</v>
      </c>
      <c r="D770">
        <v>8.4842766779760282E-4</v>
      </c>
      <c r="E770">
        <v>8.4842766779760282E-4</v>
      </c>
      <c r="F770">
        <v>768</v>
      </c>
      <c r="G770">
        <f t="shared" ca="1" si="13"/>
        <v>3.003192199520836E-2</v>
      </c>
    </row>
    <row r="771" spans="2:7" x14ac:dyDescent="0.2">
      <c r="B771" s="149">
        <v>44292</v>
      </c>
      <c r="C771">
        <v>170.082855</v>
      </c>
      <c r="D771">
        <v>-2.3474098966586181E-2</v>
      </c>
      <c r="E771">
        <v>-2.3474098966586181E-2</v>
      </c>
      <c r="F771">
        <v>769</v>
      </c>
      <c r="G771">
        <f t="shared" ref="G771:G834" ca="1" si="14">_xlfn.NORM.INV(RAND(),$N$5,$N$6)</f>
        <v>3.9480267944614893E-2</v>
      </c>
    </row>
    <row r="772" spans="2:7" x14ac:dyDescent="0.2">
      <c r="B772" s="149">
        <v>44291</v>
      </c>
      <c r="C772">
        <v>174.17137099999999</v>
      </c>
      <c r="D772">
        <v>-1.7634309559802688E-2</v>
      </c>
      <c r="E772">
        <v>-1.7634309559802688E-2</v>
      </c>
      <c r="F772">
        <v>770</v>
      </c>
      <c r="G772">
        <f t="shared" ca="1" si="14"/>
        <v>-1.2363081462032339E-2</v>
      </c>
    </row>
    <row r="773" spans="2:7" x14ac:dyDescent="0.2">
      <c r="B773" s="149">
        <v>44287</v>
      </c>
      <c r="C773">
        <v>177.29789700000001</v>
      </c>
      <c r="D773">
        <v>-1.2854798488731247E-2</v>
      </c>
      <c r="E773">
        <v>-1.2854798488731247E-2</v>
      </c>
      <c r="F773">
        <v>771</v>
      </c>
      <c r="G773">
        <f t="shared" ca="1" si="14"/>
        <v>-5.5531725085631789E-3</v>
      </c>
    </row>
    <row r="774" spans="2:7" x14ac:dyDescent="0.2">
      <c r="B774" s="149">
        <v>44286</v>
      </c>
      <c r="C774">
        <v>179.60670500000001</v>
      </c>
      <c r="D774">
        <v>2.7235203806951682E-2</v>
      </c>
      <c r="E774">
        <v>2.7235203806951682E-2</v>
      </c>
      <c r="F774">
        <v>772</v>
      </c>
      <c r="G774">
        <f t="shared" ca="1" si="14"/>
        <v>-3.5164675995799907E-2</v>
      </c>
    </row>
    <row r="775" spans="2:7" x14ac:dyDescent="0.2">
      <c r="B775" s="149">
        <v>44285</v>
      </c>
      <c r="C775">
        <v>174.84477200000001</v>
      </c>
      <c r="D775">
        <v>3.3121135131631888E-3</v>
      </c>
      <c r="E775">
        <v>3.3121135131631888E-3</v>
      </c>
      <c r="F775">
        <v>773</v>
      </c>
      <c r="G775">
        <f t="shared" ca="1" si="14"/>
        <v>-4.2273810544648134E-2</v>
      </c>
    </row>
    <row r="776" spans="2:7" x14ac:dyDescent="0.2">
      <c r="B776" s="149">
        <v>44281</v>
      </c>
      <c r="C776">
        <v>174.26757799999999</v>
      </c>
      <c r="D776">
        <v>2.9846594751050535E-2</v>
      </c>
      <c r="E776">
        <v>2.9846594751050535E-2</v>
      </c>
      <c r="F776">
        <v>774</v>
      </c>
      <c r="G776">
        <f t="shared" ca="1" si="14"/>
        <v>6.3152912978012019E-3</v>
      </c>
    </row>
    <row r="777" spans="2:7" x14ac:dyDescent="0.2">
      <c r="B777" s="149">
        <v>44280</v>
      </c>
      <c r="C777">
        <v>169.217026</v>
      </c>
      <c r="D777">
        <v>2.8955631689530036E-2</v>
      </c>
      <c r="E777">
        <v>2.8955631689530036E-2</v>
      </c>
      <c r="F777">
        <v>775</v>
      </c>
      <c r="G777">
        <f t="shared" ca="1" si="14"/>
        <v>2.6429148040236525E-2</v>
      </c>
    </row>
    <row r="778" spans="2:7" x14ac:dyDescent="0.2">
      <c r="B778" s="149">
        <v>44279</v>
      </c>
      <c r="C778">
        <v>164.45512400000001</v>
      </c>
      <c r="D778">
        <v>-1.7516542575120708E-3</v>
      </c>
      <c r="E778">
        <v>-1.7516542575120708E-3</v>
      </c>
      <c r="F778">
        <v>776</v>
      </c>
      <c r="G778">
        <f t="shared" ca="1" si="14"/>
        <v>-4.5348222798774977E-2</v>
      </c>
    </row>
    <row r="779" spans="2:7" x14ac:dyDescent="0.2">
      <c r="B779" s="149">
        <v>44278</v>
      </c>
      <c r="C779">
        <v>164.74369799999999</v>
      </c>
      <c r="D779">
        <v>6.3004255922111854E-2</v>
      </c>
      <c r="E779">
        <v>6.3004255922111854E-2</v>
      </c>
      <c r="F779">
        <v>777</v>
      </c>
      <c r="G779">
        <f t="shared" ca="1" si="14"/>
        <v>1.0728063235741539E-2</v>
      </c>
    </row>
    <row r="780" spans="2:7" x14ac:dyDescent="0.2">
      <c r="B780" s="149">
        <v>44277</v>
      </c>
      <c r="C780">
        <v>154.97934000000001</v>
      </c>
      <c r="D780">
        <v>-5.5556042506140439E-3</v>
      </c>
      <c r="E780">
        <v>-5.5556042506140439E-3</v>
      </c>
      <c r="F780">
        <v>778</v>
      </c>
      <c r="G780">
        <f t="shared" ca="1" si="14"/>
        <v>3.8718902627037824E-2</v>
      </c>
    </row>
    <row r="781" spans="2:7" x14ac:dyDescent="0.2">
      <c r="B781" s="149">
        <v>44274</v>
      </c>
      <c r="C781">
        <v>155.84515400000001</v>
      </c>
      <c r="D781">
        <v>-3.6899714611111165E-3</v>
      </c>
      <c r="E781">
        <v>-3.6899714611111165E-3</v>
      </c>
      <c r="F781">
        <v>779</v>
      </c>
      <c r="G781">
        <f t="shared" ca="1" si="14"/>
        <v>6.1308131180438869E-3</v>
      </c>
    </row>
    <row r="782" spans="2:7" x14ac:dyDescent="0.2">
      <c r="B782" s="149">
        <v>44273</v>
      </c>
      <c r="C782">
        <v>156.422348</v>
      </c>
      <c r="D782">
        <v>-1.514231533984676E-2</v>
      </c>
      <c r="E782">
        <v>-1.514231533984676E-2</v>
      </c>
      <c r="F782">
        <v>780</v>
      </c>
      <c r="G782">
        <f t="shared" ca="1" si="14"/>
        <v>8.4564677906639601E-2</v>
      </c>
    </row>
    <row r="783" spans="2:7" x14ac:dyDescent="0.2">
      <c r="B783" s="149">
        <v>44272</v>
      </c>
      <c r="C783">
        <v>158.82736199999999</v>
      </c>
      <c r="D783">
        <v>-7.2159404201158281E-3</v>
      </c>
      <c r="E783">
        <v>-7.2159404201158281E-3</v>
      </c>
      <c r="F783">
        <v>781</v>
      </c>
      <c r="G783">
        <f t="shared" ca="1" si="14"/>
        <v>3.9244231099612383E-4</v>
      </c>
    </row>
    <row r="784" spans="2:7" x14ac:dyDescent="0.2">
      <c r="B784" s="149">
        <v>44271</v>
      </c>
      <c r="C784">
        <v>159.98178100000001</v>
      </c>
      <c r="D784">
        <v>-1.5685006022417212E-2</v>
      </c>
      <c r="E784">
        <v>-1.5685006022417212E-2</v>
      </c>
      <c r="F784">
        <v>782</v>
      </c>
      <c r="G784">
        <f t="shared" ca="1" si="14"/>
        <v>-3.0880697903953966E-2</v>
      </c>
    </row>
    <row r="785" spans="2:7" x14ac:dyDescent="0.2">
      <c r="B785" s="149">
        <v>44270</v>
      </c>
      <c r="C785">
        <v>162.531082</v>
      </c>
      <c r="D785">
        <v>-2.2280145907820542E-2</v>
      </c>
      <c r="E785">
        <v>-2.2280145907820542E-2</v>
      </c>
      <c r="F785">
        <v>783</v>
      </c>
      <c r="G785">
        <f t="shared" ca="1" si="14"/>
        <v>-2.6584527104349331E-2</v>
      </c>
    </row>
    <row r="786" spans="2:7" x14ac:dyDescent="0.2">
      <c r="B786" s="149">
        <v>44267</v>
      </c>
      <c r="C786">
        <v>166.23481799999999</v>
      </c>
      <c r="D786">
        <v>7.2865431684606425E-3</v>
      </c>
      <c r="E786">
        <v>7.2865431684606425E-3</v>
      </c>
      <c r="F786">
        <v>784</v>
      </c>
      <c r="G786">
        <f t="shared" ca="1" si="14"/>
        <v>-4.6724906757639149E-2</v>
      </c>
    </row>
    <row r="787" spans="2:7" x14ac:dyDescent="0.2">
      <c r="B787" s="149">
        <v>44265</v>
      </c>
      <c r="C787">
        <v>165.03230300000001</v>
      </c>
      <c r="D787">
        <v>-1.6905533803403861E-2</v>
      </c>
      <c r="E787">
        <v>-1.6905533803403861E-2</v>
      </c>
      <c r="F787">
        <v>785</v>
      </c>
      <c r="G787">
        <f t="shared" ca="1" si="14"/>
        <v>-2.4039430310858048E-2</v>
      </c>
    </row>
    <row r="788" spans="2:7" x14ac:dyDescent="0.2">
      <c r="B788" s="149">
        <v>44264</v>
      </c>
      <c r="C788">
        <v>167.870239</v>
      </c>
      <c r="D788">
        <v>-2.2408841748826132E-2</v>
      </c>
      <c r="E788">
        <v>-2.2408841748826132E-2</v>
      </c>
      <c r="F788">
        <v>786</v>
      </c>
      <c r="G788">
        <f t="shared" ca="1" si="14"/>
        <v>-4.3831876230520747E-2</v>
      </c>
    </row>
    <row r="789" spans="2:7" x14ac:dyDescent="0.2">
      <c r="B789" s="149">
        <v>44263</v>
      </c>
      <c r="C789">
        <v>171.71824599999999</v>
      </c>
      <c r="D789">
        <v>6.2183808505132214E-2</v>
      </c>
      <c r="E789">
        <v>6.2183808505132214E-2</v>
      </c>
      <c r="F789">
        <v>787</v>
      </c>
      <c r="G789">
        <f t="shared" ca="1" si="14"/>
        <v>-9.7131554112833782E-3</v>
      </c>
    </row>
    <row r="790" spans="2:7" x14ac:dyDescent="0.2">
      <c r="B790" s="149">
        <v>44260</v>
      </c>
      <c r="C790">
        <v>161.66528299999999</v>
      </c>
      <c r="D790">
        <v>-3.6686729416278194E-2</v>
      </c>
      <c r="E790">
        <v>-3.6686729416278194E-2</v>
      </c>
      <c r="F790">
        <v>788</v>
      </c>
      <c r="G790">
        <f t="shared" ca="1" si="14"/>
        <v>2.3225671049822857E-2</v>
      </c>
    </row>
    <row r="791" spans="2:7" x14ac:dyDescent="0.2">
      <c r="B791" s="149">
        <v>44259</v>
      </c>
      <c r="C791">
        <v>167.82212799999999</v>
      </c>
      <c r="D791">
        <v>4.8963856702944853E-3</v>
      </c>
      <c r="E791">
        <v>4.8963856702944853E-3</v>
      </c>
      <c r="F791">
        <v>789</v>
      </c>
      <c r="G791">
        <f t="shared" ca="1" si="14"/>
        <v>-3.0037082504689464E-2</v>
      </c>
    </row>
    <row r="792" spans="2:7" x14ac:dyDescent="0.2">
      <c r="B792" s="149">
        <v>44258</v>
      </c>
      <c r="C792">
        <v>167.00441000000001</v>
      </c>
      <c r="D792">
        <v>1.3130952726525896E-2</v>
      </c>
      <c r="E792">
        <v>1.3130952726525896E-2</v>
      </c>
      <c r="F792">
        <v>790</v>
      </c>
      <c r="G792">
        <f t="shared" ca="1" si="14"/>
        <v>1.9362750813373311E-3</v>
      </c>
    </row>
    <row r="793" spans="2:7" x14ac:dyDescent="0.2">
      <c r="B793" s="149">
        <v>44257</v>
      </c>
      <c r="C793">
        <v>164.83990499999999</v>
      </c>
      <c r="D793">
        <v>3.9114586365714375E-2</v>
      </c>
      <c r="E793">
        <v>3.9114586365714375E-2</v>
      </c>
      <c r="F793">
        <v>791</v>
      </c>
      <c r="G793">
        <f t="shared" ca="1" si="14"/>
        <v>-9.3999761414383654E-3</v>
      </c>
    </row>
    <row r="794" spans="2:7" x14ac:dyDescent="0.2">
      <c r="B794" s="149">
        <v>44256</v>
      </c>
      <c r="C794">
        <v>158.634964</v>
      </c>
      <c r="D794">
        <v>2.741424997690289E-2</v>
      </c>
      <c r="E794">
        <v>2.741424997690289E-2</v>
      </c>
      <c r="F794">
        <v>792</v>
      </c>
      <c r="G794">
        <f t="shared" ca="1" si="14"/>
        <v>5.634865632255754E-3</v>
      </c>
    </row>
    <row r="795" spans="2:7" x14ac:dyDescent="0.2">
      <c r="B795" s="149">
        <v>44253</v>
      </c>
      <c r="C795">
        <v>154.40214499999999</v>
      </c>
      <c r="D795">
        <v>-1.0785764236312117E-2</v>
      </c>
      <c r="E795">
        <v>-1.0785764236312117E-2</v>
      </c>
      <c r="F795">
        <v>793</v>
      </c>
      <c r="G795">
        <f t="shared" ca="1" si="14"/>
        <v>-3.1528620491882875E-2</v>
      </c>
    </row>
    <row r="796" spans="2:7" x14ac:dyDescent="0.2">
      <c r="B796" s="149">
        <v>44252</v>
      </c>
      <c r="C796">
        <v>156.08564799999999</v>
      </c>
      <c r="D796">
        <v>1.2796560198074647E-2</v>
      </c>
      <c r="E796">
        <v>1.2796560198074647E-2</v>
      </c>
      <c r="F796">
        <v>794</v>
      </c>
      <c r="G796">
        <f t="shared" ca="1" si="14"/>
        <v>8.9222445239227829E-3</v>
      </c>
    </row>
    <row r="797" spans="2:7" x14ac:dyDescent="0.2">
      <c r="B797" s="149">
        <v>44251</v>
      </c>
      <c r="C797">
        <v>154.11352500000001</v>
      </c>
      <c r="D797">
        <v>-1.8683136383788761E-2</v>
      </c>
      <c r="E797">
        <v>-1.8683136383788761E-2</v>
      </c>
      <c r="F797">
        <v>795</v>
      </c>
      <c r="G797">
        <f t="shared" ca="1" si="14"/>
        <v>9.2132828554749718E-2</v>
      </c>
    </row>
    <row r="798" spans="2:7" x14ac:dyDescent="0.2">
      <c r="B798" s="149">
        <v>44250</v>
      </c>
      <c r="C798">
        <v>157.04766799999999</v>
      </c>
      <c r="D798">
        <v>0.11662105919432997</v>
      </c>
      <c r="E798">
        <v>0.11662105919432997</v>
      </c>
      <c r="F798">
        <v>796</v>
      </c>
      <c r="G798">
        <f t="shared" ca="1" si="14"/>
        <v>-3.4744092009651104E-2</v>
      </c>
    </row>
    <row r="799" spans="2:7" x14ac:dyDescent="0.2">
      <c r="B799" s="149">
        <v>44249</v>
      </c>
      <c r="C799">
        <v>140.64544699999999</v>
      </c>
      <c r="D799">
        <v>1.1065148950640718E-2</v>
      </c>
      <c r="E799">
        <v>1.1065148950640718E-2</v>
      </c>
      <c r="F799">
        <v>797</v>
      </c>
      <c r="G799">
        <f t="shared" ca="1" si="14"/>
        <v>-6.9258002953598279E-3</v>
      </c>
    </row>
    <row r="800" spans="2:7" x14ac:dyDescent="0.2">
      <c r="B800" s="149">
        <v>44246</v>
      </c>
      <c r="C800">
        <v>139.10621599999999</v>
      </c>
      <c r="D800">
        <v>-2.626286208330492E-2</v>
      </c>
      <c r="E800">
        <v>-2.626286208330492E-2</v>
      </c>
      <c r="F800">
        <v>798</v>
      </c>
      <c r="G800">
        <f t="shared" ca="1" si="14"/>
        <v>-8.9952805130065011E-2</v>
      </c>
    </row>
    <row r="801" spans="2:7" x14ac:dyDescent="0.2">
      <c r="B801" s="149">
        <v>44245</v>
      </c>
      <c r="C801">
        <v>142.85807800000001</v>
      </c>
      <c r="D801">
        <v>4.2471164805641719E-2</v>
      </c>
      <c r="E801">
        <v>4.2471164805641719E-2</v>
      </c>
      <c r="F801">
        <v>799</v>
      </c>
      <c r="G801">
        <f t="shared" ca="1" si="14"/>
        <v>4.3465302190792747E-2</v>
      </c>
    </row>
    <row r="802" spans="2:7" x14ac:dyDescent="0.2">
      <c r="B802" s="149">
        <v>44244</v>
      </c>
      <c r="C802">
        <v>137.03791799999999</v>
      </c>
      <c r="D802">
        <v>2.1147066919874734E-2</v>
      </c>
      <c r="E802">
        <v>2.1147066919874734E-2</v>
      </c>
      <c r="F802">
        <v>800</v>
      </c>
      <c r="G802">
        <f t="shared" ca="1" si="14"/>
        <v>5.8254379022991028E-2</v>
      </c>
    </row>
    <row r="803" spans="2:7" x14ac:dyDescent="0.2">
      <c r="B803" s="149">
        <v>44243</v>
      </c>
      <c r="C803">
        <v>134.19998200000001</v>
      </c>
      <c r="D803">
        <v>-1.9332187783588486E-2</v>
      </c>
      <c r="E803">
        <v>-1.9332187783588486E-2</v>
      </c>
      <c r="F803">
        <v>801</v>
      </c>
      <c r="G803">
        <f t="shared" ca="1" si="14"/>
        <v>9.2653590192436578E-3</v>
      </c>
    </row>
    <row r="804" spans="2:7" x14ac:dyDescent="0.2">
      <c r="B804" s="149">
        <v>44242</v>
      </c>
      <c r="C804">
        <v>136.845505</v>
      </c>
      <c r="D804">
        <v>7.0363805856306816E-4</v>
      </c>
      <c r="E804">
        <v>7.0363805856306816E-4</v>
      </c>
      <c r="F804">
        <v>802</v>
      </c>
      <c r="G804">
        <f t="shared" ca="1" si="14"/>
        <v>4.4619564210317229E-2</v>
      </c>
    </row>
    <row r="805" spans="2:7" x14ac:dyDescent="0.2">
      <c r="B805" s="149">
        <v>44239</v>
      </c>
      <c r="C805">
        <v>136.74928299999999</v>
      </c>
      <c r="D805">
        <v>8.5135137905707602E-3</v>
      </c>
      <c r="E805">
        <v>8.5135137905707602E-3</v>
      </c>
      <c r="F805">
        <v>803</v>
      </c>
      <c r="G805">
        <f t="shared" ca="1" si="14"/>
        <v>1.2207356285019554E-2</v>
      </c>
    </row>
    <row r="806" spans="2:7" x14ac:dyDescent="0.2">
      <c r="B806" s="149">
        <v>44238</v>
      </c>
      <c r="C806">
        <v>135.59489400000001</v>
      </c>
      <c r="D806">
        <v>-5.6437561734356415E-3</v>
      </c>
      <c r="E806">
        <v>-5.6437561734356415E-3</v>
      </c>
      <c r="F806">
        <v>804</v>
      </c>
      <c r="G806">
        <f t="shared" ca="1" si="14"/>
        <v>-4.3477308299175829E-2</v>
      </c>
    </row>
    <row r="807" spans="2:7" x14ac:dyDescent="0.2">
      <c r="B807" s="149">
        <v>44237</v>
      </c>
      <c r="C807">
        <v>136.36450199999999</v>
      </c>
      <c r="D807">
        <v>0</v>
      </c>
      <c r="E807">
        <v>0</v>
      </c>
      <c r="F807">
        <v>805</v>
      </c>
      <c r="G807">
        <f t="shared" ca="1" si="14"/>
        <v>-1.1422402254782421E-3</v>
      </c>
    </row>
    <row r="808" spans="2:7" x14ac:dyDescent="0.2">
      <c r="B808" s="149">
        <v>44236</v>
      </c>
      <c r="C808">
        <v>136.36450199999999</v>
      </c>
      <c r="D808">
        <v>2.0885882434138164E-2</v>
      </c>
      <c r="E808">
        <v>2.0885882434138164E-2</v>
      </c>
      <c r="F808">
        <v>806</v>
      </c>
      <c r="G808">
        <f t="shared" ca="1" si="14"/>
        <v>-5.2659767565108512E-2</v>
      </c>
    </row>
    <row r="809" spans="2:7" x14ac:dyDescent="0.2">
      <c r="B809" s="149">
        <v>44235</v>
      </c>
      <c r="C809">
        <v>133.57467700000001</v>
      </c>
      <c r="D809">
        <v>-2.1149179285005766E-2</v>
      </c>
      <c r="E809">
        <v>-2.1149179285005766E-2</v>
      </c>
      <c r="F809">
        <v>807</v>
      </c>
      <c r="G809">
        <f t="shared" ca="1" si="14"/>
        <v>-1.8068631393251072E-2</v>
      </c>
    </row>
    <row r="810" spans="2:7" x14ac:dyDescent="0.2">
      <c r="B810" s="149">
        <v>44232</v>
      </c>
      <c r="C810">
        <v>136.46070900000001</v>
      </c>
      <c r="D810">
        <v>3.8925019602692166E-3</v>
      </c>
      <c r="E810">
        <v>3.8925019602692166E-3</v>
      </c>
      <c r="F810">
        <v>808</v>
      </c>
      <c r="G810">
        <f t="shared" ca="1" si="14"/>
        <v>-1.201212202058676E-2</v>
      </c>
    </row>
    <row r="811" spans="2:7" x14ac:dyDescent="0.2">
      <c r="B811" s="149">
        <v>44231</v>
      </c>
      <c r="C811">
        <v>135.93159499999999</v>
      </c>
      <c r="D811">
        <v>1.5816031919250954E-2</v>
      </c>
      <c r="E811">
        <v>1.5816031919250954E-2</v>
      </c>
      <c r="F811">
        <v>809</v>
      </c>
      <c r="G811">
        <f t="shared" ca="1" si="14"/>
        <v>2.0517767126861031E-2</v>
      </c>
    </row>
    <row r="812" spans="2:7" x14ac:dyDescent="0.2">
      <c r="B812" s="149">
        <v>44230</v>
      </c>
      <c r="C812">
        <v>133.81516999999999</v>
      </c>
      <c r="D812">
        <v>1.4587630909994825E-2</v>
      </c>
      <c r="E812">
        <v>1.4587630909994825E-2</v>
      </c>
      <c r="F812">
        <v>810</v>
      </c>
      <c r="G812">
        <f t="shared" ca="1" si="14"/>
        <v>-2.4712986802122607E-2</v>
      </c>
    </row>
    <row r="813" spans="2:7" x14ac:dyDescent="0.2">
      <c r="B813" s="149">
        <v>44229</v>
      </c>
      <c r="C813">
        <v>131.89118999999999</v>
      </c>
      <c r="D813">
        <v>-2.3504144602235277E-2</v>
      </c>
      <c r="E813">
        <v>-2.3504144602235277E-2</v>
      </c>
      <c r="F813">
        <v>811</v>
      </c>
      <c r="G813">
        <f t="shared" ca="1" si="14"/>
        <v>-4.6725110090834659E-2</v>
      </c>
    </row>
    <row r="814" spans="2:7" x14ac:dyDescent="0.2">
      <c r="B814" s="149">
        <v>44228</v>
      </c>
      <c r="C814">
        <v>135.06579600000001</v>
      </c>
      <c r="D814">
        <v>1.3352662984921755E-2</v>
      </c>
      <c r="E814">
        <v>1.3352662984921755E-2</v>
      </c>
      <c r="F814">
        <v>812</v>
      </c>
      <c r="G814">
        <f t="shared" ca="1" si="14"/>
        <v>4.2343767913707815E-2</v>
      </c>
    </row>
    <row r="815" spans="2:7" x14ac:dyDescent="0.2">
      <c r="B815" s="149">
        <v>44225</v>
      </c>
      <c r="C815">
        <v>133.28607199999999</v>
      </c>
      <c r="D815">
        <v>3.0111441263824867E-2</v>
      </c>
      <c r="E815">
        <v>3.0111441263824867E-2</v>
      </c>
      <c r="F815">
        <v>813</v>
      </c>
      <c r="G815">
        <f t="shared" ca="1" si="14"/>
        <v>-8.3274197056472481E-3</v>
      </c>
    </row>
    <row r="816" spans="2:7" x14ac:dyDescent="0.2">
      <c r="B816" s="149">
        <v>44224</v>
      </c>
      <c r="C816">
        <v>129.38995399999999</v>
      </c>
      <c r="D816">
        <v>-6.6467936072560213E-3</v>
      </c>
      <c r="E816">
        <v>-6.6467936072560213E-3</v>
      </c>
      <c r="F816">
        <v>814</v>
      </c>
      <c r="G816">
        <f t="shared" ca="1" si="14"/>
        <v>3.6291014291938102E-2</v>
      </c>
    </row>
    <row r="817" spans="2:7" x14ac:dyDescent="0.2">
      <c r="B817" s="149">
        <v>44223</v>
      </c>
      <c r="C817">
        <v>130.25573700000001</v>
      </c>
      <c r="D817">
        <v>-7.3314848132064025E-3</v>
      </c>
      <c r="E817">
        <v>-7.3314848132064025E-3</v>
      </c>
      <c r="F817">
        <v>815</v>
      </c>
      <c r="G817">
        <f t="shared" ca="1" si="14"/>
        <v>4.4547701010236702E-2</v>
      </c>
    </row>
    <row r="818" spans="2:7" x14ac:dyDescent="0.2">
      <c r="B818" s="149">
        <v>44221</v>
      </c>
      <c r="C818">
        <v>131.217758</v>
      </c>
      <c r="D818">
        <v>-3.2884220325452643E-3</v>
      </c>
      <c r="E818">
        <v>-3.2884220325452643E-3</v>
      </c>
      <c r="F818">
        <v>816</v>
      </c>
      <c r="G818">
        <f t="shared" ca="1" si="14"/>
        <v>-3.6415104861534332E-3</v>
      </c>
    </row>
    <row r="819" spans="2:7" x14ac:dyDescent="0.2">
      <c r="B819" s="149">
        <v>44218</v>
      </c>
      <c r="C819">
        <v>131.65068099999999</v>
      </c>
      <c r="D819">
        <v>-1.2982211924735773E-2</v>
      </c>
      <c r="E819">
        <v>-1.2982211924735773E-2</v>
      </c>
      <c r="F819">
        <v>817</v>
      </c>
      <c r="G819">
        <f t="shared" ca="1" si="14"/>
        <v>-6.0409642441919108E-3</v>
      </c>
    </row>
    <row r="820" spans="2:7" x14ac:dyDescent="0.2">
      <c r="B820" s="149">
        <v>44217</v>
      </c>
      <c r="C820">
        <v>133.38227800000001</v>
      </c>
      <c r="D820">
        <v>-3.2349994398989381E-3</v>
      </c>
      <c r="E820">
        <v>-3.2349994398989381E-3</v>
      </c>
      <c r="F820">
        <v>818</v>
      </c>
      <c r="G820">
        <f t="shared" ca="1" si="14"/>
        <v>3.2293623090881615E-2</v>
      </c>
    </row>
    <row r="821" spans="2:7" x14ac:dyDescent="0.2">
      <c r="B821" s="149">
        <v>44216</v>
      </c>
      <c r="C821">
        <v>133.81516999999999</v>
      </c>
      <c r="D821">
        <v>2.8838711041909719E-3</v>
      </c>
      <c r="E821">
        <v>2.8838711041909719E-3</v>
      </c>
      <c r="F821">
        <v>819</v>
      </c>
      <c r="G821">
        <f t="shared" ca="1" si="14"/>
        <v>-8.2641982714304826E-3</v>
      </c>
    </row>
    <row r="822" spans="2:7" x14ac:dyDescent="0.2">
      <c r="B822" s="149">
        <v>44215</v>
      </c>
      <c r="C822">
        <v>133.430374</v>
      </c>
      <c r="D822">
        <v>7.6282295270235093E-3</v>
      </c>
      <c r="E822">
        <v>7.6282295270235093E-3</v>
      </c>
      <c r="F822">
        <v>820</v>
      </c>
      <c r="G822">
        <f t="shared" ca="1" si="14"/>
        <v>-5.9293724862953543E-3</v>
      </c>
    </row>
    <row r="823" spans="2:7" x14ac:dyDescent="0.2">
      <c r="B823" s="149">
        <v>44214</v>
      </c>
      <c r="C823">
        <v>132.420242</v>
      </c>
      <c r="D823">
        <v>-2.0633488483973929E-2</v>
      </c>
      <c r="E823">
        <v>-2.0633488483973929E-2</v>
      </c>
      <c r="F823">
        <v>821</v>
      </c>
      <c r="G823">
        <f t="shared" ca="1" si="14"/>
        <v>-1.9118447062982068E-3</v>
      </c>
    </row>
    <row r="824" spans="2:7" x14ac:dyDescent="0.2">
      <c r="B824" s="149">
        <v>44211</v>
      </c>
      <c r="C824">
        <v>135.21009799999999</v>
      </c>
      <c r="D824">
        <v>-2.8378354718874795E-3</v>
      </c>
      <c r="E824">
        <v>-2.8378354718874795E-3</v>
      </c>
      <c r="F824">
        <v>822</v>
      </c>
      <c r="G824">
        <f t="shared" ca="1" si="14"/>
        <v>3.5792758155809713E-2</v>
      </c>
    </row>
    <row r="825" spans="2:7" x14ac:dyDescent="0.2">
      <c r="B825" s="149">
        <v>44210</v>
      </c>
      <c r="C825">
        <v>135.59489400000001</v>
      </c>
      <c r="D825">
        <v>7.0990347413144299E-4</v>
      </c>
      <c r="E825">
        <v>7.0990347413144299E-4</v>
      </c>
      <c r="F825">
        <v>823</v>
      </c>
      <c r="G825">
        <f t="shared" ca="1" si="14"/>
        <v>-5.9231139856875011E-3</v>
      </c>
    </row>
    <row r="826" spans="2:7" x14ac:dyDescent="0.2">
      <c r="B826" s="149">
        <v>44209</v>
      </c>
      <c r="C826">
        <v>135.49870300000001</v>
      </c>
      <c r="D826">
        <v>-9.1450570896228038E-3</v>
      </c>
      <c r="E826">
        <v>-9.1450570896228038E-3</v>
      </c>
      <c r="F826">
        <v>824</v>
      </c>
      <c r="G826">
        <f t="shared" ca="1" si="14"/>
        <v>1.3290246907210401E-2</v>
      </c>
    </row>
    <row r="827" spans="2:7" x14ac:dyDescent="0.2">
      <c r="B827" s="149">
        <v>44208</v>
      </c>
      <c r="C827">
        <v>136.74928299999999</v>
      </c>
      <c r="D827">
        <v>2.1147039474929208E-3</v>
      </c>
      <c r="E827">
        <v>2.1147039474929208E-3</v>
      </c>
      <c r="F827">
        <v>825</v>
      </c>
      <c r="G827">
        <f t="shared" ca="1" si="14"/>
        <v>-3.1269965621936902E-2</v>
      </c>
    </row>
    <row r="828" spans="2:7" x14ac:dyDescent="0.2">
      <c r="B828" s="149">
        <v>44207</v>
      </c>
      <c r="C828">
        <v>136.46070900000001</v>
      </c>
      <c r="D828">
        <v>-4.2120385979593049E-3</v>
      </c>
      <c r="E828">
        <v>-4.2120385979593049E-3</v>
      </c>
      <c r="F828">
        <v>826</v>
      </c>
      <c r="G828">
        <f t="shared" ca="1" si="14"/>
        <v>5.2837922028065649E-2</v>
      </c>
    </row>
    <row r="829" spans="2:7" x14ac:dyDescent="0.2">
      <c r="B829" s="149">
        <v>44204</v>
      </c>
      <c r="C829">
        <v>137.03791799999999</v>
      </c>
      <c r="D829">
        <v>-2.4508533065607258E-3</v>
      </c>
      <c r="E829">
        <v>-2.4508533065607258E-3</v>
      </c>
      <c r="F829">
        <v>827</v>
      </c>
      <c r="G829">
        <f t="shared" ca="1" si="14"/>
        <v>-3.9764100381368059E-2</v>
      </c>
    </row>
    <row r="830" spans="2:7" x14ac:dyDescent="0.2">
      <c r="B830" s="149">
        <v>44203</v>
      </c>
      <c r="C830">
        <v>137.37460300000001</v>
      </c>
      <c r="D830">
        <v>-2.7579303888748182E-2</v>
      </c>
      <c r="E830">
        <v>-2.7579303888748182E-2</v>
      </c>
      <c r="F830">
        <v>828</v>
      </c>
      <c r="G830">
        <f t="shared" ca="1" si="14"/>
        <v>3.2970164238394974E-2</v>
      </c>
    </row>
    <row r="831" spans="2:7" x14ac:dyDescent="0.2">
      <c r="B831" s="149">
        <v>44202</v>
      </c>
      <c r="C831">
        <v>141.27075199999999</v>
      </c>
      <c r="D831">
        <v>3.8176158412536423E-2</v>
      </c>
      <c r="E831">
        <v>3.8176158412536423E-2</v>
      </c>
      <c r="F831">
        <v>829</v>
      </c>
      <c r="G831">
        <f t="shared" ca="1" si="14"/>
        <v>-8.9119720586546214E-2</v>
      </c>
    </row>
    <row r="832" spans="2:7" x14ac:dyDescent="0.2">
      <c r="B832" s="149">
        <v>44201</v>
      </c>
      <c r="C832">
        <v>136.075897</v>
      </c>
      <c r="D832">
        <v>-7.3683819454092407E-3</v>
      </c>
      <c r="E832">
        <v>-7.3683819454092407E-3</v>
      </c>
      <c r="F832">
        <v>830</v>
      </c>
      <c r="G832">
        <f t="shared" ca="1" si="14"/>
        <v>1.9594325757917051E-2</v>
      </c>
    </row>
    <row r="833" spans="2:7" x14ac:dyDescent="0.2">
      <c r="B833" s="149">
        <v>44200</v>
      </c>
      <c r="C833">
        <v>137.08599899999999</v>
      </c>
      <c r="D833">
        <v>3.5085909580147203E-4</v>
      </c>
      <c r="E833">
        <v>3.5085909580147203E-4</v>
      </c>
      <c r="F833">
        <v>831</v>
      </c>
      <c r="G833">
        <f t="shared" ca="1" si="14"/>
        <v>-4.2999023443897222E-2</v>
      </c>
    </row>
    <row r="834" spans="2:7" x14ac:dyDescent="0.2">
      <c r="B834" s="149">
        <v>44197</v>
      </c>
      <c r="C834">
        <v>137.03791799999999</v>
      </c>
      <c r="D834">
        <v>-1.0076239157193929E-2</v>
      </c>
      <c r="E834">
        <v>-1.0076239157193929E-2</v>
      </c>
      <c r="F834">
        <v>832</v>
      </c>
      <c r="G834">
        <f t="shared" ca="1" si="14"/>
        <v>5.1922691611524963E-2</v>
      </c>
    </row>
    <row r="835" spans="2:7" x14ac:dyDescent="0.2">
      <c r="B835" s="149">
        <v>44196</v>
      </c>
      <c r="C835">
        <v>138.43279999999999</v>
      </c>
      <c r="D835">
        <v>1.9121529709419782E-2</v>
      </c>
      <c r="E835">
        <v>1.9121529709419782E-2</v>
      </c>
      <c r="F835">
        <v>833</v>
      </c>
      <c r="G835">
        <f t="shared" ref="G835:G898" ca="1" si="15">_xlfn.NORM.INV(RAND(),$N$5,$N$6)</f>
        <v>-1.3831391540086887E-2</v>
      </c>
    </row>
    <row r="836" spans="2:7" x14ac:dyDescent="0.2">
      <c r="B836" s="149">
        <v>44195</v>
      </c>
      <c r="C836">
        <v>135.835419</v>
      </c>
      <c r="D836">
        <v>1.4368024906502264E-2</v>
      </c>
      <c r="E836">
        <v>1.4368024906502264E-2</v>
      </c>
      <c r="F836">
        <v>834</v>
      </c>
      <c r="G836">
        <f t="shared" ca="1" si="15"/>
        <v>5.0094883656813825E-2</v>
      </c>
    </row>
    <row r="837" spans="2:7" x14ac:dyDescent="0.2">
      <c r="B837" s="149">
        <v>44194</v>
      </c>
      <c r="C837">
        <v>133.91137699999999</v>
      </c>
      <c r="D837">
        <v>-1.7929227853433246E-3</v>
      </c>
      <c r="E837">
        <v>-1.7929227853433246E-3</v>
      </c>
      <c r="F837">
        <v>835</v>
      </c>
      <c r="G837">
        <f t="shared" ca="1" si="15"/>
        <v>3.2737350265429513E-3</v>
      </c>
    </row>
    <row r="838" spans="2:7" x14ac:dyDescent="0.2">
      <c r="B838" s="149">
        <v>44193</v>
      </c>
      <c r="C838">
        <v>134.15190100000001</v>
      </c>
      <c r="D838">
        <v>-1.4139138836615483E-2</v>
      </c>
      <c r="E838">
        <v>-1.4139138836615483E-2</v>
      </c>
      <c r="F838">
        <v>836</v>
      </c>
      <c r="G838">
        <f t="shared" ca="1" si="15"/>
        <v>-1.6586141355201527E-2</v>
      </c>
    </row>
    <row r="839" spans="2:7" x14ac:dyDescent="0.2">
      <c r="B839" s="149">
        <v>44189</v>
      </c>
      <c r="C839">
        <v>136.075897</v>
      </c>
      <c r="D839">
        <v>6.7617021746324193E-3</v>
      </c>
      <c r="E839">
        <v>6.7617021746324193E-3</v>
      </c>
      <c r="F839">
        <v>837</v>
      </c>
      <c r="G839">
        <f t="shared" ca="1" si="15"/>
        <v>7.2689435083011567E-2</v>
      </c>
    </row>
    <row r="840" spans="2:7" x14ac:dyDescent="0.2">
      <c r="B840" s="149">
        <v>44188</v>
      </c>
      <c r="C840">
        <v>135.16197199999999</v>
      </c>
      <c r="D840">
        <v>2.5547287966259682E-2</v>
      </c>
      <c r="E840">
        <v>2.5547287966259682E-2</v>
      </c>
      <c r="F840">
        <v>838</v>
      </c>
      <c r="G840">
        <f t="shared" ca="1" si="15"/>
        <v>1.9986359051276891E-2</v>
      </c>
    </row>
    <row r="841" spans="2:7" x14ac:dyDescent="0.2">
      <c r="B841" s="149">
        <v>44187</v>
      </c>
      <c r="C841">
        <v>131.79496800000001</v>
      </c>
      <c r="D841">
        <v>1.3688579471496556E-2</v>
      </c>
      <c r="E841">
        <v>1.3688579471496556E-2</v>
      </c>
      <c r="F841">
        <v>839</v>
      </c>
      <c r="G841">
        <f t="shared" ca="1" si="15"/>
        <v>1.4411612728818466E-2</v>
      </c>
    </row>
    <row r="842" spans="2:7" x14ac:dyDescent="0.2">
      <c r="B842" s="149">
        <v>44186</v>
      </c>
      <c r="C842">
        <v>130.015244</v>
      </c>
      <c r="D842">
        <v>-5.7859922631252836E-2</v>
      </c>
      <c r="E842">
        <v>-5.7859922631252836E-2</v>
      </c>
      <c r="F842">
        <v>840</v>
      </c>
      <c r="G842">
        <f t="shared" ca="1" si="15"/>
        <v>2.4461091142760835E-3</v>
      </c>
    </row>
    <row r="843" spans="2:7" x14ac:dyDescent="0.2">
      <c r="B843" s="149">
        <v>44183</v>
      </c>
      <c r="C843">
        <v>137.999908</v>
      </c>
      <c r="D843">
        <v>-2.8774557592440221E-2</v>
      </c>
      <c r="E843">
        <v>-2.8774557592440221E-2</v>
      </c>
      <c r="F843">
        <v>841</v>
      </c>
      <c r="G843">
        <f t="shared" ca="1" si="15"/>
        <v>-1.7828038543768215E-2</v>
      </c>
    </row>
    <row r="844" spans="2:7" x14ac:dyDescent="0.2">
      <c r="B844" s="149">
        <v>44182</v>
      </c>
      <c r="C844">
        <v>142.08843999999999</v>
      </c>
      <c r="D844">
        <v>-2.0232216547151582E-2</v>
      </c>
      <c r="E844">
        <v>-2.0232216547151582E-2</v>
      </c>
      <c r="F844">
        <v>842</v>
      </c>
      <c r="G844">
        <f t="shared" ca="1" si="15"/>
        <v>-1.5455436627969905E-2</v>
      </c>
    </row>
    <row r="845" spans="2:7" x14ac:dyDescent="0.2">
      <c r="B845" s="149">
        <v>44181</v>
      </c>
      <c r="C845">
        <v>145.02256800000001</v>
      </c>
      <c r="D845">
        <v>-1.4061570377125415E-2</v>
      </c>
      <c r="E845">
        <v>-1.4061570377125415E-2</v>
      </c>
      <c r="F845">
        <v>843</v>
      </c>
      <c r="G845">
        <f t="shared" ca="1" si="15"/>
        <v>-4.7910046675967564E-2</v>
      </c>
    </row>
    <row r="846" spans="2:7" x14ac:dyDescent="0.2">
      <c r="B846" s="149">
        <v>44180</v>
      </c>
      <c r="C846">
        <v>147.09089700000001</v>
      </c>
      <c r="D846">
        <v>1.4262118155292944E-2</v>
      </c>
      <c r="E846">
        <v>1.4262118155292944E-2</v>
      </c>
      <c r="F846">
        <v>844</v>
      </c>
      <c r="G846">
        <f t="shared" ca="1" si="15"/>
        <v>-5.5141034191434589E-2</v>
      </c>
    </row>
    <row r="847" spans="2:7" x14ac:dyDescent="0.2">
      <c r="B847" s="149">
        <v>44179</v>
      </c>
      <c r="C847">
        <v>145.02256800000001</v>
      </c>
      <c r="D847">
        <v>1.378619959003842E-2</v>
      </c>
      <c r="E847">
        <v>1.378619959003842E-2</v>
      </c>
      <c r="F847">
        <v>845</v>
      </c>
      <c r="G847">
        <f t="shared" ca="1" si="15"/>
        <v>4.8685722006862796E-2</v>
      </c>
    </row>
    <row r="848" spans="2:7" x14ac:dyDescent="0.2">
      <c r="B848" s="149">
        <v>44176</v>
      </c>
      <c r="C848">
        <v>143.05044599999999</v>
      </c>
      <c r="D848">
        <v>-2.5876281647958705E-2</v>
      </c>
      <c r="E848">
        <v>-2.5876281647958705E-2</v>
      </c>
      <c r="F848">
        <v>846</v>
      </c>
      <c r="G848">
        <f t="shared" ca="1" si="15"/>
        <v>-6.9292864765342216E-2</v>
      </c>
    </row>
    <row r="849" spans="2:7" x14ac:dyDescent="0.2">
      <c r="B849" s="149">
        <v>44175</v>
      </c>
      <c r="C849">
        <v>146.85038800000001</v>
      </c>
      <c r="D849">
        <v>-6.5459843063107013E-4</v>
      </c>
      <c r="E849">
        <v>-6.5459843063107013E-4</v>
      </c>
      <c r="F849">
        <v>847</v>
      </c>
      <c r="G849">
        <f t="shared" ca="1" si="15"/>
        <v>1.5782176787188955E-2</v>
      </c>
    </row>
    <row r="850" spans="2:7" x14ac:dyDescent="0.2">
      <c r="B850" s="149">
        <v>44174</v>
      </c>
      <c r="C850">
        <v>146.94657900000001</v>
      </c>
      <c r="D850">
        <v>0.13148146072013212</v>
      </c>
      <c r="E850">
        <v>0.13148146072013212</v>
      </c>
      <c r="F850">
        <v>848</v>
      </c>
      <c r="G850">
        <f t="shared" ca="1" si="15"/>
        <v>3.2157178415975547E-2</v>
      </c>
    </row>
    <row r="851" spans="2:7" x14ac:dyDescent="0.2">
      <c r="B851" s="149">
        <v>44173</v>
      </c>
      <c r="C851">
        <v>129.87095600000001</v>
      </c>
      <c r="D851">
        <v>-4.4247081739011316E-3</v>
      </c>
      <c r="E851">
        <v>-4.4247081739011316E-3</v>
      </c>
      <c r="F851">
        <v>849</v>
      </c>
      <c r="G851">
        <f t="shared" ca="1" si="15"/>
        <v>2.8565101453526066E-2</v>
      </c>
    </row>
    <row r="852" spans="2:7" x14ac:dyDescent="0.2">
      <c r="B852" s="149">
        <v>44172</v>
      </c>
      <c r="C852">
        <v>130.448151</v>
      </c>
      <c r="D852">
        <v>-2.410945396388238E-2</v>
      </c>
      <c r="E852">
        <v>-2.410945396388238E-2</v>
      </c>
      <c r="F852">
        <v>850</v>
      </c>
      <c r="G852">
        <f t="shared" ca="1" si="15"/>
        <v>-2.652131648893034E-2</v>
      </c>
    </row>
    <row r="853" spans="2:7" x14ac:dyDescent="0.2">
      <c r="B853" s="149">
        <v>44169</v>
      </c>
      <c r="C853">
        <v>133.670883</v>
      </c>
      <c r="D853">
        <v>-8.2085319382567048E-3</v>
      </c>
      <c r="E853">
        <v>-8.2085319382567048E-3</v>
      </c>
      <c r="F853">
        <v>851</v>
      </c>
      <c r="G853">
        <f t="shared" ca="1" si="15"/>
        <v>-3.006255624770744E-3</v>
      </c>
    </row>
    <row r="854" spans="2:7" x14ac:dyDescent="0.2">
      <c r="B854" s="149">
        <v>44168</v>
      </c>
      <c r="C854">
        <v>134.77720600000001</v>
      </c>
      <c r="D854">
        <v>1.4115099905237344E-2</v>
      </c>
      <c r="E854">
        <v>1.4115099905237344E-2</v>
      </c>
      <c r="F854">
        <v>852</v>
      </c>
      <c r="G854">
        <f t="shared" ca="1" si="15"/>
        <v>-1.3503159364193574E-2</v>
      </c>
    </row>
    <row r="855" spans="2:7" x14ac:dyDescent="0.2">
      <c r="B855" s="149">
        <v>44167</v>
      </c>
      <c r="C855">
        <v>132.90129099999999</v>
      </c>
      <c r="D855">
        <v>-1.8123491159891283E-2</v>
      </c>
      <c r="E855">
        <v>-1.8123491159891283E-2</v>
      </c>
      <c r="F855">
        <v>853</v>
      </c>
      <c r="G855">
        <f t="shared" ca="1" si="15"/>
        <v>3.8018953189042665E-2</v>
      </c>
    </row>
    <row r="856" spans="2:7" x14ac:dyDescent="0.2">
      <c r="B856" s="149">
        <v>44166</v>
      </c>
      <c r="C856">
        <v>135.35438500000001</v>
      </c>
      <c r="D856">
        <v>2.3272670009526347E-2</v>
      </c>
      <c r="E856">
        <v>2.3272670009526347E-2</v>
      </c>
      <c r="F856">
        <v>854</v>
      </c>
      <c r="G856">
        <f t="shared" ca="1" si="15"/>
        <v>1.7210744669726965E-2</v>
      </c>
    </row>
    <row r="857" spans="2:7" x14ac:dyDescent="0.2">
      <c r="B857" s="149">
        <v>44162</v>
      </c>
      <c r="C857">
        <v>132.27597</v>
      </c>
      <c r="D857">
        <v>-1.8207834024269221E-2</v>
      </c>
      <c r="E857">
        <v>-1.8207834024269221E-2</v>
      </c>
      <c r="F857">
        <v>855</v>
      </c>
      <c r="G857">
        <f t="shared" ca="1" si="15"/>
        <v>3.1903863821606621E-2</v>
      </c>
    </row>
    <row r="858" spans="2:7" x14ac:dyDescent="0.2">
      <c r="B858" s="149">
        <v>44161</v>
      </c>
      <c r="C858">
        <v>134.729095</v>
      </c>
      <c r="D858">
        <v>2.9401148869215091E-2</v>
      </c>
      <c r="E858">
        <v>2.9401148869215091E-2</v>
      </c>
      <c r="F858">
        <v>856</v>
      </c>
      <c r="G858">
        <f t="shared" ca="1" si="15"/>
        <v>-0.10189905251795792</v>
      </c>
    </row>
    <row r="859" spans="2:7" x14ac:dyDescent="0.2">
      <c r="B859" s="149">
        <v>44160</v>
      </c>
      <c r="C859">
        <v>130.88104200000001</v>
      </c>
      <c r="D859">
        <v>2.1779867024778223E-2</v>
      </c>
      <c r="E859">
        <v>2.1779867024778223E-2</v>
      </c>
      <c r="F859">
        <v>857</v>
      </c>
      <c r="G859">
        <f t="shared" ca="1" si="15"/>
        <v>5.4172056876610128E-2</v>
      </c>
    </row>
    <row r="860" spans="2:7" x14ac:dyDescent="0.2">
      <c r="B860" s="149">
        <v>44159</v>
      </c>
      <c r="C860">
        <v>128.09123199999999</v>
      </c>
      <c r="D860">
        <v>4.9055456711722461E-3</v>
      </c>
      <c r="E860">
        <v>4.9055456711722461E-3</v>
      </c>
      <c r="F860">
        <v>858</v>
      </c>
      <c r="G860">
        <f t="shared" ca="1" si="15"/>
        <v>1.9187975125755787E-2</v>
      </c>
    </row>
    <row r="861" spans="2:7" x14ac:dyDescent="0.2">
      <c r="B861" s="149">
        <v>44158</v>
      </c>
      <c r="C861">
        <v>127.465942</v>
      </c>
      <c r="D861">
        <v>1.4548283246797673E-2</v>
      </c>
      <c r="E861">
        <v>1.4548283246797673E-2</v>
      </c>
      <c r="F861">
        <v>859</v>
      </c>
      <c r="G861">
        <f t="shared" ca="1" si="15"/>
        <v>-2.9730394269904706E-2</v>
      </c>
    </row>
    <row r="862" spans="2:7" x14ac:dyDescent="0.2">
      <c r="B862" s="149">
        <v>44155</v>
      </c>
      <c r="C862">
        <v>125.63812299999999</v>
      </c>
      <c r="D862">
        <v>6.163282639292506E-3</v>
      </c>
      <c r="E862">
        <v>6.163282639292506E-3</v>
      </c>
      <c r="F862">
        <v>860</v>
      </c>
      <c r="G862">
        <f t="shared" ca="1" si="15"/>
        <v>-4.0261935812207383E-2</v>
      </c>
    </row>
    <row r="863" spans="2:7" x14ac:dyDescent="0.2">
      <c r="B863" s="149">
        <v>44154</v>
      </c>
      <c r="C863">
        <v>124.868523</v>
      </c>
      <c r="D863">
        <v>-1.1047514790903021E-2</v>
      </c>
      <c r="E863">
        <v>-1.1047514790903021E-2</v>
      </c>
      <c r="F863">
        <v>861</v>
      </c>
      <c r="G863">
        <f t="shared" ca="1" si="15"/>
        <v>-5.1407142391321943E-2</v>
      </c>
    </row>
    <row r="864" spans="2:7" x14ac:dyDescent="0.2">
      <c r="B864" s="149">
        <v>44153</v>
      </c>
      <c r="C864">
        <v>126.26342</v>
      </c>
      <c r="D864">
        <v>1.0003733616930821E-2</v>
      </c>
      <c r="E864">
        <v>1.0003733616930821E-2</v>
      </c>
      <c r="F864">
        <v>862</v>
      </c>
      <c r="G864">
        <f t="shared" ca="1" si="15"/>
        <v>-6.5897043604288552E-2</v>
      </c>
    </row>
    <row r="865" spans="2:7" x14ac:dyDescent="0.2">
      <c r="B865" s="149">
        <v>44152</v>
      </c>
      <c r="C865">
        <v>125.01282500000001</v>
      </c>
      <c r="D865">
        <v>1.404610714217233E-2</v>
      </c>
      <c r="E865">
        <v>1.404610714217233E-2</v>
      </c>
      <c r="F865">
        <v>863</v>
      </c>
      <c r="G865">
        <f t="shared" ca="1" si="15"/>
        <v>-4.7774991298216496E-2</v>
      </c>
    </row>
    <row r="866" spans="2:7" x14ac:dyDescent="0.2">
      <c r="B866" s="149">
        <v>44149</v>
      </c>
      <c r="C866">
        <v>123.281204</v>
      </c>
      <c r="D866">
        <v>0</v>
      </c>
      <c r="E866">
        <v>0</v>
      </c>
      <c r="F866">
        <v>864</v>
      </c>
      <c r="G866">
        <f t="shared" ca="1" si="15"/>
        <v>1.9701469199829177E-2</v>
      </c>
    </row>
    <row r="867" spans="2:7" x14ac:dyDescent="0.2">
      <c r="B867" s="149">
        <v>44148</v>
      </c>
      <c r="C867">
        <v>123.281204</v>
      </c>
      <c r="D867">
        <v>-1.042474598514348E-2</v>
      </c>
      <c r="E867">
        <v>-1.042474598514348E-2</v>
      </c>
      <c r="F867">
        <v>865</v>
      </c>
      <c r="G867">
        <f t="shared" ca="1" si="15"/>
        <v>-7.2973560466919524E-2</v>
      </c>
    </row>
    <row r="868" spans="2:7" x14ac:dyDescent="0.2">
      <c r="B868" s="149">
        <v>44147</v>
      </c>
      <c r="C868">
        <v>124.57991800000001</v>
      </c>
      <c r="D868">
        <v>-1.5209163016009431E-2</v>
      </c>
      <c r="E868">
        <v>-1.5209163016009431E-2</v>
      </c>
      <c r="F868">
        <v>866</v>
      </c>
      <c r="G868">
        <f t="shared" ca="1" si="15"/>
        <v>-4.5554360166057989E-2</v>
      </c>
    </row>
    <row r="869" spans="2:7" x14ac:dyDescent="0.2">
      <c r="B869" s="149">
        <v>44146</v>
      </c>
      <c r="C869">
        <v>126.50393699999999</v>
      </c>
      <c r="D869">
        <v>-6.04663905170413E-3</v>
      </c>
      <c r="E869">
        <v>-6.04663905170413E-3</v>
      </c>
      <c r="F869">
        <v>867</v>
      </c>
      <c r="G869">
        <f t="shared" ca="1" si="15"/>
        <v>-5.213143874881241E-2</v>
      </c>
    </row>
    <row r="870" spans="2:7" x14ac:dyDescent="0.2">
      <c r="B870" s="149">
        <v>44145</v>
      </c>
      <c r="C870">
        <v>127.27351400000001</v>
      </c>
      <c r="D870">
        <v>-7.0927123796882249E-2</v>
      </c>
      <c r="E870">
        <v>-7.0927123796882249E-2</v>
      </c>
      <c r="F870">
        <v>868</v>
      </c>
      <c r="G870">
        <f t="shared" ca="1" si="15"/>
        <v>-5.1575424368640488E-2</v>
      </c>
    </row>
    <row r="871" spans="2:7" x14ac:dyDescent="0.2">
      <c r="B871" s="149">
        <v>44144</v>
      </c>
      <c r="C871">
        <v>136.98980700000001</v>
      </c>
      <c r="D871">
        <v>4.6289440666961015E-2</v>
      </c>
      <c r="E871">
        <v>4.6289440666961015E-2</v>
      </c>
      <c r="F871">
        <v>869</v>
      </c>
      <c r="G871">
        <f t="shared" ca="1" si="15"/>
        <v>4.343785110587433E-2</v>
      </c>
    </row>
    <row r="872" spans="2:7" x14ac:dyDescent="0.2">
      <c r="B872" s="149">
        <v>44141</v>
      </c>
      <c r="C872">
        <v>130.929169</v>
      </c>
      <c r="D872">
        <v>3.8931410563502342E-2</v>
      </c>
      <c r="E872">
        <v>3.8931410563502342E-2</v>
      </c>
      <c r="F872">
        <v>870</v>
      </c>
      <c r="G872">
        <f t="shared" ca="1" si="15"/>
        <v>-1.1722119232299256E-2</v>
      </c>
    </row>
    <row r="873" spans="2:7" x14ac:dyDescent="0.2">
      <c r="B873" s="149">
        <v>44140</v>
      </c>
      <c r="C873">
        <v>126.022919</v>
      </c>
      <c r="D873">
        <v>2.1840868309477134E-2</v>
      </c>
      <c r="E873">
        <v>2.1840868309477134E-2</v>
      </c>
      <c r="F873">
        <v>871</v>
      </c>
      <c r="G873">
        <f t="shared" ca="1" si="15"/>
        <v>-6.2323794616457959E-3</v>
      </c>
    </row>
    <row r="874" spans="2:7" x14ac:dyDescent="0.2">
      <c r="B874" s="149">
        <v>44139</v>
      </c>
      <c r="C874">
        <v>123.3293</v>
      </c>
      <c r="D874">
        <v>7.8056133437325341E-4</v>
      </c>
      <c r="E874">
        <v>7.8056133437325341E-4</v>
      </c>
      <c r="F874">
        <v>872</v>
      </c>
      <c r="G874">
        <f t="shared" ca="1" si="15"/>
        <v>-8.9094590170711502E-2</v>
      </c>
    </row>
    <row r="875" spans="2:7" x14ac:dyDescent="0.2">
      <c r="B875" s="149">
        <v>44138</v>
      </c>
      <c r="C875">
        <v>123.233109</v>
      </c>
      <c r="D875">
        <v>0</v>
      </c>
      <c r="E875">
        <v>0</v>
      </c>
      <c r="F875">
        <v>873</v>
      </c>
      <c r="G875">
        <f t="shared" ca="1" si="15"/>
        <v>2.4967452972825963E-2</v>
      </c>
    </row>
    <row r="876" spans="2:7" x14ac:dyDescent="0.2">
      <c r="B876" s="149">
        <v>44137</v>
      </c>
      <c r="C876">
        <v>123.233109</v>
      </c>
      <c r="D876">
        <v>-1.8014465780874823E-2</v>
      </c>
      <c r="E876">
        <v>-1.8014465780874823E-2</v>
      </c>
      <c r="F876">
        <v>874</v>
      </c>
      <c r="G876">
        <f t="shared" ca="1" si="15"/>
        <v>-3.2312592263301507E-2</v>
      </c>
    </row>
    <row r="877" spans="2:7" x14ac:dyDescent="0.2">
      <c r="B877" s="149">
        <v>44134</v>
      </c>
      <c r="C877">
        <v>125.493813</v>
      </c>
      <c r="D877">
        <v>-1.4728107137042737E-2</v>
      </c>
      <c r="E877">
        <v>-1.4728107137042737E-2</v>
      </c>
      <c r="F877">
        <v>875</v>
      </c>
      <c r="G877">
        <f t="shared" ca="1" si="15"/>
        <v>4.9523859477554723E-3</v>
      </c>
    </row>
    <row r="878" spans="2:7" x14ac:dyDescent="0.2">
      <c r="B878" s="149">
        <v>44133</v>
      </c>
      <c r="C878">
        <v>127.36972799999999</v>
      </c>
      <c r="D878">
        <v>1.6506765961534633E-2</v>
      </c>
      <c r="E878">
        <v>1.6506765961534633E-2</v>
      </c>
      <c r="F878">
        <v>876</v>
      </c>
      <c r="G878">
        <f t="shared" ca="1" si="15"/>
        <v>-6.375865922181892E-2</v>
      </c>
    </row>
    <row r="879" spans="2:7" x14ac:dyDescent="0.2">
      <c r="B879" s="149">
        <v>44132</v>
      </c>
      <c r="C879">
        <v>125.301407</v>
      </c>
      <c r="D879">
        <v>1.2436818450518984E-2</v>
      </c>
      <c r="E879">
        <v>1.2436818450518984E-2</v>
      </c>
      <c r="F879">
        <v>877</v>
      </c>
      <c r="G879">
        <f t="shared" ca="1" si="15"/>
        <v>-6.9007185840373603E-2</v>
      </c>
    </row>
    <row r="880" spans="2:7" x14ac:dyDescent="0.2">
      <c r="B880" s="149">
        <v>44131</v>
      </c>
      <c r="C880">
        <v>123.762199</v>
      </c>
      <c r="D880">
        <v>-6.5638107098449925E-3</v>
      </c>
      <c r="E880">
        <v>-6.5638107098449925E-3</v>
      </c>
      <c r="F880">
        <v>878</v>
      </c>
      <c r="G880">
        <f t="shared" ca="1" si="15"/>
        <v>-3.4658768647394247E-3</v>
      </c>
    </row>
    <row r="881" spans="2:7" x14ac:dyDescent="0.2">
      <c r="B881" s="149">
        <v>44130</v>
      </c>
      <c r="C881">
        <v>124.57991800000001</v>
      </c>
      <c r="D881">
        <v>-9.5602777853723911E-3</v>
      </c>
      <c r="E881">
        <v>-9.5602777853723911E-3</v>
      </c>
      <c r="F881">
        <v>879</v>
      </c>
      <c r="G881">
        <f t="shared" ca="1" si="15"/>
        <v>3.2782582188628791E-2</v>
      </c>
    </row>
    <row r="882" spans="2:7" x14ac:dyDescent="0.2">
      <c r="B882" s="149">
        <v>44127</v>
      </c>
      <c r="C882">
        <v>125.782433</v>
      </c>
      <c r="D882">
        <v>3.83895130563059E-3</v>
      </c>
      <c r="E882">
        <v>3.83895130563059E-3</v>
      </c>
      <c r="F882">
        <v>880</v>
      </c>
      <c r="G882">
        <f t="shared" ca="1" si="15"/>
        <v>2.3248733992027856E-2</v>
      </c>
    </row>
    <row r="883" spans="2:7" x14ac:dyDescent="0.2">
      <c r="B883" s="149">
        <v>44126</v>
      </c>
      <c r="C883">
        <v>125.301407</v>
      </c>
      <c r="D883">
        <v>3.8387004589400097E-4</v>
      </c>
      <c r="E883">
        <v>3.8387004589400097E-4</v>
      </c>
      <c r="F883">
        <v>881</v>
      </c>
      <c r="G883">
        <f t="shared" ca="1" si="15"/>
        <v>1.9329382509522854E-2</v>
      </c>
    </row>
    <row r="884" spans="2:7" x14ac:dyDescent="0.2">
      <c r="B884" s="149">
        <v>44125</v>
      </c>
      <c r="C884">
        <v>125.253326</v>
      </c>
      <c r="D884">
        <v>-8.377856447105838E-3</v>
      </c>
      <c r="E884">
        <v>-8.377856447105838E-3</v>
      </c>
      <c r="F884">
        <v>882</v>
      </c>
      <c r="G884">
        <f t="shared" ca="1" si="15"/>
        <v>2.9222141357924052E-2</v>
      </c>
    </row>
    <row r="885" spans="2:7" x14ac:dyDescent="0.2">
      <c r="B885" s="149">
        <v>44124</v>
      </c>
      <c r="C885">
        <v>126.31154600000001</v>
      </c>
      <c r="D885">
        <v>2.8996977045754387E-2</v>
      </c>
      <c r="E885">
        <v>2.8996977045754387E-2</v>
      </c>
      <c r="F885">
        <v>883</v>
      </c>
      <c r="G885">
        <f t="shared" ca="1" si="15"/>
        <v>-8.4704283277263915E-3</v>
      </c>
    </row>
    <row r="886" spans="2:7" x14ac:dyDescent="0.2">
      <c r="B886" s="149">
        <v>44123</v>
      </c>
      <c r="C886">
        <v>122.752106</v>
      </c>
      <c r="D886">
        <v>-8.1615631280113066E-3</v>
      </c>
      <c r="E886">
        <v>-8.1615631280113066E-3</v>
      </c>
      <c r="F886">
        <v>884</v>
      </c>
      <c r="G886">
        <f t="shared" ca="1" si="15"/>
        <v>-1.4213056920531902E-3</v>
      </c>
    </row>
    <row r="887" spans="2:7" x14ac:dyDescent="0.2">
      <c r="B887" s="149">
        <v>44120</v>
      </c>
      <c r="C887">
        <v>123.762199</v>
      </c>
      <c r="D887">
        <v>2.1842629255429093E-2</v>
      </c>
      <c r="E887">
        <v>2.1842629255429093E-2</v>
      </c>
      <c r="F887">
        <v>885</v>
      </c>
      <c r="G887">
        <f t="shared" ca="1" si="15"/>
        <v>1.1488659776106691E-2</v>
      </c>
    </row>
    <row r="888" spans="2:7" x14ac:dyDescent="0.2">
      <c r="B888" s="149">
        <v>44119</v>
      </c>
      <c r="C888">
        <v>121.116692</v>
      </c>
      <c r="D888">
        <v>-1.6021823399219242E-2</v>
      </c>
      <c r="E888">
        <v>-1.6021823399219242E-2</v>
      </c>
      <c r="F888">
        <v>886</v>
      </c>
      <c r="G888">
        <f t="shared" ca="1" si="15"/>
        <v>4.2211047600123092E-2</v>
      </c>
    </row>
    <row r="889" spans="2:7" x14ac:dyDescent="0.2">
      <c r="B889" s="149">
        <v>44118</v>
      </c>
      <c r="C889">
        <v>123.08879899999999</v>
      </c>
      <c r="D889">
        <v>-1.1710326970652374E-3</v>
      </c>
      <c r="E889">
        <v>-1.1710326970652374E-3</v>
      </c>
      <c r="F889">
        <v>887</v>
      </c>
      <c r="G889">
        <f t="shared" ca="1" si="15"/>
        <v>5.8272943423580961E-3</v>
      </c>
    </row>
    <row r="890" spans="2:7" x14ac:dyDescent="0.2">
      <c r="B890" s="149">
        <v>44117</v>
      </c>
      <c r="C890">
        <v>123.233109</v>
      </c>
      <c r="D890">
        <v>-1.1695982176185896E-3</v>
      </c>
      <c r="E890">
        <v>-1.1695982176185896E-3</v>
      </c>
      <c r="F890">
        <v>888</v>
      </c>
      <c r="G890">
        <f t="shared" ca="1" si="15"/>
        <v>-1.0399009801160685E-3</v>
      </c>
    </row>
    <row r="891" spans="2:7" x14ac:dyDescent="0.2">
      <c r="B891" s="149">
        <v>44116</v>
      </c>
      <c r="C891">
        <v>123.377411</v>
      </c>
      <c r="D891">
        <v>-3.2440561563896235E-2</v>
      </c>
      <c r="E891">
        <v>-3.2440561563896235E-2</v>
      </c>
      <c r="F891">
        <v>889</v>
      </c>
      <c r="G891">
        <f t="shared" ca="1" si="15"/>
        <v>-2.0555972718239328E-2</v>
      </c>
    </row>
    <row r="892" spans="2:7" x14ac:dyDescent="0.2">
      <c r="B892" s="149">
        <v>44113</v>
      </c>
      <c r="C892">
        <v>127.514038</v>
      </c>
      <c r="D892">
        <v>-1.5595899465686522E-2</v>
      </c>
      <c r="E892">
        <v>-1.5595899465686522E-2</v>
      </c>
      <c r="F892">
        <v>890</v>
      </c>
      <c r="G892">
        <f t="shared" ca="1" si="15"/>
        <v>-2.4448254517275971E-2</v>
      </c>
    </row>
    <row r="893" spans="2:7" x14ac:dyDescent="0.2">
      <c r="B893" s="149">
        <v>44112</v>
      </c>
      <c r="C893">
        <v>129.53424100000001</v>
      </c>
      <c r="D893">
        <v>2.7470258692327599E-2</v>
      </c>
      <c r="E893">
        <v>2.7470258692327599E-2</v>
      </c>
      <c r="F893">
        <v>891</v>
      </c>
      <c r="G893">
        <f t="shared" ca="1" si="15"/>
        <v>-1.5034560151251382E-2</v>
      </c>
    </row>
    <row r="894" spans="2:7" x14ac:dyDescent="0.2">
      <c r="B894" s="149">
        <v>44111</v>
      </c>
      <c r="C894">
        <v>126.071037</v>
      </c>
      <c r="D894">
        <v>-3.8135371577602761E-4</v>
      </c>
      <c r="E894">
        <v>-3.8135371577602761E-4</v>
      </c>
      <c r="F894">
        <v>892</v>
      </c>
      <c r="G894">
        <f t="shared" ca="1" si="15"/>
        <v>-4.0213374950476125E-2</v>
      </c>
    </row>
    <row r="895" spans="2:7" x14ac:dyDescent="0.2">
      <c r="B895" s="149">
        <v>44110</v>
      </c>
      <c r="C895">
        <v>126.11913300000001</v>
      </c>
      <c r="D895">
        <v>2.2621007335645312E-2</v>
      </c>
      <c r="E895">
        <v>2.2621007335645312E-2</v>
      </c>
      <c r="F895">
        <v>893</v>
      </c>
      <c r="G895">
        <f t="shared" ca="1" si="15"/>
        <v>-2.6836497455057537E-3</v>
      </c>
    </row>
    <row r="896" spans="2:7" x14ac:dyDescent="0.2">
      <c r="B896" s="149">
        <v>44109</v>
      </c>
      <c r="C896">
        <v>123.3293</v>
      </c>
      <c r="D896">
        <v>1.5625373821756899E-3</v>
      </c>
      <c r="E896">
        <v>1.5625373821756899E-3</v>
      </c>
      <c r="F896">
        <v>894</v>
      </c>
      <c r="G896">
        <f t="shared" ca="1" si="15"/>
        <v>-2.309853982356308E-2</v>
      </c>
    </row>
    <row r="897" spans="2:7" x14ac:dyDescent="0.2">
      <c r="B897" s="149">
        <v>44105</v>
      </c>
      <c r="C897">
        <v>123.136894</v>
      </c>
      <c r="D897">
        <v>-5.0524716355435581E-3</v>
      </c>
      <c r="E897">
        <v>-5.0524716355435581E-3</v>
      </c>
      <c r="F897">
        <v>895</v>
      </c>
      <c r="G897">
        <f t="shared" ca="1" si="15"/>
        <v>-5.4352900088398763E-2</v>
      </c>
    </row>
    <row r="898" spans="2:7" x14ac:dyDescent="0.2">
      <c r="B898" s="149">
        <v>44104</v>
      </c>
      <c r="C898">
        <v>123.762199</v>
      </c>
      <c r="D898">
        <v>1.7800476196499153E-2</v>
      </c>
      <c r="E898">
        <v>1.7800476196499153E-2</v>
      </c>
      <c r="F898">
        <v>896</v>
      </c>
      <c r="G898">
        <f t="shared" ca="1" si="15"/>
        <v>-4.7367870016976496E-2</v>
      </c>
    </row>
    <row r="899" spans="2:7" x14ac:dyDescent="0.2">
      <c r="B899" s="149">
        <v>44103</v>
      </c>
      <c r="C899">
        <v>121.597702</v>
      </c>
      <c r="D899">
        <v>-1.5959392861691183E-2</v>
      </c>
      <c r="E899">
        <v>-1.5959392861691183E-2</v>
      </c>
      <c r="F899">
        <v>897</v>
      </c>
      <c r="G899">
        <f t="shared" ref="G899:G962" ca="1" si="16">_xlfn.NORM.INV(RAND(),$N$5,$N$6)</f>
        <v>-1.6673103771564956E-2</v>
      </c>
    </row>
    <row r="900" spans="2:7" x14ac:dyDescent="0.2">
      <c r="B900" s="149">
        <v>44102</v>
      </c>
      <c r="C900">
        <v>123.569801</v>
      </c>
      <c r="D900">
        <v>3.4635424852031457E-2</v>
      </c>
      <c r="E900">
        <v>3.4635424852031457E-2</v>
      </c>
      <c r="F900">
        <v>898</v>
      </c>
      <c r="G900">
        <f t="shared" ca="1" si="16"/>
        <v>3.6725899279663035E-2</v>
      </c>
    </row>
    <row r="901" spans="2:7" x14ac:dyDescent="0.2">
      <c r="B901" s="149">
        <v>44099</v>
      </c>
      <c r="C901">
        <v>119.433182</v>
      </c>
      <c r="D901">
        <v>2.4762723298346983E-2</v>
      </c>
      <c r="E901">
        <v>2.4762723298346983E-2</v>
      </c>
      <c r="F901">
        <v>899</v>
      </c>
      <c r="G901">
        <f t="shared" ca="1" si="16"/>
        <v>-2.2685206011607166E-2</v>
      </c>
    </row>
    <row r="902" spans="2:7" x14ac:dyDescent="0.2">
      <c r="B902" s="149">
        <v>44098</v>
      </c>
      <c r="C902">
        <v>116.547157</v>
      </c>
      <c r="D902">
        <v>-2.6516662436163761E-2</v>
      </c>
      <c r="E902">
        <v>-2.6516662436163761E-2</v>
      </c>
      <c r="F902">
        <v>900</v>
      </c>
      <c r="G902">
        <f t="shared" ca="1" si="16"/>
        <v>-4.7751831455878089E-3</v>
      </c>
    </row>
    <row r="903" spans="2:7" x14ac:dyDescent="0.2">
      <c r="B903" s="149">
        <v>44097</v>
      </c>
      <c r="C903">
        <v>119.721779</v>
      </c>
      <c r="D903">
        <v>-9.944362379324747E-3</v>
      </c>
      <c r="E903">
        <v>-9.944362379324747E-3</v>
      </c>
      <c r="F903">
        <v>901</v>
      </c>
      <c r="G903">
        <f t="shared" ca="1" si="16"/>
        <v>5.076617481427137E-2</v>
      </c>
    </row>
    <row r="904" spans="2:7" x14ac:dyDescent="0.2">
      <c r="B904" s="149">
        <v>44096</v>
      </c>
      <c r="C904">
        <v>120.924294</v>
      </c>
      <c r="D904">
        <v>-2.4825377200633353E-2</v>
      </c>
      <c r="E904">
        <v>-2.4825377200633353E-2</v>
      </c>
      <c r="F904">
        <v>902</v>
      </c>
      <c r="G904">
        <f t="shared" ca="1" si="16"/>
        <v>-2.1179792371001413E-2</v>
      </c>
    </row>
    <row r="905" spans="2:7" x14ac:dyDescent="0.2">
      <c r="B905" s="149">
        <v>44095</v>
      </c>
      <c r="C905">
        <v>124.002708</v>
      </c>
      <c r="D905">
        <v>-4.0208562459184548E-2</v>
      </c>
      <c r="E905">
        <v>-4.0208562459184548E-2</v>
      </c>
      <c r="F905">
        <v>903</v>
      </c>
      <c r="G905">
        <f t="shared" ca="1" si="16"/>
        <v>6.0155276859651693E-4</v>
      </c>
    </row>
    <row r="906" spans="2:7" x14ac:dyDescent="0.2">
      <c r="B906" s="149">
        <v>44092</v>
      </c>
      <c r="C906">
        <v>129.19755599999999</v>
      </c>
      <c r="D906">
        <v>-9.2216142086751201E-3</v>
      </c>
      <c r="E906">
        <v>-9.2216142086751201E-3</v>
      </c>
      <c r="F906">
        <v>904</v>
      </c>
      <c r="G906">
        <f t="shared" ca="1" si="16"/>
        <v>9.5656766348157698E-3</v>
      </c>
    </row>
    <row r="907" spans="2:7" x14ac:dyDescent="0.2">
      <c r="B907" s="149">
        <v>44091</v>
      </c>
      <c r="C907">
        <v>130.40005500000001</v>
      </c>
      <c r="D907">
        <v>3.394347787024514E-2</v>
      </c>
      <c r="E907">
        <v>3.394347787024514E-2</v>
      </c>
      <c r="F907">
        <v>905</v>
      </c>
      <c r="G907">
        <f t="shared" ca="1" si="16"/>
        <v>-4.2928750407326542E-2</v>
      </c>
    </row>
    <row r="908" spans="2:7" x14ac:dyDescent="0.2">
      <c r="B908" s="149">
        <v>44090</v>
      </c>
      <c r="C908">
        <v>126.11913300000001</v>
      </c>
      <c r="D908">
        <v>-1.2429372788737268E-2</v>
      </c>
      <c r="E908">
        <v>-1.2429372788737268E-2</v>
      </c>
      <c r="F908">
        <v>906</v>
      </c>
      <c r="G908">
        <f t="shared" ca="1" si="16"/>
        <v>5.7247972810383473E-3</v>
      </c>
    </row>
    <row r="909" spans="2:7" x14ac:dyDescent="0.2">
      <c r="B909" s="149">
        <v>44089</v>
      </c>
      <c r="C909">
        <v>127.706444</v>
      </c>
      <c r="D909">
        <v>9.122090302387531E-3</v>
      </c>
      <c r="E909">
        <v>9.122090302387531E-3</v>
      </c>
      <c r="F909">
        <v>907</v>
      </c>
      <c r="G909">
        <f t="shared" ca="1" si="16"/>
        <v>1.6273803806528278E-2</v>
      </c>
    </row>
    <row r="910" spans="2:7" x14ac:dyDescent="0.2">
      <c r="B910" s="149">
        <v>44088</v>
      </c>
      <c r="C910">
        <v>126.552025</v>
      </c>
      <c r="D910">
        <v>2.2857372309415033E-3</v>
      </c>
      <c r="E910">
        <v>2.2857372309415033E-3</v>
      </c>
      <c r="F910">
        <v>908</v>
      </c>
      <c r="G910">
        <f t="shared" ca="1" si="16"/>
        <v>-6.2926163256323386E-2</v>
      </c>
    </row>
    <row r="911" spans="2:7" x14ac:dyDescent="0.2">
      <c r="B911" s="149">
        <v>44085</v>
      </c>
      <c r="C911">
        <v>126.26342</v>
      </c>
      <c r="D911">
        <v>4.2081273056454481E-3</v>
      </c>
      <c r="E911">
        <v>4.2081273056454481E-3</v>
      </c>
      <c r="F911">
        <v>909</v>
      </c>
      <c r="G911">
        <f t="shared" ca="1" si="16"/>
        <v>4.2873185945068865E-3</v>
      </c>
    </row>
    <row r="912" spans="2:7" x14ac:dyDescent="0.2">
      <c r="B912" s="149">
        <v>44084</v>
      </c>
      <c r="C912">
        <v>125.734314</v>
      </c>
      <c r="D912">
        <v>1.2393402207433006E-2</v>
      </c>
      <c r="E912">
        <v>1.2393402207433006E-2</v>
      </c>
      <c r="F912">
        <v>910</v>
      </c>
      <c r="G912">
        <f t="shared" ca="1" si="16"/>
        <v>2.4831599433619615E-2</v>
      </c>
    </row>
    <row r="913" spans="2:7" x14ac:dyDescent="0.2">
      <c r="B913" s="149">
        <v>44083</v>
      </c>
      <c r="C913">
        <v>124.195114</v>
      </c>
      <c r="D913">
        <v>-1.4879888709093431E-2</v>
      </c>
      <c r="E913">
        <v>-1.4879888709093431E-2</v>
      </c>
      <c r="F913">
        <v>911</v>
      </c>
      <c r="G913">
        <f t="shared" ca="1" si="16"/>
        <v>5.6246844610161675E-3</v>
      </c>
    </row>
    <row r="914" spans="2:7" x14ac:dyDescent="0.2">
      <c r="B914" s="149">
        <v>44082</v>
      </c>
      <c r="C914">
        <v>126.071037</v>
      </c>
      <c r="D914">
        <v>-2.1284439061402226E-2</v>
      </c>
      <c r="E914">
        <v>-2.1284439061402226E-2</v>
      </c>
      <c r="F914">
        <v>912</v>
      </c>
      <c r="G914">
        <f t="shared" ca="1" si="16"/>
        <v>1.5139180637313884E-2</v>
      </c>
    </row>
    <row r="915" spans="2:7" x14ac:dyDescent="0.2">
      <c r="B915" s="149">
        <v>44081</v>
      </c>
      <c r="C915">
        <v>128.81274400000001</v>
      </c>
      <c r="D915">
        <v>0</v>
      </c>
      <c r="E915">
        <v>0</v>
      </c>
      <c r="F915">
        <v>913</v>
      </c>
      <c r="G915">
        <f t="shared" ca="1" si="16"/>
        <v>-1.4724531047292898E-2</v>
      </c>
    </row>
    <row r="916" spans="2:7" x14ac:dyDescent="0.2">
      <c r="B916" s="149">
        <v>44078</v>
      </c>
      <c r="C916">
        <v>128.81274400000001</v>
      </c>
      <c r="D916">
        <v>2.9962014187131826E-3</v>
      </c>
      <c r="E916">
        <v>2.9962014187131826E-3</v>
      </c>
      <c r="F916">
        <v>914</v>
      </c>
      <c r="G916">
        <f t="shared" ca="1" si="16"/>
        <v>9.5536512215598335E-2</v>
      </c>
    </row>
    <row r="917" spans="2:7" x14ac:dyDescent="0.2">
      <c r="B917" s="149">
        <v>44077</v>
      </c>
      <c r="C917">
        <v>128.42794799999999</v>
      </c>
      <c r="D917">
        <v>2.4952161949785518E-2</v>
      </c>
      <c r="E917">
        <v>2.4952161949785518E-2</v>
      </c>
      <c r="F917">
        <v>915</v>
      </c>
      <c r="G917">
        <f t="shared" ca="1" si="16"/>
        <v>-4.8318581449290222E-2</v>
      </c>
    </row>
    <row r="918" spans="2:7" x14ac:dyDescent="0.2">
      <c r="B918" s="149">
        <v>44076</v>
      </c>
      <c r="C918">
        <v>125.301407</v>
      </c>
      <c r="D918">
        <v>-6.1047328420087994E-3</v>
      </c>
      <c r="E918">
        <v>-6.1047328420087994E-3</v>
      </c>
      <c r="F918">
        <v>916</v>
      </c>
      <c r="G918">
        <f t="shared" ca="1" si="16"/>
        <v>2.5724651809511511E-2</v>
      </c>
    </row>
    <row r="919" spans="2:7" x14ac:dyDescent="0.2">
      <c r="B919" s="149">
        <v>44075</v>
      </c>
      <c r="C919">
        <v>126.071037</v>
      </c>
      <c r="D919">
        <v>-3.8135371577602761E-4</v>
      </c>
      <c r="E919">
        <v>-3.8135371577602761E-4</v>
      </c>
      <c r="F919">
        <v>917</v>
      </c>
      <c r="G919">
        <f t="shared" ca="1" si="16"/>
        <v>-5.6001176641589073E-2</v>
      </c>
    </row>
    <row r="920" spans="2:7" x14ac:dyDescent="0.2">
      <c r="B920" s="149">
        <v>44074</v>
      </c>
      <c r="C920">
        <v>126.11913300000001</v>
      </c>
      <c r="D920">
        <v>-6.9882874793205749E-2</v>
      </c>
      <c r="E920">
        <v>-6.9882874793205749E-2</v>
      </c>
      <c r="F920">
        <v>918</v>
      </c>
      <c r="G920">
        <f t="shared" ca="1" si="16"/>
        <v>2.8820439688952079E-2</v>
      </c>
    </row>
    <row r="921" spans="2:7" x14ac:dyDescent="0.2">
      <c r="B921" s="149">
        <v>44071</v>
      </c>
      <c r="C921">
        <v>135.59489400000001</v>
      </c>
      <c r="D921">
        <v>-2.4229909761831151E-2</v>
      </c>
      <c r="E921">
        <v>-2.4229909761831151E-2</v>
      </c>
      <c r="F921">
        <v>919</v>
      </c>
      <c r="G921">
        <f t="shared" ca="1" si="16"/>
        <v>-6.5383631842794832E-2</v>
      </c>
    </row>
    <row r="922" spans="2:7" x14ac:dyDescent="0.2">
      <c r="B922" s="149">
        <v>44070</v>
      </c>
      <c r="C922">
        <v>138.961929</v>
      </c>
      <c r="D922">
        <v>5.2192550894865275E-3</v>
      </c>
      <c r="E922">
        <v>5.2192550894865275E-3</v>
      </c>
      <c r="F922">
        <v>920</v>
      </c>
      <c r="G922">
        <f t="shared" ca="1" si="16"/>
        <v>-2.510020548613421E-2</v>
      </c>
    </row>
    <row r="923" spans="2:7" x14ac:dyDescent="0.2">
      <c r="B923" s="149">
        <v>44069</v>
      </c>
      <c r="C923">
        <v>138.24041700000001</v>
      </c>
      <c r="D923">
        <v>-1.5078782024617881E-2</v>
      </c>
      <c r="E923">
        <v>-1.5078782024617881E-2</v>
      </c>
      <c r="F923">
        <v>921</v>
      </c>
      <c r="G923">
        <f t="shared" ca="1" si="16"/>
        <v>-3.183553830650962E-2</v>
      </c>
    </row>
    <row r="924" spans="2:7" x14ac:dyDescent="0.2">
      <c r="B924" s="149">
        <v>44068</v>
      </c>
      <c r="C924">
        <v>140.35682700000001</v>
      </c>
      <c r="D924">
        <v>-1.783919626472636E-2</v>
      </c>
      <c r="E924">
        <v>-1.783919626472636E-2</v>
      </c>
      <c r="F924">
        <v>922</v>
      </c>
      <c r="G924">
        <f t="shared" ca="1" si="16"/>
        <v>1.7529569318015898E-3</v>
      </c>
    </row>
    <row r="925" spans="2:7" x14ac:dyDescent="0.2">
      <c r="B925" s="149">
        <v>44067</v>
      </c>
      <c r="C925">
        <v>142.906158</v>
      </c>
      <c r="D925">
        <v>6.4365499241655381E-3</v>
      </c>
      <c r="E925">
        <v>6.4365499241655381E-3</v>
      </c>
      <c r="F925">
        <v>923</v>
      </c>
      <c r="G925">
        <f t="shared" ca="1" si="16"/>
        <v>-2.6780825136273213E-2</v>
      </c>
    </row>
    <row r="926" spans="2:7" x14ac:dyDescent="0.2">
      <c r="B926" s="149">
        <v>44064</v>
      </c>
      <c r="C926">
        <v>141.99221800000001</v>
      </c>
      <c r="D926">
        <v>8.409833833049897E-2</v>
      </c>
      <c r="E926">
        <v>8.409833833049897E-2</v>
      </c>
      <c r="F926">
        <v>924</v>
      </c>
      <c r="G926">
        <f t="shared" ca="1" si="16"/>
        <v>-6.9727243490977087E-2</v>
      </c>
    </row>
    <row r="927" spans="2:7" x14ac:dyDescent="0.2">
      <c r="B927" s="149">
        <v>44063</v>
      </c>
      <c r="C927">
        <v>130.977249</v>
      </c>
      <c r="D927">
        <v>-3.6718845878390096E-4</v>
      </c>
      <c r="E927">
        <v>-3.6718845878390096E-4</v>
      </c>
      <c r="F927">
        <v>925</v>
      </c>
      <c r="G927">
        <f t="shared" ca="1" si="16"/>
        <v>3.4983349575331862E-2</v>
      </c>
    </row>
    <row r="928" spans="2:7" x14ac:dyDescent="0.2">
      <c r="B928" s="149">
        <v>44062</v>
      </c>
      <c r="C928">
        <v>131.02536000000001</v>
      </c>
      <c r="D928">
        <v>-1.4471757072096317E-2</v>
      </c>
      <c r="E928">
        <v>-1.4471757072096317E-2</v>
      </c>
      <c r="F928">
        <v>926</v>
      </c>
      <c r="G928">
        <f t="shared" ca="1" si="16"/>
        <v>7.0827397668231096E-2</v>
      </c>
    </row>
    <row r="929" spans="2:7" x14ac:dyDescent="0.2">
      <c r="B929" s="149">
        <v>44061</v>
      </c>
      <c r="C929">
        <v>132.94937100000001</v>
      </c>
      <c r="D929">
        <v>8.7590825167164349E-3</v>
      </c>
      <c r="E929">
        <v>8.7590825167164349E-3</v>
      </c>
      <c r="F929">
        <v>927</v>
      </c>
      <c r="G929">
        <f t="shared" ca="1" si="16"/>
        <v>-4.5118492711061657E-2</v>
      </c>
    </row>
    <row r="930" spans="2:7" x14ac:dyDescent="0.2">
      <c r="B930" s="149">
        <v>44060</v>
      </c>
      <c r="C930">
        <v>131.79496800000001</v>
      </c>
      <c r="D930">
        <v>1.4439113979988231E-2</v>
      </c>
      <c r="E930">
        <v>1.4439113979988231E-2</v>
      </c>
      <c r="F930">
        <v>928</v>
      </c>
      <c r="G930">
        <f t="shared" ca="1" si="16"/>
        <v>-1.1633202942084848E-2</v>
      </c>
    </row>
    <row r="931" spans="2:7" x14ac:dyDescent="0.2">
      <c r="B931" s="149">
        <v>44057</v>
      </c>
      <c r="C931">
        <v>129.91905199999999</v>
      </c>
      <c r="D931">
        <v>-8.8073057293919198E-3</v>
      </c>
      <c r="E931">
        <v>-8.8073057293919198E-3</v>
      </c>
      <c r="F931">
        <v>929</v>
      </c>
      <c r="G931">
        <f t="shared" ca="1" si="16"/>
        <v>2.487003208176756E-3</v>
      </c>
    </row>
    <row r="932" spans="2:7" x14ac:dyDescent="0.2">
      <c r="B932" s="149">
        <v>44056</v>
      </c>
      <c r="C932">
        <v>131.07345599999999</v>
      </c>
      <c r="D932">
        <v>-4.9197594924330429E-2</v>
      </c>
      <c r="E932">
        <v>-4.9197594924330429E-2</v>
      </c>
      <c r="F932">
        <v>930</v>
      </c>
      <c r="G932">
        <f t="shared" ca="1" si="16"/>
        <v>3.2147442139043414E-2</v>
      </c>
    </row>
    <row r="933" spans="2:7" x14ac:dyDescent="0.2">
      <c r="B933" s="149">
        <v>44055</v>
      </c>
      <c r="C933">
        <v>137.85562100000001</v>
      </c>
      <c r="D933">
        <v>3.49117402963059E-4</v>
      </c>
      <c r="E933">
        <v>3.49117402963059E-4</v>
      </c>
      <c r="F933">
        <v>931</v>
      </c>
      <c r="G933">
        <f t="shared" ca="1" si="16"/>
        <v>1.1749814414378581E-2</v>
      </c>
    </row>
    <row r="934" spans="2:7" x14ac:dyDescent="0.2">
      <c r="B934" s="149">
        <v>44054</v>
      </c>
      <c r="C934">
        <v>137.80751000000001</v>
      </c>
      <c r="D934">
        <v>4.3335603511921679E-2</v>
      </c>
      <c r="E934">
        <v>4.3335603511921679E-2</v>
      </c>
      <c r="F934">
        <v>932</v>
      </c>
      <c r="G934">
        <f t="shared" ca="1" si="16"/>
        <v>2.6808102178049961E-2</v>
      </c>
    </row>
    <row r="935" spans="2:7" x14ac:dyDescent="0.2">
      <c r="B935" s="149">
        <v>44053</v>
      </c>
      <c r="C935">
        <v>132.08358799999999</v>
      </c>
      <c r="D935">
        <v>8.2807699183205644E-2</v>
      </c>
      <c r="E935">
        <v>8.2807699183205644E-2</v>
      </c>
      <c r="F935">
        <v>933</v>
      </c>
      <c r="G935">
        <f t="shared" ca="1" si="16"/>
        <v>3.3244036800051294E-2</v>
      </c>
    </row>
    <row r="936" spans="2:7" x14ac:dyDescent="0.2">
      <c r="B936" s="149">
        <v>44050</v>
      </c>
      <c r="C936">
        <v>121.98249800000001</v>
      </c>
      <c r="D936">
        <v>1.9292647114809162E-2</v>
      </c>
      <c r="E936">
        <v>1.9292647114809162E-2</v>
      </c>
      <c r="F936">
        <v>934</v>
      </c>
      <c r="G936">
        <f t="shared" ca="1" si="16"/>
        <v>-6.7630431310058942E-2</v>
      </c>
    </row>
    <row r="937" spans="2:7" x14ac:dyDescent="0.2">
      <c r="B937" s="149">
        <v>44049</v>
      </c>
      <c r="C937">
        <v>119.673676</v>
      </c>
      <c r="D937">
        <v>-4.4017783215699515E-3</v>
      </c>
      <c r="E937">
        <v>-4.4017783215699515E-3</v>
      </c>
      <c r="F937">
        <v>935</v>
      </c>
      <c r="G937">
        <f t="shared" ca="1" si="16"/>
        <v>-1.8640224010357798E-2</v>
      </c>
    </row>
    <row r="938" spans="2:7" x14ac:dyDescent="0.2">
      <c r="B938" s="149">
        <v>44048</v>
      </c>
      <c r="C938">
        <v>120.202782</v>
      </c>
      <c r="D938">
        <v>2.3760802002123216E-2</v>
      </c>
      <c r="E938">
        <v>2.3760802002123216E-2</v>
      </c>
      <c r="F938">
        <v>936</v>
      </c>
      <c r="G938">
        <f t="shared" ca="1" si="16"/>
        <v>-1.4614506379509649E-2</v>
      </c>
    </row>
    <row r="939" spans="2:7" x14ac:dyDescent="0.2">
      <c r="B939" s="149">
        <v>44047</v>
      </c>
      <c r="C939">
        <v>117.41295599999999</v>
      </c>
      <c r="D939">
        <v>-2.2818336023948362E-2</v>
      </c>
      <c r="E939">
        <v>-2.2818336023948362E-2</v>
      </c>
      <c r="F939">
        <v>937</v>
      </c>
      <c r="G939">
        <f t="shared" ca="1" si="16"/>
        <v>-2.4887220425593416E-2</v>
      </c>
    </row>
    <row r="940" spans="2:7" x14ac:dyDescent="0.2">
      <c r="B940" s="149">
        <v>44046</v>
      </c>
      <c r="C940">
        <v>120.154686</v>
      </c>
      <c r="D940">
        <v>8.4780107113058105E-3</v>
      </c>
      <c r="E940">
        <v>8.4780107113058105E-3</v>
      </c>
      <c r="F940">
        <v>938</v>
      </c>
      <c r="G940">
        <f t="shared" ca="1" si="16"/>
        <v>3.682473698302037E-2</v>
      </c>
    </row>
    <row r="941" spans="2:7" x14ac:dyDescent="0.2">
      <c r="B941" s="149">
        <v>44043</v>
      </c>
      <c r="C941">
        <v>119.144577</v>
      </c>
      <c r="D941">
        <v>5.2761046249218567E-3</v>
      </c>
      <c r="E941">
        <v>5.2761046249218567E-3</v>
      </c>
      <c r="F941">
        <v>939</v>
      </c>
      <c r="G941">
        <f t="shared" ca="1" si="16"/>
        <v>4.6852015701500001E-2</v>
      </c>
    </row>
    <row r="942" spans="2:7" x14ac:dyDescent="0.2">
      <c r="B942" s="149">
        <v>44042</v>
      </c>
      <c r="C942">
        <v>118.519257</v>
      </c>
      <c r="D942">
        <v>1.5245124985407661E-2</v>
      </c>
      <c r="E942">
        <v>1.5245124985407661E-2</v>
      </c>
      <c r="F942">
        <v>940</v>
      </c>
      <c r="G942">
        <f t="shared" ca="1" si="16"/>
        <v>1.8364740452780654E-2</v>
      </c>
    </row>
    <row r="943" spans="2:7" x14ac:dyDescent="0.2">
      <c r="B943" s="149">
        <v>44041</v>
      </c>
      <c r="C943">
        <v>116.739548</v>
      </c>
      <c r="D943">
        <v>-2.0560426433003107E-3</v>
      </c>
      <c r="E943">
        <v>-2.0560426433003107E-3</v>
      </c>
      <c r="F943">
        <v>941</v>
      </c>
      <c r="G943">
        <f t="shared" ca="1" si="16"/>
        <v>-3.5991955011541121E-2</v>
      </c>
    </row>
    <row r="944" spans="2:7" x14ac:dyDescent="0.2">
      <c r="B944" s="149">
        <v>44040</v>
      </c>
      <c r="C944">
        <v>116.980064</v>
      </c>
      <c r="D944">
        <v>2.4431513506795451E-2</v>
      </c>
      <c r="E944">
        <v>2.4431513506795451E-2</v>
      </c>
      <c r="F944">
        <v>942</v>
      </c>
      <c r="G944">
        <f t="shared" ca="1" si="16"/>
        <v>6.6881413579469879E-3</v>
      </c>
    </row>
    <row r="945" spans="2:7" x14ac:dyDescent="0.2">
      <c r="B945" s="149">
        <v>44039</v>
      </c>
      <c r="C945">
        <v>114.190224</v>
      </c>
      <c r="D945">
        <v>1.8010259123354147E-2</v>
      </c>
      <c r="E945">
        <v>1.8010259123354147E-2</v>
      </c>
      <c r="F945">
        <v>943</v>
      </c>
      <c r="G945">
        <f t="shared" ca="1" si="16"/>
        <v>6.8271382435394157E-2</v>
      </c>
    </row>
    <row r="946" spans="2:7" x14ac:dyDescent="0.2">
      <c r="B946" s="149">
        <v>44036</v>
      </c>
      <c r="C946">
        <v>112.170013</v>
      </c>
      <c r="D946">
        <v>1.1713561799100171E-2</v>
      </c>
      <c r="E946">
        <v>1.1713561799100171E-2</v>
      </c>
      <c r="F946">
        <v>944</v>
      </c>
      <c r="G946">
        <f t="shared" ca="1" si="16"/>
        <v>1.9857826851589915E-2</v>
      </c>
    </row>
    <row r="947" spans="2:7" x14ac:dyDescent="0.2">
      <c r="B947" s="149">
        <v>44035</v>
      </c>
      <c r="C947">
        <v>110.871315</v>
      </c>
      <c r="D947">
        <v>-1.2847942822038877E-2</v>
      </c>
      <c r="E947">
        <v>-1.2847942822038877E-2</v>
      </c>
      <c r="F947">
        <v>945</v>
      </c>
      <c r="G947">
        <f t="shared" ca="1" si="16"/>
        <v>3.0334861734822818E-2</v>
      </c>
    </row>
    <row r="948" spans="2:7" x14ac:dyDescent="0.2">
      <c r="B948" s="149">
        <v>44034</v>
      </c>
      <c r="C948">
        <v>112.314323</v>
      </c>
      <c r="D948">
        <v>1.521743410239635E-2</v>
      </c>
      <c r="E948">
        <v>1.521743410239635E-2</v>
      </c>
      <c r="F948">
        <v>946</v>
      </c>
      <c r="G948">
        <f t="shared" ca="1" si="16"/>
        <v>2.3898350581202991E-2</v>
      </c>
    </row>
    <row r="949" spans="2:7" x14ac:dyDescent="0.2">
      <c r="B949" s="149">
        <v>44033</v>
      </c>
      <c r="C949">
        <v>110.63080600000001</v>
      </c>
      <c r="D949">
        <v>0</v>
      </c>
      <c r="E949">
        <v>0</v>
      </c>
      <c r="F949">
        <v>947</v>
      </c>
      <c r="G949">
        <f t="shared" ca="1" si="16"/>
        <v>-2.4781998081951855E-2</v>
      </c>
    </row>
    <row r="950" spans="2:7" x14ac:dyDescent="0.2">
      <c r="B950" s="149">
        <v>44032</v>
      </c>
      <c r="C950">
        <v>110.63080600000001</v>
      </c>
      <c r="D950">
        <v>-8.6879438308657027E-4</v>
      </c>
      <c r="E950">
        <v>-8.6879438308657027E-4</v>
      </c>
      <c r="F950">
        <v>948</v>
      </c>
      <c r="G950">
        <f t="shared" ca="1" si="16"/>
        <v>3.1354122981096688E-2</v>
      </c>
    </row>
    <row r="951" spans="2:7" x14ac:dyDescent="0.2">
      <c r="B951" s="149">
        <v>44029</v>
      </c>
      <c r="C951">
        <v>110.72700500000001</v>
      </c>
      <c r="D951">
        <v>-6.0449416283138088E-3</v>
      </c>
      <c r="E951">
        <v>-6.0449416283138088E-3</v>
      </c>
      <c r="F951">
        <v>949</v>
      </c>
      <c r="G951">
        <f t="shared" ca="1" si="16"/>
        <v>8.5903462123872892E-4</v>
      </c>
    </row>
    <row r="952" spans="2:7" x14ac:dyDescent="0.2">
      <c r="B952" s="149">
        <v>44028</v>
      </c>
      <c r="C952">
        <v>111.400414</v>
      </c>
      <c r="D952">
        <v>1.5789412063273264E-2</v>
      </c>
      <c r="E952">
        <v>1.5789412063273264E-2</v>
      </c>
      <c r="F952">
        <v>950</v>
      </c>
      <c r="G952">
        <f t="shared" ca="1" si="16"/>
        <v>-2.3225771108102984E-2</v>
      </c>
    </row>
    <row r="953" spans="2:7" x14ac:dyDescent="0.2">
      <c r="B953" s="149">
        <v>44027</v>
      </c>
      <c r="C953">
        <v>109.668808</v>
      </c>
      <c r="D953">
        <v>-1.639342968423612E-2</v>
      </c>
      <c r="E953">
        <v>-1.639342968423612E-2</v>
      </c>
      <c r="F953">
        <v>951</v>
      </c>
      <c r="G953">
        <f t="shared" ca="1" si="16"/>
        <v>-4.2408509647836101E-2</v>
      </c>
    </row>
    <row r="954" spans="2:7" x14ac:dyDescent="0.2">
      <c r="B954" s="149">
        <v>44026</v>
      </c>
      <c r="C954">
        <v>111.49661999999999</v>
      </c>
      <c r="D954">
        <v>8.1661244550008283E-2</v>
      </c>
      <c r="E954">
        <v>8.1661244550008283E-2</v>
      </c>
      <c r="F954">
        <v>952</v>
      </c>
      <c r="G954">
        <f t="shared" ca="1" si="16"/>
        <v>1.5460117354915983E-2</v>
      </c>
    </row>
    <row r="955" spans="2:7" x14ac:dyDescent="0.2">
      <c r="B955" s="149">
        <v>44025</v>
      </c>
      <c r="C955">
        <v>103.07905599999999</v>
      </c>
      <c r="D955">
        <v>-1.7873456657085889E-2</v>
      </c>
      <c r="E955">
        <v>-1.7873456657085889E-2</v>
      </c>
      <c r="F955">
        <v>953</v>
      </c>
      <c r="G955">
        <f t="shared" ca="1" si="16"/>
        <v>-5.5407019322379361E-2</v>
      </c>
    </row>
    <row r="956" spans="2:7" x14ac:dyDescent="0.2">
      <c r="B956" s="149">
        <v>44022</v>
      </c>
      <c r="C956">
        <v>104.954964</v>
      </c>
      <c r="D956">
        <v>-1.7117178739224505E-2</v>
      </c>
      <c r="E956">
        <v>-1.7117178739224505E-2</v>
      </c>
      <c r="F956">
        <v>954</v>
      </c>
      <c r="G956">
        <f t="shared" ca="1" si="16"/>
        <v>-4.5153304157722791E-2</v>
      </c>
    </row>
    <row r="957" spans="2:7" x14ac:dyDescent="0.2">
      <c r="B957" s="149">
        <v>44021</v>
      </c>
      <c r="C957">
        <v>106.78278400000001</v>
      </c>
      <c r="D957">
        <v>-6.2667403115672406E-3</v>
      </c>
      <c r="E957">
        <v>-6.2667403115672406E-3</v>
      </c>
      <c r="F957">
        <v>955</v>
      </c>
      <c r="G957">
        <f t="shared" ca="1" si="16"/>
        <v>2.567500116304126E-2</v>
      </c>
    </row>
    <row r="958" spans="2:7" x14ac:dyDescent="0.2">
      <c r="B958" s="149">
        <v>44020</v>
      </c>
      <c r="C958">
        <v>107.45618399999999</v>
      </c>
      <c r="D958">
        <v>-4.8998062152743604E-3</v>
      </c>
      <c r="E958">
        <v>-4.8998062152743604E-3</v>
      </c>
      <c r="F958">
        <v>956</v>
      </c>
      <c r="G958">
        <f t="shared" ca="1" si="16"/>
        <v>-5.7672020642342184E-2</v>
      </c>
    </row>
    <row r="959" spans="2:7" x14ac:dyDescent="0.2">
      <c r="B959" s="149">
        <v>44019</v>
      </c>
      <c r="C959">
        <v>107.985291</v>
      </c>
      <c r="D959">
        <v>-6.6372203645544874E-3</v>
      </c>
      <c r="E959">
        <v>-6.6372203645544874E-3</v>
      </c>
      <c r="F959">
        <v>957</v>
      </c>
      <c r="G959">
        <f t="shared" ca="1" si="16"/>
        <v>5.0619297101146161E-2</v>
      </c>
    </row>
    <row r="960" spans="2:7" x14ac:dyDescent="0.2">
      <c r="B960" s="149">
        <v>44018</v>
      </c>
      <c r="C960">
        <v>108.706802</v>
      </c>
      <c r="D960">
        <v>2.77399337777927E-2</v>
      </c>
      <c r="E960">
        <v>2.77399337777927E-2</v>
      </c>
      <c r="F960">
        <v>958</v>
      </c>
      <c r="G960">
        <f t="shared" ca="1" si="16"/>
        <v>-4.6353876733349425E-2</v>
      </c>
    </row>
    <row r="961" spans="2:7" x14ac:dyDescent="0.2">
      <c r="B961" s="149">
        <v>44015</v>
      </c>
      <c r="C961">
        <v>105.77267500000001</v>
      </c>
      <c r="D961">
        <v>1.7584447800796599E-2</v>
      </c>
      <c r="E961">
        <v>1.7584447800796599E-2</v>
      </c>
      <c r="F961">
        <v>959</v>
      </c>
      <c r="G961">
        <f t="shared" ca="1" si="16"/>
        <v>-3.1679122473913725E-2</v>
      </c>
    </row>
    <row r="962" spans="2:7" x14ac:dyDescent="0.2">
      <c r="B962" s="149">
        <v>44014</v>
      </c>
      <c r="C962">
        <v>103.944862</v>
      </c>
      <c r="D962">
        <v>1.8543945134642506E-3</v>
      </c>
      <c r="E962">
        <v>1.8543945134642506E-3</v>
      </c>
      <c r="F962">
        <v>960</v>
      </c>
      <c r="G962">
        <f t="shared" ca="1" si="16"/>
        <v>-2.1882707226531774E-2</v>
      </c>
    </row>
    <row r="963" spans="2:7" x14ac:dyDescent="0.2">
      <c r="B963" s="149">
        <v>44013</v>
      </c>
      <c r="C963">
        <v>103.752464</v>
      </c>
      <c r="D963">
        <v>-1.1910232152724977E-2</v>
      </c>
      <c r="E963">
        <v>-1.1910232152724977E-2</v>
      </c>
      <c r="F963">
        <v>961</v>
      </c>
      <c r="G963">
        <f t="shared" ref="G963:G1026" ca="1" si="17">_xlfn.NORM.INV(RAND(),$N$5,$N$6)</f>
        <v>2.0302120692017225E-2</v>
      </c>
    </row>
    <row r="964" spans="2:7" x14ac:dyDescent="0.2">
      <c r="B964" s="149">
        <v>44012</v>
      </c>
      <c r="C964">
        <v>105.003075</v>
      </c>
      <c r="D964">
        <v>-8.628475112162682E-3</v>
      </c>
      <c r="E964">
        <v>-8.628475112162682E-3</v>
      </c>
      <c r="F964">
        <v>962</v>
      </c>
      <c r="G964">
        <f t="shared" ca="1" si="17"/>
        <v>-3.3698375081606675E-2</v>
      </c>
    </row>
    <row r="965" spans="2:7" x14ac:dyDescent="0.2">
      <c r="B965" s="149">
        <v>44011</v>
      </c>
      <c r="C965">
        <v>105.916977</v>
      </c>
      <c r="D965">
        <v>-6.3177180568396944E-3</v>
      </c>
      <c r="E965">
        <v>-6.3177180568396944E-3</v>
      </c>
      <c r="F965">
        <v>963</v>
      </c>
      <c r="G965">
        <f t="shared" ca="1" si="17"/>
        <v>-1.8588095892452222E-2</v>
      </c>
    </row>
    <row r="966" spans="2:7" x14ac:dyDescent="0.2">
      <c r="B966" s="149">
        <v>44008</v>
      </c>
      <c r="C966">
        <v>106.590385</v>
      </c>
      <c r="D966">
        <v>1.8850569610350424E-2</v>
      </c>
      <c r="E966">
        <v>1.8850569610350424E-2</v>
      </c>
      <c r="F966">
        <v>964</v>
      </c>
      <c r="G966">
        <f t="shared" ca="1" si="17"/>
        <v>-8.7817741105081004E-2</v>
      </c>
    </row>
    <row r="967" spans="2:7" x14ac:dyDescent="0.2">
      <c r="B967" s="149">
        <v>44007</v>
      </c>
      <c r="C967">
        <v>104.61827099999999</v>
      </c>
      <c r="D967">
        <v>4.9204113577911365E-2</v>
      </c>
      <c r="E967">
        <v>4.9204113577911365E-2</v>
      </c>
      <c r="F967">
        <v>965</v>
      </c>
      <c r="G967">
        <f t="shared" ca="1" si="17"/>
        <v>2.446444473585321E-2</v>
      </c>
    </row>
    <row r="968" spans="2:7" x14ac:dyDescent="0.2">
      <c r="B968" s="149">
        <v>44006</v>
      </c>
      <c r="C968">
        <v>99.712029000000001</v>
      </c>
      <c r="D968">
        <v>-7.5791369861481106E-2</v>
      </c>
      <c r="E968">
        <v>-7.5791369861481106E-2</v>
      </c>
      <c r="F968">
        <v>966</v>
      </c>
      <c r="G968">
        <f t="shared" ca="1" si="17"/>
        <v>-1.1728594946259777E-2</v>
      </c>
    </row>
    <row r="969" spans="2:7" x14ac:dyDescent="0.2">
      <c r="B969" s="149">
        <v>44005</v>
      </c>
      <c r="C969">
        <v>107.88909099999999</v>
      </c>
      <c r="D969">
        <v>-2.2657975638296964E-2</v>
      </c>
      <c r="E969">
        <v>-2.2657975638296964E-2</v>
      </c>
      <c r="F969">
        <v>967</v>
      </c>
      <c r="G969">
        <f t="shared" ca="1" si="17"/>
        <v>2.460665948929636E-2</v>
      </c>
    </row>
    <row r="970" spans="2:7" x14ac:dyDescent="0.2">
      <c r="B970" s="149">
        <v>44004</v>
      </c>
      <c r="C970">
        <v>110.39031199999999</v>
      </c>
      <c r="D970">
        <v>1.8641906230083549E-2</v>
      </c>
      <c r="E970">
        <v>1.8641906230083549E-2</v>
      </c>
      <c r="F970">
        <v>968</v>
      </c>
      <c r="G970">
        <f t="shared" ca="1" si="17"/>
        <v>-1.805453070059149E-2</v>
      </c>
    </row>
    <row r="971" spans="2:7" x14ac:dyDescent="0.2">
      <c r="B971" s="149">
        <v>44001</v>
      </c>
      <c r="C971">
        <v>108.370087</v>
      </c>
      <c r="D971">
        <v>8.0057468937733578E-2</v>
      </c>
      <c r="E971">
        <v>8.0057468937733578E-2</v>
      </c>
      <c r="F971">
        <v>969</v>
      </c>
      <c r="G971">
        <f t="shared" ca="1" si="17"/>
        <v>3.951636967119964E-2</v>
      </c>
    </row>
    <row r="972" spans="2:7" x14ac:dyDescent="0.2">
      <c r="B972" s="149">
        <v>44000</v>
      </c>
      <c r="C972">
        <v>100.337334</v>
      </c>
      <c r="D972">
        <v>5.5134093029735022E-2</v>
      </c>
      <c r="E972">
        <v>5.5134093029735022E-2</v>
      </c>
      <c r="F972">
        <v>970</v>
      </c>
      <c r="G972">
        <f t="shared" ca="1" si="17"/>
        <v>7.8620104476866293E-2</v>
      </c>
    </row>
    <row r="973" spans="2:7" x14ac:dyDescent="0.2">
      <c r="B973" s="149">
        <v>43999</v>
      </c>
      <c r="C973">
        <v>95.094391000000002</v>
      </c>
      <c r="D973">
        <v>1.2288652985344588E-2</v>
      </c>
      <c r="E973">
        <v>1.2288652985344588E-2</v>
      </c>
      <c r="F973">
        <v>971</v>
      </c>
      <c r="G973">
        <f t="shared" ca="1" si="17"/>
        <v>5.3596937537851901E-3</v>
      </c>
    </row>
    <row r="974" spans="2:7" x14ac:dyDescent="0.2">
      <c r="B974" s="149">
        <v>43998</v>
      </c>
      <c r="C974">
        <v>93.939994999999996</v>
      </c>
      <c r="D974">
        <v>-2.8841345945742673E-2</v>
      </c>
      <c r="E974">
        <v>-2.8841345945742673E-2</v>
      </c>
      <c r="F974">
        <v>972</v>
      </c>
      <c r="G974">
        <f t="shared" ca="1" si="17"/>
        <v>-1.5408323760869127E-3</v>
      </c>
    </row>
    <row r="975" spans="2:7" x14ac:dyDescent="0.2">
      <c r="B975" s="149">
        <v>43997</v>
      </c>
      <c r="C975">
        <v>96.729812999999993</v>
      </c>
      <c r="D975">
        <v>-1.7106595214286612E-2</v>
      </c>
      <c r="E975">
        <v>-1.7106595214286612E-2</v>
      </c>
      <c r="F975">
        <v>973</v>
      </c>
      <c r="G975">
        <f t="shared" ca="1" si="17"/>
        <v>3.5177516286071142E-3</v>
      </c>
    </row>
    <row r="976" spans="2:7" x14ac:dyDescent="0.2">
      <c r="B976" s="149">
        <v>43994</v>
      </c>
      <c r="C976">
        <v>98.413330000000002</v>
      </c>
      <c r="D976">
        <v>5.4639290310178591E-2</v>
      </c>
      <c r="E976">
        <v>5.4639290310178591E-2</v>
      </c>
      <c r="F976">
        <v>974</v>
      </c>
      <c r="G976">
        <f t="shared" ca="1" si="17"/>
        <v>2.4946488724070758E-2</v>
      </c>
    </row>
    <row r="977" spans="2:7" x14ac:dyDescent="0.2">
      <c r="B977" s="149">
        <v>43993</v>
      </c>
      <c r="C977">
        <v>93.314682000000005</v>
      </c>
      <c r="D977">
        <v>-2.5615340654088485E-2</v>
      </c>
      <c r="E977">
        <v>-2.5615340654088485E-2</v>
      </c>
      <c r="F977">
        <v>975</v>
      </c>
      <c r="G977">
        <f t="shared" ca="1" si="17"/>
        <v>3.008235805496845E-2</v>
      </c>
    </row>
    <row r="978" spans="2:7" x14ac:dyDescent="0.2">
      <c r="B978" s="149">
        <v>43992</v>
      </c>
      <c r="C978">
        <v>95.767807000000005</v>
      </c>
      <c r="D978">
        <v>6.4136806169303576E-2</v>
      </c>
      <c r="E978">
        <v>6.4136806169303576E-2</v>
      </c>
      <c r="F978">
        <v>976</v>
      </c>
      <c r="G978">
        <f t="shared" ca="1" si="17"/>
        <v>9.7438372470572739E-3</v>
      </c>
    </row>
    <row r="979" spans="2:7" x14ac:dyDescent="0.2">
      <c r="B979" s="149">
        <v>43991</v>
      </c>
      <c r="C979">
        <v>89.995766000000003</v>
      </c>
      <c r="D979">
        <v>1.9618530752796213E-2</v>
      </c>
      <c r="E979">
        <v>1.9618530752796213E-2</v>
      </c>
      <c r="F979">
        <v>977</v>
      </c>
      <c r="G979">
        <f t="shared" ca="1" si="17"/>
        <v>-6.0193859336162218E-2</v>
      </c>
    </row>
    <row r="980" spans="2:7" x14ac:dyDescent="0.2">
      <c r="B980" s="149">
        <v>43990</v>
      </c>
      <c r="C980">
        <v>88.264152999999993</v>
      </c>
      <c r="D980">
        <v>2.7435533316271483E-2</v>
      </c>
      <c r="E980">
        <v>2.7435533316271483E-2</v>
      </c>
      <c r="F980">
        <v>978</v>
      </c>
      <c r="G980">
        <f t="shared" ca="1" si="17"/>
        <v>-1.9816930089041857E-2</v>
      </c>
    </row>
    <row r="981" spans="2:7" x14ac:dyDescent="0.2">
      <c r="B981" s="149">
        <v>43987</v>
      </c>
      <c r="C981">
        <v>85.907241999999997</v>
      </c>
      <c r="D981">
        <v>0.19946308236807492</v>
      </c>
      <c r="E981">
        <v>0.19946308236807492</v>
      </c>
      <c r="F981">
        <v>979</v>
      </c>
      <c r="G981">
        <f t="shared" ca="1" si="17"/>
        <v>3.6615842390277618E-2</v>
      </c>
    </row>
    <row r="982" spans="2:7" x14ac:dyDescent="0.2">
      <c r="B982" s="149">
        <v>43986</v>
      </c>
      <c r="C982">
        <v>71.621414000000001</v>
      </c>
      <c r="D982">
        <v>4.5645877538568358E-2</v>
      </c>
      <c r="E982">
        <v>4.5645877538568358E-2</v>
      </c>
      <c r="F982">
        <v>980</v>
      </c>
      <c r="G982">
        <f t="shared" ca="1" si="17"/>
        <v>-9.3890105881968083E-2</v>
      </c>
    </row>
    <row r="983" spans="2:7" x14ac:dyDescent="0.2">
      <c r="B983" s="149">
        <v>43985</v>
      </c>
      <c r="C983">
        <v>68.494904000000005</v>
      </c>
      <c r="D983">
        <v>1.9327196973518944E-2</v>
      </c>
      <c r="E983">
        <v>1.9327196973518944E-2</v>
      </c>
      <c r="F983">
        <v>981</v>
      </c>
      <c r="G983">
        <f t="shared" ca="1" si="17"/>
        <v>1.2275165520727421E-2</v>
      </c>
    </row>
    <row r="984" spans="2:7" x14ac:dyDescent="0.2">
      <c r="B984" s="149">
        <v>43984</v>
      </c>
      <c r="C984">
        <v>67.196190000000001</v>
      </c>
      <c r="D984">
        <v>-2.8552750974820168E-3</v>
      </c>
      <c r="E984">
        <v>-2.8552750974820168E-3</v>
      </c>
      <c r="F984">
        <v>982</v>
      </c>
      <c r="G984">
        <f t="shared" ca="1" si="17"/>
        <v>-5.7781590076575892E-2</v>
      </c>
    </row>
    <row r="985" spans="2:7" x14ac:dyDescent="0.2">
      <c r="B985" s="149">
        <v>43983</v>
      </c>
      <c r="C985">
        <v>67.388603000000003</v>
      </c>
      <c r="D985">
        <v>4.3186962453066954E-2</v>
      </c>
      <c r="E985">
        <v>4.3186962453066954E-2</v>
      </c>
      <c r="F985">
        <v>983</v>
      </c>
      <c r="G985">
        <f t="shared" ca="1" si="17"/>
        <v>-5.6673958885672159E-3</v>
      </c>
    </row>
    <row r="986" spans="2:7" x14ac:dyDescent="0.2">
      <c r="B986" s="149">
        <v>43980</v>
      </c>
      <c r="C986">
        <v>64.598777999999996</v>
      </c>
      <c r="D986">
        <v>1.4913977315542469E-3</v>
      </c>
      <c r="E986">
        <v>1.4913977315542469E-3</v>
      </c>
      <c r="F986">
        <v>984</v>
      </c>
      <c r="G986">
        <f t="shared" ca="1" si="17"/>
        <v>-6.9566495592870176E-2</v>
      </c>
    </row>
    <row r="987" spans="2:7" x14ac:dyDescent="0.2">
      <c r="B987" s="149">
        <v>43979</v>
      </c>
      <c r="C987">
        <v>64.502578999999997</v>
      </c>
      <c r="D987">
        <v>-1.1061805016015971E-2</v>
      </c>
      <c r="E987">
        <v>-1.1061805016015971E-2</v>
      </c>
      <c r="F987">
        <v>985</v>
      </c>
      <c r="G987">
        <f t="shared" ca="1" si="17"/>
        <v>5.5984962672422756E-2</v>
      </c>
    </row>
    <row r="988" spans="2:7" x14ac:dyDescent="0.2">
      <c r="B988" s="149">
        <v>43978</v>
      </c>
      <c r="C988">
        <v>65.224074999999999</v>
      </c>
      <c r="D988">
        <v>2.2624394163866825E-2</v>
      </c>
      <c r="E988">
        <v>2.2624394163866825E-2</v>
      </c>
      <c r="F988">
        <v>986</v>
      </c>
      <c r="G988">
        <f t="shared" ca="1" si="17"/>
        <v>4.4933556939779039E-2</v>
      </c>
    </row>
    <row r="989" spans="2:7" x14ac:dyDescent="0.2">
      <c r="B989" s="149">
        <v>43977</v>
      </c>
      <c r="C989">
        <v>63.781067</v>
      </c>
      <c r="D989">
        <v>4.9881180063824047E-2</v>
      </c>
      <c r="E989">
        <v>4.9881180063824047E-2</v>
      </c>
      <c r="F989">
        <v>987</v>
      </c>
      <c r="G989">
        <f t="shared" ca="1" si="17"/>
        <v>2.4940731425365716E-2</v>
      </c>
    </row>
    <row r="990" spans="2:7" x14ac:dyDescent="0.2">
      <c r="B990" s="149">
        <v>43973</v>
      </c>
      <c r="C990">
        <v>60.750748000000002</v>
      </c>
      <c r="D990">
        <v>4.9875379166681638E-2</v>
      </c>
      <c r="E990">
        <v>4.9875379166681638E-2</v>
      </c>
      <c r="F990">
        <v>988</v>
      </c>
      <c r="G990">
        <f t="shared" ca="1" si="17"/>
        <v>3.1570047965095431E-2</v>
      </c>
    </row>
    <row r="991" spans="2:7" x14ac:dyDescent="0.2">
      <c r="B991" s="149">
        <v>43972</v>
      </c>
      <c r="C991">
        <v>57.864722999999998</v>
      </c>
      <c r="D991">
        <v>4.9738181000836199E-2</v>
      </c>
      <c r="E991">
        <v>4.9738181000836199E-2</v>
      </c>
      <c r="F991">
        <v>989</v>
      </c>
      <c r="G991">
        <f t="shared" ca="1" si="17"/>
        <v>-1.5363672827115756E-2</v>
      </c>
    </row>
    <row r="992" spans="2:7" x14ac:dyDescent="0.2">
      <c r="B992" s="149">
        <v>43971</v>
      </c>
      <c r="C992">
        <v>55.123004999999999</v>
      </c>
      <c r="D992">
        <v>4.0871956163098848E-2</v>
      </c>
      <c r="E992">
        <v>4.0871956163098848E-2</v>
      </c>
      <c r="F992">
        <v>990</v>
      </c>
      <c r="G992">
        <f t="shared" ca="1" si="17"/>
        <v>-7.9196728085731694E-3</v>
      </c>
    </row>
    <row r="993" spans="2:7" x14ac:dyDescent="0.2">
      <c r="B993" s="149">
        <v>43970</v>
      </c>
      <c r="C993">
        <v>52.958488000000003</v>
      </c>
      <c r="D993">
        <v>-1.9590405537013824E-2</v>
      </c>
      <c r="E993">
        <v>-1.9590405537013824E-2</v>
      </c>
      <c r="F993">
        <v>991</v>
      </c>
      <c r="G993">
        <f t="shared" ca="1" si="17"/>
        <v>1.6064019644061133E-2</v>
      </c>
    </row>
    <row r="994" spans="2:7" x14ac:dyDescent="0.2">
      <c r="B994" s="149">
        <v>43969</v>
      </c>
      <c r="C994">
        <v>54.016697000000001</v>
      </c>
      <c r="D994">
        <v>-3.6878126804905216E-2</v>
      </c>
      <c r="E994">
        <v>-3.6878126804905216E-2</v>
      </c>
      <c r="F994">
        <v>992</v>
      </c>
      <c r="G994">
        <f t="shared" ca="1" si="17"/>
        <v>-7.286103432939442E-2</v>
      </c>
    </row>
    <row r="995" spans="2:7" x14ac:dyDescent="0.2">
      <c r="B995" s="149">
        <v>43966</v>
      </c>
      <c r="C995">
        <v>56.085006999999997</v>
      </c>
      <c r="D995">
        <v>0</v>
      </c>
      <c r="E995">
        <v>0</v>
      </c>
      <c r="F995">
        <v>993</v>
      </c>
      <c r="G995">
        <f t="shared" ca="1" si="17"/>
        <v>-1.4852759868821189E-2</v>
      </c>
    </row>
    <row r="996" spans="2:7" x14ac:dyDescent="0.2">
      <c r="B996" s="149">
        <v>43965</v>
      </c>
      <c r="C996">
        <v>56.085006999999997</v>
      </c>
      <c r="D996">
        <v>-9.3458321955870935E-3</v>
      </c>
      <c r="E996">
        <v>-9.3458321955870935E-3</v>
      </c>
      <c r="F996">
        <v>994</v>
      </c>
      <c r="G996">
        <f t="shared" ca="1" si="17"/>
        <v>3.7950010317509865E-2</v>
      </c>
    </row>
    <row r="997" spans="2:7" x14ac:dyDescent="0.2">
      <c r="B997" s="149">
        <v>43964</v>
      </c>
      <c r="C997">
        <v>56.614113000000003</v>
      </c>
      <c r="D997">
        <v>1.3781193778604107E-2</v>
      </c>
      <c r="E997">
        <v>1.3781193778604107E-2</v>
      </c>
      <c r="F997">
        <v>995</v>
      </c>
      <c r="G997">
        <f t="shared" ca="1" si="17"/>
        <v>-2.0526421675428737E-2</v>
      </c>
    </row>
    <row r="998" spans="2:7" x14ac:dyDescent="0.2">
      <c r="B998" s="149">
        <v>43963</v>
      </c>
      <c r="C998">
        <v>55.844509000000002</v>
      </c>
      <c r="D998">
        <v>-1.5267256471132603E-2</v>
      </c>
      <c r="E998">
        <v>-1.5267256471132603E-2</v>
      </c>
      <c r="F998">
        <v>996</v>
      </c>
      <c r="G998">
        <f t="shared" ca="1" si="17"/>
        <v>8.096211890835656E-3</v>
      </c>
    </row>
    <row r="999" spans="2:7" x14ac:dyDescent="0.2">
      <c r="B999" s="149">
        <v>43962</v>
      </c>
      <c r="C999">
        <v>56.710320000000003</v>
      </c>
      <c r="D999">
        <v>-1.995003069486732E-2</v>
      </c>
      <c r="E999">
        <v>-1.995003069486732E-2</v>
      </c>
      <c r="F999">
        <v>997</v>
      </c>
      <c r="G999">
        <f t="shared" ca="1" si="17"/>
        <v>1.9854694217300455E-2</v>
      </c>
    </row>
    <row r="1000" spans="2:7" x14ac:dyDescent="0.2">
      <c r="B1000" s="149">
        <v>43959</v>
      </c>
      <c r="C1000">
        <v>57.864722999999998</v>
      </c>
      <c r="D1000">
        <v>-1.8760260863659634E-2</v>
      </c>
      <c r="E1000">
        <v>-1.8760260863659634E-2</v>
      </c>
      <c r="F1000">
        <v>998</v>
      </c>
      <c r="G1000">
        <f t="shared" ca="1" si="17"/>
        <v>2.2993448442353761E-2</v>
      </c>
    </row>
    <row r="1001" spans="2:7" x14ac:dyDescent="0.2">
      <c r="B1001" s="149">
        <v>43958</v>
      </c>
      <c r="C1001">
        <v>58.971035000000001</v>
      </c>
      <c r="D1001">
        <v>-3.3123014090103362E-2</v>
      </c>
      <c r="E1001">
        <v>-3.3123014090103362E-2</v>
      </c>
      <c r="F1001">
        <v>999</v>
      </c>
      <c r="G1001">
        <f t="shared" ca="1" si="17"/>
        <v>-5.0795888742111703E-2</v>
      </c>
    </row>
    <row r="1002" spans="2:7" x14ac:dyDescent="0.2">
      <c r="B1002" s="149">
        <v>43957</v>
      </c>
      <c r="C1002">
        <v>60.991249000000003</v>
      </c>
      <c r="D1002">
        <v>4.9668869727178537E-2</v>
      </c>
      <c r="E1002">
        <v>4.9668869727178537E-2</v>
      </c>
      <c r="F1002">
        <v>1000</v>
      </c>
      <c r="G1002">
        <f t="shared" ca="1" si="17"/>
        <v>-4.3893782620964911E-2</v>
      </c>
    </row>
    <row r="1003" spans="2:7" x14ac:dyDescent="0.2">
      <c r="B1003" s="149">
        <v>43956</v>
      </c>
      <c r="C1003">
        <v>58.105227999999997</v>
      </c>
      <c r="D1003">
        <v>8.3472184077578171E-3</v>
      </c>
      <c r="E1003">
        <v>8.3472184077578171E-3</v>
      </c>
      <c r="F1003">
        <v>1001</v>
      </c>
      <c r="G1003">
        <f t="shared" ca="1" si="17"/>
        <v>-6.6252846505178882E-3</v>
      </c>
    </row>
    <row r="1004" spans="2:7" x14ac:dyDescent="0.2">
      <c r="B1004" s="149">
        <v>43955</v>
      </c>
      <c r="C1004">
        <v>57.624226</v>
      </c>
      <c r="D1004">
        <v>-2.1241842609973499E-2</v>
      </c>
      <c r="E1004">
        <v>-2.1241842609973499E-2</v>
      </c>
      <c r="F1004">
        <v>1002</v>
      </c>
      <c r="G1004">
        <f t="shared" ca="1" si="17"/>
        <v>1.8445487077675002E-2</v>
      </c>
    </row>
    <row r="1005" spans="2:7" x14ac:dyDescent="0.2">
      <c r="B1005" s="149">
        <v>43951</v>
      </c>
      <c r="C1005">
        <v>58.874836000000002</v>
      </c>
      <c r="D1005">
        <v>4.1017093482854684E-3</v>
      </c>
      <c r="E1005">
        <v>4.1017093482854684E-3</v>
      </c>
      <c r="F1005">
        <v>1003</v>
      </c>
      <c r="G1005">
        <f t="shared" ca="1" si="17"/>
        <v>-1.2428326775350731E-2</v>
      </c>
    </row>
    <row r="1006" spans="2:7" x14ac:dyDescent="0.2">
      <c r="B1006" s="149">
        <v>43950</v>
      </c>
      <c r="C1006">
        <v>58.634335</v>
      </c>
      <c r="D1006">
        <v>1.6435613823223428E-3</v>
      </c>
      <c r="E1006">
        <v>1.6435613823223428E-3</v>
      </c>
      <c r="F1006">
        <v>1004</v>
      </c>
      <c r="G1006">
        <f t="shared" ca="1" si="17"/>
        <v>-1.8227695592126112E-3</v>
      </c>
    </row>
    <row r="1007" spans="2:7" x14ac:dyDescent="0.2">
      <c r="B1007" s="149">
        <v>43949</v>
      </c>
      <c r="C1007">
        <v>58.538124000000003</v>
      </c>
      <c r="D1007">
        <v>-1.2976636995047048E-2</v>
      </c>
      <c r="E1007">
        <v>-1.2976636995047048E-2</v>
      </c>
      <c r="F1007">
        <v>1005</v>
      </c>
      <c r="G1007">
        <f t="shared" ca="1" si="17"/>
        <v>9.7528451667466525E-3</v>
      </c>
    </row>
    <row r="1008" spans="2:7" x14ac:dyDescent="0.2">
      <c r="B1008" s="149">
        <v>43948</v>
      </c>
      <c r="C1008">
        <v>59.307738999999998</v>
      </c>
      <c r="D1008">
        <v>2.7500040063807556E-2</v>
      </c>
      <c r="E1008">
        <v>2.7500040063807556E-2</v>
      </c>
      <c r="F1008">
        <v>1006</v>
      </c>
      <c r="G1008">
        <f t="shared" ca="1" si="17"/>
        <v>1.8881417973701704E-2</v>
      </c>
    </row>
    <row r="1009" spans="2:7" x14ac:dyDescent="0.2">
      <c r="B1009" s="149">
        <v>43945</v>
      </c>
      <c r="C1009">
        <v>57.720424999999999</v>
      </c>
      <c r="D1009">
        <v>-2.5973889002475693E-2</v>
      </c>
      <c r="E1009">
        <v>-2.5973889002475693E-2</v>
      </c>
      <c r="F1009">
        <v>1007</v>
      </c>
      <c r="G1009">
        <f t="shared" ca="1" si="17"/>
        <v>2.3812088134638067E-2</v>
      </c>
    </row>
    <row r="1010" spans="2:7" x14ac:dyDescent="0.2">
      <c r="B1010" s="149">
        <v>43944</v>
      </c>
      <c r="C1010">
        <v>59.259627999999999</v>
      </c>
      <c r="D1010">
        <v>-4.8467090740765629E-3</v>
      </c>
      <c r="E1010">
        <v>-4.8467090740765629E-3</v>
      </c>
      <c r="F1010">
        <v>1008</v>
      </c>
      <c r="G1010">
        <f t="shared" ca="1" si="17"/>
        <v>-1.7385421030800624E-2</v>
      </c>
    </row>
    <row r="1011" spans="2:7" x14ac:dyDescent="0.2">
      <c r="B1011" s="149">
        <v>43943</v>
      </c>
      <c r="C1011">
        <v>59.548240999999997</v>
      </c>
      <c r="D1011">
        <v>-1.4331203469947961E-2</v>
      </c>
      <c r="E1011">
        <v>-1.4331203469947961E-2</v>
      </c>
      <c r="F1011">
        <v>1009</v>
      </c>
      <c r="G1011">
        <f t="shared" ca="1" si="17"/>
        <v>-3.054193760000073E-4</v>
      </c>
    </row>
    <row r="1012" spans="2:7" x14ac:dyDescent="0.2">
      <c r="B1012" s="149">
        <v>43942</v>
      </c>
      <c r="C1012">
        <v>60.414046999999997</v>
      </c>
      <c r="D1012">
        <v>-3.3846112758486049E-2</v>
      </c>
      <c r="E1012">
        <v>-3.3846112758486049E-2</v>
      </c>
      <c r="F1012">
        <v>1010</v>
      </c>
      <c r="G1012">
        <f t="shared" ca="1" si="17"/>
        <v>4.8789470533952745E-2</v>
      </c>
    </row>
    <row r="1013" spans="2:7" x14ac:dyDescent="0.2">
      <c r="B1013" s="149">
        <v>43941</v>
      </c>
      <c r="C1013">
        <v>62.530459999999998</v>
      </c>
      <c r="D1013">
        <v>-1.3656941492399459E-2</v>
      </c>
      <c r="E1013">
        <v>-1.3656941492399459E-2</v>
      </c>
      <c r="F1013">
        <v>1011</v>
      </c>
      <c r="G1013">
        <f t="shared" ca="1" si="17"/>
        <v>-4.9435507311580772E-2</v>
      </c>
    </row>
    <row r="1014" spans="2:7" x14ac:dyDescent="0.2">
      <c r="B1014" s="149">
        <v>43938</v>
      </c>
      <c r="C1014">
        <v>63.396259000000001</v>
      </c>
      <c r="D1014">
        <v>-7.5302994301228209E-3</v>
      </c>
      <c r="E1014">
        <v>-7.5302994301228209E-3</v>
      </c>
      <c r="F1014">
        <v>1012</v>
      </c>
      <c r="G1014">
        <f t="shared" ca="1" si="17"/>
        <v>-2.6154580863861059E-3</v>
      </c>
    </row>
    <row r="1015" spans="2:7" x14ac:dyDescent="0.2">
      <c r="B1015" s="149">
        <v>43937</v>
      </c>
      <c r="C1015">
        <v>63.877274</v>
      </c>
      <c r="D1015">
        <v>3.0256113439071034E-2</v>
      </c>
      <c r="E1015">
        <v>3.0256113439071034E-2</v>
      </c>
      <c r="F1015">
        <v>1013</v>
      </c>
      <c r="G1015">
        <f t="shared" ca="1" si="17"/>
        <v>-6.1475164599610645E-3</v>
      </c>
    </row>
    <row r="1016" spans="2:7" x14ac:dyDescent="0.2">
      <c r="B1016" s="149">
        <v>43936</v>
      </c>
      <c r="C1016">
        <v>62.001353999999999</v>
      </c>
      <c r="D1016">
        <v>4.9674240713557027E-2</v>
      </c>
      <c r="E1016">
        <v>4.9674240713557027E-2</v>
      </c>
      <c r="F1016">
        <v>1014</v>
      </c>
      <c r="G1016">
        <f t="shared" ca="1" si="17"/>
        <v>-2.7863815976618713E-2</v>
      </c>
    </row>
    <row r="1017" spans="2:7" x14ac:dyDescent="0.2">
      <c r="B1017" s="149">
        <v>43934</v>
      </c>
      <c r="C1017">
        <v>59.067233999999999</v>
      </c>
      <c r="D1017">
        <v>-1.6259874574891318E-3</v>
      </c>
      <c r="E1017">
        <v>-1.6259874574891318E-3</v>
      </c>
      <c r="F1017">
        <v>1015</v>
      </c>
      <c r="G1017">
        <f t="shared" ca="1" si="17"/>
        <v>-9.4590183715416894E-3</v>
      </c>
    </row>
    <row r="1018" spans="2:7" x14ac:dyDescent="0.2">
      <c r="B1018" s="149">
        <v>43930</v>
      </c>
      <c r="C1018">
        <v>59.163432999999998</v>
      </c>
      <c r="D1018">
        <v>4.948800959455938E-2</v>
      </c>
      <c r="E1018">
        <v>4.948800959455938E-2</v>
      </c>
      <c r="F1018">
        <v>1016</v>
      </c>
      <c r="G1018">
        <f t="shared" ca="1" si="17"/>
        <v>-4.3343877435221299E-2</v>
      </c>
    </row>
    <row r="1019" spans="2:7" x14ac:dyDescent="0.2">
      <c r="B1019" s="149">
        <v>43929</v>
      </c>
      <c r="C1019">
        <v>56.373615000000001</v>
      </c>
      <c r="D1019">
        <v>4.9239101958059563E-2</v>
      </c>
      <c r="E1019">
        <v>4.9239101958059563E-2</v>
      </c>
      <c r="F1019">
        <v>1017</v>
      </c>
      <c r="G1019">
        <f t="shared" ca="1" si="17"/>
        <v>1.2499290605462574E-2</v>
      </c>
    </row>
    <row r="1020" spans="2:7" x14ac:dyDescent="0.2">
      <c r="B1020" s="149">
        <v>43928</v>
      </c>
      <c r="C1020">
        <v>53.728091999999997</v>
      </c>
      <c r="D1020">
        <v>4.9811976745985434E-2</v>
      </c>
      <c r="E1020">
        <v>4.9811976745985434E-2</v>
      </c>
      <c r="F1020">
        <v>1018</v>
      </c>
      <c r="G1020">
        <f t="shared" ca="1" si="17"/>
        <v>-1.2616818514619543E-2</v>
      </c>
    </row>
    <row r="1021" spans="2:7" x14ac:dyDescent="0.2">
      <c r="B1021" s="149">
        <v>43924</v>
      </c>
      <c r="C1021">
        <v>51.178775999999999</v>
      </c>
      <c r="D1021">
        <v>4.9309671811632767E-2</v>
      </c>
      <c r="E1021">
        <v>4.9309671811632767E-2</v>
      </c>
      <c r="F1021">
        <v>1019</v>
      </c>
      <c r="G1021">
        <f t="shared" ca="1" si="17"/>
        <v>1.3095975195291785E-2</v>
      </c>
    </row>
    <row r="1022" spans="2:7" x14ac:dyDescent="0.2">
      <c r="B1022" s="149">
        <v>43922</v>
      </c>
      <c r="C1022">
        <v>48.773758000000001</v>
      </c>
      <c r="D1022">
        <v>4.9689397014863503E-2</v>
      </c>
      <c r="E1022">
        <v>4.9689397014863503E-2</v>
      </c>
      <c r="F1022">
        <v>1020</v>
      </c>
      <c r="G1022">
        <f t="shared" ca="1" si="17"/>
        <v>-3.0830129589566935E-2</v>
      </c>
    </row>
    <row r="1023" spans="2:7" x14ac:dyDescent="0.2">
      <c r="B1023" s="149">
        <v>43921</v>
      </c>
      <c r="C1023">
        <v>46.464942999999998</v>
      </c>
      <c r="D1023">
        <v>5.0000181911370525E-2</v>
      </c>
      <c r="E1023">
        <v>5.0000181911370525E-2</v>
      </c>
      <c r="F1023">
        <v>1021</v>
      </c>
      <c r="G1023">
        <f t="shared" ca="1" si="17"/>
        <v>-3.7909287041700823E-2</v>
      </c>
    </row>
    <row r="1024" spans="2:7" x14ac:dyDescent="0.2">
      <c r="B1024" s="149">
        <v>43920</v>
      </c>
      <c r="C1024">
        <v>44.252319</v>
      </c>
      <c r="D1024">
        <v>4.9030565204879861E-2</v>
      </c>
      <c r="E1024">
        <v>4.9030565204879861E-2</v>
      </c>
      <c r="F1024">
        <v>1022</v>
      </c>
      <c r="G1024">
        <f t="shared" ca="1" si="17"/>
        <v>-4.6240318407747331E-2</v>
      </c>
    </row>
    <row r="1025" spans="2:7" x14ac:dyDescent="0.2">
      <c r="B1025" s="149">
        <v>43917</v>
      </c>
      <c r="C1025">
        <v>42.184013</v>
      </c>
      <c r="D1025">
        <v>4.9043150043040794E-2</v>
      </c>
      <c r="E1025">
        <v>4.9043150043040794E-2</v>
      </c>
      <c r="F1025">
        <v>1023</v>
      </c>
      <c r="G1025">
        <f t="shared" ca="1" si="17"/>
        <v>-6.5559781027196796E-3</v>
      </c>
    </row>
    <row r="1026" spans="2:7" x14ac:dyDescent="0.2">
      <c r="B1026" s="149">
        <v>43916</v>
      </c>
      <c r="C1026">
        <v>40.211894999999998</v>
      </c>
      <c r="D1026">
        <v>4.8933561863647633E-2</v>
      </c>
      <c r="E1026">
        <v>4.8933561863647633E-2</v>
      </c>
      <c r="F1026">
        <v>1024</v>
      </c>
      <c r="G1026">
        <f t="shared" ca="1" si="17"/>
        <v>-1.6788643999802694E-2</v>
      </c>
    </row>
    <row r="1027" spans="2:7" x14ac:dyDescent="0.2">
      <c r="B1027" s="149">
        <v>43915</v>
      </c>
      <c r="C1027">
        <v>38.335979000000002</v>
      </c>
      <c r="D1027">
        <v>-4.6650773359474769E-2</v>
      </c>
      <c r="E1027">
        <v>-4.6650773359474769E-2</v>
      </c>
      <c r="F1027">
        <v>1025</v>
      </c>
      <c r="G1027">
        <f t="shared" ref="G1027:G1090" ca="1" si="18">_xlfn.NORM.INV(RAND(),$N$5,$N$6)</f>
        <v>1.1319493547873493E-2</v>
      </c>
    </row>
    <row r="1028" spans="2:7" x14ac:dyDescent="0.2">
      <c r="B1028" s="149">
        <v>43914</v>
      </c>
      <c r="C1028">
        <v>40.211894999999998</v>
      </c>
      <c r="D1028">
        <v>-9.9138002395360011E-2</v>
      </c>
      <c r="E1028">
        <v>-9.9138002395360011E-2</v>
      </c>
      <c r="F1028">
        <v>1026</v>
      </c>
      <c r="G1028">
        <f t="shared" ca="1" si="18"/>
        <v>4.2592011260839578E-2</v>
      </c>
    </row>
    <row r="1029" spans="2:7" x14ac:dyDescent="0.2">
      <c r="B1029" s="149">
        <v>43913</v>
      </c>
      <c r="C1029">
        <v>44.637130999999997</v>
      </c>
      <c r="D1029">
        <v>-9.9902884490537705E-2</v>
      </c>
      <c r="E1029">
        <v>-9.9902884490537705E-2</v>
      </c>
      <c r="F1029">
        <v>1027</v>
      </c>
      <c r="G1029">
        <f t="shared" ca="1" si="18"/>
        <v>-1.2632633601897107E-3</v>
      </c>
    </row>
    <row r="1030" spans="2:7" x14ac:dyDescent="0.2">
      <c r="B1030" s="149">
        <v>43910</v>
      </c>
      <c r="C1030">
        <v>49.591461000000002</v>
      </c>
      <c r="D1030">
        <v>5.853636077095728E-3</v>
      </c>
      <c r="E1030">
        <v>5.853636077095728E-3</v>
      </c>
      <c r="F1030">
        <v>1028</v>
      </c>
      <c r="G1030">
        <f t="shared" ca="1" si="18"/>
        <v>-3.9860476164555091E-2</v>
      </c>
    </row>
    <row r="1031" spans="2:7" x14ac:dyDescent="0.2">
      <c r="B1031" s="149">
        <v>43909</v>
      </c>
      <c r="C1031">
        <v>49.302860000000003</v>
      </c>
      <c r="D1031">
        <v>-7.9892327146524847E-2</v>
      </c>
      <c r="E1031">
        <v>-7.9892327146524847E-2</v>
      </c>
      <c r="F1031">
        <v>1029</v>
      </c>
      <c r="G1031">
        <f t="shared" ca="1" si="18"/>
        <v>6.5857518214870348E-2</v>
      </c>
    </row>
    <row r="1032" spans="2:7" x14ac:dyDescent="0.2">
      <c r="B1032" s="149">
        <v>43908</v>
      </c>
      <c r="C1032">
        <v>53.583793999999997</v>
      </c>
      <c r="D1032">
        <v>-5.1107304869111171E-2</v>
      </c>
      <c r="E1032">
        <v>-5.1107304869111171E-2</v>
      </c>
      <c r="F1032">
        <v>1030</v>
      </c>
      <c r="G1032">
        <f t="shared" ca="1" si="18"/>
        <v>-3.2900972856769191E-2</v>
      </c>
    </row>
    <row r="1033" spans="2:7" x14ac:dyDescent="0.2">
      <c r="B1033" s="149">
        <v>43907</v>
      </c>
      <c r="C1033">
        <v>56.469814</v>
      </c>
      <c r="D1033">
        <v>2.7121611071836242E-2</v>
      </c>
      <c r="E1033">
        <v>2.7121611071836242E-2</v>
      </c>
      <c r="F1033">
        <v>1031</v>
      </c>
      <c r="G1033">
        <f t="shared" ca="1" si="18"/>
        <v>-2.6537009748883861E-2</v>
      </c>
    </row>
    <row r="1034" spans="2:7" x14ac:dyDescent="0.2">
      <c r="B1034" s="149">
        <v>43906</v>
      </c>
      <c r="C1034">
        <v>54.978703000000003</v>
      </c>
      <c r="D1034">
        <v>1.2400355486494199E-2</v>
      </c>
      <c r="E1034">
        <v>1.2400355486494199E-2</v>
      </c>
      <c r="F1034">
        <v>1032</v>
      </c>
      <c r="G1034">
        <f t="shared" ca="1" si="18"/>
        <v>6.8843201653471048E-2</v>
      </c>
    </row>
    <row r="1035" spans="2:7" x14ac:dyDescent="0.2">
      <c r="B1035" s="149">
        <v>43903</v>
      </c>
      <c r="C1035">
        <v>54.305298000000001</v>
      </c>
      <c r="D1035">
        <v>-3.3390570133746293E-2</v>
      </c>
      <c r="E1035">
        <v>-3.3390570133746293E-2</v>
      </c>
      <c r="F1035">
        <v>1033</v>
      </c>
      <c r="G1035">
        <f t="shared" ca="1" si="18"/>
        <v>-3.7546628986999862E-2</v>
      </c>
    </row>
    <row r="1036" spans="2:7" x14ac:dyDescent="0.2">
      <c r="B1036" s="149">
        <v>43902</v>
      </c>
      <c r="C1036">
        <v>56.181221000000001</v>
      </c>
      <c r="D1036">
        <v>-0.17045440451083446</v>
      </c>
      <c r="E1036">
        <v>-0.17045440451083446</v>
      </c>
      <c r="F1036">
        <v>1034</v>
      </c>
      <c r="G1036">
        <f t="shared" ca="1" si="18"/>
        <v>-1.2591352416701526E-2</v>
      </c>
    </row>
    <row r="1037" spans="2:7" x14ac:dyDescent="0.2">
      <c r="B1037" s="149">
        <v>43901</v>
      </c>
      <c r="C1037">
        <v>67.725296</v>
      </c>
      <c r="D1037">
        <v>-7.7519688766740456E-3</v>
      </c>
      <c r="E1037">
        <v>-7.7519688766740456E-3</v>
      </c>
      <c r="F1037">
        <v>1035</v>
      </c>
      <c r="G1037">
        <f t="shared" ca="1" si="18"/>
        <v>2.802507121780759E-2</v>
      </c>
    </row>
    <row r="1038" spans="2:7" x14ac:dyDescent="0.2">
      <c r="B1038" s="149">
        <v>43899</v>
      </c>
      <c r="C1038">
        <v>68.254401999999999</v>
      </c>
      <c r="D1038">
        <v>-8.863207195595571E-2</v>
      </c>
      <c r="E1038">
        <v>-8.863207195595571E-2</v>
      </c>
      <c r="F1038">
        <v>1036</v>
      </c>
      <c r="G1038">
        <f t="shared" ca="1" si="18"/>
        <v>1.4068377236573055E-2</v>
      </c>
    </row>
    <row r="1039" spans="2:7" x14ac:dyDescent="0.2">
      <c r="B1039" s="149">
        <v>43896</v>
      </c>
      <c r="C1039">
        <v>74.892257999999998</v>
      </c>
      <c r="D1039">
        <v>-5.2919514256065385E-2</v>
      </c>
      <c r="E1039">
        <v>-5.2919514256065385E-2</v>
      </c>
      <c r="F1039">
        <v>1037</v>
      </c>
      <c r="G1039">
        <f t="shared" ca="1" si="18"/>
        <v>1.9310375496341885E-2</v>
      </c>
    </row>
    <row r="1040" spans="2:7" x14ac:dyDescent="0.2">
      <c r="B1040" s="149">
        <v>43895</v>
      </c>
      <c r="C1040">
        <v>79.076972999999995</v>
      </c>
      <c r="D1040">
        <v>3.0074963487798399E-2</v>
      </c>
      <c r="E1040">
        <v>3.0074963487798399E-2</v>
      </c>
      <c r="F1040">
        <v>1038</v>
      </c>
      <c r="G1040">
        <f t="shared" ca="1" si="18"/>
        <v>2.1777390636240058E-2</v>
      </c>
    </row>
    <row r="1041" spans="2:7" x14ac:dyDescent="0.2">
      <c r="B1041" s="149">
        <v>43894</v>
      </c>
      <c r="C1041">
        <v>76.768173000000004</v>
      </c>
      <c r="D1041">
        <v>-7.5853914993028959E-2</v>
      </c>
      <c r="E1041">
        <v>-7.5853914993028959E-2</v>
      </c>
      <c r="F1041">
        <v>1039</v>
      </c>
      <c r="G1041">
        <f t="shared" ca="1" si="18"/>
        <v>-1.2987429403171562E-2</v>
      </c>
    </row>
    <row r="1042" spans="2:7" x14ac:dyDescent="0.2">
      <c r="B1042" s="149">
        <v>43893</v>
      </c>
      <c r="C1042">
        <v>83.069305</v>
      </c>
      <c r="D1042">
        <v>-2.4293864803161532E-2</v>
      </c>
      <c r="E1042">
        <v>-2.4293864803161532E-2</v>
      </c>
      <c r="F1042">
        <v>1040</v>
      </c>
      <c r="G1042">
        <f t="shared" ca="1" si="18"/>
        <v>1.6836850412515331E-2</v>
      </c>
    </row>
    <row r="1043" spans="2:7" x14ac:dyDescent="0.2">
      <c r="B1043" s="149">
        <v>43892</v>
      </c>
      <c r="C1043">
        <v>85.137626999999995</v>
      </c>
      <c r="D1043">
        <v>-3.6996691051478382E-2</v>
      </c>
      <c r="E1043">
        <v>-3.6996691051478382E-2</v>
      </c>
      <c r="F1043">
        <v>1041</v>
      </c>
      <c r="G1043">
        <f t="shared" ca="1" si="18"/>
        <v>2.2944173879021191E-2</v>
      </c>
    </row>
    <row r="1044" spans="2:7" x14ac:dyDescent="0.2">
      <c r="B1044" s="149">
        <v>43889</v>
      </c>
      <c r="C1044">
        <v>88.408446999999995</v>
      </c>
      <c r="D1044">
        <v>-8.0080048280777763E-2</v>
      </c>
      <c r="E1044">
        <v>-8.0080048280777763E-2</v>
      </c>
      <c r="F1044">
        <v>1042</v>
      </c>
      <c r="G1044">
        <f t="shared" ca="1" si="18"/>
        <v>-1.0199881598736131E-2</v>
      </c>
    </row>
    <row r="1045" spans="2:7" x14ac:dyDescent="0.2">
      <c r="B1045" s="149">
        <v>43888</v>
      </c>
      <c r="C1045">
        <v>96.104500000000002</v>
      </c>
      <c r="D1045">
        <v>-4.8118185579519114E-2</v>
      </c>
      <c r="E1045">
        <v>-4.8118185579519114E-2</v>
      </c>
      <c r="F1045">
        <v>1043</v>
      </c>
      <c r="G1045">
        <f t="shared" ca="1" si="18"/>
        <v>1.0624543546191445E-2</v>
      </c>
    </row>
    <row r="1046" spans="2:7" x14ac:dyDescent="0.2">
      <c r="B1046" s="149">
        <v>43887</v>
      </c>
      <c r="C1046">
        <v>100.962639</v>
      </c>
      <c r="D1046">
        <v>-7.5650251543646022E-3</v>
      </c>
      <c r="E1046">
        <v>-7.5650251543646022E-3</v>
      </c>
      <c r="F1046">
        <v>1044</v>
      </c>
      <c r="G1046">
        <f t="shared" ca="1" si="18"/>
        <v>3.007075657740578E-2</v>
      </c>
    </row>
    <row r="1047" spans="2:7" x14ac:dyDescent="0.2">
      <c r="B1047" s="149">
        <v>43886</v>
      </c>
      <c r="C1047">
        <v>101.732246</v>
      </c>
      <c r="D1047">
        <v>-5.6416592091437893E-3</v>
      </c>
      <c r="E1047">
        <v>-5.6416592091437893E-3</v>
      </c>
      <c r="F1047">
        <v>1045</v>
      </c>
      <c r="G1047">
        <f t="shared" ca="1" si="18"/>
        <v>-1.7379487770342969E-2</v>
      </c>
    </row>
    <row r="1048" spans="2:7" x14ac:dyDescent="0.2">
      <c r="B1048" s="149">
        <v>43885</v>
      </c>
      <c r="C1048">
        <v>102.30944100000001</v>
      </c>
      <c r="D1048">
        <v>-2.2112021326428227E-2</v>
      </c>
      <c r="E1048">
        <v>-2.2112021326428227E-2</v>
      </c>
      <c r="F1048">
        <v>1046</v>
      </c>
      <c r="G1048">
        <f t="shared" ca="1" si="18"/>
        <v>2.881376281781926E-2</v>
      </c>
    </row>
    <row r="1049" spans="2:7" x14ac:dyDescent="0.2">
      <c r="B1049" s="149">
        <v>43881</v>
      </c>
      <c r="C1049">
        <v>104.62286400000001</v>
      </c>
      <c r="D1049">
        <v>-2.1633520196028485E-2</v>
      </c>
      <c r="E1049">
        <v>-2.1633520196028485E-2</v>
      </c>
      <c r="F1049">
        <v>1047</v>
      </c>
      <c r="G1049">
        <f t="shared" ca="1" si="18"/>
        <v>-7.225612535128012E-2</v>
      </c>
    </row>
    <row r="1050" spans="2:7" x14ac:dyDescent="0.2">
      <c r="B1050" s="149">
        <v>43880</v>
      </c>
      <c r="C1050">
        <v>106.936272</v>
      </c>
      <c r="D1050">
        <v>4.3778864995859465E-2</v>
      </c>
      <c r="E1050">
        <v>4.3778864995859465E-2</v>
      </c>
      <c r="F1050">
        <v>1048</v>
      </c>
      <c r="G1050">
        <f t="shared" ca="1" si="18"/>
        <v>7.7084362474153937E-3</v>
      </c>
    </row>
    <row r="1051" spans="2:7" x14ac:dyDescent="0.2">
      <c r="B1051" s="149">
        <v>43879</v>
      </c>
      <c r="C1051">
        <v>102.45108</v>
      </c>
      <c r="D1051">
        <v>-4.48943761270151E-2</v>
      </c>
      <c r="E1051">
        <v>-4.48943761270151E-2</v>
      </c>
      <c r="F1051">
        <v>1049</v>
      </c>
      <c r="G1051">
        <f t="shared" ca="1" si="18"/>
        <v>-7.5605396650340623E-3</v>
      </c>
    </row>
    <row r="1052" spans="2:7" x14ac:dyDescent="0.2">
      <c r="B1052" s="149">
        <v>43878</v>
      </c>
      <c r="C1052">
        <v>107.26675400000001</v>
      </c>
      <c r="D1052">
        <v>1.7009855225162209E-2</v>
      </c>
      <c r="E1052">
        <v>1.7009855225162209E-2</v>
      </c>
      <c r="F1052">
        <v>1050</v>
      </c>
      <c r="G1052">
        <f t="shared" ca="1" si="18"/>
        <v>-4.3837883017782041E-2</v>
      </c>
    </row>
    <row r="1053" spans="2:7" x14ac:dyDescent="0.2">
      <c r="B1053" s="149">
        <v>43875</v>
      </c>
      <c r="C1053">
        <v>105.472679</v>
      </c>
      <c r="D1053">
        <v>-1.9745469858115476E-2</v>
      </c>
      <c r="E1053">
        <v>-1.9745469858115476E-2</v>
      </c>
      <c r="F1053">
        <v>1051</v>
      </c>
      <c r="G1053">
        <f t="shared" ca="1" si="18"/>
        <v>-3.0696685203572868E-2</v>
      </c>
    </row>
    <row r="1054" spans="2:7" x14ac:dyDescent="0.2">
      <c r="B1054" s="149">
        <v>43874</v>
      </c>
      <c r="C1054">
        <v>107.59723700000001</v>
      </c>
      <c r="D1054">
        <v>1.3179860722398078E-3</v>
      </c>
      <c r="E1054">
        <v>1.3179860722398078E-3</v>
      </c>
      <c r="F1054">
        <v>1052</v>
      </c>
      <c r="G1054">
        <f t="shared" ca="1" si="18"/>
        <v>1.83759590757708E-2</v>
      </c>
    </row>
    <row r="1055" spans="2:7" x14ac:dyDescent="0.2">
      <c r="B1055" s="149">
        <v>43873</v>
      </c>
      <c r="C1055">
        <v>107.455612</v>
      </c>
      <c r="D1055">
        <v>5.66388430675418E-2</v>
      </c>
      <c r="E1055">
        <v>5.66388430675418E-2</v>
      </c>
      <c r="F1055">
        <v>1053</v>
      </c>
      <c r="G1055">
        <f t="shared" ca="1" si="18"/>
        <v>-6.88113180861957E-2</v>
      </c>
    </row>
    <row r="1056" spans="2:7" x14ac:dyDescent="0.2">
      <c r="B1056" s="149">
        <v>43872</v>
      </c>
      <c r="C1056">
        <v>101.69568599999999</v>
      </c>
      <c r="D1056">
        <v>1.1742611749547984E-2</v>
      </c>
      <c r="E1056">
        <v>1.1742611749547984E-2</v>
      </c>
      <c r="F1056">
        <v>1054</v>
      </c>
      <c r="G1056">
        <f t="shared" ca="1" si="18"/>
        <v>9.8196638870117509E-2</v>
      </c>
    </row>
    <row r="1057" spans="2:7" x14ac:dyDescent="0.2">
      <c r="B1057" s="149">
        <v>43871</v>
      </c>
      <c r="C1057">
        <v>100.515373</v>
      </c>
      <c r="D1057">
        <v>-4.9129093838099408E-2</v>
      </c>
      <c r="E1057">
        <v>-4.9129093838099408E-2</v>
      </c>
      <c r="F1057">
        <v>1055</v>
      </c>
      <c r="G1057">
        <f t="shared" ca="1" si="18"/>
        <v>5.6701548789802748E-2</v>
      </c>
    </row>
    <row r="1058" spans="2:7" x14ac:dyDescent="0.2">
      <c r="B1058" s="149">
        <v>43868</v>
      </c>
      <c r="C1058">
        <v>105.708748</v>
      </c>
      <c r="D1058">
        <v>-1.7833265679926204E-3</v>
      </c>
      <c r="E1058">
        <v>-1.7833265679926204E-3</v>
      </c>
      <c r="F1058">
        <v>1056</v>
      </c>
      <c r="G1058">
        <f t="shared" ca="1" si="18"/>
        <v>-8.8180996981811754E-3</v>
      </c>
    </row>
    <row r="1059" spans="2:7" x14ac:dyDescent="0.2">
      <c r="B1059" s="149">
        <v>43867</v>
      </c>
      <c r="C1059">
        <v>105.897598</v>
      </c>
      <c r="D1059">
        <v>0.16398565598602993</v>
      </c>
      <c r="E1059">
        <v>0.16398565598602993</v>
      </c>
      <c r="F1059">
        <v>1057</v>
      </c>
      <c r="G1059">
        <f t="shared" ca="1" si="18"/>
        <v>5.6263340213497812E-2</v>
      </c>
    </row>
    <row r="1060" spans="2:7" x14ac:dyDescent="0.2">
      <c r="B1060" s="149">
        <v>43866</v>
      </c>
      <c r="C1060">
        <v>90.978438999999995</v>
      </c>
      <c r="D1060">
        <v>-4.5567235743765831E-2</v>
      </c>
      <c r="E1060">
        <v>-4.5567235743765831E-2</v>
      </c>
      <c r="F1060">
        <v>1058</v>
      </c>
      <c r="G1060">
        <f t="shared" ca="1" si="18"/>
        <v>4.3264301712422834E-2</v>
      </c>
    </row>
    <row r="1061" spans="2:7" x14ac:dyDescent="0.2">
      <c r="B1061" s="149">
        <v>43865</v>
      </c>
      <c r="C1061">
        <v>95.321999000000005</v>
      </c>
      <c r="D1061">
        <v>3.0627872969020798E-2</v>
      </c>
      <c r="E1061">
        <v>3.0627872969020798E-2</v>
      </c>
      <c r="F1061">
        <v>1059</v>
      </c>
      <c r="G1061">
        <f t="shared" ca="1" si="18"/>
        <v>-6.5523648572459346E-3</v>
      </c>
    </row>
    <row r="1062" spans="2:7" x14ac:dyDescent="0.2">
      <c r="B1062" s="149">
        <v>43864</v>
      </c>
      <c r="C1062">
        <v>92.489249999999998</v>
      </c>
      <c r="D1062">
        <v>-0.1460331055614314</v>
      </c>
      <c r="E1062">
        <v>-0.1460331055614314</v>
      </c>
      <c r="F1062">
        <v>1060</v>
      </c>
      <c r="G1062">
        <f t="shared" ca="1" si="18"/>
        <v>-2.739881328874174E-2</v>
      </c>
    </row>
    <row r="1063" spans="2:7" x14ac:dyDescent="0.2">
      <c r="B1063" s="149">
        <v>43861</v>
      </c>
      <c r="C1063">
        <v>108.30542800000001</v>
      </c>
      <c r="D1063">
        <v>-3.2883751291455175E-2</v>
      </c>
      <c r="E1063">
        <v>-3.2883751291455175E-2</v>
      </c>
      <c r="F1063">
        <v>1061</v>
      </c>
      <c r="G1063">
        <f t="shared" ca="1" si="18"/>
        <v>-3.5015774027072441E-2</v>
      </c>
    </row>
    <row r="1064" spans="2:7" x14ac:dyDescent="0.2">
      <c r="B1064" s="149">
        <v>43860</v>
      </c>
      <c r="C1064">
        <v>111.98801400000001</v>
      </c>
      <c r="D1064">
        <v>-2.9062590688323994E-2</v>
      </c>
      <c r="E1064">
        <v>-2.9062590688323994E-2</v>
      </c>
      <c r="F1064">
        <v>1062</v>
      </c>
      <c r="G1064">
        <f t="shared" ca="1" si="18"/>
        <v>-9.6109518408722238E-4</v>
      </c>
    </row>
    <row r="1065" spans="2:7" x14ac:dyDescent="0.2">
      <c r="B1065" s="149">
        <v>43859</v>
      </c>
      <c r="C1065">
        <v>115.340096</v>
      </c>
      <c r="D1065">
        <v>2.2603698813192921E-2</v>
      </c>
      <c r="E1065">
        <v>2.2603698813192921E-2</v>
      </c>
      <c r="F1065">
        <v>1063</v>
      </c>
      <c r="G1065">
        <f t="shared" ca="1" si="18"/>
        <v>-3.3340510379531431E-2</v>
      </c>
    </row>
    <row r="1066" spans="2:7" x14ac:dyDescent="0.2">
      <c r="B1066" s="149">
        <v>43858</v>
      </c>
      <c r="C1066">
        <v>112.790611</v>
      </c>
      <c r="D1066">
        <v>-4.5834276579343556E-3</v>
      </c>
      <c r="E1066">
        <v>-4.5834276579343556E-3</v>
      </c>
      <c r="F1066">
        <v>1064</v>
      </c>
      <c r="G1066">
        <f t="shared" ca="1" si="18"/>
        <v>1.6342705237453108E-2</v>
      </c>
    </row>
    <row r="1067" spans="2:7" x14ac:dyDescent="0.2">
      <c r="B1067" s="149">
        <v>43857</v>
      </c>
      <c r="C1067">
        <v>113.30995900000001</v>
      </c>
      <c r="D1067">
        <v>-1.3157933813764965E-2</v>
      </c>
      <c r="E1067">
        <v>-1.3157933813764965E-2</v>
      </c>
      <c r="F1067">
        <v>1065</v>
      </c>
      <c r="G1067">
        <f t="shared" ca="1" si="18"/>
        <v>-1.4063078979893437E-2</v>
      </c>
    </row>
    <row r="1068" spans="2:7" x14ac:dyDescent="0.2">
      <c r="B1068" s="149">
        <v>43854</v>
      </c>
      <c r="C1068">
        <v>114.820763</v>
      </c>
      <c r="D1068">
        <v>-2.093390057623393E-2</v>
      </c>
      <c r="E1068">
        <v>-2.093390057623393E-2</v>
      </c>
      <c r="F1068">
        <v>1066</v>
      </c>
      <c r="G1068">
        <f t="shared" ca="1" si="18"/>
        <v>-3.8550444424249541E-2</v>
      </c>
    </row>
    <row r="1069" spans="2:7" x14ac:dyDescent="0.2">
      <c r="B1069" s="149">
        <v>43853</v>
      </c>
      <c r="C1069">
        <v>117.275803</v>
      </c>
      <c r="D1069">
        <v>-9.1744118380453644E-3</v>
      </c>
      <c r="E1069">
        <v>-9.1744118380453644E-3</v>
      </c>
      <c r="F1069">
        <v>1067</v>
      </c>
      <c r="G1069">
        <f t="shared" ca="1" si="18"/>
        <v>-3.6928451162838945E-2</v>
      </c>
    </row>
    <row r="1070" spans="2:7" x14ac:dyDescent="0.2">
      <c r="B1070" s="149">
        <v>43852</v>
      </c>
      <c r="C1070">
        <v>118.36170199999999</v>
      </c>
      <c r="D1070">
        <v>5.2476959480112918E-2</v>
      </c>
      <c r="E1070">
        <v>5.2476959480112918E-2</v>
      </c>
      <c r="F1070">
        <v>1068</v>
      </c>
      <c r="G1070">
        <f t="shared" ca="1" si="18"/>
        <v>-5.592970888923568E-2</v>
      </c>
    </row>
    <row r="1071" spans="2:7" x14ac:dyDescent="0.2">
      <c r="B1071" s="149">
        <v>43851</v>
      </c>
      <c r="C1071">
        <v>112.46013600000001</v>
      </c>
      <c r="D1071">
        <v>-3.4063280047606559E-2</v>
      </c>
      <c r="E1071">
        <v>-3.4063280047606559E-2</v>
      </c>
      <c r="F1071">
        <v>1069</v>
      </c>
      <c r="G1071">
        <f t="shared" ca="1" si="18"/>
        <v>2.2654893026662513E-3</v>
      </c>
    </row>
    <row r="1072" spans="2:7" x14ac:dyDescent="0.2">
      <c r="B1072" s="149">
        <v>43850</v>
      </c>
      <c r="C1072">
        <v>116.42598700000001</v>
      </c>
      <c r="D1072">
        <v>-3.4077530498375162E-2</v>
      </c>
      <c r="E1072">
        <v>-3.4077530498375162E-2</v>
      </c>
      <c r="F1072">
        <v>1070</v>
      </c>
      <c r="G1072">
        <f t="shared" ca="1" si="18"/>
        <v>4.6355675378226824E-2</v>
      </c>
    </row>
    <row r="1073" spans="2:7" x14ac:dyDescent="0.2">
      <c r="B1073" s="149">
        <v>43847</v>
      </c>
      <c r="C1073">
        <v>120.53346999999999</v>
      </c>
      <c r="D1073">
        <v>-2.1839060208921561E-2</v>
      </c>
      <c r="E1073">
        <v>-2.1839060208921561E-2</v>
      </c>
      <c r="F1073">
        <v>1071</v>
      </c>
      <c r="G1073">
        <f t="shared" ca="1" si="18"/>
        <v>-1.0459224404438788E-2</v>
      </c>
    </row>
    <row r="1074" spans="2:7" x14ac:dyDescent="0.2">
      <c r="B1074" s="149">
        <v>43846</v>
      </c>
      <c r="C1074">
        <v>123.22457900000001</v>
      </c>
      <c r="D1074">
        <v>4.9035397908169083E-2</v>
      </c>
      <c r="E1074">
        <v>4.9035397908169083E-2</v>
      </c>
      <c r="F1074">
        <v>1072</v>
      </c>
      <c r="G1074">
        <f t="shared" ca="1" si="18"/>
        <v>2.9428820103195519E-2</v>
      </c>
    </row>
    <row r="1075" spans="2:7" x14ac:dyDescent="0.2">
      <c r="B1075" s="149">
        <v>43845</v>
      </c>
      <c r="C1075">
        <v>117.464653</v>
      </c>
      <c r="D1075">
        <v>-1.1128738614098532E-2</v>
      </c>
      <c r="E1075">
        <v>-1.1128738614098532E-2</v>
      </c>
      <c r="F1075">
        <v>1073</v>
      </c>
      <c r="G1075">
        <f t="shared" ca="1" si="18"/>
        <v>-6.0570462095264677E-2</v>
      </c>
    </row>
    <row r="1076" spans="2:7" x14ac:dyDescent="0.2">
      <c r="B1076" s="149">
        <v>43844</v>
      </c>
      <c r="C1076">
        <v>118.786598</v>
      </c>
      <c r="D1076">
        <v>1.6155000420066613E-2</v>
      </c>
      <c r="E1076">
        <v>1.6155000420066613E-2</v>
      </c>
      <c r="F1076">
        <v>1074</v>
      </c>
      <c r="G1076">
        <f t="shared" ca="1" si="18"/>
        <v>-9.0650843852926738E-2</v>
      </c>
    </row>
    <row r="1077" spans="2:7" x14ac:dyDescent="0.2">
      <c r="B1077" s="149">
        <v>43843</v>
      </c>
      <c r="C1077">
        <v>116.89810900000001</v>
      </c>
      <c r="D1077">
        <v>1.8930047917333531E-2</v>
      </c>
      <c r="E1077">
        <v>1.8930047917333531E-2</v>
      </c>
      <c r="F1077">
        <v>1075</v>
      </c>
      <c r="G1077">
        <f t="shared" ca="1" si="18"/>
        <v>-3.3804833215975723E-2</v>
      </c>
    </row>
    <row r="1078" spans="2:7" x14ac:dyDescent="0.2">
      <c r="B1078" s="149">
        <v>43840</v>
      </c>
      <c r="C1078">
        <v>114.72633399999999</v>
      </c>
      <c r="D1078">
        <v>-1.139139616417954E-2</v>
      </c>
      <c r="E1078">
        <v>-1.139139616417954E-2</v>
      </c>
      <c r="F1078">
        <v>1076</v>
      </c>
      <c r="G1078">
        <f t="shared" ca="1" si="18"/>
        <v>-7.6520206401605784E-2</v>
      </c>
    </row>
    <row r="1079" spans="2:7" x14ac:dyDescent="0.2">
      <c r="B1079" s="149">
        <v>43839</v>
      </c>
      <c r="C1079">
        <v>116.048286</v>
      </c>
      <c r="D1079">
        <v>3.6750878023264436E-3</v>
      </c>
      <c r="E1079">
        <v>3.6750878023264436E-3</v>
      </c>
      <c r="F1079">
        <v>1077</v>
      </c>
      <c r="G1079">
        <f t="shared" ca="1" si="18"/>
        <v>3.690221235927312E-3</v>
      </c>
    </row>
    <row r="1080" spans="2:7" x14ac:dyDescent="0.2">
      <c r="B1080" s="149">
        <v>43838</v>
      </c>
      <c r="C1080">
        <v>115.62336000000001</v>
      </c>
      <c r="D1080">
        <v>-3.0866686360014231E-2</v>
      </c>
      <c r="E1080">
        <v>-3.0866686360014231E-2</v>
      </c>
      <c r="F1080">
        <v>1078</v>
      </c>
      <c r="G1080">
        <f t="shared" ca="1" si="18"/>
        <v>6.2475309592376536E-2</v>
      </c>
    </row>
    <row r="1081" spans="2:7" x14ac:dyDescent="0.2">
      <c r="B1081" s="149">
        <v>43837</v>
      </c>
      <c r="C1081">
        <v>119.305939</v>
      </c>
      <c r="D1081">
        <v>9.2520447132348416E-2</v>
      </c>
      <c r="E1081">
        <v>9.2520447132348416E-2</v>
      </c>
      <c r="F1081">
        <v>1079</v>
      </c>
      <c r="G1081">
        <f t="shared" ca="1" si="18"/>
        <v>5.9513396424179209E-2</v>
      </c>
    </row>
    <row r="1082" spans="2:7" x14ac:dyDescent="0.2">
      <c r="B1082" s="149">
        <v>43836</v>
      </c>
      <c r="C1082">
        <v>109.202477</v>
      </c>
      <c r="D1082">
        <v>-7.4799940192086842E-2</v>
      </c>
      <c r="E1082">
        <v>-7.4799940192086842E-2</v>
      </c>
      <c r="F1082">
        <v>1080</v>
      </c>
      <c r="G1082">
        <f t="shared" ca="1" si="18"/>
        <v>-4.2792516642509278E-2</v>
      </c>
    </row>
    <row r="1083" spans="2:7" x14ac:dyDescent="0.2">
      <c r="B1083" s="149">
        <v>43833</v>
      </c>
      <c r="C1083">
        <v>118.031204</v>
      </c>
      <c r="D1083">
        <v>-1.5748070367216017E-2</v>
      </c>
      <c r="E1083">
        <v>-1.5748070367216017E-2</v>
      </c>
      <c r="F1083">
        <v>1081</v>
      </c>
      <c r="G1083">
        <f t="shared" ca="1" si="18"/>
        <v>-2.0420923539948951E-2</v>
      </c>
    </row>
    <row r="1084" spans="2:7" x14ac:dyDescent="0.2">
      <c r="B1084" s="149">
        <v>43832</v>
      </c>
      <c r="C1084">
        <v>119.919708</v>
      </c>
      <c r="D1084">
        <v>3.3781068291543627E-2</v>
      </c>
      <c r="E1084">
        <v>3.3781068291543627E-2</v>
      </c>
      <c r="F1084">
        <v>1082</v>
      </c>
      <c r="G1084">
        <f t="shared" ca="1" si="18"/>
        <v>1.2819099141120798E-2</v>
      </c>
    </row>
    <row r="1085" spans="2:7" x14ac:dyDescent="0.2">
      <c r="B1085" s="149">
        <v>43831</v>
      </c>
      <c r="C1085">
        <v>116.001068</v>
      </c>
      <c r="D1085">
        <v>0.17447422437044191</v>
      </c>
      <c r="E1085">
        <v>0.17447422437044191</v>
      </c>
      <c r="F1085">
        <v>1083</v>
      </c>
      <c r="G1085">
        <f t="shared" ca="1" si="18"/>
        <v>-4.0012745482147942E-2</v>
      </c>
    </row>
    <row r="1086" spans="2:7" x14ac:dyDescent="0.2">
      <c r="B1086" s="149">
        <v>43830</v>
      </c>
      <c r="C1086">
        <v>98.768508999999995</v>
      </c>
      <c r="D1086">
        <v>7.6131627452097519E-2</v>
      </c>
      <c r="E1086">
        <v>7.6131627452097519E-2</v>
      </c>
      <c r="F1086">
        <v>1084</v>
      </c>
      <c r="G1086">
        <f t="shared" ca="1" si="18"/>
        <v>-1.4530022504804101E-2</v>
      </c>
    </row>
    <row r="1087" spans="2:7" x14ac:dyDescent="0.2">
      <c r="B1087" s="149">
        <v>43829</v>
      </c>
      <c r="C1087">
        <v>91.781066999999993</v>
      </c>
      <c r="D1087">
        <v>3.0752869742439407E-2</v>
      </c>
      <c r="E1087">
        <v>3.0752869742439407E-2</v>
      </c>
      <c r="F1087">
        <v>1085</v>
      </c>
      <c r="G1087">
        <f t="shared" ca="1" si="18"/>
        <v>-7.5564053116461083E-2</v>
      </c>
    </row>
    <row r="1088" spans="2:7" x14ac:dyDescent="0.2">
      <c r="B1088" s="149">
        <v>43826</v>
      </c>
      <c r="C1088">
        <v>89.042747000000006</v>
      </c>
      <c r="D1088">
        <v>6.0742465369149373E-2</v>
      </c>
      <c r="E1088">
        <v>6.0742465369149373E-2</v>
      </c>
      <c r="F1088">
        <v>1086</v>
      </c>
      <c r="G1088">
        <f t="shared" ca="1" si="18"/>
        <v>7.5012101002913155E-3</v>
      </c>
    </row>
    <row r="1089" spans="2:7" x14ac:dyDescent="0.2">
      <c r="B1089" s="149">
        <v>43825</v>
      </c>
      <c r="C1089">
        <v>83.943793999999997</v>
      </c>
      <c r="D1089">
        <v>2.715183876525129E-2</v>
      </c>
      <c r="E1089">
        <v>2.715183876525129E-2</v>
      </c>
      <c r="F1089">
        <v>1087</v>
      </c>
      <c r="G1089">
        <f t="shared" ca="1" si="18"/>
        <v>-8.9207296081755538E-3</v>
      </c>
    </row>
    <row r="1090" spans="2:7" x14ac:dyDescent="0.2">
      <c r="B1090" s="149">
        <v>43823</v>
      </c>
      <c r="C1090">
        <v>81.724815000000007</v>
      </c>
      <c r="D1090">
        <v>-1.1986131433427924E-2</v>
      </c>
      <c r="E1090">
        <v>-1.1986131433427924E-2</v>
      </c>
      <c r="F1090">
        <v>1088</v>
      </c>
      <c r="G1090">
        <f t="shared" ca="1" si="18"/>
        <v>-5.5652074849964532E-2</v>
      </c>
    </row>
    <row r="1091" spans="2:7" x14ac:dyDescent="0.2">
      <c r="B1091" s="149">
        <v>43822</v>
      </c>
      <c r="C1091">
        <v>82.716262999999998</v>
      </c>
      <c r="D1091">
        <v>-3.4130188332847349E-3</v>
      </c>
      <c r="E1091">
        <v>-3.4130188332847349E-3</v>
      </c>
      <c r="F1091">
        <v>1089</v>
      </c>
      <c r="G1091">
        <f t="shared" ref="G1091:G1154" ca="1" si="19">_xlfn.NORM.INV(RAND(),$N$5,$N$6)</f>
        <v>-3.5161517210794739E-2</v>
      </c>
    </row>
    <row r="1092" spans="2:7" x14ac:dyDescent="0.2">
      <c r="B1092" s="149">
        <v>43819</v>
      </c>
      <c r="C1092">
        <v>82.999542000000005</v>
      </c>
      <c r="D1092">
        <v>-7.3404825624399936E-3</v>
      </c>
      <c r="E1092">
        <v>-7.3404825624399936E-3</v>
      </c>
      <c r="F1092">
        <v>1090</v>
      </c>
      <c r="G1092">
        <f t="shared" ca="1" si="19"/>
        <v>2.2104793119958409E-2</v>
      </c>
    </row>
    <row r="1093" spans="2:7" x14ac:dyDescent="0.2">
      <c r="B1093" s="149">
        <v>43818</v>
      </c>
      <c r="C1093">
        <v>83.613303999999999</v>
      </c>
      <c r="D1093">
        <v>1.0267908450846444E-2</v>
      </c>
      <c r="E1093">
        <v>1.0267908450846444E-2</v>
      </c>
      <c r="F1093">
        <v>1091</v>
      </c>
      <c r="G1093">
        <f t="shared" ca="1" si="19"/>
        <v>2.5832525217021909E-2</v>
      </c>
    </row>
    <row r="1094" spans="2:7" x14ac:dyDescent="0.2">
      <c r="B1094" s="149">
        <v>43817</v>
      </c>
      <c r="C1094">
        <v>82.763496000000004</v>
      </c>
      <c r="D1094">
        <v>4.7192595370498372E-2</v>
      </c>
      <c r="E1094">
        <v>4.7192595370498372E-2</v>
      </c>
      <c r="F1094">
        <v>1092</v>
      </c>
      <c r="G1094">
        <f t="shared" ca="1" si="19"/>
        <v>2.0613594804904035E-2</v>
      </c>
    </row>
    <row r="1095" spans="2:7" x14ac:dyDescent="0.2">
      <c r="B1095" s="149">
        <v>43816</v>
      </c>
      <c r="C1095">
        <v>79.033691000000005</v>
      </c>
      <c r="D1095">
        <v>-5.9709732728162009E-4</v>
      </c>
      <c r="E1095">
        <v>-5.9709732728162009E-4</v>
      </c>
      <c r="F1095">
        <v>1093</v>
      </c>
      <c r="G1095">
        <f t="shared" ca="1" si="19"/>
        <v>1.3165331296655593E-2</v>
      </c>
    </row>
    <row r="1096" spans="2:7" x14ac:dyDescent="0.2">
      <c r="B1096" s="149">
        <v>43815</v>
      </c>
      <c r="C1096">
        <v>79.080910000000003</v>
      </c>
      <c r="D1096">
        <v>-7.1131339253245902E-3</v>
      </c>
      <c r="E1096">
        <v>-7.1131339253245902E-3</v>
      </c>
      <c r="F1096">
        <v>1094</v>
      </c>
      <c r="G1096">
        <f t="shared" ca="1" si="19"/>
        <v>1.8537970733154756E-2</v>
      </c>
    </row>
    <row r="1097" spans="2:7" x14ac:dyDescent="0.2">
      <c r="B1097" s="149">
        <v>43812</v>
      </c>
      <c r="C1097">
        <v>79.647452999999999</v>
      </c>
      <c r="D1097">
        <v>2.6780146281594929E-2</v>
      </c>
      <c r="E1097">
        <v>2.6780146281594929E-2</v>
      </c>
      <c r="F1097">
        <v>1095</v>
      </c>
      <c r="G1097">
        <f t="shared" ca="1" si="19"/>
        <v>1.0805416932443929E-2</v>
      </c>
    </row>
    <row r="1098" spans="2:7" x14ac:dyDescent="0.2">
      <c r="B1098" s="149">
        <v>43811</v>
      </c>
      <c r="C1098">
        <v>77.570114000000004</v>
      </c>
      <c r="D1098">
        <v>-3.6385315341325893E-3</v>
      </c>
      <c r="E1098">
        <v>-3.6385315341325893E-3</v>
      </c>
      <c r="F1098">
        <v>1096</v>
      </c>
      <c r="G1098">
        <f t="shared" ca="1" si="19"/>
        <v>-7.1835022533223464E-2</v>
      </c>
    </row>
    <row r="1099" spans="2:7" x14ac:dyDescent="0.2">
      <c r="B1099" s="149">
        <v>43810</v>
      </c>
      <c r="C1099">
        <v>77.853386</v>
      </c>
      <c r="D1099">
        <v>-1.0797718379967881E-2</v>
      </c>
      <c r="E1099">
        <v>-1.0797718379967881E-2</v>
      </c>
      <c r="F1099">
        <v>1097</v>
      </c>
      <c r="G1099">
        <f t="shared" ca="1" si="19"/>
        <v>-7.2826924326038316E-3</v>
      </c>
    </row>
    <row r="1100" spans="2:7" x14ac:dyDescent="0.2">
      <c r="B1100" s="149">
        <v>43809</v>
      </c>
      <c r="C1100">
        <v>78.703201000000007</v>
      </c>
      <c r="D1100">
        <v>-1.4193014084228959E-2</v>
      </c>
      <c r="E1100">
        <v>-1.4193014084228959E-2</v>
      </c>
      <c r="F1100">
        <v>1098</v>
      </c>
      <c r="G1100">
        <f t="shared" ca="1" si="19"/>
        <v>5.797426986863314E-2</v>
      </c>
    </row>
    <row r="1101" spans="2:7" x14ac:dyDescent="0.2">
      <c r="B1101" s="149">
        <v>43808</v>
      </c>
      <c r="C1101">
        <v>79.836319000000003</v>
      </c>
      <c r="D1101">
        <v>7.1472273916307807E-3</v>
      </c>
      <c r="E1101">
        <v>7.1472273916307807E-3</v>
      </c>
      <c r="F1101">
        <v>1099</v>
      </c>
      <c r="G1101">
        <f t="shared" ca="1" si="19"/>
        <v>1.9366197406673571E-2</v>
      </c>
    </row>
    <row r="1102" spans="2:7" x14ac:dyDescent="0.2">
      <c r="B1102" s="149">
        <v>43805</v>
      </c>
      <c r="C1102">
        <v>79.269760000000005</v>
      </c>
      <c r="D1102">
        <v>-7.6831121875785297E-3</v>
      </c>
      <c r="E1102">
        <v>-7.6831121875785297E-3</v>
      </c>
      <c r="F1102">
        <v>1100</v>
      </c>
      <c r="G1102">
        <f t="shared" ca="1" si="19"/>
        <v>-2.239382004782469E-2</v>
      </c>
    </row>
    <row r="1103" spans="2:7" x14ac:dyDescent="0.2">
      <c r="B1103" s="149">
        <v>43804</v>
      </c>
      <c r="C1103">
        <v>79.883514000000005</v>
      </c>
      <c r="D1103">
        <v>4.7505959752830703E-3</v>
      </c>
      <c r="E1103">
        <v>4.7505959752830703E-3</v>
      </c>
      <c r="F1103">
        <v>1101</v>
      </c>
      <c r="G1103">
        <f t="shared" ca="1" si="19"/>
        <v>4.3521900293878632E-2</v>
      </c>
    </row>
    <row r="1104" spans="2:7" x14ac:dyDescent="0.2">
      <c r="B1104" s="149">
        <v>43803</v>
      </c>
      <c r="C1104">
        <v>79.505814000000001</v>
      </c>
      <c r="D1104">
        <v>1.3237056938738946E-2</v>
      </c>
      <c r="E1104">
        <v>1.3237056938738946E-2</v>
      </c>
      <c r="F1104">
        <v>1102</v>
      </c>
      <c r="G1104">
        <f t="shared" ca="1" si="19"/>
        <v>-7.4329411076326651E-2</v>
      </c>
    </row>
    <row r="1105" spans="2:7" x14ac:dyDescent="0.2">
      <c r="B1105" s="149">
        <v>43802</v>
      </c>
      <c r="C1105">
        <v>78.467140000000001</v>
      </c>
      <c r="D1105">
        <v>-2.1777556176131582E-2</v>
      </c>
      <c r="E1105">
        <v>-2.1777556176131582E-2</v>
      </c>
      <c r="F1105">
        <v>1103</v>
      </c>
      <c r="G1105">
        <f t="shared" ca="1" si="19"/>
        <v>-7.4858803347844838E-2</v>
      </c>
    </row>
    <row r="1106" spans="2:7" x14ac:dyDescent="0.2">
      <c r="B1106" s="149">
        <v>43801</v>
      </c>
      <c r="C1106">
        <v>80.214005</v>
      </c>
      <c r="D1106">
        <v>4.1371615174564677E-3</v>
      </c>
      <c r="E1106">
        <v>4.1371615174564677E-3</v>
      </c>
      <c r="F1106">
        <v>1104</v>
      </c>
      <c r="G1106">
        <f t="shared" ca="1" si="19"/>
        <v>1.049165560261198E-2</v>
      </c>
    </row>
    <row r="1107" spans="2:7" x14ac:dyDescent="0.2">
      <c r="B1107" s="149">
        <v>43798</v>
      </c>
      <c r="C1107">
        <v>79.883514000000005</v>
      </c>
      <c r="D1107">
        <v>1.4997013907985751E-2</v>
      </c>
      <c r="E1107">
        <v>1.4997013907985751E-2</v>
      </c>
      <c r="F1107">
        <v>1105</v>
      </c>
      <c r="G1107">
        <f t="shared" ca="1" si="19"/>
        <v>-1.2597895879103793E-2</v>
      </c>
    </row>
    <row r="1108" spans="2:7" x14ac:dyDescent="0.2">
      <c r="B1108" s="149">
        <v>43797</v>
      </c>
      <c r="C1108">
        <v>78.703201000000007</v>
      </c>
      <c r="D1108">
        <v>1.8028153180087493E-3</v>
      </c>
      <c r="E1108">
        <v>1.8028153180087493E-3</v>
      </c>
      <c r="F1108">
        <v>1106</v>
      </c>
      <c r="G1108">
        <f t="shared" ca="1" si="19"/>
        <v>-1.3699393342255941E-2</v>
      </c>
    </row>
    <row r="1109" spans="2:7" x14ac:dyDescent="0.2">
      <c r="B1109" s="149">
        <v>43796</v>
      </c>
      <c r="C1109">
        <v>78.561569000000006</v>
      </c>
      <c r="D1109">
        <v>-1.5384609021686566E-2</v>
      </c>
      <c r="E1109">
        <v>-1.5384609021686566E-2</v>
      </c>
      <c r="F1109">
        <v>1107</v>
      </c>
      <c r="G1109">
        <f t="shared" ca="1" si="19"/>
        <v>4.3579355927286172E-2</v>
      </c>
    </row>
    <row r="1110" spans="2:7" x14ac:dyDescent="0.2">
      <c r="B1110" s="149">
        <v>43795</v>
      </c>
      <c r="C1110">
        <v>79.789092999999994</v>
      </c>
      <c r="D1110">
        <v>-1.3426796926144732E-2</v>
      </c>
      <c r="E1110">
        <v>-1.3426796926144732E-2</v>
      </c>
      <c r="F1110">
        <v>1108</v>
      </c>
      <c r="G1110">
        <f t="shared" ca="1" si="19"/>
        <v>-1.7099782553040021E-2</v>
      </c>
    </row>
    <row r="1111" spans="2:7" x14ac:dyDescent="0.2">
      <c r="B1111" s="149">
        <v>43794</v>
      </c>
      <c r="C1111">
        <v>80.874984999999995</v>
      </c>
      <c r="D1111">
        <v>-2.9103434321387806E-3</v>
      </c>
      <c r="E1111">
        <v>-2.9103434321387806E-3</v>
      </c>
      <c r="F1111">
        <v>1109</v>
      </c>
      <c r="G1111">
        <f t="shared" ca="1" si="19"/>
        <v>7.5634887874570407E-3</v>
      </c>
    </row>
    <row r="1112" spans="2:7" x14ac:dyDescent="0.2">
      <c r="B1112" s="149">
        <v>43791</v>
      </c>
      <c r="C1112">
        <v>81.111046000000002</v>
      </c>
      <c r="D1112">
        <v>-9.2271509546524248E-3</v>
      </c>
      <c r="E1112">
        <v>-9.2271509546524248E-3</v>
      </c>
      <c r="F1112">
        <v>1110</v>
      </c>
      <c r="G1112">
        <f t="shared" ca="1" si="19"/>
        <v>-7.1444065700737407E-3</v>
      </c>
    </row>
    <row r="1113" spans="2:7" x14ac:dyDescent="0.2">
      <c r="B1113" s="149">
        <v>43790</v>
      </c>
      <c r="C1113">
        <v>81.866439999999997</v>
      </c>
      <c r="D1113">
        <v>-6.8728671994930284E-3</v>
      </c>
      <c r="E1113">
        <v>-6.8728671994930284E-3</v>
      </c>
      <c r="F1113">
        <v>1111</v>
      </c>
      <c r="G1113">
        <f t="shared" ca="1" si="19"/>
        <v>-4.1191699470215427E-2</v>
      </c>
    </row>
    <row r="1114" spans="2:7" x14ac:dyDescent="0.2">
      <c r="B1114" s="149">
        <v>43789</v>
      </c>
      <c r="C1114">
        <v>82.432991000000001</v>
      </c>
      <c r="D1114">
        <v>-1.2443514968766851E-2</v>
      </c>
      <c r="E1114">
        <v>-1.2443514968766851E-2</v>
      </c>
      <c r="F1114">
        <v>1112</v>
      </c>
      <c r="G1114">
        <f t="shared" ca="1" si="19"/>
        <v>-2.3809128284812905E-2</v>
      </c>
    </row>
    <row r="1115" spans="2:7" x14ac:dyDescent="0.2">
      <c r="B1115" s="149">
        <v>43788</v>
      </c>
      <c r="C1115">
        <v>83.471671999999998</v>
      </c>
      <c r="D1115">
        <v>1.9020198072463083E-2</v>
      </c>
      <c r="E1115">
        <v>1.9020198072463083E-2</v>
      </c>
      <c r="F1115">
        <v>1113</v>
      </c>
      <c r="G1115">
        <f t="shared" ca="1" si="19"/>
        <v>-3.8249156547520854E-2</v>
      </c>
    </row>
    <row r="1116" spans="2:7" x14ac:dyDescent="0.2">
      <c r="B1116" s="149">
        <v>43787</v>
      </c>
      <c r="C1116">
        <v>81.913657999999998</v>
      </c>
      <c r="D1116">
        <v>-3.6646354309717195E-2</v>
      </c>
      <c r="E1116">
        <v>-3.6646354309717195E-2</v>
      </c>
      <c r="F1116">
        <v>1114</v>
      </c>
      <c r="G1116">
        <f t="shared" ca="1" si="19"/>
        <v>9.1640287295249642E-3</v>
      </c>
    </row>
    <row r="1117" spans="2:7" x14ac:dyDescent="0.2">
      <c r="B1117" s="149">
        <v>43784</v>
      </c>
      <c r="C1117">
        <v>85.029685999999998</v>
      </c>
      <c r="D1117">
        <v>3.3426667870414041E-3</v>
      </c>
      <c r="E1117">
        <v>3.3426667870414041E-3</v>
      </c>
      <c r="F1117">
        <v>1115</v>
      </c>
      <c r="G1117">
        <f t="shared" ca="1" si="19"/>
        <v>2.2284127532902227E-2</v>
      </c>
    </row>
    <row r="1118" spans="2:7" x14ac:dyDescent="0.2">
      <c r="B1118" s="149">
        <v>43783</v>
      </c>
      <c r="C1118">
        <v>84.746407000000005</v>
      </c>
      <c r="D1118">
        <v>-3.8845096933432686E-3</v>
      </c>
      <c r="E1118">
        <v>-3.8845096933432686E-3</v>
      </c>
      <c r="F1118">
        <v>1116</v>
      </c>
      <c r="G1118">
        <f t="shared" ca="1" si="19"/>
        <v>5.8075242308594441E-2</v>
      </c>
    </row>
    <row r="1119" spans="2:7" x14ac:dyDescent="0.2">
      <c r="B1119" s="149">
        <v>43782</v>
      </c>
      <c r="C1119">
        <v>85.076888999999994</v>
      </c>
      <c r="D1119">
        <v>-1.5838272300369598E-2</v>
      </c>
      <c r="E1119">
        <v>-1.5838272300369598E-2</v>
      </c>
      <c r="F1119">
        <v>1117</v>
      </c>
      <c r="G1119">
        <f t="shared" ca="1" si="19"/>
        <v>1.7061783225790366E-2</v>
      </c>
    </row>
    <row r="1120" spans="2:7" x14ac:dyDescent="0.2">
      <c r="B1120" s="149">
        <v>43780</v>
      </c>
      <c r="C1120">
        <v>86.446044999999998</v>
      </c>
      <c r="D1120">
        <v>1.2161314539344334E-2</v>
      </c>
      <c r="E1120">
        <v>1.2161314539344334E-2</v>
      </c>
      <c r="F1120">
        <v>1118</v>
      </c>
      <c r="G1120">
        <f t="shared" ca="1" si="19"/>
        <v>-2.8679279521422046E-2</v>
      </c>
    </row>
    <row r="1121" spans="2:7" x14ac:dyDescent="0.2">
      <c r="B1121" s="149">
        <v>43777</v>
      </c>
      <c r="C1121">
        <v>85.407379000000006</v>
      </c>
      <c r="D1121">
        <v>-7.1351058098513449E-3</v>
      </c>
      <c r="E1121">
        <v>-7.1351058098513449E-3</v>
      </c>
      <c r="F1121">
        <v>1119</v>
      </c>
      <c r="G1121">
        <f t="shared" ca="1" si="19"/>
        <v>1.6471531896928501E-2</v>
      </c>
    </row>
    <row r="1122" spans="2:7" x14ac:dyDescent="0.2">
      <c r="B1122" s="149">
        <v>43776</v>
      </c>
      <c r="C1122">
        <v>86.021148999999994</v>
      </c>
      <c r="D1122">
        <v>-4.9151583510848177E-3</v>
      </c>
      <c r="E1122">
        <v>-4.9151583510848177E-3</v>
      </c>
      <c r="F1122">
        <v>1120</v>
      </c>
      <c r="G1122">
        <f t="shared" ca="1" si="19"/>
        <v>-1.6361002656646872E-2</v>
      </c>
    </row>
    <row r="1123" spans="2:7" x14ac:dyDescent="0.2">
      <c r="B1123" s="149">
        <v>43775</v>
      </c>
      <c r="C1123">
        <v>86.446044999999998</v>
      </c>
      <c r="D1123">
        <v>7.7048946040500811E-3</v>
      </c>
      <c r="E1123">
        <v>7.7048946040500811E-3</v>
      </c>
      <c r="F1123">
        <v>1121</v>
      </c>
      <c r="G1123">
        <f t="shared" ca="1" si="19"/>
        <v>2.5443824010952451E-2</v>
      </c>
    </row>
    <row r="1124" spans="2:7" x14ac:dyDescent="0.2">
      <c r="B1124" s="149">
        <v>43774</v>
      </c>
      <c r="C1124">
        <v>85.785079999999994</v>
      </c>
      <c r="D1124">
        <v>-2.2592800189545251E-2</v>
      </c>
      <c r="E1124">
        <v>-2.2592800189545251E-2</v>
      </c>
      <c r="F1124">
        <v>1122</v>
      </c>
      <c r="G1124">
        <f t="shared" ca="1" si="19"/>
        <v>4.7041298858523595E-2</v>
      </c>
    </row>
    <row r="1125" spans="2:7" x14ac:dyDescent="0.2">
      <c r="B1125" s="149">
        <v>43773</v>
      </c>
      <c r="C1125">
        <v>87.768005000000002</v>
      </c>
      <c r="D1125">
        <v>-2.414692525244724E-2</v>
      </c>
      <c r="E1125">
        <v>-2.414692525244724E-2</v>
      </c>
      <c r="F1125">
        <v>1123</v>
      </c>
      <c r="G1125">
        <f t="shared" ca="1" si="19"/>
        <v>1.9394318254941985E-2</v>
      </c>
    </row>
    <row r="1126" spans="2:7" x14ac:dyDescent="0.2">
      <c r="B1126" s="149">
        <v>43770</v>
      </c>
      <c r="C1126">
        <v>89.939774</v>
      </c>
      <c r="D1126">
        <v>4.2171195666738121E-3</v>
      </c>
      <c r="E1126">
        <v>4.2171195666738121E-3</v>
      </c>
      <c r="F1126">
        <v>1124</v>
      </c>
      <c r="G1126">
        <f t="shared" ca="1" si="19"/>
        <v>7.1312102886998824E-3</v>
      </c>
    </row>
    <row r="1127" spans="2:7" x14ac:dyDescent="0.2">
      <c r="B1127" s="149">
        <v>43769</v>
      </c>
      <c r="C1127">
        <v>89.562079999999995</v>
      </c>
      <c r="D1127">
        <v>4.1163493410207773E-2</v>
      </c>
      <c r="E1127">
        <v>4.1163493410207773E-2</v>
      </c>
      <c r="F1127">
        <v>1125</v>
      </c>
      <c r="G1127">
        <f t="shared" ca="1" si="19"/>
        <v>-3.3383244764596032E-2</v>
      </c>
    </row>
    <row r="1128" spans="2:7" x14ac:dyDescent="0.2">
      <c r="B1128" s="149">
        <v>43768</v>
      </c>
      <c r="C1128">
        <v>86.021148999999994</v>
      </c>
      <c r="D1128">
        <v>3.8569672070263234E-3</v>
      </c>
      <c r="E1128">
        <v>3.8569672070263234E-3</v>
      </c>
      <c r="F1128">
        <v>1126</v>
      </c>
      <c r="G1128">
        <f t="shared" ca="1" si="19"/>
        <v>-1.2026085838995587E-2</v>
      </c>
    </row>
    <row r="1129" spans="2:7" x14ac:dyDescent="0.2">
      <c r="B1129" s="149">
        <v>43767</v>
      </c>
      <c r="C1129">
        <v>85.690642999999994</v>
      </c>
      <c r="D1129">
        <v>-7.1116873247258211E-3</v>
      </c>
      <c r="E1129">
        <v>-7.1116873247258211E-3</v>
      </c>
      <c r="F1129">
        <v>1127</v>
      </c>
      <c r="G1129">
        <f t="shared" ca="1" si="19"/>
        <v>1.9032645568154871E-2</v>
      </c>
    </row>
    <row r="1130" spans="2:7" x14ac:dyDescent="0.2">
      <c r="B1130" s="149">
        <v>43765</v>
      </c>
      <c r="C1130">
        <v>86.304412999999997</v>
      </c>
      <c r="D1130">
        <v>1.2181515280690522E-2</v>
      </c>
      <c r="E1130">
        <v>1.2181515280690522E-2</v>
      </c>
      <c r="F1130">
        <v>1128</v>
      </c>
      <c r="G1130">
        <f t="shared" ca="1" si="19"/>
        <v>3.7180091692566537E-2</v>
      </c>
    </row>
    <row r="1131" spans="2:7" x14ac:dyDescent="0.2">
      <c r="B1131" s="149">
        <v>43763</v>
      </c>
      <c r="C1131">
        <v>85.265747000000005</v>
      </c>
      <c r="D1131">
        <v>-1.5803836862024339E-2</v>
      </c>
      <c r="E1131">
        <v>-1.5803836862024339E-2</v>
      </c>
      <c r="F1131">
        <v>1129</v>
      </c>
      <c r="G1131">
        <f t="shared" ca="1" si="19"/>
        <v>-1.5272199961866656E-2</v>
      </c>
    </row>
    <row r="1132" spans="2:7" x14ac:dyDescent="0.2">
      <c r="B1132" s="149">
        <v>43762</v>
      </c>
      <c r="C1132">
        <v>86.634911000000002</v>
      </c>
      <c r="D1132">
        <v>1.7748250798096565E-2</v>
      </c>
      <c r="E1132">
        <v>1.7748250798096565E-2</v>
      </c>
      <c r="F1132">
        <v>1130</v>
      </c>
      <c r="G1132">
        <f t="shared" ca="1" si="19"/>
        <v>6.5989997721384197E-2</v>
      </c>
    </row>
    <row r="1133" spans="2:7" x14ac:dyDescent="0.2">
      <c r="B1133" s="149">
        <v>43761</v>
      </c>
      <c r="C1133">
        <v>85.124106999999995</v>
      </c>
      <c r="D1133">
        <v>9.5183787224474414E-3</v>
      </c>
      <c r="E1133">
        <v>9.5183787224474414E-3</v>
      </c>
      <c r="F1133">
        <v>1131</v>
      </c>
      <c r="G1133">
        <f t="shared" ca="1" si="19"/>
        <v>-2.8031582623206732E-2</v>
      </c>
    </row>
    <row r="1134" spans="2:7" x14ac:dyDescent="0.2">
      <c r="B1134" s="149">
        <v>43760</v>
      </c>
      <c r="C1134">
        <v>84.321503000000007</v>
      </c>
      <c r="D1134">
        <v>2.2324070493080404E-2</v>
      </c>
      <c r="E1134">
        <v>2.2324070493080404E-2</v>
      </c>
      <c r="F1134">
        <v>1132</v>
      </c>
      <c r="G1134">
        <f t="shared" ca="1" si="19"/>
        <v>7.6919399808991901E-3</v>
      </c>
    </row>
    <row r="1135" spans="2:7" x14ac:dyDescent="0.2">
      <c r="B1135" s="149">
        <v>43756</v>
      </c>
      <c r="C1135">
        <v>82.480209000000002</v>
      </c>
      <c r="D1135">
        <v>1.1580891618973009E-2</v>
      </c>
      <c r="E1135">
        <v>1.1580891618973009E-2</v>
      </c>
      <c r="F1135">
        <v>1133</v>
      </c>
      <c r="G1135">
        <f t="shared" ca="1" si="19"/>
        <v>-2.0459864377717807E-3</v>
      </c>
    </row>
    <row r="1136" spans="2:7" x14ac:dyDescent="0.2">
      <c r="B1136" s="149">
        <v>43755</v>
      </c>
      <c r="C1136">
        <v>81.53595</v>
      </c>
      <c r="D1136">
        <v>-6.3292439691096328E-3</v>
      </c>
      <c r="E1136">
        <v>-6.3292439691096328E-3</v>
      </c>
      <c r="F1136">
        <v>1134</v>
      </c>
      <c r="G1136">
        <f t="shared" ca="1" si="19"/>
        <v>4.9806222391193283E-2</v>
      </c>
    </row>
    <row r="1137" spans="2:7" x14ac:dyDescent="0.2">
      <c r="B1137" s="149">
        <v>43754</v>
      </c>
      <c r="C1137">
        <v>82.055297999999993</v>
      </c>
      <c r="D1137">
        <v>-6.8570609555893332E-3</v>
      </c>
      <c r="E1137">
        <v>-6.8570609555893332E-3</v>
      </c>
      <c r="F1137">
        <v>1135</v>
      </c>
      <c r="G1137">
        <f t="shared" ca="1" si="19"/>
        <v>2.7372622537652626E-3</v>
      </c>
    </row>
    <row r="1138" spans="2:7" x14ac:dyDescent="0.2">
      <c r="B1138" s="149">
        <v>43753</v>
      </c>
      <c r="C1138">
        <v>82.621841000000003</v>
      </c>
      <c r="D1138">
        <v>-6.2464952687345384E-3</v>
      </c>
      <c r="E1138">
        <v>-6.2464952687345384E-3</v>
      </c>
      <c r="F1138">
        <v>1136</v>
      </c>
      <c r="G1138">
        <f t="shared" ca="1" si="19"/>
        <v>-1.2508218947831821E-2</v>
      </c>
    </row>
    <row r="1139" spans="2:7" x14ac:dyDescent="0.2">
      <c r="B1139" s="149">
        <v>43752</v>
      </c>
      <c r="C1139">
        <v>83.141182000000001</v>
      </c>
      <c r="D1139">
        <v>9.7478020080069474E-3</v>
      </c>
      <c r="E1139">
        <v>9.7478020080069474E-3</v>
      </c>
      <c r="F1139">
        <v>1137</v>
      </c>
      <c r="G1139">
        <f t="shared" ca="1" si="19"/>
        <v>8.395964357332425E-2</v>
      </c>
    </row>
    <row r="1140" spans="2:7" x14ac:dyDescent="0.2">
      <c r="B1140" s="149">
        <v>43749</v>
      </c>
      <c r="C1140">
        <v>82.338561999999996</v>
      </c>
      <c r="D1140">
        <v>-7.3989729329344443E-3</v>
      </c>
      <c r="E1140">
        <v>-7.3989729329344443E-3</v>
      </c>
      <c r="F1140">
        <v>1138</v>
      </c>
      <c r="G1140">
        <f t="shared" ca="1" si="19"/>
        <v>6.5942336056780904E-2</v>
      </c>
    </row>
    <row r="1141" spans="2:7" x14ac:dyDescent="0.2">
      <c r="B1141" s="149">
        <v>43748</v>
      </c>
      <c r="C1141">
        <v>82.952324000000004</v>
      </c>
      <c r="D1141">
        <v>1.7102258731085554E-3</v>
      </c>
      <c r="E1141">
        <v>1.7102258731085554E-3</v>
      </c>
      <c r="F1141">
        <v>1139</v>
      </c>
      <c r="G1141">
        <f t="shared" ca="1" si="19"/>
        <v>4.9012788437205176E-2</v>
      </c>
    </row>
    <row r="1142" spans="2:7" x14ac:dyDescent="0.2">
      <c r="B1142" s="149">
        <v>43747</v>
      </c>
      <c r="C1142">
        <v>82.810699</v>
      </c>
      <c r="D1142">
        <v>-2.5013760776753588E-2</v>
      </c>
      <c r="E1142">
        <v>-2.5013760776753588E-2</v>
      </c>
      <c r="F1142">
        <v>1140</v>
      </c>
      <c r="G1142">
        <f t="shared" ca="1" si="19"/>
        <v>-1.6262526979247981E-2</v>
      </c>
    </row>
    <row r="1143" spans="2:7" x14ac:dyDescent="0.2">
      <c r="B1143" s="149">
        <v>43745</v>
      </c>
      <c r="C1143">
        <v>84.935248999999999</v>
      </c>
      <c r="D1143">
        <v>-6.6263738772519903E-3</v>
      </c>
      <c r="E1143">
        <v>-6.6263738772519903E-3</v>
      </c>
      <c r="F1143">
        <v>1141</v>
      </c>
      <c r="G1143">
        <f t="shared" ca="1" si="19"/>
        <v>-8.0559335306402635E-2</v>
      </c>
    </row>
    <row r="1144" spans="2:7" x14ac:dyDescent="0.2">
      <c r="B1144" s="149">
        <v>43742</v>
      </c>
      <c r="C1144">
        <v>85.501816000000005</v>
      </c>
      <c r="D1144">
        <v>-5.4914548639146757E-3</v>
      </c>
      <c r="E1144">
        <v>-5.4914548639146757E-3</v>
      </c>
      <c r="F1144">
        <v>1142</v>
      </c>
      <c r="G1144">
        <f t="shared" ca="1" si="19"/>
        <v>3.4747354597622071E-2</v>
      </c>
    </row>
    <row r="1145" spans="2:7" x14ac:dyDescent="0.2">
      <c r="B1145" s="149">
        <v>43741</v>
      </c>
      <c r="C1145">
        <v>85.973938000000004</v>
      </c>
      <c r="D1145">
        <v>1.3920011189522453E-2</v>
      </c>
      <c r="E1145">
        <v>1.3920011189522453E-2</v>
      </c>
      <c r="F1145">
        <v>1143</v>
      </c>
      <c r="G1145">
        <f t="shared" ca="1" si="19"/>
        <v>3.7223925183207961E-2</v>
      </c>
    </row>
    <row r="1146" spans="2:7" x14ac:dyDescent="0.2">
      <c r="B1146" s="149">
        <v>43739</v>
      </c>
      <c r="C1146">
        <v>84.793610000000001</v>
      </c>
      <c r="D1146">
        <v>6.726388878368475E-3</v>
      </c>
      <c r="E1146">
        <v>6.726388878368475E-3</v>
      </c>
      <c r="F1146">
        <v>1144</v>
      </c>
      <c r="G1146">
        <f t="shared" ca="1" si="19"/>
        <v>6.8030415698228958E-2</v>
      </c>
    </row>
    <row r="1147" spans="2:7" x14ac:dyDescent="0.2">
      <c r="B1147" s="149">
        <v>43738</v>
      </c>
      <c r="C1147">
        <v>84.227065999999994</v>
      </c>
      <c r="D1147">
        <v>-3.5675722685069987E-2</v>
      </c>
      <c r="E1147">
        <v>-3.5675722685069987E-2</v>
      </c>
      <c r="F1147">
        <v>1145</v>
      </c>
      <c r="G1147">
        <f t="shared" ca="1" si="19"/>
        <v>7.148416327078258E-2</v>
      </c>
    </row>
    <row r="1148" spans="2:7" x14ac:dyDescent="0.2">
      <c r="B1148" s="149">
        <v>43735</v>
      </c>
      <c r="C1148">
        <v>87.343093999999994</v>
      </c>
      <c r="D1148">
        <v>-5.376312004972043E-3</v>
      </c>
      <c r="E1148">
        <v>-5.376312004972043E-3</v>
      </c>
      <c r="F1148">
        <v>1146</v>
      </c>
      <c r="G1148">
        <f t="shared" ca="1" si="19"/>
        <v>1.8650509346286089E-2</v>
      </c>
    </row>
    <row r="1149" spans="2:7" x14ac:dyDescent="0.2">
      <c r="B1149" s="149">
        <v>43734</v>
      </c>
      <c r="C1149">
        <v>87.815216000000007</v>
      </c>
      <c r="D1149">
        <v>2.6490136747460633E-2</v>
      </c>
      <c r="E1149">
        <v>2.6490136747460633E-2</v>
      </c>
      <c r="F1149">
        <v>1147</v>
      </c>
      <c r="G1149">
        <f t="shared" ca="1" si="19"/>
        <v>-2.2052397587916682E-2</v>
      </c>
    </row>
    <row r="1150" spans="2:7" x14ac:dyDescent="0.2">
      <c r="B1150" s="149">
        <v>43733</v>
      </c>
      <c r="C1150">
        <v>85.549010999999993</v>
      </c>
      <c r="D1150">
        <v>1.5126015260860621E-2</v>
      </c>
      <c r="E1150">
        <v>1.5126015260860621E-2</v>
      </c>
      <c r="F1150">
        <v>1148</v>
      </c>
      <c r="G1150">
        <f t="shared" ca="1" si="19"/>
        <v>6.6146696859649551E-2</v>
      </c>
    </row>
    <row r="1151" spans="2:7" x14ac:dyDescent="0.2">
      <c r="B1151" s="149">
        <v>43732</v>
      </c>
      <c r="C1151">
        <v>84.274276999999998</v>
      </c>
      <c r="D1151">
        <v>2.8091629758847112E-3</v>
      </c>
      <c r="E1151">
        <v>2.8091629758847112E-3</v>
      </c>
      <c r="F1151">
        <v>1149</v>
      </c>
      <c r="G1151">
        <f t="shared" ca="1" si="19"/>
        <v>3.4891313573269522E-2</v>
      </c>
    </row>
    <row r="1152" spans="2:7" x14ac:dyDescent="0.2">
      <c r="B1152" s="149">
        <v>43731</v>
      </c>
      <c r="C1152">
        <v>84.038200000000003</v>
      </c>
      <c r="D1152">
        <v>-5.6173819594013282E-4</v>
      </c>
      <c r="E1152">
        <v>-5.6173819594013282E-4</v>
      </c>
      <c r="F1152">
        <v>1150</v>
      </c>
      <c r="G1152">
        <f t="shared" ca="1" si="19"/>
        <v>1.1082816514637005E-2</v>
      </c>
    </row>
    <row r="1153" spans="2:7" x14ac:dyDescent="0.2">
      <c r="B1153" s="149">
        <v>43728</v>
      </c>
      <c r="C1153">
        <v>84.085434000000006</v>
      </c>
      <c r="D1153">
        <v>1.0209848762929134E-2</v>
      </c>
      <c r="E1153">
        <v>1.0209848762929134E-2</v>
      </c>
      <c r="F1153">
        <v>1151</v>
      </c>
      <c r="G1153">
        <f t="shared" ca="1" si="19"/>
        <v>-3.9661724738011397E-2</v>
      </c>
    </row>
    <row r="1154" spans="2:7" x14ac:dyDescent="0.2">
      <c r="B1154" s="149">
        <v>43727</v>
      </c>
      <c r="C1154">
        <v>83.235611000000006</v>
      </c>
      <c r="D1154">
        <v>-1.0106661279764586E-2</v>
      </c>
      <c r="E1154">
        <v>-1.0106661279764586E-2</v>
      </c>
      <c r="F1154">
        <v>1152</v>
      </c>
      <c r="G1154">
        <f t="shared" ca="1" si="19"/>
        <v>-5.1816719609960593E-2</v>
      </c>
    </row>
    <row r="1155" spans="2:7" x14ac:dyDescent="0.2">
      <c r="B1155" s="149">
        <v>43726</v>
      </c>
      <c r="C1155">
        <v>84.085434000000006</v>
      </c>
      <c r="D1155">
        <v>2.0630330075862128E-2</v>
      </c>
      <c r="E1155">
        <v>2.0630330075862128E-2</v>
      </c>
      <c r="F1155">
        <v>1153</v>
      </c>
      <c r="G1155">
        <f t="shared" ref="G1155:G1218" ca="1" si="20">_xlfn.NORM.INV(RAND(),$N$5,$N$6)</f>
        <v>-2.7409041001744419E-2</v>
      </c>
    </row>
    <row r="1156" spans="2:7" x14ac:dyDescent="0.2">
      <c r="B1156" s="149">
        <v>43725</v>
      </c>
      <c r="C1156">
        <v>82.385788000000005</v>
      </c>
      <c r="D1156">
        <v>-1.7455012786021691E-2</v>
      </c>
      <c r="E1156">
        <v>-1.7455012786021691E-2</v>
      </c>
      <c r="F1156">
        <v>1154</v>
      </c>
      <c r="G1156">
        <f t="shared" ca="1" si="20"/>
        <v>2.314970982789126E-2</v>
      </c>
    </row>
    <row r="1157" spans="2:7" x14ac:dyDescent="0.2">
      <c r="B1157" s="149">
        <v>43724</v>
      </c>
      <c r="C1157">
        <v>83.849379999999996</v>
      </c>
      <c r="D1157">
        <v>4.1642349076026007E-2</v>
      </c>
      <c r="E1157">
        <v>4.1642349076026007E-2</v>
      </c>
      <c r="F1157">
        <v>1155</v>
      </c>
      <c r="G1157">
        <f t="shared" ca="1" si="20"/>
        <v>-4.1761228063966524E-2</v>
      </c>
    </row>
    <row r="1158" spans="2:7" x14ac:dyDescent="0.2">
      <c r="B1158" s="149">
        <v>43721</v>
      </c>
      <c r="C1158">
        <v>80.497283999999993</v>
      </c>
      <c r="D1158">
        <v>-1.9551377612723519E-2</v>
      </c>
      <c r="E1158">
        <v>-1.9551377612723519E-2</v>
      </c>
      <c r="F1158">
        <v>1156</v>
      </c>
      <c r="G1158">
        <f t="shared" ca="1" si="20"/>
        <v>5.6469754820537177E-2</v>
      </c>
    </row>
    <row r="1159" spans="2:7" x14ac:dyDescent="0.2">
      <c r="B1159" s="149">
        <v>43720</v>
      </c>
      <c r="C1159">
        <v>82.102501000000004</v>
      </c>
      <c r="D1159">
        <v>-6.2533761601148083E-2</v>
      </c>
      <c r="E1159">
        <v>-6.2533761601148083E-2</v>
      </c>
      <c r="F1159">
        <v>1157</v>
      </c>
      <c r="G1159">
        <f t="shared" ca="1" si="20"/>
        <v>-3.6889947755437434E-2</v>
      </c>
    </row>
    <row r="1160" spans="2:7" x14ac:dyDescent="0.2">
      <c r="B1160" s="149">
        <v>43719</v>
      </c>
      <c r="C1160">
        <v>87.579155</v>
      </c>
      <c r="D1160">
        <v>0.19677425640765514</v>
      </c>
      <c r="E1160">
        <v>0.19677425640765514</v>
      </c>
      <c r="F1160">
        <v>1158</v>
      </c>
      <c r="G1160">
        <f t="shared" ca="1" si="20"/>
        <v>-4.6691753087886645E-2</v>
      </c>
    </row>
    <row r="1161" spans="2:7" x14ac:dyDescent="0.2">
      <c r="B1161" s="149">
        <v>43717</v>
      </c>
      <c r="C1161">
        <v>73.179344</v>
      </c>
      <c r="D1161">
        <v>1.5727215363873844E-2</v>
      </c>
      <c r="E1161">
        <v>1.5727215363873844E-2</v>
      </c>
      <c r="F1161">
        <v>1159</v>
      </c>
      <c r="G1161">
        <f t="shared" ca="1" si="20"/>
        <v>-3.3503425759932925E-2</v>
      </c>
    </row>
    <row r="1162" spans="2:7" x14ac:dyDescent="0.2">
      <c r="B1162" s="149">
        <v>43714</v>
      </c>
      <c r="C1162">
        <v>72.046256999999997</v>
      </c>
      <c r="D1162">
        <v>1.1936427820126739E-2</v>
      </c>
      <c r="E1162">
        <v>1.1936427820126739E-2</v>
      </c>
      <c r="F1162">
        <v>1160</v>
      </c>
      <c r="G1162">
        <f t="shared" ca="1" si="20"/>
        <v>1.7386492459666617E-2</v>
      </c>
    </row>
    <row r="1163" spans="2:7" x14ac:dyDescent="0.2">
      <c r="B1163" s="149">
        <v>43713</v>
      </c>
      <c r="C1163">
        <v>71.196426000000002</v>
      </c>
      <c r="D1163">
        <v>-1.6307810084600138E-2</v>
      </c>
      <c r="E1163">
        <v>-1.6307810084600138E-2</v>
      </c>
      <c r="F1163">
        <v>1161</v>
      </c>
      <c r="G1163">
        <f t="shared" ca="1" si="20"/>
        <v>-1.9282651072028707E-2</v>
      </c>
    </row>
    <row r="1164" spans="2:7" x14ac:dyDescent="0.2">
      <c r="B1164" s="149">
        <v>43712</v>
      </c>
      <c r="C1164">
        <v>72.376732000000004</v>
      </c>
      <c r="D1164">
        <v>1.9960074045849721E-2</v>
      </c>
      <c r="E1164">
        <v>1.9960074045849721E-2</v>
      </c>
      <c r="F1164">
        <v>1162</v>
      </c>
      <c r="G1164">
        <f t="shared" ca="1" si="20"/>
        <v>2.6922185387336393E-2</v>
      </c>
    </row>
    <row r="1165" spans="2:7" x14ac:dyDescent="0.2">
      <c r="B1165" s="149">
        <v>43711</v>
      </c>
      <c r="C1165">
        <v>70.960357999999999</v>
      </c>
      <c r="D1165">
        <v>-2.3391768599407198E-2</v>
      </c>
      <c r="E1165">
        <v>-2.3391768599407198E-2</v>
      </c>
      <c r="F1165">
        <v>1163</v>
      </c>
      <c r="G1165">
        <f t="shared" ca="1" si="20"/>
        <v>-2.458589310368442E-2</v>
      </c>
    </row>
    <row r="1166" spans="2:7" x14ac:dyDescent="0.2">
      <c r="B1166" s="149">
        <v>43707</v>
      </c>
      <c r="C1166">
        <v>72.660004000000001</v>
      </c>
      <c r="D1166">
        <v>2.463386933132377E-2</v>
      </c>
      <c r="E1166">
        <v>2.463386933132377E-2</v>
      </c>
      <c r="F1166">
        <v>1164</v>
      </c>
      <c r="G1166">
        <f t="shared" ca="1" si="20"/>
        <v>1.8512015602741384E-2</v>
      </c>
    </row>
    <row r="1167" spans="2:7" x14ac:dyDescent="0.2">
      <c r="B1167" s="149">
        <v>43706</v>
      </c>
      <c r="C1167">
        <v>70.913139000000001</v>
      </c>
      <c r="D1167">
        <v>-1.3140748386954556E-2</v>
      </c>
      <c r="E1167">
        <v>-1.3140748386954556E-2</v>
      </c>
      <c r="F1167">
        <v>1165</v>
      </c>
      <c r="G1167">
        <f t="shared" ca="1" si="20"/>
        <v>1.3674788506922005E-2</v>
      </c>
    </row>
    <row r="1168" spans="2:7" x14ac:dyDescent="0.2">
      <c r="B1168" s="149">
        <v>43705</v>
      </c>
      <c r="C1168">
        <v>71.857399000000001</v>
      </c>
      <c r="D1168">
        <v>1.0624088589344216E-2</v>
      </c>
      <c r="E1168">
        <v>1.0624088589344216E-2</v>
      </c>
      <c r="F1168">
        <v>1166</v>
      </c>
      <c r="G1168">
        <f t="shared" ca="1" si="20"/>
        <v>-6.5321606910083187E-3</v>
      </c>
    </row>
    <row r="1169" spans="2:7" x14ac:dyDescent="0.2">
      <c r="B1169" s="149">
        <v>43704</v>
      </c>
      <c r="C1169">
        <v>71.102005000000005</v>
      </c>
      <c r="D1169">
        <v>3.8620670594937824E-2</v>
      </c>
      <c r="E1169">
        <v>3.8620670594937824E-2</v>
      </c>
      <c r="F1169">
        <v>1167</v>
      </c>
      <c r="G1169">
        <f t="shared" ca="1" si="20"/>
        <v>-2.9471616372471459E-2</v>
      </c>
    </row>
    <row r="1170" spans="2:7" x14ac:dyDescent="0.2">
      <c r="B1170" s="149">
        <v>43703</v>
      </c>
      <c r="C1170">
        <v>68.458106999999998</v>
      </c>
      <c r="D1170">
        <v>-5.4867676181197924E-3</v>
      </c>
      <c r="E1170">
        <v>-5.4867676181197924E-3</v>
      </c>
      <c r="F1170">
        <v>1168</v>
      </c>
      <c r="G1170">
        <f t="shared" ca="1" si="20"/>
        <v>1.8870933285784663E-2</v>
      </c>
    </row>
    <row r="1171" spans="2:7" x14ac:dyDescent="0.2">
      <c r="B1171" s="149">
        <v>43700</v>
      </c>
      <c r="C1171">
        <v>68.835792999999995</v>
      </c>
      <c r="D1171">
        <v>2.7510475266327183E-3</v>
      </c>
      <c r="E1171">
        <v>2.7510475266327183E-3</v>
      </c>
      <c r="F1171">
        <v>1169</v>
      </c>
      <c r="G1171">
        <f t="shared" ca="1" si="20"/>
        <v>2.6362274738651548E-2</v>
      </c>
    </row>
    <row r="1172" spans="2:7" x14ac:dyDescent="0.2">
      <c r="B1172" s="149">
        <v>43699</v>
      </c>
      <c r="C1172">
        <v>68.646941999999996</v>
      </c>
      <c r="D1172">
        <v>-6.6752415978383481E-2</v>
      </c>
      <c r="E1172">
        <v>-6.6752415978383481E-2</v>
      </c>
      <c r="F1172">
        <v>1170</v>
      </c>
      <c r="G1172">
        <f t="shared" ca="1" si="20"/>
        <v>2.5525413716455451E-2</v>
      </c>
    </row>
    <row r="1173" spans="2:7" x14ac:dyDescent="0.2">
      <c r="B1173" s="149">
        <v>43698</v>
      </c>
      <c r="C1173">
        <v>73.557052999999996</v>
      </c>
      <c r="D1173">
        <v>-5.9746408457436694E-2</v>
      </c>
      <c r="E1173">
        <v>-5.9746408457436694E-2</v>
      </c>
      <c r="F1173">
        <v>1171</v>
      </c>
      <c r="G1173">
        <f t="shared" ca="1" si="20"/>
        <v>-2.2071693268460969E-2</v>
      </c>
    </row>
    <row r="1174" spans="2:7" x14ac:dyDescent="0.2">
      <c r="B1174" s="149">
        <v>43697</v>
      </c>
      <c r="C1174">
        <v>78.231078999999994</v>
      </c>
      <c r="D1174">
        <v>3.1113904117588388E-2</v>
      </c>
      <c r="E1174">
        <v>3.1113904117588388E-2</v>
      </c>
      <c r="F1174">
        <v>1172</v>
      </c>
      <c r="G1174">
        <f t="shared" ca="1" si="20"/>
        <v>3.7915222409237693E-4</v>
      </c>
    </row>
    <row r="1175" spans="2:7" x14ac:dyDescent="0.2">
      <c r="B1175" s="149">
        <v>43696</v>
      </c>
      <c r="C1175">
        <v>75.870452999999998</v>
      </c>
      <c r="D1175">
        <v>1.5489325339529063E-2</v>
      </c>
      <c r="E1175">
        <v>1.5489325339529063E-2</v>
      </c>
      <c r="F1175">
        <v>1173</v>
      </c>
      <c r="G1175">
        <f t="shared" ca="1" si="20"/>
        <v>5.356955983487087E-2</v>
      </c>
    </row>
    <row r="1176" spans="2:7" x14ac:dyDescent="0.2">
      <c r="B1176" s="149">
        <v>43693</v>
      </c>
      <c r="C1176">
        <v>74.713195999999996</v>
      </c>
      <c r="D1176">
        <v>3.1076209489480327E-3</v>
      </c>
      <c r="E1176">
        <v>3.1076209489480327E-3</v>
      </c>
      <c r="F1176">
        <v>1174</v>
      </c>
      <c r="G1176">
        <f t="shared" ca="1" si="20"/>
        <v>-5.2111192396173296E-2</v>
      </c>
    </row>
    <row r="1177" spans="2:7" x14ac:dyDescent="0.2">
      <c r="B1177" s="149">
        <v>43691</v>
      </c>
      <c r="C1177">
        <v>74.481735</v>
      </c>
      <c r="D1177">
        <v>2.9430565668870284E-2</v>
      </c>
      <c r="E1177">
        <v>2.9430565668870284E-2</v>
      </c>
      <c r="F1177">
        <v>1175</v>
      </c>
      <c r="G1177">
        <f t="shared" ca="1" si="20"/>
        <v>1.1511241915414134E-2</v>
      </c>
    </row>
    <row r="1178" spans="2:7" x14ac:dyDescent="0.2">
      <c r="B1178" s="149">
        <v>43690</v>
      </c>
      <c r="C1178">
        <v>72.352363999999994</v>
      </c>
      <c r="D1178">
        <v>-5.9566783413920507E-2</v>
      </c>
      <c r="E1178">
        <v>-5.9566783413920507E-2</v>
      </c>
      <c r="F1178">
        <v>1176</v>
      </c>
      <c r="G1178">
        <f t="shared" ca="1" si="20"/>
        <v>1.4775975883413348E-2</v>
      </c>
    </row>
    <row r="1179" spans="2:7" x14ac:dyDescent="0.2">
      <c r="B1179" s="149">
        <v>43686</v>
      </c>
      <c r="C1179">
        <v>76.935142999999997</v>
      </c>
      <c r="D1179">
        <v>1.1564234479036132E-2</v>
      </c>
      <c r="E1179">
        <v>1.1564234479036132E-2</v>
      </c>
      <c r="F1179">
        <v>1177</v>
      </c>
      <c r="G1179">
        <f t="shared" ca="1" si="20"/>
        <v>2.1582894347765471E-2</v>
      </c>
    </row>
    <row r="1180" spans="2:7" x14ac:dyDescent="0.2">
      <c r="B1180" s="149">
        <v>43685</v>
      </c>
      <c r="C1180">
        <v>76.055617999999996</v>
      </c>
      <c r="D1180">
        <v>-1.2026625377063243E-2</v>
      </c>
      <c r="E1180">
        <v>-1.2026625377063243E-2</v>
      </c>
      <c r="F1180">
        <v>1178</v>
      </c>
      <c r="G1180">
        <f t="shared" ca="1" si="20"/>
        <v>7.5624161704194115E-2</v>
      </c>
    </row>
    <row r="1181" spans="2:7" x14ac:dyDescent="0.2">
      <c r="B1181" s="149">
        <v>43684</v>
      </c>
      <c r="C1181">
        <v>76.981444999999994</v>
      </c>
      <c r="D1181">
        <v>-7.7564329830419818E-3</v>
      </c>
      <c r="E1181">
        <v>-7.7564329830419818E-3</v>
      </c>
      <c r="F1181">
        <v>1179</v>
      </c>
      <c r="G1181">
        <f t="shared" ca="1" si="20"/>
        <v>3.2808985406833947E-2</v>
      </c>
    </row>
    <row r="1182" spans="2:7" x14ac:dyDescent="0.2">
      <c r="B1182" s="149">
        <v>43683</v>
      </c>
      <c r="C1182">
        <v>77.583213999999998</v>
      </c>
      <c r="D1182">
        <v>2.8852221261325056E-2</v>
      </c>
      <c r="E1182">
        <v>2.8852221261325056E-2</v>
      </c>
      <c r="F1182">
        <v>1180</v>
      </c>
      <c r="G1182">
        <f t="shared" ca="1" si="20"/>
        <v>7.4253609917340979E-2</v>
      </c>
    </row>
    <row r="1183" spans="2:7" x14ac:dyDescent="0.2">
      <c r="B1183" s="149">
        <v>43682</v>
      </c>
      <c r="C1183">
        <v>75.407539</v>
      </c>
      <c r="D1183">
        <v>-4.4575026127120235E-2</v>
      </c>
      <c r="E1183">
        <v>-4.4575026127120235E-2</v>
      </c>
      <c r="F1183">
        <v>1181</v>
      </c>
      <c r="G1183">
        <f t="shared" ca="1" si="20"/>
        <v>1.4676110959467161E-2</v>
      </c>
    </row>
    <row r="1184" spans="2:7" x14ac:dyDescent="0.2">
      <c r="B1184" s="149">
        <v>43679</v>
      </c>
      <c r="C1184">
        <v>78.925651999999999</v>
      </c>
      <c r="D1184">
        <v>-2.2362270345287556E-2</v>
      </c>
      <c r="E1184">
        <v>-2.2362270345287556E-2</v>
      </c>
      <c r="F1184">
        <v>1182</v>
      </c>
      <c r="G1184">
        <f t="shared" ca="1" si="20"/>
        <v>-8.173951563543131E-3</v>
      </c>
    </row>
    <row r="1185" spans="2:7" x14ac:dyDescent="0.2">
      <c r="B1185" s="149">
        <v>43678</v>
      </c>
      <c r="C1185">
        <v>80.730980000000002</v>
      </c>
      <c r="D1185">
        <v>-3.4287166263154206E-3</v>
      </c>
      <c r="E1185">
        <v>-3.4287166263154206E-3</v>
      </c>
      <c r="F1185">
        <v>1183</v>
      </c>
      <c r="G1185">
        <f t="shared" ca="1" si="20"/>
        <v>-7.1558566241428714E-3</v>
      </c>
    </row>
    <row r="1186" spans="2:7" x14ac:dyDescent="0.2">
      <c r="B1186" s="149">
        <v>43677</v>
      </c>
      <c r="C1186">
        <v>81.008735999999999</v>
      </c>
      <c r="D1186">
        <v>-1.4084283173870638E-2</v>
      </c>
      <c r="E1186">
        <v>-1.4084283173870638E-2</v>
      </c>
      <c r="F1186">
        <v>1184</v>
      </c>
      <c r="G1186">
        <f t="shared" ca="1" si="20"/>
        <v>-4.8348508298287789E-2</v>
      </c>
    </row>
    <row r="1187" spans="2:7" x14ac:dyDescent="0.2">
      <c r="B1187" s="149">
        <v>43676</v>
      </c>
      <c r="C1187">
        <v>82.165985000000006</v>
      </c>
      <c r="D1187">
        <v>-6.8241486186285713E-2</v>
      </c>
      <c r="E1187">
        <v>-6.8241486186285713E-2</v>
      </c>
      <c r="F1187">
        <v>1185</v>
      </c>
      <c r="G1187">
        <f t="shared" ca="1" si="20"/>
        <v>-7.1192466937238593E-4</v>
      </c>
    </row>
    <row r="1188" spans="2:7" x14ac:dyDescent="0.2">
      <c r="B1188" s="149">
        <v>43675</v>
      </c>
      <c r="C1188">
        <v>88.183777000000006</v>
      </c>
      <c r="D1188">
        <v>-1.2953418534407313E-2</v>
      </c>
      <c r="E1188">
        <v>-1.2953418534407313E-2</v>
      </c>
      <c r="F1188">
        <v>1186</v>
      </c>
      <c r="G1188">
        <f t="shared" ca="1" si="20"/>
        <v>1.3010860292114767E-2</v>
      </c>
    </row>
    <row r="1189" spans="2:7" x14ac:dyDescent="0.2">
      <c r="B1189" s="149">
        <v>43672</v>
      </c>
      <c r="C1189">
        <v>89.341048999999998</v>
      </c>
      <c r="D1189">
        <v>1.3123411577165626E-2</v>
      </c>
      <c r="E1189">
        <v>1.3123411577165626E-2</v>
      </c>
      <c r="F1189">
        <v>1187</v>
      </c>
      <c r="G1189">
        <f t="shared" ca="1" si="20"/>
        <v>1.3169220813930809E-2</v>
      </c>
    </row>
    <row r="1190" spans="2:7" x14ac:dyDescent="0.2">
      <c r="B1190" s="149">
        <v>43671</v>
      </c>
      <c r="C1190">
        <v>88.183777000000006</v>
      </c>
      <c r="D1190">
        <v>-1.1929748188790066E-2</v>
      </c>
      <c r="E1190">
        <v>-1.1929748188790066E-2</v>
      </c>
      <c r="F1190">
        <v>1188</v>
      </c>
      <c r="G1190">
        <f t="shared" ca="1" si="20"/>
        <v>6.2972428588590645E-2</v>
      </c>
    </row>
    <row r="1191" spans="2:7" x14ac:dyDescent="0.2">
      <c r="B1191" s="149">
        <v>43670</v>
      </c>
      <c r="C1191">
        <v>89.248489000000006</v>
      </c>
      <c r="D1191">
        <v>-1.4314711989092446E-2</v>
      </c>
      <c r="E1191">
        <v>-1.4314711989092446E-2</v>
      </c>
      <c r="F1191">
        <v>1189</v>
      </c>
      <c r="G1191">
        <f t="shared" ca="1" si="20"/>
        <v>1.905838399033246E-2</v>
      </c>
    </row>
    <row r="1192" spans="2:7" x14ac:dyDescent="0.2">
      <c r="B1192" s="149">
        <v>43669</v>
      </c>
      <c r="C1192">
        <v>90.544608999999994</v>
      </c>
      <c r="D1192">
        <v>1.5576289849427867E-2</v>
      </c>
      <c r="E1192">
        <v>1.5576289849427867E-2</v>
      </c>
      <c r="F1192">
        <v>1190</v>
      </c>
      <c r="G1192">
        <f t="shared" ca="1" si="20"/>
        <v>-3.4295772600694288E-2</v>
      </c>
    </row>
    <row r="1193" spans="2:7" x14ac:dyDescent="0.2">
      <c r="B1193" s="149">
        <v>43668</v>
      </c>
      <c r="C1193">
        <v>89.155890999999997</v>
      </c>
      <c r="D1193">
        <v>-1.984731362517787E-2</v>
      </c>
      <c r="E1193">
        <v>-1.984731362517787E-2</v>
      </c>
      <c r="F1193">
        <v>1191</v>
      </c>
      <c r="G1193">
        <f t="shared" ca="1" si="20"/>
        <v>1.2813968398201281E-2</v>
      </c>
    </row>
    <row r="1194" spans="2:7" x14ac:dyDescent="0.2">
      <c r="B1194" s="149">
        <v>43665</v>
      </c>
      <c r="C1194">
        <v>90.961226999999994</v>
      </c>
      <c r="D1194">
        <v>-8.5772821404397435E-3</v>
      </c>
      <c r="E1194">
        <v>-8.5772821404397435E-3</v>
      </c>
      <c r="F1194">
        <v>1192</v>
      </c>
      <c r="G1194">
        <f t="shared" ca="1" si="20"/>
        <v>4.6393378046159083E-2</v>
      </c>
    </row>
    <row r="1195" spans="2:7" x14ac:dyDescent="0.2">
      <c r="B1195" s="149">
        <v>43664</v>
      </c>
      <c r="C1195">
        <v>91.748176999999998</v>
      </c>
      <c r="D1195">
        <v>-9.4951733279160407E-3</v>
      </c>
      <c r="E1195">
        <v>-9.4951733279160407E-3</v>
      </c>
      <c r="F1195">
        <v>1193</v>
      </c>
      <c r="G1195">
        <f t="shared" ca="1" si="20"/>
        <v>2.3858941299994899E-2</v>
      </c>
    </row>
    <row r="1196" spans="2:7" x14ac:dyDescent="0.2">
      <c r="B1196" s="149">
        <v>43663</v>
      </c>
      <c r="C1196">
        <v>92.627692999999994</v>
      </c>
      <c r="D1196">
        <v>-2.9112172400264008E-2</v>
      </c>
      <c r="E1196">
        <v>-2.9112172400264008E-2</v>
      </c>
      <c r="F1196">
        <v>1194</v>
      </c>
      <c r="G1196">
        <f t="shared" ca="1" si="20"/>
        <v>-7.4577088945487202E-2</v>
      </c>
    </row>
    <row r="1197" spans="2:7" x14ac:dyDescent="0.2">
      <c r="B1197" s="149">
        <v>43662</v>
      </c>
      <c r="C1197">
        <v>95.405144000000007</v>
      </c>
      <c r="D1197">
        <v>1.0294226610056131E-2</v>
      </c>
      <c r="E1197">
        <v>1.0294226610056131E-2</v>
      </c>
      <c r="F1197">
        <v>1195</v>
      </c>
      <c r="G1197">
        <f t="shared" ca="1" si="20"/>
        <v>1.6367687657216481E-2</v>
      </c>
    </row>
    <row r="1198" spans="2:7" x14ac:dyDescent="0.2">
      <c r="B1198" s="149">
        <v>43661</v>
      </c>
      <c r="C1198">
        <v>94.433029000000005</v>
      </c>
      <c r="D1198">
        <v>-4.0902680389419729E-2</v>
      </c>
      <c r="E1198">
        <v>-4.0902680389419729E-2</v>
      </c>
      <c r="F1198">
        <v>1196</v>
      </c>
      <c r="G1198">
        <f t="shared" ca="1" si="20"/>
        <v>3.8522216671179041E-2</v>
      </c>
    </row>
    <row r="1199" spans="2:7" x14ac:dyDescent="0.2">
      <c r="B1199" s="149">
        <v>43658</v>
      </c>
      <c r="C1199">
        <v>98.460319999999996</v>
      </c>
      <c r="D1199">
        <v>8.134221567156516E-2</v>
      </c>
      <c r="E1199">
        <v>8.134221567156516E-2</v>
      </c>
      <c r="F1199">
        <v>1197</v>
      </c>
      <c r="G1199">
        <f t="shared" ca="1" si="20"/>
        <v>-1.8063399961775507E-3</v>
      </c>
    </row>
    <row r="1200" spans="2:7" x14ac:dyDescent="0.2">
      <c r="B1200" s="149">
        <v>43657</v>
      </c>
      <c r="C1200">
        <v>91.053802000000005</v>
      </c>
      <c r="D1200">
        <v>-1.5229073210699716E-3</v>
      </c>
      <c r="E1200">
        <v>-1.5229073210699716E-3</v>
      </c>
      <c r="F1200">
        <v>1198</v>
      </c>
      <c r="G1200">
        <f t="shared" ca="1" si="20"/>
        <v>-7.6324666915217089E-3</v>
      </c>
    </row>
    <row r="1201" spans="2:7" x14ac:dyDescent="0.2">
      <c r="B1201" s="149">
        <v>43656</v>
      </c>
      <c r="C1201">
        <v>91.192679999999996</v>
      </c>
      <c r="D1201">
        <v>-2.281754174736389E-2</v>
      </c>
      <c r="E1201">
        <v>-2.281754174736389E-2</v>
      </c>
      <c r="F1201">
        <v>1199</v>
      </c>
      <c r="G1201">
        <f t="shared" ca="1" si="20"/>
        <v>-2.8224489673166851E-2</v>
      </c>
    </row>
    <row r="1202" spans="2:7" x14ac:dyDescent="0.2">
      <c r="B1202" s="149">
        <v>43655</v>
      </c>
      <c r="C1202">
        <v>93.322059999999993</v>
      </c>
      <c r="D1202">
        <v>1.3065345180392603E-2</v>
      </c>
      <c r="E1202">
        <v>1.3065345180392603E-2</v>
      </c>
      <c r="F1202">
        <v>1200</v>
      </c>
      <c r="G1202">
        <f t="shared" ca="1" si="20"/>
        <v>1.9707812758314815E-2</v>
      </c>
    </row>
    <row r="1203" spans="2:7" x14ac:dyDescent="0.2">
      <c r="B1203" s="149">
        <v>43654</v>
      </c>
      <c r="C1203">
        <v>92.118499999999997</v>
      </c>
      <c r="D1203">
        <v>-4.5563442022826701E-2</v>
      </c>
      <c r="E1203">
        <v>-4.5563442022826701E-2</v>
      </c>
      <c r="F1203">
        <v>1201</v>
      </c>
      <c r="G1203">
        <f t="shared" ca="1" si="20"/>
        <v>-4.947094623278421E-2</v>
      </c>
    </row>
    <row r="1204" spans="2:7" x14ac:dyDescent="0.2">
      <c r="B1204" s="149">
        <v>43651</v>
      </c>
      <c r="C1204">
        <v>96.516105999999994</v>
      </c>
      <c r="D1204">
        <v>-3.2482667639115004E-2</v>
      </c>
      <c r="E1204">
        <v>-3.2482667639115004E-2</v>
      </c>
      <c r="F1204">
        <v>1202</v>
      </c>
      <c r="G1204">
        <f t="shared" ca="1" si="20"/>
        <v>-4.78110474899014E-2</v>
      </c>
    </row>
    <row r="1205" spans="2:7" x14ac:dyDescent="0.2">
      <c r="B1205" s="149">
        <v>43650</v>
      </c>
      <c r="C1205">
        <v>99.756461999999999</v>
      </c>
      <c r="D1205">
        <v>2.6679346921913621E-2</v>
      </c>
      <c r="E1205">
        <v>2.6679346921913621E-2</v>
      </c>
      <c r="F1205">
        <v>1203</v>
      </c>
      <c r="G1205">
        <f t="shared" ca="1" si="20"/>
        <v>-1.7508564709272051E-3</v>
      </c>
    </row>
    <row r="1206" spans="2:7" x14ac:dyDescent="0.2">
      <c r="B1206" s="149">
        <v>43649</v>
      </c>
      <c r="C1206">
        <v>97.164185000000003</v>
      </c>
      <c r="D1206">
        <v>-7.5649586688934494E-3</v>
      </c>
      <c r="E1206">
        <v>-7.5649586688934494E-3</v>
      </c>
      <c r="F1206">
        <v>1204</v>
      </c>
      <c r="G1206">
        <f t="shared" ca="1" si="20"/>
        <v>-7.2460870602319765E-4</v>
      </c>
    </row>
    <row r="1207" spans="2:7" x14ac:dyDescent="0.2">
      <c r="B1207" s="149">
        <v>43648</v>
      </c>
      <c r="C1207">
        <v>97.904831000000001</v>
      </c>
      <c r="D1207">
        <v>-1.7649804700055803E-2</v>
      </c>
      <c r="E1207">
        <v>-1.7649804700055803E-2</v>
      </c>
      <c r="F1207">
        <v>1205</v>
      </c>
      <c r="G1207">
        <f t="shared" ca="1" si="20"/>
        <v>-6.4132058589475892E-3</v>
      </c>
    </row>
    <row r="1208" spans="2:7" x14ac:dyDescent="0.2">
      <c r="B1208" s="149">
        <v>43647</v>
      </c>
      <c r="C1208">
        <v>99.663878999999994</v>
      </c>
      <c r="D1208">
        <v>1.861352972455975E-3</v>
      </c>
      <c r="E1208">
        <v>1.861352972455975E-3</v>
      </c>
      <c r="F1208">
        <v>1206</v>
      </c>
      <c r="G1208">
        <f t="shared" ca="1" si="20"/>
        <v>2.6246624526219172E-2</v>
      </c>
    </row>
    <row r="1209" spans="2:7" x14ac:dyDescent="0.2">
      <c r="B1209" s="149">
        <v>43644</v>
      </c>
      <c r="C1209">
        <v>99.478713999999997</v>
      </c>
      <c r="D1209">
        <v>1.6075641864904452E-2</v>
      </c>
      <c r="E1209">
        <v>1.6075641864904452E-2</v>
      </c>
      <c r="F1209">
        <v>1207</v>
      </c>
      <c r="G1209">
        <f t="shared" ca="1" si="20"/>
        <v>-1.5053431046489468E-2</v>
      </c>
    </row>
    <row r="1210" spans="2:7" x14ac:dyDescent="0.2">
      <c r="B1210" s="149">
        <v>43643</v>
      </c>
      <c r="C1210">
        <v>97.904831000000001</v>
      </c>
      <c r="D1210">
        <v>2.9197090957653597E-2</v>
      </c>
      <c r="E1210">
        <v>2.9197090957653597E-2</v>
      </c>
      <c r="F1210">
        <v>1208</v>
      </c>
      <c r="G1210">
        <f t="shared" ca="1" si="20"/>
        <v>-2.0062773562628079E-2</v>
      </c>
    </row>
    <row r="1211" spans="2:7" x14ac:dyDescent="0.2">
      <c r="B1211" s="149">
        <v>43642</v>
      </c>
      <c r="C1211">
        <v>95.127387999999996</v>
      </c>
      <c r="D1211">
        <v>-1.457703943824446E-3</v>
      </c>
      <c r="E1211">
        <v>-1.457703943824446E-3</v>
      </c>
      <c r="F1211">
        <v>1209</v>
      </c>
      <c r="G1211">
        <f t="shared" ca="1" si="20"/>
        <v>3.5098591095685361E-2</v>
      </c>
    </row>
    <row r="1212" spans="2:7" x14ac:dyDescent="0.2">
      <c r="B1212" s="149">
        <v>43641</v>
      </c>
      <c r="C1212">
        <v>95.266257999999993</v>
      </c>
      <c r="D1212">
        <v>-1.3422853891133058E-2</v>
      </c>
      <c r="E1212">
        <v>-1.3422853891133058E-2</v>
      </c>
      <c r="F1212">
        <v>1210</v>
      </c>
      <c r="G1212">
        <f t="shared" ca="1" si="20"/>
        <v>-5.3203364528240669E-2</v>
      </c>
    </row>
    <row r="1213" spans="2:7" x14ac:dyDescent="0.2">
      <c r="B1213" s="149">
        <v>43640</v>
      </c>
      <c r="C1213">
        <v>96.562400999999994</v>
      </c>
      <c r="D1213">
        <v>-2.5233685983831772E-2</v>
      </c>
      <c r="E1213">
        <v>-2.5233685983831772E-2</v>
      </c>
      <c r="F1213">
        <v>1211</v>
      </c>
      <c r="G1213">
        <f t="shared" ca="1" si="20"/>
        <v>2.5014319607631574E-2</v>
      </c>
    </row>
    <row r="1214" spans="2:7" x14ac:dyDescent="0.2">
      <c r="B1214" s="149">
        <v>43637</v>
      </c>
      <c r="C1214">
        <v>99.062102999999993</v>
      </c>
      <c r="D1214">
        <v>1.3257599953423349E-2</v>
      </c>
      <c r="E1214">
        <v>1.3257599953423349E-2</v>
      </c>
      <c r="F1214">
        <v>1212</v>
      </c>
      <c r="G1214">
        <f t="shared" ca="1" si="20"/>
        <v>4.0589302195850156E-3</v>
      </c>
    </row>
    <row r="1215" spans="2:7" x14ac:dyDescent="0.2">
      <c r="B1215" s="149">
        <v>43636</v>
      </c>
      <c r="C1215">
        <v>97.765961000000004</v>
      </c>
      <c r="D1215">
        <v>2.8738395055294155E-2</v>
      </c>
      <c r="E1215">
        <v>2.8738395055294155E-2</v>
      </c>
      <c r="F1215">
        <v>1213</v>
      </c>
      <c r="G1215">
        <f t="shared" ca="1" si="20"/>
        <v>-3.392002033689525E-2</v>
      </c>
    </row>
    <row r="1216" spans="2:7" x14ac:dyDescent="0.2">
      <c r="B1216" s="149">
        <v>43635</v>
      </c>
      <c r="C1216">
        <v>95.034813</v>
      </c>
      <c r="D1216">
        <v>-2.1448942326166145E-2</v>
      </c>
      <c r="E1216">
        <v>-2.1448942326166145E-2</v>
      </c>
      <c r="F1216">
        <v>1214</v>
      </c>
      <c r="G1216">
        <f t="shared" ca="1" si="20"/>
        <v>5.8154711322443375E-2</v>
      </c>
    </row>
    <row r="1217" spans="2:7" x14ac:dyDescent="0.2">
      <c r="B1217" s="149">
        <v>43634</v>
      </c>
      <c r="C1217">
        <v>97.117889000000005</v>
      </c>
      <c r="D1217">
        <v>4.7892512195750435E-3</v>
      </c>
      <c r="E1217">
        <v>4.7892512195750435E-3</v>
      </c>
      <c r="F1217">
        <v>1215</v>
      </c>
      <c r="G1217">
        <f t="shared" ca="1" si="20"/>
        <v>7.0755080723448383E-2</v>
      </c>
    </row>
    <row r="1218" spans="2:7" x14ac:dyDescent="0.2">
      <c r="B1218" s="149">
        <v>43633</v>
      </c>
      <c r="C1218">
        <v>96.654983999999999</v>
      </c>
      <c r="D1218">
        <v>-2.8837224219693348E-2</v>
      </c>
      <c r="E1218">
        <v>-2.8837224219693348E-2</v>
      </c>
      <c r="F1218">
        <v>1216</v>
      </c>
      <c r="G1218">
        <f t="shared" ca="1" si="20"/>
        <v>-3.5603855725925372E-2</v>
      </c>
    </row>
    <row r="1219" spans="2:7" x14ac:dyDescent="0.2">
      <c r="B1219" s="149">
        <v>43630</v>
      </c>
      <c r="C1219">
        <v>99.525008999999997</v>
      </c>
      <c r="D1219">
        <v>-2.2727291027004395E-2</v>
      </c>
      <c r="E1219">
        <v>-2.2727291027004395E-2</v>
      </c>
      <c r="F1219">
        <v>1217</v>
      </c>
      <c r="G1219">
        <f t="shared" ref="G1219:G1282" ca="1" si="21">_xlfn.NORM.INV(RAND(),$N$5,$N$6)</f>
        <v>-3.6778019730483204E-2</v>
      </c>
    </row>
    <row r="1220" spans="2:7" x14ac:dyDescent="0.2">
      <c r="B1220" s="149">
        <v>43629</v>
      </c>
      <c r="C1220">
        <v>101.839546</v>
      </c>
      <c r="D1220">
        <v>-3.6231628474154396E-3</v>
      </c>
      <c r="E1220">
        <v>-3.6231628474154396E-3</v>
      </c>
      <c r="F1220">
        <v>1218</v>
      </c>
      <c r="G1220">
        <f t="shared" ca="1" si="21"/>
        <v>-1.1579571195713954E-2</v>
      </c>
    </row>
    <row r="1221" spans="2:7" x14ac:dyDescent="0.2">
      <c r="B1221" s="149">
        <v>43628</v>
      </c>
      <c r="C1221">
        <v>102.209869</v>
      </c>
      <c r="D1221">
        <v>-1.691905538121127E-2</v>
      </c>
      <c r="E1221">
        <v>-1.691905538121127E-2</v>
      </c>
      <c r="F1221">
        <v>1219</v>
      </c>
      <c r="G1221">
        <f t="shared" ca="1" si="21"/>
        <v>1.4106694162271885E-2</v>
      </c>
    </row>
    <row r="1222" spans="2:7" x14ac:dyDescent="0.2">
      <c r="B1222" s="149">
        <v>43627</v>
      </c>
      <c r="C1222">
        <v>103.968925</v>
      </c>
      <c r="D1222">
        <v>2.6786078433655215E-3</v>
      </c>
      <c r="E1222">
        <v>2.6786078433655215E-3</v>
      </c>
      <c r="F1222">
        <v>1220</v>
      </c>
      <c r="G1222">
        <f t="shared" ca="1" si="21"/>
        <v>-3.9104309812960536E-2</v>
      </c>
    </row>
    <row r="1223" spans="2:7" x14ac:dyDescent="0.2">
      <c r="B1223" s="149">
        <v>43626</v>
      </c>
      <c r="C1223">
        <v>103.691177</v>
      </c>
      <c r="D1223">
        <v>9.009057312873759E-3</v>
      </c>
      <c r="E1223">
        <v>9.009057312873759E-3</v>
      </c>
      <c r="F1223">
        <v>1221</v>
      </c>
      <c r="G1223">
        <f t="shared" ca="1" si="21"/>
        <v>-6.8428539552712664E-2</v>
      </c>
    </row>
    <row r="1224" spans="2:7" x14ac:dyDescent="0.2">
      <c r="B1224" s="149">
        <v>43623</v>
      </c>
      <c r="C1224">
        <v>102.76535800000001</v>
      </c>
      <c r="D1224">
        <v>-1.8567541069818463E-2</v>
      </c>
      <c r="E1224">
        <v>-1.8567541069818463E-2</v>
      </c>
      <c r="F1224">
        <v>1222</v>
      </c>
      <c r="G1224">
        <f t="shared" ca="1" si="21"/>
        <v>4.4030758473938364E-2</v>
      </c>
    </row>
    <row r="1225" spans="2:7" x14ac:dyDescent="0.2">
      <c r="B1225" s="149">
        <v>43622</v>
      </c>
      <c r="C1225">
        <v>104.709557</v>
      </c>
      <c r="D1225">
        <v>-3.8674046895130723E-2</v>
      </c>
      <c r="E1225">
        <v>-3.8674046895130723E-2</v>
      </c>
      <c r="F1225">
        <v>1223</v>
      </c>
      <c r="G1225">
        <f t="shared" ca="1" si="21"/>
        <v>-1.6629821169800343E-2</v>
      </c>
    </row>
    <row r="1226" spans="2:7" x14ac:dyDescent="0.2">
      <c r="B1226" s="149">
        <v>43620</v>
      </c>
      <c r="C1226">
        <v>108.922012</v>
      </c>
      <c r="D1226">
        <v>1.9055852089114311E-2</v>
      </c>
      <c r="E1226">
        <v>1.9055852089114311E-2</v>
      </c>
      <c r="F1226">
        <v>1224</v>
      </c>
      <c r="G1226">
        <f t="shared" ca="1" si="21"/>
        <v>-4.4245363531133459E-2</v>
      </c>
    </row>
    <row r="1227" spans="2:7" x14ac:dyDescent="0.2">
      <c r="B1227" s="149">
        <v>43619</v>
      </c>
      <c r="C1227">
        <v>106.885223</v>
      </c>
      <c r="D1227">
        <v>-9.4382171960258228E-3</v>
      </c>
      <c r="E1227">
        <v>-9.4382171960258228E-3</v>
      </c>
      <c r="F1227">
        <v>1225</v>
      </c>
      <c r="G1227">
        <f t="shared" ca="1" si="21"/>
        <v>6.0514928442735538E-2</v>
      </c>
    </row>
    <row r="1228" spans="2:7" x14ac:dyDescent="0.2">
      <c r="B1228" s="149">
        <v>43616</v>
      </c>
      <c r="C1228">
        <v>107.90364099999999</v>
      </c>
      <c r="D1228">
        <v>-1.2287922763119161E-2</v>
      </c>
      <c r="E1228">
        <v>-1.2287922763119161E-2</v>
      </c>
      <c r="F1228">
        <v>1226</v>
      </c>
      <c r="G1228">
        <f t="shared" ca="1" si="21"/>
        <v>7.093802247174469E-3</v>
      </c>
    </row>
    <row r="1229" spans="2:7" x14ac:dyDescent="0.2">
      <c r="B1229" s="149">
        <v>43615</v>
      </c>
      <c r="C1229">
        <v>109.246048</v>
      </c>
      <c r="D1229">
        <v>2.5488236685186458E-3</v>
      </c>
      <c r="E1229">
        <v>2.5488236685186458E-3</v>
      </c>
      <c r="F1229">
        <v>1227</v>
      </c>
      <c r="G1229">
        <f t="shared" ca="1" si="21"/>
        <v>1.5092138125632365E-2</v>
      </c>
    </row>
    <row r="1230" spans="2:7" x14ac:dyDescent="0.2">
      <c r="B1230" s="149">
        <v>43614</v>
      </c>
      <c r="C1230">
        <v>108.968307</v>
      </c>
      <c r="D1230">
        <v>-1.9983289182881083E-2</v>
      </c>
      <c r="E1230">
        <v>-1.9983289182881083E-2</v>
      </c>
      <c r="F1230">
        <v>1228</v>
      </c>
      <c r="G1230">
        <f t="shared" ca="1" si="21"/>
        <v>-3.577632368832967E-2</v>
      </c>
    </row>
    <row r="1231" spans="2:7" x14ac:dyDescent="0.2">
      <c r="B1231" s="149">
        <v>43613</v>
      </c>
      <c r="C1231">
        <v>111.190254</v>
      </c>
      <c r="D1231">
        <v>-3.3011338179235038E-2</v>
      </c>
      <c r="E1231">
        <v>-3.3011338179235038E-2</v>
      </c>
      <c r="F1231">
        <v>1229</v>
      </c>
      <c r="G1231">
        <f t="shared" ca="1" si="21"/>
        <v>-9.2994360026466064E-3</v>
      </c>
    </row>
    <row r="1232" spans="2:7" x14ac:dyDescent="0.2">
      <c r="B1232" s="149">
        <v>43612</v>
      </c>
      <c r="C1232">
        <v>114.986099</v>
      </c>
      <c r="D1232">
        <v>8.9358829458490736E-3</v>
      </c>
      <c r="E1232">
        <v>8.9358829458490736E-3</v>
      </c>
      <c r="F1232">
        <v>1230</v>
      </c>
      <c r="G1232">
        <f t="shared" ca="1" si="21"/>
        <v>-5.0463965397816744E-2</v>
      </c>
    </row>
    <row r="1233" spans="2:7" x14ac:dyDescent="0.2">
      <c r="B1233" s="149">
        <v>43609</v>
      </c>
      <c r="C1233">
        <v>113.967697</v>
      </c>
      <c r="D1233">
        <v>0.10107312598822749</v>
      </c>
      <c r="E1233">
        <v>0.10107312598822749</v>
      </c>
      <c r="F1233">
        <v>1231</v>
      </c>
      <c r="G1233">
        <f t="shared" ca="1" si="21"/>
        <v>4.818063516401646E-2</v>
      </c>
    </row>
    <row r="1234" spans="2:7" x14ac:dyDescent="0.2">
      <c r="B1234" s="149">
        <v>43608</v>
      </c>
      <c r="C1234">
        <v>103.50602000000001</v>
      </c>
      <c r="D1234">
        <v>-1.541166858610578E-2</v>
      </c>
      <c r="E1234">
        <v>-1.541166858610578E-2</v>
      </c>
      <c r="F1234">
        <v>1232</v>
      </c>
      <c r="G1234">
        <f t="shared" ca="1" si="21"/>
        <v>-9.5525527549297384E-2</v>
      </c>
    </row>
    <row r="1235" spans="2:7" x14ac:dyDescent="0.2">
      <c r="B1235" s="149">
        <v>43607</v>
      </c>
      <c r="C1235">
        <v>105.12618999999999</v>
      </c>
      <c r="D1235">
        <v>-2.9487066479434186E-2</v>
      </c>
      <c r="E1235">
        <v>-2.9487066479434186E-2</v>
      </c>
      <c r="F1235">
        <v>1233</v>
      </c>
      <c r="G1235">
        <f t="shared" ca="1" si="21"/>
        <v>5.6500411170872259E-3</v>
      </c>
    </row>
    <row r="1236" spans="2:7" x14ac:dyDescent="0.2">
      <c r="B1236" s="149">
        <v>43606</v>
      </c>
      <c r="C1236">
        <v>108.32023599999999</v>
      </c>
      <c r="D1236">
        <v>4.7230133929786417E-3</v>
      </c>
      <c r="E1236">
        <v>4.7230133929786417E-3</v>
      </c>
      <c r="F1236">
        <v>1234</v>
      </c>
      <c r="G1236">
        <f t="shared" ca="1" si="21"/>
        <v>-6.0864189205583952E-2</v>
      </c>
    </row>
    <row r="1237" spans="2:7" x14ac:dyDescent="0.2">
      <c r="B1237" s="149">
        <v>43605</v>
      </c>
      <c r="C1237">
        <v>107.811043</v>
      </c>
      <c r="D1237">
        <v>3.3274173424359073E-2</v>
      </c>
      <c r="E1237">
        <v>3.3274173424359073E-2</v>
      </c>
      <c r="F1237">
        <v>1235</v>
      </c>
      <c r="G1237">
        <f t="shared" ca="1" si="21"/>
        <v>6.7090785507944329E-3</v>
      </c>
    </row>
    <row r="1238" spans="2:7" x14ac:dyDescent="0.2">
      <c r="B1238" s="149">
        <v>43602</v>
      </c>
      <c r="C1238">
        <v>104.339241</v>
      </c>
      <c r="D1238">
        <v>6.1205357423460047E-2</v>
      </c>
      <c r="E1238">
        <v>6.1205357423460047E-2</v>
      </c>
      <c r="F1238">
        <v>1236</v>
      </c>
      <c r="G1238">
        <f t="shared" ca="1" si="21"/>
        <v>2.0949895945395178E-2</v>
      </c>
    </row>
    <row r="1239" spans="2:7" x14ac:dyDescent="0.2">
      <c r="B1239" s="149">
        <v>43601</v>
      </c>
      <c r="C1239">
        <v>98.321442000000005</v>
      </c>
      <c r="D1239">
        <v>1.2392701410550629E-2</v>
      </c>
      <c r="E1239">
        <v>1.2392701410550629E-2</v>
      </c>
      <c r="F1239">
        <v>1237</v>
      </c>
      <c r="G1239">
        <f t="shared" ca="1" si="21"/>
        <v>-1.8989656587875079E-2</v>
      </c>
    </row>
    <row r="1240" spans="2:7" x14ac:dyDescent="0.2">
      <c r="B1240" s="149">
        <v>43600</v>
      </c>
      <c r="C1240">
        <v>97.117889000000005</v>
      </c>
      <c r="D1240">
        <v>3.8277968336132371E-3</v>
      </c>
      <c r="E1240">
        <v>3.8277968336132371E-3</v>
      </c>
      <c r="F1240">
        <v>1238</v>
      </c>
      <c r="G1240">
        <f t="shared" ca="1" si="21"/>
        <v>-1.5378554905555206E-2</v>
      </c>
    </row>
    <row r="1241" spans="2:7" x14ac:dyDescent="0.2">
      <c r="B1241" s="149">
        <v>43599</v>
      </c>
      <c r="C1241">
        <v>96.747558999999995</v>
      </c>
      <c r="D1241">
        <v>-9.5611170528043371E-4</v>
      </c>
      <c r="E1241">
        <v>-9.5611170528043371E-4</v>
      </c>
      <c r="F1241">
        <v>1239</v>
      </c>
      <c r="G1241">
        <f t="shared" ca="1" si="21"/>
        <v>5.0876033315047061E-3</v>
      </c>
    </row>
    <row r="1242" spans="2:7" x14ac:dyDescent="0.2">
      <c r="B1242" s="149">
        <v>43598</v>
      </c>
      <c r="C1242">
        <v>96.840148999999997</v>
      </c>
      <c r="D1242">
        <v>-3.1481464534989095E-2</v>
      </c>
      <c r="E1242">
        <v>-3.1481464534989095E-2</v>
      </c>
      <c r="F1242">
        <v>1240</v>
      </c>
      <c r="G1242">
        <f t="shared" ca="1" si="21"/>
        <v>-4.2998572498041343E-2</v>
      </c>
    </row>
    <row r="1243" spans="2:7" x14ac:dyDescent="0.2">
      <c r="B1243" s="149">
        <v>43595</v>
      </c>
      <c r="C1243">
        <v>99.987915000000001</v>
      </c>
      <c r="D1243">
        <v>6.9929915693623234E-3</v>
      </c>
      <c r="E1243">
        <v>6.9929915693623234E-3</v>
      </c>
      <c r="F1243">
        <v>1241</v>
      </c>
      <c r="G1243">
        <f t="shared" ca="1" si="21"/>
        <v>-4.6026668901851898E-2</v>
      </c>
    </row>
    <row r="1244" spans="2:7" x14ac:dyDescent="0.2">
      <c r="B1244" s="149">
        <v>43594</v>
      </c>
      <c r="C1244">
        <v>99.293555999999995</v>
      </c>
      <c r="D1244">
        <v>5.095540268683537E-2</v>
      </c>
      <c r="E1244">
        <v>5.095540268683537E-2</v>
      </c>
      <c r="F1244">
        <v>1242</v>
      </c>
      <c r="G1244">
        <f t="shared" ca="1" si="21"/>
        <v>-3.1646614417882316E-2</v>
      </c>
    </row>
    <row r="1245" spans="2:7" x14ac:dyDescent="0.2">
      <c r="B1245" s="149">
        <v>43593</v>
      </c>
      <c r="C1245">
        <v>94.479324000000005</v>
      </c>
      <c r="D1245">
        <v>-6.846187678588804E-2</v>
      </c>
      <c r="E1245">
        <v>-6.846187678588804E-2</v>
      </c>
      <c r="F1245">
        <v>1243</v>
      </c>
      <c r="G1245">
        <f t="shared" ca="1" si="21"/>
        <v>-1.6752489456691718E-2</v>
      </c>
    </row>
    <row r="1246" spans="2:7" x14ac:dyDescent="0.2">
      <c r="B1246" s="149">
        <v>43592</v>
      </c>
      <c r="C1246">
        <v>101.422928</v>
      </c>
      <c r="D1246">
        <v>-1.9686707218556015E-2</v>
      </c>
      <c r="E1246">
        <v>-1.9686707218556015E-2</v>
      </c>
      <c r="F1246">
        <v>1244</v>
      </c>
      <c r="G1246">
        <f t="shared" ca="1" si="21"/>
        <v>-3.3682936735933304E-2</v>
      </c>
    </row>
    <row r="1247" spans="2:7" x14ac:dyDescent="0.2">
      <c r="B1247" s="149">
        <v>43591</v>
      </c>
      <c r="C1247">
        <v>103.459709</v>
      </c>
      <c r="D1247">
        <v>-2.232282501721361E-3</v>
      </c>
      <c r="E1247">
        <v>-2.232282501721361E-3</v>
      </c>
      <c r="F1247">
        <v>1245</v>
      </c>
      <c r="G1247">
        <f t="shared" ca="1" si="21"/>
        <v>-4.4302757841453835E-2</v>
      </c>
    </row>
    <row r="1248" spans="2:7" x14ac:dyDescent="0.2">
      <c r="B1248" s="149">
        <v>43588</v>
      </c>
      <c r="C1248">
        <v>103.691177</v>
      </c>
      <c r="D1248">
        <v>-7.5321225873142914E-3</v>
      </c>
      <c r="E1248">
        <v>-7.5321225873142914E-3</v>
      </c>
      <c r="F1248">
        <v>1246</v>
      </c>
      <c r="G1248">
        <f t="shared" ca="1" si="21"/>
        <v>3.6725356505474642E-2</v>
      </c>
    </row>
    <row r="1249" spans="2:7" x14ac:dyDescent="0.2">
      <c r="B1249" s="149">
        <v>43587</v>
      </c>
      <c r="C1249">
        <v>104.47811900000001</v>
      </c>
      <c r="D1249">
        <v>9.8435420884472324E-3</v>
      </c>
      <c r="E1249">
        <v>9.8435420884472324E-3</v>
      </c>
      <c r="F1249">
        <v>1247</v>
      </c>
      <c r="G1249">
        <f t="shared" ca="1" si="21"/>
        <v>-3.5119631639936699E-2</v>
      </c>
    </row>
    <row r="1250" spans="2:7" x14ac:dyDescent="0.2">
      <c r="B1250" s="149">
        <v>43585</v>
      </c>
      <c r="C1250">
        <v>103.459709</v>
      </c>
      <c r="D1250">
        <v>-2.7415208106563071E-2</v>
      </c>
      <c r="E1250">
        <v>-2.7415208106563071E-2</v>
      </c>
      <c r="F1250">
        <v>1248</v>
      </c>
      <c r="G1250">
        <f t="shared" ca="1" si="21"/>
        <v>-5.7332971798660414E-3</v>
      </c>
    </row>
    <row r="1251" spans="2:7" x14ac:dyDescent="0.2">
      <c r="B1251" s="149">
        <v>43581</v>
      </c>
      <c r="C1251">
        <v>106.37603</v>
      </c>
      <c r="D1251">
        <v>1.3071037558823517E-3</v>
      </c>
      <c r="E1251">
        <v>1.3071037558823517E-3</v>
      </c>
      <c r="F1251">
        <v>1249</v>
      </c>
      <c r="G1251">
        <f t="shared" ca="1" si="21"/>
        <v>-2.168537772742141E-2</v>
      </c>
    </row>
    <row r="1252" spans="2:7" x14ac:dyDescent="0.2">
      <c r="B1252" s="149">
        <v>43580</v>
      </c>
      <c r="C1252">
        <v>106.237167</v>
      </c>
      <c r="D1252">
        <v>4.4606301338645953E-2</v>
      </c>
      <c r="E1252">
        <v>4.4606301338645953E-2</v>
      </c>
      <c r="F1252">
        <v>1250</v>
      </c>
      <c r="G1252">
        <f t="shared" ca="1" si="21"/>
        <v>-2.5953991592744585E-2</v>
      </c>
    </row>
    <row r="1253" spans="2:7" x14ac:dyDescent="0.2">
      <c r="B1253" s="149">
        <v>43579</v>
      </c>
      <c r="C1253">
        <v>101.700676</v>
      </c>
      <c r="D1253">
        <v>2.2810167768802358E-3</v>
      </c>
      <c r="E1253">
        <v>2.2810167768802358E-3</v>
      </c>
      <c r="F1253">
        <v>1251</v>
      </c>
      <c r="G1253">
        <f t="shared" ca="1" si="21"/>
        <v>4.1561461501910452E-2</v>
      </c>
    </row>
    <row r="1254" spans="2:7" x14ac:dyDescent="0.2">
      <c r="B1254" s="149">
        <v>43578</v>
      </c>
      <c r="C1254">
        <v>101.469223</v>
      </c>
      <c r="D1254">
        <v>-2.664291645685176E-2</v>
      </c>
      <c r="E1254">
        <v>-2.664291645685176E-2</v>
      </c>
      <c r="F1254">
        <v>1252</v>
      </c>
      <c r="G1254">
        <f t="shared" ca="1" si="21"/>
        <v>-5.9105451687167597E-2</v>
      </c>
    </row>
    <row r="1255" spans="2:7" x14ac:dyDescent="0.2">
      <c r="B1255" s="149">
        <v>43577</v>
      </c>
      <c r="C1255">
        <v>104.246658</v>
      </c>
      <c r="D1255">
        <v>4.4428827949477144E-4</v>
      </c>
      <c r="E1255">
        <v>4.4428827949477144E-4</v>
      </c>
      <c r="F1255">
        <v>1253</v>
      </c>
      <c r="G1255">
        <f t="shared" ca="1" si="21"/>
        <v>-2.4529798002572864E-2</v>
      </c>
    </row>
    <row r="1256" spans="2:7" x14ac:dyDescent="0.2">
      <c r="B1256" s="149">
        <v>43573</v>
      </c>
      <c r="C1256">
        <v>104.200363</v>
      </c>
      <c r="D1256">
        <v>-2.5541096113380502E-2</v>
      </c>
      <c r="E1256">
        <v>-2.5541096113380502E-2</v>
      </c>
      <c r="F1256">
        <v>1254</v>
      </c>
      <c r="G1256">
        <f t="shared" ca="1" si="21"/>
        <v>-1.9522105359624908E-3</v>
      </c>
    </row>
    <row r="1257" spans="2:7" x14ac:dyDescent="0.2">
      <c r="B1257" s="149">
        <v>43571</v>
      </c>
      <c r="C1257">
        <v>106.931511</v>
      </c>
      <c r="D1257">
        <v>-7.7320641614226611E-3</v>
      </c>
      <c r="E1257">
        <v>-7.7320641614226611E-3</v>
      </c>
      <c r="F1257">
        <v>1255</v>
      </c>
      <c r="G1257">
        <f t="shared" ca="1" si="21"/>
        <v>-4.6518553503704591E-3</v>
      </c>
    </row>
    <row r="1258" spans="2:7" x14ac:dyDescent="0.2">
      <c r="B1258" s="149">
        <v>43570</v>
      </c>
      <c r="C1258">
        <v>107.76475499999999</v>
      </c>
      <c r="D1258">
        <v>6.0501406111487487E-3</v>
      </c>
      <c r="E1258">
        <v>6.0501406111487487E-3</v>
      </c>
      <c r="F1258">
        <v>1256</v>
      </c>
      <c r="G1258">
        <f t="shared" ca="1" si="21"/>
        <v>-1.8448763328573092E-2</v>
      </c>
    </row>
    <row r="1259" spans="2:7" x14ac:dyDescent="0.2">
      <c r="B1259" s="149">
        <v>43567</v>
      </c>
      <c r="C1259">
        <v>107.11668400000001</v>
      </c>
      <c r="D1259">
        <v>-7.7187365426603406E-3</v>
      </c>
      <c r="E1259">
        <v>-7.7187365426603406E-3</v>
      </c>
      <c r="F1259">
        <v>1257</v>
      </c>
      <c r="G1259">
        <f t="shared" ca="1" si="21"/>
        <v>-2.1346296482593247E-2</v>
      </c>
    </row>
    <row r="1260" spans="2:7" x14ac:dyDescent="0.2">
      <c r="B1260" s="149">
        <v>43566</v>
      </c>
      <c r="C1260">
        <v>107.949921</v>
      </c>
      <c r="D1260">
        <v>6.4739491252825913E-3</v>
      </c>
      <c r="E1260">
        <v>6.4739491252825913E-3</v>
      </c>
      <c r="F1260">
        <v>1258</v>
      </c>
      <c r="G1260">
        <f t="shared" ca="1" si="21"/>
        <v>-2.966055915291773E-2</v>
      </c>
    </row>
    <row r="1261" spans="2:7" x14ac:dyDescent="0.2">
      <c r="B1261" s="149">
        <v>43565</v>
      </c>
      <c r="C1261">
        <v>107.255554</v>
      </c>
      <c r="D1261">
        <v>-2.1533856903552112E-3</v>
      </c>
      <c r="E1261">
        <v>-2.1533856903552112E-3</v>
      </c>
      <c r="F1261">
        <v>1259</v>
      </c>
      <c r="G1261">
        <f t="shared" ca="1" si="21"/>
        <v>1.6536439392629665E-2</v>
      </c>
    </row>
    <row r="1262" spans="2:7" x14ac:dyDescent="0.2">
      <c r="B1262" s="149">
        <v>43564</v>
      </c>
      <c r="C1262">
        <v>107.487015</v>
      </c>
      <c r="D1262">
        <v>1.1764696247971296E-2</v>
      </c>
      <c r="E1262">
        <v>1.1764696247971296E-2</v>
      </c>
      <c r="F1262">
        <v>1260</v>
      </c>
      <c r="G1262">
        <f t="shared" ca="1" si="21"/>
        <v>-9.3391087110554992E-4</v>
      </c>
    </row>
    <row r="1263" spans="2:7" x14ac:dyDescent="0.2">
      <c r="B1263" s="149">
        <v>43563</v>
      </c>
      <c r="C1263">
        <v>106.237167</v>
      </c>
      <c r="D1263">
        <v>-4.9295750448084083E-2</v>
      </c>
      <c r="E1263">
        <v>-4.9295750448084083E-2</v>
      </c>
      <c r="F1263">
        <v>1261</v>
      </c>
      <c r="G1263">
        <f t="shared" ca="1" si="21"/>
        <v>7.0278383946709794E-2</v>
      </c>
    </row>
    <row r="1264" spans="2:7" x14ac:dyDescent="0.2">
      <c r="B1264" s="149">
        <v>43560</v>
      </c>
      <c r="C1264">
        <v>111.745758</v>
      </c>
      <c r="D1264">
        <v>4.774315994643228E-2</v>
      </c>
      <c r="E1264">
        <v>4.774315994643228E-2</v>
      </c>
      <c r="F1264">
        <v>1262</v>
      </c>
      <c r="G1264">
        <f t="shared" ca="1" si="21"/>
        <v>1.6671487421135268E-2</v>
      </c>
    </row>
    <row r="1265" spans="2:7" x14ac:dyDescent="0.2">
      <c r="B1265" s="149">
        <v>43559</v>
      </c>
      <c r="C1265">
        <v>106.65376999999999</v>
      </c>
      <c r="D1265">
        <v>-2.331497798163662E-2</v>
      </c>
      <c r="E1265">
        <v>-2.331497798163662E-2</v>
      </c>
      <c r="F1265">
        <v>1263</v>
      </c>
      <c r="G1265">
        <f t="shared" ca="1" si="21"/>
        <v>3.7301373527205001E-2</v>
      </c>
    </row>
    <row r="1266" spans="2:7" x14ac:dyDescent="0.2">
      <c r="B1266" s="149">
        <v>43558</v>
      </c>
      <c r="C1266">
        <v>109.19976</v>
      </c>
      <c r="D1266">
        <v>-2.4400433113555307E-2</v>
      </c>
      <c r="E1266">
        <v>-2.4400433113555307E-2</v>
      </c>
      <c r="F1266">
        <v>1264</v>
      </c>
      <c r="G1266">
        <f t="shared" ca="1" si="21"/>
        <v>2.4882111959566152E-3</v>
      </c>
    </row>
    <row r="1267" spans="2:7" x14ac:dyDescent="0.2">
      <c r="B1267" s="149">
        <v>43557</v>
      </c>
      <c r="C1267">
        <v>111.93092300000001</v>
      </c>
      <c r="D1267">
        <v>-3.8568445459854023E-2</v>
      </c>
      <c r="E1267">
        <v>-3.8568445459854023E-2</v>
      </c>
      <c r="F1267">
        <v>1265</v>
      </c>
      <c r="G1267">
        <f t="shared" ca="1" si="21"/>
        <v>2.8888248247808123E-2</v>
      </c>
    </row>
    <row r="1268" spans="2:7" x14ac:dyDescent="0.2">
      <c r="B1268" s="149">
        <v>43556</v>
      </c>
      <c r="C1268">
        <v>116.421104</v>
      </c>
      <c r="D1268">
        <v>4.0976746318277059E-2</v>
      </c>
      <c r="E1268">
        <v>4.0976746318277059E-2</v>
      </c>
      <c r="F1268">
        <v>1266</v>
      </c>
      <c r="G1268">
        <f t="shared" ca="1" si="21"/>
        <v>-2.938646287073864E-2</v>
      </c>
    </row>
    <row r="1269" spans="2:7" x14ac:dyDescent="0.2">
      <c r="B1269" s="149">
        <v>43552</v>
      </c>
      <c r="C1269">
        <v>111.83833300000001</v>
      </c>
      <c r="D1269">
        <v>-2.0652578028478408E-3</v>
      </c>
      <c r="E1269">
        <v>-2.0652578028478408E-3</v>
      </c>
      <c r="F1269">
        <v>1267</v>
      </c>
      <c r="G1269">
        <f t="shared" ca="1" si="21"/>
        <v>1.8630758155634868E-3</v>
      </c>
    </row>
    <row r="1270" spans="2:7" x14ac:dyDescent="0.2">
      <c r="B1270" s="149">
        <v>43551</v>
      </c>
      <c r="C1270">
        <v>112.06978599999999</v>
      </c>
      <c r="D1270">
        <v>7.5522030571045118E-2</v>
      </c>
      <c r="E1270">
        <v>7.5522030571045118E-2</v>
      </c>
      <c r="F1270">
        <v>1268</v>
      </c>
      <c r="G1270">
        <f t="shared" ca="1" si="21"/>
        <v>1.2081777658453599E-2</v>
      </c>
    </row>
    <row r="1271" spans="2:7" x14ac:dyDescent="0.2">
      <c r="B1271" s="149">
        <v>43550</v>
      </c>
      <c r="C1271">
        <v>104.200363</v>
      </c>
      <c r="D1271">
        <v>1.6252750736451434E-2</v>
      </c>
      <c r="E1271">
        <v>1.6252750736451434E-2</v>
      </c>
      <c r="F1271">
        <v>1269</v>
      </c>
      <c r="G1271">
        <f t="shared" ca="1" si="21"/>
        <v>1.1003087486905497E-2</v>
      </c>
    </row>
    <row r="1272" spans="2:7" x14ac:dyDescent="0.2">
      <c r="B1272" s="149">
        <v>43549</v>
      </c>
      <c r="C1272">
        <v>102.533905</v>
      </c>
      <c r="D1272">
        <v>-1.0719005643067202E-2</v>
      </c>
      <c r="E1272">
        <v>-1.0719005643067202E-2</v>
      </c>
      <c r="F1272">
        <v>1270</v>
      </c>
      <c r="G1272">
        <f t="shared" ca="1" si="21"/>
        <v>-9.4868828015690632E-2</v>
      </c>
    </row>
    <row r="1273" spans="2:7" x14ac:dyDescent="0.2">
      <c r="B1273" s="149">
        <v>43546</v>
      </c>
      <c r="C1273">
        <v>103.644875</v>
      </c>
      <c r="D1273">
        <v>-8.9254157116718902E-4</v>
      </c>
      <c r="E1273">
        <v>-8.9254157116718902E-4</v>
      </c>
      <c r="F1273">
        <v>1271</v>
      </c>
      <c r="G1273">
        <f t="shared" ca="1" si="21"/>
        <v>9.5027743797843293E-3</v>
      </c>
    </row>
    <row r="1274" spans="2:7" x14ac:dyDescent="0.2">
      <c r="B1274" s="149">
        <v>43544</v>
      </c>
      <c r="C1274">
        <v>103.737465</v>
      </c>
      <c r="D1274">
        <v>-1.88265622341201E-2</v>
      </c>
      <c r="E1274">
        <v>-1.88265622341201E-2</v>
      </c>
      <c r="F1274">
        <v>1272</v>
      </c>
      <c r="G1274">
        <f t="shared" ca="1" si="21"/>
        <v>-2.0535101679581395E-2</v>
      </c>
    </row>
    <row r="1275" spans="2:7" x14ac:dyDescent="0.2">
      <c r="B1275" s="149">
        <v>43543</v>
      </c>
      <c r="C1275">
        <v>105.727959</v>
      </c>
      <c r="D1275">
        <v>-2.3096701683315499E-2</v>
      </c>
      <c r="E1275">
        <v>-2.3096701683315499E-2</v>
      </c>
      <c r="F1275">
        <v>1273</v>
      </c>
      <c r="G1275">
        <f t="shared" ca="1" si="21"/>
        <v>6.9655867333303839E-2</v>
      </c>
    </row>
    <row r="1276" spans="2:7" x14ac:dyDescent="0.2">
      <c r="B1276" s="149">
        <v>43542</v>
      </c>
      <c r="C1276">
        <v>108.227661</v>
      </c>
      <c r="D1276">
        <v>-1.7234062584483172E-2</v>
      </c>
      <c r="E1276">
        <v>-1.7234062584483172E-2</v>
      </c>
      <c r="F1276">
        <v>1274</v>
      </c>
      <c r="G1276">
        <f t="shared" ca="1" si="21"/>
        <v>-2.9572871124349229E-2</v>
      </c>
    </row>
    <row r="1277" spans="2:7" x14ac:dyDescent="0.2">
      <c r="B1277" s="149">
        <v>43539</v>
      </c>
      <c r="C1277">
        <v>110.12557200000001</v>
      </c>
      <c r="D1277">
        <v>-1.6129153156362354E-2</v>
      </c>
      <c r="E1277">
        <v>-1.6129153156362354E-2</v>
      </c>
      <c r="F1277">
        <v>1275</v>
      </c>
      <c r="G1277">
        <f t="shared" ca="1" si="21"/>
        <v>4.7869099786297983E-2</v>
      </c>
    </row>
    <row r="1278" spans="2:7" x14ac:dyDescent="0.2">
      <c r="B1278" s="149">
        <v>43538</v>
      </c>
      <c r="C1278">
        <v>111.93092300000001</v>
      </c>
      <c r="D1278">
        <v>4.1792453869814283E-2</v>
      </c>
      <c r="E1278">
        <v>4.1792453869814283E-2</v>
      </c>
      <c r="F1278">
        <v>1276</v>
      </c>
      <c r="G1278">
        <f t="shared" ca="1" si="21"/>
        <v>6.5155625439302978E-2</v>
      </c>
    </row>
    <row r="1279" spans="2:7" x14ac:dyDescent="0.2">
      <c r="B1279" s="149">
        <v>43537</v>
      </c>
      <c r="C1279">
        <v>107.440712</v>
      </c>
      <c r="D1279">
        <v>-4.9938631518000987E-2</v>
      </c>
      <c r="E1279">
        <v>-4.9938631518000987E-2</v>
      </c>
      <c r="F1279">
        <v>1277</v>
      </c>
      <c r="G1279">
        <f t="shared" ca="1" si="21"/>
        <v>6.2115640465878466E-3</v>
      </c>
    </row>
    <row r="1280" spans="2:7" x14ac:dyDescent="0.2">
      <c r="B1280" s="149">
        <v>43536</v>
      </c>
      <c r="C1280">
        <v>113.08818100000001</v>
      </c>
      <c r="D1280">
        <v>1.2294984360684351E-3</v>
      </c>
      <c r="E1280">
        <v>1.2294984360684351E-3</v>
      </c>
      <c r="F1280">
        <v>1278</v>
      </c>
      <c r="G1280">
        <f t="shared" ca="1" si="21"/>
        <v>3.4650759074860652E-4</v>
      </c>
    </row>
    <row r="1281" spans="2:7" x14ac:dyDescent="0.2">
      <c r="B1281" s="149">
        <v>43535</v>
      </c>
      <c r="C1281">
        <v>112.94931</v>
      </c>
      <c r="D1281">
        <v>-1.8108544899345332E-2</v>
      </c>
      <c r="E1281">
        <v>-1.8108544899345332E-2</v>
      </c>
      <c r="F1281">
        <v>1279</v>
      </c>
      <c r="G1281">
        <f t="shared" ca="1" si="21"/>
        <v>-2.512945455447163E-3</v>
      </c>
    </row>
    <row r="1282" spans="2:7" x14ac:dyDescent="0.2">
      <c r="B1282" s="149">
        <v>43532</v>
      </c>
      <c r="C1282">
        <v>115.03237900000001</v>
      </c>
      <c r="D1282">
        <v>8.0535193497621607E-4</v>
      </c>
      <c r="E1282">
        <v>8.0535193497621607E-4</v>
      </c>
      <c r="F1282">
        <v>1280</v>
      </c>
      <c r="G1282">
        <f t="shared" ca="1" si="21"/>
        <v>-1.3891809978469996E-2</v>
      </c>
    </row>
    <row r="1283" spans="2:7" x14ac:dyDescent="0.2">
      <c r="B1283" s="149">
        <v>43531</v>
      </c>
      <c r="C1283">
        <v>114.939812</v>
      </c>
      <c r="D1283">
        <v>-5.8042632663528972E-2</v>
      </c>
      <c r="E1283">
        <v>-5.8042632663528972E-2</v>
      </c>
      <c r="F1283">
        <v>1281</v>
      </c>
      <c r="G1283">
        <f t="shared" ref="G1283:G1346" ca="1" si="22">_xlfn.NORM.INV(RAND(),$N$5,$N$6)</f>
        <v>-4.8284992328293565E-2</v>
      </c>
    </row>
    <row r="1284" spans="2:7" x14ac:dyDescent="0.2">
      <c r="B1284" s="149">
        <v>43530</v>
      </c>
      <c r="C1284">
        <v>122.022308</v>
      </c>
      <c r="D1284">
        <v>3.6571200140281868E-2</v>
      </c>
      <c r="E1284">
        <v>3.6571200140281868E-2</v>
      </c>
      <c r="F1284">
        <v>1282</v>
      </c>
      <c r="G1284">
        <f t="shared" ca="1" si="22"/>
        <v>-2.5858976294182028E-2</v>
      </c>
    </row>
    <row r="1285" spans="2:7" x14ac:dyDescent="0.2">
      <c r="B1285" s="149">
        <v>43529</v>
      </c>
      <c r="C1285">
        <v>117.717247</v>
      </c>
      <c r="D1285">
        <v>1.03297041605281E-2</v>
      </c>
      <c r="E1285">
        <v>1.03297041605281E-2</v>
      </c>
      <c r="F1285">
        <v>1283</v>
      </c>
      <c r="G1285">
        <f t="shared" ca="1" si="22"/>
        <v>2.9957053744998248E-2</v>
      </c>
    </row>
    <row r="1286" spans="2:7" x14ac:dyDescent="0.2">
      <c r="B1286" s="149">
        <v>43525</v>
      </c>
      <c r="C1286">
        <v>116.513695</v>
      </c>
      <c r="D1286">
        <v>2.8186307310049289E-2</v>
      </c>
      <c r="E1286">
        <v>2.8186307310049289E-2</v>
      </c>
      <c r="F1286">
        <v>1284</v>
      </c>
      <c r="G1286">
        <f t="shared" ca="1" si="22"/>
        <v>2.9953706114738299E-2</v>
      </c>
    </row>
    <row r="1287" spans="2:7" x14ac:dyDescent="0.2">
      <c r="B1287" s="149">
        <v>43524</v>
      </c>
      <c r="C1287">
        <v>113.319633</v>
      </c>
      <c r="D1287">
        <v>9.6774308754833741E-2</v>
      </c>
      <c r="E1287">
        <v>9.6774308754833741E-2</v>
      </c>
      <c r="F1287">
        <v>1285</v>
      </c>
      <c r="G1287">
        <f t="shared" ca="1" si="22"/>
        <v>1.1066367968181111E-2</v>
      </c>
    </row>
    <row r="1288" spans="2:7" x14ac:dyDescent="0.2">
      <c r="B1288" s="149">
        <v>43523</v>
      </c>
      <c r="C1288">
        <v>103.320831</v>
      </c>
      <c r="D1288">
        <v>-4.8998748797267455E-2</v>
      </c>
      <c r="E1288">
        <v>-4.8998748797267455E-2</v>
      </c>
      <c r="F1288">
        <v>1286</v>
      </c>
      <c r="G1288">
        <f t="shared" ca="1" si="22"/>
        <v>-1.7320073029948146E-2</v>
      </c>
    </row>
    <row r="1289" spans="2:7" x14ac:dyDescent="0.2">
      <c r="B1289" s="149">
        <v>43522</v>
      </c>
      <c r="C1289">
        <v>108.64426400000001</v>
      </c>
      <c r="D1289">
        <v>-1.6345471190641885E-2</v>
      </c>
      <c r="E1289">
        <v>-1.6345471190641885E-2</v>
      </c>
      <c r="F1289">
        <v>1287</v>
      </c>
      <c r="G1289">
        <f t="shared" ca="1" si="22"/>
        <v>7.4229339379460928E-3</v>
      </c>
    </row>
    <row r="1290" spans="2:7" x14ac:dyDescent="0.2">
      <c r="B1290" s="149">
        <v>43521</v>
      </c>
      <c r="C1290">
        <v>110.44961499999999</v>
      </c>
      <c r="D1290">
        <v>0.14711547020894375</v>
      </c>
      <c r="E1290">
        <v>0.14711547020894375</v>
      </c>
      <c r="F1290">
        <v>1288</v>
      </c>
      <c r="G1290">
        <f t="shared" ca="1" si="22"/>
        <v>1.4797046567992776E-2</v>
      </c>
    </row>
    <row r="1291" spans="2:7" x14ac:dyDescent="0.2">
      <c r="B1291" s="149">
        <v>43518</v>
      </c>
      <c r="C1291">
        <v>96.284653000000006</v>
      </c>
      <c r="D1291">
        <v>7.2639069401753877E-3</v>
      </c>
      <c r="E1291">
        <v>7.2639069401753877E-3</v>
      </c>
      <c r="F1291">
        <v>1289</v>
      </c>
      <c r="G1291">
        <f t="shared" ca="1" si="22"/>
        <v>-6.6976408535722384E-3</v>
      </c>
    </row>
    <row r="1292" spans="2:7" x14ac:dyDescent="0.2">
      <c r="B1292" s="149">
        <v>43517</v>
      </c>
      <c r="C1292">
        <v>95.590294</v>
      </c>
      <c r="D1292">
        <v>6.335334663108148E-3</v>
      </c>
      <c r="E1292">
        <v>6.335334663108148E-3</v>
      </c>
      <c r="F1292">
        <v>1290</v>
      </c>
      <c r="G1292">
        <f t="shared" ca="1" si="22"/>
        <v>7.0226315619716945E-3</v>
      </c>
    </row>
    <row r="1293" spans="2:7" x14ac:dyDescent="0.2">
      <c r="B1293" s="149">
        <v>43516</v>
      </c>
      <c r="C1293">
        <v>94.988510000000005</v>
      </c>
      <c r="D1293">
        <v>5.3893908047013507E-3</v>
      </c>
      <c r="E1293">
        <v>5.3893908047013507E-3</v>
      </c>
      <c r="F1293">
        <v>1291</v>
      </c>
      <c r="G1293">
        <f t="shared" ca="1" si="22"/>
        <v>-4.9606876463268779E-2</v>
      </c>
    </row>
    <row r="1294" spans="2:7" x14ac:dyDescent="0.2">
      <c r="B1294" s="149">
        <v>43515</v>
      </c>
      <c r="C1294">
        <v>94.479324000000005</v>
      </c>
      <c r="D1294">
        <v>5.0978366298727075E-2</v>
      </c>
      <c r="E1294">
        <v>5.0978366298727075E-2</v>
      </c>
      <c r="F1294">
        <v>1292</v>
      </c>
      <c r="G1294">
        <f t="shared" ca="1" si="22"/>
        <v>2.0236916616216644E-2</v>
      </c>
    </row>
    <row r="1295" spans="2:7" x14ac:dyDescent="0.2">
      <c r="B1295" s="149">
        <v>43514</v>
      </c>
      <c r="C1295">
        <v>89.896545000000003</v>
      </c>
      <c r="D1295">
        <v>5.1524620131831176E-4</v>
      </c>
      <c r="E1295">
        <v>5.1524620131831176E-4</v>
      </c>
      <c r="F1295">
        <v>1293</v>
      </c>
      <c r="G1295">
        <f t="shared" ca="1" si="22"/>
        <v>1.5847859019311288E-2</v>
      </c>
    </row>
    <row r="1296" spans="2:7" x14ac:dyDescent="0.2">
      <c r="B1296" s="149">
        <v>43511</v>
      </c>
      <c r="C1296">
        <v>89.850250000000003</v>
      </c>
      <c r="D1296">
        <v>-5.1498085938676103E-4</v>
      </c>
      <c r="E1296">
        <v>-5.1498085938676103E-4</v>
      </c>
      <c r="F1296">
        <v>1294</v>
      </c>
      <c r="G1296">
        <f t="shared" ca="1" si="22"/>
        <v>-2.1143730035997198E-2</v>
      </c>
    </row>
    <row r="1297" spans="2:7" x14ac:dyDescent="0.2">
      <c r="B1297" s="149">
        <v>43510</v>
      </c>
      <c r="C1297">
        <v>89.896545000000003</v>
      </c>
      <c r="D1297">
        <v>3.4629636750361431E-2</v>
      </c>
      <c r="E1297">
        <v>3.4629636750361431E-2</v>
      </c>
      <c r="F1297">
        <v>1295</v>
      </c>
      <c r="G1297">
        <f t="shared" ca="1" si="22"/>
        <v>-4.0267531821570876E-2</v>
      </c>
    </row>
    <row r="1298" spans="2:7" x14ac:dyDescent="0.2">
      <c r="B1298" s="149">
        <v>43508</v>
      </c>
      <c r="C1298">
        <v>86.887657000000004</v>
      </c>
      <c r="D1298">
        <v>2.624403170266568E-2</v>
      </c>
      <c r="E1298">
        <v>2.624403170266568E-2</v>
      </c>
      <c r="F1298">
        <v>1296</v>
      </c>
      <c r="G1298">
        <f t="shared" ca="1" si="22"/>
        <v>-2.9917965150351354E-2</v>
      </c>
    </row>
    <row r="1299" spans="2:7" x14ac:dyDescent="0.2">
      <c r="B1299" s="149">
        <v>43507</v>
      </c>
      <c r="C1299">
        <v>84.665688000000003</v>
      </c>
      <c r="D1299">
        <v>0</v>
      </c>
      <c r="E1299">
        <v>0</v>
      </c>
      <c r="F1299">
        <v>1297</v>
      </c>
      <c r="G1299">
        <f t="shared" ca="1" si="22"/>
        <v>2.1527047410310939E-2</v>
      </c>
    </row>
    <row r="1300" spans="2:7" x14ac:dyDescent="0.2">
      <c r="B1300" s="149">
        <v>43504</v>
      </c>
      <c r="C1300">
        <v>84.665688000000003</v>
      </c>
      <c r="D1300">
        <v>-1.7195029500044628E-2</v>
      </c>
      <c r="E1300">
        <v>-1.7195029500044628E-2</v>
      </c>
      <c r="F1300">
        <v>1298</v>
      </c>
      <c r="G1300">
        <f t="shared" ca="1" si="22"/>
        <v>2.1713998346437467E-2</v>
      </c>
    </row>
    <row r="1301" spans="2:7" x14ac:dyDescent="0.2">
      <c r="B1301" s="149">
        <v>43503</v>
      </c>
      <c r="C1301">
        <v>86.146987999999993</v>
      </c>
      <c r="D1301">
        <v>-4.0226895398119869E-2</v>
      </c>
      <c r="E1301">
        <v>-4.0226895398119869E-2</v>
      </c>
      <c r="F1301">
        <v>1299</v>
      </c>
      <c r="G1301">
        <f t="shared" ca="1" si="22"/>
        <v>-5.3016807639080605E-3</v>
      </c>
    </row>
    <row r="1302" spans="2:7" x14ac:dyDescent="0.2">
      <c r="B1302" s="149">
        <v>43502</v>
      </c>
      <c r="C1302">
        <v>89.757660000000001</v>
      </c>
      <c r="D1302">
        <v>3.8564468394789261E-2</v>
      </c>
      <c r="E1302">
        <v>3.8564468394789261E-2</v>
      </c>
      <c r="F1302">
        <v>1300</v>
      </c>
      <c r="G1302">
        <f t="shared" ca="1" si="22"/>
        <v>-3.9403119761452936E-2</v>
      </c>
    </row>
    <row r="1303" spans="2:7" x14ac:dyDescent="0.2">
      <c r="B1303" s="149">
        <v>43501</v>
      </c>
      <c r="C1303">
        <v>86.424735999999996</v>
      </c>
      <c r="D1303">
        <v>4.7699195834919592E-2</v>
      </c>
      <c r="E1303">
        <v>4.7699195834919592E-2</v>
      </c>
      <c r="F1303">
        <v>1301</v>
      </c>
      <c r="G1303">
        <f t="shared" ca="1" si="22"/>
        <v>-3.0309801615606216E-2</v>
      </c>
    </row>
    <row r="1304" spans="2:7" x14ac:dyDescent="0.2">
      <c r="B1304" s="149">
        <v>43500</v>
      </c>
      <c r="C1304">
        <v>82.490027999999995</v>
      </c>
      <c r="D1304">
        <v>-2.9940136660679517E-2</v>
      </c>
      <c r="E1304">
        <v>-2.9940136660679517E-2</v>
      </c>
      <c r="F1304">
        <v>1302</v>
      </c>
      <c r="G1304">
        <f t="shared" ca="1" si="22"/>
        <v>-1.0817149691890071E-2</v>
      </c>
    </row>
    <row r="1305" spans="2:7" x14ac:dyDescent="0.2">
      <c r="B1305" s="149">
        <v>43497</v>
      </c>
      <c r="C1305">
        <v>85.036017999999999</v>
      </c>
      <c r="D1305">
        <v>-1.0875663280312188E-3</v>
      </c>
      <c r="E1305">
        <v>-1.0875663280312188E-3</v>
      </c>
      <c r="F1305">
        <v>1303</v>
      </c>
      <c r="G1305">
        <f t="shared" ca="1" si="22"/>
        <v>1.644823323991406E-2</v>
      </c>
    </row>
    <row r="1306" spans="2:7" x14ac:dyDescent="0.2">
      <c r="B1306" s="149">
        <v>43496</v>
      </c>
      <c r="C1306">
        <v>85.128601000000003</v>
      </c>
      <c r="D1306">
        <v>-1.7103045986870666E-2</v>
      </c>
      <c r="E1306">
        <v>-1.7103045986870666E-2</v>
      </c>
      <c r="F1306">
        <v>1304</v>
      </c>
      <c r="G1306">
        <f t="shared" ca="1" si="22"/>
        <v>-7.6484141670731219E-3</v>
      </c>
    </row>
    <row r="1307" spans="2:7" x14ac:dyDescent="0.2">
      <c r="B1307" s="149">
        <v>43495</v>
      </c>
      <c r="C1307">
        <v>86.609893999999997</v>
      </c>
      <c r="D1307">
        <v>1.9618443501626087E-2</v>
      </c>
      <c r="E1307">
        <v>1.9618443501626087E-2</v>
      </c>
      <c r="F1307">
        <v>1305</v>
      </c>
      <c r="G1307">
        <f t="shared" ca="1" si="22"/>
        <v>-4.3471881673490973E-3</v>
      </c>
    </row>
    <row r="1308" spans="2:7" x14ac:dyDescent="0.2">
      <c r="B1308" s="149">
        <v>43494</v>
      </c>
      <c r="C1308">
        <v>84.943436000000005</v>
      </c>
      <c r="D1308">
        <v>1.269320359176565E-2</v>
      </c>
      <c r="E1308">
        <v>1.269320359176565E-2</v>
      </c>
      <c r="F1308">
        <v>1306</v>
      </c>
      <c r="G1308">
        <f t="shared" ca="1" si="22"/>
        <v>7.3511360606755734E-3</v>
      </c>
    </row>
    <row r="1309" spans="2:7" x14ac:dyDescent="0.2">
      <c r="B1309" s="149">
        <v>43493</v>
      </c>
      <c r="C1309">
        <v>83.878746000000007</v>
      </c>
      <c r="D1309">
        <v>-5.575817808045587E-2</v>
      </c>
      <c r="E1309">
        <v>-5.575817808045587E-2</v>
      </c>
      <c r="F1309">
        <v>1307</v>
      </c>
      <c r="G1309">
        <f t="shared" ca="1" si="22"/>
        <v>-2.5075888103772453E-2</v>
      </c>
    </row>
    <row r="1310" spans="2:7" x14ac:dyDescent="0.2">
      <c r="B1310" s="149">
        <v>43490</v>
      </c>
      <c r="C1310">
        <v>88.831847999999994</v>
      </c>
      <c r="D1310">
        <v>-4.47984610768472E-2</v>
      </c>
      <c r="E1310">
        <v>-4.47984610768472E-2</v>
      </c>
      <c r="F1310">
        <v>1308</v>
      </c>
      <c r="G1310">
        <f t="shared" ca="1" si="22"/>
        <v>5.5629762121619984E-2</v>
      </c>
    </row>
    <row r="1311" spans="2:7" x14ac:dyDescent="0.2">
      <c r="B1311" s="149">
        <v>43489</v>
      </c>
      <c r="C1311">
        <v>92.998016000000007</v>
      </c>
      <c r="D1311">
        <v>1.9796939842101485E-2</v>
      </c>
      <c r="E1311">
        <v>1.9796939842101485E-2</v>
      </c>
      <c r="F1311">
        <v>1309</v>
      </c>
      <c r="G1311">
        <f t="shared" ca="1" si="22"/>
        <v>-4.6493635151254452E-2</v>
      </c>
    </row>
    <row r="1312" spans="2:7" x14ac:dyDescent="0.2">
      <c r="B1312" s="149">
        <v>43488</v>
      </c>
      <c r="C1312">
        <v>91.192679999999996</v>
      </c>
      <c r="D1312">
        <v>5.0783139602674583E-4</v>
      </c>
      <c r="E1312">
        <v>5.0783139602674583E-4</v>
      </c>
      <c r="F1312">
        <v>1310</v>
      </c>
      <c r="G1312">
        <f t="shared" ca="1" si="22"/>
        <v>-1.1946417684439751E-2</v>
      </c>
    </row>
    <row r="1313" spans="2:7" x14ac:dyDescent="0.2">
      <c r="B1313" s="149">
        <v>43487</v>
      </c>
      <c r="C1313">
        <v>91.146393000000003</v>
      </c>
      <c r="D1313">
        <v>-1.1546054444853095E-2</v>
      </c>
      <c r="E1313">
        <v>-1.1546054444853095E-2</v>
      </c>
      <c r="F1313">
        <v>1311</v>
      </c>
      <c r="G1313">
        <f t="shared" ca="1" si="22"/>
        <v>4.3141062102514512E-2</v>
      </c>
    </row>
    <row r="1314" spans="2:7" x14ac:dyDescent="0.2">
      <c r="B1314" s="149">
        <v>43486</v>
      </c>
      <c r="C1314">
        <v>92.211067</v>
      </c>
      <c r="D1314">
        <v>-1.4349414273682224E-2</v>
      </c>
      <c r="E1314">
        <v>-1.4349414273682224E-2</v>
      </c>
      <c r="F1314">
        <v>1312</v>
      </c>
      <c r="G1314">
        <f t="shared" ca="1" si="22"/>
        <v>-1.181349685081718E-2</v>
      </c>
    </row>
    <row r="1315" spans="2:7" x14ac:dyDescent="0.2">
      <c r="B1315" s="149">
        <v>43483</v>
      </c>
      <c r="C1315">
        <v>93.553505000000001</v>
      </c>
      <c r="D1315">
        <v>-2.3199698937516063E-2</v>
      </c>
      <c r="E1315">
        <v>-2.3199698937516063E-2</v>
      </c>
      <c r="F1315">
        <v>1313</v>
      </c>
      <c r="G1315">
        <f t="shared" ca="1" si="22"/>
        <v>-9.0470096233966468E-3</v>
      </c>
    </row>
    <row r="1316" spans="2:7" x14ac:dyDescent="0.2">
      <c r="B1316" s="149">
        <v>43482</v>
      </c>
      <c r="C1316">
        <v>95.775467000000006</v>
      </c>
      <c r="D1316">
        <v>-1.0994221002282747E-2</v>
      </c>
      <c r="E1316">
        <v>-1.0994221002282747E-2</v>
      </c>
      <c r="F1316">
        <v>1314</v>
      </c>
      <c r="G1316">
        <f t="shared" ca="1" si="22"/>
        <v>-3.4877744128561872E-2</v>
      </c>
    </row>
    <row r="1317" spans="2:7" x14ac:dyDescent="0.2">
      <c r="B1317" s="149">
        <v>43481</v>
      </c>
      <c r="C1317">
        <v>96.840148999999997</v>
      </c>
      <c r="D1317">
        <v>1.2094870433295936E-2</v>
      </c>
      <c r="E1317">
        <v>1.2094870433295936E-2</v>
      </c>
      <c r="F1317">
        <v>1315</v>
      </c>
      <c r="G1317">
        <f t="shared" ca="1" si="22"/>
        <v>-1.2323913209728993E-2</v>
      </c>
    </row>
    <row r="1318" spans="2:7" x14ac:dyDescent="0.2">
      <c r="B1318" s="149">
        <v>43480</v>
      </c>
      <c r="C1318">
        <v>95.682877000000005</v>
      </c>
      <c r="D1318">
        <v>3.1437124602751526E-2</v>
      </c>
      <c r="E1318">
        <v>3.1437124602751526E-2</v>
      </c>
      <c r="F1318">
        <v>1316</v>
      </c>
      <c r="G1318">
        <f t="shared" ca="1" si="22"/>
        <v>-6.0322795718856466E-2</v>
      </c>
    </row>
    <row r="1319" spans="2:7" x14ac:dyDescent="0.2">
      <c r="B1319" s="149">
        <v>43479</v>
      </c>
      <c r="C1319">
        <v>92.766563000000005</v>
      </c>
      <c r="D1319">
        <v>-1.9919803313808602E-3</v>
      </c>
      <c r="E1319">
        <v>-1.9919803313808602E-3</v>
      </c>
      <c r="F1319">
        <v>1317</v>
      </c>
      <c r="G1319">
        <f t="shared" ca="1" si="22"/>
        <v>-1.0923715057792575E-2</v>
      </c>
    </row>
    <row r="1320" spans="2:7" x14ac:dyDescent="0.2">
      <c r="B1320" s="149">
        <v>43476</v>
      </c>
      <c r="C1320">
        <v>92.951721000000006</v>
      </c>
      <c r="D1320">
        <v>2.0843929174972853E-2</v>
      </c>
      <c r="E1320">
        <v>2.0843929174972853E-2</v>
      </c>
      <c r="F1320">
        <v>1318</v>
      </c>
      <c r="G1320">
        <f t="shared" ca="1" si="22"/>
        <v>-6.9724214493661115E-3</v>
      </c>
    </row>
    <row r="1321" spans="2:7" x14ac:dyDescent="0.2">
      <c r="B1321" s="149">
        <v>43475</v>
      </c>
      <c r="C1321">
        <v>91.053802000000005</v>
      </c>
      <c r="D1321">
        <v>1.027218059259759E-2</v>
      </c>
      <c r="E1321">
        <v>1.027218059259759E-2</v>
      </c>
      <c r="F1321">
        <v>1319</v>
      </c>
      <c r="G1321">
        <f t="shared" ca="1" si="22"/>
        <v>4.3610577425315308E-2</v>
      </c>
    </row>
    <row r="1322" spans="2:7" x14ac:dyDescent="0.2">
      <c r="B1322" s="149">
        <v>43474</v>
      </c>
      <c r="C1322">
        <v>90.127990999999994</v>
      </c>
      <c r="D1322">
        <v>-1.5672410660532848E-2</v>
      </c>
      <c r="E1322">
        <v>-1.5672410660532848E-2</v>
      </c>
      <c r="F1322">
        <v>1320</v>
      </c>
      <c r="G1322">
        <f t="shared" ca="1" si="22"/>
        <v>-1.2817700633440288E-2</v>
      </c>
    </row>
    <row r="1323" spans="2:7" x14ac:dyDescent="0.2">
      <c r="B1323" s="149">
        <v>43473</v>
      </c>
      <c r="C1323">
        <v>91.563004000000006</v>
      </c>
      <c r="D1323">
        <v>3.3437782444398212E-2</v>
      </c>
      <c r="E1323">
        <v>3.3437782444398212E-2</v>
      </c>
      <c r="F1323">
        <v>1321</v>
      </c>
      <c r="G1323">
        <f t="shared" ca="1" si="22"/>
        <v>1.6711340436027396E-2</v>
      </c>
    </row>
    <row r="1324" spans="2:7" x14ac:dyDescent="0.2">
      <c r="B1324" s="149">
        <v>43472</v>
      </c>
      <c r="C1324">
        <v>88.600403</v>
      </c>
      <c r="D1324">
        <v>1.0462128170503752E-3</v>
      </c>
      <c r="E1324">
        <v>1.0462128170503752E-3</v>
      </c>
      <c r="F1324">
        <v>1322</v>
      </c>
      <c r="G1324">
        <f t="shared" ca="1" si="22"/>
        <v>-2.0455731545606128E-2</v>
      </c>
    </row>
    <row r="1325" spans="2:7" x14ac:dyDescent="0.2">
      <c r="B1325" s="149">
        <v>43469</v>
      </c>
      <c r="C1325">
        <v>88.507805000000005</v>
      </c>
      <c r="D1325">
        <v>5.7862039142952274E-3</v>
      </c>
      <c r="E1325">
        <v>5.7862039142952274E-3</v>
      </c>
      <c r="F1325">
        <v>1323</v>
      </c>
      <c r="G1325">
        <f t="shared" ca="1" si="22"/>
        <v>-4.3576544808645354E-2</v>
      </c>
    </row>
    <row r="1326" spans="2:7" x14ac:dyDescent="0.2">
      <c r="B1326" s="149">
        <v>43468</v>
      </c>
      <c r="C1326">
        <v>87.998626999999999</v>
      </c>
      <c r="D1326">
        <v>3.8797864051889744E-2</v>
      </c>
      <c r="E1326">
        <v>3.8797864051889744E-2</v>
      </c>
      <c r="F1326">
        <v>1324</v>
      </c>
      <c r="G1326">
        <f t="shared" ca="1" si="22"/>
        <v>-3.2245168167597239E-2</v>
      </c>
    </row>
    <row r="1327" spans="2:7" x14ac:dyDescent="0.2">
      <c r="B1327" s="149">
        <v>43467</v>
      </c>
      <c r="C1327">
        <v>84.711983000000004</v>
      </c>
      <c r="D1327">
        <v>-7.0535874105452567E-3</v>
      </c>
      <c r="E1327">
        <v>-7.0535874105452567E-3</v>
      </c>
      <c r="F1327">
        <v>1325</v>
      </c>
      <c r="G1327">
        <f t="shared" ca="1" si="22"/>
        <v>-2.5041533299312315E-3</v>
      </c>
    </row>
    <row r="1328" spans="2:7" x14ac:dyDescent="0.2">
      <c r="B1328" s="149">
        <v>43466</v>
      </c>
      <c r="C1328">
        <v>85.313750999999996</v>
      </c>
      <c r="D1328">
        <v>0</v>
      </c>
      <c r="E1328">
        <v>0</v>
      </c>
      <c r="F1328">
        <v>1326</v>
      </c>
      <c r="G1328">
        <f t="shared" ca="1" si="22"/>
        <v>7.9017436675207581E-2</v>
      </c>
    </row>
    <row r="1329" spans="2:7" x14ac:dyDescent="0.2">
      <c r="B1329" s="149">
        <v>43465</v>
      </c>
      <c r="C1329">
        <v>85.313750999999996</v>
      </c>
      <c r="D1329">
        <v>1.3194066504269695E-2</v>
      </c>
      <c r="E1329">
        <v>1.3194066504269695E-2</v>
      </c>
      <c r="F1329">
        <v>1327</v>
      </c>
      <c r="G1329">
        <f t="shared" ca="1" si="22"/>
        <v>4.9778898785824621E-3</v>
      </c>
    </row>
    <row r="1330" spans="2:7" x14ac:dyDescent="0.2">
      <c r="B1330" s="149">
        <v>43462</v>
      </c>
      <c r="C1330">
        <v>84.202774000000005</v>
      </c>
      <c r="D1330">
        <v>-1.0875628039511634E-2</v>
      </c>
      <c r="E1330">
        <v>-1.0875628039511634E-2</v>
      </c>
      <c r="F1330">
        <v>1328</v>
      </c>
      <c r="G1330">
        <f t="shared" ca="1" si="22"/>
        <v>8.7986306628207805E-2</v>
      </c>
    </row>
    <row r="1331" spans="2:7" x14ac:dyDescent="0.2">
      <c r="B1331" s="149">
        <v>43461</v>
      </c>
      <c r="C1331">
        <v>85.128601000000003</v>
      </c>
      <c r="D1331">
        <v>-1.6287335057717748E-3</v>
      </c>
      <c r="E1331">
        <v>-1.6287335057717748E-3</v>
      </c>
      <c r="F1331">
        <v>1329</v>
      </c>
      <c r="G1331">
        <f t="shared" ca="1" si="22"/>
        <v>-1.5728755198464808E-2</v>
      </c>
    </row>
    <row r="1332" spans="2:7" x14ac:dyDescent="0.2">
      <c r="B1332" s="149">
        <v>43460</v>
      </c>
      <c r="C1332">
        <v>85.267478999999994</v>
      </c>
      <c r="D1332">
        <v>-9.677284853665636E-3</v>
      </c>
      <c r="E1332">
        <v>-9.677284853665636E-3</v>
      </c>
      <c r="F1332">
        <v>1330</v>
      </c>
      <c r="G1332">
        <f t="shared" ca="1" si="22"/>
        <v>-9.8137488968175774E-3</v>
      </c>
    </row>
    <row r="1333" spans="2:7" x14ac:dyDescent="0.2">
      <c r="B1333" s="149">
        <v>43458</v>
      </c>
      <c r="C1333">
        <v>86.100700000000003</v>
      </c>
      <c r="D1333">
        <v>-4.2826369212419241E-3</v>
      </c>
      <c r="E1333">
        <v>-4.2826369212419241E-3</v>
      </c>
      <c r="F1333">
        <v>1331</v>
      </c>
      <c r="G1333">
        <f t="shared" ca="1" si="22"/>
        <v>-4.4694290635006649E-2</v>
      </c>
    </row>
    <row r="1334" spans="2:7" x14ac:dyDescent="0.2">
      <c r="B1334" s="149">
        <v>43455</v>
      </c>
      <c r="C1334">
        <v>86.471024</v>
      </c>
      <c r="D1334">
        <v>-1.6842168551028283E-2</v>
      </c>
      <c r="E1334">
        <v>-1.6842168551028283E-2</v>
      </c>
      <c r="F1334">
        <v>1332</v>
      </c>
      <c r="G1334">
        <f t="shared" ca="1" si="22"/>
        <v>-1.3678177815463563E-2</v>
      </c>
    </row>
    <row r="1335" spans="2:7" x14ac:dyDescent="0.2">
      <c r="B1335" s="149">
        <v>43454</v>
      </c>
      <c r="C1335">
        <v>87.952331999999998</v>
      </c>
      <c r="D1335">
        <v>-5.7561855727732468E-3</v>
      </c>
      <c r="E1335">
        <v>-5.7561855727732468E-3</v>
      </c>
      <c r="F1335">
        <v>1333</v>
      </c>
      <c r="G1335">
        <f t="shared" ca="1" si="22"/>
        <v>-4.3481499863708521E-2</v>
      </c>
    </row>
    <row r="1336" spans="2:7" x14ac:dyDescent="0.2">
      <c r="B1336" s="149">
        <v>43453</v>
      </c>
      <c r="C1336">
        <v>88.461533000000003</v>
      </c>
      <c r="D1336">
        <v>-9.8444780965130079E-3</v>
      </c>
      <c r="E1336">
        <v>-9.8444780965130079E-3</v>
      </c>
      <c r="F1336">
        <v>1334</v>
      </c>
      <c r="G1336">
        <f t="shared" ca="1" si="22"/>
        <v>-4.2882253128957062E-2</v>
      </c>
    </row>
    <row r="1337" spans="2:7" x14ac:dyDescent="0.2">
      <c r="B1337" s="149">
        <v>43452</v>
      </c>
      <c r="C1337">
        <v>89.341048999999998</v>
      </c>
      <c r="D1337">
        <v>-1.5520575916429323E-3</v>
      </c>
      <c r="E1337">
        <v>-1.5520575916429323E-3</v>
      </c>
      <c r="F1337">
        <v>1335</v>
      </c>
      <c r="G1337">
        <f t="shared" ca="1" si="22"/>
        <v>-1.7676186519640379E-2</v>
      </c>
    </row>
    <row r="1338" spans="2:7" x14ac:dyDescent="0.2">
      <c r="B1338" s="149">
        <v>43451</v>
      </c>
      <c r="C1338">
        <v>89.479927000000004</v>
      </c>
      <c r="D1338">
        <v>-2.8154837825378389E-2</v>
      </c>
      <c r="E1338">
        <v>-2.8154837825378389E-2</v>
      </c>
      <c r="F1338">
        <v>1336</v>
      </c>
      <c r="G1338">
        <f t="shared" ca="1" si="22"/>
        <v>-5.9798665020226328E-2</v>
      </c>
    </row>
    <row r="1339" spans="2:7" x14ac:dyDescent="0.2">
      <c r="B1339" s="149">
        <v>43448</v>
      </c>
      <c r="C1339">
        <v>92.072204999999997</v>
      </c>
      <c r="D1339">
        <v>-1.0939730740349544E-2</v>
      </c>
      <c r="E1339">
        <v>-1.0939730740349544E-2</v>
      </c>
      <c r="F1339">
        <v>1337</v>
      </c>
      <c r="G1339">
        <f t="shared" ca="1" si="22"/>
        <v>3.3244792526743888E-3</v>
      </c>
    </row>
    <row r="1340" spans="2:7" x14ac:dyDescent="0.2">
      <c r="B1340" s="149">
        <v>43447</v>
      </c>
      <c r="C1340">
        <v>93.090591000000003</v>
      </c>
      <c r="D1340">
        <v>-1.2763971944433909E-2</v>
      </c>
      <c r="E1340">
        <v>-1.2763971944433909E-2</v>
      </c>
      <c r="F1340">
        <v>1338</v>
      </c>
      <c r="G1340">
        <f t="shared" ca="1" si="22"/>
        <v>8.334590105064274E-2</v>
      </c>
    </row>
    <row r="1341" spans="2:7" x14ac:dyDescent="0.2">
      <c r="B1341" s="149">
        <v>43446</v>
      </c>
      <c r="C1341">
        <v>94.294158999999993</v>
      </c>
      <c r="D1341">
        <v>8.4087319847700889E-2</v>
      </c>
      <c r="E1341">
        <v>8.4087319847700889E-2</v>
      </c>
      <c r="F1341">
        <v>1339</v>
      </c>
      <c r="G1341">
        <f t="shared" ca="1" si="22"/>
        <v>2.240407516341586E-2</v>
      </c>
    </row>
    <row r="1342" spans="2:7" x14ac:dyDescent="0.2">
      <c r="B1342" s="149">
        <v>43445</v>
      </c>
      <c r="C1342">
        <v>86.980225000000004</v>
      </c>
      <c r="D1342">
        <v>3.3553334576889686E-2</v>
      </c>
      <c r="E1342">
        <v>3.3553334576889686E-2</v>
      </c>
      <c r="F1342">
        <v>1340</v>
      </c>
      <c r="G1342">
        <f t="shared" ca="1" si="22"/>
        <v>2.2742564191429889E-2</v>
      </c>
    </row>
    <row r="1343" spans="2:7" x14ac:dyDescent="0.2">
      <c r="B1343" s="149">
        <v>43444</v>
      </c>
      <c r="C1343">
        <v>84.156493999999995</v>
      </c>
      <c r="D1343">
        <v>-4.5168010175556592E-2</v>
      </c>
      <c r="E1343">
        <v>-4.5168010175556592E-2</v>
      </c>
      <c r="F1343">
        <v>1341</v>
      </c>
      <c r="G1343">
        <f t="shared" ca="1" si="22"/>
        <v>-3.95488183108611E-2</v>
      </c>
    </row>
    <row r="1344" spans="2:7" x14ac:dyDescent="0.2">
      <c r="B1344" s="149">
        <v>43441</v>
      </c>
      <c r="C1344">
        <v>88.137489000000002</v>
      </c>
      <c r="D1344">
        <v>-1.5002672051799967E-2</v>
      </c>
      <c r="E1344">
        <v>-1.5002672051799967E-2</v>
      </c>
      <c r="F1344">
        <v>1342</v>
      </c>
      <c r="G1344">
        <f t="shared" ca="1" si="22"/>
        <v>-4.2234006541681121E-2</v>
      </c>
    </row>
    <row r="1345" spans="2:7" x14ac:dyDescent="0.2">
      <c r="B1345" s="149">
        <v>43440</v>
      </c>
      <c r="C1345">
        <v>89.479927000000004</v>
      </c>
      <c r="D1345">
        <v>-3.2048030966872657E-2</v>
      </c>
      <c r="E1345">
        <v>-3.2048030966872657E-2</v>
      </c>
      <c r="F1345">
        <v>1343</v>
      </c>
      <c r="G1345">
        <f t="shared" ca="1" si="22"/>
        <v>-2.9498676135476368E-2</v>
      </c>
    </row>
    <row r="1346" spans="2:7" x14ac:dyDescent="0.2">
      <c r="B1346" s="149">
        <v>43439</v>
      </c>
      <c r="C1346">
        <v>92.442527999999996</v>
      </c>
      <c r="D1346">
        <v>-3.3397816678536536E-2</v>
      </c>
      <c r="E1346">
        <v>-3.3397816678536536E-2</v>
      </c>
      <c r="F1346">
        <v>1344</v>
      </c>
      <c r="G1346">
        <f t="shared" ca="1" si="22"/>
        <v>-2.3659921350539247E-2</v>
      </c>
    </row>
    <row r="1347" spans="2:7" x14ac:dyDescent="0.2">
      <c r="B1347" s="149">
        <v>43438</v>
      </c>
      <c r="C1347">
        <v>95.636581000000007</v>
      </c>
      <c r="D1347">
        <v>2.2266145987796027E-2</v>
      </c>
      <c r="E1347">
        <v>2.2266145987796027E-2</v>
      </c>
      <c r="F1347">
        <v>1345</v>
      </c>
      <c r="G1347">
        <f t="shared" ref="G1347:G1410" ca="1" si="23">_xlfn.NORM.INV(RAND(),$N$5,$N$6)</f>
        <v>2.5261111986152947E-2</v>
      </c>
    </row>
    <row r="1348" spans="2:7" x14ac:dyDescent="0.2">
      <c r="B1348" s="149">
        <v>43437</v>
      </c>
      <c r="C1348">
        <v>93.553505000000001</v>
      </c>
      <c r="D1348">
        <v>-4.4336002894365843E-3</v>
      </c>
      <c r="E1348">
        <v>-4.4336002894365843E-3</v>
      </c>
      <c r="F1348">
        <v>1346</v>
      </c>
      <c r="G1348">
        <f t="shared" ca="1" si="23"/>
        <v>2.8530914170031049E-2</v>
      </c>
    </row>
    <row r="1349" spans="2:7" x14ac:dyDescent="0.2">
      <c r="B1349" s="149">
        <v>43434</v>
      </c>
      <c r="C1349">
        <v>93.970130999999995</v>
      </c>
      <c r="D1349">
        <v>5.5642362930753794E-2</v>
      </c>
      <c r="E1349">
        <v>5.5642362930753794E-2</v>
      </c>
      <c r="F1349">
        <v>1347</v>
      </c>
      <c r="G1349">
        <f t="shared" ca="1" si="23"/>
        <v>9.8111730836595051E-2</v>
      </c>
    </row>
    <row r="1350" spans="2:7" x14ac:dyDescent="0.2">
      <c r="B1350" s="149">
        <v>43433</v>
      </c>
      <c r="C1350">
        <v>89.017014000000003</v>
      </c>
      <c r="D1350">
        <v>-2.5835934018405313E-2</v>
      </c>
      <c r="E1350">
        <v>-2.5835934018405313E-2</v>
      </c>
      <c r="F1350">
        <v>1348</v>
      </c>
      <c r="G1350">
        <f t="shared" ca="1" si="23"/>
        <v>6.341123482930261E-2</v>
      </c>
    </row>
    <row r="1351" spans="2:7" x14ac:dyDescent="0.2">
      <c r="B1351" s="149">
        <v>43432</v>
      </c>
      <c r="C1351">
        <v>91.377846000000005</v>
      </c>
      <c r="D1351">
        <v>-4.6376747858708905E-2</v>
      </c>
      <c r="E1351">
        <v>-4.6376747858708905E-2</v>
      </c>
      <c r="F1351">
        <v>1349</v>
      </c>
      <c r="G1351">
        <f t="shared" ca="1" si="23"/>
        <v>2.4119456511455344E-2</v>
      </c>
    </row>
    <row r="1352" spans="2:7" x14ac:dyDescent="0.2">
      <c r="B1352" s="149">
        <v>43431</v>
      </c>
      <c r="C1352">
        <v>95.821747000000002</v>
      </c>
      <c r="D1352">
        <v>4.2821142598794597E-2</v>
      </c>
      <c r="E1352">
        <v>4.2821142598794597E-2</v>
      </c>
      <c r="F1352">
        <v>1350</v>
      </c>
      <c r="G1352">
        <f t="shared" ca="1" si="23"/>
        <v>4.1251889240768544E-2</v>
      </c>
    </row>
    <row r="1353" spans="2:7" x14ac:dyDescent="0.2">
      <c r="B1353" s="149">
        <v>43430</v>
      </c>
      <c r="C1353">
        <v>91.887039000000001</v>
      </c>
      <c r="D1353">
        <v>-3.5939728228432763E-2</v>
      </c>
      <c r="E1353">
        <v>-3.5939728228432763E-2</v>
      </c>
      <c r="F1353">
        <v>1351</v>
      </c>
      <c r="G1353">
        <f t="shared" ca="1" si="23"/>
        <v>-8.5080992670119593E-3</v>
      </c>
    </row>
    <row r="1354" spans="2:7" x14ac:dyDescent="0.2">
      <c r="B1354" s="149">
        <v>43426</v>
      </c>
      <c r="C1354">
        <v>95.312545999999998</v>
      </c>
      <c r="D1354">
        <v>7.3384511298275924E-3</v>
      </c>
      <c r="E1354">
        <v>7.3384511298275924E-3</v>
      </c>
      <c r="F1354">
        <v>1352</v>
      </c>
      <c r="G1354">
        <f t="shared" ca="1" si="23"/>
        <v>1.4690525064018794E-3</v>
      </c>
    </row>
    <row r="1355" spans="2:7" x14ac:dyDescent="0.2">
      <c r="B1355" s="149">
        <v>43425</v>
      </c>
      <c r="C1355">
        <v>94.618195</v>
      </c>
      <c r="D1355">
        <v>-9.209812369219984E-3</v>
      </c>
      <c r="E1355">
        <v>-9.209812369219984E-3</v>
      </c>
      <c r="F1355">
        <v>1353</v>
      </c>
      <c r="G1355">
        <f t="shared" ca="1" si="23"/>
        <v>-5.2024533377925238E-2</v>
      </c>
    </row>
    <row r="1356" spans="2:7" x14ac:dyDescent="0.2">
      <c r="B1356" s="149">
        <v>43424</v>
      </c>
      <c r="C1356">
        <v>95.497710999999995</v>
      </c>
      <c r="D1356">
        <v>-1.7151113859494711E-2</v>
      </c>
      <c r="E1356">
        <v>-1.7151113859494711E-2</v>
      </c>
      <c r="F1356">
        <v>1354</v>
      </c>
      <c r="G1356">
        <f t="shared" ca="1" si="23"/>
        <v>3.0047662410028209E-2</v>
      </c>
    </row>
    <row r="1357" spans="2:7" x14ac:dyDescent="0.2">
      <c r="B1357" s="149">
        <v>43423</v>
      </c>
      <c r="C1357">
        <v>97.164185000000003</v>
      </c>
      <c r="D1357">
        <v>3.8081206419775054E-2</v>
      </c>
      <c r="E1357">
        <v>3.8081206419775054E-2</v>
      </c>
      <c r="F1357">
        <v>1355</v>
      </c>
      <c r="G1357">
        <f t="shared" ca="1" si="23"/>
        <v>1.0864375568109276E-2</v>
      </c>
    </row>
    <row r="1358" spans="2:7" x14ac:dyDescent="0.2">
      <c r="B1358" s="149">
        <v>43420</v>
      </c>
      <c r="C1358">
        <v>93.599791999999994</v>
      </c>
      <c r="D1358">
        <v>-4.3971670815712939E-2</v>
      </c>
      <c r="E1358">
        <v>-4.3971670815712939E-2</v>
      </c>
      <c r="F1358">
        <v>1356</v>
      </c>
      <c r="G1358">
        <f t="shared" ca="1" si="23"/>
        <v>-3.5141890803724159E-2</v>
      </c>
    </row>
    <row r="1359" spans="2:7" x14ac:dyDescent="0.2">
      <c r="B1359" s="149">
        <v>43419</v>
      </c>
      <c r="C1359">
        <v>97.904831000000001</v>
      </c>
      <c r="D1359">
        <v>6.1844816353261774E-3</v>
      </c>
      <c r="E1359">
        <v>6.1844816353261774E-3</v>
      </c>
      <c r="F1359">
        <v>1357</v>
      </c>
      <c r="G1359">
        <f t="shared" ca="1" si="23"/>
        <v>7.3807598256844992E-2</v>
      </c>
    </row>
    <row r="1360" spans="2:7" x14ac:dyDescent="0.2">
      <c r="B1360" s="149">
        <v>43418</v>
      </c>
      <c r="C1360">
        <v>97.303061999999997</v>
      </c>
      <c r="D1360">
        <v>-2.0959431777503732E-2</v>
      </c>
      <c r="E1360">
        <v>-2.0959431777503732E-2</v>
      </c>
      <c r="F1360">
        <v>1358</v>
      </c>
      <c r="G1360">
        <f t="shared" ca="1" si="23"/>
        <v>2.3017849366535784E-2</v>
      </c>
    </row>
    <row r="1361" spans="2:7" x14ac:dyDescent="0.2">
      <c r="B1361" s="149">
        <v>43417</v>
      </c>
      <c r="C1361">
        <v>99.386139</v>
      </c>
      <c r="D1361">
        <v>-3.41879927421447E-2</v>
      </c>
      <c r="E1361">
        <v>-3.41879927421447E-2</v>
      </c>
      <c r="F1361">
        <v>1359</v>
      </c>
      <c r="G1361">
        <f t="shared" ca="1" si="23"/>
        <v>-1.2941327581855525E-2</v>
      </c>
    </row>
    <row r="1362" spans="2:7" x14ac:dyDescent="0.2">
      <c r="B1362" s="149">
        <v>43416</v>
      </c>
      <c r="C1362">
        <v>102.904228</v>
      </c>
      <c r="D1362">
        <v>0.15241067801138694</v>
      </c>
      <c r="E1362">
        <v>0.15241067801138694</v>
      </c>
      <c r="F1362">
        <v>1360</v>
      </c>
      <c r="G1362">
        <f t="shared" ca="1" si="23"/>
        <v>6.1970028997834379E-3</v>
      </c>
    </row>
    <row r="1363" spans="2:7" x14ac:dyDescent="0.2">
      <c r="B1363" s="149">
        <v>43413</v>
      </c>
      <c r="C1363">
        <v>89.294753999999998</v>
      </c>
      <c r="D1363">
        <v>5.2373085748472048E-2</v>
      </c>
      <c r="E1363">
        <v>5.2373085748472048E-2</v>
      </c>
      <c r="F1363">
        <v>1361</v>
      </c>
      <c r="G1363">
        <f t="shared" ca="1" si="23"/>
        <v>1.4042625894237989E-2</v>
      </c>
    </row>
    <row r="1364" spans="2:7" x14ac:dyDescent="0.2">
      <c r="B1364" s="149">
        <v>43411</v>
      </c>
      <c r="C1364">
        <v>84.850853000000001</v>
      </c>
      <c r="D1364">
        <v>6.589697474732069E-3</v>
      </c>
      <c r="E1364">
        <v>6.589697474732069E-3</v>
      </c>
      <c r="F1364">
        <v>1362</v>
      </c>
      <c r="G1364">
        <f t="shared" ca="1" si="23"/>
        <v>5.262888579308388E-3</v>
      </c>
    </row>
    <row r="1365" spans="2:7" x14ac:dyDescent="0.2">
      <c r="B1365" s="149">
        <v>43410</v>
      </c>
      <c r="C1365">
        <v>84.295372</v>
      </c>
      <c r="D1365">
        <v>-1.6445345084998126E-3</v>
      </c>
      <c r="E1365">
        <v>-1.6445345084998126E-3</v>
      </c>
      <c r="F1365">
        <v>1363</v>
      </c>
      <c r="G1365">
        <f t="shared" ca="1" si="23"/>
        <v>-2.6092552366490461E-2</v>
      </c>
    </row>
    <row r="1366" spans="2:7" x14ac:dyDescent="0.2">
      <c r="B1366" s="149">
        <v>43409</v>
      </c>
      <c r="C1366">
        <v>84.434227000000007</v>
      </c>
      <c r="D1366">
        <v>-2.5120305539226156E-2</v>
      </c>
      <c r="E1366">
        <v>-2.5120305539226156E-2</v>
      </c>
      <c r="F1366">
        <v>1364</v>
      </c>
      <c r="G1366">
        <f t="shared" ca="1" si="23"/>
        <v>1.5143054735294158E-2</v>
      </c>
    </row>
    <row r="1367" spans="2:7" x14ac:dyDescent="0.2">
      <c r="B1367" s="149">
        <v>43406</v>
      </c>
      <c r="C1367">
        <v>86.609893999999997</v>
      </c>
      <c r="D1367">
        <v>2.1845842597226817E-2</v>
      </c>
      <c r="E1367">
        <v>2.1845842597226817E-2</v>
      </c>
      <c r="F1367">
        <v>1365</v>
      </c>
      <c r="G1367">
        <f t="shared" ca="1" si="23"/>
        <v>-5.6281191742865645E-2</v>
      </c>
    </row>
    <row r="1368" spans="2:7" x14ac:dyDescent="0.2">
      <c r="B1368" s="149">
        <v>43405</v>
      </c>
      <c r="C1368">
        <v>84.758278000000004</v>
      </c>
      <c r="D1368">
        <v>4.9397419912999563E-3</v>
      </c>
      <c r="E1368">
        <v>4.9397419912999563E-3</v>
      </c>
      <c r="F1368">
        <v>1366</v>
      </c>
      <c r="G1368">
        <f t="shared" ca="1" si="23"/>
        <v>3.606660694325018E-2</v>
      </c>
    </row>
    <row r="1369" spans="2:7" x14ac:dyDescent="0.2">
      <c r="B1369" s="149">
        <v>43404</v>
      </c>
      <c r="C1369">
        <v>84.341651999999996</v>
      </c>
      <c r="D1369">
        <v>-2.3056401889441906E-2</v>
      </c>
      <c r="E1369">
        <v>-2.3056401889441906E-2</v>
      </c>
      <c r="F1369">
        <v>1367</v>
      </c>
      <c r="G1369">
        <f t="shared" ca="1" si="23"/>
        <v>1.6523108601180371E-2</v>
      </c>
    </row>
    <row r="1370" spans="2:7" x14ac:dyDescent="0.2">
      <c r="B1370" s="149">
        <v>43403</v>
      </c>
      <c r="C1370">
        <v>86.332160999999999</v>
      </c>
      <c r="D1370">
        <v>1.4138139072671897E-2</v>
      </c>
      <c r="E1370">
        <v>1.4138139072671897E-2</v>
      </c>
      <c r="F1370">
        <v>1368</v>
      </c>
      <c r="G1370">
        <f t="shared" ca="1" si="23"/>
        <v>-3.2572579192176647E-2</v>
      </c>
    </row>
    <row r="1371" spans="2:7" x14ac:dyDescent="0.2">
      <c r="B1371" s="149">
        <v>43402</v>
      </c>
      <c r="C1371">
        <v>85.128601000000003</v>
      </c>
      <c r="D1371">
        <v>6.4236205263121543E-2</v>
      </c>
      <c r="E1371">
        <v>6.4236205263121543E-2</v>
      </c>
      <c r="F1371">
        <v>1369</v>
      </c>
      <c r="G1371">
        <f t="shared" ca="1" si="23"/>
        <v>1.9966575343132738E-2</v>
      </c>
    </row>
    <row r="1372" spans="2:7" x14ac:dyDescent="0.2">
      <c r="B1372" s="149">
        <v>43399</v>
      </c>
      <c r="C1372">
        <v>79.990325999999996</v>
      </c>
      <c r="D1372">
        <v>2.1880415822768097E-2</v>
      </c>
      <c r="E1372">
        <v>2.1880415822768097E-2</v>
      </c>
      <c r="F1372">
        <v>1370</v>
      </c>
      <c r="G1372">
        <f t="shared" ca="1" si="23"/>
        <v>-2.4197668273229746E-2</v>
      </c>
    </row>
    <row r="1373" spans="2:7" x14ac:dyDescent="0.2">
      <c r="B1373" s="149">
        <v>43398</v>
      </c>
      <c r="C1373">
        <v>78.27758</v>
      </c>
      <c r="D1373">
        <v>-5.9098204904798756E-4</v>
      </c>
      <c r="E1373">
        <v>-5.9098204904798756E-4</v>
      </c>
      <c r="F1373">
        <v>1371</v>
      </c>
      <c r="G1373">
        <f t="shared" ca="1" si="23"/>
        <v>5.4075340883380542E-2</v>
      </c>
    </row>
    <row r="1374" spans="2:7" x14ac:dyDescent="0.2">
      <c r="B1374" s="149">
        <v>43397</v>
      </c>
      <c r="C1374">
        <v>78.323868000000004</v>
      </c>
      <c r="D1374">
        <v>-1.180454071904729E-3</v>
      </c>
      <c r="E1374">
        <v>-1.180454071904729E-3</v>
      </c>
      <c r="F1374">
        <v>1372</v>
      </c>
      <c r="G1374">
        <f t="shared" ca="1" si="23"/>
        <v>-2.3684092892469859E-2</v>
      </c>
    </row>
    <row r="1375" spans="2:7" x14ac:dyDescent="0.2">
      <c r="B1375" s="149">
        <v>43396</v>
      </c>
      <c r="C1375">
        <v>78.416435000000007</v>
      </c>
      <c r="D1375">
        <v>-9.935900220030814E-3</v>
      </c>
      <c r="E1375">
        <v>-9.935900220030814E-3</v>
      </c>
      <c r="F1375">
        <v>1373</v>
      </c>
      <c r="G1375">
        <f t="shared" ca="1" si="23"/>
        <v>-2.5478990579989796E-2</v>
      </c>
    </row>
    <row r="1376" spans="2:7" x14ac:dyDescent="0.2">
      <c r="B1376" s="149">
        <v>43395</v>
      </c>
      <c r="C1376">
        <v>79.203391999999994</v>
      </c>
      <c r="D1376">
        <v>-1.892195536335628E-2</v>
      </c>
      <c r="E1376">
        <v>-1.892195536335628E-2</v>
      </c>
      <c r="F1376">
        <v>1374</v>
      </c>
      <c r="G1376">
        <f t="shared" ca="1" si="23"/>
        <v>4.8052304941785876E-2</v>
      </c>
    </row>
    <row r="1377" spans="2:7" x14ac:dyDescent="0.2">
      <c r="B1377" s="149">
        <v>43392</v>
      </c>
      <c r="C1377">
        <v>80.730980000000002</v>
      </c>
      <c r="D1377">
        <v>3.4522913883683697E-3</v>
      </c>
      <c r="E1377">
        <v>3.4522913883683697E-3</v>
      </c>
      <c r="F1377">
        <v>1375</v>
      </c>
      <c r="G1377">
        <f t="shared" ca="1" si="23"/>
        <v>-2.9540870501280687E-2</v>
      </c>
    </row>
    <row r="1378" spans="2:7" x14ac:dyDescent="0.2">
      <c r="B1378" s="149">
        <v>43390</v>
      </c>
      <c r="C1378">
        <v>80.453232</v>
      </c>
      <c r="D1378">
        <v>-5.2344535592267843E-2</v>
      </c>
      <c r="E1378">
        <v>-5.2344535592267843E-2</v>
      </c>
      <c r="F1378">
        <v>1376</v>
      </c>
      <c r="G1378">
        <f t="shared" ca="1" si="23"/>
        <v>-1.0274579205605693E-2</v>
      </c>
    </row>
    <row r="1379" spans="2:7" x14ac:dyDescent="0.2">
      <c r="B1379" s="149">
        <v>43389</v>
      </c>
      <c r="C1379">
        <v>84.897132999999997</v>
      </c>
      <c r="D1379">
        <v>-4.5289154795521654E-2</v>
      </c>
      <c r="E1379">
        <v>-4.5289154795521654E-2</v>
      </c>
      <c r="F1379">
        <v>1377</v>
      </c>
      <c r="G1379">
        <f t="shared" ca="1" si="23"/>
        <v>-4.1171477302128405E-3</v>
      </c>
    </row>
    <row r="1380" spans="2:7" x14ac:dyDescent="0.2">
      <c r="B1380" s="149">
        <v>43388</v>
      </c>
      <c r="C1380">
        <v>88.924446000000003</v>
      </c>
      <c r="D1380">
        <v>0.16494868252817227</v>
      </c>
      <c r="E1380">
        <v>0.16494868252817227</v>
      </c>
      <c r="F1380">
        <v>1378</v>
      </c>
      <c r="G1380">
        <f t="shared" ca="1" si="23"/>
        <v>7.2203515419762609E-2</v>
      </c>
    </row>
    <row r="1381" spans="2:7" x14ac:dyDescent="0.2">
      <c r="B1381" s="149">
        <v>43385</v>
      </c>
      <c r="C1381">
        <v>76.333359000000002</v>
      </c>
      <c r="D1381">
        <v>5.3674040974507731E-2</v>
      </c>
      <c r="E1381">
        <v>5.3674040974507731E-2</v>
      </c>
      <c r="F1381">
        <v>1379</v>
      </c>
      <c r="G1381">
        <f t="shared" ca="1" si="23"/>
        <v>-3.2183930046060655E-2</v>
      </c>
    </row>
    <row r="1382" spans="2:7" x14ac:dyDescent="0.2">
      <c r="B1382" s="149">
        <v>43384</v>
      </c>
      <c r="C1382">
        <v>72.444946000000002</v>
      </c>
      <c r="D1382">
        <v>-3.987730671156537E-2</v>
      </c>
      <c r="E1382">
        <v>-3.987730671156537E-2</v>
      </c>
      <c r="F1382">
        <v>1380</v>
      </c>
      <c r="G1382">
        <f t="shared" ca="1" si="23"/>
        <v>-5.5114145041145731E-3</v>
      </c>
    </row>
    <row r="1383" spans="2:7" x14ac:dyDescent="0.2">
      <c r="B1383" s="149">
        <v>43383</v>
      </c>
      <c r="C1383">
        <v>75.453841999999995</v>
      </c>
      <c r="D1383">
        <v>0.12724766519978054</v>
      </c>
      <c r="E1383">
        <v>0.12724766519978054</v>
      </c>
      <c r="F1383">
        <v>1381</v>
      </c>
      <c r="G1383">
        <f t="shared" ca="1" si="23"/>
        <v>-3.2243008451711311E-2</v>
      </c>
    </row>
    <row r="1384" spans="2:7" x14ac:dyDescent="0.2">
      <c r="B1384" s="149">
        <v>43382</v>
      </c>
      <c r="C1384">
        <v>66.936347999999995</v>
      </c>
      <c r="D1384">
        <v>5.8564939994643524E-2</v>
      </c>
      <c r="E1384">
        <v>5.8564939994643524E-2</v>
      </c>
      <c r="F1384">
        <v>1382</v>
      </c>
      <c r="G1384">
        <f t="shared" ca="1" si="23"/>
        <v>-1.4788931849056372E-2</v>
      </c>
    </row>
    <row r="1385" spans="2:7" x14ac:dyDescent="0.2">
      <c r="B1385" s="149">
        <v>43381</v>
      </c>
      <c r="C1385">
        <v>63.233105000000002</v>
      </c>
      <c r="D1385">
        <v>-3.8705095514317646E-2</v>
      </c>
      <c r="E1385">
        <v>-3.8705095514317646E-2</v>
      </c>
      <c r="F1385">
        <v>1383</v>
      </c>
      <c r="G1385">
        <f t="shared" ca="1" si="23"/>
        <v>5.8672243000324571E-3</v>
      </c>
    </row>
    <row r="1386" spans="2:7" x14ac:dyDescent="0.2">
      <c r="B1386" s="149">
        <v>43378</v>
      </c>
      <c r="C1386">
        <v>65.779090999999994</v>
      </c>
      <c r="D1386">
        <v>-1.4563021273478423E-2</v>
      </c>
      <c r="E1386">
        <v>-1.4563021273478423E-2</v>
      </c>
      <c r="F1386">
        <v>1384</v>
      </c>
      <c r="G1386">
        <f t="shared" ca="1" si="23"/>
        <v>-3.4229767204664498E-3</v>
      </c>
    </row>
    <row r="1387" spans="2:7" x14ac:dyDescent="0.2">
      <c r="B1387" s="149">
        <v>43377</v>
      </c>
      <c r="C1387">
        <v>66.751189999999994</v>
      </c>
      <c r="D1387">
        <v>-8.2531036778684102E-3</v>
      </c>
      <c r="E1387">
        <v>-8.2531036778684102E-3</v>
      </c>
      <c r="F1387">
        <v>1385</v>
      </c>
      <c r="G1387">
        <f t="shared" ca="1" si="23"/>
        <v>6.050004609037777E-2</v>
      </c>
    </row>
    <row r="1388" spans="2:7" x14ac:dyDescent="0.2">
      <c r="B1388" s="149">
        <v>43376</v>
      </c>
      <c r="C1388">
        <v>67.306679000000003</v>
      </c>
      <c r="D1388">
        <v>5.7454639069200536E-2</v>
      </c>
      <c r="E1388">
        <v>5.7454639069200536E-2</v>
      </c>
      <c r="F1388">
        <v>1386</v>
      </c>
      <c r="G1388">
        <f t="shared" ca="1" si="23"/>
        <v>5.5927350472894663E-3</v>
      </c>
    </row>
    <row r="1389" spans="2:7" x14ac:dyDescent="0.2">
      <c r="B1389" s="149">
        <v>43374</v>
      </c>
      <c r="C1389">
        <v>63.649707999999997</v>
      </c>
      <c r="D1389">
        <v>-1.9957332457280496E-2</v>
      </c>
      <c r="E1389">
        <v>-1.9957332457280496E-2</v>
      </c>
      <c r="F1389">
        <v>1387</v>
      </c>
      <c r="G1389">
        <f t="shared" ca="1" si="23"/>
        <v>2.9336434980674977E-2</v>
      </c>
    </row>
    <row r="1390" spans="2:7" x14ac:dyDescent="0.2">
      <c r="B1390" s="149">
        <v>43371</v>
      </c>
      <c r="C1390">
        <v>64.945853999999997</v>
      </c>
      <c r="D1390">
        <v>-9.9486587233956258E-2</v>
      </c>
      <c r="E1390">
        <v>-9.9486587233956258E-2</v>
      </c>
      <c r="F1390">
        <v>1388</v>
      </c>
      <c r="G1390">
        <f t="shared" ca="1" si="23"/>
        <v>-5.9339342308825364E-2</v>
      </c>
    </row>
    <row r="1391" spans="2:7" x14ac:dyDescent="0.2">
      <c r="B1391" s="149">
        <v>43370</v>
      </c>
      <c r="C1391">
        <v>72.120918000000003</v>
      </c>
      <c r="D1391">
        <v>-3.1696589774660826E-2</v>
      </c>
      <c r="E1391">
        <v>-3.1696589774660826E-2</v>
      </c>
      <c r="F1391">
        <v>1389</v>
      </c>
      <c r="G1391">
        <f t="shared" ca="1" si="23"/>
        <v>-1.0157711648758021E-2</v>
      </c>
    </row>
    <row r="1392" spans="2:7" x14ac:dyDescent="0.2">
      <c r="B1392" s="149">
        <v>43369</v>
      </c>
      <c r="C1392">
        <v>74.481735</v>
      </c>
      <c r="D1392">
        <v>-3.3053004428937272E-2</v>
      </c>
      <c r="E1392">
        <v>-3.3053004428937272E-2</v>
      </c>
      <c r="F1392">
        <v>1390</v>
      </c>
      <c r="G1392">
        <f t="shared" ca="1" si="23"/>
        <v>-4.0731837581973983E-2</v>
      </c>
    </row>
    <row r="1393" spans="2:7" x14ac:dyDescent="0.2">
      <c r="B1393" s="149">
        <v>43368</v>
      </c>
      <c r="C1393">
        <v>77.027732999999998</v>
      </c>
      <c r="D1393">
        <v>9.0432344588007738E-2</v>
      </c>
      <c r="E1393">
        <v>9.0432344588007738E-2</v>
      </c>
      <c r="F1393">
        <v>1391</v>
      </c>
      <c r="G1393">
        <f t="shared" ca="1" si="23"/>
        <v>4.2798135810534427E-3</v>
      </c>
    </row>
    <row r="1394" spans="2:7" x14ac:dyDescent="0.2">
      <c r="B1394" s="149">
        <v>43367</v>
      </c>
      <c r="C1394">
        <v>70.639626000000007</v>
      </c>
      <c r="D1394">
        <v>-7.1210939341785226E-2</v>
      </c>
      <c r="E1394">
        <v>-7.1210939341785226E-2</v>
      </c>
      <c r="F1394">
        <v>1392</v>
      </c>
      <c r="G1394">
        <f t="shared" ca="1" si="23"/>
        <v>-2.9966008753817261E-2</v>
      </c>
    </row>
    <row r="1395" spans="2:7" x14ac:dyDescent="0.2">
      <c r="B1395" s="149">
        <v>43364</v>
      </c>
      <c r="C1395">
        <v>76.055617999999996</v>
      </c>
      <c r="D1395">
        <v>-9.7748592888349847E-2</v>
      </c>
      <c r="E1395">
        <v>-9.7748592888349847E-2</v>
      </c>
      <c r="F1395">
        <v>1393</v>
      </c>
      <c r="G1395">
        <f t="shared" ca="1" si="23"/>
        <v>-5.1399799825286037E-2</v>
      </c>
    </row>
    <row r="1396" spans="2:7" x14ac:dyDescent="0.2">
      <c r="B1396" s="149">
        <v>43362</v>
      </c>
      <c r="C1396">
        <v>84.295372</v>
      </c>
      <c r="D1396">
        <v>4.3553157102975588E-2</v>
      </c>
      <c r="E1396">
        <v>4.3553157102975588E-2</v>
      </c>
      <c r="F1396">
        <v>1394</v>
      </c>
      <c r="G1396">
        <f t="shared" ca="1" si="23"/>
        <v>-3.3965532589136642E-2</v>
      </c>
    </row>
    <row r="1397" spans="2:7" x14ac:dyDescent="0.2">
      <c r="B1397" s="149">
        <v>43361</v>
      </c>
      <c r="C1397">
        <v>80.777266999999995</v>
      </c>
      <c r="D1397">
        <v>-7.1808519684208441E-2</v>
      </c>
      <c r="E1397">
        <v>-7.1808519684208441E-2</v>
      </c>
      <c r="F1397">
        <v>1395</v>
      </c>
      <c r="G1397">
        <f t="shared" ca="1" si="23"/>
        <v>1.3495889542114274E-2</v>
      </c>
    </row>
    <row r="1398" spans="2:7" x14ac:dyDescent="0.2">
      <c r="B1398" s="149">
        <v>43360</v>
      </c>
      <c r="C1398">
        <v>87.026511999999997</v>
      </c>
      <c r="D1398">
        <v>0.19974477760275264</v>
      </c>
      <c r="E1398">
        <v>0.19974477760275264</v>
      </c>
      <c r="F1398">
        <v>1396</v>
      </c>
      <c r="G1398">
        <f t="shared" ca="1" si="23"/>
        <v>-1.8164460518542338E-2</v>
      </c>
    </row>
    <row r="1399" spans="2:7" x14ac:dyDescent="0.2">
      <c r="B1399" s="149">
        <v>43357</v>
      </c>
      <c r="C1399">
        <v>72.537520999999998</v>
      </c>
      <c r="D1399">
        <v>0.19618312853837583</v>
      </c>
      <c r="E1399">
        <v>0.19618312853837583</v>
      </c>
      <c r="F1399">
        <v>1397</v>
      </c>
      <c r="G1399">
        <f t="shared" ca="1" si="23"/>
        <v>2.2049976941631078E-3</v>
      </c>
    </row>
    <row r="1400" spans="2:7" x14ac:dyDescent="0.2">
      <c r="B1400" s="149">
        <v>43355</v>
      </c>
      <c r="C1400">
        <v>60.640816000000001</v>
      </c>
      <c r="D1400">
        <v>3.8034819745299819E-2</v>
      </c>
      <c r="E1400">
        <v>3.8034819745299819E-2</v>
      </c>
      <c r="F1400">
        <v>1398</v>
      </c>
      <c r="G1400">
        <f t="shared" ca="1" si="23"/>
        <v>6.6985137631693614E-2</v>
      </c>
    </row>
    <row r="1401" spans="2:7" x14ac:dyDescent="0.2">
      <c r="B1401" s="149">
        <v>43354</v>
      </c>
      <c r="C1401">
        <v>58.418864999999997</v>
      </c>
      <c r="D1401">
        <v>-1.1746321821572706E-2</v>
      </c>
      <c r="E1401">
        <v>-1.1746321821572706E-2</v>
      </c>
      <c r="F1401">
        <v>1399</v>
      </c>
      <c r="G1401">
        <f t="shared" ca="1" si="23"/>
        <v>5.0317238479117635E-2</v>
      </c>
    </row>
    <row r="1402" spans="2:7" x14ac:dyDescent="0.2">
      <c r="B1402" s="149">
        <v>43353</v>
      </c>
      <c r="C1402">
        <v>59.113227999999999</v>
      </c>
      <c r="D1402">
        <v>4.9301725260663384E-2</v>
      </c>
      <c r="E1402">
        <v>4.9301725260663384E-2</v>
      </c>
      <c r="F1402">
        <v>1400</v>
      </c>
      <c r="G1402">
        <f t="shared" ca="1" si="23"/>
        <v>-7.0927607393717756E-3</v>
      </c>
    </row>
    <row r="1403" spans="2:7" x14ac:dyDescent="0.2">
      <c r="B1403" s="149">
        <v>43350</v>
      </c>
      <c r="C1403">
        <v>56.335777</v>
      </c>
      <c r="D1403">
        <v>-4.0916445793792965E-3</v>
      </c>
      <c r="E1403">
        <v>-4.0916445793792965E-3</v>
      </c>
      <c r="F1403">
        <v>1401</v>
      </c>
      <c r="G1403">
        <f t="shared" ca="1" si="23"/>
        <v>4.6570992099892586E-2</v>
      </c>
    </row>
    <row r="1404" spans="2:7" x14ac:dyDescent="0.2">
      <c r="B1404" s="149">
        <v>43349</v>
      </c>
      <c r="C1404">
        <v>56.567230000000002</v>
      </c>
      <c r="D1404">
        <v>8.2507360216488058E-3</v>
      </c>
      <c r="E1404">
        <v>8.2507360216488058E-3</v>
      </c>
      <c r="F1404">
        <v>1402</v>
      </c>
      <c r="G1404">
        <f t="shared" ca="1" si="23"/>
        <v>-1.341687740830977E-2</v>
      </c>
    </row>
    <row r="1405" spans="2:7" x14ac:dyDescent="0.2">
      <c r="B1405" s="149">
        <v>43348</v>
      </c>
      <c r="C1405">
        <v>56.104328000000002</v>
      </c>
      <c r="D1405">
        <v>1.4225998362937793E-2</v>
      </c>
      <c r="E1405">
        <v>1.4225998362937793E-2</v>
      </c>
      <c r="F1405">
        <v>1403</v>
      </c>
      <c r="G1405">
        <f t="shared" ca="1" si="23"/>
        <v>2.2578495189117288E-2</v>
      </c>
    </row>
    <row r="1406" spans="2:7" x14ac:dyDescent="0.2">
      <c r="B1406" s="149">
        <v>43347</v>
      </c>
      <c r="C1406">
        <v>55.317383</v>
      </c>
      <c r="D1406">
        <v>-3.473345831439182E-2</v>
      </c>
      <c r="E1406">
        <v>-3.473345831439182E-2</v>
      </c>
      <c r="F1406">
        <v>1404</v>
      </c>
      <c r="G1406">
        <f t="shared" ca="1" si="23"/>
        <v>-2.7063459391554134E-2</v>
      </c>
    </row>
    <row r="1407" spans="2:7" x14ac:dyDescent="0.2">
      <c r="B1407" s="149">
        <v>43346</v>
      </c>
      <c r="C1407">
        <v>57.307884000000001</v>
      </c>
      <c r="D1407">
        <v>-2.4175078832119083E-3</v>
      </c>
      <c r="E1407">
        <v>-2.4175078832119083E-3</v>
      </c>
      <c r="F1407">
        <v>1405</v>
      </c>
      <c r="G1407">
        <f t="shared" ca="1" si="23"/>
        <v>2.6953854160285309E-2</v>
      </c>
    </row>
    <row r="1408" spans="2:7" x14ac:dyDescent="0.2">
      <c r="B1408" s="149">
        <v>43343</v>
      </c>
      <c r="C1408">
        <v>57.446762</v>
      </c>
      <c r="D1408">
        <v>3.233738188177928E-3</v>
      </c>
      <c r="E1408">
        <v>3.233738188177928E-3</v>
      </c>
      <c r="F1408">
        <v>1406</v>
      </c>
      <c r="G1408">
        <f t="shared" ca="1" si="23"/>
        <v>9.9450760176291435E-3</v>
      </c>
    </row>
    <row r="1409" spans="2:7" x14ac:dyDescent="0.2">
      <c r="B1409" s="149">
        <v>43342</v>
      </c>
      <c r="C1409">
        <v>57.261592999999998</v>
      </c>
      <c r="D1409">
        <v>-1.2769401847483586E-2</v>
      </c>
      <c r="E1409">
        <v>-1.2769401847483586E-2</v>
      </c>
      <c r="F1409">
        <v>1407</v>
      </c>
      <c r="G1409">
        <f t="shared" ca="1" si="23"/>
        <v>2.9597605378064218E-2</v>
      </c>
    </row>
    <row r="1410" spans="2:7" x14ac:dyDescent="0.2">
      <c r="B1410" s="149">
        <v>43341</v>
      </c>
      <c r="C1410">
        <v>58.002246999999997</v>
      </c>
      <c r="D1410">
        <v>7.2347564354988594E-3</v>
      </c>
      <c r="E1410">
        <v>7.2347564354988594E-3</v>
      </c>
      <c r="F1410">
        <v>1408</v>
      </c>
      <c r="G1410">
        <f t="shared" ca="1" si="23"/>
        <v>-3.4131909018681454E-2</v>
      </c>
    </row>
    <row r="1411" spans="2:7" x14ac:dyDescent="0.2">
      <c r="B1411" s="149">
        <v>43340</v>
      </c>
      <c r="C1411">
        <v>57.585628999999997</v>
      </c>
      <c r="D1411">
        <v>9.7402706709118075E-3</v>
      </c>
      <c r="E1411">
        <v>9.7402706709118075E-3</v>
      </c>
      <c r="F1411">
        <v>1409</v>
      </c>
      <c r="G1411">
        <f t="shared" ref="G1411:G1474" ca="1" si="24">_xlfn.NORM.INV(RAND(),$N$5,$N$6)</f>
        <v>-5.6284389788442838E-3</v>
      </c>
    </row>
    <row r="1412" spans="2:7" x14ac:dyDescent="0.2">
      <c r="B1412" s="149">
        <v>43339</v>
      </c>
      <c r="C1412">
        <v>57.030140000000003</v>
      </c>
      <c r="D1412">
        <v>-1.0441851637644354E-2</v>
      </c>
      <c r="E1412">
        <v>-1.0441851637644354E-2</v>
      </c>
      <c r="F1412">
        <v>1410</v>
      </c>
      <c r="G1412">
        <f t="shared" ca="1" si="24"/>
        <v>-6.130697942564837E-3</v>
      </c>
    </row>
    <row r="1413" spans="2:7" x14ac:dyDescent="0.2">
      <c r="B1413" s="149">
        <v>43336</v>
      </c>
      <c r="C1413">
        <v>57.631923999999998</v>
      </c>
      <c r="D1413">
        <v>1.7988544752262275E-2</v>
      </c>
      <c r="E1413">
        <v>1.7988544752262275E-2</v>
      </c>
      <c r="F1413">
        <v>1411</v>
      </c>
      <c r="G1413">
        <f t="shared" ca="1" si="24"/>
        <v>-2.0688811274071361E-2</v>
      </c>
    </row>
    <row r="1414" spans="2:7" x14ac:dyDescent="0.2">
      <c r="B1414" s="149">
        <v>43335</v>
      </c>
      <c r="C1414">
        <v>56.613529</v>
      </c>
      <c r="D1414">
        <v>-8.110351803832766E-3</v>
      </c>
      <c r="E1414">
        <v>-8.110351803832766E-3</v>
      </c>
      <c r="F1414">
        <v>1412</v>
      </c>
      <c r="G1414">
        <f t="shared" ca="1" si="24"/>
        <v>1.0390152904069637E-2</v>
      </c>
    </row>
    <row r="1415" spans="2:7" x14ac:dyDescent="0.2">
      <c r="B1415" s="149">
        <v>43333</v>
      </c>
      <c r="C1415">
        <v>57.076439000000001</v>
      </c>
      <c r="D1415">
        <v>-1.2810158104650176E-2</v>
      </c>
      <c r="E1415">
        <v>-1.2810158104650176E-2</v>
      </c>
      <c r="F1415">
        <v>1413</v>
      </c>
      <c r="G1415">
        <f t="shared" ca="1" si="24"/>
        <v>-6.3969181185749568E-2</v>
      </c>
    </row>
    <row r="1416" spans="2:7" x14ac:dyDescent="0.2">
      <c r="B1416" s="149">
        <v>43332</v>
      </c>
      <c r="C1416">
        <v>57.817084999999999</v>
      </c>
      <c r="D1416">
        <v>-6.3643834168119248E-3</v>
      </c>
      <c r="E1416">
        <v>-6.3643834168119248E-3</v>
      </c>
      <c r="F1416">
        <v>1414</v>
      </c>
      <c r="G1416">
        <f t="shared" ca="1" si="24"/>
        <v>-2.1465326384898311E-2</v>
      </c>
    </row>
    <row r="1417" spans="2:7" x14ac:dyDescent="0.2">
      <c r="B1417" s="149">
        <v>43329</v>
      </c>
      <c r="C1417">
        <v>58.187412000000002</v>
      </c>
      <c r="D1417">
        <v>-3.1720035626322646E-3</v>
      </c>
      <c r="E1417">
        <v>-3.1720035626322646E-3</v>
      </c>
      <c r="F1417">
        <v>1415</v>
      </c>
      <c r="G1417">
        <f t="shared" ca="1" si="24"/>
        <v>-2.3408729816620229E-2</v>
      </c>
    </row>
    <row r="1418" spans="2:7" x14ac:dyDescent="0.2">
      <c r="B1418" s="149">
        <v>43328</v>
      </c>
      <c r="C1418">
        <v>58.372570000000003</v>
      </c>
      <c r="D1418">
        <v>1.3665579653562627E-2</v>
      </c>
      <c r="E1418">
        <v>1.3665579653562627E-2</v>
      </c>
      <c r="F1418">
        <v>1416</v>
      </c>
      <c r="G1418">
        <f t="shared" ca="1" si="24"/>
        <v>-9.5553110546916509E-2</v>
      </c>
    </row>
    <row r="1419" spans="2:7" x14ac:dyDescent="0.2">
      <c r="B1419" s="149">
        <v>43326</v>
      </c>
      <c r="C1419">
        <v>57.585628999999997</v>
      </c>
      <c r="D1419">
        <v>-9.5541336090946439E-3</v>
      </c>
      <c r="E1419">
        <v>-9.5541336090946439E-3</v>
      </c>
      <c r="F1419">
        <v>1417</v>
      </c>
      <c r="G1419">
        <f t="shared" ca="1" si="24"/>
        <v>1.0874426927231545E-2</v>
      </c>
    </row>
    <row r="1420" spans="2:7" x14ac:dyDescent="0.2">
      <c r="B1420" s="149">
        <v>43325</v>
      </c>
      <c r="C1420">
        <v>58.141117000000001</v>
      </c>
      <c r="D1420">
        <v>-2.4086980747959355E-2</v>
      </c>
      <c r="E1420">
        <v>-2.4086980747959355E-2</v>
      </c>
      <c r="F1420">
        <v>1418</v>
      </c>
      <c r="G1420">
        <f t="shared" ca="1" si="24"/>
        <v>9.6491807059373158E-2</v>
      </c>
    </row>
    <row r="1421" spans="2:7" x14ac:dyDescent="0.2">
      <c r="B1421" s="149">
        <v>43322</v>
      </c>
      <c r="C1421">
        <v>59.576126000000002</v>
      </c>
      <c r="D1421">
        <v>-2.2779109228037001E-2</v>
      </c>
      <c r="E1421">
        <v>-2.2779109228037001E-2</v>
      </c>
      <c r="F1421">
        <v>1419</v>
      </c>
      <c r="G1421">
        <f t="shared" ca="1" si="24"/>
        <v>-3.75558246355732E-2</v>
      </c>
    </row>
    <row r="1422" spans="2:7" x14ac:dyDescent="0.2">
      <c r="B1422" s="149">
        <v>43321</v>
      </c>
      <c r="C1422">
        <v>60.964851000000003</v>
      </c>
      <c r="D1422">
        <v>-2.2997053326911064E-2</v>
      </c>
      <c r="E1422">
        <v>-2.2997053326911064E-2</v>
      </c>
      <c r="F1422">
        <v>1420</v>
      </c>
      <c r="G1422">
        <f t="shared" ca="1" si="24"/>
        <v>-2.2918104648680482E-2</v>
      </c>
    </row>
    <row r="1423" spans="2:7" x14ac:dyDescent="0.2">
      <c r="B1423" s="149">
        <v>43320</v>
      </c>
      <c r="C1423">
        <v>62.399864000000001</v>
      </c>
      <c r="D1423">
        <v>6.7213965063142493E-3</v>
      </c>
      <c r="E1423">
        <v>6.7213965063142493E-3</v>
      </c>
      <c r="F1423">
        <v>1421</v>
      </c>
      <c r="G1423">
        <f t="shared" ca="1" si="24"/>
        <v>4.1713551321271358E-2</v>
      </c>
    </row>
    <row r="1424" spans="2:7" x14ac:dyDescent="0.2">
      <c r="B1424" s="149">
        <v>43319</v>
      </c>
      <c r="C1424">
        <v>61.983249999999998</v>
      </c>
      <c r="D1424">
        <v>2.8417836237045486E-2</v>
      </c>
      <c r="E1424">
        <v>2.8417836237045486E-2</v>
      </c>
      <c r="F1424">
        <v>1422</v>
      </c>
      <c r="G1424">
        <f t="shared" ca="1" si="24"/>
        <v>6.7374925239075845E-2</v>
      </c>
    </row>
    <row r="1425" spans="2:7" x14ac:dyDescent="0.2">
      <c r="B1425" s="149">
        <v>43318</v>
      </c>
      <c r="C1425">
        <v>60.270493000000002</v>
      </c>
      <c r="D1425">
        <v>8.1395412470028891E-2</v>
      </c>
      <c r="E1425">
        <v>8.1395412470028891E-2</v>
      </c>
      <c r="F1425">
        <v>1423</v>
      </c>
      <c r="G1425">
        <f t="shared" ca="1" si="24"/>
        <v>6.1388832632984044E-2</v>
      </c>
    </row>
    <row r="1426" spans="2:7" x14ac:dyDescent="0.2">
      <c r="B1426" s="149">
        <v>43315</v>
      </c>
      <c r="C1426">
        <v>55.734000999999999</v>
      </c>
      <c r="D1426">
        <v>1.8612495699810123E-2</v>
      </c>
      <c r="E1426">
        <v>1.8612495699810123E-2</v>
      </c>
      <c r="F1426">
        <v>1424</v>
      </c>
      <c r="G1426">
        <f t="shared" ca="1" si="24"/>
        <v>-1.0236185322257084E-2</v>
      </c>
    </row>
    <row r="1427" spans="2:7" x14ac:dyDescent="0.2">
      <c r="B1427" s="149">
        <v>43314</v>
      </c>
      <c r="C1427">
        <v>54.715606999999999</v>
      </c>
      <c r="D1427">
        <v>4.6944216794245416E-2</v>
      </c>
      <c r="E1427">
        <v>4.6944216794245416E-2</v>
      </c>
      <c r="F1427">
        <v>1425</v>
      </c>
      <c r="G1427">
        <f t="shared" ca="1" si="24"/>
        <v>-1.1016430691906368E-2</v>
      </c>
    </row>
    <row r="1428" spans="2:7" x14ac:dyDescent="0.2">
      <c r="B1428" s="149">
        <v>43313</v>
      </c>
      <c r="C1428">
        <v>52.262199000000003</v>
      </c>
      <c r="D1428">
        <v>2.1719381662523619E-2</v>
      </c>
      <c r="E1428">
        <v>2.1719381662523619E-2</v>
      </c>
      <c r="F1428">
        <v>1426</v>
      </c>
      <c r="G1428">
        <f t="shared" ca="1" si="24"/>
        <v>-3.4489683974729755E-2</v>
      </c>
    </row>
    <row r="1429" spans="2:7" x14ac:dyDescent="0.2">
      <c r="B1429" s="149">
        <v>43312</v>
      </c>
      <c r="C1429">
        <v>51.151226000000001</v>
      </c>
      <c r="D1429">
        <v>-8.9685134271763663E-3</v>
      </c>
      <c r="E1429">
        <v>-8.9685134271763663E-3</v>
      </c>
      <c r="F1429">
        <v>1427</v>
      </c>
      <c r="G1429">
        <f t="shared" ca="1" si="24"/>
        <v>-3.0894993538253625E-2</v>
      </c>
    </row>
    <row r="1430" spans="2:7" x14ac:dyDescent="0.2">
      <c r="B1430" s="149">
        <v>43311</v>
      </c>
      <c r="C1430">
        <v>51.614128000000001</v>
      </c>
      <c r="D1430">
        <v>7.0057538617933304E-2</v>
      </c>
      <c r="E1430">
        <v>7.0057538617933304E-2</v>
      </c>
      <c r="F1430">
        <v>1428</v>
      </c>
      <c r="G1430">
        <f t="shared" ca="1" si="24"/>
        <v>-2.5030513707907751E-2</v>
      </c>
    </row>
    <row r="1431" spans="2:7" x14ac:dyDescent="0.2">
      <c r="B1431" s="149">
        <v>43308</v>
      </c>
      <c r="C1431">
        <v>48.234909000000002</v>
      </c>
      <c r="D1431">
        <v>1.460561562708043E-2</v>
      </c>
      <c r="E1431">
        <v>1.460561562708043E-2</v>
      </c>
      <c r="F1431">
        <v>1429</v>
      </c>
      <c r="G1431">
        <f t="shared" ca="1" si="24"/>
        <v>-2.9572006394448177E-2</v>
      </c>
    </row>
    <row r="1432" spans="2:7" x14ac:dyDescent="0.2">
      <c r="B1432" s="149">
        <v>43307</v>
      </c>
      <c r="C1432">
        <v>47.540550000000003</v>
      </c>
      <c r="D1432">
        <v>-4.8450340384484768E-3</v>
      </c>
      <c r="E1432">
        <v>-4.8450340384484768E-3</v>
      </c>
      <c r="F1432">
        <v>1430</v>
      </c>
      <c r="G1432">
        <f t="shared" ca="1" si="24"/>
        <v>-4.7900090561178062E-2</v>
      </c>
    </row>
    <row r="1433" spans="2:7" x14ac:dyDescent="0.2">
      <c r="B1433" s="149">
        <v>43306</v>
      </c>
      <c r="C1433">
        <v>47.772007000000002</v>
      </c>
      <c r="D1433">
        <v>1.4749314982712447E-2</v>
      </c>
      <c r="E1433">
        <v>1.4749314982712447E-2</v>
      </c>
      <c r="F1433">
        <v>1431</v>
      </c>
      <c r="G1433">
        <f t="shared" ca="1" si="24"/>
        <v>3.4883258642134482E-3</v>
      </c>
    </row>
    <row r="1434" spans="2:7" x14ac:dyDescent="0.2">
      <c r="B1434" s="149">
        <v>43305</v>
      </c>
      <c r="C1434">
        <v>47.077643999999999</v>
      </c>
      <c r="D1434">
        <v>4.3077027383028557E-2</v>
      </c>
      <c r="E1434">
        <v>4.3077027383028557E-2</v>
      </c>
      <c r="F1434">
        <v>1432</v>
      </c>
      <c r="G1434">
        <f t="shared" ca="1" si="24"/>
        <v>-3.6421189874909759E-3</v>
      </c>
    </row>
    <row r="1435" spans="2:7" x14ac:dyDescent="0.2">
      <c r="B1435" s="149">
        <v>43304</v>
      </c>
      <c r="C1435">
        <v>45.133429999999997</v>
      </c>
      <c r="D1435">
        <v>7.2312502630585973E-3</v>
      </c>
      <c r="E1435">
        <v>7.2312502630585973E-3</v>
      </c>
      <c r="F1435">
        <v>1433</v>
      </c>
      <c r="G1435">
        <f t="shared" ca="1" si="24"/>
        <v>1.8614436483531012E-2</v>
      </c>
    </row>
    <row r="1436" spans="2:7" x14ac:dyDescent="0.2">
      <c r="B1436" s="149">
        <v>43301</v>
      </c>
      <c r="C1436">
        <v>44.809401999999999</v>
      </c>
      <c r="D1436">
        <v>-3.0895736528075671E-3</v>
      </c>
      <c r="E1436">
        <v>-3.0895736528075671E-3</v>
      </c>
      <c r="F1436">
        <v>1434</v>
      </c>
      <c r="G1436">
        <f t="shared" ca="1" si="24"/>
        <v>-4.2477124882915981E-2</v>
      </c>
    </row>
    <row r="1437" spans="2:7" x14ac:dyDescent="0.2">
      <c r="B1437" s="149">
        <v>43300</v>
      </c>
      <c r="C1437">
        <v>44.948273</v>
      </c>
      <c r="D1437">
        <v>-3.9564681938609361E-2</v>
      </c>
      <c r="E1437">
        <v>-3.9564681938609361E-2</v>
      </c>
      <c r="F1437">
        <v>1435</v>
      </c>
      <c r="G1437">
        <f t="shared" ca="1" si="24"/>
        <v>1.6304995041213379E-2</v>
      </c>
    </row>
    <row r="1438" spans="2:7" x14ac:dyDescent="0.2">
      <c r="B1438" s="149">
        <v>43299</v>
      </c>
      <c r="C1438">
        <v>46.799895999999997</v>
      </c>
      <c r="D1438">
        <v>-3.3460874099448978E-2</v>
      </c>
      <c r="E1438">
        <v>-3.3460874099448978E-2</v>
      </c>
      <c r="F1438">
        <v>1436</v>
      </c>
      <c r="G1438">
        <f t="shared" ca="1" si="24"/>
        <v>3.3434021665750067E-2</v>
      </c>
    </row>
    <row r="1439" spans="2:7" x14ac:dyDescent="0.2">
      <c r="B1439" s="149">
        <v>43298</v>
      </c>
      <c r="C1439">
        <v>48.420074</v>
      </c>
      <c r="D1439">
        <v>7.7072210832174826E-3</v>
      </c>
      <c r="E1439">
        <v>7.7072210832174826E-3</v>
      </c>
      <c r="F1439">
        <v>1437</v>
      </c>
      <c r="G1439">
        <f t="shared" ca="1" si="24"/>
        <v>9.3840333876864575E-3</v>
      </c>
    </row>
    <row r="1440" spans="2:7" x14ac:dyDescent="0.2">
      <c r="B1440" s="149">
        <v>43297</v>
      </c>
      <c r="C1440">
        <v>48.049743999999997</v>
      </c>
      <c r="D1440">
        <v>-6.0633580903808722E-2</v>
      </c>
      <c r="E1440">
        <v>-6.0633580903808722E-2</v>
      </c>
      <c r="F1440">
        <v>1438</v>
      </c>
      <c r="G1440">
        <f t="shared" ca="1" si="24"/>
        <v>1.0825710480662847E-2</v>
      </c>
    </row>
    <row r="1441" spans="2:7" x14ac:dyDescent="0.2">
      <c r="B1441" s="149">
        <v>43294</v>
      </c>
      <c r="C1441">
        <v>51.151226000000001</v>
      </c>
      <c r="D1441">
        <v>-4.1630534287070711E-2</v>
      </c>
      <c r="E1441">
        <v>-4.1630534287070711E-2</v>
      </c>
      <c r="F1441">
        <v>1439</v>
      </c>
      <c r="G1441">
        <f t="shared" ca="1" si="24"/>
        <v>2.371015079588552E-2</v>
      </c>
    </row>
    <row r="1442" spans="2:7" x14ac:dyDescent="0.2">
      <c r="B1442" s="149">
        <v>43293</v>
      </c>
      <c r="C1442">
        <v>53.373179999999998</v>
      </c>
      <c r="D1442">
        <v>5.0091020173177361E-2</v>
      </c>
      <c r="E1442">
        <v>5.0091020173177361E-2</v>
      </c>
      <c r="F1442">
        <v>1440</v>
      </c>
      <c r="G1442">
        <f t="shared" ca="1" si="24"/>
        <v>-4.9001974600660966E-3</v>
      </c>
    </row>
    <row r="1443" spans="2:7" x14ac:dyDescent="0.2">
      <c r="B1443" s="149">
        <v>43292</v>
      </c>
      <c r="C1443">
        <v>50.827193999999999</v>
      </c>
      <c r="D1443">
        <v>-1.700980230517456E-2</v>
      </c>
      <c r="E1443">
        <v>-1.700980230517456E-2</v>
      </c>
      <c r="F1443">
        <v>1441</v>
      </c>
      <c r="G1443">
        <f t="shared" ca="1" si="24"/>
        <v>2.6372578697690777E-2</v>
      </c>
    </row>
    <row r="1444" spans="2:7" x14ac:dyDescent="0.2">
      <c r="B1444" s="149">
        <v>43291</v>
      </c>
      <c r="C1444">
        <v>51.706715000000003</v>
      </c>
      <c r="D1444">
        <v>4.5880098278925419E-2</v>
      </c>
      <c r="E1444">
        <v>4.5880098278925419E-2</v>
      </c>
      <c r="F1444">
        <v>1442</v>
      </c>
      <c r="G1444">
        <f t="shared" ca="1" si="24"/>
        <v>2.0989527162317809E-2</v>
      </c>
    </row>
    <row r="1445" spans="2:7" x14ac:dyDescent="0.2">
      <c r="B1445" s="149">
        <v>43290</v>
      </c>
      <c r="C1445">
        <v>49.438473000000002</v>
      </c>
      <c r="D1445">
        <v>0</v>
      </c>
      <c r="E1445">
        <v>0</v>
      </c>
      <c r="F1445">
        <v>1443</v>
      </c>
      <c r="G1445">
        <f t="shared" ca="1" si="24"/>
        <v>7.215137575253322E-2</v>
      </c>
    </row>
    <row r="1446" spans="2:7" x14ac:dyDescent="0.2">
      <c r="B1446" s="149">
        <v>43287</v>
      </c>
      <c r="C1446">
        <v>49.438473000000002</v>
      </c>
      <c r="D1446">
        <v>5.6498764531952156E-3</v>
      </c>
      <c r="E1446">
        <v>5.6498764531952156E-3</v>
      </c>
      <c r="F1446">
        <v>1444</v>
      </c>
      <c r="G1446">
        <f t="shared" ca="1" si="24"/>
        <v>2.38425979900669E-2</v>
      </c>
    </row>
    <row r="1447" spans="2:7" x14ac:dyDescent="0.2">
      <c r="B1447" s="149">
        <v>43286</v>
      </c>
      <c r="C1447">
        <v>49.160721000000002</v>
      </c>
      <c r="D1447">
        <v>1.8216635046353531E-2</v>
      </c>
      <c r="E1447">
        <v>1.8216635046353531E-2</v>
      </c>
      <c r="F1447">
        <v>1445</v>
      </c>
      <c r="G1447">
        <f t="shared" ca="1" si="24"/>
        <v>3.9443872232756319E-2</v>
      </c>
    </row>
    <row r="1448" spans="2:7" x14ac:dyDescent="0.2">
      <c r="B1448" s="149">
        <v>43285</v>
      </c>
      <c r="C1448">
        <v>48.281199999999998</v>
      </c>
      <c r="D1448">
        <v>-1.3244996839110736E-2</v>
      </c>
      <c r="E1448">
        <v>-1.3244996839110736E-2</v>
      </c>
      <c r="F1448">
        <v>1446</v>
      </c>
      <c r="G1448">
        <f t="shared" ca="1" si="24"/>
        <v>6.8713047298822796E-3</v>
      </c>
    </row>
    <row r="1449" spans="2:7" x14ac:dyDescent="0.2">
      <c r="B1449" s="149">
        <v>43284</v>
      </c>
      <c r="C1449">
        <v>48.929268</v>
      </c>
      <c r="D1449">
        <v>-2.4007500713305006E-2</v>
      </c>
      <c r="E1449">
        <v>-2.4007500713305006E-2</v>
      </c>
      <c r="F1449">
        <v>1447</v>
      </c>
      <c r="G1449">
        <f t="shared" ca="1" si="24"/>
        <v>1.5218064105262627E-2</v>
      </c>
    </row>
    <row r="1450" spans="2:7" x14ac:dyDescent="0.2">
      <c r="B1450" s="149">
        <v>43283</v>
      </c>
      <c r="C1450">
        <v>50.132832000000001</v>
      </c>
      <c r="D1450">
        <v>0</v>
      </c>
      <c r="E1450">
        <v>0</v>
      </c>
      <c r="F1450">
        <v>1448</v>
      </c>
      <c r="G1450">
        <f t="shared" ca="1" si="24"/>
        <v>1.3804644435671049E-2</v>
      </c>
    </row>
    <row r="1451" spans="2:7" x14ac:dyDescent="0.2">
      <c r="B1451" s="149">
        <v>43280</v>
      </c>
      <c r="C1451">
        <v>50.132832000000001</v>
      </c>
      <c r="D1451">
        <v>1.1204574735243424E-2</v>
      </c>
      <c r="E1451">
        <v>1.1204574735243424E-2</v>
      </c>
      <c r="F1451">
        <v>1449</v>
      </c>
      <c r="G1451">
        <f t="shared" ca="1" si="24"/>
        <v>1.5851152651922694E-3</v>
      </c>
    </row>
    <row r="1452" spans="2:7" x14ac:dyDescent="0.2">
      <c r="B1452" s="149">
        <v>43279</v>
      </c>
      <c r="C1452">
        <v>49.577339000000002</v>
      </c>
      <c r="D1452">
        <v>8.4746112653636563E-3</v>
      </c>
      <c r="E1452">
        <v>8.4746112653636563E-3</v>
      </c>
      <c r="F1452">
        <v>1450</v>
      </c>
      <c r="G1452">
        <f t="shared" ca="1" si="24"/>
        <v>-1.4738740637477227E-2</v>
      </c>
    </row>
    <row r="1453" spans="2:7" x14ac:dyDescent="0.2">
      <c r="B1453" s="149">
        <v>43278</v>
      </c>
      <c r="C1453">
        <v>49.160721000000002</v>
      </c>
      <c r="D1453">
        <v>-3.0137177153460412E-2</v>
      </c>
      <c r="E1453">
        <v>-3.0137177153460412E-2</v>
      </c>
      <c r="F1453">
        <v>1451</v>
      </c>
      <c r="G1453">
        <f t="shared" ca="1" si="24"/>
        <v>6.6433647296261517E-3</v>
      </c>
    </row>
    <row r="1454" spans="2:7" x14ac:dyDescent="0.2">
      <c r="B1454" s="149">
        <v>43277</v>
      </c>
      <c r="C1454">
        <v>50.688324000000001</v>
      </c>
      <c r="D1454">
        <v>-2.7530954517505909E-2</v>
      </c>
      <c r="E1454">
        <v>-2.7530954517505909E-2</v>
      </c>
      <c r="F1454">
        <v>1452</v>
      </c>
      <c r="G1454">
        <f t="shared" ca="1" si="24"/>
        <v>-5.8685215938536643E-2</v>
      </c>
    </row>
    <row r="1455" spans="2:7" x14ac:dyDescent="0.2">
      <c r="B1455" s="149">
        <v>43276</v>
      </c>
      <c r="C1455">
        <v>52.123328999999998</v>
      </c>
      <c r="D1455">
        <v>-2.6793454509850302E-2</v>
      </c>
      <c r="E1455">
        <v>-2.6793454509850302E-2</v>
      </c>
      <c r="F1455">
        <v>1453</v>
      </c>
      <c r="G1455">
        <f t="shared" ca="1" si="24"/>
        <v>-4.7018804302005474E-2</v>
      </c>
    </row>
    <row r="1456" spans="2:7" x14ac:dyDescent="0.2">
      <c r="B1456" s="149">
        <v>43273</v>
      </c>
      <c r="C1456">
        <v>53.558342000000003</v>
      </c>
      <c r="D1456">
        <v>-8.5688881951700279E-3</v>
      </c>
      <c r="E1456">
        <v>-8.5688881951700279E-3</v>
      </c>
      <c r="F1456">
        <v>1454</v>
      </c>
      <c r="G1456">
        <f t="shared" ca="1" si="24"/>
        <v>-7.2953342974591013E-3</v>
      </c>
    </row>
    <row r="1457" spans="2:7" x14ac:dyDescent="0.2">
      <c r="B1457" s="149">
        <v>43272</v>
      </c>
      <c r="C1457">
        <v>54.021244000000003</v>
      </c>
      <c r="D1457">
        <v>-3.0730917739065538E-2</v>
      </c>
      <c r="E1457">
        <v>-3.0730917739065538E-2</v>
      </c>
      <c r="F1457">
        <v>1455</v>
      </c>
      <c r="G1457">
        <f t="shared" ca="1" si="24"/>
        <v>3.5678758304788015E-3</v>
      </c>
    </row>
    <row r="1458" spans="2:7" x14ac:dyDescent="0.2">
      <c r="B1458" s="149">
        <v>43271</v>
      </c>
      <c r="C1458">
        <v>55.734000999999999</v>
      </c>
      <c r="D1458">
        <v>-1.230521232194509E-2</v>
      </c>
      <c r="E1458">
        <v>-1.230521232194509E-2</v>
      </c>
      <c r="F1458">
        <v>1456</v>
      </c>
      <c r="G1458">
        <f t="shared" ca="1" si="24"/>
        <v>3.1030747832933345E-2</v>
      </c>
    </row>
    <row r="1459" spans="2:7" x14ac:dyDescent="0.2">
      <c r="B1459" s="149">
        <v>43270</v>
      </c>
      <c r="C1459">
        <v>56.428364000000002</v>
      </c>
      <c r="D1459">
        <v>-2.0096420237069833E-2</v>
      </c>
      <c r="E1459">
        <v>-2.0096420237069833E-2</v>
      </c>
      <c r="F1459">
        <v>1457</v>
      </c>
      <c r="G1459">
        <f t="shared" ca="1" si="24"/>
        <v>1.4248199753287029E-4</v>
      </c>
    </row>
    <row r="1460" spans="2:7" x14ac:dyDescent="0.2">
      <c r="B1460" s="149">
        <v>43269</v>
      </c>
      <c r="C1460">
        <v>57.585628999999997</v>
      </c>
      <c r="D1460">
        <v>-1.892744871824455E-2</v>
      </c>
      <c r="E1460">
        <v>-1.892744871824455E-2</v>
      </c>
      <c r="F1460">
        <v>1458</v>
      </c>
      <c r="G1460">
        <f t="shared" ca="1" si="24"/>
        <v>-7.4451050490575328E-3</v>
      </c>
    </row>
    <row r="1461" spans="2:7" x14ac:dyDescent="0.2">
      <c r="B1461" s="149">
        <v>43266</v>
      </c>
      <c r="C1461">
        <v>58.696606000000003</v>
      </c>
      <c r="D1461">
        <v>-2.009281476317697E-2</v>
      </c>
      <c r="E1461">
        <v>-2.009281476317697E-2</v>
      </c>
      <c r="F1461">
        <v>1459</v>
      </c>
      <c r="G1461">
        <f t="shared" ca="1" si="24"/>
        <v>3.3951733411500894E-2</v>
      </c>
    </row>
    <row r="1462" spans="2:7" x14ac:dyDescent="0.2">
      <c r="B1462" s="149">
        <v>43265</v>
      </c>
      <c r="C1462">
        <v>59.900168999999998</v>
      </c>
      <c r="D1462">
        <v>-5.3805604985198499E-3</v>
      </c>
      <c r="E1462">
        <v>-5.3805604985198499E-3</v>
      </c>
      <c r="F1462">
        <v>1460</v>
      </c>
      <c r="G1462">
        <f t="shared" ca="1" si="24"/>
        <v>-2.2460956417288725E-2</v>
      </c>
    </row>
    <row r="1463" spans="2:7" x14ac:dyDescent="0.2">
      <c r="B1463" s="149">
        <v>43264</v>
      </c>
      <c r="C1463">
        <v>60.224209000000002</v>
      </c>
      <c r="D1463">
        <v>0</v>
      </c>
      <c r="E1463">
        <v>0</v>
      </c>
      <c r="F1463">
        <v>1461</v>
      </c>
      <c r="G1463">
        <f t="shared" ca="1" si="24"/>
        <v>-3.5961053117119276E-3</v>
      </c>
    </row>
    <row r="1464" spans="2:7" x14ac:dyDescent="0.2">
      <c r="B1464" s="149">
        <v>43263</v>
      </c>
      <c r="C1464">
        <v>60.224209000000002</v>
      </c>
      <c r="D1464">
        <v>3.084210079588868E-3</v>
      </c>
      <c r="E1464">
        <v>3.084210079588868E-3</v>
      </c>
      <c r="F1464">
        <v>1462</v>
      </c>
      <c r="G1464">
        <f t="shared" ca="1" si="24"/>
        <v>4.6624671862479102E-2</v>
      </c>
    </row>
    <row r="1465" spans="2:7" x14ac:dyDescent="0.2">
      <c r="B1465" s="149">
        <v>43262</v>
      </c>
      <c r="C1465">
        <v>60.039036000000003</v>
      </c>
      <c r="D1465">
        <v>4.8504466161114403E-2</v>
      </c>
      <c r="E1465">
        <v>4.8504466161114403E-2</v>
      </c>
      <c r="F1465">
        <v>1463</v>
      </c>
      <c r="G1465">
        <f t="shared" ca="1" si="24"/>
        <v>-3.9120472165831074E-2</v>
      </c>
    </row>
    <row r="1466" spans="2:7" x14ac:dyDescent="0.2">
      <c r="B1466" s="149">
        <v>43259</v>
      </c>
      <c r="C1466">
        <v>57.261592999999998</v>
      </c>
      <c r="D1466">
        <v>1.2275004450456485E-2</v>
      </c>
      <c r="E1466">
        <v>1.2275004450456485E-2</v>
      </c>
      <c r="F1466">
        <v>1464</v>
      </c>
      <c r="G1466">
        <f t="shared" ca="1" si="24"/>
        <v>-1.3687576757842584E-2</v>
      </c>
    </row>
    <row r="1467" spans="2:7" x14ac:dyDescent="0.2">
      <c r="B1467" s="149">
        <v>43258</v>
      </c>
      <c r="C1467">
        <v>56.567230000000002</v>
      </c>
      <c r="D1467">
        <v>6.5896682470679225E-3</v>
      </c>
      <c r="E1467">
        <v>6.5896682470679225E-3</v>
      </c>
      <c r="F1467">
        <v>1465</v>
      </c>
      <c r="G1467">
        <f t="shared" ca="1" si="24"/>
        <v>-2.586213236773363E-3</v>
      </c>
    </row>
    <row r="1468" spans="2:7" x14ac:dyDescent="0.2">
      <c r="B1468" s="149">
        <v>43257</v>
      </c>
      <c r="C1468">
        <v>56.196911</v>
      </c>
      <c r="D1468">
        <v>-2.2544272742531429E-2</v>
      </c>
      <c r="E1468">
        <v>-2.2544272742531429E-2</v>
      </c>
      <c r="F1468">
        <v>1466</v>
      </c>
      <c r="G1468">
        <f t="shared" ca="1" si="24"/>
        <v>7.3423417440738757E-4</v>
      </c>
    </row>
    <row r="1469" spans="2:7" x14ac:dyDescent="0.2">
      <c r="B1469" s="149">
        <v>43256</v>
      </c>
      <c r="C1469">
        <v>57.493049999999997</v>
      </c>
      <c r="D1469">
        <v>-1.7405173947828229E-2</v>
      </c>
      <c r="E1469">
        <v>-1.7405173947828229E-2</v>
      </c>
      <c r="F1469">
        <v>1467</v>
      </c>
      <c r="G1469">
        <f t="shared" ca="1" si="24"/>
        <v>-4.1717653636523244E-2</v>
      </c>
    </row>
    <row r="1470" spans="2:7" x14ac:dyDescent="0.2">
      <c r="B1470" s="149">
        <v>43255</v>
      </c>
      <c r="C1470">
        <v>58.511451999999998</v>
      </c>
      <c r="D1470">
        <v>-5.8122098859472338E-2</v>
      </c>
      <c r="E1470">
        <v>-5.8122098859472338E-2</v>
      </c>
      <c r="F1470">
        <v>1468</v>
      </c>
      <c r="G1470">
        <f t="shared" ca="1" si="24"/>
        <v>8.1132049678104196E-2</v>
      </c>
    </row>
    <row r="1471" spans="2:7" x14ac:dyDescent="0.2">
      <c r="B1471" s="149">
        <v>43252</v>
      </c>
      <c r="C1471">
        <v>62.122120000000002</v>
      </c>
      <c r="D1471">
        <v>6.7516666462741071E-3</v>
      </c>
      <c r="E1471">
        <v>6.7516666462741071E-3</v>
      </c>
      <c r="F1471">
        <v>1469</v>
      </c>
      <c r="G1471">
        <f t="shared" ca="1" si="24"/>
        <v>1.3705539918856575E-2</v>
      </c>
    </row>
    <row r="1472" spans="2:7" x14ac:dyDescent="0.2">
      <c r="B1472" s="149">
        <v>43251</v>
      </c>
      <c r="C1472">
        <v>61.705505000000002</v>
      </c>
      <c r="D1472">
        <v>-1.4980885167896246E-3</v>
      </c>
      <c r="E1472">
        <v>-1.4980885167896246E-3</v>
      </c>
      <c r="F1472">
        <v>1470</v>
      </c>
      <c r="G1472">
        <f t="shared" ca="1" si="24"/>
        <v>-4.9135177600573106E-3</v>
      </c>
    </row>
    <row r="1473" spans="2:7" x14ac:dyDescent="0.2">
      <c r="B1473" s="149">
        <v>43250</v>
      </c>
      <c r="C1473">
        <v>61.798084000000003</v>
      </c>
      <c r="D1473">
        <v>1.9862571403114197E-2</v>
      </c>
      <c r="E1473">
        <v>1.9862571403114197E-2</v>
      </c>
      <c r="F1473">
        <v>1471</v>
      </c>
      <c r="G1473">
        <f t="shared" ca="1" si="24"/>
        <v>3.1709950603134834E-2</v>
      </c>
    </row>
    <row r="1474" spans="2:7" x14ac:dyDescent="0.2">
      <c r="B1474" s="149">
        <v>43249</v>
      </c>
      <c r="C1474">
        <v>60.594521</v>
      </c>
      <c r="D1474">
        <v>-1.2075566162048128E-2</v>
      </c>
      <c r="E1474">
        <v>-1.2075566162048128E-2</v>
      </c>
      <c r="F1474">
        <v>1472</v>
      </c>
      <c r="G1474">
        <f t="shared" ca="1" si="24"/>
        <v>1.3029591884865591E-3</v>
      </c>
    </row>
    <row r="1475" spans="2:7" x14ac:dyDescent="0.2">
      <c r="B1475" s="149">
        <v>43248</v>
      </c>
      <c r="C1475">
        <v>61.335177999999999</v>
      </c>
      <c r="D1475">
        <v>3.758803359545853E-2</v>
      </c>
      <c r="E1475">
        <v>3.758803359545853E-2</v>
      </c>
      <c r="F1475">
        <v>1473</v>
      </c>
      <c r="G1475">
        <f t="shared" ref="G1475:G1538" ca="1" si="25">_xlfn.NORM.INV(RAND(),$N$5,$N$6)</f>
        <v>1.019364775347912E-3</v>
      </c>
    </row>
    <row r="1476" spans="2:7" x14ac:dyDescent="0.2">
      <c r="B1476" s="149">
        <v>43245</v>
      </c>
      <c r="C1476">
        <v>59.113227999999999</v>
      </c>
      <c r="D1476">
        <v>2.0783474067471712E-2</v>
      </c>
      <c r="E1476">
        <v>2.0783474067471712E-2</v>
      </c>
      <c r="F1476">
        <v>1474</v>
      </c>
      <c r="G1476">
        <f t="shared" ca="1" si="25"/>
        <v>-6.4707970814680799E-2</v>
      </c>
    </row>
    <row r="1477" spans="2:7" x14ac:dyDescent="0.2">
      <c r="B1477" s="149">
        <v>43244</v>
      </c>
      <c r="C1477">
        <v>57.909663999999999</v>
      </c>
      <c r="D1477">
        <v>3.2077368051301371E-3</v>
      </c>
      <c r="E1477">
        <v>3.2077368051301371E-3</v>
      </c>
      <c r="F1477">
        <v>1475</v>
      </c>
      <c r="G1477">
        <f t="shared" ca="1" si="25"/>
        <v>-1.7157163142853409E-2</v>
      </c>
    </row>
    <row r="1478" spans="2:7" x14ac:dyDescent="0.2">
      <c r="B1478" s="149">
        <v>43243</v>
      </c>
      <c r="C1478">
        <v>57.724499000000002</v>
      </c>
      <c r="D1478">
        <v>-3.855053568814798E-2</v>
      </c>
      <c r="E1478">
        <v>-3.855053568814798E-2</v>
      </c>
      <c r="F1478">
        <v>1476</v>
      </c>
      <c r="G1478">
        <f t="shared" ca="1" si="25"/>
        <v>-1.203498591360109E-2</v>
      </c>
    </row>
    <row r="1479" spans="2:7" x14ac:dyDescent="0.2">
      <c r="B1479" s="149">
        <v>43242</v>
      </c>
      <c r="C1479">
        <v>60.039036000000003</v>
      </c>
      <c r="D1479">
        <v>6.7489649682463071E-2</v>
      </c>
      <c r="E1479">
        <v>6.7489649682463071E-2</v>
      </c>
      <c r="F1479">
        <v>1477</v>
      </c>
      <c r="G1479">
        <f t="shared" ca="1" si="25"/>
        <v>2.2713519075143143E-2</v>
      </c>
    </row>
    <row r="1480" spans="2:7" x14ac:dyDescent="0.2">
      <c r="B1480" s="149">
        <v>43241</v>
      </c>
      <c r="C1480">
        <v>56.243201999999997</v>
      </c>
      <c r="D1480">
        <v>4.3814398837408286E-2</v>
      </c>
      <c r="E1480">
        <v>4.3814398837408286E-2</v>
      </c>
      <c r="F1480">
        <v>1478</v>
      </c>
      <c r="G1480">
        <f t="shared" ca="1" si="25"/>
        <v>-5.2549317312677236E-2</v>
      </c>
    </row>
    <row r="1481" spans="2:7" x14ac:dyDescent="0.2">
      <c r="B1481" s="149">
        <v>43238</v>
      </c>
      <c r="C1481">
        <v>53.882378000000003</v>
      </c>
      <c r="D1481">
        <v>2.4648030013788302E-2</v>
      </c>
      <c r="E1481">
        <v>2.4648030013788302E-2</v>
      </c>
      <c r="F1481">
        <v>1479</v>
      </c>
      <c r="G1481">
        <f t="shared" ca="1" si="25"/>
        <v>2.6557036448639784E-2</v>
      </c>
    </row>
    <row r="1482" spans="2:7" x14ac:dyDescent="0.2">
      <c r="B1482" s="149">
        <v>43237</v>
      </c>
      <c r="C1482">
        <v>52.586230999999998</v>
      </c>
      <c r="D1482">
        <v>6.8673525634923724E-2</v>
      </c>
      <c r="E1482">
        <v>6.8673525634923724E-2</v>
      </c>
      <c r="F1482">
        <v>1480</v>
      </c>
      <c r="G1482">
        <f t="shared" ca="1" si="25"/>
        <v>-4.5477914611169935E-2</v>
      </c>
    </row>
    <row r="1483" spans="2:7" x14ac:dyDescent="0.2">
      <c r="B1483" s="149">
        <v>43236</v>
      </c>
      <c r="C1483">
        <v>49.207011999999999</v>
      </c>
      <c r="D1483">
        <v>-2.8143782592633003E-3</v>
      </c>
      <c r="E1483">
        <v>-2.8143782592633003E-3</v>
      </c>
      <c r="F1483">
        <v>1481</v>
      </c>
      <c r="G1483">
        <f t="shared" ca="1" si="25"/>
        <v>3.9646346847581608E-2</v>
      </c>
    </row>
    <row r="1484" spans="2:7" x14ac:dyDescent="0.2">
      <c r="B1484" s="149">
        <v>43235</v>
      </c>
      <c r="C1484">
        <v>49.345889999999997</v>
      </c>
      <c r="D1484">
        <v>-5.8303897074481956E-2</v>
      </c>
      <c r="E1484">
        <v>-5.8303897074481956E-2</v>
      </c>
      <c r="F1484">
        <v>1482</v>
      </c>
      <c r="G1484">
        <f t="shared" ca="1" si="25"/>
        <v>-1.984013274412727E-2</v>
      </c>
    </row>
    <row r="1485" spans="2:7" x14ac:dyDescent="0.2">
      <c r="B1485" s="149">
        <v>43234</v>
      </c>
      <c r="C1485">
        <v>52.401077000000001</v>
      </c>
      <c r="D1485">
        <v>-4.3918908255194657E-2</v>
      </c>
      <c r="E1485">
        <v>-4.3918908255194657E-2</v>
      </c>
      <c r="F1485">
        <v>1483</v>
      </c>
      <c r="G1485">
        <f t="shared" ca="1" si="25"/>
        <v>4.4633481762339944E-2</v>
      </c>
    </row>
    <row r="1486" spans="2:7" x14ac:dyDescent="0.2">
      <c r="B1486" s="149">
        <v>43231</v>
      </c>
      <c r="C1486">
        <v>54.808193000000003</v>
      </c>
      <c r="D1486">
        <v>-3.3469254033040262E-2</v>
      </c>
      <c r="E1486">
        <v>-3.3469254033040262E-2</v>
      </c>
      <c r="F1486">
        <v>1484</v>
      </c>
      <c r="G1486">
        <f t="shared" ca="1" si="25"/>
        <v>8.4837803941830409E-2</v>
      </c>
    </row>
    <row r="1487" spans="2:7" x14ac:dyDescent="0.2">
      <c r="B1487" s="149">
        <v>43230</v>
      </c>
      <c r="C1487">
        <v>56.706104000000003</v>
      </c>
      <c r="D1487">
        <v>-3.3911705218526593E-2</v>
      </c>
      <c r="E1487">
        <v>-3.3911705218526593E-2</v>
      </c>
      <c r="F1487">
        <v>1485</v>
      </c>
      <c r="G1487">
        <f t="shared" ca="1" si="25"/>
        <v>3.001273288539762E-3</v>
      </c>
    </row>
    <row r="1488" spans="2:7" x14ac:dyDescent="0.2">
      <c r="B1488" s="149">
        <v>43229</v>
      </c>
      <c r="C1488">
        <v>58.696606000000003</v>
      </c>
      <c r="D1488">
        <v>7.9490392711409827E-3</v>
      </c>
      <c r="E1488">
        <v>7.9490392711409827E-3</v>
      </c>
      <c r="F1488">
        <v>1486</v>
      </c>
      <c r="G1488">
        <f t="shared" ca="1" si="25"/>
        <v>-1.2813151440414906E-2</v>
      </c>
    </row>
    <row r="1489" spans="2:7" x14ac:dyDescent="0.2">
      <c r="B1489" s="149">
        <v>43228</v>
      </c>
      <c r="C1489">
        <v>58.233704000000003</v>
      </c>
      <c r="D1489">
        <v>-1.8720618782413666E-2</v>
      </c>
      <c r="E1489">
        <v>-1.8720618782413666E-2</v>
      </c>
      <c r="F1489">
        <v>1487</v>
      </c>
      <c r="G1489">
        <f t="shared" ca="1" si="25"/>
        <v>2.2650831247775175E-2</v>
      </c>
    </row>
    <row r="1490" spans="2:7" x14ac:dyDescent="0.2">
      <c r="B1490" s="149">
        <v>43227</v>
      </c>
      <c r="C1490">
        <v>59.344673</v>
      </c>
      <c r="D1490">
        <v>2.0700599886995616E-2</v>
      </c>
      <c r="E1490">
        <v>2.0700599886995616E-2</v>
      </c>
      <c r="F1490">
        <v>1488</v>
      </c>
      <c r="G1490">
        <f t="shared" ca="1" si="25"/>
        <v>1.3469620623094683E-2</v>
      </c>
    </row>
    <row r="1491" spans="2:7" x14ac:dyDescent="0.2">
      <c r="B1491" s="149">
        <v>43224</v>
      </c>
      <c r="C1491">
        <v>58.141117000000001</v>
      </c>
      <c r="D1491">
        <v>2.3634877334400357E-2</v>
      </c>
      <c r="E1491">
        <v>2.3634877334400357E-2</v>
      </c>
      <c r="F1491">
        <v>1489</v>
      </c>
      <c r="G1491">
        <f t="shared" ca="1" si="25"/>
        <v>7.127909099131852E-3</v>
      </c>
    </row>
    <row r="1492" spans="2:7" x14ac:dyDescent="0.2">
      <c r="B1492" s="149">
        <v>43223</v>
      </c>
      <c r="C1492">
        <v>56.798687000000001</v>
      </c>
      <c r="D1492">
        <v>-3.3097003500048496E-2</v>
      </c>
      <c r="E1492">
        <v>-3.3097003500048496E-2</v>
      </c>
      <c r="F1492">
        <v>1490</v>
      </c>
      <c r="G1492">
        <f t="shared" ca="1" si="25"/>
        <v>1.2806863569313867E-2</v>
      </c>
    </row>
    <row r="1493" spans="2:7" x14ac:dyDescent="0.2">
      <c r="B1493" s="149">
        <v>43222</v>
      </c>
      <c r="C1493">
        <v>58.742901000000003</v>
      </c>
      <c r="D1493">
        <v>-1.8561421771964071E-2</v>
      </c>
      <c r="E1493">
        <v>-1.8561421771964071E-2</v>
      </c>
      <c r="F1493">
        <v>1491</v>
      </c>
      <c r="G1493">
        <f t="shared" ca="1" si="25"/>
        <v>-3.7136646890981326E-2</v>
      </c>
    </row>
    <row r="1494" spans="2:7" x14ac:dyDescent="0.2">
      <c r="B1494" s="149">
        <v>43220</v>
      </c>
      <c r="C1494">
        <v>59.853873999999998</v>
      </c>
      <c r="D1494">
        <v>1.3322868820698695E-2</v>
      </c>
      <c r="E1494">
        <v>1.3322868820698695E-2</v>
      </c>
      <c r="F1494">
        <v>1492</v>
      </c>
      <c r="G1494">
        <f t="shared" ca="1" si="25"/>
        <v>4.5709247886039309E-3</v>
      </c>
    </row>
    <row r="1495" spans="2:7" x14ac:dyDescent="0.2">
      <c r="B1495" s="149">
        <v>43217</v>
      </c>
      <c r="C1495">
        <v>59.066932999999999</v>
      </c>
      <c r="D1495">
        <v>2.9032272507469318E-2</v>
      </c>
      <c r="E1495">
        <v>2.9032272507469318E-2</v>
      </c>
      <c r="F1495">
        <v>1493</v>
      </c>
      <c r="G1495">
        <f t="shared" ca="1" si="25"/>
        <v>5.7123325556528125E-2</v>
      </c>
    </row>
    <row r="1496" spans="2:7" x14ac:dyDescent="0.2">
      <c r="B1496" s="149">
        <v>43216</v>
      </c>
      <c r="C1496">
        <v>57.400466999999999</v>
      </c>
      <c r="D1496">
        <v>-2.2852701809874938E-2</v>
      </c>
      <c r="E1496">
        <v>-2.2852701809874938E-2</v>
      </c>
      <c r="F1496">
        <v>1494</v>
      </c>
      <c r="G1496">
        <f t="shared" ca="1" si="25"/>
        <v>5.610795012921764E-2</v>
      </c>
    </row>
    <row r="1497" spans="2:7" x14ac:dyDescent="0.2">
      <c r="B1497" s="149">
        <v>43215</v>
      </c>
      <c r="C1497">
        <v>58.742901000000003</v>
      </c>
      <c r="D1497">
        <v>-2.309468718472282E-2</v>
      </c>
      <c r="E1497">
        <v>-2.309468718472282E-2</v>
      </c>
      <c r="F1497">
        <v>1495</v>
      </c>
      <c r="G1497">
        <f t="shared" ca="1" si="25"/>
        <v>-5.3119567798868367E-2</v>
      </c>
    </row>
    <row r="1498" spans="2:7" x14ac:dyDescent="0.2">
      <c r="B1498" s="149">
        <v>43214</v>
      </c>
      <c r="C1498">
        <v>60.131622</v>
      </c>
      <c r="D1498">
        <v>1.8823532003081265E-2</v>
      </c>
      <c r="E1498">
        <v>1.8823532003081265E-2</v>
      </c>
      <c r="F1498">
        <v>1496</v>
      </c>
      <c r="G1498">
        <f t="shared" ca="1" si="25"/>
        <v>1.2208490117461862E-2</v>
      </c>
    </row>
    <row r="1499" spans="2:7" x14ac:dyDescent="0.2">
      <c r="B1499" s="149">
        <v>43213</v>
      </c>
      <c r="C1499">
        <v>59.020645000000002</v>
      </c>
      <c r="D1499">
        <v>-1.4683163915614269E-2</v>
      </c>
      <c r="E1499">
        <v>-1.4683163915614269E-2</v>
      </c>
      <c r="F1499">
        <v>1497</v>
      </c>
      <c r="G1499">
        <f t="shared" ca="1" si="25"/>
        <v>-1.7121375358625051E-2</v>
      </c>
    </row>
    <row r="1500" spans="2:7" x14ac:dyDescent="0.2">
      <c r="B1500" s="149">
        <v>43210</v>
      </c>
      <c r="C1500">
        <v>59.900168999999998</v>
      </c>
      <c r="D1500">
        <v>7.7346706079544063E-4</v>
      </c>
      <c r="E1500">
        <v>7.7346706079544063E-4</v>
      </c>
      <c r="F1500">
        <v>1498</v>
      </c>
      <c r="G1500">
        <f t="shared" ca="1" si="25"/>
        <v>-3.4917311275769143E-2</v>
      </c>
    </row>
    <row r="1501" spans="2:7" x14ac:dyDescent="0.2">
      <c r="B1501" s="149">
        <v>43209</v>
      </c>
      <c r="C1501">
        <v>59.853873999999998</v>
      </c>
      <c r="D1501">
        <v>-3.2185705996013086E-2</v>
      </c>
      <c r="E1501">
        <v>-3.2185705996013086E-2</v>
      </c>
      <c r="F1501">
        <v>1499</v>
      </c>
      <c r="G1501">
        <f t="shared" ca="1" si="25"/>
        <v>-1.1597367787377403E-3</v>
      </c>
    </row>
    <row r="1502" spans="2:7" x14ac:dyDescent="0.2">
      <c r="B1502" s="149">
        <v>43208</v>
      </c>
      <c r="C1502">
        <v>61.844379000000004</v>
      </c>
      <c r="D1502">
        <v>-1.3293839163126866E-2</v>
      </c>
      <c r="E1502">
        <v>-1.3293839163126866E-2</v>
      </c>
      <c r="F1502">
        <v>1500</v>
      </c>
      <c r="G1502">
        <f t="shared" ca="1" si="25"/>
        <v>8.7251833203277791E-3</v>
      </c>
    </row>
    <row r="1503" spans="2:7" x14ac:dyDescent="0.2">
      <c r="B1503" s="149">
        <v>43207</v>
      </c>
      <c r="C1503">
        <v>62.677605</v>
      </c>
      <c r="D1503">
        <v>5.1967514481809302E-3</v>
      </c>
      <c r="E1503">
        <v>5.1967514481809302E-3</v>
      </c>
      <c r="F1503">
        <v>1501</v>
      </c>
      <c r="G1503">
        <f t="shared" ca="1" si="25"/>
        <v>3.5982871881124055E-2</v>
      </c>
    </row>
    <row r="1504" spans="2:7" x14ac:dyDescent="0.2">
      <c r="B1504" s="149">
        <v>43206</v>
      </c>
      <c r="C1504">
        <v>62.353569</v>
      </c>
      <c r="D1504">
        <v>-8.1001998480181095E-3</v>
      </c>
      <c r="E1504">
        <v>-8.1001998480181095E-3</v>
      </c>
      <c r="F1504">
        <v>1502</v>
      </c>
      <c r="G1504">
        <f t="shared" ca="1" si="25"/>
        <v>1.3978851917164428E-2</v>
      </c>
    </row>
    <row r="1505" spans="2:7" x14ac:dyDescent="0.2">
      <c r="B1505" s="149">
        <v>43203</v>
      </c>
      <c r="C1505">
        <v>62.862769999999998</v>
      </c>
      <c r="D1505">
        <v>-1.9494555962362332E-2</v>
      </c>
      <c r="E1505">
        <v>-1.9494555962362332E-2</v>
      </c>
      <c r="F1505">
        <v>1503</v>
      </c>
      <c r="G1505">
        <f t="shared" ca="1" si="25"/>
        <v>-5.0454666387624629E-2</v>
      </c>
    </row>
    <row r="1506" spans="2:7" x14ac:dyDescent="0.2">
      <c r="B1506" s="149">
        <v>43202</v>
      </c>
      <c r="C1506">
        <v>64.112617</v>
      </c>
      <c r="D1506">
        <v>-3.819458295075584E-2</v>
      </c>
      <c r="E1506">
        <v>-3.819458295075584E-2</v>
      </c>
      <c r="F1506">
        <v>1504</v>
      </c>
      <c r="G1506">
        <f t="shared" ca="1" si="25"/>
        <v>4.3165731223058314E-2</v>
      </c>
    </row>
    <row r="1507" spans="2:7" x14ac:dyDescent="0.2">
      <c r="B1507" s="149">
        <v>43201</v>
      </c>
      <c r="C1507">
        <v>66.658614999999998</v>
      </c>
      <c r="D1507">
        <v>-1.1667576363573216E-2</v>
      </c>
      <c r="E1507">
        <v>-1.1667576363573216E-2</v>
      </c>
      <c r="F1507">
        <v>1505</v>
      </c>
      <c r="G1507">
        <f t="shared" ca="1" si="25"/>
        <v>5.5666073493279566E-2</v>
      </c>
    </row>
    <row r="1508" spans="2:7" x14ac:dyDescent="0.2">
      <c r="B1508" s="149">
        <v>43200</v>
      </c>
      <c r="C1508">
        <v>67.445541000000006</v>
      </c>
      <c r="D1508">
        <v>4.5943690918884117E-2</v>
      </c>
      <c r="E1508">
        <v>4.5943690918884117E-2</v>
      </c>
      <c r="F1508">
        <v>1506</v>
      </c>
      <c r="G1508">
        <f t="shared" ca="1" si="25"/>
        <v>-3.4382307157842032E-2</v>
      </c>
    </row>
    <row r="1509" spans="2:7" x14ac:dyDescent="0.2">
      <c r="B1509" s="149">
        <v>43199</v>
      </c>
      <c r="C1509">
        <v>64.482956000000001</v>
      </c>
      <c r="D1509">
        <v>6.5031671398274116E-3</v>
      </c>
      <c r="E1509">
        <v>6.5031671398274116E-3</v>
      </c>
      <c r="F1509">
        <v>1507</v>
      </c>
      <c r="G1509">
        <f t="shared" ca="1" si="25"/>
        <v>1.243609281521471E-3</v>
      </c>
    </row>
    <row r="1510" spans="2:7" x14ac:dyDescent="0.2">
      <c r="B1510" s="149">
        <v>43196</v>
      </c>
      <c r="C1510">
        <v>64.066322</v>
      </c>
      <c r="D1510">
        <v>1.6152582951368621E-2</v>
      </c>
      <c r="E1510">
        <v>1.6152582951368621E-2</v>
      </c>
      <c r="F1510">
        <v>1508</v>
      </c>
      <c r="G1510">
        <f t="shared" ca="1" si="25"/>
        <v>1.3622227547400154E-2</v>
      </c>
    </row>
    <row r="1511" spans="2:7" x14ac:dyDescent="0.2">
      <c r="B1511" s="149">
        <v>43195</v>
      </c>
      <c r="C1511">
        <v>63.047935000000003</v>
      </c>
      <c r="D1511">
        <v>-3.6575892765075904E-3</v>
      </c>
      <c r="E1511">
        <v>-3.6575892765075904E-3</v>
      </c>
      <c r="F1511">
        <v>1509</v>
      </c>
      <c r="G1511">
        <f t="shared" ca="1" si="25"/>
        <v>3.368015973046453E-2</v>
      </c>
    </row>
    <row r="1512" spans="2:7" x14ac:dyDescent="0.2">
      <c r="B1512" s="149">
        <v>43194</v>
      </c>
      <c r="C1512">
        <v>63.279384999999998</v>
      </c>
      <c r="D1512">
        <v>5.8867039465126956E-3</v>
      </c>
      <c r="E1512">
        <v>5.8867039465126956E-3</v>
      </c>
      <c r="F1512">
        <v>1510</v>
      </c>
      <c r="G1512">
        <f t="shared" ca="1" si="25"/>
        <v>8.9766247707580796E-3</v>
      </c>
    </row>
    <row r="1513" spans="2:7" x14ac:dyDescent="0.2">
      <c r="B1513" s="149">
        <v>43193</v>
      </c>
      <c r="C1513">
        <v>62.909058000000002</v>
      </c>
      <c r="D1513">
        <v>9.6581483208584909E-3</v>
      </c>
      <c r="E1513">
        <v>9.6581483208584909E-3</v>
      </c>
      <c r="F1513">
        <v>1511</v>
      </c>
      <c r="G1513">
        <f t="shared" ca="1" si="25"/>
        <v>2.8233494804932785E-2</v>
      </c>
    </row>
    <row r="1514" spans="2:7" x14ac:dyDescent="0.2">
      <c r="B1514" s="149">
        <v>43192</v>
      </c>
      <c r="C1514">
        <v>62.307285</v>
      </c>
      <c r="D1514">
        <v>4.5843178859934566E-2</v>
      </c>
      <c r="E1514">
        <v>4.5843178859934566E-2</v>
      </c>
      <c r="F1514">
        <v>1512</v>
      </c>
      <c r="G1514">
        <f t="shared" ca="1" si="25"/>
        <v>-5.2858025258996827E-2</v>
      </c>
    </row>
    <row r="1515" spans="2:7" x14ac:dyDescent="0.2">
      <c r="B1515" s="149">
        <v>43187</v>
      </c>
      <c r="C1515">
        <v>59.576126000000002</v>
      </c>
      <c r="D1515">
        <v>-6.126916908851749E-2</v>
      </c>
      <c r="E1515">
        <v>-6.126916908851749E-2</v>
      </c>
      <c r="F1515">
        <v>1513</v>
      </c>
      <c r="G1515">
        <f t="shared" ca="1" si="25"/>
        <v>-1.3859059482417826E-2</v>
      </c>
    </row>
    <row r="1516" spans="2:7" x14ac:dyDescent="0.2">
      <c r="B1516" s="149">
        <v>43186</v>
      </c>
      <c r="C1516">
        <v>63.464545999999999</v>
      </c>
      <c r="D1516">
        <v>1.9330689173983329E-2</v>
      </c>
      <c r="E1516">
        <v>1.9330689173983329E-2</v>
      </c>
      <c r="F1516">
        <v>1514</v>
      </c>
      <c r="G1516">
        <f t="shared" ca="1" si="25"/>
        <v>-1.1568295439715702E-2</v>
      </c>
    </row>
    <row r="1517" spans="2:7" x14ac:dyDescent="0.2">
      <c r="B1517" s="149">
        <v>43185</v>
      </c>
      <c r="C1517">
        <v>62.260998000000001</v>
      </c>
      <c r="D1517">
        <v>-4.9469785615819842E-2</v>
      </c>
      <c r="E1517">
        <v>-4.9469785615819842E-2</v>
      </c>
      <c r="F1517">
        <v>1515</v>
      </c>
      <c r="G1517">
        <f t="shared" ca="1" si="25"/>
        <v>-4.3188756148609168E-2</v>
      </c>
    </row>
    <row r="1518" spans="2:7" x14ac:dyDescent="0.2">
      <c r="B1518" s="149">
        <v>43182</v>
      </c>
      <c r="C1518">
        <v>65.501334999999997</v>
      </c>
      <c r="D1518">
        <v>-4.6495900911195188E-2</v>
      </c>
      <c r="E1518">
        <v>-4.6495900911195188E-2</v>
      </c>
      <c r="F1518">
        <v>1516</v>
      </c>
      <c r="G1518">
        <f t="shared" ca="1" si="25"/>
        <v>-1.0124246868938524E-3</v>
      </c>
    </row>
    <row r="1519" spans="2:7" x14ac:dyDescent="0.2">
      <c r="B1519" s="149">
        <v>43181</v>
      </c>
      <c r="C1519">
        <v>68.695389000000006</v>
      </c>
      <c r="D1519">
        <v>-4.3198063982589692E-2</v>
      </c>
      <c r="E1519">
        <v>-4.3198063982589692E-2</v>
      </c>
      <c r="F1519">
        <v>1517</v>
      </c>
      <c r="G1519">
        <f t="shared" ca="1" si="25"/>
        <v>1.2497405141592231E-3</v>
      </c>
    </row>
    <row r="1520" spans="2:7" x14ac:dyDescent="0.2">
      <c r="B1520" s="149">
        <v>43180</v>
      </c>
      <c r="C1520">
        <v>71.796875</v>
      </c>
      <c r="D1520">
        <v>3.1250061044617389E-2</v>
      </c>
      <c r="E1520">
        <v>3.1250061044617389E-2</v>
      </c>
      <c r="F1520">
        <v>1518</v>
      </c>
      <c r="G1520">
        <f t="shared" ca="1" si="25"/>
        <v>-1.6619956718300501E-2</v>
      </c>
    </row>
    <row r="1521" spans="2:7" x14ac:dyDescent="0.2">
      <c r="B1521" s="149">
        <v>43179</v>
      </c>
      <c r="C1521">
        <v>69.621207999999996</v>
      </c>
      <c r="D1521">
        <v>1.3477163656500873E-2</v>
      </c>
      <c r="E1521">
        <v>1.3477163656500873E-2</v>
      </c>
      <c r="F1521">
        <v>1519</v>
      </c>
      <c r="G1521">
        <f t="shared" ca="1" si="25"/>
        <v>1.2817723084000891E-2</v>
      </c>
    </row>
    <row r="1522" spans="2:7" x14ac:dyDescent="0.2">
      <c r="B1522" s="149">
        <v>43178</v>
      </c>
      <c r="C1522">
        <v>68.695389000000006</v>
      </c>
      <c r="D1522">
        <v>-3.0065566321028591E-2</v>
      </c>
      <c r="E1522">
        <v>-3.0065566321028591E-2</v>
      </c>
      <c r="F1522">
        <v>1520</v>
      </c>
      <c r="G1522">
        <f t="shared" ca="1" si="25"/>
        <v>5.8556494638732026E-2</v>
      </c>
    </row>
    <row r="1523" spans="2:7" x14ac:dyDescent="0.2">
      <c r="B1523" s="149">
        <v>43175</v>
      </c>
      <c r="C1523">
        <v>70.824776</v>
      </c>
      <c r="D1523">
        <v>-1.4175237534758011E-2</v>
      </c>
      <c r="E1523">
        <v>-1.4175237534758011E-2</v>
      </c>
      <c r="F1523">
        <v>1521</v>
      </c>
      <c r="G1523">
        <f t="shared" ca="1" si="25"/>
        <v>9.5351283237408629E-2</v>
      </c>
    </row>
    <row r="1524" spans="2:7" x14ac:dyDescent="0.2">
      <c r="B1524" s="149">
        <v>43174</v>
      </c>
      <c r="C1524">
        <v>71.843170000000001</v>
      </c>
      <c r="D1524">
        <v>-1.0834818576054939E-2</v>
      </c>
      <c r="E1524">
        <v>-1.0834818576054939E-2</v>
      </c>
      <c r="F1524">
        <v>1522</v>
      </c>
      <c r="G1524">
        <f t="shared" ca="1" si="25"/>
        <v>1.0671441485788271E-2</v>
      </c>
    </row>
    <row r="1525" spans="2:7" x14ac:dyDescent="0.2">
      <c r="B1525" s="149">
        <v>43173</v>
      </c>
      <c r="C1525">
        <v>72.630104000000003</v>
      </c>
      <c r="D1525">
        <v>2.2149711885217003E-2</v>
      </c>
      <c r="E1525">
        <v>2.2149711885217003E-2</v>
      </c>
      <c r="F1525">
        <v>1523</v>
      </c>
      <c r="G1525">
        <f t="shared" ca="1" si="25"/>
        <v>-2.971892279269428E-2</v>
      </c>
    </row>
    <row r="1526" spans="2:7" x14ac:dyDescent="0.2">
      <c r="B1526" s="149">
        <v>43172</v>
      </c>
      <c r="C1526">
        <v>71.056229000000002</v>
      </c>
      <c r="D1526">
        <v>-1.0315852883569071E-2</v>
      </c>
      <c r="E1526">
        <v>-1.0315852883569071E-2</v>
      </c>
      <c r="F1526">
        <v>1524</v>
      </c>
      <c r="G1526">
        <f t="shared" ca="1" si="25"/>
        <v>2.6752389006906987E-2</v>
      </c>
    </row>
    <row r="1527" spans="2:7" x14ac:dyDescent="0.2">
      <c r="B1527" s="149">
        <v>43171</v>
      </c>
      <c r="C1527">
        <v>71.796875</v>
      </c>
      <c r="D1527">
        <v>2.1066456471414828E-2</v>
      </c>
      <c r="E1527">
        <v>2.1066456471414828E-2</v>
      </c>
      <c r="F1527">
        <v>1525</v>
      </c>
      <c r="G1527">
        <f t="shared" ca="1" si="25"/>
        <v>-6.0699131041946131E-2</v>
      </c>
    </row>
    <row r="1528" spans="2:7" x14ac:dyDescent="0.2">
      <c r="B1528" s="149">
        <v>43168</v>
      </c>
      <c r="C1528">
        <v>70.315574999999995</v>
      </c>
      <c r="D1528">
        <v>-3.3715010607129267E-2</v>
      </c>
      <c r="E1528">
        <v>-3.3715010607129267E-2</v>
      </c>
      <c r="F1528">
        <v>1526</v>
      </c>
      <c r="G1528">
        <f t="shared" ca="1" si="25"/>
        <v>4.8829170154651512E-2</v>
      </c>
    </row>
    <row r="1529" spans="2:7" x14ac:dyDescent="0.2">
      <c r="B1529" s="149">
        <v>43167</v>
      </c>
      <c r="C1529">
        <v>72.768981999999994</v>
      </c>
      <c r="D1529">
        <v>-8.4449613973167761E-2</v>
      </c>
      <c r="E1529">
        <v>-8.4449613973167761E-2</v>
      </c>
      <c r="F1529">
        <v>1527</v>
      </c>
      <c r="G1529">
        <f t="shared" ca="1" si="25"/>
        <v>-4.6884559004547133E-2</v>
      </c>
    </row>
    <row r="1530" spans="2:7" x14ac:dyDescent="0.2">
      <c r="B1530" s="149">
        <v>43166</v>
      </c>
      <c r="C1530">
        <v>79.481133</v>
      </c>
      <c r="D1530">
        <v>-7.6385158771578601E-2</v>
      </c>
      <c r="E1530">
        <v>-7.6385158771578601E-2</v>
      </c>
      <c r="F1530">
        <v>1528</v>
      </c>
      <c r="G1530">
        <f t="shared" ca="1" si="25"/>
        <v>2.5458086740238896E-2</v>
      </c>
    </row>
    <row r="1531" spans="2:7" x14ac:dyDescent="0.2">
      <c r="B1531" s="149">
        <v>43165</v>
      </c>
      <c r="C1531">
        <v>86.054412999999997</v>
      </c>
      <c r="D1531">
        <v>-6.676697494455848E-2</v>
      </c>
      <c r="E1531">
        <v>-6.676697494455848E-2</v>
      </c>
      <c r="F1531">
        <v>1529</v>
      </c>
      <c r="G1531">
        <f t="shared" ca="1" si="25"/>
        <v>1.8286511981491664E-2</v>
      </c>
    </row>
    <row r="1532" spans="2:7" x14ac:dyDescent="0.2">
      <c r="B1532" s="149">
        <v>43164</v>
      </c>
      <c r="C1532">
        <v>92.211067</v>
      </c>
      <c r="D1532">
        <v>-1.3861581284227025E-2</v>
      </c>
      <c r="E1532">
        <v>-1.3861581284227025E-2</v>
      </c>
      <c r="F1532">
        <v>1530</v>
      </c>
      <c r="G1532">
        <f t="shared" ca="1" si="25"/>
        <v>-6.5259107328445864E-2</v>
      </c>
    </row>
    <row r="1533" spans="2:7" x14ac:dyDescent="0.2">
      <c r="B1533" s="149">
        <v>43160</v>
      </c>
      <c r="C1533">
        <v>93.507225000000005</v>
      </c>
      <c r="D1533">
        <v>-3.1639395544855904E-2</v>
      </c>
      <c r="E1533">
        <v>-3.1639395544855904E-2</v>
      </c>
      <c r="F1533">
        <v>1531</v>
      </c>
      <c r="G1533">
        <f t="shared" ca="1" si="25"/>
        <v>5.3359568719355419E-2</v>
      </c>
    </row>
    <row r="1534" spans="2:7" x14ac:dyDescent="0.2">
      <c r="B1534" s="149">
        <v>43159</v>
      </c>
      <c r="C1534">
        <v>96.562400999999994</v>
      </c>
      <c r="D1534">
        <v>-1.7890716045438088E-2</v>
      </c>
      <c r="E1534">
        <v>-1.7890716045438088E-2</v>
      </c>
      <c r="F1534">
        <v>1532</v>
      </c>
      <c r="G1534">
        <f t="shared" ca="1" si="25"/>
        <v>-2.7455651273095079E-2</v>
      </c>
    </row>
    <row r="1535" spans="2:7" x14ac:dyDescent="0.2">
      <c r="B1535" s="149">
        <v>43158</v>
      </c>
      <c r="C1535">
        <v>98.321442000000005</v>
      </c>
      <c r="D1535">
        <v>1.4143344105882634E-3</v>
      </c>
      <c r="E1535">
        <v>1.4143344105882634E-3</v>
      </c>
      <c r="F1535">
        <v>1533</v>
      </c>
      <c r="G1535">
        <f t="shared" ca="1" si="25"/>
        <v>-3.0927138242583745E-2</v>
      </c>
    </row>
    <row r="1536" spans="2:7" x14ac:dyDescent="0.2">
      <c r="B1536" s="149">
        <v>43157</v>
      </c>
      <c r="C1536">
        <v>98.182579000000004</v>
      </c>
      <c r="D1536">
        <v>-9.8038642211111821E-3</v>
      </c>
      <c r="E1536">
        <v>-9.8038642211111821E-3</v>
      </c>
      <c r="F1536">
        <v>1534</v>
      </c>
      <c r="G1536">
        <f t="shared" ca="1" si="25"/>
        <v>1.3062792825907773E-2</v>
      </c>
    </row>
    <row r="1537" spans="2:7" x14ac:dyDescent="0.2">
      <c r="B1537" s="149">
        <v>43154</v>
      </c>
      <c r="C1537">
        <v>99.154678000000004</v>
      </c>
      <c r="D1537">
        <v>4.6903399654967199E-3</v>
      </c>
      <c r="E1537">
        <v>4.6903399654967199E-3</v>
      </c>
      <c r="F1537">
        <v>1535</v>
      </c>
      <c r="G1537">
        <f t="shared" ca="1" si="25"/>
        <v>-1.4940247746963124E-2</v>
      </c>
    </row>
    <row r="1538" spans="2:7" x14ac:dyDescent="0.2">
      <c r="B1538" s="149">
        <v>43153</v>
      </c>
      <c r="C1538">
        <v>98.691779999999994</v>
      </c>
      <c r="D1538">
        <v>3.2942000078744209E-3</v>
      </c>
      <c r="E1538">
        <v>3.2942000078744209E-3</v>
      </c>
      <c r="F1538">
        <v>1536</v>
      </c>
      <c r="G1538">
        <f t="shared" ca="1" si="25"/>
        <v>1.95547166858701E-2</v>
      </c>
    </row>
    <row r="1539" spans="2:7" x14ac:dyDescent="0.2">
      <c r="B1539" s="149">
        <v>43152</v>
      </c>
      <c r="C1539">
        <v>98.367737000000005</v>
      </c>
      <c r="D1539">
        <v>7.1089068213526637E-3</v>
      </c>
      <c r="E1539">
        <v>7.1089068213526637E-3</v>
      </c>
      <c r="F1539">
        <v>1537</v>
      </c>
      <c r="G1539">
        <f t="shared" ref="G1539:G1602" ca="1" si="26">_xlfn.NORM.INV(RAND(),$N$5,$N$6)</f>
        <v>-4.929524145737825E-2</v>
      </c>
    </row>
    <row r="1540" spans="2:7" x14ac:dyDescent="0.2">
      <c r="B1540" s="149">
        <v>43151</v>
      </c>
      <c r="C1540">
        <v>97.673385999999994</v>
      </c>
      <c r="D1540">
        <v>0</v>
      </c>
      <c r="E1540">
        <v>0</v>
      </c>
      <c r="F1540">
        <v>1538</v>
      </c>
      <c r="G1540">
        <f t="shared" ca="1" si="26"/>
        <v>1.2612691360371048E-2</v>
      </c>
    </row>
    <row r="1541" spans="2:7" x14ac:dyDescent="0.2">
      <c r="B1541" s="149">
        <v>43150</v>
      </c>
      <c r="C1541">
        <v>97.673385999999994</v>
      </c>
      <c r="D1541">
        <v>-2.8354142930762704E-3</v>
      </c>
      <c r="E1541">
        <v>-2.8354142930762704E-3</v>
      </c>
      <c r="F1541">
        <v>1539</v>
      </c>
      <c r="G1541">
        <f t="shared" ca="1" si="26"/>
        <v>5.6368689271255629E-2</v>
      </c>
    </row>
    <row r="1542" spans="2:7" x14ac:dyDescent="0.2">
      <c r="B1542" s="149">
        <v>43147</v>
      </c>
      <c r="C1542">
        <v>97.951117999999994</v>
      </c>
      <c r="D1542">
        <v>-7.5047992852089653E-3</v>
      </c>
      <c r="E1542">
        <v>-7.5047992852089653E-3</v>
      </c>
      <c r="F1542">
        <v>1540</v>
      </c>
      <c r="G1542">
        <f t="shared" ca="1" si="26"/>
        <v>1.1600699784729235E-2</v>
      </c>
    </row>
    <row r="1543" spans="2:7" x14ac:dyDescent="0.2">
      <c r="B1543" s="149">
        <v>43146</v>
      </c>
      <c r="C1543">
        <v>98.691779999999994</v>
      </c>
      <c r="D1543">
        <v>-3.398269915655068E-2</v>
      </c>
      <c r="E1543">
        <v>-3.398269915655068E-2</v>
      </c>
      <c r="F1543">
        <v>1541</v>
      </c>
      <c r="G1543">
        <f t="shared" ca="1" si="26"/>
        <v>2.8195430064555438E-2</v>
      </c>
    </row>
    <row r="1544" spans="2:7" x14ac:dyDescent="0.2">
      <c r="B1544" s="149">
        <v>43145</v>
      </c>
      <c r="C1544">
        <v>102.163574</v>
      </c>
      <c r="D1544">
        <v>-3.1616311990595551E-3</v>
      </c>
      <c r="E1544">
        <v>-3.1616311990595551E-3</v>
      </c>
      <c r="F1544">
        <v>1542</v>
      </c>
      <c r="G1544">
        <f t="shared" ca="1" si="26"/>
        <v>1.871526116700695E-2</v>
      </c>
    </row>
    <row r="1545" spans="2:7" x14ac:dyDescent="0.2">
      <c r="B1545" s="149">
        <v>43143</v>
      </c>
      <c r="C1545">
        <v>102.487602</v>
      </c>
      <c r="D1545">
        <v>8.1965374677185412E-3</v>
      </c>
      <c r="E1545">
        <v>8.1965374677185412E-3</v>
      </c>
      <c r="F1545">
        <v>1543</v>
      </c>
      <c r="G1545">
        <f t="shared" ca="1" si="26"/>
        <v>4.3198797145621699E-2</v>
      </c>
    </row>
    <row r="1546" spans="2:7" x14ac:dyDescent="0.2">
      <c r="B1546" s="149">
        <v>43140</v>
      </c>
      <c r="C1546">
        <v>101.654388</v>
      </c>
      <c r="D1546">
        <v>3.1954940284974781E-2</v>
      </c>
      <c r="E1546">
        <v>3.1954940284974781E-2</v>
      </c>
      <c r="F1546">
        <v>1544</v>
      </c>
      <c r="G1546">
        <f t="shared" ca="1" si="26"/>
        <v>-5.0890048112924614E-3</v>
      </c>
    </row>
    <row r="1547" spans="2:7" x14ac:dyDescent="0.2">
      <c r="B1547" s="149">
        <v>43139</v>
      </c>
      <c r="C1547">
        <v>98.506614999999996</v>
      </c>
      <c r="D1547">
        <v>8.0529734844304521E-3</v>
      </c>
      <c r="E1547">
        <v>8.0529734844304521E-3</v>
      </c>
      <c r="F1547">
        <v>1545</v>
      </c>
      <c r="G1547">
        <f t="shared" ca="1" si="26"/>
        <v>-1.7596418019570768E-2</v>
      </c>
    </row>
    <row r="1548" spans="2:7" x14ac:dyDescent="0.2">
      <c r="B1548" s="149">
        <v>43138</v>
      </c>
      <c r="C1548">
        <v>97.719680999999994</v>
      </c>
      <c r="D1548">
        <v>-9.4645603512110723E-4</v>
      </c>
      <c r="E1548">
        <v>-9.4645603512110723E-4</v>
      </c>
      <c r="F1548">
        <v>1546</v>
      </c>
      <c r="G1548">
        <f t="shared" ca="1" si="26"/>
        <v>-2.6088342522345453E-3</v>
      </c>
    </row>
    <row r="1549" spans="2:7" x14ac:dyDescent="0.2">
      <c r="B1549" s="149">
        <v>43137</v>
      </c>
      <c r="C1549">
        <v>97.812256000000005</v>
      </c>
      <c r="D1549">
        <v>-1.537746417598302E-2</v>
      </c>
      <c r="E1549">
        <v>-1.537746417598302E-2</v>
      </c>
      <c r="F1549">
        <v>1547</v>
      </c>
      <c r="G1549">
        <f t="shared" ca="1" si="26"/>
        <v>1.1935501853695372E-2</v>
      </c>
    </row>
    <row r="1550" spans="2:7" x14ac:dyDescent="0.2">
      <c r="B1550" s="149">
        <v>43136</v>
      </c>
      <c r="C1550">
        <v>99.339850999999996</v>
      </c>
      <c r="D1550">
        <v>5.5582965853401861E-2</v>
      </c>
      <c r="E1550">
        <v>5.5582965853401861E-2</v>
      </c>
      <c r="F1550">
        <v>1548</v>
      </c>
      <c r="G1550">
        <f t="shared" ca="1" si="26"/>
        <v>3.8031442911077511E-2</v>
      </c>
    </row>
    <row r="1551" spans="2:7" x14ac:dyDescent="0.2">
      <c r="B1551" s="149">
        <v>43133</v>
      </c>
      <c r="C1551">
        <v>94.108993999999996</v>
      </c>
      <c r="D1551">
        <v>-5.5736191042694609E-2</v>
      </c>
      <c r="E1551">
        <v>-5.5736191042694609E-2</v>
      </c>
      <c r="F1551">
        <v>1549</v>
      </c>
      <c r="G1551">
        <f t="shared" ca="1" si="26"/>
        <v>-2.5853694178266412E-2</v>
      </c>
    </row>
    <row r="1552" spans="2:7" x14ac:dyDescent="0.2">
      <c r="B1552" s="149">
        <v>43132</v>
      </c>
      <c r="C1552">
        <v>99.663878999999994</v>
      </c>
      <c r="D1552">
        <v>7.9587208120152578E-3</v>
      </c>
      <c r="E1552">
        <v>7.9587208120152578E-3</v>
      </c>
      <c r="F1552">
        <v>1550</v>
      </c>
      <c r="G1552">
        <f t="shared" ca="1" si="26"/>
        <v>2.516398873789738E-2</v>
      </c>
    </row>
    <row r="1553" spans="2:7" x14ac:dyDescent="0.2">
      <c r="B1553" s="149">
        <v>43131</v>
      </c>
      <c r="C1553">
        <v>98.876945000000006</v>
      </c>
      <c r="D1553">
        <v>4.0935845819668096E-2</v>
      </c>
      <c r="E1553">
        <v>4.0935845819668096E-2</v>
      </c>
      <c r="F1553">
        <v>1551</v>
      </c>
      <c r="G1553">
        <f t="shared" ca="1" si="26"/>
        <v>-5.3114845537036305E-2</v>
      </c>
    </row>
    <row r="1554" spans="2:7" x14ac:dyDescent="0.2">
      <c r="B1554" s="149">
        <v>43130</v>
      </c>
      <c r="C1554">
        <v>94.988510000000005</v>
      </c>
      <c r="D1554">
        <v>-3.2987897224598127E-2</v>
      </c>
      <c r="E1554">
        <v>-3.2987897224598127E-2</v>
      </c>
      <c r="F1554">
        <v>1552</v>
      </c>
      <c r="G1554">
        <f t="shared" ca="1" si="26"/>
        <v>-4.9496678103454605E-3</v>
      </c>
    </row>
    <row r="1555" spans="2:7" x14ac:dyDescent="0.2">
      <c r="B1555" s="149">
        <v>43129</v>
      </c>
      <c r="C1555">
        <v>98.228874000000005</v>
      </c>
      <c r="D1555">
        <v>9.4348385964972224E-4</v>
      </c>
      <c r="E1555">
        <v>9.4348385964972224E-4</v>
      </c>
      <c r="F1555">
        <v>1553</v>
      </c>
      <c r="G1555">
        <f t="shared" ca="1" si="26"/>
        <v>-7.8407018529374865E-3</v>
      </c>
    </row>
    <row r="1556" spans="2:7" x14ac:dyDescent="0.2">
      <c r="B1556" s="149">
        <v>43125</v>
      </c>
      <c r="C1556">
        <v>98.136284000000003</v>
      </c>
      <c r="D1556">
        <v>3.9725480042606919E-2</v>
      </c>
      <c r="E1556">
        <v>3.9725480042606919E-2</v>
      </c>
      <c r="F1556">
        <v>1554</v>
      </c>
      <c r="G1556">
        <f t="shared" ca="1" si="26"/>
        <v>-6.8208645695280613E-3</v>
      </c>
    </row>
    <row r="1557" spans="2:7" x14ac:dyDescent="0.2">
      <c r="B1557" s="149">
        <v>43124</v>
      </c>
      <c r="C1557">
        <v>94.386725999999996</v>
      </c>
      <c r="D1557">
        <v>-2.5800412350806334E-2</v>
      </c>
      <c r="E1557">
        <v>-2.5800412350806334E-2</v>
      </c>
      <c r="F1557">
        <v>1555</v>
      </c>
      <c r="G1557">
        <f t="shared" ca="1" si="26"/>
        <v>-3.8013431769323364E-3</v>
      </c>
    </row>
    <row r="1558" spans="2:7" x14ac:dyDescent="0.2">
      <c r="B1558" s="149">
        <v>43123</v>
      </c>
      <c r="C1558">
        <v>96.886436000000003</v>
      </c>
      <c r="D1558">
        <v>-2.6058619937527474E-2</v>
      </c>
      <c r="E1558">
        <v>-2.6058619937527474E-2</v>
      </c>
      <c r="F1558">
        <v>1556</v>
      </c>
      <c r="G1558">
        <f t="shared" ca="1" si="26"/>
        <v>-1.9446650942875059E-2</v>
      </c>
    </row>
    <row r="1559" spans="2:7" x14ac:dyDescent="0.2">
      <c r="B1559" s="149">
        <v>43122</v>
      </c>
      <c r="C1559">
        <v>99.478713999999997</v>
      </c>
      <c r="D1559">
        <v>-9.9706764693347966E-2</v>
      </c>
      <c r="E1559">
        <v>-9.9706764693347966E-2</v>
      </c>
      <c r="F1559">
        <v>1557</v>
      </c>
      <c r="G1559">
        <f t="shared" ca="1" si="26"/>
        <v>1.7256780945976505E-2</v>
      </c>
    </row>
    <row r="1560" spans="2:7" x14ac:dyDescent="0.2">
      <c r="B1560" s="149">
        <v>43119</v>
      </c>
      <c r="C1560">
        <v>110.495903</v>
      </c>
      <c r="D1560">
        <v>-5.2777767895630906E-2</v>
      </c>
      <c r="E1560">
        <v>-5.2777767895630906E-2</v>
      </c>
      <c r="F1560">
        <v>1558</v>
      </c>
      <c r="G1560">
        <f t="shared" ca="1" si="26"/>
        <v>-1.1214495043021223E-3</v>
      </c>
    </row>
    <row r="1561" spans="2:7" x14ac:dyDescent="0.2">
      <c r="B1561" s="149">
        <v>43118</v>
      </c>
      <c r="C1561">
        <v>116.652565</v>
      </c>
      <c r="D1561">
        <v>-3.1141830433249855E-2</v>
      </c>
      <c r="E1561">
        <v>-3.1141830433249855E-2</v>
      </c>
      <c r="F1561">
        <v>1559</v>
      </c>
      <c r="G1561">
        <f t="shared" ca="1" si="26"/>
        <v>2.7007454037741085E-2</v>
      </c>
    </row>
    <row r="1562" spans="2:7" x14ac:dyDescent="0.2">
      <c r="B1562" s="149">
        <v>43117</v>
      </c>
      <c r="C1562">
        <v>120.402107</v>
      </c>
      <c r="D1562">
        <v>-2.6840582490901947E-3</v>
      </c>
      <c r="E1562">
        <v>-2.6840582490901947E-3</v>
      </c>
      <c r="F1562">
        <v>1560</v>
      </c>
      <c r="G1562">
        <f t="shared" ca="1" si="26"/>
        <v>-4.4178653353533201E-2</v>
      </c>
    </row>
    <row r="1563" spans="2:7" x14ac:dyDescent="0.2">
      <c r="B1563" s="149">
        <v>43116</v>
      </c>
      <c r="C1563">
        <v>120.72614299999999</v>
      </c>
      <c r="D1563">
        <v>-2.3586663467765494E-2</v>
      </c>
      <c r="E1563">
        <v>-2.3586663467765494E-2</v>
      </c>
      <c r="F1563">
        <v>1561</v>
      </c>
      <c r="G1563">
        <f t="shared" ca="1" si="26"/>
        <v>6.5331753882010318E-2</v>
      </c>
    </row>
    <row r="1564" spans="2:7" x14ac:dyDescent="0.2">
      <c r="B1564" s="149">
        <v>43115</v>
      </c>
      <c r="C1564">
        <v>123.642456</v>
      </c>
      <c r="D1564">
        <v>-1.3298861512829867E-2</v>
      </c>
      <c r="E1564">
        <v>-1.3298861512829867E-2</v>
      </c>
      <c r="F1564">
        <v>1562</v>
      </c>
      <c r="G1564">
        <f t="shared" ca="1" si="26"/>
        <v>5.4611792981525539E-3</v>
      </c>
    </row>
    <row r="1565" spans="2:7" x14ac:dyDescent="0.2">
      <c r="B1565" s="149">
        <v>43112</v>
      </c>
      <c r="C1565">
        <v>125.308922</v>
      </c>
      <c r="D1565">
        <v>-3.0791225583353163E-2</v>
      </c>
      <c r="E1565">
        <v>-3.0791225583353163E-2</v>
      </c>
      <c r="F1565">
        <v>1563</v>
      </c>
      <c r="G1565">
        <f t="shared" ca="1" si="26"/>
        <v>2.1601646492325113E-2</v>
      </c>
    </row>
    <row r="1566" spans="2:7" x14ac:dyDescent="0.2">
      <c r="B1566" s="149">
        <v>43111</v>
      </c>
      <c r="C1566">
        <v>129.289917</v>
      </c>
      <c r="D1566">
        <v>-3.5805899920062921E-4</v>
      </c>
      <c r="E1566">
        <v>-3.5805899920062921E-4</v>
      </c>
      <c r="F1566">
        <v>1564</v>
      </c>
      <c r="G1566">
        <f t="shared" ca="1" si="26"/>
        <v>5.7047164527109319E-2</v>
      </c>
    </row>
    <row r="1567" spans="2:7" x14ac:dyDescent="0.2">
      <c r="B1567" s="149">
        <v>43110</v>
      </c>
      <c r="C1567">
        <v>129.33622700000001</v>
      </c>
      <c r="D1567">
        <v>-2.0679907848242876E-2</v>
      </c>
      <c r="E1567">
        <v>-2.0679907848242876E-2</v>
      </c>
      <c r="F1567">
        <v>1565</v>
      </c>
      <c r="G1567">
        <f t="shared" ca="1" si="26"/>
        <v>2.8118447808681453E-3</v>
      </c>
    </row>
    <row r="1568" spans="2:7" x14ac:dyDescent="0.2">
      <c r="B1568" s="149">
        <v>43109</v>
      </c>
      <c r="C1568">
        <v>132.06736799999999</v>
      </c>
      <c r="D1568">
        <v>1.5664048151510249E-2</v>
      </c>
      <c r="E1568">
        <v>1.5664048151510249E-2</v>
      </c>
      <c r="F1568">
        <v>1566</v>
      </c>
      <c r="G1568">
        <f t="shared" ca="1" si="26"/>
        <v>-3.9204112545278287E-2</v>
      </c>
    </row>
    <row r="1569" spans="2:7" x14ac:dyDescent="0.2">
      <c r="B1569" s="149">
        <v>43108</v>
      </c>
      <c r="C1569">
        <v>130.030563</v>
      </c>
      <c r="D1569">
        <v>-1.4040097692636385E-2</v>
      </c>
      <c r="E1569">
        <v>-1.4040097692636385E-2</v>
      </c>
      <c r="F1569">
        <v>1567</v>
      </c>
      <c r="G1569">
        <f t="shared" ca="1" si="26"/>
        <v>7.6179596580883482E-3</v>
      </c>
    </row>
    <row r="1570" spans="2:7" x14ac:dyDescent="0.2">
      <c r="B1570" s="149">
        <v>43105</v>
      </c>
      <c r="C1570">
        <v>131.88220200000001</v>
      </c>
      <c r="D1570">
        <v>3.4871121854228339E-2</v>
      </c>
      <c r="E1570">
        <v>3.4871121854228339E-2</v>
      </c>
      <c r="F1570">
        <v>1568</v>
      </c>
      <c r="G1570">
        <f t="shared" ca="1" si="26"/>
        <v>-7.8326501879327284E-3</v>
      </c>
    </row>
    <row r="1571" spans="2:7" x14ac:dyDescent="0.2">
      <c r="B1571" s="149">
        <v>43104</v>
      </c>
      <c r="C1571">
        <v>127.43828600000001</v>
      </c>
      <c r="D1571">
        <v>7.6864563877296161E-3</v>
      </c>
      <c r="E1571">
        <v>7.6864563877296161E-3</v>
      </c>
      <c r="F1571">
        <v>1569</v>
      </c>
      <c r="G1571">
        <f t="shared" ca="1" si="26"/>
        <v>-7.6177583012709577E-2</v>
      </c>
    </row>
    <row r="1572" spans="2:7" x14ac:dyDescent="0.2">
      <c r="B1572" s="149">
        <v>43103</v>
      </c>
      <c r="C1572">
        <v>126.46620900000001</v>
      </c>
      <c r="D1572">
        <v>9.9816845787194051E-3</v>
      </c>
      <c r="E1572">
        <v>9.9816845787194051E-3</v>
      </c>
      <c r="F1572">
        <v>1570</v>
      </c>
      <c r="G1572">
        <f t="shared" ca="1" si="26"/>
        <v>1.4376940819911496E-2</v>
      </c>
    </row>
    <row r="1573" spans="2:7" x14ac:dyDescent="0.2">
      <c r="B1573" s="149">
        <v>43102</v>
      </c>
      <c r="C1573">
        <v>125.216339</v>
      </c>
      <c r="D1573">
        <v>5.202351214724483E-3</v>
      </c>
      <c r="E1573">
        <v>5.202351214724483E-3</v>
      </c>
      <c r="F1573">
        <v>1571</v>
      </c>
      <c r="G1573">
        <f t="shared" ca="1" si="26"/>
        <v>-3.8929397622472543E-2</v>
      </c>
    </row>
    <row r="1574" spans="2:7" x14ac:dyDescent="0.2">
      <c r="B1574" s="149">
        <v>43101</v>
      </c>
      <c r="C1574">
        <v>124.568291</v>
      </c>
      <c r="D1574">
        <v>1.7776194929929417E-2</v>
      </c>
      <c r="E1574">
        <v>1.7776194929929417E-2</v>
      </c>
      <c r="F1574">
        <v>1572</v>
      </c>
      <c r="G1574">
        <f t="shared" ca="1" si="26"/>
        <v>-1.1251966117967188E-2</v>
      </c>
    </row>
    <row r="1575" spans="2:7" x14ac:dyDescent="0.2">
      <c r="B1575" s="149">
        <v>43098</v>
      </c>
      <c r="C1575">
        <v>122.392616</v>
      </c>
      <c r="D1575">
        <v>1.8947102956360239E-3</v>
      </c>
      <c r="E1575">
        <v>1.8947102956360239E-3</v>
      </c>
      <c r="F1575">
        <v>1573</v>
      </c>
      <c r="G1575">
        <f t="shared" ca="1" si="26"/>
        <v>-5.8077648654511916E-3</v>
      </c>
    </row>
    <row r="1576" spans="2:7" x14ac:dyDescent="0.2">
      <c r="B1576" s="149">
        <v>43097</v>
      </c>
      <c r="C1576">
        <v>122.16115600000001</v>
      </c>
      <c r="D1576">
        <v>-2.3677420701634175E-2</v>
      </c>
      <c r="E1576">
        <v>-2.3677420701634175E-2</v>
      </c>
      <c r="F1576">
        <v>1574</v>
      </c>
      <c r="G1576">
        <f t="shared" ca="1" si="26"/>
        <v>9.9050919866227553E-3</v>
      </c>
    </row>
    <row r="1577" spans="2:7" x14ac:dyDescent="0.2">
      <c r="B1577" s="149">
        <v>43096</v>
      </c>
      <c r="C1577">
        <v>125.12376399999999</v>
      </c>
      <c r="D1577">
        <v>-1.4582658973722696E-2</v>
      </c>
      <c r="E1577">
        <v>-1.4582658973722696E-2</v>
      </c>
      <c r="F1577">
        <v>1575</v>
      </c>
      <c r="G1577">
        <f t="shared" ca="1" si="26"/>
        <v>-1.1538758895458271E-2</v>
      </c>
    </row>
    <row r="1578" spans="2:7" x14ac:dyDescent="0.2">
      <c r="B1578" s="149">
        <v>43095</v>
      </c>
      <c r="C1578">
        <v>126.975403</v>
      </c>
      <c r="D1578">
        <v>2.2744262028221739E-2</v>
      </c>
      <c r="E1578">
        <v>2.2744262028221739E-2</v>
      </c>
      <c r="F1578">
        <v>1576</v>
      </c>
      <c r="G1578">
        <f t="shared" ca="1" si="26"/>
        <v>-2.2800143545188632E-2</v>
      </c>
    </row>
    <row r="1579" spans="2:7" x14ac:dyDescent="0.2">
      <c r="B1579" s="149">
        <v>43091</v>
      </c>
      <c r="C1579">
        <v>124.15166499999999</v>
      </c>
      <c r="D1579">
        <v>9.409086917778333E-3</v>
      </c>
      <c r="E1579">
        <v>9.409086917778333E-3</v>
      </c>
      <c r="F1579">
        <v>1577</v>
      </c>
      <c r="G1579">
        <f t="shared" ca="1" si="26"/>
        <v>3.0577291059635785E-2</v>
      </c>
    </row>
    <row r="1580" spans="2:7" x14ac:dyDescent="0.2">
      <c r="B1580" s="149">
        <v>43090</v>
      </c>
      <c r="C1580">
        <v>122.9944</v>
      </c>
      <c r="D1580">
        <v>-1.6654293402480473E-2</v>
      </c>
      <c r="E1580">
        <v>-1.6654293402480473E-2</v>
      </c>
      <c r="F1580">
        <v>1578</v>
      </c>
      <c r="G1580">
        <f t="shared" ca="1" si="26"/>
        <v>-6.5786679429600453E-2</v>
      </c>
    </row>
    <row r="1581" spans="2:7" x14ac:dyDescent="0.2">
      <c r="B1581" s="149">
        <v>43089</v>
      </c>
      <c r="C1581">
        <v>125.077477</v>
      </c>
      <c r="D1581">
        <v>-1.2065765394660651E-2</v>
      </c>
      <c r="E1581">
        <v>-1.2065765394660651E-2</v>
      </c>
      <c r="F1581">
        <v>1579</v>
      </c>
      <c r="G1581">
        <f t="shared" ca="1" si="26"/>
        <v>-2.3725548466158999E-2</v>
      </c>
    </row>
    <row r="1582" spans="2:7" x14ac:dyDescent="0.2">
      <c r="B1582" s="149">
        <v>43088</v>
      </c>
      <c r="C1582">
        <v>126.605064</v>
      </c>
      <c r="D1582">
        <v>8.1091573243661386E-3</v>
      </c>
      <c r="E1582">
        <v>8.1091573243661386E-3</v>
      </c>
      <c r="F1582">
        <v>1580</v>
      </c>
      <c r="G1582">
        <f t="shared" ca="1" si="26"/>
        <v>-3.8100747030517093E-2</v>
      </c>
    </row>
    <row r="1583" spans="2:7" x14ac:dyDescent="0.2">
      <c r="B1583" s="149">
        <v>43087</v>
      </c>
      <c r="C1583">
        <v>125.586662</v>
      </c>
      <c r="D1583">
        <v>-1.4887439603382322E-2</v>
      </c>
      <c r="E1583">
        <v>-1.4887439603382322E-2</v>
      </c>
      <c r="F1583">
        <v>1581</v>
      </c>
      <c r="G1583">
        <f t="shared" ca="1" si="26"/>
        <v>6.1199371611874796E-2</v>
      </c>
    </row>
    <row r="1584" spans="2:7" x14ac:dyDescent="0.2">
      <c r="B1584" s="149">
        <v>43084</v>
      </c>
      <c r="C1584">
        <v>127.48458100000001</v>
      </c>
      <c r="D1584">
        <v>-4.6982674541509156E-3</v>
      </c>
      <c r="E1584">
        <v>-4.6982674541509156E-3</v>
      </c>
      <c r="F1584">
        <v>1582</v>
      </c>
      <c r="G1584">
        <f t="shared" ca="1" si="26"/>
        <v>1.2337902327025593E-3</v>
      </c>
    </row>
    <row r="1585" spans="2:7" x14ac:dyDescent="0.2">
      <c r="B1585" s="149">
        <v>43083</v>
      </c>
      <c r="C1585">
        <v>128.086365</v>
      </c>
      <c r="D1585">
        <v>-9.6636652312426536E-3</v>
      </c>
      <c r="E1585">
        <v>-9.6636652312426536E-3</v>
      </c>
      <c r="F1585">
        <v>1583</v>
      </c>
      <c r="G1585">
        <f t="shared" ca="1" si="26"/>
        <v>3.5570877419994033E-2</v>
      </c>
    </row>
    <row r="1586" spans="2:7" x14ac:dyDescent="0.2">
      <c r="B1586" s="149">
        <v>43082</v>
      </c>
      <c r="C1586">
        <v>129.33622700000001</v>
      </c>
      <c r="D1586">
        <v>-1.9992835449155418E-2</v>
      </c>
      <c r="E1586">
        <v>-1.9992835449155418E-2</v>
      </c>
      <c r="F1586">
        <v>1584</v>
      </c>
      <c r="G1586">
        <f t="shared" ca="1" si="26"/>
        <v>-2.7772283686266361E-2</v>
      </c>
    </row>
    <row r="1587" spans="2:7" x14ac:dyDescent="0.2">
      <c r="B1587" s="149">
        <v>43081</v>
      </c>
      <c r="C1587">
        <v>131.97477699999999</v>
      </c>
      <c r="D1587">
        <v>-1.7507570255499163E-3</v>
      </c>
      <c r="E1587">
        <v>-1.7507570255499163E-3</v>
      </c>
      <c r="F1587">
        <v>1585</v>
      </c>
      <c r="G1587">
        <f t="shared" ca="1" si="26"/>
        <v>-8.0236695060902086E-2</v>
      </c>
    </row>
    <row r="1588" spans="2:7" x14ac:dyDescent="0.2">
      <c r="B1588" s="149">
        <v>43080</v>
      </c>
      <c r="C1588">
        <v>132.20623800000001</v>
      </c>
      <c r="D1588">
        <v>1.2406975139612987E-2</v>
      </c>
      <c r="E1588">
        <v>1.2406975139612987E-2</v>
      </c>
      <c r="F1588">
        <v>1586</v>
      </c>
      <c r="G1588">
        <f t="shared" ca="1" si="26"/>
        <v>3.7178631546241174E-2</v>
      </c>
    </row>
    <row r="1589" spans="2:7" x14ac:dyDescent="0.2">
      <c r="B1589" s="149">
        <v>43077</v>
      </c>
      <c r="C1589">
        <v>130.58606</v>
      </c>
      <c r="D1589">
        <v>-7.7383546463645645E-3</v>
      </c>
      <c r="E1589">
        <v>-7.7383546463645645E-3</v>
      </c>
      <c r="F1589">
        <v>1587</v>
      </c>
      <c r="G1589">
        <f t="shared" ca="1" si="26"/>
        <v>7.6393874893887714E-2</v>
      </c>
    </row>
    <row r="1590" spans="2:7" x14ac:dyDescent="0.2">
      <c r="B1590" s="149">
        <v>43076</v>
      </c>
      <c r="C1590">
        <v>131.60446200000001</v>
      </c>
      <c r="D1590">
        <v>6.7281122277136557E-3</v>
      </c>
      <c r="E1590">
        <v>6.7281122277136557E-3</v>
      </c>
      <c r="F1590">
        <v>1588</v>
      </c>
      <c r="G1590">
        <f t="shared" ca="1" si="26"/>
        <v>-7.8732538299874089E-2</v>
      </c>
    </row>
    <row r="1591" spans="2:7" x14ac:dyDescent="0.2">
      <c r="B1591" s="149">
        <v>43075</v>
      </c>
      <c r="C1591">
        <v>130.72493</v>
      </c>
      <c r="D1591">
        <v>-3.021986375918962E-2</v>
      </c>
      <c r="E1591">
        <v>-3.021986375918962E-2</v>
      </c>
      <c r="F1591">
        <v>1589</v>
      </c>
      <c r="G1591">
        <f t="shared" ca="1" si="26"/>
        <v>1.1391716207946156E-2</v>
      </c>
    </row>
    <row r="1592" spans="2:7" x14ac:dyDescent="0.2">
      <c r="B1592" s="149">
        <v>43074</v>
      </c>
      <c r="C1592">
        <v>134.79852299999999</v>
      </c>
      <c r="D1592">
        <v>2.1037937034778697E-2</v>
      </c>
      <c r="E1592">
        <v>2.1037937034778697E-2</v>
      </c>
      <c r="F1592">
        <v>1590</v>
      </c>
      <c r="G1592">
        <f t="shared" ca="1" si="26"/>
        <v>2.9542675502921938E-2</v>
      </c>
    </row>
    <row r="1593" spans="2:7" x14ac:dyDescent="0.2">
      <c r="B1593" s="149">
        <v>43073</v>
      </c>
      <c r="C1593">
        <v>132.021072</v>
      </c>
      <c r="D1593">
        <v>-1.9257271629759071E-2</v>
      </c>
      <c r="E1593">
        <v>-1.9257271629759071E-2</v>
      </c>
      <c r="F1593">
        <v>1591</v>
      </c>
      <c r="G1593">
        <f t="shared" ca="1" si="26"/>
        <v>-3.6634774092174936E-2</v>
      </c>
    </row>
    <row r="1594" spans="2:7" x14ac:dyDescent="0.2">
      <c r="B1594" s="149">
        <v>43070</v>
      </c>
      <c r="C1594">
        <v>134.61335800000001</v>
      </c>
      <c r="D1594">
        <v>1.3773225436237422E-3</v>
      </c>
      <c r="E1594">
        <v>1.3773225436237422E-3</v>
      </c>
      <c r="F1594">
        <v>1592</v>
      </c>
      <c r="G1594">
        <f t="shared" ca="1" si="26"/>
        <v>-4.5671951288132326E-2</v>
      </c>
    </row>
    <row r="1595" spans="2:7" x14ac:dyDescent="0.2">
      <c r="B1595" s="149">
        <v>43069</v>
      </c>
      <c r="C1595">
        <v>134.42820699999999</v>
      </c>
      <c r="D1595">
        <v>-2.8762453245971299E-2</v>
      </c>
      <c r="E1595">
        <v>-2.8762453245971299E-2</v>
      </c>
      <c r="F1595">
        <v>1593</v>
      </c>
      <c r="G1595">
        <f t="shared" ca="1" si="26"/>
        <v>1.0340797019994828E-2</v>
      </c>
    </row>
    <row r="1596" spans="2:7" x14ac:dyDescent="0.2">
      <c r="B1596" s="149">
        <v>43068</v>
      </c>
      <c r="C1596">
        <v>138.40919500000001</v>
      </c>
      <c r="D1596">
        <v>-1.6770793951723366E-2</v>
      </c>
      <c r="E1596">
        <v>-1.6770793951723366E-2</v>
      </c>
      <c r="F1596">
        <v>1594</v>
      </c>
      <c r="G1596">
        <f t="shared" ca="1" si="26"/>
        <v>-6.3767844209344809E-2</v>
      </c>
    </row>
    <row r="1597" spans="2:7" x14ac:dyDescent="0.2">
      <c r="B1597" s="149">
        <v>43067</v>
      </c>
      <c r="C1597">
        <v>140.77001999999999</v>
      </c>
      <c r="D1597">
        <v>-4.2567962859301556E-3</v>
      </c>
      <c r="E1597">
        <v>-4.2567962859301556E-3</v>
      </c>
      <c r="F1597">
        <v>1595</v>
      </c>
      <c r="G1597">
        <f t="shared" ca="1" si="26"/>
        <v>-3.7756105089729354E-2</v>
      </c>
    </row>
    <row r="1598" spans="2:7" x14ac:dyDescent="0.2">
      <c r="B1598" s="149">
        <v>43066</v>
      </c>
      <c r="C1598">
        <v>141.37181100000001</v>
      </c>
      <c r="D1598">
        <v>-4.8874134666296873E-3</v>
      </c>
      <c r="E1598">
        <v>-4.8874134666296873E-3</v>
      </c>
      <c r="F1598">
        <v>1596</v>
      </c>
      <c r="G1598">
        <f t="shared" ca="1" si="26"/>
        <v>-5.2759301564517004E-2</v>
      </c>
    </row>
    <row r="1599" spans="2:7" x14ac:dyDescent="0.2">
      <c r="B1599" s="149">
        <v>43063</v>
      </c>
      <c r="C1599">
        <v>142.066147</v>
      </c>
      <c r="D1599">
        <v>-1.5399740354278777E-2</v>
      </c>
      <c r="E1599">
        <v>-1.5399740354278777E-2</v>
      </c>
      <c r="F1599">
        <v>1597</v>
      </c>
      <c r="G1599">
        <f t="shared" ca="1" si="26"/>
        <v>-2.3250186902183416E-3</v>
      </c>
    </row>
    <row r="1600" spans="2:7" x14ac:dyDescent="0.2">
      <c r="B1600" s="149">
        <v>43062</v>
      </c>
      <c r="C1600">
        <v>144.28814700000001</v>
      </c>
      <c r="D1600">
        <v>7.1083891900961867E-3</v>
      </c>
      <c r="E1600">
        <v>7.1083891900961867E-3</v>
      </c>
      <c r="F1600">
        <v>1598</v>
      </c>
      <c r="G1600">
        <f t="shared" ca="1" si="26"/>
        <v>1.1728822634293921E-3</v>
      </c>
    </row>
    <row r="1601" spans="2:7" x14ac:dyDescent="0.2">
      <c r="B1601" s="149">
        <v>43061</v>
      </c>
      <c r="C1601">
        <v>143.26973000000001</v>
      </c>
      <c r="D1601">
        <v>-1.6211048678699526E-2</v>
      </c>
      <c r="E1601">
        <v>-1.6211048678699526E-2</v>
      </c>
      <c r="F1601">
        <v>1599</v>
      </c>
      <c r="G1601">
        <f t="shared" ca="1" si="26"/>
        <v>6.905631051629179E-3</v>
      </c>
    </row>
    <row r="1602" spans="2:7" x14ac:dyDescent="0.2">
      <c r="B1602" s="149">
        <v>43060</v>
      </c>
      <c r="C1602">
        <v>145.63055399999999</v>
      </c>
      <c r="D1602">
        <v>3.8291286255210393E-3</v>
      </c>
      <c r="E1602">
        <v>3.8291286255210393E-3</v>
      </c>
      <c r="F1602">
        <v>1600</v>
      </c>
      <c r="G1602">
        <f t="shared" ca="1" si="26"/>
        <v>4.2986189968475398E-2</v>
      </c>
    </row>
    <row r="1603" spans="2:7" x14ac:dyDescent="0.2">
      <c r="B1603" s="149">
        <v>43059</v>
      </c>
      <c r="C1603">
        <v>145.07504299999999</v>
      </c>
      <c r="D1603">
        <v>-1.5929087495829314E-3</v>
      </c>
      <c r="E1603">
        <v>-1.5929087495829314E-3</v>
      </c>
      <c r="F1603">
        <v>1601</v>
      </c>
      <c r="G1603">
        <f t="shared" ref="G1603:G1666" ca="1" si="27">_xlfn.NORM.INV(RAND(),$N$5,$N$6)</f>
        <v>1.8776053598791483E-2</v>
      </c>
    </row>
    <row r="1604" spans="2:7" x14ac:dyDescent="0.2">
      <c r="B1604" s="149">
        <v>43056</v>
      </c>
      <c r="C1604">
        <v>145.30650299999999</v>
      </c>
      <c r="D1604">
        <v>2.7159606093366862E-2</v>
      </c>
      <c r="E1604">
        <v>2.7159606093366862E-2</v>
      </c>
      <c r="F1604">
        <v>1602</v>
      </c>
      <c r="G1604">
        <f t="shared" ca="1" si="27"/>
        <v>-6.8433991272181305E-2</v>
      </c>
    </row>
    <row r="1605" spans="2:7" x14ac:dyDescent="0.2">
      <c r="B1605" s="149">
        <v>43055</v>
      </c>
      <c r="C1605">
        <v>141.46438599999999</v>
      </c>
      <c r="D1605">
        <v>1.0247942765551039E-2</v>
      </c>
      <c r="E1605">
        <v>1.0247942765551039E-2</v>
      </c>
      <c r="F1605">
        <v>1603</v>
      </c>
      <c r="G1605">
        <f t="shared" ca="1" si="27"/>
        <v>2.2017863054600597E-2</v>
      </c>
    </row>
    <row r="1606" spans="2:7" x14ac:dyDescent="0.2">
      <c r="B1606" s="149">
        <v>43054</v>
      </c>
      <c r="C1606">
        <v>140.02937299999999</v>
      </c>
      <c r="D1606">
        <v>-1.1114632609291792E-2</v>
      </c>
      <c r="E1606">
        <v>-1.1114632609291792E-2</v>
      </c>
      <c r="F1606">
        <v>1604</v>
      </c>
      <c r="G1606">
        <f t="shared" ca="1" si="27"/>
        <v>1.7407786899065993E-2</v>
      </c>
    </row>
    <row r="1607" spans="2:7" x14ac:dyDescent="0.2">
      <c r="B1607" s="149">
        <v>43053</v>
      </c>
      <c r="C1607">
        <v>141.603241</v>
      </c>
      <c r="D1607">
        <v>-1.6082513656528147E-2</v>
      </c>
      <c r="E1607">
        <v>-1.6082513656528147E-2</v>
      </c>
      <c r="F1607">
        <v>1605</v>
      </c>
      <c r="G1607">
        <f t="shared" ca="1" si="27"/>
        <v>5.9904897540082609E-2</v>
      </c>
    </row>
    <row r="1608" spans="2:7" x14ac:dyDescent="0.2">
      <c r="B1608" s="149">
        <v>43052</v>
      </c>
      <c r="C1608">
        <v>143.917801</v>
      </c>
      <c r="D1608">
        <v>-2.355506534749955E-2</v>
      </c>
      <c r="E1608">
        <v>-2.355506534749955E-2</v>
      </c>
      <c r="F1608">
        <v>1606</v>
      </c>
      <c r="G1608">
        <f t="shared" ca="1" si="27"/>
        <v>1.3759633595446923E-2</v>
      </c>
    </row>
    <row r="1609" spans="2:7" x14ac:dyDescent="0.2">
      <c r="B1609" s="149">
        <v>43049</v>
      </c>
      <c r="C1609">
        <v>147.38957199999999</v>
      </c>
      <c r="D1609">
        <v>-2.4509948683872278E-2</v>
      </c>
      <c r="E1609">
        <v>-2.4509948683872278E-2</v>
      </c>
      <c r="F1609">
        <v>1607</v>
      </c>
      <c r="G1609">
        <f t="shared" ca="1" si="27"/>
        <v>-1.9358378138527831E-3</v>
      </c>
    </row>
    <row r="1610" spans="2:7" x14ac:dyDescent="0.2">
      <c r="B1610" s="149">
        <v>43048</v>
      </c>
      <c r="C1610">
        <v>151.09285</v>
      </c>
      <c r="D1610">
        <v>4.9260801319951104E-3</v>
      </c>
      <c r="E1610">
        <v>4.9260801319951104E-3</v>
      </c>
      <c r="F1610">
        <v>1608</v>
      </c>
      <c r="G1610">
        <f t="shared" ca="1" si="27"/>
        <v>-8.5464535873490233E-2</v>
      </c>
    </row>
    <row r="1611" spans="2:7" x14ac:dyDescent="0.2">
      <c r="B1611" s="149">
        <v>43047</v>
      </c>
      <c r="C1611">
        <v>150.352203</v>
      </c>
      <c r="D1611">
        <v>-1.0962096057611162E-2</v>
      </c>
      <c r="E1611">
        <v>-1.0962096057611162E-2</v>
      </c>
      <c r="F1611">
        <v>1609</v>
      </c>
      <c r="G1611">
        <f t="shared" ca="1" si="27"/>
        <v>-3.516433168595199E-2</v>
      </c>
    </row>
    <row r="1612" spans="2:7" x14ac:dyDescent="0.2">
      <c r="B1612" s="149">
        <v>43046</v>
      </c>
      <c r="C1612">
        <v>152.01864599999999</v>
      </c>
      <c r="D1612">
        <v>-1.9408878384118585E-2</v>
      </c>
      <c r="E1612">
        <v>-1.9408878384118585E-2</v>
      </c>
      <c r="F1612">
        <v>1610</v>
      </c>
      <c r="G1612">
        <f t="shared" ca="1" si="27"/>
        <v>-9.5981377601138482E-3</v>
      </c>
    </row>
    <row r="1613" spans="2:7" x14ac:dyDescent="0.2">
      <c r="B1613" s="149">
        <v>43045</v>
      </c>
      <c r="C1613">
        <v>155.027557</v>
      </c>
      <c r="D1613">
        <v>-3.4870264143231758E-2</v>
      </c>
      <c r="E1613">
        <v>-3.4870264143231758E-2</v>
      </c>
      <c r="F1613">
        <v>1611</v>
      </c>
      <c r="G1613">
        <f t="shared" ca="1" si="27"/>
        <v>3.3992246967566621E-2</v>
      </c>
    </row>
    <row r="1614" spans="2:7" x14ac:dyDescent="0.2">
      <c r="B1614" s="149">
        <v>43042</v>
      </c>
      <c r="C1614">
        <v>160.62872300000001</v>
      </c>
      <c r="D1614">
        <v>-6.6702581539891434E-2</v>
      </c>
      <c r="E1614">
        <v>-6.6702581539891434E-2</v>
      </c>
      <c r="F1614">
        <v>1612</v>
      </c>
      <c r="G1614">
        <f t="shared" ca="1" si="27"/>
        <v>1.6444374800371749E-2</v>
      </c>
    </row>
    <row r="1615" spans="2:7" x14ac:dyDescent="0.2">
      <c r="B1615" s="149">
        <v>43041</v>
      </c>
      <c r="C1615">
        <v>172.10882599999999</v>
      </c>
      <c r="D1615">
        <v>-7.209601794771564E-3</v>
      </c>
      <c r="E1615">
        <v>-7.209601794771564E-3</v>
      </c>
      <c r="F1615">
        <v>1613</v>
      </c>
      <c r="G1615">
        <f t="shared" ca="1" si="27"/>
        <v>7.1198439076449859E-3</v>
      </c>
    </row>
    <row r="1616" spans="2:7" x14ac:dyDescent="0.2">
      <c r="B1616" s="149">
        <v>43040</v>
      </c>
      <c r="C1616">
        <v>173.35867300000001</v>
      </c>
      <c r="D1616">
        <v>2.0157960099690328E-2</v>
      </c>
      <c r="E1616">
        <v>2.0157960099690328E-2</v>
      </c>
      <c r="F1616">
        <v>1614</v>
      </c>
      <c r="G1616">
        <f t="shared" ca="1" si="27"/>
        <v>-6.4344462101741412E-2</v>
      </c>
    </row>
    <row r="1617" spans="2:7" x14ac:dyDescent="0.2">
      <c r="B1617" s="149">
        <v>43039</v>
      </c>
      <c r="C1617">
        <v>169.933167</v>
      </c>
      <c r="D1617">
        <v>-2.3670125949664604E-2</v>
      </c>
      <c r="E1617">
        <v>-2.3670125949664604E-2</v>
      </c>
      <c r="F1617">
        <v>1615</v>
      </c>
      <c r="G1617">
        <f t="shared" ca="1" si="27"/>
        <v>-3.4224551378673224E-2</v>
      </c>
    </row>
    <row r="1618" spans="2:7" x14ac:dyDescent="0.2">
      <c r="B1618" s="149">
        <v>43038</v>
      </c>
      <c r="C1618">
        <v>174.05302399999999</v>
      </c>
      <c r="D1618">
        <v>3.9535416192050289E-2</v>
      </c>
      <c r="E1618">
        <v>3.9535416192050289E-2</v>
      </c>
      <c r="F1618">
        <v>1616</v>
      </c>
      <c r="G1618">
        <f t="shared" ca="1" si="27"/>
        <v>1.4720295365622577E-2</v>
      </c>
    </row>
    <row r="1619" spans="2:7" x14ac:dyDescent="0.2">
      <c r="B1619" s="149">
        <v>43035</v>
      </c>
      <c r="C1619">
        <v>167.43347199999999</v>
      </c>
      <c r="D1619">
        <v>2.0598229567299436E-2</v>
      </c>
      <c r="E1619">
        <v>2.0598229567299436E-2</v>
      </c>
      <c r="F1619">
        <v>1617</v>
      </c>
      <c r="G1619">
        <f t="shared" ca="1" si="27"/>
        <v>-7.5072667374863084E-3</v>
      </c>
    </row>
    <row r="1620" spans="2:7" x14ac:dyDescent="0.2">
      <c r="B1620" s="149">
        <v>43034</v>
      </c>
      <c r="C1620">
        <v>164.05424500000001</v>
      </c>
      <c r="D1620">
        <v>-1.1274090670441619E-3</v>
      </c>
      <c r="E1620">
        <v>-1.1274090670441619E-3</v>
      </c>
      <c r="F1620">
        <v>1618</v>
      </c>
      <c r="G1620">
        <f t="shared" ca="1" si="27"/>
        <v>-6.2270795476058217E-2</v>
      </c>
    </row>
    <row r="1621" spans="2:7" x14ac:dyDescent="0.2">
      <c r="B1621" s="149">
        <v>43033</v>
      </c>
      <c r="C1621">
        <v>164.23940999999999</v>
      </c>
      <c r="D1621">
        <v>-1.004460547444529E-2</v>
      </c>
      <c r="E1621">
        <v>-1.004460547444529E-2</v>
      </c>
      <c r="F1621">
        <v>1619</v>
      </c>
      <c r="G1621">
        <f t="shared" ca="1" si="27"/>
        <v>-1.8464403089187845E-2</v>
      </c>
    </row>
    <row r="1622" spans="2:7" x14ac:dyDescent="0.2">
      <c r="B1622" s="149">
        <v>43032</v>
      </c>
      <c r="C1622">
        <v>165.905869</v>
      </c>
      <c r="D1622">
        <v>3.0786714704473923E-3</v>
      </c>
      <c r="E1622">
        <v>3.0786714704473923E-3</v>
      </c>
      <c r="F1622">
        <v>1620</v>
      </c>
      <c r="G1622">
        <f t="shared" ca="1" si="27"/>
        <v>-3.8755308935023566E-3</v>
      </c>
    </row>
    <row r="1623" spans="2:7" x14ac:dyDescent="0.2">
      <c r="B1623" s="149">
        <v>43031</v>
      </c>
      <c r="C1623">
        <v>165.39666700000001</v>
      </c>
      <c r="D1623">
        <v>2.7314622666784968E-2</v>
      </c>
      <c r="E1623">
        <v>2.7314622666784968E-2</v>
      </c>
      <c r="F1623">
        <v>1621</v>
      </c>
      <c r="G1623">
        <f t="shared" ca="1" si="27"/>
        <v>3.342573167091855E-2</v>
      </c>
    </row>
    <row r="1624" spans="2:7" x14ac:dyDescent="0.2">
      <c r="B1624" s="149">
        <v>43027</v>
      </c>
      <c r="C1624">
        <v>160.99903900000001</v>
      </c>
      <c r="D1624">
        <v>8.7005831502041386E-3</v>
      </c>
      <c r="E1624">
        <v>8.7005831502041386E-3</v>
      </c>
      <c r="F1624">
        <v>1622</v>
      </c>
      <c r="G1624">
        <f t="shared" ca="1" si="27"/>
        <v>3.482851018449936E-2</v>
      </c>
    </row>
    <row r="1625" spans="2:7" x14ac:dyDescent="0.2">
      <c r="B1625" s="149">
        <v>43026</v>
      </c>
      <c r="C1625">
        <v>159.61033599999999</v>
      </c>
      <c r="D1625">
        <v>-7.4841359007243426E-3</v>
      </c>
      <c r="E1625">
        <v>-7.4841359007243426E-3</v>
      </c>
      <c r="F1625">
        <v>1623</v>
      </c>
      <c r="G1625">
        <f t="shared" ca="1" si="27"/>
        <v>3.1103165982746667E-2</v>
      </c>
    </row>
    <row r="1626" spans="2:7" x14ac:dyDescent="0.2">
      <c r="B1626" s="149">
        <v>43025</v>
      </c>
      <c r="C1626">
        <v>160.81388899999999</v>
      </c>
      <c r="D1626">
        <v>-8.8444181983475065E-3</v>
      </c>
      <c r="E1626">
        <v>-8.8444181983475065E-3</v>
      </c>
      <c r="F1626">
        <v>1624</v>
      </c>
      <c r="G1626">
        <f t="shared" ca="1" si="27"/>
        <v>2.9188857632088047E-2</v>
      </c>
    </row>
    <row r="1627" spans="2:7" x14ac:dyDescent="0.2">
      <c r="B1627" s="149">
        <v>43024</v>
      </c>
      <c r="C1627">
        <v>162.248886</v>
      </c>
      <c r="D1627">
        <v>-1.0166764405108506E-2</v>
      </c>
      <c r="E1627">
        <v>-1.0166764405108506E-2</v>
      </c>
      <c r="F1627">
        <v>1625</v>
      </c>
      <c r="G1627">
        <f t="shared" ca="1" si="27"/>
        <v>6.5668515006886641E-2</v>
      </c>
    </row>
    <row r="1628" spans="2:7" x14ac:dyDescent="0.2">
      <c r="B1628" s="149">
        <v>43021</v>
      </c>
      <c r="C1628">
        <v>163.91537500000001</v>
      </c>
      <c r="D1628">
        <v>5.6519000434029215E-4</v>
      </c>
      <c r="E1628">
        <v>5.6519000434029215E-4</v>
      </c>
      <c r="F1628">
        <v>1626</v>
      </c>
      <c r="G1628">
        <f t="shared" ca="1" si="27"/>
        <v>-6.8553692361194074E-2</v>
      </c>
    </row>
    <row r="1629" spans="2:7" x14ac:dyDescent="0.2">
      <c r="B1629" s="149">
        <v>43020</v>
      </c>
      <c r="C1629">
        <v>163.82278400000001</v>
      </c>
      <c r="D1629">
        <v>3.9048625647188896E-2</v>
      </c>
      <c r="E1629">
        <v>3.9048625647188896E-2</v>
      </c>
      <c r="F1629">
        <v>1627</v>
      </c>
      <c r="G1629">
        <f t="shared" ca="1" si="27"/>
        <v>-1.276006137987426E-2</v>
      </c>
    </row>
    <row r="1630" spans="2:7" x14ac:dyDescent="0.2">
      <c r="B1630" s="149">
        <v>43019</v>
      </c>
      <c r="C1630">
        <v>157.66613799999999</v>
      </c>
      <c r="D1630">
        <v>-2.2388042025384941E-2</v>
      </c>
      <c r="E1630">
        <v>-2.2388042025384941E-2</v>
      </c>
      <c r="F1630">
        <v>1628</v>
      </c>
      <c r="G1630">
        <f t="shared" ca="1" si="27"/>
        <v>1.3497162720686825E-2</v>
      </c>
    </row>
    <row r="1631" spans="2:7" x14ac:dyDescent="0.2">
      <c r="B1631" s="149">
        <v>43018</v>
      </c>
      <c r="C1631">
        <v>161.27681000000001</v>
      </c>
      <c r="D1631">
        <v>5.8001917036629255E-2</v>
      </c>
      <c r="E1631">
        <v>5.8001917036629255E-2</v>
      </c>
      <c r="F1631">
        <v>1629</v>
      </c>
      <c r="G1631">
        <f t="shared" ca="1" si="27"/>
        <v>9.8772016433915748E-3</v>
      </c>
    </row>
    <row r="1632" spans="2:7" x14ac:dyDescent="0.2">
      <c r="B1632" s="149">
        <v>43017</v>
      </c>
      <c r="C1632">
        <v>152.435272</v>
      </c>
      <c r="D1632">
        <v>1.8243482593705247E-2</v>
      </c>
      <c r="E1632">
        <v>1.8243482593705247E-2</v>
      </c>
      <c r="F1632">
        <v>1630</v>
      </c>
      <c r="G1632">
        <f t="shared" ca="1" si="27"/>
        <v>-5.4765704144783441E-2</v>
      </c>
    </row>
    <row r="1633" spans="2:7" x14ac:dyDescent="0.2">
      <c r="B1633" s="149">
        <v>43014</v>
      </c>
      <c r="C1633">
        <v>149.70414700000001</v>
      </c>
      <c r="D1633">
        <v>6.2417928803009302E-2</v>
      </c>
      <c r="E1633">
        <v>6.2417928803009302E-2</v>
      </c>
      <c r="F1633">
        <v>1631</v>
      </c>
      <c r="G1633">
        <f t="shared" ca="1" si="27"/>
        <v>4.9948197587344461E-3</v>
      </c>
    </row>
    <row r="1634" spans="2:7" x14ac:dyDescent="0.2">
      <c r="B1634" s="149">
        <v>43013</v>
      </c>
      <c r="C1634">
        <v>140.908905</v>
      </c>
      <c r="D1634">
        <v>3.2865357244207571E-4</v>
      </c>
      <c r="E1634">
        <v>3.2865357244207571E-4</v>
      </c>
      <c r="F1634">
        <v>1632</v>
      </c>
      <c r="G1634">
        <f t="shared" ca="1" si="27"/>
        <v>2.9654853481765964E-3</v>
      </c>
    </row>
    <row r="1635" spans="2:7" x14ac:dyDescent="0.2">
      <c r="B1635" s="149">
        <v>43012</v>
      </c>
      <c r="C1635">
        <v>140.86260999999999</v>
      </c>
      <c r="D1635">
        <v>1.2308810327709826E-2</v>
      </c>
      <c r="E1635">
        <v>1.2308810327709826E-2</v>
      </c>
      <c r="F1635">
        <v>1633</v>
      </c>
      <c r="G1635">
        <f t="shared" ca="1" si="27"/>
        <v>1.6843462344076444E-2</v>
      </c>
    </row>
    <row r="1636" spans="2:7" x14ac:dyDescent="0.2">
      <c r="B1636" s="149">
        <v>43011</v>
      </c>
      <c r="C1636">
        <v>139.14984100000001</v>
      </c>
      <c r="D1636">
        <v>4.6789283267154686E-3</v>
      </c>
      <c r="E1636">
        <v>4.6789283267154686E-3</v>
      </c>
      <c r="F1636">
        <v>1634</v>
      </c>
      <c r="G1636">
        <f t="shared" ca="1" si="27"/>
        <v>-7.931723194887377E-3</v>
      </c>
    </row>
    <row r="1637" spans="2:7" x14ac:dyDescent="0.2">
      <c r="B1637" s="149">
        <v>43007</v>
      </c>
      <c r="C1637">
        <v>138.501801</v>
      </c>
      <c r="D1637">
        <v>-7.9574458959561535E-3</v>
      </c>
      <c r="E1637">
        <v>-7.9574458959561535E-3</v>
      </c>
      <c r="F1637">
        <v>1635</v>
      </c>
      <c r="G1637">
        <f t="shared" ca="1" si="27"/>
        <v>-5.7047003727753155E-2</v>
      </c>
    </row>
    <row r="1638" spans="2:7" x14ac:dyDescent="0.2">
      <c r="B1638" s="149">
        <v>43006</v>
      </c>
      <c r="C1638">
        <v>139.612762</v>
      </c>
      <c r="D1638">
        <v>-2.077919310645561E-2</v>
      </c>
      <c r="E1638">
        <v>-2.077919310645561E-2</v>
      </c>
      <c r="F1638">
        <v>1636</v>
      </c>
      <c r="G1638">
        <f t="shared" ca="1" si="27"/>
        <v>-8.556647785628968E-2</v>
      </c>
    </row>
    <row r="1639" spans="2:7" x14ac:dyDescent="0.2">
      <c r="B1639" s="149">
        <v>43005</v>
      </c>
      <c r="C1639">
        <v>142.57536300000001</v>
      </c>
      <c r="D1639">
        <v>-3.689791251269782E-2</v>
      </c>
      <c r="E1639">
        <v>-3.689791251269782E-2</v>
      </c>
      <c r="F1639">
        <v>1637</v>
      </c>
      <c r="G1639">
        <f t="shared" ca="1" si="27"/>
        <v>1.9720299243905458E-2</v>
      </c>
    </row>
    <row r="1640" spans="2:7" x14ac:dyDescent="0.2">
      <c r="B1640" s="149">
        <v>43004</v>
      </c>
      <c r="C1640">
        <v>148.037643</v>
      </c>
      <c r="D1640">
        <v>4.7124710638337831E-3</v>
      </c>
      <c r="E1640">
        <v>4.7124710638337831E-3</v>
      </c>
      <c r="F1640">
        <v>1638</v>
      </c>
      <c r="G1640">
        <f t="shared" ca="1" si="27"/>
        <v>3.9862128206691071E-2</v>
      </c>
    </row>
    <row r="1641" spans="2:7" x14ac:dyDescent="0.2">
      <c r="B1641" s="149">
        <v>43003</v>
      </c>
      <c r="C1641">
        <v>147.34329199999999</v>
      </c>
      <c r="D1641">
        <v>-2.3919124384260269E-2</v>
      </c>
      <c r="E1641">
        <v>-2.3919124384260269E-2</v>
      </c>
      <c r="F1641">
        <v>1639</v>
      </c>
      <c r="G1641">
        <f t="shared" ca="1" si="27"/>
        <v>4.295402516580564E-2</v>
      </c>
    </row>
    <row r="1642" spans="2:7" x14ac:dyDescent="0.2">
      <c r="B1642" s="149">
        <v>43000</v>
      </c>
      <c r="C1642">
        <v>150.953979</v>
      </c>
      <c r="D1642">
        <v>-1.3611437435538913E-2</v>
      </c>
      <c r="E1642">
        <v>-1.3611437435538913E-2</v>
      </c>
      <c r="F1642">
        <v>1640</v>
      </c>
      <c r="G1642">
        <f t="shared" ca="1" si="27"/>
        <v>3.8343654149268089E-2</v>
      </c>
    </row>
    <row r="1643" spans="2:7" x14ac:dyDescent="0.2">
      <c r="B1643" s="149">
        <v>42999</v>
      </c>
      <c r="C1643">
        <v>153.03703300000001</v>
      </c>
      <c r="D1643">
        <v>9.081533986625178E-4</v>
      </c>
      <c r="E1643">
        <v>9.081533986625178E-4</v>
      </c>
      <c r="F1643">
        <v>1641</v>
      </c>
      <c r="G1643">
        <f t="shared" ca="1" si="27"/>
        <v>2.7855908556666264E-2</v>
      </c>
    </row>
    <row r="1644" spans="2:7" x14ac:dyDescent="0.2">
      <c r="B1644" s="149">
        <v>42998</v>
      </c>
      <c r="C1644">
        <v>152.898178</v>
      </c>
      <c r="D1644">
        <v>1.912991636396345E-2</v>
      </c>
      <c r="E1644">
        <v>1.912991636396345E-2</v>
      </c>
      <c r="F1644">
        <v>1642</v>
      </c>
      <c r="G1644">
        <f t="shared" ca="1" si="27"/>
        <v>8.3464582480776234E-2</v>
      </c>
    </row>
    <row r="1645" spans="2:7" x14ac:dyDescent="0.2">
      <c r="B1645" s="149">
        <v>42997</v>
      </c>
      <c r="C1645">
        <v>150.02815200000001</v>
      </c>
      <c r="D1645">
        <v>2.0787435860396171E-2</v>
      </c>
      <c r="E1645">
        <v>2.0787435860396171E-2</v>
      </c>
      <c r="F1645">
        <v>1643</v>
      </c>
      <c r="G1645">
        <f t="shared" ca="1" si="27"/>
        <v>-6.3459334695689346E-2</v>
      </c>
    </row>
    <row r="1646" spans="2:7" x14ac:dyDescent="0.2">
      <c r="B1646" s="149">
        <v>42996</v>
      </c>
      <c r="C1646">
        <v>146.972961</v>
      </c>
      <c r="D1646">
        <v>3.7938161481811195E-3</v>
      </c>
      <c r="E1646">
        <v>3.7938161481811195E-3</v>
      </c>
      <c r="F1646">
        <v>1644</v>
      </c>
      <c r="G1646">
        <f t="shared" ca="1" si="27"/>
        <v>8.1211274883223883E-2</v>
      </c>
    </row>
    <row r="1647" spans="2:7" x14ac:dyDescent="0.2">
      <c r="B1647" s="149">
        <v>42993</v>
      </c>
      <c r="C1647">
        <v>146.41748000000001</v>
      </c>
      <c r="D1647">
        <v>-2.1046112403371269E-2</v>
      </c>
      <c r="E1647">
        <v>-2.1046112403371269E-2</v>
      </c>
      <c r="F1647">
        <v>1645</v>
      </c>
      <c r="G1647">
        <f t="shared" ca="1" si="27"/>
        <v>-3.0847002721406565E-2</v>
      </c>
    </row>
    <row r="1648" spans="2:7" x14ac:dyDescent="0.2">
      <c r="B1648" s="149">
        <v>42992</v>
      </c>
      <c r="C1648">
        <v>149.565247</v>
      </c>
      <c r="D1648">
        <v>-5.8462049111469606E-3</v>
      </c>
      <c r="E1648">
        <v>-5.8462049111469606E-3</v>
      </c>
      <c r="F1648">
        <v>1646</v>
      </c>
      <c r="G1648">
        <f t="shared" ca="1" si="27"/>
        <v>1.4231987296920937E-3</v>
      </c>
    </row>
    <row r="1649" spans="2:7" x14ac:dyDescent="0.2">
      <c r="B1649" s="149">
        <v>42991</v>
      </c>
      <c r="C1649">
        <v>150.44477800000001</v>
      </c>
      <c r="D1649">
        <v>7.1273350902117828E-3</v>
      </c>
      <c r="E1649">
        <v>7.1273350902117828E-3</v>
      </c>
      <c r="F1649">
        <v>1647</v>
      </c>
      <c r="G1649">
        <f t="shared" ca="1" si="27"/>
        <v>-3.3162671120297027E-2</v>
      </c>
    </row>
    <row r="1650" spans="2:7" x14ac:dyDescent="0.2">
      <c r="B1650" s="149">
        <v>42990</v>
      </c>
      <c r="C1650">
        <v>149.38009600000001</v>
      </c>
      <c r="D1650">
        <v>1.637808059130013E-2</v>
      </c>
      <c r="E1650">
        <v>1.637808059130013E-2</v>
      </c>
      <c r="F1650">
        <v>1648</v>
      </c>
      <c r="G1650">
        <f t="shared" ca="1" si="27"/>
        <v>3.1963980943606571E-2</v>
      </c>
    </row>
    <row r="1651" spans="2:7" x14ac:dyDescent="0.2">
      <c r="B1651" s="149">
        <v>42989</v>
      </c>
      <c r="C1651">
        <v>146.972961</v>
      </c>
      <c r="D1651">
        <v>1.3082319058833601E-2</v>
      </c>
      <c r="E1651">
        <v>1.3082319058833601E-2</v>
      </c>
      <c r="F1651">
        <v>1649</v>
      </c>
      <c r="G1651">
        <f t="shared" ca="1" si="27"/>
        <v>1.5967241114487298E-2</v>
      </c>
    </row>
    <row r="1652" spans="2:7" x14ac:dyDescent="0.2">
      <c r="B1652" s="149">
        <v>42986</v>
      </c>
      <c r="C1652">
        <v>145.07504299999999</v>
      </c>
      <c r="D1652">
        <v>6.384219533610261E-4</v>
      </c>
      <c r="E1652">
        <v>6.384219533610261E-4</v>
      </c>
      <c r="F1652">
        <v>1650</v>
      </c>
      <c r="G1652">
        <f t="shared" ca="1" si="27"/>
        <v>-3.1865579300809264E-2</v>
      </c>
    </row>
    <row r="1653" spans="2:7" x14ac:dyDescent="0.2">
      <c r="B1653" s="149">
        <v>42985</v>
      </c>
      <c r="C1653">
        <v>144.982483</v>
      </c>
      <c r="D1653">
        <v>-4.4501032386375971E-3</v>
      </c>
      <c r="E1653">
        <v>-4.4501032386375971E-3</v>
      </c>
      <c r="F1653">
        <v>1651</v>
      </c>
      <c r="G1653">
        <f t="shared" ca="1" si="27"/>
        <v>1.1659004359934031E-2</v>
      </c>
    </row>
    <row r="1654" spans="2:7" x14ac:dyDescent="0.2">
      <c r="B1654" s="149">
        <v>42984</v>
      </c>
      <c r="C1654">
        <v>145.63055399999999</v>
      </c>
      <c r="D1654">
        <v>-3.0209585674853639E-2</v>
      </c>
      <c r="E1654">
        <v>-3.0209585674853639E-2</v>
      </c>
      <c r="F1654">
        <v>1652</v>
      </c>
      <c r="G1654">
        <f t="shared" ca="1" si="27"/>
        <v>2.0531889272108778E-2</v>
      </c>
    </row>
    <row r="1655" spans="2:7" x14ac:dyDescent="0.2">
      <c r="B1655" s="149">
        <v>42983</v>
      </c>
      <c r="C1655">
        <v>150.16703799999999</v>
      </c>
      <c r="D1655">
        <v>-8.2543436288496936E-3</v>
      </c>
      <c r="E1655">
        <v>-8.2543436288496936E-3</v>
      </c>
      <c r="F1655">
        <v>1653</v>
      </c>
      <c r="G1655">
        <f t="shared" ca="1" si="27"/>
        <v>-7.9680785328535252E-3</v>
      </c>
    </row>
    <row r="1656" spans="2:7" x14ac:dyDescent="0.2">
      <c r="B1656" s="149">
        <v>42982</v>
      </c>
      <c r="C1656">
        <v>151.41688500000001</v>
      </c>
      <c r="D1656">
        <v>-9.6881010576855518E-3</v>
      </c>
      <c r="E1656">
        <v>-9.6881010576855518E-3</v>
      </c>
      <c r="F1656">
        <v>1654</v>
      </c>
      <c r="G1656">
        <f t="shared" ca="1" si="27"/>
        <v>-3.8904972991726988E-2</v>
      </c>
    </row>
    <row r="1657" spans="2:7" x14ac:dyDescent="0.2">
      <c r="B1657" s="149">
        <v>42979</v>
      </c>
      <c r="C1657">
        <v>152.898178</v>
      </c>
      <c r="D1657">
        <v>-7.2139073574481348E-3</v>
      </c>
      <c r="E1657">
        <v>-7.2139073574481348E-3</v>
      </c>
      <c r="F1657">
        <v>1655</v>
      </c>
      <c r="G1657">
        <f t="shared" ca="1" si="27"/>
        <v>-5.5929657815459513E-3</v>
      </c>
    </row>
    <row r="1658" spans="2:7" x14ac:dyDescent="0.2">
      <c r="B1658" s="149">
        <v>42978</v>
      </c>
      <c r="C1658">
        <v>154.009186</v>
      </c>
      <c r="D1658">
        <v>3.1948216228446721E-2</v>
      </c>
      <c r="E1658">
        <v>3.1948216228446721E-2</v>
      </c>
      <c r="F1658">
        <v>1656</v>
      </c>
      <c r="G1658">
        <f t="shared" ca="1" si="27"/>
        <v>-3.5835859255524002E-2</v>
      </c>
    </row>
    <row r="1659" spans="2:7" x14ac:dyDescent="0.2">
      <c r="B1659" s="149">
        <v>42977</v>
      </c>
      <c r="C1659">
        <v>149.241196</v>
      </c>
      <c r="D1659">
        <v>7.1850238321120195E-3</v>
      </c>
      <c r="E1659">
        <v>7.1850238321120195E-3</v>
      </c>
      <c r="F1659">
        <v>1657</v>
      </c>
      <c r="G1659">
        <f t="shared" ca="1" si="27"/>
        <v>1.7354969556204374E-3</v>
      </c>
    </row>
    <row r="1660" spans="2:7" x14ac:dyDescent="0.2">
      <c r="B1660" s="149">
        <v>42976</v>
      </c>
      <c r="C1660">
        <v>148.17654400000001</v>
      </c>
      <c r="D1660">
        <v>-2.4679944497478647E-2</v>
      </c>
      <c r="E1660">
        <v>-2.4679944497478647E-2</v>
      </c>
      <c r="F1660">
        <v>1658</v>
      </c>
      <c r="G1660">
        <f t="shared" ca="1" si="27"/>
        <v>3.0312397988329288E-2</v>
      </c>
    </row>
    <row r="1661" spans="2:7" x14ac:dyDescent="0.2">
      <c r="B1661" s="149">
        <v>42975</v>
      </c>
      <c r="C1661">
        <v>151.92607100000001</v>
      </c>
      <c r="D1661">
        <v>3.3050017042740305E-2</v>
      </c>
      <c r="E1661">
        <v>3.3050017042740305E-2</v>
      </c>
      <c r="F1661">
        <v>1659</v>
      </c>
      <c r="G1661">
        <f t="shared" ca="1" si="27"/>
        <v>2.5783810787261639E-2</v>
      </c>
    </row>
    <row r="1662" spans="2:7" x14ac:dyDescent="0.2">
      <c r="B1662" s="149">
        <v>42971</v>
      </c>
      <c r="C1662">
        <v>147.065552</v>
      </c>
      <c r="D1662">
        <v>-2.5118105068085298E-3</v>
      </c>
      <c r="E1662">
        <v>-2.5118105068085298E-3</v>
      </c>
      <c r="F1662">
        <v>1660</v>
      </c>
      <c r="G1662">
        <f t="shared" ca="1" si="27"/>
        <v>-1.3836541964601292E-2</v>
      </c>
    </row>
    <row r="1663" spans="2:7" x14ac:dyDescent="0.2">
      <c r="B1663" s="149">
        <v>42970</v>
      </c>
      <c r="C1663">
        <v>147.43588299999999</v>
      </c>
      <c r="D1663">
        <v>2.4115751483871847E-2</v>
      </c>
      <c r="E1663">
        <v>2.4115751483871847E-2</v>
      </c>
      <c r="F1663">
        <v>1661</v>
      </c>
      <c r="G1663">
        <f t="shared" ca="1" si="27"/>
        <v>-3.276241749899015E-2</v>
      </c>
    </row>
    <row r="1664" spans="2:7" x14ac:dyDescent="0.2">
      <c r="B1664" s="149">
        <v>42969</v>
      </c>
      <c r="C1664">
        <v>143.96408099999999</v>
      </c>
      <c r="D1664">
        <v>-6.3089722876223551E-3</v>
      </c>
      <c r="E1664">
        <v>-6.3089722876223551E-3</v>
      </c>
      <c r="F1664">
        <v>1662</v>
      </c>
      <c r="G1664">
        <f t="shared" ca="1" si="27"/>
        <v>4.1413656978131805E-2</v>
      </c>
    </row>
    <row r="1665" spans="2:7" x14ac:dyDescent="0.2">
      <c r="B1665" s="149">
        <v>42968</v>
      </c>
      <c r="C1665">
        <v>144.87811300000001</v>
      </c>
      <c r="D1665">
        <v>-2.1303001113322808E-2</v>
      </c>
      <c r="E1665">
        <v>-2.1303001113322808E-2</v>
      </c>
      <c r="F1665">
        <v>1663</v>
      </c>
      <c r="G1665">
        <f t="shared" ca="1" si="27"/>
        <v>4.8970730602647651E-2</v>
      </c>
    </row>
    <row r="1666" spans="2:7" x14ac:dyDescent="0.2">
      <c r="B1666" s="149">
        <v>42965</v>
      </c>
      <c r="C1666">
        <v>148.031631</v>
      </c>
      <c r="D1666">
        <v>1.5460770123413082E-3</v>
      </c>
      <c r="E1666">
        <v>1.5460770123413082E-3</v>
      </c>
      <c r="F1666">
        <v>1664</v>
      </c>
      <c r="G1666">
        <f t="shared" ca="1" si="27"/>
        <v>4.7678184585302694E-2</v>
      </c>
    </row>
    <row r="1667" spans="2:7" x14ac:dyDescent="0.2">
      <c r="B1667" s="149">
        <v>42964</v>
      </c>
      <c r="C1667">
        <v>147.80311599999999</v>
      </c>
      <c r="D1667">
        <v>8.4190847871396975E-3</v>
      </c>
      <c r="E1667">
        <v>8.4190847871396975E-3</v>
      </c>
      <c r="F1667">
        <v>1665</v>
      </c>
      <c r="G1667">
        <f t="shared" ref="G1667:G1730" ca="1" si="28">_xlfn.NORM.INV(RAND(),$N$5,$N$6)</f>
        <v>6.4952307410480886E-3</v>
      </c>
    </row>
    <row r="1668" spans="2:7" x14ac:dyDescent="0.2">
      <c r="B1668" s="149">
        <v>42963</v>
      </c>
      <c r="C1668">
        <v>146.56913800000001</v>
      </c>
      <c r="D1668">
        <v>7.5400140679728368E-3</v>
      </c>
      <c r="E1668">
        <v>7.5400140679728368E-3</v>
      </c>
      <c r="F1668">
        <v>1666</v>
      </c>
      <c r="G1668">
        <f t="shared" ca="1" si="28"/>
        <v>2.4481079319614778E-2</v>
      </c>
    </row>
    <row r="1669" spans="2:7" x14ac:dyDescent="0.2">
      <c r="B1669" s="149">
        <v>42961</v>
      </c>
      <c r="C1669">
        <v>145.472275</v>
      </c>
      <c r="D1669">
        <v>2.7105466202707752E-2</v>
      </c>
      <c r="E1669">
        <v>2.7105466202707752E-2</v>
      </c>
      <c r="F1669">
        <v>1667</v>
      </c>
      <c r="G1669">
        <f t="shared" ca="1" si="28"/>
        <v>-5.950997340474988E-3</v>
      </c>
    </row>
    <row r="1670" spans="2:7" x14ac:dyDescent="0.2">
      <c r="B1670" s="149">
        <v>42958</v>
      </c>
      <c r="C1670">
        <v>141.63324</v>
      </c>
      <c r="D1670">
        <v>-3.0350452481132099E-2</v>
      </c>
      <c r="E1670">
        <v>-3.0350452481132099E-2</v>
      </c>
      <c r="F1670">
        <v>1668</v>
      </c>
      <c r="G1670">
        <f t="shared" ca="1" si="28"/>
        <v>2.7424872118966021E-2</v>
      </c>
    </row>
    <row r="1671" spans="2:7" x14ac:dyDescent="0.2">
      <c r="B1671" s="149">
        <v>42957</v>
      </c>
      <c r="C1671">
        <v>146.06642199999999</v>
      </c>
      <c r="D1671">
        <v>-7.0119252185424627E-2</v>
      </c>
      <c r="E1671">
        <v>-7.0119252185424627E-2</v>
      </c>
      <c r="F1671">
        <v>1669</v>
      </c>
      <c r="G1671">
        <f t="shared" ca="1" si="28"/>
        <v>8.9338000892861587E-3</v>
      </c>
    </row>
    <row r="1672" spans="2:7" x14ac:dyDescent="0.2">
      <c r="B1672" s="149">
        <v>42956</v>
      </c>
      <c r="C1672">
        <v>157.08081100000001</v>
      </c>
      <c r="D1672">
        <v>-1.207226615068434E-2</v>
      </c>
      <c r="E1672">
        <v>-1.207226615068434E-2</v>
      </c>
      <c r="F1672">
        <v>1670</v>
      </c>
      <c r="G1672">
        <f t="shared" ca="1" si="28"/>
        <v>-5.1466577937911692E-2</v>
      </c>
    </row>
    <row r="1673" spans="2:7" x14ac:dyDescent="0.2">
      <c r="B1673" s="149">
        <v>42955</v>
      </c>
      <c r="C1673">
        <v>159.000305</v>
      </c>
      <c r="D1673">
        <v>-4.9713418023189147E-2</v>
      </c>
      <c r="E1673">
        <v>-4.9713418023189147E-2</v>
      </c>
      <c r="F1673">
        <v>1671</v>
      </c>
      <c r="G1673">
        <f t="shared" ca="1" si="28"/>
        <v>1.8391373727350481E-2</v>
      </c>
    </row>
    <row r="1674" spans="2:7" x14ac:dyDescent="0.2">
      <c r="B1674" s="149">
        <v>42954</v>
      </c>
      <c r="C1674">
        <v>167.31826799999999</v>
      </c>
      <c r="D1674">
        <v>4.3614675559779409E-2</v>
      </c>
      <c r="E1674">
        <v>4.3614675559779409E-2</v>
      </c>
      <c r="F1674">
        <v>1672</v>
      </c>
      <c r="G1674">
        <f t="shared" ca="1" si="28"/>
        <v>4.5328214841729712E-2</v>
      </c>
    </row>
    <row r="1675" spans="2:7" x14ac:dyDescent="0.2">
      <c r="B1675" s="149">
        <v>42951</v>
      </c>
      <c r="C1675">
        <v>160.325714</v>
      </c>
      <c r="D1675">
        <v>4.6539408389484803E-2</v>
      </c>
      <c r="E1675">
        <v>4.6539408389484803E-2</v>
      </c>
      <c r="F1675">
        <v>1673</v>
      </c>
      <c r="G1675">
        <f t="shared" ca="1" si="28"/>
        <v>-3.4404696156359334E-2</v>
      </c>
    </row>
    <row r="1676" spans="2:7" x14ac:dyDescent="0.2">
      <c r="B1676" s="149">
        <v>42950</v>
      </c>
      <c r="C1676">
        <v>153.19605999999999</v>
      </c>
      <c r="D1676">
        <v>5.0974381408450953E-3</v>
      </c>
      <c r="E1676">
        <v>5.0974381408450953E-3</v>
      </c>
      <c r="F1676">
        <v>1674</v>
      </c>
      <c r="G1676">
        <f t="shared" ca="1" si="28"/>
        <v>2.0888708312620258E-2</v>
      </c>
    </row>
    <row r="1677" spans="2:7" x14ac:dyDescent="0.2">
      <c r="B1677" s="149">
        <v>42949</v>
      </c>
      <c r="C1677">
        <v>152.41911300000001</v>
      </c>
      <c r="D1677">
        <v>8.3495855103075584E-2</v>
      </c>
      <c r="E1677">
        <v>8.3495855103075584E-2</v>
      </c>
      <c r="F1677">
        <v>1675</v>
      </c>
      <c r="G1677">
        <f t="shared" ca="1" si="28"/>
        <v>-1.4956914085523448E-2</v>
      </c>
    </row>
    <row r="1678" spans="2:7" x14ac:dyDescent="0.2">
      <c r="B1678" s="149">
        <v>42948</v>
      </c>
      <c r="C1678">
        <v>140.673462</v>
      </c>
      <c r="D1678">
        <v>6.5015407157701982E-4</v>
      </c>
      <c r="E1678">
        <v>6.5015407157701982E-4</v>
      </c>
      <c r="F1678">
        <v>1676</v>
      </c>
      <c r="G1678">
        <f t="shared" ca="1" si="28"/>
        <v>3.4898132929617048E-2</v>
      </c>
    </row>
    <row r="1679" spans="2:7" x14ac:dyDescent="0.2">
      <c r="B1679" s="149">
        <v>42947</v>
      </c>
      <c r="C1679">
        <v>140.58206200000001</v>
      </c>
      <c r="D1679">
        <v>1.6187643286012337E-2</v>
      </c>
      <c r="E1679">
        <v>1.6187643286012337E-2</v>
      </c>
      <c r="F1679">
        <v>1677</v>
      </c>
      <c r="G1679">
        <f t="shared" ca="1" si="28"/>
        <v>3.0911596958807266E-2</v>
      </c>
    </row>
    <row r="1680" spans="2:7" x14ac:dyDescent="0.2">
      <c r="B1680" s="149">
        <v>42944</v>
      </c>
      <c r="C1680">
        <v>138.34262100000001</v>
      </c>
      <c r="D1680">
        <v>-4.6037965018724744E-3</v>
      </c>
      <c r="E1680">
        <v>-4.6037965018724744E-3</v>
      </c>
      <c r="F1680">
        <v>1678</v>
      </c>
      <c r="G1680">
        <f t="shared" ca="1" si="28"/>
        <v>1.6895201081309021E-2</v>
      </c>
    </row>
    <row r="1681" spans="2:7" x14ac:dyDescent="0.2">
      <c r="B1681" s="149">
        <v>42943</v>
      </c>
      <c r="C1681">
        <v>138.98246800000001</v>
      </c>
      <c r="D1681">
        <v>-2.9364729379044104E-2</v>
      </c>
      <c r="E1681">
        <v>-2.9364729379044104E-2</v>
      </c>
      <c r="F1681">
        <v>1679</v>
      </c>
      <c r="G1681">
        <f t="shared" ca="1" si="28"/>
        <v>1.5745228163215233E-2</v>
      </c>
    </row>
    <row r="1682" spans="2:7" x14ac:dyDescent="0.2">
      <c r="B1682" s="149">
        <v>42942</v>
      </c>
      <c r="C1682">
        <v>143.187119</v>
      </c>
      <c r="D1682">
        <v>-1.3849634174517478E-2</v>
      </c>
      <c r="E1682">
        <v>-1.3849634174517478E-2</v>
      </c>
      <c r="F1682">
        <v>1680</v>
      </c>
      <c r="G1682">
        <f t="shared" ca="1" si="28"/>
        <v>1.8133504287264499E-2</v>
      </c>
    </row>
    <row r="1683" spans="2:7" x14ac:dyDescent="0.2">
      <c r="B1683" s="149">
        <v>42941</v>
      </c>
      <c r="C1683">
        <v>145.198059</v>
      </c>
      <c r="D1683">
        <v>1.9903865610950047E-2</v>
      </c>
      <c r="E1683">
        <v>1.9903865610950047E-2</v>
      </c>
      <c r="F1683">
        <v>1681</v>
      </c>
      <c r="G1683">
        <f t="shared" ca="1" si="28"/>
        <v>-1.323373849990476E-2</v>
      </c>
    </row>
    <row r="1684" spans="2:7" x14ac:dyDescent="0.2">
      <c r="B1684" s="149">
        <v>42940</v>
      </c>
      <c r="C1684">
        <v>142.36445599999999</v>
      </c>
      <c r="D1684">
        <v>-2.167089203284597E-2</v>
      </c>
      <c r="E1684">
        <v>-2.167089203284597E-2</v>
      </c>
      <c r="F1684">
        <v>1682</v>
      </c>
      <c r="G1684">
        <f t="shared" ca="1" si="28"/>
        <v>5.3938017082417453E-2</v>
      </c>
    </row>
    <row r="1685" spans="2:7" x14ac:dyDescent="0.2">
      <c r="B1685" s="149">
        <v>42937</v>
      </c>
      <c r="C1685">
        <v>145.51795999999999</v>
      </c>
      <c r="D1685">
        <v>1.079351869720889E-2</v>
      </c>
      <c r="E1685">
        <v>1.079351869720889E-2</v>
      </c>
      <c r="F1685">
        <v>1683</v>
      </c>
      <c r="G1685">
        <f t="shared" ca="1" si="28"/>
        <v>2.1405427605784646E-2</v>
      </c>
    </row>
    <row r="1686" spans="2:7" x14ac:dyDescent="0.2">
      <c r="B1686" s="149">
        <v>42936</v>
      </c>
      <c r="C1686">
        <v>143.96408099999999</v>
      </c>
      <c r="D1686">
        <v>1.3187461652458892E-2</v>
      </c>
      <c r="E1686">
        <v>1.3187461652458892E-2</v>
      </c>
      <c r="F1686">
        <v>1684</v>
      </c>
      <c r="G1686">
        <f t="shared" ca="1" si="28"/>
        <v>1.2573776745574958E-2</v>
      </c>
    </row>
    <row r="1687" spans="2:7" x14ac:dyDescent="0.2">
      <c r="B1687" s="149">
        <v>42935</v>
      </c>
      <c r="C1687">
        <v>142.090271</v>
      </c>
      <c r="D1687">
        <v>2.0348059742460671E-2</v>
      </c>
      <c r="E1687">
        <v>2.0348059742460671E-2</v>
      </c>
      <c r="F1687">
        <v>1685</v>
      </c>
      <c r="G1687">
        <f t="shared" ca="1" si="28"/>
        <v>-2.7908731334189106E-2</v>
      </c>
    </row>
    <row r="1688" spans="2:7" x14ac:dyDescent="0.2">
      <c r="B1688" s="149">
        <v>42934</v>
      </c>
      <c r="C1688">
        <v>139.25666799999999</v>
      </c>
      <c r="D1688">
        <v>-1.6384962495022788E-3</v>
      </c>
      <c r="E1688">
        <v>-1.6384962495022788E-3</v>
      </c>
      <c r="F1688">
        <v>1686</v>
      </c>
      <c r="G1688">
        <f t="shared" ca="1" si="28"/>
        <v>6.0871235788720203E-2</v>
      </c>
    </row>
    <row r="1689" spans="2:7" x14ac:dyDescent="0.2">
      <c r="B1689" s="149">
        <v>42933</v>
      </c>
      <c r="C1689">
        <v>139.48521400000001</v>
      </c>
      <c r="D1689">
        <v>3.1778423406671134E-2</v>
      </c>
      <c r="E1689">
        <v>3.1778423406671134E-2</v>
      </c>
      <c r="F1689">
        <v>1687</v>
      </c>
      <c r="G1689">
        <f t="shared" ca="1" si="28"/>
        <v>-4.279100466339647E-2</v>
      </c>
    </row>
    <row r="1690" spans="2:7" x14ac:dyDescent="0.2">
      <c r="B1690" s="149">
        <v>42930</v>
      </c>
      <c r="C1690">
        <v>135.18911700000001</v>
      </c>
      <c r="D1690">
        <v>4.0731814074557076E-3</v>
      </c>
      <c r="E1690">
        <v>4.0731814074557076E-3</v>
      </c>
      <c r="F1690">
        <v>1688</v>
      </c>
      <c r="G1690">
        <f t="shared" ca="1" si="28"/>
        <v>1.9568804615472373E-2</v>
      </c>
    </row>
    <row r="1691" spans="2:7" x14ac:dyDescent="0.2">
      <c r="B1691" s="149">
        <v>42929</v>
      </c>
      <c r="C1691">
        <v>134.64070100000001</v>
      </c>
      <c r="D1691">
        <v>-1.0745369799588825E-2</v>
      </c>
      <c r="E1691">
        <v>-1.0745369799588825E-2</v>
      </c>
      <c r="F1691">
        <v>1689</v>
      </c>
      <c r="G1691">
        <f t="shared" ca="1" si="28"/>
        <v>-1.5980409902957009E-2</v>
      </c>
    </row>
    <row r="1692" spans="2:7" x14ac:dyDescent="0.2">
      <c r="B1692" s="149">
        <v>42928</v>
      </c>
      <c r="C1692">
        <v>136.10318000000001</v>
      </c>
      <c r="D1692">
        <v>-7.9948426849597541E-3</v>
      </c>
      <c r="E1692">
        <v>-7.9948426849597541E-3</v>
      </c>
      <c r="F1692">
        <v>1690</v>
      </c>
      <c r="G1692">
        <f t="shared" ca="1" si="28"/>
        <v>2.5343938118539005E-2</v>
      </c>
    </row>
    <row r="1693" spans="2:7" x14ac:dyDescent="0.2">
      <c r="B1693" s="149">
        <v>42927</v>
      </c>
      <c r="C1693">
        <v>137.200073</v>
      </c>
      <c r="D1693">
        <v>-5.6308803050188544E-3</v>
      </c>
      <c r="E1693">
        <v>-5.6308803050188544E-3</v>
      </c>
      <c r="F1693">
        <v>1691</v>
      </c>
      <c r="G1693">
        <f t="shared" ca="1" si="28"/>
        <v>-1.0280794597335864E-2</v>
      </c>
    </row>
    <row r="1694" spans="2:7" x14ac:dyDescent="0.2">
      <c r="B1694" s="149">
        <v>42926</v>
      </c>
      <c r="C1694">
        <v>137.97700499999999</v>
      </c>
      <c r="D1694">
        <v>3.3233790460140771E-3</v>
      </c>
      <c r="E1694">
        <v>3.3233790460140771E-3</v>
      </c>
      <c r="F1694">
        <v>1692</v>
      </c>
      <c r="G1694">
        <f t="shared" ca="1" si="28"/>
        <v>-7.7212905403978793E-2</v>
      </c>
    </row>
    <row r="1695" spans="2:7" x14ac:dyDescent="0.2">
      <c r="B1695" s="149">
        <v>42923</v>
      </c>
      <c r="C1695">
        <v>137.51997399999999</v>
      </c>
      <c r="D1695">
        <v>4.8797637782688703E-2</v>
      </c>
      <c r="E1695">
        <v>4.8797637782688703E-2</v>
      </c>
      <c r="F1695">
        <v>1693</v>
      </c>
      <c r="G1695">
        <f t="shared" ca="1" si="28"/>
        <v>6.9648523505616178E-2</v>
      </c>
    </row>
    <row r="1696" spans="2:7" x14ac:dyDescent="0.2">
      <c r="B1696" s="149">
        <v>42922</v>
      </c>
      <c r="C1696">
        <v>131.12155200000001</v>
      </c>
      <c r="D1696">
        <v>-5.8907177046681703E-3</v>
      </c>
      <c r="E1696">
        <v>-5.8907177046681703E-3</v>
      </c>
      <c r="F1696">
        <v>1694</v>
      </c>
      <c r="G1696">
        <f t="shared" ca="1" si="28"/>
        <v>1.9407403413348855E-2</v>
      </c>
    </row>
    <row r="1697" spans="2:7" x14ac:dyDescent="0.2">
      <c r="B1697" s="149">
        <v>42921</v>
      </c>
      <c r="C1697">
        <v>131.898529</v>
      </c>
      <c r="D1697">
        <v>9.7972788301103689E-3</v>
      </c>
      <c r="E1697">
        <v>9.7972788301103689E-3</v>
      </c>
      <c r="F1697">
        <v>1695</v>
      </c>
      <c r="G1697">
        <f t="shared" ca="1" si="28"/>
        <v>-2.2041577225807022E-2</v>
      </c>
    </row>
    <row r="1698" spans="2:7" x14ac:dyDescent="0.2">
      <c r="B1698" s="149">
        <v>42920</v>
      </c>
      <c r="C1698">
        <v>130.61882</v>
      </c>
      <c r="D1698">
        <v>6.6923216504589135E-3</v>
      </c>
      <c r="E1698">
        <v>6.6923216504589135E-3</v>
      </c>
      <c r="F1698">
        <v>1696</v>
      </c>
      <c r="G1698">
        <f t="shared" ca="1" si="28"/>
        <v>-1.6963134603022027E-4</v>
      </c>
    </row>
    <row r="1699" spans="2:7" x14ac:dyDescent="0.2">
      <c r="B1699" s="149">
        <v>42919</v>
      </c>
      <c r="C1699">
        <v>129.75048799999999</v>
      </c>
      <c r="D1699">
        <v>5.4998040312937389E-2</v>
      </c>
      <c r="E1699">
        <v>5.4998040312937389E-2</v>
      </c>
      <c r="F1699">
        <v>1697</v>
      </c>
      <c r="G1699">
        <f t="shared" ca="1" si="28"/>
        <v>1.950604386613343E-2</v>
      </c>
    </row>
    <row r="1700" spans="2:7" x14ac:dyDescent="0.2">
      <c r="B1700" s="149">
        <v>42916</v>
      </c>
      <c r="C1700">
        <v>122.986473</v>
      </c>
      <c r="D1700">
        <v>5.8199146021963626E-2</v>
      </c>
      <c r="E1700">
        <v>5.8199146021963626E-2</v>
      </c>
      <c r="F1700">
        <v>1698</v>
      </c>
      <c r="G1700">
        <f t="shared" ca="1" si="28"/>
        <v>3.3011785148014519E-2</v>
      </c>
    </row>
    <row r="1701" spans="2:7" x14ac:dyDescent="0.2">
      <c r="B1701" s="149">
        <v>42915</v>
      </c>
      <c r="C1701">
        <v>116.222427</v>
      </c>
      <c r="D1701">
        <v>1.9647151549442646E-2</v>
      </c>
      <c r="E1701">
        <v>1.9647151549442646E-2</v>
      </c>
      <c r="F1701">
        <v>1699</v>
      </c>
      <c r="G1701">
        <f t="shared" ca="1" si="28"/>
        <v>-7.0513623448509699E-2</v>
      </c>
    </row>
    <row r="1702" spans="2:7" x14ac:dyDescent="0.2">
      <c r="B1702" s="149">
        <v>42914</v>
      </c>
      <c r="C1702">
        <v>113.982986</v>
      </c>
      <c r="D1702">
        <v>2.1293940506751229E-2</v>
      </c>
      <c r="E1702">
        <v>2.1293940506751229E-2</v>
      </c>
      <c r="F1702">
        <v>1700</v>
      </c>
      <c r="G1702">
        <f t="shared" ca="1" si="28"/>
        <v>3.8191339967887754E-2</v>
      </c>
    </row>
    <row r="1703" spans="2:7" x14ac:dyDescent="0.2">
      <c r="B1703" s="149">
        <v>42913</v>
      </c>
      <c r="C1703">
        <v>111.60644499999999</v>
      </c>
      <c r="D1703">
        <v>-4.1601191670899582E-2</v>
      </c>
      <c r="E1703">
        <v>-4.1601191670899582E-2</v>
      </c>
      <c r="F1703">
        <v>1701</v>
      </c>
      <c r="G1703">
        <f t="shared" ca="1" si="28"/>
        <v>-3.0929008032490039E-2</v>
      </c>
    </row>
    <row r="1704" spans="2:7" x14ac:dyDescent="0.2">
      <c r="B1704" s="149">
        <v>42909</v>
      </c>
      <c r="C1704">
        <v>116.450943</v>
      </c>
      <c r="D1704">
        <v>-5.5946668625720251E-2</v>
      </c>
      <c r="E1704">
        <v>-5.5946668625720251E-2</v>
      </c>
      <c r="F1704">
        <v>1702</v>
      </c>
      <c r="G1704">
        <f t="shared" ca="1" si="28"/>
        <v>-7.3064128883046253E-2</v>
      </c>
    </row>
    <row r="1705" spans="2:7" x14ac:dyDescent="0.2">
      <c r="B1705" s="149">
        <v>42908</v>
      </c>
      <c r="C1705">
        <v>123.352081</v>
      </c>
      <c r="D1705">
        <v>-1.568187425947469E-2</v>
      </c>
      <c r="E1705">
        <v>-1.568187425947469E-2</v>
      </c>
      <c r="F1705">
        <v>1703</v>
      </c>
      <c r="G1705">
        <f t="shared" ca="1" si="28"/>
        <v>2.5201696101474384E-2</v>
      </c>
    </row>
    <row r="1706" spans="2:7" x14ac:dyDescent="0.2">
      <c r="B1706" s="149">
        <v>42907</v>
      </c>
      <c r="C1706">
        <v>125.317291</v>
      </c>
      <c r="D1706">
        <v>-5.4407898056525478E-3</v>
      </c>
      <c r="E1706">
        <v>-5.4407898056525478E-3</v>
      </c>
      <c r="F1706">
        <v>1704</v>
      </c>
      <c r="G1706">
        <f t="shared" ca="1" si="28"/>
        <v>2.3737061385186915E-3</v>
      </c>
    </row>
    <row r="1707" spans="2:7" x14ac:dyDescent="0.2">
      <c r="B1707" s="149">
        <v>42906</v>
      </c>
      <c r="C1707">
        <v>126.00284600000001</v>
      </c>
      <c r="D1707">
        <v>1.0895024113596842E-3</v>
      </c>
      <c r="E1707">
        <v>1.0895024113596842E-3</v>
      </c>
      <c r="F1707">
        <v>1705</v>
      </c>
      <c r="G1707">
        <f t="shared" ca="1" si="28"/>
        <v>-4.1956006785316656E-2</v>
      </c>
    </row>
    <row r="1708" spans="2:7" x14ac:dyDescent="0.2">
      <c r="B1708" s="149">
        <v>42905</v>
      </c>
      <c r="C1708">
        <v>125.86571499999999</v>
      </c>
      <c r="D1708">
        <v>-1.0064923767921142E-2</v>
      </c>
      <c r="E1708">
        <v>-1.0064923767921142E-2</v>
      </c>
      <c r="F1708">
        <v>1706</v>
      </c>
      <c r="G1708">
        <f t="shared" ca="1" si="28"/>
        <v>-3.2731984834231918E-2</v>
      </c>
    </row>
    <row r="1709" spans="2:7" x14ac:dyDescent="0.2">
      <c r="B1709" s="149">
        <v>42902</v>
      </c>
      <c r="C1709">
        <v>127.14542400000001</v>
      </c>
      <c r="D1709">
        <v>-1.2775003690871351E-2</v>
      </c>
      <c r="E1709">
        <v>-1.2775003690871351E-2</v>
      </c>
      <c r="F1709">
        <v>1707</v>
      </c>
      <c r="G1709">
        <f t="shared" ca="1" si="28"/>
        <v>2.7021412827736139E-3</v>
      </c>
    </row>
    <row r="1710" spans="2:7" x14ac:dyDescent="0.2">
      <c r="B1710" s="149">
        <v>42901</v>
      </c>
      <c r="C1710">
        <v>128.79072600000001</v>
      </c>
      <c r="D1710">
        <v>-7.0471346493932215E-3</v>
      </c>
      <c r="E1710">
        <v>-7.0471346493932215E-3</v>
      </c>
      <c r="F1710">
        <v>1708</v>
      </c>
      <c r="G1710">
        <f t="shared" ca="1" si="28"/>
        <v>-1.3856411111638661E-2</v>
      </c>
    </row>
    <row r="1711" spans="2:7" x14ac:dyDescent="0.2">
      <c r="B1711" s="149">
        <v>42900</v>
      </c>
      <c r="C1711">
        <v>129.70477299999999</v>
      </c>
      <c r="D1711">
        <v>-1.0115061227396438E-2</v>
      </c>
      <c r="E1711">
        <v>-1.0115061227396438E-2</v>
      </c>
      <c r="F1711">
        <v>1709</v>
      </c>
      <c r="G1711">
        <f t="shared" ca="1" si="28"/>
        <v>-4.3818705259002527E-2</v>
      </c>
    </row>
    <row r="1712" spans="2:7" x14ac:dyDescent="0.2">
      <c r="B1712" s="149">
        <v>42899</v>
      </c>
      <c r="C1712">
        <v>131.03015099999999</v>
      </c>
      <c r="D1712">
        <v>3.8514202014311581E-3</v>
      </c>
      <c r="E1712">
        <v>3.8514202014311581E-3</v>
      </c>
      <c r="F1712">
        <v>1710</v>
      </c>
      <c r="G1712">
        <f t="shared" ca="1" si="28"/>
        <v>-3.4144287318421031E-3</v>
      </c>
    </row>
    <row r="1713" spans="2:7" x14ac:dyDescent="0.2">
      <c r="B1713" s="149">
        <v>42898</v>
      </c>
      <c r="C1713">
        <v>130.527435</v>
      </c>
      <c r="D1713">
        <v>1.6370165036669805E-2</v>
      </c>
      <c r="E1713">
        <v>1.6370165036669805E-2</v>
      </c>
      <c r="F1713">
        <v>1711</v>
      </c>
      <c r="G1713">
        <f t="shared" ca="1" si="28"/>
        <v>4.0490862398055348E-2</v>
      </c>
    </row>
    <row r="1714" spans="2:7" x14ac:dyDescent="0.2">
      <c r="B1714" s="149">
        <v>42895</v>
      </c>
      <c r="C1714">
        <v>128.425095</v>
      </c>
      <c r="D1714">
        <v>1.2977699875417796E-2</v>
      </c>
      <c r="E1714">
        <v>1.2977699875417796E-2</v>
      </c>
      <c r="F1714">
        <v>1712</v>
      </c>
      <c r="G1714">
        <f t="shared" ca="1" si="28"/>
        <v>1.0860100587090308E-2</v>
      </c>
    </row>
    <row r="1715" spans="2:7" x14ac:dyDescent="0.2">
      <c r="B1715" s="149">
        <v>42894</v>
      </c>
      <c r="C1715">
        <v>126.779785</v>
      </c>
      <c r="D1715">
        <v>1.6861987299630527E-2</v>
      </c>
      <c r="E1715">
        <v>1.6861987299630527E-2</v>
      </c>
      <c r="F1715">
        <v>1713</v>
      </c>
      <c r="G1715">
        <f t="shared" ca="1" si="28"/>
        <v>-6.6107459717560995E-3</v>
      </c>
    </row>
    <row r="1716" spans="2:7" x14ac:dyDescent="0.2">
      <c r="B1716" s="149">
        <v>42893</v>
      </c>
      <c r="C1716">
        <v>124.677475</v>
      </c>
      <c r="D1716">
        <v>-1.5517986960402692E-2</v>
      </c>
      <c r="E1716">
        <v>-1.5517986960402692E-2</v>
      </c>
      <c r="F1716">
        <v>1714</v>
      </c>
      <c r="G1716">
        <f t="shared" ca="1" si="28"/>
        <v>-5.6270379763660158E-2</v>
      </c>
    </row>
    <row r="1717" spans="2:7" x14ac:dyDescent="0.2">
      <c r="B1717" s="149">
        <v>42892</v>
      </c>
      <c r="C1717">
        <v>126.642715</v>
      </c>
      <c r="D1717">
        <v>-1.6329374581503228E-2</v>
      </c>
      <c r="E1717">
        <v>-1.6329374581503228E-2</v>
      </c>
      <c r="F1717">
        <v>1715</v>
      </c>
      <c r="G1717">
        <f t="shared" ca="1" si="28"/>
        <v>-5.7828024139023829E-3</v>
      </c>
    </row>
    <row r="1718" spans="2:7" x14ac:dyDescent="0.2">
      <c r="B1718" s="149">
        <v>42891</v>
      </c>
      <c r="C1718">
        <v>128.74504099999999</v>
      </c>
      <c r="D1718">
        <v>-1.0189467489022575E-2</v>
      </c>
      <c r="E1718">
        <v>-1.0189467489022575E-2</v>
      </c>
      <c r="F1718">
        <v>1716</v>
      </c>
      <c r="G1718">
        <f t="shared" ca="1" si="28"/>
        <v>-1.0463414615436966E-2</v>
      </c>
    </row>
    <row r="1719" spans="2:7" x14ac:dyDescent="0.2">
      <c r="B1719" s="149">
        <v>42888</v>
      </c>
      <c r="C1719">
        <v>130.07038900000001</v>
      </c>
      <c r="D1719">
        <v>3.378131634898842E-2</v>
      </c>
      <c r="E1719">
        <v>3.378131634898842E-2</v>
      </c>
      <c r="F1719">
        <v>1717</v>
      </c>
      <c r="G1719">
        <f t="shared" ca="1" si="28"/>
        <v>-2.4000937558594275E-2</v>
      </c>
    </row>
    <row r="1720" spans="2:7" x14ac:dyDescent="0.2">
      <c r="B1720" s="149">
        <v>42887</v>
      </c>
      <c r="C1720">
        <v>125.82002300000001</v>
      </c>
      <c r="D1720">
        <v>5.845703633029802E-3</v>
      </c>
      <c r="E1720">
        <v>5.845703633029802E-3</v>
      </c>
      <c r="F1720">
        <v>1718</v>
      </c>
      <c r="G1720">
        <f t="shared" ca="1" si="28"/>
        <v>-4.7265705651718205E-2</v>
      </c>
    </row>
    <row r="1721" spans="2:7" x14ac:dyDescent="0.2">
      <c r="B1721" s="149">
        <v>42886</v>
      </c>
      <c r="C1721">
        <v>125.088791</v>
      </c>
      <c r="D1721">
        <v>-7.973774344867398E-3</v>
      </c>
      <c r="E1721">
        <v>-7.973774344867398E-3</v>
      </c>
      <c r="F1721">
        <v>1719</v>
      </c>
      <c r="G1721">
        <f t="shared" ca="1" si="28"/>
        <v>-2.4040516039439901E-2</v>
      </c>
    </row>
    <row r="1722" spans="2:7" x14ac:dyDescent="0.2">
      <c r="B1722" s="149">
        <v>42885</v>
      </c>
      <c r="C1722">
        <v>126.094238</v>
      </c>
      <c r="D1722">
        <v>-1.1819600827720728E-2</v>
      </c>
      <c r="E1722">
        <v>-1.1819600827720728E-2</v>
      </c>
      <c r="F1722">
        <v>1720</v>
      </c>
      <c r="G1722">
        <f t="shared" ca="1" si="28"/>
        <v>4.0128840975174225E-3</v>
      </c>
    </row>
    <row r="1723" spans="2:7" x14ac:dyDescent="0.2">
      <c r="B1723" s="149">
        <v>42884</v>
      </c>
      <c r="C1723">
        <v>127.602448</v>
      </c>
      <c r="D1723">
        <v>-3.2571106232731385E-2</v>
      </c>
      <c r="E1723">
        <v>-3.2571106232731385E-2</v>
      </c>
      <c r="F1723">
        <v>1721</v>
      </c>
      <c r="G1723">
        <f t="shared" ca="1" si="28"/>
        <v>4.990152280221407E-2</v>
      </c>
    </row>
    <row r="1724" spans="2:7" x14ac:dyDescent="0.2">
      <c r="B1724" s="149">
        <v>42881</v>
      </c>
      <c r="C1724">
        <v>131.898529</v>
      </c>
      <c r="D1724">
        <v>2.0834375124263614E-3</v>
      </c>
      <c r="E1724">
        <v>2.0834375124263614E-3</v>
      </c>
      <c r="F1724">
        <v>1722</v>
      </c>
      <c r="G1724">
        <f t="shared" ca="1" si="28"/>
        <v>9.7221058447407496E-3</v>
      </c>
    </row>
    <row r="1725" spans="2:7" x14ac:dyDescent="0.2">
      <c r="B1725" s="149">
        <v>42880</v>
      </c>
      <c r="C1725">
        <v>131.62429800000001</v>
      </c>
      <c r="D1725">
        <v>3.9335724917142018E-2</v>
      </c>
      <c r="E1725">
        <v>3.9335724917142018E-2</v>
      </c>
      <c r="F1725">
        <v>1723</v>
      </c>
      <c r="G1725">
        <f t="shared" ca="1" si="28"/>
        <v>-6.1763737145892087E-3</v>
      </c>
    </row>
    <row r="1726" spans="2:7" x14ac:dyDescent="0.2">
      <c r="B1726" s="149">
        <v>42879</v>
      </c>
      <c r="C1726">
        <v>126.642715</v>
      </c>
      <c r="D1726">
        <v>-3.7846986276044672E-2</v>
      </c>
      <c r="E1726">
        <v>-3.7846986276044672E-2</v>
      </c>
      <c r="F1726">
        <v>1724</v>
      </c>
      <c r="G1726">
        <f t="shared" ca="1" si="28"/>
        <v>-5.31283277455422E-2</v>
      </c>
    </row>
    <row r="1727" spans="2:7" x14ac:dyDescent="0.2">
      <c r="B1727" s="149">
        <v>42878</v>
      </c>
      <c r="C1727">
        <v>131.62429800000001</v>
      </c>
      <c r="D1727">
        <v>-4.9191211906875143E-2</v>
      </c>
      <c r="E1727">
        <v>-4.9191211906875143E-2</v>
      </c>
      <c r="F1727">
        <v>1725</v>
      </c>
      <c r="G1727">
        <f t="shared" ca="1" si="28"/>
        <v>9.2334810679671836E-2</v>
      </c>
    </row>
    <row r="1728" spans="2:7" x14ac:dyDescent="0.2">
      <c r="B1728" s="149">
        <v>42877</v>
      </c>
      <c r="C1728">
        <v>138.43403599999999</v>
      </c>
      <c r="D1728">
        <v>-3.3194906309973342E-2</v>
      </c>
      <c r="E1728">
        <v>-3.3194906309973342E-2</v>
      </c>
      <c r="F1728">
        <v>1726</v>
      </c>
      <c r="G1728">
        <f t="shared" ca="1" si="28"/>
        <v>7.6142640405098772E-2</v>
      </c>
    </row>
    <row r="1729" spans="2:7" x14ac:dyDescent="0.2">
      <c r="B1729" s="149">
        <v>42874</v>
      </c>
      <c r="C1729">
        <v>143.187119</v>
      </c>
      <c r="D1729">
        <v>-1.1047933659492611E-2</v>
      </c>
      <c r="E1729">
        <v>-1.1047933659492611E-2</v>
      </c>
      <c r="F1729">
        <v>1727</v>
      </c>
      <c r="G1729">
        <f t="shared" ca="1" si="28"/>
        <v>-3.5339804717232755E-2</v>
      </c>
    </row>
    <row r="1730" spans="2:7" x14ac:dyDescent="0.2">
      <c r="B1730" s="149">
        <v>42873</v>
      </c>
      <c r="C1730">
        <v>144.78671299999999</v>
      </c>
      <c r="D1730">
        <v>-2.8519149171724906E-2</v>
      </c>
      <c r="E1730">
        <v>-2.8519149171724906E-2</v>
      </c>
      <c r="F1730">
        <v>1728</v>
      </c>
      <c r="G1730">
        <f t="shared" ca="1" si="28"/>
        <v>2.3970103529264816E-2</v>
      </c>
    </row>
    <row r="1731" spans="2:7" x14ac:dyDescent="0.2">
      <c r="B1731" s="149">
        <v>42872</v>
      </c>
      <c r="C1731">
        <v>149.037125</v>
      </c>
      <c r="D1731">
        <v>1.55716632950024E-2</v>
      </c>
      <c r="E1731">
        <v>1.55716632950024E-2</v>
      </c>
      <c r="F1731">
        <v>1729</v>
      </c>
      <c r="G1731">
        <f t="shared" ref="G1731:G1794" ca="1" si="29">_xlfn.NORM.INV(RAND(),$N$5,$N$6)</f>
        <v>1.3798782340594172E-2</v>
      </c>
    </row>
    <row r="1732" spans="2:7" x14ac:dyDescent="0.2">
      <c r="B1732" s="149">
        <v>42871</v>
      </c>
      <c r="C1732">
        <v>146.75195299999999</v>
      </c>
      <c r="D1732">
        <v>-1.4425965768605083E-2</v>
      </c>
      <c r="E1732">
        <v>-1.4425965768605083E-2</v>
      </c>
      <c r="F1732">
        <v>1730</v>
      </c>
      <c r="G1732">
        <f t="shared" ca="1" si="29"/>
        <v>2.1111738807477527E-2</v>
      </c>
    </row>
    <row r="1733" spans="2:7" x14ac:dyDescent="0.2">
      <c r="B1733" s="149">
        <v>42870</v>
      </c>
      <c r="C1733">
        <v>148.899979</v>
      </c>
      <c r="D1733">
        <v>-1.152912363553818E-2</v>
      </c>
      <c r="E1733">
        <v>-1.152912363553818E-2</v>
      </c>
      <c r="F1733">
        <v>1731</v>
      </c>
      <c r="G1733">
        <f t="shared" ca="1" si="29"/>
        <v>-2.8834340282285209E-2</v>
      </c>
    </row>
    <row r="1734" spans="2:7" x14ac:dyDescent="0.2">
      <c r="B1734" s="149">
        <v>42867</v>
      </c>
      <c r="C1734">
        <v>150.63668799999999</v>
      </c>
      <c r="D1734">
        <v>-1.0804363100095358E-2</v>
      </c>
      <c r="E1734">
        <v>-1.0804363100095358E-2</v>
      </c>
      <c r="F1734">
        <v>1732</v>
      </c>
      <c r="G1734">
        <f t="shared" ca="1" si="29"/>
        <v>6.5533151688316166E-2</v>
      </c>
    </row>
    <row r="1735" spans="2:7" x14ac:dyDescent="0.2">
      <c r="B1735" s="149">
        <v>42866</v>
      </c>
      <c r="C1735">
        <v>152.28199799999999</v>
      </c>
      <c r="D1735">
        <v>-5.9666155905054039E-3</v>
      </c>
      <c r="E1735">
        <v>-5.9666155905054039E-3</v>
      </c>
      <c r="F1735">
        <v>1733</v>
      </c>
      <c r="G1735">
        <f t="shared" ca="1" si="29"/>
        <v>1.0095817418071668E-4</v>
      </c>
    </row>
    <row r="1736" spans="2:7" x14ac:dyDescent="0.2">
      <c r="B1736" s="149">
        <v>42865</v>
      </c>
      <c r="C1736">
        <v>153.19605999999999</v>
      </c>
      <c r="D1736">
        <v>2.9922345519166594E-3</v>
      </c>
      <c r="E1736">
        <v>2.9922345519166594E-3</v>
      </c>
      <c r="F1736">
        <v>1734</v>
      </c>
      <c r="G1736">
        <f t="shared" ca="1" si="29"/>
        <v>4.6217063582863156E-2</v>
      </c>
    </row>
    <row r="1737" spans="2:7" x14ac:dyDescent="0.2">
      <c r="B1737" s="149">
        <v>42864</v>
      </c>
      <c r="C1737">
        <v>152.73902899999999</v>
      </c>
      <c r="D1737">
        <v>-1.0657035169662555E-2</v>
      </c>
      <c r="E1737">
        <v>-1.0657035169662555E-2</v>
      </c>
      <c r="F1737">
        <v>1735</v>
      </c>
      <c r="G1737">
        <f t="shared" ca="1" si="29"/>
        <v>5.1363485481835489E-2</v>
      </c>
    </row>
    <row r="1738" spans="2:7" x14ac:dyDescent="0.2">
      <c r="B1738" s="149">
        <v>42863</v>
      </c>
      <c r="C1738">
        <v>154.384308</v>
      </c>
      <c r="D1738">
        <v>-9.8959873976496873E-2</v>
      </c>
      <c r="E1738">
        <v>-9.8959873976496873E-2</v>
      </c>
      <c r="F1738">
        <v>1736</v>
      </c>
      <c r="G1738">
        <f t="shared" ca="1" si="29"/>
        <v>-1.7303650903930864E-2</v>
      </c>
    </row>
    <row r="1739" spans="2:7" x14ac:dyDescent="0.2">
      <c r="B1739" s="149">
        <v>42860</v>
      </c>
      <c r="C1739">
        <v>171.340103</v>
      </c>
      <c r="D1739">
        <v>7.5246652727114531E-3</v>
      </c>
      <c r="E1739">
        <v>7.5246652727114531E-3</v>
      </c>
      <c r="F1739">
        <v>1737</v>
      </c>
      <c r="G1739">
        <f t="shared" ca="1" si="29"/>
        <v>3.7143815477338263E-2</v>
      </c>
    </row>
    <row r="1740" spans="2:7" x14ac:dyDescent="0.2">
      <c r="B1740" s="149">
        <v>42859</v>
      </c>
      <c r="C1740">
        <v>170.06045499999999</v>
      </c>
      <c r="D1740">
        <v>3.8515452544630117E-2</v>
      </c>
      <c r="E1740">
        <v>3.8515452544630117E-2</v>
      </c>
      <c r="F1740">
        <v>1738</v>
      </c>
      <c r="G1740">
        <f t="shared" ca="1" si="29"/>
        <v>1.0873822659590552E-2</v>
      </c>
    </row>
    <row r="1741" spans="2:7" x14ac:dyDescent="0.2">
      <c r="B1741" s="149">
        <v>42858</v>
      </c>
      <c r="C1741">
        <v>163.75341800000001</v>
      </c>
      <c r="D1741">
        <v>6.7435222709151671E-3</v>
      </c>
      <c r="E1741">
        <v>6.7435222709151671E-3</v>
      </c>
      <c r="F1741">
        <v>1739</v>
      </c>
      <c r="G1741">
        <f t="shared" ca="1" si="29"/>
        <v>1.2489826772969307E-2</v>
      </c>
    </row>
    <row r="1742" spans="2:7" x14ac:dyDescent="0.2">
      <c r="B1742" s="149">
        <v>42857</v>
      </c>
      <c r="C1742">
        <v>162.65654000000001</v>
      </c>
      <c r="D1742">
        <v>8.5009460338152168E-3</v>
      </c>
      <c r="E1742">
        <v>8.5009460338152168E-3</v>
      </c>
      <c r="F1742">
        <v>1740</v>
      </c>
      <c r="G1742">
        <f t="shared" ca="1" si="29"/>
        <v>2.8129317815171063E-2</v>
      </c>
    </row>
    <row r="1743" spans="2:7" x14ac:dyDescent="0.2">
      <c r="B1743" s="149">
        <v>42853</v>
      </c>
      <c r="C1743">
        <v>161.285461</v>
      </c>
      <c r="D1743">
        <v>1.4372022745490964E-2</v>
      </c>
      <c r="E1743">
        <v>1.4372022745490964E-2</v>
      </c>
      <c r="F1743">
        <v>1741</v>
      </c>
      <c r="G1743">
        <f t="shared" ca="1" si="29"/>
        <v>9.7628702535117913E-3</v>
      </c>
    </row>
    <row r="1744" spans="2:7" x14ac:dyDescent="0.2">
      <c r="B1744" s="149">
        <v>42852</v>
      </c>
      <c r="C1744">
        <v>159.000305</v>
      </c>
      <c r="D1744">
        <v>-7.9842081870544184E-3</v>
      </c>
      <c r="E1744">
        <v>-7.9842081870544184E-3</v>
      </c>
      <c r="F1744">
        <v>1742</v>
      </c>
      <c r="G1744">
        <f t="shared" ca="1" si="29"/>
        <v>-3.4101265068295881E-2</v>
      </c>
    </row>
    <row r="1745" spans="2:7" x14ac:dyDescent="0.2">
      <c r="B1745" s="149">
        <v>42851</v>
      </c>
      <c r="C1745">
        <v>160.28001399999999</v>
      </c>
      <c r="D1745">
        <v>-2.1211184733866233E-2</v>
      </c>
      <c r="E1745">
        <v>-2.1211184733866233E-2</v>
      </c>
      <c r="F1745">
        <v>1743</v>
      </c>
      <c r="G1745">
        <f t="shared" ca="1" si="29"/>
        <v>-1.5517225096997739E-2</v>
      </c>
    </row>
    <row r="1746" spans="2:7" x14ac:dyDescent="0.2">
      <c r="B1746" s="149">
        <v>42850</v>
      </c>
      <c r="C1746">
        <v>163.75341800000001</v>
      </c>
      <c r="D1746">
        <v>-9.9476269901276424E-3</v>
      </c>
      <c r="E1746">
        <v>-9.9476269901276424E-3</v>
      </c>
      <c r="F1746">
        <v>1744</v>
      </c>
      <c r="G1746">
        <f t="shared" ca="1" si="29"/>
        <v>1.5695263588718464E-2</v>
      </c>
    </row>
    <row r="1747" spans="2:7" x14ac:dyDescent="0.2">
      <c r="B1747" s="149">
        <v>42849</v>
      </c>
      <c r="C1747">
        <v>165.398743</v>
      </c>
      <c r="D1747">
        <v>-3.8534181689687886E-3</v>
      </c>
      <c r="E1747">
        <v>-3.8534181689687886E-3</v>
      </c>
      <c r="F1747">
        <v>1745</v>
      </c>
      <c r="G1747">
        <f t="shared" ca="1" si="29"/>
        <v>-1.7213830803631397E-2</v>
      </c>
    </row>
    <row r="1748" spans="2:7" x14ac:dyDescent="0.2">
      <c r="B1748" s="149">
        <v>42846</v>
      </c>
      <c r="C1748">
        <v>166.03855899999999</v>
      </c>
      <c r="D1748">
        <v>3.4453081610078727E-2</v>
      </c>
      <c r="E1748">
        <v>3.4453081610078727E-2</v>
      </c>
      <c r="F1748">
        <v>1746</v>
      </c>
      <c r="G1748">
        <f t="shared" ca="1" si="29"/>
        <v>-2.7046086891336446E-2</v>
      </c>
    </row>
    <row r="1749" spans="2:7" x14ac:dyDescent="0.2">
      <c r="B1749" s="149">
        <v>42845</v>
      </c>
      <c r="C1749">
        <v>160.508545</v>
      </c>
      <c r="D1749">
        <v>5.2442385797507839E-2</v>
      </c>
      <c r="E1749">
        <v>5.2442385797507839E-2</v>
      </c>
      <c r="F1749">
        <v>1747</v>
      </c>
      <c r="G1749">
        <f t="shared" ca="1" si="29"/>
        <v>1.5892314638638778E-2</v>
      </c>
    </row>
    <row r="1750" spans="2:7" x14ac:dyDescent="0.2">
      <c r="B1750" s="149">
        <v>42844</v>
      </c>
      <c r="C1750">
        <v>152.51052899999999</v>
      </c>
      <c r="D1750">
        <v>8.9986827295121226E-4</v>
      </c>
      <c r="E1750">
        <v>8.9986827295121226E-4</v>
      </c>
      <c r="F1750">
        <v>1748</v>
      </c>
      <c r="G1750">
        <f t="shared" ca="1" si="29"/>
        <v>1.1315915615746016E-2</v>
      </c>
    </row>
    <row r="1751" spans="2:7" x14ac:dyDescent="0.2">
      <c r="B1751" s="149">
        <v>42843</v>
      </c>
      <c r="C1751">
        <v>152.373413</v>
      </c>
      <c r="D1751">
        <v>-1.1562487824820422E-2</v>
      </c>
      <c r="E1751">
        <v>-1.1562487824820422E-2</v>
      </c>
      <c r="F1751">
        <v>1749</v>
      </c>
      <c r="G1751">
        <f t="shared" ca="1" si="29"/>
        <v>-1.8187063058196104E-2</v>
      </c>
    </row>
    <row r="1752" spans="2:7" x14ac:dyDescent="0.2">
      <c r="B1752" s="149">
        <v>42842</v>
      </c>
      <c r="C1752">
        <v>154.15583799999999</v>
      </c>
      <c r="D1752">
        <v>5.9335567692992688E-4</v>
      </c>
      <c r="E1752">
        <v>5.9335567692992688E-4</v>
      </c>
      <c r="F1752">
        <v>1750</v>
      </c>
      <c r="G1752">
        <f t="shared" ca="1" si="29"/>
        <v>5.3827099225078272E-2</v>
      </c>
    </row>
    <row r="1753" spans="2:7" x14ac:dyDescent="0.2">
      <c r="B1753" s="149">
        <v>42838</v>
      </c>
      <c r="C1753">
        <v>154.06442300000001</v>
      </c>
      <c r="D1753">
        <v>-2.0627437621921839E-2</v>
      </c>
      <c r="E1753">
        <v>-2.0627437621921839E-2</v>
      </c>
      <c r="F1753">
        <v>1751</v>
      </c>
      <c r="G1753">
        <f t="shared" ca="1" si="29"/>
        <v>2.081454155801667E-2</v>
      </c>
    </row>
    <row r="1754" spans="2:7" x14ac:dyDescent="0.2">
      <c r="B1754" s="149">
        <v>42837</v>
      </c>
      <c r="C1754">
        <v>157.30931100000001</v>
      </c>
      <c r="D1754">
        <v>2.7769471428148246E-2</v>
      </c>
      <c r="E1754">
        <v>2.7769471428148246E-2</v>
      </c>
      <c r="F1754">
        <v>1752</v>
      </c>
      <c r="G1754">
        <f t="shared" ca="1" si="29"/>
        <v>2.98953434773345E-2</v>
      </c>
    </row>
    <row r="1755" spans="2:7" x14ac:dyDescent="0.2">
      <c r="B1755" s="149">
        <v>42836</v>
      </c>
      <c r="C1755">
        <v>153.05894499999999</v>
      </c>
      <c r="D1755">
        <v>-1.49076121425729E-3</v>
      </c>
      <c r="E1755">
        <v>-1.49076121425729E-3</v>
      </c>
      <c r="F1755">
        <v>1753</v>
      </c>
      <c r="G1755">
        <f t="shared" ca="1" si="29"/>
        <v>1.4633697648614387E-2</v>
      </c>
    </row>
    <row r="1756" spans="2:7" x14ac:dyDescent="0.2">
      <c r="B1756" s="149">
        <v>42835</v>
      </c>
      <c r="C1756">
        <v>153.28746000000001</v>
      </c>
      <c r="D1756">
        <v>-1.6710886971561215E-2</v>
      </c>
      <c r="E1756">
        <v>-1.6710886971561215E-2</v>
      </c>
      <c r="F1756">
        <v>1754</v>
      </c>
      <c r="G1756">
        <f t="shared" ca="1" si="29"/>
        <v>-1.0411167255036222E-2</v>
      </c>
    </row>
    <row r="1757" spans="2:7" x14ac:dyDescent="0.2">
      <c r="B1757" s="149">
        <v>42832</v>
      </c>
      <c r="C1757">
        <v>155.892563</v>
      </c>
      <c r="D1757">
        <v>-1.7002605395258573E-2</v>
      </c>
      <c r="E1757">
        <v>-1.7002605395258573E-2</v>
      </c>
      <c r="F1757">
        <v>1755</v>
      </c>
      <c r="G1757">
        <f t="shared" ca="1" si="29"/>
        <v>-1.3324714652440867E-2</v>
      </c>
    </row>
    <row r="1758" spans="2:7" x14ac:dyDescent="0.2">
      <c r="B1758" s="149">
        <v>42831</v>
      </c>
      <c r="C1758">
        <v>158.588989</v>
      </c>
      <c r="D1758">
        <v>5.7666492327522435E-4</v>
      </c>
      <c r="E1758">
        <v>5.7666492327522435E-4</v>
      </c>
      <c r="F1758">
        <v>1756</v>
      </c>
      <c r="G1758">
        <f t="shared" ca="1" si="29"/>
        <v>2.7973895270899989E-2</v>
      </c>
    </row>
    <row r="1759" spans="2:7" x14ac:dyDescent="0.2">
      <c r="B1759" s="149">
        <v>42830</v>
      </c>
      <c r="C1759">
        <v>158.497589</v>
      </c>
      <c r="D1759">
        <v>-2.8843558361036033E-2</v>
      </c>
      <c r="E1759">
        <v>-2.8843558361036033E-2</v>
      </c>
      <c r="F1759">
        <v>1757</v>
      </c>
      <c r="G1759">
        <f t="shared" ca="1" si="29"/>
        <v>2.8998318753698595E-2</v>
      </c>
    </row>
    <row r="1760" spans="2:7" x14ac:dyDescent="0.2">
      <c r="B1760" s="149">
        <v>42828</v>
      </c>
      <c r="C1760">
        <v>163.20500200000001</v>
      </c>
      <c r="D1760">
        <v>2.9106768566385208E-2</v>
      </c>
      <c r="E1760">
        <v>2.9106768566385208E-2</v>
      </c>
      <c r="F1760">
        <v>1758</v>
      </c>
      <c r="G1760">
        <f t="shared" ca="1" si="29"/>
        <v>-3.6108284399083094E-3</v>
      </c>
    </row>
    <row r="1761" spans="2:7" x14ac:dyDescent="0.2">
      <c r="B1761" s="149">
        <v>42825</v>
      </c>
      <c r="C1761">
        <v>158.588989</v>
      </c>
      <c r="D1761">
        <v>-4.0185054152026365E-3</v>
      </c>
      <c r="E1761">
        <v>-4.0185054152026365E-3</v>
      </c>
      <c r="F1761">
        <v>1759</v>
      </c>
      <c r="G1761">
        <f t="shared" ca="1" si="29"/>
        <v>-2.0937632092240248E-2</v>
      </c>
    </row>
    <row r="1762" spans="2:7" x14ac:dyDescent="0.2">
      <c r="B1762" s="149">
        <v>42824</v>
      </c>
      <c r="C1762">
        <v>159.22885099999999</v>
      </c>
      <c r="D1762">
        <v>4.0932251347826694E-2</v>
      </c>
      <c r="E1762">
        <v>4.0932251347826694E-2</v>
      </c>
      <c r="F1762">
        <v>1760</v>
      </c>
      <c r="G1762">
        <f t="shared" ca="1" si="29"/>
        <v>-2.1494636774446924E-2</v>
      </c>
    </row>
    <row r="1763" spans="2:7" x14ac:dyDescent="0.2">
      <c r="B1763" s="149">
        <v>42823</v>
      </c>
      <c r="C1763">
        <v>152.967545</v>
      </c>
      <c r="D1763">
        <v>-1.4428732057387764E-2</v>
      </c>
      <c r="E1763">
        <v>-1.4428732057387764E-2</v>
      </c>
      <c r="F1763">
        <v>1761</v>
      </c>
      <c r="G1763">
        <f t="shared" ca="1" si="29"/>
        <v>4.2216072801464818E-2</v>
      </c>
    </row>
    <row r="1764" spans="2:7" x14ac:dyDescent="0.2">
      <c r="B1764" s="149">
        <v>42822</v>
      </c>
      <c r="C1764">
        <v>155.206985</v>
      </c>
      <c r="D1764">
        <v>-3.8134960405807094E-3</v>
      </c>
      <c r="E1764">
        <v>-3.8134960405807094E-3</v>
      </c>
      <c r="F1764">
        <v>1762</v>
      </c>
      <c r="G1764">
        <f t="shared" ca="1" si="29"/>
        <v>-3.663741752467576E-2</v>
      </c>
    </row>
    <row r="1765" spans="2:7" x14ac:dyDescent="0.2">
      <c r="B1765" s="149">
        <v>42821</v>
      </c>
      <c r="C1765">
        <v>155.801132</v>
      </c>
      <c r="D1765">
        <v>-1.6161588134525184E-2</v>
      </c>
      <c r="E1765">
        <v>-1.6161588134525184E-2</v>
      </c>
      <c r="F1765">
        <v>1763</v>
      </c>
      <c r="G1765">
        <f t="shared" ca="1" si="29"/>
        <v>-3.9562207648672389E-2</v>
      </c>
    </row>
    <row r="1766" spans="2:7" x14ac:dyDescent="0.2">
      <c r="B1766" s="149">
        <v>42818</v>
      </c>
      <c r="C1766">
        <v>158.360489</v>
      </c>
      <c r="D1766">
        <v>-2.1739112439659414E-2</v>
      </c>
      <c r="E1766">
        <v>-2.1739112439659414E-2</v>
      </c>
      <c r="F1766">
        <v>1764</v>
      </c>
      <c r="G1766">
        <f t="shared" ca="1" si="29"/>
        <v>3.3799655239982351E-2</v>
      </c>
    </row>
    <row r="1767" spans="2:7" x14ac:dyDescent="0.2">
      <c r="B1767" s="149">
        <v>42817</v>
      </c>
      <c r="C1767">
        <v>161.87960799999999</v>
      </c>
      <c r="D1767">
        <v>1.0556363003087252E-2</v>
      </c>
      <c r="E1767">
        <v>1.0556363003087252E-2</v>
      </c>
      <c r="F1767">
        <v>1765</v>
      </c>
      <c r="G1767">
        <f t="shared" ca="1" si="29"/>
        <v>-3.7085662734623728E-2</v>
      </c>
    </row>
    <row r="1768" spans="2:7" x14ac:dyDescent="0.2">
      <c r="B1768" s="149">
        <v>42816</v>
      </c>
      <c r="C1768">
        <v>160.18859900000001</v>
      </c>
      <c r="D1768">
        <v>-1.1562268036891036E-2</v>
      </c>
      <c r="E1768">
        <v>-1.1562268036891036E-2</v>
      </c>
      <c r="F1768">
        <v>1766</v>
      </c>
      <c r="G1768">
        <f t="shared" ca="1" si="29"/>
        <v>2.3230065040771007E-5</v>
      </c>
    </row>
    <row r="1769" spans="2:7" x14ac:dyDescent="0.2">
      <c r="B1769" s="149">
        <v>42815</v>
      </c>
      <c r="C1769">
        <v>162.062408</v>
      </c>
      <c r="D1769">
        <v>-1.7456488007451268E-2</v>
      </c>
      <c r="E1769">
        <v>-1.7456488007451268E-2</v>
      </c>
      <c r="F1769">
        <v>1767</v>
      </c>
      <c r="G1769">
        <f t="shared" ca="1" si="29"/>
        <v>-4.7456881293171703E-3</v>
      </c>
    </row>
    <row r="1770" spans="2:7" x14ac:dyDescent="0.2">
      <c r="B1770" s="149">
        <v>42814</v>
      </c>
      <c r="C1770">
        <v>164.941711</v>
      </c>
      <c r="D1770">
        <v>2.2217446990241145E-3</v>
      </c>
      <c r="E1770">
        <v>2.2217446990241145E-3</v>
      </c>
      <c r="F1770">
        <v>1768</v>
      </c>
      <c r="G1770">
        <f t="shared" ca="1" si="29"/>
        <v>2.9336817339561221E-2</v>
      </c>
    </row>
    <row r="1771" spans="2:7" x14ac:dyDescent="0.2">
      <c r="B1771" s="149">
        <v>42811</v>
      </c>
      <c r="C1771">
        <v>164.576065</v>
      </c>
      <c r="D1771">
        <v>2.4466491867845944E-2</v>
      </c>
      <c r="E1771">
        <v>2.4466491867845944E-2</v>
      </c>
      <c r="F1771">
        <v>1769</v>
      </c>
      <c r="G1771">
        <f t="shared" ca="1" si="29"/>
        <v>-1.936036801439318E-2</v>
      </c>
    </row>
    <row r="1772" spans="2:7" x14ac:dyDescent="0.2">
      <c r="B1772" s="149">
        <v>42810</v>
      </c>
      <c r="C1772">
        <v>160.64563000000001</v>
      </c>
      <c r="D1772">
        <v>-2.6315926485719336E-2</v>
      </c>
      <c r="E1772">
        <v>-2.6315926485719336E-2</v>
      </c>
      <c r="F1772">
        <v>1770</v>
      </c>
      <c r="G1772">
        <f t="shared" ca="1" si="29"/>
        <v>-7.3695196319825435E-2</v>
      </c>
    </row>
    <row r="1773" spans="2:7" x14ac:dyDescent="0.2">
      <c r="B1773" s="149">
        <v>42809</v>
      </c>
      <c r="C1773">
        <v>164.987427</v>
      </c>
      <c r="D1773">
        <v>8.3185170622933422E-4</v>
      </c>
      <c r="E1773">
        <v>8.3185170622933422E-4</v>
      </c>
      <c r="F1773">
        <v>1771</v>
      </c>
      <c r="G1773">
        <f t="shared" ca="1" si="29"/>
        <v>2.8998472126022364E-2</v>
      </c>
    </row>
    <row r="1774" spans="2:7" x14ac:dyDescent="0.2">
      <c r="B1774" s="149">
        <v>42808</v>
      </c>
      <c r="C1774">
        <v>164.85029599999999</v>
      </c>
      <c r="D1774">
        <v>4.1759695925949695E-3</v>
      </c>
      <c r="E1774">
        <v>4.1759695925949695E-3</v>
      </c>
      <c r="F1774">
        <v>1772</v>
      </c>
      <c r="G1774">
        <f t="shared" ca="1" si="29"/>
        <v>-1.8004592610492118E-2</v>
      </c>
    </row>
    <row r="1775" spans="2:7" x14ac:dyDescent="0.2">
      <c r="B1775" s="149">
        <v>42804</v>
      </c>
      <c r="C1775">
        <v>164.164749</v>
      </c>
      <c r="D1775">
        <v>-1.4270075437020959E-2</v>
      </c>
      <c r="E1775">
        <v>-1.4270075437020959E-2</v>
      </c>
      <c r="F1775">
        <v>1773</v>
      </c>
      <c r="G1775">
        <f t="shared" ca="1" si="29"/>
        <v>-1.9942929346715807E-2</v>
      </c>
    </row>
    <row r="1776" spans="2:7" x14ac:dyDescent="0.2">
      <c r="B1776" s="149">
        <v>42803</v>
      </c>
      <c r="C1776">
        <v>166.54130599999999</v>
      </c>
      <c r="D1776">
        <v>6.0739896676032376E-3</v>
      </c>
      <c r="E1776">
        <v>6.0739896676032376E-3</v>
      </c>
      <c r="F1776">
        <v>1774</v>
      </c>
      <c r="G1776">
        <f t="shared" ca="1" si="29"/>
        <v>-1.833001345323625E-2</v>
      </c>
    </row>
    <row r="1777" spans="2:7" x14ac:dyDescent="0.2">
      <c r="B1777" s="149">
        <v>42802</v>
      </c>
      <c r="C1777">
        <v>165.535843</v>
      </c>
      <c r="D1777">
        <v>-2.2665905625036054E-2</v>
      </c>
      <c r="E1777">
        <v>-2.2665905625036054E-2</v>
      </c>
      <c r="F1777">
        <v>1775</v>
      </c>
      <c r="G1777">
        <f t="shared" ca="1" si="29"/>
        <v>-5.5401808355803051E-2</v>
      </c>
    </row>
    <row r="1778" spans="2:7" x14ac:dyDescent="0.2">
      <c r="B1778" s="149">
        <v>42801</v>
      </c>
      <c r="C1778">
        <v>169.374878</v>
      </c>
      <c r="D1778">
        <v>-1.4623670124239112E-2</v>
      </c>
      <c r="E1778">
        <v>-1.4623670124239112E-2</v>
      </c>
      <c r="F1778">
        <v>1776</v>
      </c>
      <c r="G1778">
        <f t="shared" ca="1" si="29"/>
        <v>3.2575262681483262E-3</v>
      </c>
    </row>
    <row r="1779" spans="2:7" x14ac:dyDescent="0.2">
      <c r="B1779" s="149">
        <v>42800</v>
      </c>
      <c r="C1779">
        <v>171.888519</v>
      </c>
      <c r="D1779">
        <v>2.4795476747858709E-2</v>
      </c>
      <c r="E1779">
        <v>2.4795476747858709E-2</v>
      </c>
      <c r="F1779">
        <v>1777</v>
      </c>
      <c r="G1779">
        <f t="shared" ca="1" si="29"/>
        <v>1.5373641235887832E-2</v>
      </c>
    </row>
    <row r="1780" spans="2:7" x14ac:dyDescent="0.2">
      <c r="B1780" s="149">
        <v>42797</v>
      </c>
      <c r="C1780">
        <v>167.72958399999999</v>
      </c>
      <c r="D1780">
        <v>9.32380481207912E-2</v>
      </c>
      <c r="E1780">
        <v>9.32380481207912E-2</v>
      </c>
      <c r="F1780">
        <v>1778</v>
      </c>
      <c r="G1780">
        <f t="shared" ca="1" si="29"/>
        <v>-6.7868158004498358E-2</v>
      </c>
    </row>
    <row r="1781" spans="2:7" x14ac:dyDescent="0.2">
      <c r="B1781" s="149">
        <v>42796</v>
      </c>
      <c r="C1781">
        <v>153.424576</v>
      </c>
      <c r="D1781">
        <v>-3.2564764001364536E-2</v>
      </c>
      <c r="E1781">
        <v>-3.2564764001364536E-2</v>
      </c>
      <c r="F1781">
        <v>1779</v>
      </c>
      <c r="G1781">
        <f t="shared" ca="1" si="29"/>
        <v>-4.2020070384607942E-2</v>
      </c>
    </row>
    <row r="1782" spans="2:7" x14ac:dyDescent="0.2">
      <c r="B1782" s="149">
        <v>42795</v>
      </c>
      <c r="C1782">
        <v>158.588989</v>
      </c>
      <c r="D1782">
        <v>1.7893688988087728E-2</v>
      </c>
      <c r="E1782">
        <v>1.7893688988087728E-2</v>
      </c>
      <c r="F1782">
        <v>1780</v>
      </c>
      <c r="G1782">
        <f t="shared" ca="1" si="29"/>
        <v>-2.9346233636407273E-2</v>
      </c>
    </row>
    <row r="1783" spans="2:7" x14ac:dyDescent="0.2">
      <c r="B1783" s="149">
        <v>42794</v>
      </c>
      <c r="C1783">
        <v>155.801132</v>
      </c>
      <c r="D1783">
        <v>4.3464718115613435E-2</v>
      </c>
      <c r="E1783">
        <v>4.3464718115613435E-2</v>
      </c>
      <c r="F1783">
        <v>1781</v>
      </c>
      <c r="G1783">
        <f t="shared" ca="1" si="29"/>
        <v>2.5335610205640645E-4</v>
      </c>
    </row>
    <row r="1784" spans="2:7" x14ac:dyDescent="0.2">
      <c r="B1784" s="149">
        <v>42793</v>
      </c>
      <c r="C1784">
        <v>149.31135599999999</v>
      </c>
      <c r="D1784">
        <v>-3.2859246290756539E-2</v>
      </c>
      <c r="E1784">
        <v>-3.2859246290756539E-2</v>
      </c>
      <c r="F1784">
        <v>1782</v>
      </c>
      <c r="G1784">
        <f t="shared" ca="1" si="29"/>
        <v>8.527783973811992E-2</v>
      </c>
    </row>
    <row r="1785" spans="2:7" x14ac:dyDescent="0.2">
      <c r="B1785" s="149">
        <v>42789</v>
      </c>
      <c r="C1785">
        <v>154.384308</v>
      </c>
      <c r="D1785">
        <v>-4.4209877779610215E-3</v>
      </c>
      <c r="E1785">
        <v>-4.4209877779610215E-3</v>
      </c>
      <c r="F1785">
        <v>1783</v>
      </c>
      <c r="G1785">
        <f t="shared" ca="1" si="29"/>
        <v>-1.2976695932438847E-2</v>
      </c>
    </row>
    <row r="1786" spans="2:7" x14ac:dyDescent="0.2">
      <c r="B1786" s="149">
        <v>42788</v>
      </c>
      <c r="C1786">
        <v>155.06987000000001</v>
      </c>
      <c r="D1786">
        <v>-2.1626316347310468E-2</v>
      </c>
      <c r="E1786">
        <v>-2.1626316347310468E-2</v>
      </c>
      <c r="F1786">
        <v>1784</v>
      </c>
      <c r="G1786">
        <f t="shared" ca="1" si="29"/>
        <v>3.1185674633516795E-2</v>
      </c>
    </row>
    <row r="1787" spans="2:7" x14ac:dyDescent="0.2">
      <c r="B1787" s="149">
        <v>42787</v>
      </c>
      <c r="C1787">
        <v>158.497589</v>
      </c>
      <c r="D1787">
        <v>-1.1120694062330126E-2</v>
      </c>
      <c r="E1787">
        <v>-1.1120694062330126E-2</v>
      </c>
      <c r="F1787">
        <v>1785</v>
      </c>
      <c r="G1787">
        <f t="shared" ca="1" si="29"/>
        <v>3.300920092017437E-2</v>
      </c>
    </row>
    <row r="1788" spans="2:7" x14ac:dyDescent="0.2">
      <c r="B1788" s="149">
        <v>42786</v>
      </c>
      <c r="C1788">
        <v>160.28001399999999</v>
      </c>
      <c r="D1788">
        <v>2.6338837541250638E-2</v>
      </c>
      <c r="E1788">
        <v>2.6338837541250638E-2</v>
      </c>
      <c r="F1788">
        <v>1786</v>
      </c>
      <c r="G1788">
        <f t="shared" ca="1" si="29"/>
        <v>1.4248160099244922E-2</v>
      </c>
    </row>
    <row r="1789" spans="2:7" x14ac:dyDescent="0.2">
      <c r="B1789" s="149">
        <v>42783</v>
      </c>
      <c r="C1789">
        <v>156.166763</v>
      </c>
      <c r="D1789">
        <v>6.480211864705882E-3</v>
      </c>
      <c r="E1789">
        <v>6.480211864705882E-3</v>
      </c>
      <c r="F1789">
        <v>1787</v>
      </c>
      <c r="G1789">
        <f t="shared" ca="1" si="29"/>
        <v>-5.8184797498368832E-3</v>
      </c>
    </row>
    <row r="1790" spans="2:7" x14ac:dyDescent="0.2">
      <c r="B1790" s="149">
        <v>42782</v>
      </c>
      <c r="C1790">
        <v>155.16128499999999</v>
      </c>
      <c r="D1790">
        <v>5.1734953463519973E-2</v>
      </c>
      <c r="E1790">
        <v>5.1734953463519973E-2</v>
      </c>
      <c r="F1790">
        <v>1788</v>
      </c>
      <c r="G1790">
        <f t="shared" ca="1" si="29"/>
        <v>1.7154249666198159E-2</v>
      </c>
    </row>
    <row r="1791" spans="2:7" x14ac:dyDescent="0.2">
      <c r="B1791" s="149">
        <v>42781</v>
      </c>
      <c r="C1791">
        <v>147.528885</v>
      </c>
      <c r="D1791">
        <v>-6.0262185837885437E-2</v>
      </c>
      <c r="E1791">
        <v>-6.0262185837885437E-2</v>
      </c>
      <c r="F1791">
        <v>1789</v>
      </c>
      <c r="G1791">
        <f t="shared" ca="1" si="29"/>
        <v>-2.0119744098972301E-2</v>
      </c>
    </row>
    <row r="1792" spans="2:7" x14ac:dyDescent="0.2">
      <c r="B1792" s="149">
        <v>42780</v>
      </c>
      <c r="C1792">
        <v>156.98940999999999</v>
      </c>
      <c r="D1792">
        <v>-1.8010329952146121E-2</v>
      </c>
      <c r="E1792">
        <v>-1.8010329952146121E-2</v>
      </c>
      <c r="F1792">
        <v>1790</v>
      </c>
      <c r="G1792">
        <f t="shared" ca="1" si="29"/>
        <v>-5.1772891618958074E-2</v>
      </c>
    </row>
    <row r="1793" spans="2:7" x14ac:dyDescent="0.2">
      <c r="B1793" s="149">
        <v>42779</v>
      </c>
      <c r="C1793">
        <v>159.86869799999999</v>
      </c>
      <c r="D1793">
        <v>-3.7424229581182376E-2</v>
      </c>
      <c r="E1793">
        <v>-3.7424229581182376E-2</v>
      </c>
      <c r="F1793">
        <v>1791</v>
      </c>
      <c r="G1793">
        <f t="shared" ca="1" si="29"/>
        <v>-5.6891853844436395E-2</v>
      </c>
    </row>
    <row r="1794" spans="2:7" x14ac:dyDescent="0.2">
      <c r="B1794" s="149">
        <v>42776</v>
      </c>
      <c r="C1794">
        <v>166.08427399999999</v>
      </c>
      <c r="D1794">
        <v>-6.8325031915329867E-3</v>
      </c>
      <c r="E1794">
        <v>-6.8325031915329867E-3</v>
      </c>
      <c r="F1794">
        <v>1792</v>
      </c>
      <c r="G1794">
        <f t="shared" ca="1" si="29"/>
        <v>3.8857255300445051E-2</v>
      </c>
    </row>
    <row r="1795" spans="2:7" x14ac:dyDescent="0.2">
      <c r="B1795" s="149">
        <v>42775</v>
      </c>
      <c r="C1795">
        <v>167.22685200000001</v>
      </c>
      <c r="D1795">
        <v>4.1163721869697384E-3</v>
      </c>
      <c r="E1795">
        <v>4.1163721869697384E-3</v>
      </c>
      <c r="F1795">
        <v>1793</v>
      </c>
      <c r="G1795">
        <f t="shared" ref="G1795:G1858" ca="1" si="30">_xlfn.NORM.INV(RAND(),$N$5,$N$6)</f>
        <v>-2.9798560427851645E-2</v>
      </c>
    </row>
    <row r="1796" spans="2:7" x14ac:dyDescent="0.2">
      <c r="B1796" s="149">
        <v>42774</v>
      </c>
      <c r="C1796">
        <v>166.54130599999999</v>
      </c>
      <c r="D1796">
        <v>-3.7252314448039635E-2</v>
      </c>
      <c r="E1796">
        <v>-3.7252314448039635E-2</v>
      </c>
      <c r="F1796">
        <v>1794</v>
      </c>
      <c r="G1796">
        <f t="shared" ca="1" si="30"/>
        <v>-7.8433774877276186E-4</v>
      </c>
    </row>
    <row r="1797" spans="2:7" x14ac:dyDescent="0.2">
      <c r="B1797" s="149">
        <v>42773</v>
      </c>
      <c r="C1797">
        <v>172.98541299999999</v>
      </c>
      <c r="D1797">
        <v>-2.372969199929079E-2</v>
      </c>
      <c r="E1797">
        <v>-2.372969199929079E-2</v>
      </c>
      <c r="F1797">
        <v>1795</v>
      </c>
      <c r="G1797">
        <f t="shared" ca="1" si="30"/>
        <v>1.6975372514548899E-2</v>
      </c>
    </row>
    <row r="1798" spans="2:7" x14ac:dyDescent="0.2">
      <c r="B1798" s="149">
        <v>42772</v>
      </c>
      <c r="C1798">
        <v>177.190079</v>
      </c>
      <c r="D1798">
        <v>5.1627158666959464E-4</v>
      </c>
      <c r="E1798">
        <v>5.1627158666959464E-4</v>
      </c>
      <c r="F1798">
        <v>1796</v>
      </c>
      <c r="G1798">
        <f t="shared" ca="1" si="30"/>
        <v>1.6576069911041106E-2</v>
      </c>
    </row>
    <row r="1799" spans="2:7" x14ac:dyDescent="0.2">
      <c r="B1799" s="149">
        <v>42769</v>
      </c>
      <c r="C1799">
        <v>177.098648</v>
      </c>
      <c r="D1799">
        <v>-9.9643018129703942E-3</v>
      </c>
      <c r="E1799">
        <v>-9.9643018129703942E-3</v>
      </c>
      <c r="F1799">
        <v>1797</v>
      </c>
      <c r="G1799">
        <f t="shared" ca="1" si="30"/>
        <v>2.2939316314761551E-2</v>
      </c>
    </row>
    <row r="1800" spans="2:7" x14ac:dyDescent="0.2">
      <c r="B1800" s="149">
        <v>42768</v>
      </c>
      <c r="C1800">
        <v>178.88107299999999</v>
      </c>
      <c r="D1800">
        <v>2.5143992811152038E-2</v>
      </c>
      <c r="E1800">
        <v>2.5143992811152038E-2</v>
      </c>
      <c r="F1800">
        <v>1798</v>
      </c>
      <c r="G1800">
        <f t="shared" ca="1" si="30"/>
        <v>-6.3953615916726214E-2</v>
      </c>
    </row>
    <row r="1801" spans="2:7" x14ac:dyDescent="0.2">
      <c r="B1801" s="149">
        <v>42767</v>
      </c>
      <c r="C1801">
        <v>174.493607</v>
      </c>
      <c r="D1801">
        <v>8.1858387189762405E-3</v>
      </c>
      <c r="E1801">
        <v>8.1858387189762405E-3</v>
      </c>
      <c r="F1801">
        <v>1799</v>
      </c>
      <c r="G1801">
        <f t="shared" ca="1" si="30"/>
        <v>-4.5420999555738847E-2</v>
      </c>
    </row>
    <row r="1802" spans="2:7" x14ac:dyDescent="0.2">
      <c r="B1802" s="149">
        <v>42766</v>
      </c>
      <c r="C1802">
        <v>173.07682800000001</v>
      </c>
      <c r="D1802">
        <v>-1.4828177773836295E-2</v>
      </c>
      <c r="E1802">
        <v>-1.4828177773836295E-2</v>
      </c>
      <c r="F1802">
        <v>1800</v>
      </c>
      <c r="G1802">
        <f t="shared" ca="1" si="30"/>
        <v>4.8833080922651026E-2</v>
      </c>
    </row>
    <row r="1803" spans="2:7" x14ac:dyDescent="0.2">
      <c r="B1803" s="149">
        <v>42765</v>
      </c>
      <c r="C1803">
        <v>175.68187</v>
      </c>
      <c r="D1803">
        <v>1.3712941246635838E-2</v>
      </c>
      <c r="E1803">
        <v>1.3712941246635838E-2</v>
      </c>
      <c r="F1803">
        <v>1801</v>
      </c>
      <c r="G1803">
        <f t="shared" ca="1" si="30"/>
        <v>-5.1812820218421957E-2</v>
      </c>
    </row>
    <row r="1804" spans="2:7" x14ac:dyDescent="0.2">
      <c r="B1804" s="149">
        <v>42762</v>
      </c>
      <c r="C1804">
        <v>173.30534399999999</v>
      </c>
      <c r="D1804">
        <v>-2.0155004889094833E-2</v>
      </c>
      <c r="E1804">
        <v>-2.0155004889094833E-2</v>
      </c>
      <c r="F1804">
        <v>1802</v>
      </c>
      <c r="G1804">
        <f t="shared" ca="1" si="30"/>
        <v>9.1903121021135702E-3</v>
      </c>
    </row>
    <row r="1805" spans="2:7" x14ac:dyDescent="0.2">
      <c r="B1805" s="149">
        <v>42760</v>
      </c>
      <c r="C1805">
        <v>176.87016299999999</v>
      </c>
      <c r="D1805">
        <v>5.1059148957234582E-2</v>
      </c>
      <c r="E1805">
        <v>5.1059148957234582E-2</v>
      </c>
      <c r="F1805">
        <v>1803</v>
      </c>
      <c r="G1805">
        <f t="shared" ca="1" si="30"/>
        <v>5.0263894200129652E-2</v>
      </c>
    </row>
    <row r="1806" spans="2:7" x14ac:dyDescent="0.2">
      <c r="B1806" s="149">
        <v>42759</v>
      </c>
      <c r="C1806">
        <v>168.27803</v>
      </c>
      <c r="D1806">
        <v>5.2300780224378035E-2</v>
      </c>
      <c r="E1806">
        <v>5.2300780224378035E-2</v>
      </c>
      <c r="F1806">
        <v>1804</v>
      </c>
      <c r="G1806">
        <f t="shared" ca="1" si="30"/>
        <v>2.213326508326002E-2</v>
      </c>
    </row>
    <row r="1807" spans="2:7" x14ac:dyDescent="0.2">
      <c r="B1807" s="149">
        <v>42758</v>
      </c>
      <c r="C1807">
        <v>159.91438299999999</v>
      </c>
      <c r="D1807">
        <v>3.827896049016942E-2</v>
      </c>
      <c r="E1807">
        <v>3.827896049016942E-2</v>
      </c>
      <c r="F1807">
        <v>1805</v>
      </c>
      <c r="G1807">
        <f t="shared" ca="1" si="30"/>
        <v>-2.6750195707607397E-2</v>
      </c>
    </row>
    <row r="1808" spans="2:7" x14ac:dyDescent="0.2">
      <c r="B1808" s="149">
        <v>42755</v>
      </c>
      <c r="C1808">
        <v>154.01870700000001</v>
      </c>
      <c r="D1808">
        <v>-2.7136235560681114E-2</v>
      </c>
      <c r="E1808">
        <v>-2.7136235560681114E-2</v>
      </c>
      <c r="F1808">
        <v>1806</v>
      </c>
      <c r="G1808">
        <f t="shared" ca="1" si="30"/>
        <v>3.6677388910451837E-2</v>
      </c>
    </row>
    <row r="1809" spans="2:7" x14ac:dyDescent="0.2">
      <c r="B1809" s="149">
        <v>42754</v>
      </c>
      <c r="C1809">
        <v>158.314774</v>
      </c>
      <c r="D1809">
        <v>1.5240375616196709E-2</v>
      </c>
      <c r="E1809">
        <v>1.5240375616196709E-2</v>
      </c>
      <c r="F1809">
        <v>1807</v>
      </c>
      <c r="G1809">
        <f t="shared" ca="1" si="30"/>
        <v>-3.8250795318614646E-2</v>
      </c>
    </row>
    <row r="1810" spans="2:7" x14ac:dyDescent="0.2">
      <c r="B1810" s="149">
        <v>42753</v>
      </c>
      <c r="C1810">
        <v>155.93821700000001</v>
      </c>
      <c r="D1810">
        <v>4.7113343513502668E-3</v>
      </c>
      <c r="E1810">
        <v>4.7113343513502668E-3</v>
      </c>
      <c r="F1810">
        <v>1808</v>
      </c>
      <c r="G1810">
        <f t="shared" ca="1" si="30"/>
        <v>4.0023422407806729E-2</v>
      </c>
    </row>
    <row r="1811" spans="2:7" x14ac:dyDescent="0.2">
      <c r="B1811" s="149">
        <v>42752</v>
      </c>
      <c r="C1811">
        <v>155.206985</v>
      </c>
      <c r="D1811">
        <v>3.5365810598876266E-2</v>
      </c>
      <c r="E1811">
        <v>3.5365810598876266E-2</v>
      </c>
      <c r="F1811">
        <v>1809</v>
      </c>
      <c r="G1811">
        <f t="shared" ca="1" si="30"/>
        <v>-7.0641632901780105E-2</v>
      </c>
    </row>
    <row r="1812" spans="2:7" x14ac:dyDescent="0.2">
      <c r="B1812" s="149">
        <v>42751</v>
      </c>
      <c r="C1812">
        <v>149.90545700000001</v>
      </c>
      <c r="D1812">
        <v>2.3081761158238821E-2</v>
      </c>
      <c r="E1812">
        <v>2.3081761158238821E-2</v>
      </c>
      <c r="F1812">
        <v>1810</v>
      </c>
      <c r="G1812">
        <f t="shared" ca="1" si="30"/>
        <v>-5.1555156874178311E-2</v>
      </c>
    </row>
    <row r="1813" spans="2:7" x14ac:dyDescent="0.2">
      <c r="B1813" s="149">
        <v>42748</v>
      </c>
      <c r="C1813">
        <v>146.523438</v>
      </c>
      <c r="D1813">
        <v>7.2258648598160892E-3</v>
      </c>
      <c r="E1813">
        <v>7.2258648598160892E-3</v>
      </c>
      <c r="F1813">
        <v>1811</v>
      </c>
      <c r="G1813">
        <f t="shared" ca="1" si="30"/>
        <v>2.9713351403553311E-2</v>
      </c>
    </row>
    <row r="1814" spans="2:7" x14ac:dyDescent="0.2">
      <c r="B1814" s="149">
        <v>42747</v>
      </c>
      <c r="C1814">
        <v>145.472275</v>
      </c>
      <c r="D1814">
        <v>-1.7895743124971074E-2</v>
      </c>
      <c r="E1814">
        <v>-1.7895743124971074E-2</v>
      </c>
      <c r="F1814">
        <v>1812</v>
      </c>
      <c r="G1814">
        <f t="shared" ca="1" si="30"/>
        <v>3.2883750638606254E-2</v>
      </c>
    </row>
    <row r="1815" spans="2:7" x14ac:dyDescent="0.2">
      <c r="B1815" s="149">
        <v>42746</v>
      </c>
      <c r="C1815">
        <v>148.12304700000001</v>
      </c>
      <c r="D1815">
        <v>7.4603242100061114E-3</v>
      </c>
      <c r="E1815">
        <v>7.4603242100061114E-3</v>
      </c>
      <c r="F1815">
        <v>1813</v>
      </c>
      <c r="G1815">
        <f t="shared" ca="1" si="30"/>
        <v>-2.04670524945482E-2</v>
      </c>
    </row>
    <row r="1816" spans="2:7" x14ac:dyDescent="0.2">
      <c r="B1816" s="149">
        <v>42745</v>
      </c>
      <c r="C1816">
        <v>147.026184</v>
      </c>
      <c r="D1816">
        <v>1.8682941591203317E-2</v>
      </c>
      <c r="E1816">
        <v>1.8682941591203317E-2</v>
      </c>
      <c r="F1816">
        <v>1814</v>
      </c>
      <c r="G1816">
        <f t="shared" ca="1" si="30"/>
        <v>1.2343418598754678E-2</v>
      </c>
    </row>
    <row r="1817" spans="2:7" x14ac:dyDescent="0.2">
      <c r="B1817" s="149">
        <v>42744</v>
      </c>
      <c r="C1817">
        <v>144.32968099999999</v>
      </c>
      <c r="D1817">
        <v>4.3966659364983812E-2</v>
      </c>
      <c r="E1817">
        <v>4.3966659364983812E-2</v>
      </c>
      <c r="F1817">
        <v>1815</v>
      </c>
      <c r="G1817">
        <f t="shared" ca="1" si="30"/>
        <v>-1.2635744022310907E-2</v>
      </c>
    </row>
    <row r="1818" spans="2:7" x14ac:dyDescent="0.2">
      <c r="B1818" s="149">
        <v>42741</v>
      </c>
      <c r="C1818">
        <v>138.25123600000001</v>
      </c>
      <c r="D1818">
        <v>1.783313853813185E-2</v>
      </c>
      <c r="E1818">
        <v>1.783313853813185E-2</v>
      </c>
      <c r="F1818">
        <v>1816</v>
      </c>
      <c r="G1818">
        <f t="shared" ca="1" si="30"/>
        <v>1.9600038207726666E-2</v>
      </c>
    </row>
    <row r="1819" spans="2:7" x14ac:dyDescent="0.2">
      <c r="B1819" s="149">
        <v>42740</v>
      </c>
      <c r="C1819">
        <v>135.828979</v>
      </c>
      <c r="D1819">
        <v>1.8855081518470606E-2</v>
      </c>
      <c r="E1819">
        <v>1.8855081518470606E-2</v>
      </c>
      <c r="F1819">
        <v>1817</v>
      </c>
      <c r="G1819">
        <f t="shared" ca="1" si="30"/>
        <v>3.8974693359423121E-2</v>
      </c>
    </row>
    <row r="1820" spans="2:7" x14ac:dyDescent="0.2">
      <c r="B1820" s="149">
        <v>42739</v>
      </c>
      <c r="C1820">
        <v>133.31530799999999</v>
      </c>
      <c r="D1820">
        <v>6.2088865953616847E-3</v>
      </c>
      <c r="E1820">
        <v>6.2088865953616847E-3</v>
      </c>
      <c r="F1820">
        <v>1818</v>
      </c>
      <c r="G1820">
        <f t="shared" ca="1" si="30"/>
        <v>7.0875079776222205E-2</v>
      </c>
    </row>
    <row r="1821" spans="2:7" x14ac:dyDescent="0.2">
      <c r="B1821" s="149">
        <v>42738</v>
      </c>
      <c r="C1821">
        <v>132.49267599999999</v>
      </c>
      <c r="D1821">
        <v>-1.7620968796123022E-2</v>
      </c>
      <c r="E1821">
        <v>-1.7620968796123022E-2</v>
      </c>
      <c r="F1821">
        <v>1819</v>
      </c>
      <c r="G1821">
        <f t="shared" ca="1" si="30"/>
        <v>1.8829943417470806E-2</v>
      </c>
    </row>
    <row r="1822" spans="2:7" x14ac:dyDescent="0.2">
      <c r="B1822" s="149">
        <v>42737</v>
      </c>
      <c r="C1822">
        <v>134.869202</v>
      </c>
      <c r="D1822">
        <v>8.2935709218567508E-2</v>
      </c>
      <c r="E1822">
        <v>8.2935709218567508E-2</v>
      </c>
      <c r="F1822">
        <v>1820</v>
      </c>
      <c r="G1822">
        <f t="shared" ca="1" si="30"/>
        <v>2.8021612230073767E-2</v>
      </c>
    </row>
    <row r="1823" spans="2:7" x14ac:dyDescent="0.2">
      <c r="B1823" s="149">
        <v>42734</v>
      </c>
      <c r="C1823">
        <v>124.540359</v>
      </c>
      <c r="D1823">
        <v>5.4566566600267617E-2</v>
      </c>
      <c r="E1823">
        <v>5.4566566600267617E-2</v>
      </c>
      <c r="F1823">
        <v>1821</v>
      </c>
      <c r="G1823">
        <f t="shared" ca="1" si="30"/>
        <v>-3.3760505703152484E-2</v>
      </c>
    </row>
    <row r="1824" spans="2:7" x14ac:dyDescent="0.2">
      <c r="B1824" s="149">
        <v>42733</v>
      </c>
      <c r="C1824">
        <v>118.09625200000001</v>
      </c>
      <c r="D1824">
        <v>1.8525927318374012E-2</v>
      </c>
      <c r="E1824">
        <v>1.8525927318374012E-2</v>
      </c>
      <c r="F1824">
        <v>1822</v>
      </c>
      <c r="G1824">
        <f t="shared" ca="1" si="30"/>
        <v>-4.0040555260349199E-2</v>
      </c>
    </row>
    <row r="1825" spans="2:7" x14ac:dyDescent="0.2">
      <c r="B1825" s="149">
        <v>42732</v>
      </c>
      <c r="C1825">
        <v>115.948204</v>
      </c>
      <c r="D1825">
        <v>2.339636843563701E-2</v>
      </c>
      <c r="E1825">
        <v>2.339636843563701E-2</v>
      </c>
      <c r="F1825">
        <v>1823</v>
      </c>
      <c r="G1825">
        <f t="shared" ca="1" si="30"/>
        <v>-8.1180231409528764E-2</v>
      </c>
    </row>
    <row r="1826" spans="2:7" x14ac:dyDescent="0.2">
      <c r="B1826" s="149">
        <v>42731</v>
      </c>
      <c r="C1826">
        <v>113.297455</v>
      </c>
      <c r="D1826">
        <v>7.7236503875705255E-3</v>
      </c>
      <c r="E1826">
        <v>7.7236503875705255E-3</v>
      </c>
      <c r="F1826">
        <v>1824</v>
      </c>
      <c r="G1826">
        <f t="shared" ca="1" si="30"/>
        <v>9.0771193543468312E-4</v>
      </c>
    </row>
    <row r="1827" spans="2:7" x14ac:dyDescent="0.2">
      <c r="B1827" s="149">
        <v>42730</v>
      </c>
      <c r="C1827">
        <v>112.429092</v>
      </c>
      <c r="D1827">
        <v>-9.2629594461168824E-3</v>
      </c>
      <c r="E1827">
        <v>-9.2629594461168824E-3</v>
      </c>
      <c r="F1827">
        <v>1825</v>
      </c>
      <c r="G1827">
        <f t="shared" ca="1" si="30"/>
        <v>1.2944291059548637E-2</v>
      </c>
    </row>
    <row r="1828" spans="2:7" x14ac:dyDescent="0.2">
      <c r="B1828" s="149">
        <v>42727</v>
      </c>
      <c r="C1828">
        <v>113.480255</v>
      </c>
      <c r="D1828">
        <v>5.8397165553845908E-2</v>
      </c>
      <c r="E1828">
        <v>5.8397165553845908E-2</v>
      </c>
      <c r="F1828">
        <v>1826</v>
      </c>
      <c r="G1828">
        <f t="shared" ca="1" si="30"/>
        <v>5.03941631567041E-2</v>
      </c>
    </row>
    <row r="1829" spans="2:7" x14ac:dyDescent="0.2">
      <c r="B1829" s="149">
        <v>42726</v>
      </c>
      <c r="C1829">
        <v>107.218971</v>
      </c>
      <c r="D1829">
        <v>-5.5175096319619685E-2</v>
      </c>
      <c r="E1829">
        <v>-5.5175096319619685E-2</v>
      </c>
      <c r="F1829">
        <v>1827</v>
      </c>
      <c r="G1829">
        <f t="shared" ca="1" si="30"/>
        <v>-1.5852290090077242E-2</v>
      </c>
    </row>
    <row r="1830" spans="2:7" x14ac:dyDescent="0.2">
      <c r="B1830" s="149">
        <v>42725</v>
      </c>
      <c r="C1830">
        <v>113.480255</v>
      </c>
      <c r="D1830">
        <v>1.2097335577609225E-3</v>
      </c>
      <c r="E1830">
        <v>1.2097335577609225E-3</v>
      </c>
      <c r="F1830">
        <v>1828</v>
      </c>
      <c r="G1830">
        <f t="shared" ca="1" si="30"/>
        <v>7.1537128377910264E-2</v>
      </c>
    </row>
    <row r="1831" spans="2:7" x14ac:dyDescent="0.2">
      <c r="B1831" s="149">
        <v>42724</v>
      </c>
      <c r="C1831">
        <v>113.34314000000001</v>
      </c>
      <c r="D1831">
        <v>-1.8210673990874289E-2</v>
      </c>
      <c r="E1831">
        <v>-1.8210673990874289E-2</v>
      </c>
      <c r="F1831">
        <v>1829</v>
      </c>
      <c r="G1831">
        <f t="shared" ca="1" si="30"/>
        <v>4.8854414527308321E-2</v>
      </c>
    </row>
    <row r="1832" spans="2:7" x14ac:dyDescent="0.2">
      <c r="B1832" s="149">
        <v>42723</v>
      </c>
      <c r="C1832">
        <v>115.44548</v>
      </c>
      <c r="D1832">
        <v>1.4865428893779554E-2</v>
      </c>
      <c r="E1832">
        <v>1.4865428893779554E-2</v>
      </c>
      <c r="F1832">
        <v>1830</v>
      </c>
      <c r="G1832">
        <f t="shared" ca="1" si="30"/>
        <v>-3.1058904793015679E-2</v>
      </c>
    </row>
    <row r="1833" spans="2:7" x14ac:dyDescent="0.2">
      <c r="B1833" s="149">
        <v>42720</v>
      </c>
      <c r="C1833">
        <v>113.754471</v>
      </c>
      <c r="D1833">
        <v>6.4697491106230944E-3</v>
      </c>
      <c r="E1833">
        <v>6.4697491106230944E-3</v>
      </c>
      <c r="F1833">
        <v>1831</v>
      </c>
      <c r="G1833">
        <f t="shared" ca="1" si="30"/>
        <v>2.1488363300663605E-2</v>
      </c>
    </row>
    <row r="1834" spans="2:7" x14ac:dyDescent="0.2">
      <c r="B1834" s="149">
        <v>42719</v>
      </c>
      <c r="C1834">
        <v>113.023239</v>
      </c>
      <c r="D1834">
        <v>1.7695554519500355E-2</v>
      </c>
      <c r="E1834">
        <v>1.7695554519500355E-2</v>
      </c>
      <c r="F1834">
        <v>1832</v>
      </c>
      <c r="G1834">
        <f t="shared" ca="1" si="30"/>
        <v>-0.10228639102032702</v>
      </c>
    </row>
    <row r="1835" spans="2:7" x14ac:dyDescent="0.2">
      <c r="B1835" s="149">
        <v>42718</v>
      </c>
      <c r="C1835">
        <v>111.05800600000001</v>
      </c>
      <c r="D1835">
        <v>1.5886282432232803E-2</v>
      </c>
      <c r="E1835">
        <v>1.5886282432232803E-2</v>
      </c>
      <c r="F1835">
        <v>1833</v>
      </c>
      <c r="G1835">
        <f t="shared" ca="1" si="30"/>
        <v>-1.5641525610943004E-2</v>
      </c>
    </row>
    <row r="1836" spans="2:7" x14ac:dyDescent="0.2">
      <c r="B1836" s="149">
        <v>42717</v>
      </c>
      <c r="C1836">
        <v>109.321297</v>
      </c>
      <c r="D1836">
        <v>1.7006827940217524E-2</v>
      </c>
      <c r="E1836">
        <v>1.7006827940217524E-2</v>
      </c>
      <c r="F1836">
        <v>1834</v>
      </c>
      <c r="G1836">
        <f t="shared" ca="1" si="30"/>
        <v>-3.3279435939757704E-3</v>
      </c>
    </row>
    <row r="1837" spans="2:7" x14ac:dyDescent="0.2">
      <c r="B1837" s="149">
        <v>42716</v>
      </c>
      <c r="C1837">
        <v>107.493179</v>
      </c>
      <c r="D1837">
        <v>8.5093556218016216E-4</v>
      </c>
      <c r="E1837">
        <v>8.5093556218016216E-4</v>
      </c>
      <c r="F1837">
        <v>1835</v>
      </c>
      <c r="G1837">
        <f t="shared" ca="1" si="30"/>
        <v>8.7929912517651244E-3</v>
      </c>
    </row>
    <row r="1838" spans="2:7" x14ac:dyDescent="0.2">
      <c r="B1838" s="149">
        <v>42713</v>
      </c>
      <c r="C1838">
        <v>107.401787</v>
      </c>
      <c r="D1838">
        <v>-1.6736207924642955E-2</v>
      </c>
      <c r="E1838">
        <v>-1.6736207924642955E-2</v>
      </c>
      <c r="F1838">
        <v>1836</v>
      </c>
      <c r="G1838">
        <f t="shared" ca="1" si="30"/>
        <v>-2.5825653404657315E-2</v>
      </c>
    </row>
    <row r="1839" spans="2:7" x14ac:dyDescent="0.2">
      <c r="B1839" s="149">
        <v>42712</v>
      </c>
      <c r="C1839">
        <v>109.22988100000001</v>
      </c>
      <c r="D1839">
        <v>-5.4099185223778767E-3</v>
      </c>
      <c r="E1839">
        <v>-5.4099185223778767E-3</v>
      </c>
      <c r="F1839">
        <v>1837</v>
      </c>
      <c r="G1839">
        <f t="shared" ca="1" si="30"/>
        <v>7.9547610511029598E-3</v>
      </c>
    </row>
    <row r="1840" spans="2:7" x14ac:dyDescent="0.2">
      <c r="B1840" s="149">
        <v>42711</v>
      </c>
      <c r="C1840">
        <v>109.82402</v>
      </c>
      <c r="D1840">
        <v>-1.5567527807384155E-2</v>
      </c>
      <c r="E1840">
        <v>-1.5567527807384155E-2</v>
      </c>
      <c r="F1840">
        <v>1838</v>
      </c>
      <c r="G1840">
        <f t="shared" ca="1" si="30"/>
        <v>2.0581273255552691E-2</v>
      </c>
    </row>
    <row r="1841" spans="2:7" x14ac:dyDescent="0.2">
      <c r="B1841" s="149">
        <v>42710</v>
      </c>
      <c r="C1841">
        <v>111.560745</v>
      </c>
      <c r="D1841">
        <v>3.7008387242831123E-3</v>
      </c>
      <c r="E1841">
        <v>3.7008387242831123E-3</v>
      </c>
      <c r="F1841">
        <v>1839</v>
      </c>
      <c r="G1841">
        <f t="shared" ca="1" si="30"/>
        <v>3.1298575163611064E-2</v>
      </c>
    </row>
    <row r="1842" spans="2:7" x14ac:dyDescent="0.2">
      <c r="B1842" s="149">
        <v>42709</v>
      </c>
      <c r="C1842">
        <v>111.149399</v>
      </c>
      <c r="D1842">
        <v>-2.1721784074725713E-2</v>
      </c>
      <c r="E1842">
        <v>-2.1721784074725713E-2</v>
      </c>
      <c r="F1842">
        <v>1840</v>
      </c>
      <c r="G1842">
        <f t="shared" ca="1" si="30"/>
        <v>-2.3101578739879825E-2</v>
      </c>
    </row>
    <row r="1843" spans="2:7" x14ac:dyDescent="0.2">
      <c r="B1843" s="149">
        <v>42706</v>
      </c>
      <c r="C1843">
        <v>113.61737100000001</v>
      </c>
      <c r="D1843">
        <v>-2.7386483865653004E-2</v>
      </c>
      <c r="E1843">
        <v>-2.7386483865653004E-2</v>
      </c>
      <c r="F1843">
        <v>1841</v>
      </c>
      <c r="G1843">
        <f t="shared" ca="1" si="30"/>
        <v>2.4453490869880357E-2</v>
      </c>
    </row>
    <row r="1844" spans="2:7" x14ac:dyDescent="0.2">
      <c r="B1844" s="149">
        <v>42705</v>
      </c>
      <c r="C1844">
        <v>116.81656599999999</v>
      </c>
      <c r="D1844">
        <v>3.6916870233344154E-2</v>
      </c>
      <c r="E1844">
        <v>3.6916870233344154E-2</v>
      </c>
      <c r="F1844">
        <v>1842</v>
      </c>
      <c r="G1844">
        <f t="shared" ca="1" si="30"/>
        <v>-1.4839512987003265E-3</v>
      </c>
    </row>
    <row r="1845" spans="2:7" x14ac:dyDescent="0.2">
      <c r="B1845" s="149">
        <v>42704</v>
      </c>
      <c r="C1845">
        <v>112.6576</v>
      </c>
      <c r="D1845">
        <v>1.6914107949239691E-2</v>
      </c>
      <c r="E1845">
        <v>1.6914107949239691E-2</v>
      </c>
      <c r="F1845">
        <v>1843</v>
      </c>
      <c r="G1845">
        <f t="shared" ca="1" si="30"/>
        <v>-6.0069841443227794E-2</v>
      </c>
    </row>
    <row r="1846" spans="2:7" x14ac:dyDescent="0.2">
      <c r="B1846" s="149">
        <v>42703</v>
      </c>
      <c r="C1846">
        <v>110.78379099999999</v>
      </c>
      <c r="D1846">
        <v>-2.1791709337092784E-2</v>
      </c>
      <c r="E1846">
        <v>-2.1791709337092784E-2</v>
      </c>
      <c r="F1846">
        <v>1844</v>
      </c>
      <c r="G1846">
        <f t="shared" ca="1" si="30"/>
        <v>-5.1655620752946328E-3</v>
      </c>
    </row>
    <row r="1847" spans="2:7" x14ac:dyDescent="0.2">
      <c r="B1847" s="149">
        <v>42702</v>
      </c>
      <c r="C1847">
        <v>113.25174</v>
      </c>
      <c r="D1847">
        <v>-2.5177114850060089E-2</v>
      </c>
      <c r="E1847">
        <v>-2.5177114850060089E-2</v>
      </c>
      <c r="F1847">
        <v>1845</v>
      </c>
      <c r="G1847">
        <f t="shared" ca="1" si="30"/>
        <v>4.8026510970063108E-3</v>
      </c>
    </row>
    <row r="1848" spans="2:7" x14ac:dyDescent="0.2">
      <c r="B1848" s="149">
        <v>42699</v>
      </c>
      <c r="C1848">
        <v>116.17673499999999</v>
      </c>
      <c r="D1848">
        <v>-1.9668220682750089E-2</v>
      </c>
      <c r="E1848">
        <v>-1.9668220682750089E-2</v>
      </c>
      <c r="F1848">
        <v>1846</v>
      </c>
      <c r="G1848">
        <f t="shared" ca="1" si="30"/>
        <v>1.5674816504838863E-2</v>
      </c>
    </row>
    <row r="1849" spans="2:7" x14ac:dyDescent="0.2">
      <c r="B1849" s="149">
        <v>42698</v>
      </c>
      <c r="C1849">
        <v>118.50756800000001</v>
      </c>
      <c r="D1849">
        <v>1.6065821290442785E-2</v>
      </c>
      <c r="E1849">
        <v>1.6065821290442785E-2</v>
      </c>
      <c r="F1849">
        <v>1847</v>
      </c>
      <c r="G1849">
        <f t="shared" ca="1" si="30"/>
        <v>-1.1508260727617006E-2</v>
      </c>
    </row>
    <row r="1850" spans="2:7" x14ac:dyDescent="0.2">
      <c r="B1850" s="149">
        <v>42697</v>
      </c>
      <c r="C1850">
        <v>116.633751</v>
      </c>
      <c r="D1850">
        <v>9.9052494187049214E-2</v>
      </c>
      <c r="E1850">
        <v>9.9052494187049214E-2</v>
      </c>
      <c r="F1850">
        <v>1848</v>
      </c>
      <c r="G1850">
        <f t="shared" ca="1" si="30"/>
        <v>-2.4226589924209618E-2</v>
      </c>
    </row>
    <row r="1851" spans="2:7" x14ac:dyDescent="0.2">
      <c r="B1851" s="149">
        <v>42696</v>
      </c>
      <c r="C1851">
        <v>106.12209300000001</v>
      </c>
      <c r="D1851">
        <v>9.4250735248369105E-2</v>
      </c>
      <c r="E1851">
        <v>9.4250735248369105E-2</v>
      </c>
      <c r="F1851">
        <v>1849</v>
      </c>
      <c r="G1851">
        <f t="shared" ca="1" si="30"/>
        <v>-8.1502845988609712E-2</v>
      </c>
    </row>
    <row r="1852" spans="2:7" x14ac:dyDescent="0.2">
      <c r="B1852" s="149">
        <v>42695</v>
      </c>
      <c r="C1852">
        <v>96.981514000000004</v>
      </c>
      <c r="D1852">
        <v>-1.256391494681309E-2</v>
      </c>
      <c r="E1852">
        <v>-1.256391494681309E-2</v>
      </c>
      <c r="F1852">
        <v>1850</v>
      </c>
      <c r="G1852">
        <f t="shared" ca="1" si="30"/>
        <v>8.7018788315944978E-3</v>
      </c>
    </row>
    <row r="1853" spans="2:7" x14ac:dyDescent="0.2">
      <c r="B1853" s="149">
        <v>42692</v>
      </c>
      <c r="C1853">
        <v>98.215485000000001</v>
      </c>
      <c r="D1853">
        <v>8.8101268397534099E-2</v>
      </c>
      <c r="E1853">
        <v>8.8101268397534099E-2</v>
      </c>
      <c r="F1853">
        <v>1851</v>
      </c>
      <c r="G1853">
        <f t="shared" ca="1" si="30"/>
        <v>4.1412494191812275E-2</v>
      </c>
    </row>
    <row r="1854" spans="2:7" x14ac:dyDescent="0.2">
      <c r="B1854" s="149">
        <v>42691</v>
      </c>
      <c r="C1854">
        <v>90.263183999999995</v>
      </c>
      <c r="D1854">
        <v>-4.1727423598293414E-2</v>
      </c>
      <c r="E1854">
        <v>-4.1727423598293414E-2</v>
      </c>
      <c r="F1854">
        <v>1852</v>
      </c>
      <c r="G1854">
        <f t="shared" ca="1" si="30"/>
        <v>-1.5604422509456522E-2</v>
      </c>
    </row>
    <row r="1855" spans="2:7" x14ac:dyDescent="0.2">
      <c r="B1855" s="149">
        <v>42690</v>
      </c>
      <c r="C1855">
        <v>94.193641999999997</v>
      </c>
      <c r="D1855">
        <v>1.9792288933975222E-2</v>
      </c>
      <c r="E1855">
        <v>1.9792288933975222E-2</v>
      </c>
      <c r="F1855">
        <v>1853</v>
      </c>
      <c r="G1855">
        <f t="shared" ca="1" si="30"/>
        <v>4.5589669200682109E-2</v>
      </c>
    </row>
    <row r="1856" spans="2:7" x14ac:dyDescent="0.2">
      <c r="B1856" s="149">
        <v>42689</v>
      </c>
      <c r="C1856">
        <v>92.365516999999997</v>
      </c>
      <c r="D1856">
        <v>-5.9562583232165518E-2</v>
      </c>
      <c r="E1856">
        <v>-5.9562583232165518E-2</v>
      </c>
      <c r="F1856">
        <v>1854</v>
      </c>
      <c r="G1856">
        <f t="shared" ca="1" si="30"/>
        <v>3.6797335995466231E-2</v>
      </c>
    </row>
    <row r="1857" spans="2:7" x14ac:dyDescent="0.2">
      <c r="B1857" s="149">
        <v>42685</v>
      </c>
      <c r="C1857">
        <v>98.215485000000001</v>
      </c>
      <c r="D1857">
        <v>-5.2886721732202602E-2</v>
      </c>
      <c r="E1857">
        <v>-5.2886721732202602E-2</v>
      </c>
      <c r="F1857">
        <v>1855</v>
      </c>
      <c r="G1857">
        <f t="shared" ca="1" si="30"/>
        <v>5.1973888748034084E-3</v>
      </c>
    </row>
    <row r="1858" spans="2:7" x14ac:dyDescent="0.2">
      <c r="B1858" s="149">
        <v>42684</v>
      </c>
      <c r="C1858">
        <v>103.69982899999999</v>
      </c>
      <c r="D1858">
        <v>2.5768535096748073E-2</v>
      </c>
      <c r="E1858">
        <v>2.5768535096748073E-2</v>
      </c>
      <c r="F1858">
        <v>1856</v>
      </c>
      <c r="G1858">
        <f t="shared" ca="1" si="30"/>
        <v>-1.0366807120962362E-2</v>
      </c>
    </row>
    <row r="1859" spans="2:7" x14ac:dyDescent="0.2">
      <c r="B1859" s="149">
        <v>42683</v>
      </c>
      <c r="C1859">
        <v>101.094765</v>
      </c>
      <c r="D1859">
        <v>-2.4261192108221287E-2</v>
      </c>
      <c r="E1859">
        <v>-2.4261192108221287E-2</v>
      </c>
      <c r="F1859">
        <v>1857</v>
      </c>
      <c r="G1859">
        <f t="shared" ref="G1859:G1922" ca="1" si="31">_xlfn.NORM.INV(RAND(),$N$5,$N$6)</f>
        <v>-3.3146692510900008E-2</v>
      </c>
    </row>
    <row r="1860" spans="2:7" x14ac:dyDescent="0.2">
      <c r="B1860" s="149">
        <v>42682</v>
      </c>
      <c r="C1860">
        <v>103.608429</v>
      </c>
      <c r="D1860">
        <v>-1.8189804518351272E-2</v>
      </c>
      <c r="E1860">
        <v>-1.8189804518351272E-2</v>
      </c>
      <c r="F1860">
        <v>1858</v>
      </c>
      <c r="G1860">
        <f t="shared" ca="1" si="31"/>
        <v>2.9586606877608612E-2</v>
      </c>
    </row>
    <row r="1861" spans="2:7" x14ac:dyDescent="0.2">
      <c r="B1861" s="149">
        <v>42681</v>
      </c>
      <c r="C1861">
        <v>105.527962</v>
      </c>
      <c r="D1861">
        <v>3.2647518058665788E-2</v>
      </c>
      <c r="E1861">
        <v>3.2647518058665788E-2</v>
      </c>
      <c r="F1861">
        <v>1859</v>
      </c>
      <c r="G1861">
        <f t="shared" ca="1" si="31"/>
        <v>-6.9526252733511318E-2</v>
      </c>
    </row>
    <row r="1862" spans="2:7" x14ac:dyDescent="0.2">
      <c r="B1862" s="149">
        <v>42678</v>
      </c>
      <c r="C1862">
        <v>102.191658</v>
      </c>
      <c r="D1862">
        <v>-5.4944989701851098E-2</v>
      </c>
      <c r="E1862">
        <v>-5.4944989701851098E-2</v>
      </c>
      <c r="F1862">
        <v>1860</v>
      </c>
      <c r="G1862">
        <f t="shared" ca="1" si="31"/>
        <v>1.5959431204042078E-2</v>
      </c>
    </row>
    <row r="1863" spans="2:7" x14ac:dyDescent="0.2">
      <c r="B1863" s="149">
        <v>42677</v>
      </c>
      <c r="C1863">
        <v>108.133026</v>
      </c>
      <c r="D1863">
        <v>9.8164429582253583E-3</v>
      </c>
      <c r="E1863">
        <v>9.8164429582253583E-3</v>
      </c>
      <c r="F1863">
        <v>1861</v>
      </c>
      <c r="G1863">
        <f t="shared" ca="1" si="31"/>
        <v>5.1337932218392087E-3</v>
      </c>
    </row>
    <row r="1864" spans="2:7" x14ac:dyDescent="0.2">
      <c r="B1864" s="149">
        <v>42676</v>
      </c>
      <c r="C1864">
        <v>107.081863</v>
      </c>
      <c r="D1864">
        <v>5.1480463070444626E-3</v>
      </c>
      <c r="E1864">
        <v>5.1480463070444626E-3</v>
      </c>
      <c r="F1864">
        <v>1862</v>
      </c>
      <c r="G1864">
        <f t="shared" ca="1" si="31"/>
        <v>-1.2005596126095572E-3</v>
      </c>
    </row>
    <row r="1865" spans="2:7" x14ac:dyDescent="0.2">
      <c r="B1865" s="149">
        <v>42675</v>
      </c>
      <c r="C1865">
        <v>106.533424</v>
      </c>
      <c r="D1865">
        <v>-1.9764421619328797E-2</v>
      </c>
      <c r="E1865">
        <v>-1.9764421619328797E-2</v>
      </c>
      <c r="F1865">
        <v>1863</v>
      </c>
      <c r="G1865">
        <f t="shared" ca="1" si="31"/>
        <v>3.6866700691496362E-2</v>
      </c>
    </row>
    <row r="1866" spans="2:7" x14ac:dyDescent="0.2">
      <c r="B1866" s="149">
        <v>42671</v>
      </c>
      <c r="C1866">
        <v>108.68145</v>
      </c>
      <c r="D1866">
        <v>2.9437298874405694E-2</v>
      </c>
      <c r="E1866">
        <v>2.9437298874405694E-2</v>
      </c>
      <c r="F1866">
        <v>1864</v>
      </c>
      <c r="G1866">
        <f t="shared" ca="1" si="31"/>
        <v>-1.5673978310193157E-2</v>
      </c>
    </row>
    <row r="1867" spans="2:7" x14ac:dyDescent="0.2">
      <c r="B1867" s="149">
        <v>42670</v>
      </c>
      <c r="C1867">
        <v>105.57364699999999</v>
      </c>
      <c r="D1867">
        <v>1.7621026691999407E-2</v>
      </c>
      <c r="E1867">
        <v>1.7621026691999407E-2</v>
      </c>
      <c r="F1867">
        <v>1865</v>
      </c>
      <c r="G1867">
        <f t="shared" ca="1" si="31"/>
        <v>8.0951582342173624E-3</v>
      </c>
    </row>
    <row r="1868" spans="2:7" x14ac:dyDescent="0.2">
      <c r="B1868" s="149">
        <v>42669</v>
      </c>
      <c r="C1868">
        <v>103.745544</v>
      </c>
      <c r="D1868">
        <v>0</v>
      </c>
      <c r="E1868">
        <v>0</v>
      </c>
      <c r="F1868">
        <v>1866</v>
      </c>
      <c r="G1868">
        <f t="shared" ca="1" si="31"/>
        <v>-8.8272451428795501E-2</v>
      </c>
    </row>
    <row r="1869" spans="2:7" x14ac:dyDescent="0.2">
      <c r="B1869" s="149">
        <v>42668</v>
      </c>
      <c r="C1869">
        <v>103.745544</v>
      </c>
      <c r="D1869">
        <v>-2.6361914313204507E-3</v>
      </c>
      <c r="E1869">
        <v>-2.6361914313204507E-3</v>
      </c>
      <c r="F1869">
        <v>1867</v>
      </c>
      <c r="G1869">
        <f t="shared" ca="1" si="31"/>
        <v>3.5561405078930519E-2</v>
      </c>
    </row>
    <row r="1870" spans="2:7" x14ac:dyDescent="0.2">
      <c r="B1870" s="149">
        <v>42667</v>
      </c>
      <c r="C1870">
        <v>104.01976000000001</v>
      </c>
      <c r="D1870">
        <v>-6.980811172535995E-3</v>
      </c>
      <c r="E1870">
        <v>-6.980811172535995E-3</v>
      </c>
      <c r="F1870">
        <v>1868</v>
      </c>
      <c r="G1870">
        <f t="shared" ca="1" si="31"/>
        <v>-5.246053834492384E-2</v>
      </c>
    </row>
    <row r="1871" spans="2:7" x14ac:dyDescent="0.2">
      <c r="B1871" s="149">
        <v>42664</v>
      </c>
      <c r="C1871">
        <v>104.751007</v>
      </c>
      <c r="D1871">
        <v>2.5962367200242559E-2</v>
      </c>
      <c r="E1871">
        <v>2.5962367200242559E-2</v>
      </c>
      <c r="F1871">
        <v>1869</v>
      </c>
      <c r="G1871">
        <f t="shared" ca="1" si="31"/>
        <v>3.4544478524707288E-2</v>
      </c>
    </row>
    <row r="1872" spans="2:7" x14ac:dyDescent="0.2">
      <c r="B1872" s="149">
        <v>42663</v>
      </c>
      <c r="C1872">
        <v>102.10024300000001</v>
      </c>
      <c r="D1872">
        <v>6.3063719956307201E-3</v>
      </c>
      <c r="E1872">
        <v>6.3063719956307201E-3</v>
      </c>
      <c r="F1872">
        <v>1870</v>
      </c>
      <c r="G1872">
        <f t="shared" ca="1" si="31"/>
        <v>2.8019957552560863E-2</v>
      </c>
    </row>
    <row r="1873" spans="2:7" x14ac:dyDescent="0.2">
      <c r="B1873" s="149">
        <v>42662</v>
      </c>
      <c r="C1873">
        <v>101.460396</v>
      </c>
      <c r="D1873">
        <v>1.5089152313022609E-2</v>
      </c>
      <c r="E1873">
        <v>1.5089152313022609E-2</v>
      </c>
      <c r="F1873">
        <v>1871</v>
      </c>
      <c r="G1873">
        <f t="shared" ca="1" si="31"/>
        <v>1.1632665192360002E-2</v>
      </c>
    </row>
    <row r="1874" spans="2:7" x14ac:dyDescent="0.2">
      <c r="B1874" s="149">
        <v>42661</v>
      </c>
      <c r="C1874">
        <v>99.952202</v>
      </c>
      <c r="D1874">
        <v>9.153542280066516E-4</v>
      </c>
      <c r="E1874">
        <v>9.153542280066516E-4</v>
      </c>
      <c r="F1874">
        <v>1872</v>
      </c>
      <c r="G1874">
        <f t="shared" ca="1" si="31"/>
        <v>6.5707592925282748E-2</v>
      </c>
    </row>
    <row r="1875" spans="2:7" x14ac:dyDescent="0.2">
      <c r="B1875" s="149">
        <v>42660</v>
      </c>
      <c r="C1875">
        <v>99.860793999999999</v>
      </c>
      <c r="D1875">
        <v>-9.0702691105000281E-3</v>
      </c>
      <c r="E1875">
        <v>-9.0702691105000281E-3</v>
      </c>
      <c r="F1875">
        <v>1873</v>
      </c>
      <c r="G1875">
        <f t="shared" ca="1" si="31"/>
        <v>-4.0259366873443378E-2</v>
      </c>
    </row>
    <row r="1876" spans="2:7" x14ac:dyDescent="0.2">
      <c r="B1876" s="149">
        <v>42657</v>
      </c>
      <c r="C1876">
        <v>100.774849</v>
      </c>
      <c r="D1876">
        <v>-1.2981301131673142E-2</v>
      </c>
      <c r="E1876">
        <v>-1.2981301131673142E-2</v>
      </c>
      <c r="F1876">
        <v>1874</v>
      </c>
      <c r="G1876">
        <f t="shared" ca="1" si="31"/>
        <v>-1.6439825049528567E-2</v>
      </c>
    </row>
    <row r="1877" spans="2:7" x14ac:dyDescent="0.2">
      <c r="B1877" s="149">
        <v>42656</v>
      </c>
      <c r="C1877">
        <v>102.10024300000001</v>
      </c>
      <c r="D1877">
        <v>-5.017002985835959E-2</v>
      </c>
      <c r="E1877">
        <v>-5.017002985835959E-2</v>
      </c>
      <c r="F1877">
        <v>1875</v>
      </c>
      <c r="G1877">
        <f t="shared" ca="1" si="31"/>
        <v>1.7448968763481877E-2</v>
      </c>
    </row>
    <row r="1878" spans="2:7" x14ac:dyDescent="0.2">
      <c r="B1878" s="149">
        <v>42653</v>
      </c>
      <c r="C1878">
        <v>107.493179</v>
      </c>
      <c r="D1878">
        <v>-1.3836404582305936E-2</v>
      </c>
      <c r="E1878">
        <v>-1.3836404582305936E-2</v>
      </c>
      <c r="F1878">
        <v>1876</v>
      </c>
      <c r="G1878">
        <f t="shared" ca="1" si="31"/>
        <v>1.2403316584160802E-2</v>
      </c>
    </row>
    <row r="1879" spans="2:7" x14ac:dyDescent="0.2">
      <c r="B1879" s="149">
        <v>42650</v>
      </c>
      <c r="C1879">
        <v>109.001366</v>
      </c>
      <c r="D1879">
        <v>3.3655219391406864E-3</v>
      </c>
      <c r="E1879">
        <v>3.3655219391406864E-3</v>
      </c>
      <c r="F1879">
        <v>1877</v>
      </c>
      <c r="G1879">
        <f t="shared" ca="1" si="31"/>
        <v>-3.0135185226523274E-3</v>
      </c>
    </row>
    <row r="1880" spans="2:7" x14ac:dyDescent="0.2">
      <c r="B1880" s="149">
        <v>42649</v>
      </c>
      <c r="C1880">
        <v>108.63575</v>
      </c>
      <c r="D1880">
        <v>-2.517822840932625E-3</v>
      </c>
      <c r="E1880">
        <v>-2.517822840932625E-3</v>
      </c>
      <c r="F1880">
        <v>1878</v>
      </c>
      <c r="G1880">
        <f t="shared" ca="1" si="31"/>
        <v>-6.5524496590078432E-3</v>
      </c>
    </row>
    <row r="1881" spans="2:7" x14ac:dyDescent="0.2">
      <c r="B1881" s="149">
        <v>42648</v>
      </c>
      <c r="C1881">
        <v>108.909966</v>
      </c>
      <c r="D1881">
        <v>5.349244753243719E-2</v>
      </c>
      <c r="E1881">
        <v>5.349244753243719E-2</v>
      </c>
      <c r="F1881">
        <v>1879</v>
      </c>
      <c r="G1881">
        <f t="shared" ca="1" si="31"/>
        <v>-1.8022177888342466E-2</v>
      </c>
    </row>
    <row r="1882" spans="2:7" x14ac:dyDescent="0.2">
      <c r="B1882" s="149">
        <v>42647</v>
      </c>
      <c r="C1882">
        <v>103.379921</v>
      </c>
      <c r="D1882">
        <v>6.2278915975400298E-3</v>
      </c>
      <c r="E1882">
        <v>6.2278915975400298E-3</v>
      </c>
      <c r="F1882">
        <v>1880</v>
      </c>
      <c r="G1882">
        <f t="shared" ca="1" si="31"/>
        <v>3.626796433842442E-2</v>
      </c>
    </row>
    <row r="1883" spans="2:7" x14ac:dyDescent="0.2">
      <c r="B1883" s="149">
        <v>42646</v>
      </c>
      <c r="C1883">
        <v>102.740067</v>
      </c>
      <c r="D1883">
        <v>3.78577196183639E-2</v>
      </c>
      <c r="E1883">
        <v>3.78577196183639E-2</v>
      </c>
      <c r="F1883">
        <v>1881</v>
      </c>
      <c r="G1883">
        <f t="shared" ca="1" si="31"/>
        <v>6.2464662789672921E-2</v>
      </c>
    </row>
    <row r="1884" spans="2:7" x14ac:dyDescent="0.2">
      <c r="B1884" s="149">
        <v>42643</v>
      </c>
      <c r="C1884">
        <v>98.992439000000005</v>
      </c>
      <c r="D1884">
        <v>2.1216358692773871E-2</v>
      </c>
      <c r="E1884">
        <v>2.1216358692773871E-2</v>
      </c>
      <c r="F1884">
        <v>1882</v>
      </c>
      <c r="G1884">
        <f t="shared" ca="1" si="31"/>
        <v>-1.1379835925750311E-2</v>
      </c>
    </row>
    <row r="1885" spans="2:7" x14ac:dyDescent="0.2">
      <c r="B1885" s="149">
        <v>42642</v>
      </c>
      <c r="C1885">
        <v>96.935813999999993</v>
      </c>
      <c r="D1885">
        <v>-7.0552262210389585E-2</v>
      </c>
      <c r="E1885">
        <v>-7.0552262210389585E-2</v>
      </c>
      <c r="F1885">
        <v>1883</v>
      </c>
      <c r="G1885">
        <f t="shared" ca="1" si="31"/>
        <v>-1.3899339702021681E-2</v>
      </c>
    </row>
    <row r="1886" spans="2:7" x14ac:dyDescent="0.2">
      <c r="B1886" s="149">
        <v>42641</v>
      </c>
      <c r="C1886">
        <v>104.29399100000001</v>
      </c>
      <c r="D1886">
        <v>1.1076707209042306E-2</v>
      </c>
      <c r="E1886">
        <v>1.1076707209042306E-2</v>
      </c>
      <c r="F1886">
        <v>1884</v>
      </c>
      <c r="G1886">
        <f t="shared" ca="1" si="31"/>
        <v>4.4770726848014981E-2</v>
      </c>
    </row>
    <row r="1887" spans="2:7" x14ac:dyDescent="0.2">
      <c r="B1887" s="149">
        <v>42640</v>
      </c>
      <c r="C1887">
        <v>103.15141300000001</v>
      </c>
      <c r="D1887">
        <v>-6.164748361278098E-3</v>
      </c>
      <c r="E1887">
        <v>-6.164748361278098E-3</v>
      </c>
      <c r="F1887">
        <v>1885</v>
      </c>
      <c r="G1887">
        <f t="shared" ca="1" si="31"/>
        <v>-7.1458259503793323E-3</v>
      </c>
    </row>
    <row r="1888" spans="2:7" x14ac:dyDescent="0.2">
      <c r="B1888" s="149">
        <v>42639</v>
      </c>
      <c r="C1888">
        <v>103.79125999999999</v>
      </c>
      <c r="D1888">
        <v>-1.432268898015227E-2</v>
      </c>
      <c r="E1888">
        <v>-1.432268898015227E-2</v>
      </c>
      <c r="F1888">
        <v>1886</v>
      </c>
      <c r="G1888">
        <f t="shared" ca="1" si="31"/>
        <v>4.0274214514787049E-2</v>
      </c>
    </row>
    <row r="1889" spans="2:7" x14ac:dyDescent="0.2">
      <c r="B1889" s="149">
        <v>42636</v>
      </c>
      <c r="C1889">
        <v>105.299431</v>
      </c>
      <c r="D1889">
        <v>-1.2853467279998327E-2</v>
      </c>
      <c r="E1889">
        <v>-1.2853467279998327E-2</v>
      </c>
      <c r="F1889">
        <v>1887</v>
      </c>
      <c r="G1889">
        <f t="shared" ca="1" si="31"/>
        <v>4.9782663763528218E-2</v>
      </c>
    </row>
    <row r="1890" spans="2:7" x14ac:dyDescent="0.2">
      <c r="B1890" s="149">
        <v>42635</v>
      </c>
      <c r="C1890">
        <v>106.670517</v>
      </c>
      <c r="D1890">
        <v>4.3028051584516561E-3</v>
      </c>
      <c r="E1890">
        <v>4.3028051584516561E-3</v>
      </c>
      <c r="F1890">
        <v>1888</v>
      </c>
      <c r="G1890">
        <f t="shared" ca="1" si="31"/>
        <v>7.6892171407736531E-3</v>
      </c>
    </row>
    <row r="1891" spans="2:7" x14ac:dyDescent="0.2">
      <c r="B1891" s="149">
        <v>42634</v>
      </c>
      <c r="C1891">
        <v>106.21350099999999</v>
      </c>
      <c r="D1891">
        <v>-5.6051873576620295E-2</v>
      </c>
      <c r="E1891">
        <v>-5.6051873576620295E-2</v>
      </c>
      <c r="F1891">
        <v>1889</v>
      </c>
      <c r="G1891">
        <f t="shared" ca="1" si="31"/>
        <v>2.9318051758345613E-2</v>
      </c>
    </row>
    <row r="1892" spans="2:7" x14ac:dyDescent="0.2">
      <c r="B1892" s="149">
        <v>42633</v>
      </c>
      <c r="C1892">
        <v>112.52048499999999</v>
      </c>
      <c r="D1892">
        <v>-1.8341381672093912E-2</v>
      </c>
      <c r="E1892">
        <v>-1.8341381672093912E-2</v>
      </c>
      <c r="F1892">
        <v>1890</v>
      </c>
      <c r="G1892">
        <f t="shared" ca="1" si="31"/>
        <v>-2.8995605939595673E-2</v>
      </c>
    </row>
    <row r="1893" spans="2:7" x14ac:dyDescent="0.2">
      <c r="B1893" s="149">
        <v>42632</v>
      </c>
      <c r="C1893">
        <v>114.622826</v>
      </c>
      <c r="D1893">
        <v>0.10290244687337233</v>
      </c>
      <c r="E1893">
        <v>0.10290244687337233</v>
      </c>
      <c r="F1893">
        <v>1891</v>
      </c>
      <c r="G1893">
        <f t="shared" ca="1" si="31"/>
        <v>1.6186479185699418E-2</v>
      </c>
    </row>
    <row r="1894" spans="2:7" x14ac:dyDescent="0.2">
      <c r="B1894" s="149">
        <v>42629</v>
      </c>
      <c r="C1894">
        <v>103.92834499999999</v>
      </c>
      <c r="D1894">
        <v>4.9861444468501159E-2</v>
      </c>
      <c r="E1894">
        <v>4.9861444468501159E-2</v>
      </c>
      <c r="F1894">
        <v>1892</v>
      </c>
      <c r="G1894">
        <f t="shared" ca="1" si="31"/>
        <v>1.7930696895894396E-2</v>
      </c>
    </row>
    <row r="1895" spans="2:7" x14ac:dyDescent="0.2">
      <c r="B1895" s="149">
        <v>42628</v>
      </c>
      <c r="C1895">
        <v>98.992439000000005</v>
      </c>
      <c r="D1895">
        <v>-1.9909563019341516E-2</v>
      </c>
      <c r="E1895">
        <v>-1.9909563019341516E-2</v>
      </c>
      <c r="F1895">
        <v>1893</v>
      </c>
      <c r="G1895">
        <f t="shared" ca="1" si="31"/>
        <v>3.7021957136072377E-2</v>
      </c>
    </row>
    <row r="1896" spans="2:7" x14ac:dyDescent="0.2">
      <c r="B1896" s="149">
        <v>42627</v>
      </c>
      <c r="C1896">
        <v>101.003372</v>
      </c>
      <c r="D1896">
        <v>3.1264685778167663E-2</v>
      </c>
      <c r="E1896">
        <v>3.1264685778167663E-2</v>
      </c>
      <c r="F1896">
        <v>1894</v>
      </c>
      <c r="G1896">
        <f t="shared" ca="1" si="31"/>
        <v>1.7463720273714197E-3</v>
      </c>
    </row>
    <row r="1897" spans="2:7" x14ac:dyDescent="0.2">
      <c r="B1897" s="149">
        <v>42625</v>
      </c>
      <c r="C1897">
        <v>97.941269000000005</v>
      </c>
      <c r="D1897">
        <v>-3.598751548155537E-2</v>
      </c>
      <c r="E1897">
        <v>-3.598751548155537E-2</v>
      </c>
      <c r="F1897">
        <v>1895</v>
      </c>
      <c r="G1897">
        <f t="shared" ca="1" si="31"/>
        <v>-1.0307599059954337E-2</v>
      </c>
    </row>
    <row r="1898" spans="2:7" x14ac:dyDescent="0.2">
      <c r="B1898" s="149">
        <v>42622</v>
      </c>
      <c r="C1898">
        <v>101.597511</v>
      </c>
      <c r="D1898">
        <v>2.395207553065172E-2</v>
      </c>
      <c r="E1898">
        <v>2.395207553065172E-2</v>
      </c>
      <c r="F1898">
        <v>1896</v>
      </c>
      <c r="G1898">
        <f t="shared" ca="1" si="31"/>
        <v>3.8388828976269218E-2</v>
      </c>
    </row>
    <row r="1899" spans="2:7" x14ac:dyDescent="0.2">
      <c r="B1899" s="149">
        <v>42621</v>
      </c>
      <c r="C1899">
        <v>99.220962999999998</v>
      </c>
      <c r="D1899">
        <v>-2.7560632134353094E-3</v>
      </c>
      <c r="E1899">
        <v>-2.7560632134353094E-3</v>
      </c>
      <c r="F1899">
        <v>1897</v>
      </c>
      <c r="G1899">
        <f t="shared" ca="1" si="31"/>
        <v>-1.7433849774068075E-2</v>
      </c>
    </row>
    <row r="1900" spans="2:7" x14ac:dyDescent="0.2">
      <c r="B1900" s="149">
        <v>42620</v>
      </c>
      <c r="C1900">
        <v>99.495177999999996</v>
      </c>
      <c r="D1900">
        <v>4.3624112640505343E-2</v>
      </c>
      <c r="E1900">
        <v>4.3624112640505343E-2</v>
      </c>
      <c r="F1900">
        <v>1898</v>
      </c>
      <c r="G1900">
        <f t="shared" ca="1" si="31"/>
        <v>-2.8217265851083285E-2</v>
      </c>
    </row>
    <row r="1901" spans="2:7" x14ac:dyDescent="0.2">
      <c r="B1901" s="149">
        <v>42619</v>
      </c>
      <c r="C1901">
        <v>95.336219999999997</v>
      </c>
      <c r="D1901">
        <v>-1.4360032729562957E-3</v>
      </c>
      <c r="E1901">
        <v>-1.4360032729562957E-3</v>
      </c>
      <c r="F1901">
        <v>1899</v>
      </c>
      <c r="G1901">
        <f t="shared" ca="1" si="31"/>
        <v>7.4597600242434364E-3</v>
      </c>
    </row>
    <row r="1902" spans="2:7" x14ac:dyDescent="0.2">
      <c r="B1902" s="149">
        <v>42615</v>
      </c>
      <c r="C1902">
        <v>95.473320000000001</v>
      </c>
      <c r="D1902">
        <v>2.3993226632631239E-3</v>
      </c>
      <c r="E1902">
        <v>2.3993226632631239E-3</v>
      </c>
      <c r="F1902">
        <v>1900</v>
      </c>
      <c r="G1902">
        <f t="shared" ca="1" si="31"/>
        <v>-1.4716553107111622E-2</v>
      </c>
    </row>
    <row r="1903" spans="2:7" x14ac:dyDescent="0.2">
      <c r="B1903" s="149">
        <v>42614</v>
      </c>
      <c r="C1903">
        <v>95.244797000000005</v>
      </c>
      <c r="D1903">
        <v>-3.4291138020333435E-2</v>
      </c>
      <c r="E1903">
        <v>-3.4291138020333435E-2</v>
      </c>
      <c r="F1903">
        <v>1901</v>
      </c>
      <c r="G1903">
        <f t="shared" ca="1" si="31"/>
        <v>-1.3511873894897651E-2</v>
      </c>
    </row>
    <row r="1904" spans="2:7" x14ac:dyDescent="0.2">
      <c r="B1904" s="149">
        <v>42613</v>
      </c>
      <c r="C1904">
        <v>98.626823000000002</v>
      </c>
      <c r="D1904">
        <v>3.4515769557467296E-2</v>
      </c>
      <c r="E1904">
        <v>3.4515769557467296E-2</v>
      </c>
      <c r="F1904">
        <v>1902</v>
      </c>
      <c r="G1904">
        <f t="shared" ca="1" si="31"/>
        <v>5.1108468547661642E-2</v>
      </c>
    </row>
    <row r="1905" spans="2:7" x14ac:dyDescent="0.2">
      <c r="B1905" s="149">
        <v>42612</v>
      </c>
      <c r="C1905">
        <v>95.336219999999997</v>
      </c>
      <c r="D1905">
        <v>-1.0905607842885438E-2</v>
      </c>
      <c r="E1905">
        <v>-1.0905607842885438E-2</v>
      </c>
      <c r="F1905">
        <v>1903</v>
      </c>
      <c r="G1905">
        <f t="shared" ca="1" si="31"/>
        <v>2.5607839373548045E-3</v>
      </c>
    </row>
    <row r="1906" spans="2:7" x14ac:dyDescent="0.2">
      <c r="B1906" s="149">
        <v>42611</v>
      </c>
      <c r="C1906">
        <v>96.387383</v>
      </c>
      <c r="D1906">
        <v>-1.1714986612573175E-2</v>
      </c>
      <c r="E1906">
        <v>-1.1714986612573175E-2</v>
      </c>
      <c r="F1906">
        <v>1904</v>
      </c>
      <c r="G1906">
        <f t="shared" ca="1" si="31"/>
        <v>-5.6228122786868728E-2</v>
      </c>
    </row>
    <row r="1907" spans="2:7" x14ac:dyDescent="0.2">
      <c r="B1907" s="149">
        <v>42608</v>
      </c>
      <c r="C1907">
        <v>97.529944999999998</v>
      </c>
      <c r="D1907">
        <v>1.619043484087504E-2</v>
      </c>
      <c r="E1907">
        <v>1.619043484087504E-2</v>
      </c>
      <c r="F1907">
        <v>1905</v>
      </c>
      <c r="G1907">
        <f t="shared" ca="1" si="31"/>
        <v>-2.6567328991961649E-2</v>
      </c>
    </row>
    <row r="1908" spans="2:7" x14ac:dyDescent="0.2">
      <c r="B1908" s="149">
        <v>42607</v>
      </c>
      <c r="C1908">
        <v>95.976050999999998</v>
      </c>
      <c r="D1908">
        <v>-4.0657782393720775E-2</v>
      </c>
      <c r="E1908">
        <v>-4.0657782393720775E-2</v>
      </c>
      <c r="F1908">
        <v>1906</v>
      </c>
      <c r="G1908">
        <f t="shared" ca="1" si="31"/>
        <v>4.0581172482381765E-2</v>
      </c>
    </row>
    <row r="1909" spans="2:7" x14ac:dyDescent="0.2">
      <c r="B1909" s="149">
        <v>42606</v>
      </c>
      <c r="C1909">
        <v>100.04360200000001</v>
      </c>
      <c r="D1909">
        <v>-9.9503924231670038E-3</v>
      </c>
      <c r="E1909">
        <v>-9.9503924231670038E-3</v>
      </c>
      <c r="F1909">
        <v>1907</v>
      </c>
      <c r="G1909">
        <f t="shared" ca="1" si="31"/>
        <v>2.0324690800836737E-2</v>
      </c>
    </row>
    <row r="1910" spans="2:7" x14ac:dyDescent="0.2">
      <c r="B1910" s="149">
        <v>42605</v>
      </c>
      <c r="C1910">
        <v>101.04908</v>
      </c>
      <c r="D1910">
        <v>7.7485348419587333E-3</v>
      </c>
      <c r="E1910">
        <v>7.7485348419587333E-3</v>
      </c>
      <c r="F1910">
        <v>1908</v>
      </c>
      <c r="G1910">
        <f t="shared" ca="1" si="31"/>
        <v>-1.6002423847910747E-2</v>
      </c>
    </row>
    <row r="1911" spans="2:7" x14ac:dyDescent="0.2">
      <c r="B1911" s="149">
        <v>42604</v>
      </c>
      <c r="C1911">
        <v>100.27211800000001</v>
      </c>
      <c r="D1911">
        <v>-4.5256795122443974E-2</v>
      </c>
      <c r="E1911">
        <v>-4.5256795122443974E-2</v>
      </c>
      <c r="F1911">
        <v>1909</v>
      </c>
      <c r="G1911">
        <f t="shared" ca="1" si="31"/>
        <v>-4.112092402892252E-2</v>
      </c>
    </row>
    <row r="1912" spans="2:7" x14ac:dyDescent="0.2">
      <c r="B1912" s="149">
        <v>42601</v>
      </c>
      <c r="C1912">
        <v>105.025223</v>
      </c>
      <c r="D1912">
        <v>-8.6965300393262014E-4</v>
      </c>
      <c r="E1912">
        <v>-8.6965300393262014E-4</v>
      </c>
      <c r="F1912">
        <v>1910</v>
      </c>
      <c r="G1912">
        <f t="shared" ca="1" si="31"/>
        <v>-7.7017977483495297E-3</v>
      </c>
    </row>
    <row r="1913" spans="2:7" x14ac:dyDescent="0.2">
      <c r="B1913" s="149">
        <v>42600</v>
      </c>
      <c r="C1913">
        <v>105.11663799999999</v>
      </c>
      <c r="D1913">
        <v>9.2636763710958761E-2</v>
      </c>
      <c r="E1913">
        <v>9.2636763710958761E-2</v>
      </c>
      <c r="F1913">
        <v>1911</v>
      </c>
      <c r="G1913">
        <f t="shared" ca="1" si="31"/>
        <v>-2.0856938566338003E-2</v>
      </c>
    </row>
    <row r="1914" spans="2:7" x14ac:dyDescent="0.2">
      <c r="B1914" s="149">
        <v>42599</v>
      </c>
      <c r="C1914">
        <v>96.204559000000003</v>
      </c>
      <c r="D1914">
        <v>-6.4028461759698382E-2</v>
      </c>
      <c r="E1914">
        <v>-6.4028461759698382E-2</v>
      </c>
      <c r="F1914">
        <v>1912</v>
      </c>
      <c r="G1914">
        <f t="shared" ca="1" si="31"/>
        <v>-2.7203632024390054E-2</v>
      </c>
    </row>
    <row r="1915" spans="2:7" x14ac:dyDescent="0.2">
      <c r="B1915" s="149">
        <v>42598</v>
      </c>
      <c r="C1915">
        <v>102.785774</v>
      </c>
      <c r="D1915">
        <v>8.9726773218457463E-3</v>
      </c>
      <c r="E1915">
        <v>8.9726773218457463E-3</v>
      </c>
      <c r="F1915">
        <v>1913</v>
      </c>
      <c r="G1915">
        <f t="shared" ca="1" si="31"/>
        <v>-3.0093141135789443E-2</v>
      </c>
    </row>
    <row r="1916" spans="2:7" x14ac:dyDescent="0.2">
      <c r="B1916" s="149">
        <v>42594</v>
      </c>
      <c r="C1916">
        <v>101.871712</v>
      </c>
      <c r="D1916">
        <v>-6.8143950030157427E-2</v>
      </c>
      <c r="E1916">
        <v>-6.8143950030157427E-2</v>
      </c>
      <c r="F1916">
        <v>1914</v>
      </c>
      <c r="G1916">
        <f t="shared" ca="1" si="31"/>
        <v>-4.7684617821692636E-2</v>
      </c>
    </row>
    <row r="1917" spans="2:7" x14ac:dyDescent="0.2">
      <c r="B1917" s="149">
        <v>42593</v>
      </c>
      <c r="C1917">
        <v>109.321297</v>
      </c>
      <c r="D1917">
        <v>-1.1161504210654498E-2</v>
      </c>
      <c r="E1917">
        <v>-1.1161504210654498E-2</v>
      </c>
      <c r="F1917">
        <v>1915</v>
      </c>
      <c r="G1917">
        <f t="shared" ca="1" si="31"/>
        <v>7.2818897163524271E-2</v>
      </c>
    </row>
    <row r="1918" spans="2:7" x14ac:dyDescent="0.2">
      <c r="B1918" s="149">
        <v>42592</v>
      </c>
      <c r="C1918">
        <v>110.55526</v>
      </c>
      <c r="D1918">
        <v>-2.8904155590910696E-2</v>
      </c>
      <c r="E1918">
        <v>-2.8904155590910696E-2</v>
      </c>
      <c r="F1918">
        <v>1916</v>
      </c>
      <c r="G1918">
        <f t="shared" ca="1" si="31"/>
        <v>9.8359563279559158E-3</v>
      </c>
    </row>
    <row r="1919" spans="2:7" x14ac:dyDescent="0.2">
      <c r="B1919" s="149">
        <v>42591</v>
      </c>
      <c r="C1919">
        <v>113.845879</v>
      </c>
      <c r="D1919">
        <v>-0.19359019049442103</v>
      </c>
      <c r="E1919">
        <v>-0.19359019049442103</v>
      </c>
      <c r="F1919">
        <v>1917</v>
      </c>
      <c r="G1919">
        <f t="shared" ca="1" si="31"/>
        <v>2.361477264853552E-2</v>
      </c>
    </row>
    <row r="1920" spans="2:7" x14ac:dyDescent="0.2">
      <c r="B1920" s="149">
        <v>42590</v>
      </c>
      <c r="C1920">
        <v>141.176208</v>
      </c>
      <c r="D1920">
        <v>-3.9490113530990877E-2</v>
      </c>
      <c r="E1920">
        <v>-3.9490113530990877E-2</v>
      </c>
      <c r="F1920">
        <v>1918</v>
      </c>
      <c r="G1920">
        <f t="shared" ca="1" si="31"/>
        <v>-3.5539885749338508E-2</v>
      </c>
    </row>
    <row r="1921" spans="2:7" x14ac:dyDescent="0.2">
      <c r="B1921" s="149">
        <v>42587</v>
      </c>
      <c r="C1921">
        <v>146.98048399999999</v>
      </c>
      <c r="D1921">
        <v>-2.3382717504454368E-2</v>
      </c>
      <c r="E1921">
        <v>-2.3382717504454368E-2</v>
      </c>
      <c r="F1921">
        <v>1919</v>
      </c>
      <c r="G1921">
        <f t="shared" ca="1" si="31"/>
        <v>-6.197688828472105E-3</v>
      </c>
    </row>
    <row r="1922" spans="2:7" x14ac:dyDescent="0.2">
      <c r="B1922" s="149">
        <v>42586</v>
      </c>
      <c r="C1922">
        <v>150.499573</v>
      </c>
      <c r="D1922">
        <v>3.5860234017390101E-2</v>
      </c>
      <c r="E1922">
        <v>3.5860234017390101E-2</v>
      </c>
      <c r="F1922">
        <v>1920</v>
      </c>
      <c r="G1922">
        <f t="shared" ca="1" si="31"/>
        <v>3.2332253825385369E-2</v>
      </c>
    </row>
    <row r="1923" spans="2:7" x14ac:dyDescent="0.2">
      <c r="B1923" s="149">
        <v>42585</v>
      </c>
      <c r="C1923">
        <v>145.28945899999999</v>
      </c>
      <c r="D1923">
        <v>-1.27328647476567E-2</v>
      </c>
      <c r="E1923">
        <v>-1.27328647476567E-2</v>
      </c>
      <c r="F1923">
        <v>1921</v>
      </c>
      <c r="G1923">
        <f t="shared" ref="G1923:G1986" ca="1" si="32">_xlfn.NORM.INV(RAND(),$N$5,$N$6)</f>
        <v>-8.1138315130944993E-3</v>
      </c>
    </row>
    <row r="1924" spans="2:7" x14ac:dyDescent="0.2">
      <c r="B1924" s="149">
        <v>42584</v>
      </c>
      <c r="C1924">
        <v>147.16326900000001</v>
      </c>
      <c r="D1924">
        <v>1.8342645132764221E-2</v>
      </c>
      <c r="E1924">
        <v>1.8342645132764221E-2</v>
      </c>
      <c r="F1924">
        <v>1922</v>
      </c>
      <c r="G1924">
        <f t="shared" ca="1" si="32"/>
        <v>-2.5044009309577401E-2</v>
      </c>
    </row>
    <row r="1925" spans="2:7" x14ac:dyDescent="0.2">
      <c r="B1925" s="149">
        <v>42583</v>
      </c>
      <c r="C1925">
        <v>144.51252700000001</v>
      </c>
      <c r="D1925">
        <v>1.4111809236742984E-2</v>
      </c>
      <c r="E1925">
        <v>1.4111809236742984E-2</v>
      </c>
      <c r="F1925">
        <v>1923</v>
      </c>
      <c r="G1925">
        <f t="shared" ca="1" si="32"/>
        <v>-3.2568018989854786E-2</v>
      </c>
    </row>
    <row r="1926" spans="2:7" x14ac:dyDescent="0.2">
      <c r="B1926" s="149">
        <v>42580</v>
      </c>
      <c r="C1926">
        <v>142.50157200000001</v>
      </c>
      <c r="D1926">
        <v>3.108474200265136E-2</v>
      </c>
      <c r="E1926">
        <v>3.108474200265136E-2</v>
      </c>
      <c r="F1926">
        <v>1924</v>
      </c>
      <c r="G1926">
        <f t="shared" ca="1" si="32"/>
        <v>-1.9281176292077512E-2</v>
      </c>
    </row>
    <row r="1927" spans="2:7" x14ac:dyDescent="0.2">
      <c r="B1927" s="149">
        <v>42579</v>
      </c>
      <c r="C1927">
        <v>138.20549</v>
      </c>
      <c r="D1927">
        <v>-7.2229134710827658E-3</v>
      </c>
      <c r="E1927">
        <v>-7.2229134710827658E-3</v>
      </c>
      <c r="F1927">
        <v>1925</v>
      </c>
      <c r="G1927">
        <f t="shared" ca="1" si="32"/>
        <v>-1.7953549044794171E-2</v>
      </c>
    </row>
    <row r="1928" spans="2:7" x14ac:dyDescent="0.2">
      <c r="B1928" s="149">
        <v>42578</v>
      </c>
      <c r="C1928">
        <v>139.21099899999999</v>
      </c>
      <c r="D1928">
        <v>8.2754550244001027E-3</v>
      </c>
      <c r="E1928">
        <v>8.2754550244001027E-3</v>
      </c>
      <c r="F1928">
        <v>1926</v>
      </c>
      <c r="G1928">
        <f t="shared" ca="1" si="32"/>
        <v>6.0085088144205372E-3</v>
      </c>
    </row>
    <row r="1929" spans="2:7" x14ac:dyDescent="0.2">
      <c r="B1929" s="149">
        <v>42577</v>
      </c>
      <c r="C1929">
        <v>138.06842</v>
      </c>
      <c r="D1929">
        <v>-7.8815147916269281E-3</v>
      </c>
      <c r="E1929">
        <v>-7.8815147916269281E-3</v>
      </c>
      <c r="F1929">
        <v>1927</v>
      </c>
      <c r="G1929">
        <f t="shared" ca="1" si="32"/>
        <v>-1.9032262417950412E-2</v>
      </c>
    </row>
    <row r="1930" spans="2:7" x14ac:dyDescent="0.2">
      <c r="B1930" s="149">
        <v>42576</v>
      </c>
      <c r="C1930">
        <v>139.16525300000001</v>
      </c>
      <c r="D1930">
        <v>1.2636846617118502E-2</v>
      </c>
      <c r="E1930">
        <v>1.2636846617118502E-2</v>
      </c>
      <c r="F1930">
        <v>1928</v>
      </c>
      <c r="G1930">
        <f t="shared" ca="1" si="32"/>
        <v>1.2880322951448345E-2</v>
      </c>
    </row>
    <row r="1931" spans="2:7" x14ac:dyDescent="0.2">
      <c r="B1931" s="149">
        <v>42573</v>
      </c>
      <c r="C1931">
        <v>137.42858899999999</v>
      </c>
      <c r="D1931">
        <v>4.6778494412607983E-3</v>
      </c>
      <c r="E1931">
        <v>4.6778494412607983E-3</v>
      </c>
      <c r="F1931">
        <v>1929</v>
      </c>
      <c r="G1931">
        <f t="shared" ca="1" si="32"/>
        <v>2.6049799348216617E-2</v>
      </c>
    </row>
    <row r="1932" spans="2:7" x14ac:dyDescent="0.2">
      <c r="B1932" s="149">
        <v>42572</v>
      </c>
      <c r="C1932">
        <v>136.788712</v>
      </c>
      <c r="D1932">
        <v>-1.997399077183519E-2</v>
      </c>
      <c r="E1932">
        <v>-1.997399077183519E-2</v>
      </c>
      <c r="F1932">
        <v>1930</v>
      </c>
      <c r="G1932">
        <f t="shared" ca="1" si="32"/>
        <v>5.6946689692050682E-2</v>
      </c>
    </row>
    <row r="1933" spans="2:7" x14ac:dyDescent="0.2">
      <c r="B1933" s="149">
        <v>42571</v>
      </c>
      <c r="C1933">
        <v>139.57661400000001</v>
      </c>
      <c r="D1933">
        <v>1.1258247917444418E-2</v>
      </c>
      <c r="E1933">
        <v>1.1258247917444418E-2</v>
      </c>
      <c r="F1933">
        <v>1931</v>
      </c>
      <c r="G1933">
        <f t="shared" ca="1" si="32"/>
        <v>-9.9783585811664549E-2</v>
      </c>
    </row>
    <row r="1934" spans="2:7" x14ac:dyDescent="0.2">
      <c r="B1934" s="149">
        <v>42570</v>
      </c>
      <c r="C1934">
        <v>138.02271999999999</v>
      </c>
      <c r="D1934">
        <v>-2.9712057228469405E-3</v>
      </c>
      <c r="E1934">
        <v>-2.9712057228469405E-3</v>
      </c>
      <c r="F1934">
        <v>1932</v>
      </c>
      <c r="G1934">
        <f t="shared" ca="1" si="32"/>
        <v>2.1858568457509137E-3</v>
      </c>
    </row>
    <row r="1935" spans="2:7" x14ac:dyDescent="0.2">
      <c r="B1935" s="149">
        <v>42569</v>
      </c>
      <c r="C1935">
        <v>138.43403599999999</v>
      </c>
      <c r="D1935">
        <v>-2.7920411339674846E-2</v>
      </c>
      <c r="E1935">
        <v>-2.7920411339674846E-2</v>
      </c>
      <c r="F1935">
        <v>1933</v>
      </c>
      <c r="G1935">
        <f t="shared" ca="1" si="32"/>
        <v>-1.4800924556549595E-2</v>
      </c>
    </row>
    <row r="1936" spans="2:7" x14ac:dyDescent="0.2">
      <c r="B1936" s="149">
        <v>42566</v>
      </c>
      <c r="C1936">
        <v>142.41018700000001</v>
      </c>
      <c r="D1936">
        <v>-7.0107210208337793E-3</v>
      </c>
      <c r="E1936">
        <v>-7.0107210208337793E-3</v>
      </c>
      <c r="F1936">
        <v>1934</v>
      </c>
      <c r="G1936">
        <f t="shared" ca="1" si="32"/>
        <v>1.7918178248645333E-2</v>
      </c>
    </row>
    <row r="1937" spans="2:7" x14ac:dyDescent="0.2">
      <c r="B1937" s="149">
        <v>42565</v>
      </c>
      <c r="C1937">
        <v>143.41563400000001</v>
      </c>
      <c r="D1937">
        <v>1.1931545566106344E-2</v>
      </c>
      <c r="E1937">
        <v>1.1931545566106344E-2</v>
      </c>
      <c r="F1937">
        <v>1935</v>
      </c>
      <c r="G1937">
        <f t="shared" ca="1" si="32"/>
        <v>-1.5858346186236782E-2</v>
      </c>
    </row>
    <row r="1938" spans="2:7" x14ac:dyDescent="0.2">
      <c r="B1938" s="149">
        <v>42564</v>
      </c>
      <c r="C1938">
        <v>141.72463999999999</v>
      </c>
      <c r="D1938">
        <v>-1.1475864946691033E-2</v>
      </c>
      <c r="E1938">
        <v>-1.1475864946691033E-2</v>
      </c>
      <c r="F1938">
        <v>1936</v>
      </c>
      <c r="G1938">
        <f t="shared" ca="1" si="32"/>
        <v>-1.6026830496849952E-2</v>
      </c>
    </row>
    <row r="1939" spans="2:7" x14ac:dyDescent="0.2">
      <c r="B1939" s="149">
        <v>42563</v>
      </c>
      <c r="C1939">
        <v>143.369934</v>
      </c>
      <c r="D1939">
        <v>-3.4942773875774897E-3</v>
      </c>
      <c r="E1939">
        <v>-3.4942773875774897E-3</v>
      </c>
      <c r="F1939">
        <v>1937</v>
      </c>
      <c r="G1939">
        <f t="shared" ca="1" si="32"/>
        <v>-4.645623333139956E-2</v>
      </c>
    </row>
    <row r="1940" spans="2:7" x14ac:dyDescent="0.2">
      <c r="B1940" s="149">
        <v>42562</v>
      </c>
      <c r="C1940">
        <v>143.87266500000001</v>
      </c>
      <c r="D1940">
        <v>4.1466853646060084E-3</v>
      </c>
      <c r="E1940">
        <v>4.1466853646060084E-3</v>
      </c>
      <c r="F1940">
        <v>1938</v>
      </c>
      <c r="G1940">
        <f t="shared" ca="1" si="32"/>
        <v>-6.8682259484376873E-3</v>
      </c>
    </row>
    <row r="1941" spans="2:7" x14ac:dyDescent="0.2">
      <c r="B1941" s="149">
        <v>42559</v>
      </c>
      <c r="C1941">
        <v>143.27853400000001</v>
      </c>
      <c r="D1941">
        <v>-1.693310935993475E-2</v>
      </c>
      <c r="E1941">
        <v>-1.693310935993475E-2</v>
      </c>
      <c r="F1941">
        <v>1939</v>
      </c>
      <c r="G1941">
        <f t="shared" ca="1" si="32"/>
        <v>-6.1615670853439837E-2</v>
      </c>
    </row>
    <row r="1942" spans="2:7" x14ac:dyDescent="0.2">
      <c r="B1942" s="149">
        <v>42558</v>
      </c>
      <c r="C1942">
        <v>145.746475</v>
      </c>
      <c r="D1942">
        <v>6.2645599638911961E-2</v>
      </c>
      <c r="E1942">
        <v>6.2645599638911961E-2</v>
      </c>
      <c r="F1942">
        <v>1940</v>
      </c>
      <c r="G1942">
        <f t="shared" ca="1" si="32"/>
        <v>-3.437059068892425E-2</v>
      </c>
    </row>
    <row r="1943" spans="2:7" x14ac:dyDescent="0.2">
      <c r="B1943" s="149">
        <v>42556</v>
      </c>
      <c r="C1943">
        <v>137.154358</v>
      </c>
      <c r="D1943">
        <v>-3.752389482412171E-2</v>
      </c>
      <c r="E1943">
        <v>-3.752389482412171E-2</v>
      </c>
      <c r="F1943">
        <v>1941</v>
      </c>
      <c r="G1943">
        <f t="shared" ca="1" si="32"/>
        <v>2.6512309835673657E-2</v>
      </c>
    </row>
    <row r="1944" spans="2:7" x14ac:dyDescent="0.2">
      <c r="B1944" s="149">
        <v>42555</v>
      </c>
      <c r="C1944">
        <v>142.50157200000001</v>
      </c>
      <c r="D1944">
        <v>1.9620552933768506E-2</v>
      </c>
      <c r="E1944">
        <v>1.9620552933768506E-2</v>
      </c>
      <c r="F1944">
        <v>1942</v>
      </c>
      <c r="G1944">
        <f t="shared" ca="1" si="32"/>
        <v>-2.0139522950098229E-2</v>
      </c>
    </row>
    <row r="1945" spans="2:7" x14ac:dyDescent="0.2">
      <c r="B1945" s="149">
        <v>42552</v>
      </c>
      <c r="C1945">
        <v>139.75941499999999</v>
      </c>
      <c r="D1945">
        <v>4.1198472435652507E-2</v>
      </c>
      <c r="E1945">
        <v>4.1198472435652507E-2</v>
      </c>
      <c r="F1945">
        <v>1943</v>
      </c>
      <c r="G1945">
        <f t="shared" ca="1" si="32"/>
        <v>2.3719859230035893E-2</v>
      </c>
    </row>
    <row r="1946" spans="2:7" x14ac:dyDescent="0.2">
      <c r="B1946" s="149">
        <v>42551</v>
      </c>
      <c r="C1946">
        <v>134.22936999999999</v>
      </c>
      <c r="D1946">
        <v>3.7809222770796229E-2</v>
      </c>
      <c r="E1946">
        <v>3.7809222770796229E-2</v>
      </c>
      <c r="F1946">
        <v>1944</v>
      </c>
      <c r="G1946">
        <f t="shared" ca="1" si="32"/>
        <v>1.8742202906232085E-2</v>
      </c>
    </row>
    <row r="1947" spans="2:7" x14ac:dyDescent="0.2">
      <c r="B1947" s="149">
        <v>42550</v>
      </c>
      <c r="C1947">
        <v>129.339157</v>
      </c>
      <c r="D1947">
        <v>4.971642816111471E-3</v>
      </c>
      <c r="E1947">
        <v>4.971642816111471E-3</v>
      </c>
      <c r="F1947">
        <v>1945</v>
      </c>
      <c r="G1947">
        <f t="shared" ca="1" si="32"/>
        <v>-3.0566901420461902E-2</v>
      </c>
    </row>
    <row r="1948" spans="2:7" x14ac:dyDescent="0.2">
      <c r="B1948" s="149">
        <v>42549</v>
      </c>
      <c r="C1948">
        <v>128.69931</v>
      </c>
      <c r="D1948">
        <v>7.7276108075027952E-2</v>
      </c>
      <c r="E1948">
        <v>7.7276108075027952E-2</v>
      </c>
      <c r="F1948">
        <v>1946</v>
      </c>
      <c r="G1948">
        <f t="shared" ca="1" si="32"/>
        <v>2.2213651502429307E-2</v>
      </c>
    </row>
    <row r="1949" spans="2:7" x14ac:dyDescent="0.2">
      <c r="B1949" s="149">
        <v>42548</v>
      </c>
      <c r="C1949">
        <v>119.467339</v>
      </c>
      <c r="D1949">
        <v>0.19963302080156961</v>
      </c>
      <c r="E1949">
        <v>0.19963302080156961</v>
      </c>
      <c r="F1949">
        <v>1947</v>
      </c>
      <c r="G1949">
        <f t="shared" ca="1" si="32"/>
        <v>3.2445862593230776E-2</v>
      </c>
    </row>
    <row r="1950" spans="2:7" x14ac:dyDescent="0.2">
      <c r="B1950" s="149">
        <v>42545</v>
      </c>
      <c r="C1950">
        <v>99.586571000000006</v>
      </c>
      <c r="D1950">
        <v>-2.7232327639198545E-2</v>
      </c>
      <c r="E1950">
        <v>-2.7232327639198545E-2</v>
      </c>
      <c r="F1950">
        <v>1948</v>
      </c>
      <c r="G1950">
        <f t="shared" ca="1" si="32"/>
        <v>2.3660838588778496E-3</v>
      </c>
    </row>
    <row r="1951" spans="2:7" x14ac:dyDescent="0.2">
      <c r="B1951" s="149">
        <v>42544</v>
      </c>
      <c r="C1951">
        <v>102.374466</v>
      </c>
      <c r="D1951">
        <v>8.9382362235734239E-4</v>
      </c>
      <c r="E1951">
        <v>8.9382362235734239E-4</v>
      </c>
      <c r="F1951">
        <v>1949</v>
      </c>
      <c r="G1951">
        <f t="shared" ca="1" si="32"/>
        <v>-5.8569397801444406E-3</v>
      </c>
    </row>
    <row r="1952" spans="2:7" x14ac:dyDescent="0.2">
      <c r="B1952" s="149">
        <v>42543</v>
      </c>
      <c r="C1952">
        <v>102.28304300000001</v>
      </c>
      <c r="D1952">
        <v>-2.9909012762993965E-2</v>
      </c>
      <c r="E1952">
        <v>-2.9909012762993965E-2</v>
      </c>
      <c r="F1952">
        <v>1950</v>
      </c>
      <c r="G1952">
        <f t="shared" ca="1" si="32"/>
        <v>2.8372258492714388E-2</v>
      </c>
    </row>
    <row r="1953" spans="2:7" x14ac:dyDescent="0.2">
      <c r="B1953" s="149">
        <v>42542</v>
      </c>
      <c r="C1953">
        <v>105.43654600000001</v>
      </c>
      <c r="D1953">
        <v>-4.0349509895973502E-2</v>
      </c>
      <c r="E1953">
        <v>-4.0349509895973502E-2</v>
      </c>
      <c r="F1953">
        <v>1951</v>
      </c>
      <c r="G1953">
        <f t="shared" ca="1" si="32"/>
        <v>2.1752621045405065E-2</v>
      </c>
    </row>
    <row r="1954" spans="2:7" x14ac:dyDescent="0.2">
      <c r="B1954" s="149">
        <v>42541</v>
      </c>
      <c r="C1954">
        <v>109.869736</v>
      </c>
      <c r="D1954">
        <v>-2.4896056252784876E-3</v>
      </c>
      <c r="E1954">
        <v>-2.4896056252784876E-3</v>
      </c>
      <c r="F1954">
        <v>1952</v>
      </c>
      <c r="G1954">
        <f t="shared" ca="1" si="32"/>
        <v>-3.2418987107973182E-2</v>
      </c>
    </row>
    <row r="1955" spans="2:7" x14ac:dyDescent="0.2">
      <c r="B1955" s="149">
        <v>42538</v>
      </c>
      <c r="C1955">
        <v>110.143951</v>
      </c>
      <c r="D1955">
        <v>-6.2986088837080886E-2</v>
      </c>
      <c r="E1955">
        <v>-6.2986088837080886E-2</v>
      </c>
      <c r="F1955">
        <v>1953</v>
      </c>
      <c r="G1955">
        <f t="shared" ca="1" si="32"/>
        <v>-4.2338155604727243E-2</v>
      </c>
    </row>
    <row r="1956" spans="2:7" x14ac:dyDescent="0.2">
      <c r="B1956" s="149">
        <v>42537</v>
      </c>
      <c r="C1956">
        <v>117.54782899999999</v>
      </c>
      <c r="D1956">
        <v>5.4530761387424492E-2</v>
      </c>
      <c r="E1956">
        <v>5.4530761387424492E-2</v>
      </c>
      <c r="F1956">
        <v>1954</v>
      </c>
      <c r="G1956">
        <f t="shared" ca="1" si="32"/>
        <v>3.1334518113525348E-2</v>
      </c>
    </row>
    <row r="1957" spans="2:7" x14ac:dyDescent="0.2">
      <c r="B1957" s="149">
        <v>42536</v>
      </c>
      <c r="C1957">
        <v>111.46932200000001</v>
      </c>
      <c r="D1957">
        <v>8.4482002344020896E-2</v>
      </c>
      <c r="E1957">
        <v>8.4482002344020896E-2</v>
      </c>
      <c r="F1957">
        <v>1955</v>
      </c>
      <c r="G1957">
        <f t="shared" ca="1" si="32"/>
        <v>1.3046598621034305E-2</v>
      </c>
    </row>
    <row r="1958" spans="2:7" x14ac:dyDescent="0.2">
      <c r="B1958" s="149">
        <v>42535</v>
      </c>
      <c r="C1958">
        <v>102.785774</v>
      </c>
      <c r="D1958">
        <v>1.995463173554346E-2</v>
      </c>
      <c r="E1958">
        <v>1.995463173554346E-2</v>
      </c>
      <c r="F1958">
        <v>1956</v>
      </c>
      <c r="G1958">
        <f t="shared" ca="1" si="32"/>
        <v>-1.0854835182662016E-2</v>
      </c>
    </row>
    <row r="1959" spans="2:7" x14ac:dyDescent="0.2">
      <c r="B1959" s="149">
        <v>42534</v>
      </c>
      <c r="C1959">
        <v>100.774849</v>
      </c>
      <c r="D1959">
        <v>7.1428568390884406E-2</v>
      </c>
      <c r="E1959">
        <v>7.1428568390884406E-2</v>
      </c>
      <c r="F1959">
        <v>1957</v>
      </c>
      <c r="G1959">
        <f t="shared" ca="1" si="32"/>
        <v>1.8121581272104215E-2</v>
      </c>
    </row>
    <row r="1960" spans="2:7" x14ac:dyDescent="0.2">
      <c r="B1960" s="149">
        <v>42531</v>
      </c>
      <c r="C1960">
        <v>94.056526000000005</v>
      </c>
      <c r="D1960">
        <v>4.4670011363177456E-2</v>
      </c>
      <c r="E1960">
        <v>4.4670011363177456E-2</v>
      </c>
      <c r="F1960">
        <v>1958</v>
      </c>
      <c r="G1960">
        <f t="shared" ca="1" si="32"/>
        <v>-2.149935429906729E-2</v>
      </c>
    </row>
    <row r="1961" spans="2:7" x14ac:dyDescent="0.2">
      <c r="B1961" s="149">
        <v>42530</v>
      </c>
      <c r="C1961">
        <v>90.034676000000005</v>
      </c>
      <c r="D1961">
        <v>-2.2332456786553562E-2</v>
      </c>
      <c r="E1961">
        <v>-2.2332456786553562E-2</v>
      </c>
      <c r="F1961">
        <v>1959</v>
      </c>
      <c r="G1961">
        <f t="shared" ca="1" si="32"/>
        <v>8.8236646191672524E-3</v>
      </c>
    </row>
    <row r="1962" spans="2:7" x14ac:dyDescent="0.2">
      <c r="B1962" s="149">
        <v>42529</v>
      </c>
      <c r="C1962">
        <v>92.091301000000001</v>
      </c>
      <c r="D1962">
        <v>2.9111164472504763E-2</v>
      </c>
      <c r="E1962">
        <v>2.9111164472504763E-2</v>
      </c>
      <c r="F1962">
        <v>1960</v>
      </c>
      <c r="G1962">
        <f t="shared" ca="1" si="32"/>
        <v>5.6735608727931201E-2</v>
      </c>
    </row>
    <row r="1963" spans="2:7" x14ac:dyDescent="0.2">
      <c r="B1963" s="149">
        <v>42528</v>
      </c>
      <c r="C1963">
        <v>89.486251999999993</v>
      </c>
      <c r="D1963">
        <v>7.7202328044972419E-3</v>
      </c>
      <c r="E1963">
        <v>7.7202328044972419E-3</v>
      </c>
      <c r="F1963">
        <v>1961</v>
      </c>
      <c r="G1963">
        <f t="shared" ca="1" si="32"/>
        <v>5.3073179677174023E-2</v>
      </c>
    </row>
    <row r="1964" spans="2:7" x14ac:dyDescent="0.2">
      <c r="B1964" s="149">
        <v>42527</v>
      </c>
      <c r="C1964">
        <v>88.800690000000003</v>
      </c>
      <c r="D1964">
        <v>2.8042203305157751E-2</v>
      </c>
      <c r="E1964">
        <v>2.8042203305157751E-2</v>
      </c>
      <c r="F1964">
        <v>1962</v>
      </c>
      <c r="G1964">
        <f t="shared" ca="1" si="32"/>
        <v>-4.3602367301603252E-2</v>
      </c>
    </row>
    <row r="1965" spans="2:7" x14ac:dyDescent="0.2">
      <c r="B1965" s="149">
        <v>42524</v>
      </c>
      <c r="C1965">
        <v>86.378448000000006</v>
      </c>
      <c r="D1965">
        <v>1.5583048614992942E-2</v>
      </c>
      <c r="E1965">
        <v>1.5583048614992942E-2</v>
      </c>
      <c r="F1965">
        <v>1963</v>
      </c>
      <c r="G1965">
        <f t="shared" ca="1" si="32"/>
        <v>-6.0626476532498315E-2</v>
      </c>
    </row>
    <row r="1966" spans="2:7" x14ac:dyDescent="0.2">
      <c r="B1966" s="149">
        <v>42523</v>
      </c>
      <c r="C1966">
        <v>85.053061999999997</v>
      </c>
      <c r="D1966">
        <v>-1.6093524788771828E-3</v>
      </c>
      <c r="E1966">
        <v>-1.6093524788771828E-3</v>
      </c>
      <c r="F1966">
        <v>1964</v>
      </c>
      <c r="G1966">
        <f t="shared" ca="1" si="32"/>
        <v>8.1989668594848464E-3</v>
      </c>
    </row>
    <row r="1967" spans="2:7" x14ac:dyDescent="0.2">
      <c r="B1967" s="149">
        <v>42522</v>
      </c>
      <c r="C1967">
        <v>85.190162999999998</v>
      </c>
      <c r="D1967">
        <v>1.5250428992836716E-2</v>
      </c>
      <c r="E1967">
        <v>1.5250428992836716E-2</v>
      </c>
      <c r="F1967">
        <v>1965</v>
      </c>
      <c r="G1967">
        <f t="shared" ca="1" si="32"/>
        <v>-2.8064384713819748E-2</v>
      </c>
    </row>
    <row r="1968" spans="2:7" x14ac:dyDescent="0.2">
      <c r="B1968" s="149">
        <v>42521</v>
      </c>
      <c r="C1968">
        <v>83.910492000000005</v>
      </c>
      <c r="D1968">
        <v>8.7911224689647335E-3</v>
      </c>
      <c r="E1968">
        <v>8.7911224689647335E-3</v>
      </c>
      <c r="F1968">
        <v>1966</v>
      </c>
      <c r="G1968">
        <f t="shared" ca="1" si="32"/>
        <v>-6.8050987917131159E-3</v>
      </c>
    </row>
    <row r="1969" spans="2:7" x14ac:dyDescent="0.2">
      <c r="B1969" s="149">
        <v>42520</v>
      </c>
      <c r="C1969">
        <v>83.179253000000003</v>
      </c>
      <c r="D1969">
        <v>-1.2479601341154391E-2</v>
      </c>
      <c r="E1969">
        <v>-1.2479601341154391E-2</v>
      </c>
      <c r="F1969">
        <v>1967</v>
      </c>
      <c r="G1969">
        <f t="shared" ca="1" si="32"/>
        <v>-9.0644658720647909E-3</v>
      </c>
    </row>
    <row r="1970" spans="2:7" x14ac:dyDescent="0.2">
      <c r="B1970" s="149">
        <v>42517</v>
      </c>
      <c r="C1970">
        <v>84.230414999999994</v>
      </c>
      <c r="D1970">
        <v>-1.5491572290550171E-2</v>
      </c>
      <c r="E1970">
        <v>-1.5491572290550171E-2</v>
      </c>
      <c r="F1970">
        <v>1968</v>
      </c>
      <c r="G1970">
        <f t="shared" ca="1" si="32"/>
        <v>2.0951234212401637E-2</v>
      </c>
    </row>
    <row r="1971" spans="2:7" x14ac:dyDescent="0.2">
      <c r="B1971" s="149">
        <v>42516</v>
      </c>
      <c r="C1971">
        <v>85.555808999999996</v>
      </c>
      <c r="D1971">
        <v>7.5349666264189754E-3</v>
      </c>
      <c r="E1971">
        <v>7.5349666264189754E-3</v>
      </c>
      <c r="F1971">
        <v>1969</v>
      </c>
      <c r="G1971">
        <f t="shared" ca="1" si="32"/>
        <v>3.6885840339344375E-2</v>
      </c>
    </row>
    <row r="1972" spans="2:7" x14ac:dyDescent="0.2">
      <c r="B1972" s="149">
        <v>42515</v>
      </c>
      <c r="C1972">
        <v>84.915970000000002</v>
      </c>
      <c r="D1972">
        <v>-1.0751068830955962E-3</v>
      </c>
      <c r="E1972">
        <v>-1.0751068830955962E-3</v>
      </c>
      <c r="F1972">
        <v>1970</v>
      </c>
      <c r="G1972">
        <f t="shared" ca="1" si="32"/>
        <v>3.3221694676296869E-2</v>
      </c>
    </row>
    <row r="1973" spans="2:7" x14ac:dyDescent="0.2">
      <c r="B1973" s="149">
        <v>42514</v>
      </c>
      <c r="C1973">
        <v>85.007362000000001</v>
      </c>
      <c r="D1973">
        <v>-7.9999624706373357E-3</v>
      </c>
      <c r="E1973">
        <v>-7.9999624706373357E-3</v>
      </c>
      <c r="F1973">
        <v>1971</v>
      </c>
      <c r="G1973">
        <f t="shared" ca="1" si="32"/>
        <v>2.4109135708248002E-2</v>
      </c>
    </row>
    <row r="1974" spans="2:7" x14ac:dyDescent="0.2">
      <c r="B1974" s="149">
        <v>42513</v>
      </c>
      <c r="C1974">
        <v>85.692902000000004</v>
      </c>
      <c r="D1974">
        <v>1.4610404160611958E-2</v>
      </c>
      <c r="E1974">
        <v>1.4610404160611958E-2</v>
      </c>
      <c r="F1974">
        <v>1972</v>
      </c>
      <c r="G1974">
        <f t="shared" ca="1" si="32"/>
        <v>-2.0688090004396219E-2</v>
      </c>
    </row>
    <row r="1975" spans="2:7" x14ac:dyDescent="0.2">
      <c r="B1975" s="149">
        <v>42510</v>
      </c>
      <c r="C1975">
        <v>84.458922999999999</v>
      </c>
      <c r="D1975">
        <v>-3.5993709978490655E-2</v>
      </c>
      <c r="E1975">
        <v>-3.5993709978490655E-2</v>
      </c>
      <c r="F1975">
        <v>1973</v>
      </c>
      <c r="G1975">
        <f t="shared" ca="1" si="32"/>
        <v>-3.3461636229285718E-2</v>
      </c>
    </row>
    <row r="1976" spans="2:7" x14ac:dyDescent="0.2">
      <c r="B1976" s="149">
        <v>42509</v>
      </c>
      <c r="C1976">
        <v>87.612419000000003</v>
      </c>
      <c r="D1976">
        <v>-2.293573019469235E-2</v>
      </c>
      <c r="E1976">
        <v>-2.293573019469235E-2</v>
      </c>
      <c r="F1976">
        <v>1974</v>
      </c>
      <c r="G1976">
        <f t="shared" ca="1" si="32"/>
        <v>1.0901094488174614E-2</v>
      </c>
    </row>
    <row r="1977" spans="2:7" x14ac:dyDescent="0.2">
      <c r="B1977" s="149">
        <v>42508</v>
      </c>
      <c r="C1977">
        <v>89.669044</v>
      </c>
      <c r="D1977">
        <v>2.0426824893728514E-3</v>
      </c>
      <c r="E1977">
        <v>2.0426824893728514E-3</v>
      </c>
      <c r="F1977">
        <v>1975</v>
      </c>
      <c r="G1977">
        <f t="shared" ca="1" si="32"/>
        <v>-2.2256990530623019E-2</v>
      </c>
    </row>
    <row r="1978" spans="2:7" x14ac:dyDescent="0.2">
      <c r="B1978" s="149">
        <v>42507</v>
      </c>
      <c r="C1978">
        <v>89.486251999999993</v>
      </c>
      <c r="D1978">
        <v>-5.5864181040503388E-3</v>
      </c>
      <c r="E1978">
        <v>-5.5864181040503388E-3</v>
      </c>
      <c r="F1978">
        <v>1976</v>
      </c>
      <c r="G1978">
        <f t="shared" ca="1" si="32"/>
        <v>3.7265582245231577E-2</v>
      </c>
    </row>
    <row r="1979" spans="2:7" x14ac:dyDescent="0.2">
      <c r="B1979" s="149">
        <v>42506</v>
      </c>
      <c r="C1979">
        <v>89.988968</v>
      </c>
      <c r="D1979">
        <v>8.7089944975017094E-3</v>
      </c>
      <c r="E1979">
        <v>8.7089944975017094E-3</v>
      </c>
      <c r="F1979">
        <v>1977</v>
      </c>
      <c r="G1979">
        <f t="shared" ca="1" si="32"/>
        <v>-1.8724450792685955E-3</v>
      </c>
    </row>
    <row r="1980" spans="2:7" x14ac:dyDescent="0.2">
      <c r="B1980" s="149">
        <v>42503</v>
      </c>
      <c r="C1980">
        <v>89.212020999999993</v>
      </c>
      <c r="D1980">
        <v>-5.6037490375051482E-3</v>
      </c>
      <c r="E1980">
        <v>-5.6037490375051482E-3</v>
      </c>
      <c r="F1980">
        <v>1978</v>
      </c>
      <c r="G1980">
        <f t="shared" ca="1" si="32"/>
        <v>3.2355588256003931E-2</v>
      </c>
    </row>
    <row r="1981" spans="2:7" x14ac:dyDescent="0.2">
      <c r="B1981" s="149">
        <v>42502</v>
      </c>
      <c r="C1981">
        <v>89.714759999999998</v>
      </c>
      <c r="D1981">
        <v>-1.0085776023879041E-2</v>
      </c>
      <c r="E1981">
        <v>-1.0085776023879041E-2</v>
      </c>
      <c r="F1981">
        <v>1979</v>
      </c>
      <c r="G1981">
        <f t="shared" ca="1" si="32"/>
        <v>3.5998933899652956E-3</v>
      </c>
    </row>
    <row r="1982" spans="2:7" x14ac:dyDescent="0.2">
      <c r="B1982" s="149">
        <v>42501</v>
      </c>
      <c r="C1982">
        <v>90.628822</v>
      </c>
      <c r="D1982">
        <v>3.0665477039817091E-2</v>
      </c>
      <c r="E1982">
        <v>3.0665477039817091E-2</v>
      </c>
      <c r="F1982">
        <v>1980</v>
      </c>
      <c r="G1982">
        <f t="shared" ca="1" si="32"/>
        <v>2.0841416496092134E-2</v>
      </c>
    </row>
    <row r="1983" spans="2:7" x14ac:dyDescent="0.2">
      <c r="B1983" s="149">
        <v>42500</v>
      </c>
      <c r="C1983">
        <v>87.932334999999995</v>
      </c>
      <c r="D1983">
        <v>-1.1305405047457268E-2</v>
      </c>
      <c r="E1983">
        <v>-1.1305405047457268E-2</v>
      </c>
      <c r="F1983">
        <v>1981</v>
      </c>
      <c r="G1983">
        <f t="shared" ca="1" si="32"/>
        <v>1.1595518398095847E-2</v>
      </c>
    </row>
    <row r="1984" spans="2:7" x14ac:dyDescent="0.2">
      <c r="B1984" s="149">
        <v>42499</v>
      </c>
      <c r="C1984">
        <v>88.937813000000006</v>
      </c>
      <c r="D1984">
        <v>5.1653137514087594E-3</v>
      </c>
      <c r="E1984">
        <v>5.1653137514087594E-3</v>
      </c>
      <c r="F1984">
        <v>1982</v>
      </c>
      <c r="G1984">
        <f t="shared" ca="1" si="32"/>
        <v>-5.574608069848213E-2</v>
      </c>
    </row>
    <row r="1985" spans="2:7" x14ac:dyDescent="0.2">
      <c r="B1985" s="149">
        <v>42496</v>
      </c>
      <c r="C1985">
        <v>88.480782000000005</v>
      </c>
      <c r="D1985">
        <v>1.4675113716460604E-2</v>
      </c>
      <c r="E1985">
        <v>1.4675113716460604E-2</v>
      </c>
      <c r="F1985">
        <v>1983</v>
      </c>
      <c r="G1985">
        <f t="shared" ca="1" si="32"/>
        <v>-1.1211387618561381E-2</v>
      </c>
    </row>
    <row r="1986" spans="2:7" x14ac:dyDescent="0.2">
      <c r="B1986" s="149">
        <v>42495</v>
      </c>
      <c r="C1986">
        <v>87.201096000000007</v>
      </c>
      <c r="D1986">
        <v>2.5806400156259481E-2</v>
      </c>
      <c r="E1986">
        <v>2.5806400156259481E-2</v>
      </c>
      <c r="F1986">
        <v>1984</v>
      </c>
      <c r="G1986">
        <f t="shared" ca="1" si="32"/>
        <v>2.7940141773211889E-2</v>
      </c>
    </row>
    <row r="1987" spans="2:7" x14ac:dyDescent="0.2">
      <c r="B1987" s="149">
        <v>42494</v>
      </c>
      <c r="C1987">
        <v>85.007362000000001</v>
      </c>
      <c r="D1987">
        <v>-1.6913339140983332E-2</v>
      </c>
      <c r="E1987">
        <v>-1.6913339140983332E-2</v>
      </c>
      <c r="F1987">
        <v>1985</v>
      </c>
      <c r="G1987">
        <f t="shared" ref="G1987:G2050" ca="1" si="33">_xlfn.NORM.INV(RAND(),$N$5,$N$6)</f>
        <v>9.6144606736174709E-3</v>
      </c>
    </row>
    <row r="1988" spans="2:7" x14ac:dyDescent="0.2">
      <c r="B1988" s="149">
        <v>42493</v>
      </c>
      <c r="C1988">
        <v>86.469855999999993</v>
      </c>
      <c r="D1988">
        <v>-2.3735902136423348E-2</v>
      </c>
      <c r="E1988">
        <v>-2.3735902136423348E-2</v>
      </c>
      <c r="F1988">
        <v>1986</v>
      </c>
      <c r="G1988">
        <f t="shared" ca="1" si="33"/>
        <v>3.1709262509558335E-2</v>
      </c>
    </row>
    <row r="1989" spans="2:7" x14ac:dyDescent="0.2">
      <c r="B1989" s="149">
        <v>42492</v>
      </c>
      <c r="C1989">
        <v>88.572197000000003</v>
      </c>
      <c r="D1989">
        <v>2.0683821111800054E-3</v>
      </c>
      <c r="E1989">
        <v>2.0683821111800054E-3</v>
      </c>
      <c r="F1989">
        <v>1987</v>
      </c>
      <c r="G1989">
        <f t="shared" ca="1" si="33"/>
        <v>2.2663773920452244E-2</v>
      </c>
    </row>
    <row r="1990" spans="2:7" x14ac:dyDescent="0.2">
      <c r="B1990" s="149">
        <v>42489</v>
      </c>
      <c r="C1990">
        <v>88.389374000000004</v>
      </c>
      <c r="D1990">
        <v>1.6290122703040547E-2</v>
      </c>
      <c r="E1990">
        <v>1.6290122703040547E-2</v>
      </c>
      <c r="F1990">
        <v>1988</v>
      </c>
      <c r="G1990">
        <f t="shared" ca="1" si="33"/>
        <v>5.4939042774159202E-2</v>
      </c>
    </row>
    <row r="1991" spans="2:7" x14ac:dyDescent="0.2">
      <c r="B1991" s="149">
        <v>42488</v>
      </c>
      <c r="C1991">
        <v>86.972579999999994</v>
      </c>
      <c r="D1991">
        <v>-2.2598939198995308E-2</v>
      </c>
      <c r="E1991">
        <v>-2.2598939198995308E-2</v>
      </c>
      <c r="F1991">
        <v>1989</v>
      </c>
      <c r="G1991">
        <f t="shared" ca="1" si="33"/>
        <v>9.5696716933237839E-3</v>
      </c>
    </row>
    <row r="1992" spans="2:7" x14ac:dyDescent="0.2">
      <c r="B1992" s="149">
        <v>42487</v>
      </c>
      <c r="C1992">
        <v>88.983513000000002</v>
      </c>
      <c r="D1992">
        <v>-5.1097971953118935E-3</v>
      </c>
      <c r="E1992">
        <v>-5.1097971953118935E-3</v>
      </c>
      <c r="F1992">
        <v>1990</v>
      </c>
      <c r="G1992">
        <f t="shared" ca="1" si="33"/>
        <v>-3.4237096281377555E-2</v>
      </c>
    </row>
    <row r="1993" spans="2:7" x14ac:dyDescent="0.2">
      <c r="B1993" s="149">
        <v>42486</v>
      </c>
      <c r="C1993">
        <v>89.440535999999994</v>
      </c>
      <c r="D1993">
        <v>-1.3111568414736817E-2</v>
      </c>
      <c r="E1993">
        <v>-1.3111568414736817E-2</v>
      </c>
      <c r="F1993">
        <v>1991</v>
      </c>
      <c r="G1993">
        <f t="shared" ca="1" si="33"/>
        <v>7.4711216711191245E-3</v>
      </c>
    </row>
    <row r="1994" spans="2:7" x14ac:dyDescent="0.2">
      <c r="B1994" s="149">
        <v>42485</v>
      </c>
      <c r="C1994">
        <v>90.628822</v>
      </c>
      <c r="D1994">
        <v>5.0458631280225958E-4</v>
      </c>
      <c r="E1994">
        <v>5.0458631280225958E-4</v>
      </c>
      <c r="F1994">
        <v>1992</v>
      </c>
      <c r="G1994">
        <f t="shared" ca="1" si="33"/>
        <v>4.7070180210672191E-2</v>
      </c>
    </row>
    <row r="1995" spans="2:7" x14ac:dyDescent="0.2">
      <c r="B1995" s="149">
        <v>42482</v>
      </c>
      <c r="C1995">
        <v>90.583115000000006</v>
      </c>
      <c r="D1995">
        <v>1.22573353502392E-2</v>
      </c>
      <c r="E1995">
        <v>1.22573353502392E-2</v>
      </c>
      <c r="F1995">
        <v>1993</v>
      </c>
      <c r="G1995">
        <f t="shared" ca="1" si="33"/>
        <v>6.3680496439889239E-2</v>
      </c>
    </row>
    <row r="1996" spans="2:7" x14ac:dyDescent="0.2">
      <c r="B1996" s="149">
        <v>42481</v>
      </c>
      <c r="C1996">
        <v>89.486251999999993</v>
      </c>
      <c r="D1996">
        <v>-7.0992877833157466E-3</v>
      </c>
      <c r="E1996">
        <v>-7.0992877833157466E-3</v>
      </c>
      <c r="F1996">
        <v>1994</v>
      </c>
      <c r="G1996">
        <f t="shared" ca="1" si="33"/>
        <v>4.1162229216527992E-2</v>
      </c>
    </row>
    <row r="1997" spans="2:7" x14ac:dyDescent="0.2">
      <c r="B1997" s="149">
        <v>42480</v>
      </c>
      <c r="C1997">
        <v>90.126082999999994</v>
      </c>
      <c r="D1997">
        <v>-5.6910589438396227E-2</v>
      </c>
      <c r="E1997">
        <v>-5.6910589438396227E-2</v>
      </c>
      <c r="F1997">
        <v>1995</v>
      </c>
      <c r="G1997">
        <f t="shared" ca="1" si="33"/>
        <v>7.5500802035117415E-2</v>
      </c>
    </row>
    <row r="1998" spans="2:7" x14ac:dyDescent="0.2">
      <c r="B1998" s="149">
        <v>42478</v>
      </c>
      <c r="C1998">
        <v>95.564728000000002</v>
      </c>
      <c r="D1998">
        <v>7.1757933397644608E-2</v>
      </c>
      <c r="E1998">
        <v>7.1757933397644608E-2</v>
      </c>
      <c r="F1998">
        <v>1996</v>
      </c>
      <c r="G1998">
        <f t="shared" ca="1" si="33"/>
        <v>3.7106220750378324E-2</v>
      </c>
    </row>
    <row r="1999" spans="2:7" x14ac:dyDescent="0.2">
      <c r="B1999" s="149">
        <v>42473</v>
      </c>
      <c r="C1999">
        <v>89.166336000000001</v>
      </c>
      <c r="D1999">
        <v>0</v>
      </c>
      <c r="E1999">
        <v>0</v>
      </c>
      <c r="F1999">
        <v>1997</v>
      </c>
      <c r="G1999">
        <f t="shared" ca="1" si="33"/>
        <v>8.880941990136948E-3</v>
      </c>
    </row>
    <row r="2000" spans="2:7" x14ac:dyDescent="0.2">
      <c r="B2000" s="149">
        <v>42472</v>
      </c>
      <c r="C2000">
        <v>89.166336000000001</v>
      </c>
      <c r="D2000">
        <v>-3.6066965667190462E-2</v>
      </c>
      <c r="E2000">
        <v>-3.6066965667190462E-2</v>
      </c>
      <c r="F2000">
        <v>1998</v>
      </c>
      <c r="G2000">
        <f t="shared" ca="1" si="33"/>
        <v>1.2668611034098465E-2</v>
      </c>
    </row>
    <row r="2001" spans="2:7" x14ac:dyDescent="0.2">
      <c r="B2001" s="149">
        <v>42471</v>
      </c>
      <c r="C2001">
        <v>92.502624999999995</v>
      </c>
      <c r="D2001">
        <v>-2.3637395087405817E-2</v>
      </c>
      <c r="E2001">
        <v>-2.3637395087405817E-2</v>
      </c>
      <c r="F2001">
        <v>1999</v>
      </c>
      <c r="G2001">
        <f t="shared" ca="1" si="33"/>
        <v>-6.9090111422894979E-2</v>
      </c>
    </row>
    <row r="2002" spans="2:7" x14ac:dyDescent="0.2">
      <c r="B2002" s="149">
        <v>42468</v>
      </c>
      <c r="C2002">
        <v>94.742080999999999</v>
      </c>
      <c r="D2002">
        <v>-3.17609267681912E-2</v>
      </c>
      <c r="E2002">
        <v>-3.17609267681912E-2</v>
      </c>
      <c r="F2002">
        <v>2000</v>
      </c>
      <c r="G2002">
        <f t="shared" ca="1" si="33"/>
        <v>3.8905043365444751E-2</v>
      </c>
    </row>
    <row r="2003" spans="2:7" x14ac:dyDescent="0.2">
      <c r="B2003" s="149">
        <v>42467</v>
      </c>
      <c r="C2003">
        <v>97.849884000000003</v>
      </c>
      <c r="D2003">
        <v>-1.788965545109375E-2</v>
      </c>
      <c r="E2003">
        <v>-1.788965545109375E-2</v>
      </c>
      <c r="F2003">
        <v>2001</v>
      </c>
      <c r="G2003">
        <f t="shared" ca="1" si="33"/>
        <v>-6.3618919537086977E-3</v>
      </c>
    </row>
    <row r="2004" spans="2:7" x14ac:dyDescent="0.2">
      <c r="B2004" s="149">
        <v>42466</v>
      </c>
      <c r="C2004">
        <v>99.632271000000003</v>
      </c>
      <c r="D2004">
        <v>3.2685743674853295E-2</v>
      </c>
      <c r="E2004">
        <v>3.2685743674853295E-2</v>
      </c>
      <c r="F2004">
        <v>2002</v>
      </c>
      <c r="G2004">
        <f t="shared" ca="1" si="33"/>
        <v>4.8427906502366967E-2</v>
      </c>
    </row>
    <row r="2005" spans="2:7" x14ac:dyDescent="0.2">
      <c r="B2005" s="149">
        <v>42465</v>
      </c>
      <c r="C2005">
        <v>96.478790000000004</v>
      </c>
      <c r="D2005">
        <v>-1.5391708634913724E-2</v>
      </c>
      <c r="E2005">
        <v>-1.5391708634913724E-2</v>
      </c>
      <c r="F2005">
        <v>2003</v>
      </c>
      <c r="G2005">
        <f t="shared" ca="1" si="33"/>
        <v>-7.2363103428570632E-3</v>
      </c>
    </row>
    <row r="2006" spans="2:7" x14ac:dyDescent="0.2">
      <c r="B2006" s="149">
        <v>42464</v>
      </c>
      <c r="C2006">
        <v>97.986976999999996</v>
      </c>
      <c r="D2006">
        <v>-2.0109750293781224E-2</v>
      </c>
      <c r="E2006">
        <v>-2.0109750293781224E-2</v>
      </c>
      <c r="F2006">
        <v>2004</v>
      </c>
      <c r="G2006">
        <f t="shared" ca="1" si="33"/>
        <v>-7.6021560292792376E-3</v>
      </c>
    </row>
    <row r="2007" spans="2:7" x14ac:dyDescent="0.2">
      <c r="B2007" s="149">
        <v>42461</v>
      </c>
      <c r="C2007">
        <v>99.997910000000005</v>
      </c>
      <c r="D2007">
        <v>9.8945300370996317E-2</v>
      </c>
      <c r="E2007">
        <v>9.8945300370996317E-2</v>
      </c>
      <c r="F2007">
        <v>2005</v>
      </c>
      <c r="G2007">
        <f t="shared" ca="1" si="33"/>
        <v>-7.0317460977754126E-2</v>
      </c>
    </row>
    <row r="2008" spans="2:7" x14ac:dyDescent="0.2">
      <c r="B2008" s="149">
        <v>42460</v>
      </c>
      <c r="C2008">
        <v>90.994438000000002</v>
      </c>
      <c r="D2008">
        <v>-4.5001422612489595E-3</v>
      </c>
      <c r="E2008">
        <v>-4.5001422612489595E-3</v>
      </c>
      <c r="F2008">
        <v>2006</v>
      </c>
      <c r="G2008">
        <f t="shared" ca="1" si="33"/>
        <v>-1.4680069843293233E-2</v>
      </c>
    </row>
    <row r="2009" spans="2:7" x14ac:dyDescent="0.2">
      <c r="B2009" s="149">
        <v>42459</v>
      </c>
      <c r="C2009">
        <v>91.405777</v>
      </c>
      <c r="D2009">
        <v>-1.2833039793922009E-2</v>
      </c>
      <c r="E2009">
        <v>-1.2833039793922009E-2</v>
      </c>
      <c r="F2009">
        <v>2007</v>
      </c>
      <c r="G2009">
        <f t="shared" ca="1" si="33"/>
        <v>3.6077525945722548E-2</v>
      </c>
    </row>
    <row r="2010" spans="2:7" x14ac:dyDescent="0.2">
      <c r="B2010" s="149">
        <v>42458</v>
      </c>
      <c r="C2010">
        <v>92.594040000000007</v>
      </c>
      <c r="D2010">
        <v>2.0140837414140987E-2</v>
      </c>
      <c r="E2010">
        <v>2.0140837414140987E-2</v>
      </c>
      <c r="F2010">
        <v>2008</v>
      </c>
      <c r="G2010">
        <f t="shared" ca="1" si="33"/>
        <v>-2.3966343457393218E-2</v>
      </c>
    </row>
    <row r="2011" spans="2:7" x14ac:dyDescent="0.2">
      <c r="B2011" s="149">
        <v>42457</v>
      </c>
      <c r="C2011">
        <v>90.765938000000006</v>
      </c>
      <c r="D2011">
        <v>-3.5922301398196063E-2</v>
      </c>
      <c r="E2011">
        <v>-3.5922301398196063E-2</v>
      </c>
      <c r="F2011">
        <v>2009</v>
      </c>
      <c r="G2011">
        <f t="shared" ca="1" si="33"/>
        <v>-3.9692320909126041E-2</v>
      </c>
    </row>
    <row r="2012" spans="2:7" x14ac:dyDescent="0.2">
      <c r="B2012" s="149">
        <v>42452</v>
      </c>
      <c r="C2012">
        <v>94.147948999999997</v>
      </c>
      <c r="D2012">
        <v>4.6216565123849369E-2</v>
      </c>
      <c r="E2012">
        <v>4.6216565123849369E-2</v>
      </c>
      <c r="F2012">
        <v>2010</v>
      </c>
      <c r="G2012">
        <f t="shared" ca="1" si="33"/>
        <v>3.3853586979729219E-2</v>
      </c>
    </row>
    <row r="2013" spans="2:7" x14ac:dyDescent="0.2">
      <c r="B2013" s="149">
        <v>42451</v>
      </c>
      <c r="C2013">
        <v>89.988968</v>
      </c>
      <c r="D2013">
        <v>-1.3527143617822347E-2</v>
      </c>
      <c r="E2013">
        <v>-1.3527143617822347E-2</v>
      </c>
      <c r="F2013">
        <v>2011</v>
      </c>
      <c r="G2013">
        <f t="shared" ca="1" si="33"/>
        <v>1.0330543034935812E-2</v>
      </c>
    </row>
    <row r="2014" spans="2:7" x14ac:dyDescent="0.2">
      <c r="B2014" s="149">
        <v>42450</v>
      </c>
      <c r="C2014">
        <v>91.222954000000001</v>
      </c>
      <c r="D2014">
        <v>-4.4619765408329586E-3</v>
      </c>
      <c r="E2014">
        <v>-4.4619765408329586E-3</v>
      </c>
      <c r="F2014">
        <v>2012</v>
      </c>
      <c r="G2014">
        <f t="shared" ca="1" si="33"/>
        <v>-7.7987581964321401E-2</v>
      </c>
    </row>
    <row r="2015" spans="2:7" x14ac:dyDescent="0.2">
      <c r="B2015" s="149">
        <v>42447</v>
      </c>
      <c r="C2015">
        <v>91.631812999999994</v>
      </c>
      <c r="D2015">
        <v>7.9186711400620613E-2</v>
      </c>
      <c r="E2015">
        <v>7.9186711400620613E-2</v>
      </c>
      <c r="F2015">
        <v>2013</v>
      </c>
      <c r="G2015">
        <f t="shared" ca="1" si="33"/>
        <v>-5.5179015417350596E-2</v>
      </c>
    </row>
    <row r="2016" spans="2:7" x14ac:dyDescent="0.2">
      <c r="B2016" s="149">
        <v>42446</v>
      </c>
      <c r="C2016">
        <v>84.908210999999994</v>
      </c>
      <c r="D2016">
        <v>-7.7947944302929617E-2</v>
      </c>
      <c r="E2016">
        <v>-7.7947944302929617E-2</v>
      </c>
      <c r="F2016">
        <v>2014</v>
      </c>
      <c r="G2016">
        <f t="shared" ca="1" si="33"/>
        <v>6.9109366154162842E-3</v>
      </c>
    </row>
    <row r="2017" spans="2:7" x14ac:dyDescent="0.2">
      <c r="B2017" s="149">
        <v>42445</v>
      </c>
      <c r="C2017">
        <v>92.086135999999996</v>
      </c>
      <c r="D2017">
        <v>-1.5062949520056008E-2</v>
      </c>
      <c r="E2017">
        <v>-1.5062949520056008E-2</v>
      </c>
      <c r="F2017">
        <v>2015</v>
      </c>
      <c r="G2017">
        <f t="shared" ca="1" si="33"/>
        <v>-1.4800273742530855E-2</v>
      </c>
    </row>
    <row r="2018" spans="2:7" x14ac:dyDescent="0.2">
      <c r="B2018" s="149">
        <v>42444</v>
      </c>
      <c r="C2018">
        <v>93.494438000000002</v>
      </c>
      <c r="D2018">
        <v>5.8097752998584065E-2</v>
      </c>
      <c r="E2018">
        <v>5.8097752998584065E-2</v>
      </c>
      <c r="F2018">
        <v>2016</v>
      </c>
      <c r="G2018">
        <f t="shared" ca="1" si="33"/>
        <v>-7.94869246996977E-3</v>
      </c>
    </row>
    <row r="2019" spans="2:7" x14ac:dyDescent="0.2">
      <c r="B2019" s="149">
        <v>42443</v>
      </c>
      <c r="C2019">
        <v>88.360870000000006</v>
      </c>
      <c r="D2019">
        <v>4.1220569046184173E-2</v>
      </c>
      <c r="E2019">
        <v>4.1220569046184173E-2</v>
      </c>
      <c r="F2019">
        <v>2017</v>
      </c>
      <c r="G2019">
        <f t="shared" ca="1" si="33"/>
        <v>7.8382477032566331E-3</v>
      </c>
    </row>
    <row r="2020" spans="2:7" x14ac:dyDescent="0.2">
      <c r="B2020" s="149">
        <v>42440</v>
      </c>
      <c r="C2020">
        <v>84.862778000000006</v>
      </c>
      <c r="D2020">
        <v>-9.0185931500085768E-3</v>
      </c>
      <c r="E2020">
        <v>-9.0185931500085768E-3</v>
      </c>
      <c r="F2020">
        <v>2018</v>
      </c>
      <c r="G2020">
        <f t="shared" ca="1" si="33"/>
        <v>-2.5715839623384148E-3</v>
      </c>
    </row>
    <row r="2021" spans="2:7" x14ac:dyDescent="0.2">
      <c r="B2021" s="149">
        <v>42439</v>
      </c>
      <c r="C2021">
        <v>85.635086000000001</v>
      </c>
      <c r="D2021">
        <v>-4.7498865336317884E-2</v>
      </c>
      <c r="E2021">
        <v>-4.7498865336317884E-2</v>
      </c>
      <c r="F2021">
        <v>2019</v>
      </c>
      <c r="G2021">
        <f t="shared" ca="1" si="33"/>
        <v>-1.6149978168476152E-2</v>
      </c>
    </row>
    <row r="2022" spans="2:7" x14ac:dyDescent="0.2">
      <c r="B2022" s="149">
        <v>42438</v>
      </c>
      <c r="C2022">
        <v>89.905495000000002</v>
      </c>
      <c r="D2022">
        <v>9.0358290210216838E-2</v>
      </c>
      <c r="E2022">
        <v>9.0358290210216838E-2</v>
      </c>
      <c r="F2022">
        <v>2020</v>
      </c>
      <c r="G2022">
        <f t="shared" ca="1" si="33"/>
        <v>-3.0469755700192697E-2</v>
      </c>
    </row>
    <row r="2023" spans="2:7" x14ac:dyDescent="0.2">
      <c r="B2023" s="149">
        <v>42437</v>
      </c>
      <c r="C2023">
        <v>82.455001999999993</v>
      </c>
      <c r="D2023">
        <v>0.14007528299010058</v>
      </c>
      <c r="E2023">
        <v>0.14007528299010058</v>
      </c>
      <c r="F2023">
        <v>2021</v>
      </c>
      <c r="G2023">
        <f t="shared" ca="1" si="33"/>
        <v>-1.335168118846662E-2</v>
      </c>
    </row>
    <row r="2024" spans="2:7" x14ac:dyDescent="0.2">
      <c r="B2024" s="149">
        <v>42433</v>
      </c>
      <c r="C2024">
        <v>72.324173000000002</v>
      </c>
      <c r="D2024">
        <v>0.14285711351081457</v>
      </c>
      <c r="E2024">
        <v>0.14285711351081457</v>
      </c>
      <c r="F2024">
        <v>2022</v>
      </c>
      <c r="G2024">
        <f t="shared" ca="1" si="33"/>
        <v>6.1207911075253627E-2</v>
      </c>
    </row>
    <row r="2025" spans="2:7" x14ac:dyDescent="0.2">
      <c r="B2025" s="149">
        <v>42432</v>
      </c>
      <c r="C2025">
        <v>63.283653000000001</v>
      </c>
      <c r="D2025">
        <v>3.6458279934300765E-2</v>
      </c>
      <c r="E2025">
        <v>3.6458279934300765E-2</v>
      </c>
      <c r="F2025">
        <v>2023</v>
      </c>
      <c r="G2025">
        <f t="shared" ca="1" si="33"/>
        <v>-1.7331325479628588E-2</v>
      </c>
    </row>
    <row r="2026" spans="2:7" x14ac:dyDescent="0.2">
      <c r="B2026" s="149">
        <v>42431</v>
      </c>
      <c r="C2026">
        <v>61.057597999999999</v>
      </c>
      <c r="D2026">
        <v>2.830915443018768E-2</v>
      </c>
      <c r="E2026">
        <v>2.830915443018768E-2</v>
      </c>
      <c r="F2026">
        <v>2024</v>
      </c>
      <c r="G2026">
        <f t="shared" ca="1" si="33"/>
        <v>1.0671360071927174E-2</v>
      </c>
    </row>
    <row r="2027" spans="2:7" x14ac:dyDescent="0.2">
      <c r="B2027" s="149">
        <v>42430</v>
      </c>
      <c r="C2027">
        <v>59.376694000000001</v>
      </c>
      <c r="D2027">
        <v>7.2190305920979733E-2</v>
      </c>
      <c r="E2027">
        <v>7.2190305920979733E-2</v>
      </c>
      <c r="F2027">
        <v>2025</v>
      </c>
      <c r="G2027">
        <f t="shared" ca="1" si="33"/>
        <v>-3.5057438631822431E-2</v>
      </c>
    </row>
    <row r="2028" spans="2:7" x14ac:dyDescent="0.2">
      <c r="B2028" s="149">
        <v>42429</v>
      </c>
      <c r="C2028">
        <v>55.378875999999998</v>
      </c>
      <c r="D2028">
        <v>-2.7910625082303655E-2</v>
      </c>
      <c r="E2028">
        <v>-2.7910625082303655E-2</v>
      </c>
      <c r="F2028">
        <v>2026</v>
      </c>
      <c r="G2028">
        <f t="shared" ca="1" si="33"/>
        <v>4.4400398508103046E-2</v>
      </c>
    </row>
    <row r="2029" spans="2:7" x14ac:dyDescent="0.2">
      <c r="B2029" s="149">
        <v>42426</v>
      </c>
      <c r="C2029">
        <v>56.968913999999998</v>
      </c>
      <c r="D2029">
        <v>-2.2603207785806118E-2</v>
      </c>
      <c r="E2029">
        <v>-2.2603207785806118E-2</v>
      </c>
      <c r="F2029">
        <v>2027</v>
      </c>
      <c r="G2029">
        <f t="shared" ca="1" si="33"/>
        <v>-2.182996077056679E-2</v>
      </c>
    </row>
    <row r="2030" spans="2:7" x14ac:dyDescent="0.2">
      <c r="B2030" s="149">
        <v>42425</v>
      </c>
      <c r="C2030">
        <v>58.286372999999998</v>
      </c>
      <c r="D2030">
        <v>7.8001826344021154E-4</v>
      </c>
      <c r="E2030">
        <v>7.8001826344021154E-4</v>
      </c>
      <c r="F2030">
        <v>2028</v>
      </c>
      <c r="G2030">
        <f t="shared" ca="1" si="33"/>
        <v>-4.5925721534364312E-2</v>
      </c>
    </row>
    <row r="2031" spans="2:7" x14ac:dyDescent="0.2">
      <c r="B2031" s="149">
        <v>42424</v>
      </c>
      <c r="C2031">
        <v>58.240943999999999</v>
      </c>
      <c r="D2031">
        <v>1.1040876966530756E-2</v>
      </c>
      <c r="E2031">
        <v>1.1040876966530756E-2</v>
      </c>
      <c r="F2031">
        <v>2029</v>
      </c>
      <c r="G2031">
        <f t="shared" ca="1" si="33"/>
        <v>-5.5420566819680467E-2</v>
      </c>
    </row>
    <row r="2032" spans="2:7" x14ac:dyDescent="0.2">
      <c r="B2032" s="149">
        <v>42423</v>
      </c>
      <c r="C2032">
        <v>57.604934999999998</v>
      </c>
      <c r="D2032">
        <v>-3.1446189337980511E-3</v>
      </c>
      <c r="E2032">
        <v>-3.1446189337980511E-3</v>
      </c>
      <c r="F2032">
        <v>2030</v>
      </c>
      <c r="G2032">
        <f t="shared" ca="1" si="33"/>
        <v>-3.7390099291180215E-2</v>
      </c>
    </row>
    <row r="2033" spans="2:7" x14ac:dyDescent="0.2">
      <c r="B2033" s="149">
        <v>42422</v>
      </c>
      <c r="C2033">
        <v>57.786651999999997</v>
      </c>
      <c r="D2033">
        <v>-7.0257300570810846E-3</v>
      </c>
      <c r="E2033">
        <v>-7.0257300570810846E-3</v>
      </c>
      <c r="F2033">
        <v>2031</v>
      </c>
      <c r="G2033">
        <f t="shared" ca="1" si="33"/>
        <v>4.6805720883643778E-2</v>
      </c>
    </row>
    <row r="2034" spans="2:7" x14ac:dyDescent="0.2">
      <c r="B2034" s="149">
        <v>42419</v>
      </c>
      <c r="C2034">
        <v>58.195518</v>
      </c>
      <c r="D2034">
        <v>1.8282892689966277E-2</v>
      </c>
      <c r="E2034">
        <v>1.8282892689966277E-2</v>
      </c>
      <c r="F2034">
        <v>2032</v>
      </c>
      <c r="G2034">
        <f t="shared" ca="1" si="33"/>
        <v>1.4489067447409649E-2</v>
      </c>
    </row>
    <row r="2035" spans="2:7" x14ac:dyDescent="0.2">
      <c r="B2035" s="149">
        <v>42418</v>
      </c>
      <c r="C2035">
        <v>57.150638999999998</v>
      </c>
      <c r="D2035">
        <v>3.1898975641347165E-3</v>
      </c>
      <c r="E2035">
        <v>3.1898975641347165E-3</v>
      </c>
      <c r="F2035">
        <v>2033</v>
      </c>
      <c r="G2035">
        <f t="shared" ca="1" si="33"/>
        <v>-1.249264615379502E-2</v>
      </c>
    </row>
    <row r="2036" spans="2:7" x14ac:dyDescent="0.2">
      <c r="B2036" s="149">
        <v>42417</v>
      </c>
      <c r="C2036">
        <v>56.968913999999998</v>
      </c>
      <c r="D2036">
        <v>6.4205448956916296E-3</v>
      </c>
      <c r="E2036">
        <v>6.4205448956916296E-3</v>
      </c>
      <c r="F2036">
        <v>2034</v>
      </c>
      <c r="G2036">
        <f t="shared" ca="1" si="33"/>
        <v>1.5868011100525783E-2</v>
      </c>
    </row>
    <row r="2037" spans="2:7" x14ac:dyDescent="0.2">
      <c r="B2037" s="149">
        <v>42416</v>
      </c>
      <c r="C2037">
        <v>56.605476000000003</v>
      </c>
      <c r="D2037">
        <v>-6.2452898405679726E-2</v>
      </c>
      <c r="E2037">
        <v>-6.2452898405679726E-2</v>
      </c>
      <c r="F2037">
        <v>2035</v>
      </c>
      <c r="G2037">
        <f t="shared" ca="1" si="33"/>
        <v>-3.4311211349761998E-2</v>
      </c>
    </row>
    <row r="2038" spans="2:7" x14ac:dyDescent="0.2">
      <c r="B2038" s="149">
        <v>42415</v>
      </c>
      <c r="C2038">
        <v>60.376140999999997</v>
      </c>
      <c r="D2038">
        <v>0.14371758379654362</v>
      </c>
      <c r="E2038">
        <v>0.14371758379654362</v>
      </c>
      <c r="F2038">
        <v>2036</v>
      </c>
      <c r="G2038">
        <f t="shared" ca="1" si="33"/>
        <v>-4.025798141839948E-2</v>
      </c>
    </row>
    <row r="2039" spans="2:7" x14ac:dyDescent="0.2">
      <c r="B2039" s="149">
        <v>42412</v>
      </c>
      <c r="C2039">
        <v>52.789378999999997</v>
      </c>
      <c r="D2039">
        <v>-8.7195645808032046E-2</v>
      </c>
      <c r="E2039">
        <v>-8.7195645808032046E-2</v>
      </c>
      <c r="F2039">
        <v>2037</v>
      </c>
      <c r="G2039">
        <f t="shared" ca="1" si="33"/>
        <v>2.803470758936609E-2</v>
      </c>
    </row>
    <row r="2040" spans="2:7" x14ac:dyDescent="0.2">
      <c r="B2040" s="149">
        <v>42411</v>
      </c>
      <c r="C2040">
        <v>57.832084999999999</v>
      </c>
      <c r="D2040">
        <v>-7.1480737829426585E-2</v>
      </c>
      <c r="E2040">
        <v>-7.1480737829426585E-2</v>
      </c>
      <c r="F2040">
        <v>2038</v>
      </c>
      <c r="G2040">
        <f t="shared" ca="1" si="33"/>
        <v>-2.6875988668505185E-2</v>
      </c>
    </row>
    <row r="2041" spans="2:7" x14ac:dyDescent="0.2">
      <c r="B2041" s="149">
        <v>42410</v>
      </c>
      <c r="C2041">
        <v>62.284205999999998</v>
      </c>
      <c r="D2041">
        <v>-5.0553904477447377E-2</v>
      </c>
      <c r="E2041">
        <v>-5.0553904477447377E-2</v>
      </c>
      <c r="F2041">
        <v>2039</v>
      </c>
      <c r="G2041">
        <f t="shared" ca="1" si="33"/>
        <v>-1.969227514636674E-2</v>
      </c>
    </row>
    <row r="2042" spans="2:7" x14ac:dyDescent="0.2">
      <c r="B2042" s="149">
        <v>42409</v>
      </c>
      <c r="C2042">
        <v>65.600571000000002</v>
      </c>
      <c r="D2042">
        <v>6.9734298558085999E-3</v>
      </c>
      <c r="E2042">
        <v>6.9734298558085999E-3</v>
      </c>
      <c r="F2042">
        <v>2040</v>
      </c>
      <c r="G2042">
        <f t="shared" ca="1" si="33"/>
        <v>1.12912936659377E-2</v>
      </c>
    </row>
    <row r="2043" spans="2:7" x14ac:dyDescent="0.2">
      <c r="B2043" s="149">
        <v>42408</v>
      </c>
      <c r="C2043">
        <v>65.146277999999995</v>
      </c>
      <c r="D2043">
        <v>-8.2986625241476195E-3</v>
      </c>
      <c r="E2043">
        <v>-8.2986625241476195E-3</v>
      </c>
      <c r="F2043">
        <v>2041</v>
      </c>
      <c r="G2043">
        <f t="shared" ca="1" si="33"/>
        <v>8.7931884845504089E-3</v>
      </c>
    </row>
    <row r="2044" spans="2:7" x14ac:dyDescent="0.2">
      <c r="B2044" s="149">
        <v>42405</v>
      </c>
      <c r="C2044">
        <v>65.691428999999999</v>
      </c>
      <c r="D2044">
        <v>-2.0703134559756525E-3</v>
      </c>
      <c r="E2044">
        <v>-2.0703134559756525E-3</v>
      </c>
      <c r="F2044">
        <v>2042</v>
      </c>
      <c r="G2044">
        <f t="shared" ca="1" si="33"/>
        <v>3.4681221932101818E-2</v>
      </c>
    </row>
    <row r="2045" spans="2:7" x14ac:dyDescent="0.2">
      <c r="B2045" s="149">
        <v>42404</v>
      </c>
      <c r="C2045">
        <v>65.827713000000003</v>
      </c>
      <c r="D2045">
        <v>-5.5410757989679413E-2</v>
      </c>
      <c r="E2045">
        <v>-5.5410757989679413E-2</v>
      </c>
      <c r="F2045">
        <v>2043</v>
      </c>
      <c r="G2045">
        <f t="shared" ca="1" si="33"/>
        <v>-2.8174893458018872E-2</v>
      </c>
    </row>
    <row r="2046" spans="2:7" x14ac:dyDescent="0.2">
      <c r="B2046" s="149">
        <v>42403</v>
      </c>
      <c r="C2046">
        <v>69.689246999999995</v>
      </c>
      <c r="D2046">
        <v>-4.1849138128556562E-2</v>
      </c>
      <c r="E2046">
        <v>-4.1849138128556562E-2</v>
      </c>
      <c r="F2046">
        <v>2044</v>
      </c>
      <c r="G2046">
        <f t="shared" ca="1" si="33"/>
        <v>-5.2797411377176612E-2</v>
      </c>
    </row>
    <row r="2047" spans="2:7" x14ac:dyDescent="0.2">
      <c r="B2047" s="149">
        <v>42402</v>
      </c>
      <c r="C2047">
        <v>72.733063000000001</v>
      </c>
      <c r="D2047">
        <v>3.4906629186402E-2</v>
      </c>
      <c r="E2047">
        <v>3.4906629186402E-2</v>
      </c>
      <c r="F2047">
        <v>2045</v>
      </c>
      <c r="G2047">
        <f t="shared" ca="1" si="33"/>
        <v>1.9313593657097276E-2</v>
      </c>
    </row>
    <row r="2048" spans="2:7" x14ac:dyDescent="0.2">
      <c r="B2048" s="149">
        <v>42401</v>
      </c>
      <c r="C2048">
        <v>70.279831000000001</v>
      </c>
      <c r="D2048">
        <v>0.1089605076564534</v>
      </c>
      <c r="E2048">
        <v>0.1089605076564534</v>
      </c>
      <c r="F2048">
        <v>2046</v>
      </c>
      <c r="G2048">
        <f t="shared" ca="1" si="33"/>
        <v>2.572783324130808E-2</v>
      </c>
    </row>
    <row r="2049" spans="2:7" x14ac:dyDescent="0.2">
      <c r="B2049" s="149">
        <v>42398</v>
      </c>
      <c r="C2049">
        <v>63.374512000000003</v>
      </c>
      <c r="D2049">
        <v>3.7174672213866028E-2</v>
      </c>
      <c r="E2049">
        <v>3.7174672213866028E-2</v>
      </c>
      <c r="F2049">
        <v>2047</v>
      </c>
      <c r="G2049">
        <f t="shared" ca="1" si="33"/>
        <v>1.9743226546069609E-2</v>
      </c>
    </row>
    <row r="2050" spans="2:7" x14ac:dyDescent="0.2">
      <c r="B2050" s="149">
        <v>42397</v>
      </c>
      <c r="C2050">
        <v>61.103026999999997</v>
      </c>
      <c r="D2050">
        <v>3.1441871811867271E-2</v>
      </c>
      <c r="E2050">
        <v>3.1441871811867271E-2</v>
      </c>
      <c r="F2050">
        <v>2048</v>
      </c>
      <c r="G2050">
        <f t="shared" ca="1" si="33"/>
        <v>-4.3334366459650366E-2</v>
      </c>
    </row>
    <row r="2051" spans="2:7" x14ac:dyDescent="0.2">
      <c r="B2051" s="149">
        <v>42396</v>
      </c>
      <c r="C2051">
        <v>59.240397999999999</v>
      </c>
      <c r="D2051">
        <v>-2.5411147796870696E-2</v>
      </c>
      <c r="E2051">
        <v>-2.5411147796870696E-2</v>
      </c>
      <c r="F2051">
        <v>2049</v>
      </c>
      <c r="G2051">
        <f t="shared" ref="G2051:G2114" ca="1" si="34">_xlfn.NORM.INV(RAND(),$N$5,$N$6)</f>
        <v>-2.5592759759633908E-2</v>
      </c>
    </row>
    <row r="2052" spans="2:7" x14ac:dyDescent="0.2">
      <c r="B2052" s="149">
        <v>42394</v>
      </c>
      <c r="C2052">
        <v>60.785015000000001</v>
      </c>
      <c r="D2052">
        <v>5.2590157497100038E-3</v>
      </c>
      <c r="E2052">
        <v>5.2590157497100038E-3</v>
      </c>
      <c r="F2052">
        <v>2050</v>
      </c>
      <c r="G2052">
        <f t="shared" ca="1" si="34"/>
        <v>-4.1927690204958332E-2</v>
      </c>
    </row>
    <row r="2053" spans="2:7" x14ac:dyDescent="0.2">
      <c r="B2053" s="149">
        <v>42391</v>
      </c>
      <c r="C2053">
        <v>60.467018000000003</v>
      </c>
      <c r="D2053">
        <v>7.512136962175224E-2</v>
      </c>
      <c r="E2053">
        <v>7.512136962175224E-2</v>
      </c>
      <c r="F2053">
        <v>2051</v>
      </c>
      <c r="G2053">
        <f t="shared" ca="1" si="34"/>
        <v>-2.8736958846937194E-2</v>
      </c>
    </row>
    <row r="2054" spans="2:7" x14ac:dyDescent="0.2">
      <c r="B2054" s="149">
        <v>42390</v>
      </c>
      <c r="C2054">
        <v>56.242038999999998</v>
      </c>
      <c r="D2054">
        <v>-1.2759151420720425E-2</v>
      </c>
      <c r="E2054">
        <v>-1.2759151420720425E-2</v>
      </c>
      <c r="F2054">
        <v>2052</v>
      </c>
      <c r="G2054">
        <f t="shared" ca="1" si="34"/>
        <v>-1.6430266625505001E-2</v>
      </c>
    </row>
    <row r="2055" spans="2:7" x14ac:dyDescent="0.2">
      <c r="B2055" s="149">
        <v>42389</v>
      </c>
      <c r="C2055">
        <v>56.968913999999998</v>
      </c>
      <c r="D2055">
        <v>-3.8343496611889759E-2</v>
      </c>
      <c r="E2055">
        <v>-3.8343496611889759E-2</v>
      </c>
      <c r="F2055">
        <v>2053</v>
      </c>
      <c r="G2055">
        <f t="shared" ca="1" si="34"/>
        <v>-4.8035812369901154E-3</v>
      </c>
    </row>
    <row r="2056" spans="2:7" x14ac:dyDescent="0.2">
      <c r="B2056" s="149">
        <v>42388</v>
      </c>
      <c r="C2056">
        <v>59.240397999999999</v>
      </c>
      <c r="D2056">
        <v>0.12027479906576821</v>
      </c>
      <c r="E2056">
        <v>0.12027479906576821</v>
      </c>
      <c r="F2056">
        <v>2054</v>
      </c>
      <c r="G2056">
        <f t="shared" ca="1" si="34"/>
        <v>4.2861253211838E-2</v>
      </c>
    </row>
    <row r="2057" spans="2:7" x14ac:dyDescent="0.2">
      <c r="B2057" s="149">
        <v>42387</v>
      </c>
      <c r="C2057">
        <v>52.880237999999999</v>
      </c>
      <c r="D2057">
        <v>-0.13713868905849139</v>
      </c>
      <c r="E2057">
        <v>-0.13713868905849139</v>
      </c>
      <c r="F2057">
        <v>2055</v>
      </c>
      <c r="G2057">
        <f t="shared" ca="1" si="34"/>
        <v>-2.6751233492985606E-2</v>
      </c>
    </row>
    <row r="2058" spans="2:7" x14ac:dyDescent="0.2">
      <c r="B2058" s="149">
        <v>42384</v>
      </c>
      <c r="C2058">
        <v>61.284748</v>
      </c>
      <c r="D2058">
        <v>-4.9999778329786478E-2</v>
      </c>
      <c r="E2058">
        <v>-4.9999778329786478E-2</v>
      </c>
      <c r="F2058">
        <v>2056</v>
      </c>
      <c r="G2058">
        <f t="shared" ca="1" si="34"/>
        <v>4.0494318246336015E-2</v>
      </c>
    </row>
    <row r="2059" spans="2:7" x14ac:dyDescent="0.2">
      <c r="B2059" s="149">
        <v>42383</v>
      </c>
      <c r="C2059">
        <v>64.510245999999995</v>
      </c>
      <c r="D2059">
        <v>-3.9891771762471877E-2</v>
      </c>
      <c r="E2059">
        <v>-3.9891771762471877E-2</v>
      </c>
      <c r="F2059">
        <v>2057</v>
      </c>
      <c r="G2059">
        <f t="shared" ca="1" si="34"/>
        <v>2.7327046398477019E-2</v>
      </c>
    </row>
    <row r="2060" spans="2:7" x14ac:dyDescent="0.2">
      <c r="B2060" s="149">
        <v>42382</v>
      </c>
      <c r="C2060">
        <v>67.190597999999994</v>
      </c>
      <c r="D2060">
        <v>-3.6482306938240817E-2</v>
      </c>
      <c r="E2060">
        <v>-3.6482306938240817E-2</v>
      </c>
      <c r="F2060">
        <v>2058</v>
      </c>
      <c r="G2060">
        <f t="shared" ca="1" si="34"/>
        <v>-7.6220311813099337E-3</v>
      </c>
    </row>
    <row r="2061" spans="2:7" x14ac:dyDescent="0.2">
      <c r="B2061" s="149">
        <v>42381</v>
      </c>
      <c r="C2061">
        <v>69.734679999999997</v>
      </c>
      <c r="D2061">
        <v>-2.5991754009663417E-3</v>
      </c>
      <c r="E2061">
        <v>-2.5991754009663417E-3</v>
      </c>
      <c r="F2061">
        <v>2059</v>
      </c>
      <c r="G2061">
        <f t="shared" ca="1" si="34"/>
        <v>2.8258283115258988E-2</v>
      </c>
    </row>
    <row r="2062" spans="2:7" x14ac:dyDescent="0.2">
      <c r="B2062" s="149">
        <v>42380</v>
      </c>
      <c r="C2062">
        <v>69.916404999999997</v>
      </c>
      <c r="D2062">
        <v>6.3579898292072348E-2</v>
      </c>
      <c r="E2062">
        <v>6.3579898292072348E-2</v>
      </c>
      <c r="F2062">
        <v>2060</v>
      </c>
      <c r="G2062">
        <f t="shared" ca="1" si="34"/>
        <v>-9.8144861116643747E-3</v>
      </c>
    </row>
    <row r="2063" spans="2:7" x14ac:dyDescent="0.2">
      <c r="B2063" s="149">
        <v>42377</v>
      </c>
      <c r="C2063">
        <v>65.736862000000002</v>
      </c>
      <c r="D2063">
        <v>0.10966273386617023</v>
      </c>
      <c r="E2063">
        <v>0.10966273386617023</v>
      </c>
      <c r="F2063">
        <v>2061</v>
      </c>
      <c r="G2063">
        <f t="shared" ca="1" si="34"/>
        <v>6.2689301896939428E-2</v>
      </c>
    </row>
    <row r="2064" spans="2:7" x14ac:dyDescent="0.2">
      <c r="B2064" s="149">
        <v>42376</v>
      </c>
      <c r="C2064">
        <v>59.240397999999999</v>
      </c>
      <c r="D2064">
        <v>-4.2584625318236626E-2</v>
      </c>
      <c r="E2064">
        <v>-4.2584625318236626E-2</v>
      </c>
      <c r="F2064">
        <v>2062</v>
      </c>
      <c r="G2064">
        <f t="shared" ca="1" si="34"/>
        <v>7.2725494994490603E-4</v>
      </c>
    </row>
    <row r="2065" spans="2:7" x14ac:dyDescent="0.2">
      <c r="B2065" s="149">
        <v>42375</v>
      </c>
      <c r="C2065">
        <v>61.875335999999997</v>
      </c>
      <c r="D2065">
        <v>6.0747673645122638E-2</v>
      </c>
      <c r="E2065">
        <v>6.0747673645122638E-2</v>
      </c>
      <c r="F2065">
        <v>2063</v>
      </c>
      <c r="G2065">
        <f t="shared" ca="1" si="34"/>
        <v>-3.0189061045347116E-3</v>
      </c>
    </row>
    <row r="2066" spans="2:7" x14ac:dyDescent="0.2">
      <c r="B2066" s="149">
        <v>42374</v>
      </c>
      <c r="C2066">
        <v>58.331814000000001</v>
      </c>
      <c r="D2066">
        <v>-1.6091821332486683E-2</v>
      </c>
      <c r="E2066">
        <v>-1.6091821332486683E-2</v>
      </c>
      <c r="F2066">
        <v>2064</v>
      </c>
      <c r="G2066">
        <f t="shared" ca="1" si="34"/>
        <v>2.1846313966318476E-2</v>
      </c>
    </row>
    <row r="2067" spans="2:7" x14ac:dyDescent="0.2">
      <c r="B2067" s="149">
        <v>42373</v>
      </c>
      <c r="C2067">
        <v>59.285831000000002</v>
      </c>
      <c r="D2067">
        <v>1.2412704215560122E-2</v>
      </c>
      <c r="E2067">
        <v>1.2412704215560122E-2</v>
      </c>
      <c r="F2067">
        <v>2065</v>
      </c>
      <c r="G2067">
        <f t="shared" ca="1" si="34"/>
        <v>9.4953976281624913E-2</v>
      </c>
    </row>
    <row r="2068" spans="2:7" x14ac:dyDescent="0.2">
      <c r="B2068" s="149">
        <v>42370</v>
      </c>
      <c r="C2068">
        <v>58.558956000000002</v>
      </c>
      <c r="D2068">
        <v>2.0585787995421052E-2</v>
      </c>
      <c r="E2068">
        <v>2.0585787995421052E-2</v>
      </c>
      <c r="F2068">
        <v>2066</v>
      </c>
      <c r="G2068">
        <f t="shared" ca="1" si="34"/>
        <v>1.3883255354517638E-2</v>
      </c>
    </row>
    <row r="2069" spans="2:7" x14ac:dyDescent="0.2">
      <c r="B2069" s="149">
        <v>42369</v>
      </c>
      <c r="C2069">
        <v>57.377789</v>
      </c>
      <c r="D2069">
        <v>4.2079286546650239E-2</v>
      </c>
      <c r="E2069">
        <v>4.2079286546650239E-2</v>
      </c>
      <c r="F2069">
        <v>2067</v>
      </c>
      <c r="G2069">
        <f t="shared" ca="1" si="34"/>
        <v>-1.0686074972951504E-2</v>
      </c>
    </row>
    <row r="2070" spans="2:7" x14ac:dyDescent="0.2">
      <c r="B2070" s="149">
        <v>42368</v>
      </c>
      <c r="C2070">
        <v>55.060867000000002</v>
      </c>
      <c r="D2070">
        <v>-1.6475095160206001E-3</v>
      </c>
      <c r="E2070">
        <v>-1.6475095160206001E-3</v>
      </c>
      <c r="F2070">
        <v>2068</v>
      </c>
      <c r="G2070">
        <f t="shared" ca="1" si="34"/>
        <v>-5.5573884016109687E-2</v>
      </c>
    </row>
    <row r="2071" spans="2:7" x14ac:dyDescent="0.2">
      <c r="B2071" s="149">
        <v>42367</v>
      </c>
      <c r="C2071">
        <v>55.151730000000001</v>
      </c>
      <c r="D2071">
        <v>7.4690112527014147E-3</v>
      </c>
      <c r="E2071">
        <v>7.4690112527014147E-3</v>
      </c>
      <c r="F2071">
        <v>2069</v>
      </c>
      <c r="G2071">
        <f t="shared" ca="1" si="34"/>
        <v>-1.726820709525188E-2</v>
      </c>
    </row>
    <row r="2072" spans="2:7" x14ac:dyDescent="0.2">
      <c r="B2072" s="149">
        <v>42366</v>
      </c>
      <c r="C2072">
        <v>54.742854999999999</v>
      </c>
      <c r="D2072">
        <v>-6.595343908046788E-3</v>
      </c>
      <c r="E2072">
        <v>-6.595343908046788E-3</v>
      </c>
      <c r="F2072">
        <v>2070</v>
      </c>
      <c r="G2072">
        <f t="shared" ca="1" si="34"/>
        <v>5.2571263405695796E-2</v>
      </c>
    </row>
    <row r="2073" spans="2:7" x14ac:dyDescent="0.2">
      <c r="B2073" s="149">
        <v>42362</v>
      </c>
      <c r="C2073">
        <v>55.106299999999997</v>
      </c>
      <c r="D2073">
        <v>-3.653691718808362E-2</v>
      </c>
      <c r="E2073">
        <v>-3.653691718808362E-2</v>
      </c>
      <c r="F2073">
        <v>2071</v>
      </c>
      <c r="G2073">
        <f t="shared" ca="1" si="34"/>
        <v>-2.6535441820097795E-2</v>
      </c>
    </row>
    <row r="2074" spans="2:7" x14ac:dyDescent="0.2">
      <c r="B2074" s="149">
        <v>42361</v>
      </c>
      <c r="C2074">
        <v>57.196067999999997</v>
      </c>
      <c r="D2074">
        <v>-1.0220076428722672E-2</v>
      </c>
      <c r="E2074">
        <v>-1.0220076428722672E-2</v>
      </c>
      <c r="F2074">
        <v>2072</v>
      </c>
      <c r="G2074">
        <f t="shared" ca="1" si="34"/>
        <v>-2.2223084777902427E-2</v>
      </c>
    </row>
    <row r="2075" spans="2:7" x14ac:dyDescent="0.2">
      <c r="B2075" s="149">
        <v>42360</v>
      </c>
      <c r="C2075">
        <v>57.786651999999997</v>
      </c>
      <c r="D2075">
        <v>-8.5735477141458266E-3</v>
      </c>
      <c r="E2075">
        <v>-8.5735477141458266E-3</v>
      </c>
      <c r="F2075">
        <v>2073</v>
      </c>
      <c r="G2075">
        <f t="shared" ca="1" si="34"/>
        <v>-2.8149603430219451E-3</v>
      </c>
    </row>
    <row r="2076" spans="2:7" x14ac:dyDescent="0.2">
      <c r="B2076" s="149">
        <v>42359</v>
      </c>
      <c r="C2076">
        <v>58.286372999999998</v>
      </c>
      <c r="D2076">
        <v>2.3942383433313463E-2</v>
      </c>
      <c r="E2076">
        <v>2.3942383433313463E-2</v>
      </c>
      <c r="F2076">
        <v>2074</v>
      </c>
      <c r="G2076">
        <f t="shared" ca="1" si="34"/>
        <v>-1.151319238094208E-2</v>
      </c>
    </row>
    <row r="2077" spans="2:7" x14ac:dyDescent="0.2">
      <c r="B2077" s="149">
        <v>42356</v>
      </c>
      <c r="C2077">
        <v>56.923488999999996</v>
      </c>
      <c r="D2077">
        <v>-5.5554805322775552E-3</v>
      </c>
      <c r="E2077">
        <v>-5.5554805322775552E-3</v>
      </c>
      <c r="F2077">
        <v>2075</v>
      </c>
      <c r="G2077">
        <f t="shared" ca="1" si="34"/>
        <v>-3.8665984775384625E-2</v>
      </c>
    </row>
    <row r="2078" spans="2:7" x14ac:dyDescent="0.2">
      <c r="B2078" s="149">
        <v>42355</v>
      </c>
      <c r="C2078">
        <v>57.241492999999998</v>
      </c>
      <c r="D2078">
        <v>0</v>
      </c>
      <c r="E2078">
        <v>0</v>
      </c>
      <c r="F2078">
        <v>2076</v>
      </c>
      <c r="G2078">
        <f t="shared" ca="1" si="34"/>
        <v>-2.0545332957049047E-2</v>
      </c>
    </row>
    <row r="2079" spans="2:7" x14ac:dyDescent="0.2">
      <c r="B2079" s="149">
        <v>42354</v>
      </c>
      <c r="C2079">
        <v>57.241492999999998</v>
      </c>
      <c r="D2079">
        <v>1.5897285067976268E-3</v>
      </c>
      <c r="E2079">
        <v>1.5897285067976268E-3</v>
      </c>
      <c r="F2079">
        <v>2077</v>
      </c>
      <c r="G2079">
        <f t="shared" ca="1" si="34"/>
        <v>1.9507163531706909E-2</v>
      </c>
    </row>
    <row r="2080" spans="2:7" x14ac:dyDescent="0.2">
      <c r="B2080" s="149">
        <v>42353</v>
      </c>
      <c r="C2080">
        <v>57.150638999999998</v>
      </c>
      <c r="D2080">
        <v>7.5213656110557053E-2</v>
      </c>
      <c r="E2080">
        <v>7.5213656110557053E-2</v>
      </c>
      <c r="F2080">
        <v>2078</v>
      </c>
      <c r="G2080">
        <f t="shared" ca="1" si="34"/>
        <v>2.3734598527089399E-2</v>
      </c>
    </row>
    <row r="2081" spans="2:7" x14ac:dyDescent="0.2">
      <c r="B2081" s="149">
        <v>42352</v>
      </c>
      <c r="C2081">
        <v>53.152821000000003</v>
      </c>
      <c r="D2081">
        <v>3.2656579925009248E-2</v>
      </c>
      <c r="E2081">
        <v>3.2656579925009248E-2</v>
      </c>
      <c r="F2081">
        <v>2079</v>
      </c>
      <c r="G2081">
        <f t="shared" ca="1" si="34"/>
        <v>7.8633270101363367E-2</v>
      </c>
    </row>
    <row r="2082" spans="2:7" x14ac:dyDescent="0.2">
      <c r="B2082" s="149">
        <v>42349</v>
      </c>
      <c r="C2082">
        <v>51.471924000000001</v>
      </c>
      <c r="D2082">
        <v>-6.5181374641267456E-2</v>
      </c>
      <c r="E2082">
        <v>-6.5181374641267456E-2</v>
      </c>
      <c r="F2082">
        <v>2080</v>
      </c>
      <c r="G2082">
        <f t="shared" ca="1" si="34"/>
        <v>5.7408005638923586E-2</v>
      </c>
    </row>
    <row r="2083" spans="2:7" x14ac:dyDescent="0.2">
      <c r="B2083" s="149">
        <v>42348</v>
      </c>
      <c r="C2083">
        <v>55.060867000000002</v>
      </c>
      <c r="D2083">
        <v>4.0343453042808397E-2</v>
      </c>
      <c r="E2083">
        <v>4.0343453042808397E-2</v>
      </c>
      <c r="F2083">
        <v>2081</v>
      </c>
      <c r="G2083">
        <f t="shared" ca="1" si="34"/>
        <v>-1.1537924712743022E-2</v>
      </c>
    </row>
    <row r="2084" spans="2:7" x14ac:dyDescent="0.2">
      <c r="B2084" s="149">
        <v>42347</v>
      </c>
      <c r="C2084">
        <v>52.925663</v>
      </c>
      <c r="D2084">
        <v>-6.0483912268882646E-2</v>
      </c>
      <c r="E2084">
        <v>-6.0483912268882646E-2</v>
      </c>
      <c r="F2084">
        <v>2082</v>
      </c>
      <c r="G2084">
        <f t="shared" ca="1" si="34"/>
        <v>1.7496080147111751E-2</v>
      </c>
    </row>
    <row r="2085" spans="2:7" x14ac:dyDescent="0.2">
      <c r="B2085" s="149">
        <v>42346</v>
      </c>
      <c r="C2085">
        <v>56.332897000000003</v>
      </c>
      <c r="D2085">
        <v>-3.6519077463405686E-2</v>
      </c>
      <c r="E2085">
        <v>-3.6519077463405686E-2</v>
      </c>
      <c r="F2085">
        <v>2083</v>
      </c>
      <c r="G2085">
        <f t="shared" ca="1" si="34"/>
        <v>7.0365798146823939E-3</v>
      </c>
    </row>
    <row r="2086" spans="2:7" x14ac:dyDescent="0.2">
      <c r="B2086" s="149">
        <v>42345</v>
      </c>
      <c r="C2086">
        <v>58.468097999999998</v>
      </c>
      <c r="D2086">
        <v>-3.3058021812817119E-2</v>
      </c>
      <c r="E2086">
        <v>-3.3058021812817119E-2</v>
      </c>
      <c r="F2086">
        <v>2084</v>
      </c>
      <c r="G2086">
        <f t="shared" ca="1" si="34"/>
        <v>2.0872750929944329E-2</v>
      </c>
    </row>
    <row r="2087" spans="2:7" x14ac:dyDescent="0.2">
      <c r="B2087" s="149">
        <v>42342</v>
      </c>
      <c r="C2087">
        <v>60.467018000000003</v>
      </c>
      <c r="D2087">
        <v>6.0558007307038628E-2</v>
      </c>
      <c r="E2087">
        <v>6.0558007307038628E-2</v>
      </c>
      <c r="F2087">
        <v>2085</v>
      </c>
      <c r="G2087">
        <f t="shared" ca="1" si="34"/>
        <v>2.5598401337055113E-2</v>
      </c>
    </row>
    <row r="2088" spans="2:7" x14ac:dyDescent="0.2">
      <c r="B2088" s="149">
        <v>42341</v>
      </c>
      <c r="C2088">
        <v>57.014342999999997</v>
      </c>
      <c r="D2088">
        <v>4.5833131021646371E-2</v>
      </c>
      <c r="E2088">
        <v>4.5833131021646371E-2</v>
      </c>
      <c r="F2088">
        <v>2086</v>
      </c>
      <c r="G2088">
        <f t="shared" ca="1" si="34"/>
        <v>4.8219049709553256E-2</v>
      </c>
    </row>
    <row r="2089" spans="2:7" x14ac:dyDescent="0.2">
      <c r="B2089" s="149">
        <v>42340</v>
      </c>
      <c r="C2089">
        <v>54.515717000000002</v>
      </c>
      <c r="D2089">
        <v>4.9868775350872863E-2</v>
      </c>
      <c r="E2089">
        <v>4.9868775350872863E-2</v>
      </c>
      <c r="F2089">
        <v>2087</v>
      </c>
      <c r="G2089">
        <f t="shared" ca="1" si="34"/>
        <v>3.4174565516294872E-2</v>
      </c>
    </row>
    <row r="2090" spans="2:7" x14ac:dyDescent="0.2">
      <c r="B2090" s="149">
        <v>42339</v>
      </c>
      <c r="C2090">
        <v>51.926220000000001</v>
      </c>
      <c r="D2090">
        <v>-4.670532946852185E-2</v>
      </c>
      <c r="E2090">
        <v>-4.670532946852185E-2</v>
      </c>
      <c r="F2090">
        <v>2088</v>
      </c>
      <c r="G2090">
        <f t="shared" ca="1" si="34"/>
        <v>-2.3872861110496389E-3</v>
      </c>
    </row>
    <row r="2091" spans="2:7" x14ac:dyDescent="0.2">
      <c r="B2091" s="149">
        <v>42338</v>
      </c>
      <c r="C2091">
        <v>54.470272000000001</v>
      </c>
      <c r="D2091">
        <v>-4.9920970459282787E-2</v>
      </c>
      <c r="E2091">
        <v>-4.9920970459282787E-2</v>
      </c>
      <c r="F2091">
        <v>2089</v>
      </c>
      <c r="G2091">
        <f t="shared" ca="1" si="34"/>
        <v>3.0493437017984005E-2</v>
      </c>
    </row>
    <row r="2092" spans="2:7" x14ac:dyDescent="0.2">
      <c r="B2092" s="149">
        <v>42335</v>
      </c>
      <c r="C2092">
        <v>57.332358999999997</v>
      </c>
      <c r="D2092">
        <v>2.2690504703130273E-2</v>
      </c>
      <c r="E2092">
        <v>2.2690504703130273E-2</v>
      </c>
      <c r="F2092">
        <v>2090</v>
      </c>
      <c r="G2092">
        <f t="shared" ca="1" si="34"/>
        <v>-5.4457680031219806E-2</v>
      </c>
    </row>
    <row r="2093" spans="2:7" x14ac:dyDescent="0.2">
      <c r="B2093" s="149">
        <v>42334</v>
      </c>
      <c r="C2093">
        <v>56.060321999999999</v>
      </c>
      <c r="D2093">
        <v>-4.7839473383181334E-2</v>
      </c>
      <c r="E2093">
        <v>-4.7839473383181334E-2</v>
      </c>
      <c r="F2093">
        <v>2091</v>
      </c>
      <c r="G2093">
        <f t="shared" ca="1" si="34"/>
        <v>-5.4132016330068087E-3</v>
      </c>
    </row>
    <row r="2094" spans="2:7" x14ac:dyDescent="0.2">
      <c r="B2094" s="149">
        <v>42332</v>
      </c>
      <c r="C2094">
        <v>58.876964999999998</v>
      </c>
      <c r="D2094">
        <v>1.5673996278901613E-2</v>
      </c>
      <c r="E2094">
        <v>1.5673996278901613E-2</v>
      </c>
      <c r="F2094">
        <v>2092</v>
      </c>
      <c r="G2094">
        <f t="shared" ca="1" si="34"/>
        <v>-1.9357661501979959E-2</v>
      </c>
    </row>
    <row r="2095" spans="2:7" x14ac:dyDescent="0.2">
      <c r="B2095" s="149">
        <v>42331</v>
      </c>
      <c r="C2095">
        <v>57.968369000000003</v>
      </c>
      <c r="D2095">
        <v>-2.0721554079052681E-2</v>
      </c>
      <c r="E2095">
        <v>-2.0721554079052681E-2</v>
      </c>
      <c r="F2095">
        <v>2093</v>
      </c>
      <c r="G2095">
        <f t="shared" ca="1" si="34"/>
        <v>3.5518200879005861E-2</v>
      </c>
    </row>
    <row r="2096" spans="2:7" x14ac:dyDescent="0.2">
      <c r="B2096" s="149">
        <v>42328</v>
      </c>
      <c r="C2096">
        <v>59.194980999999999</v>
      </c>
      <c r="D2096">
        <v>-2.1036873357968545E-2</v>
      </c>
      <c r="E2096">
        <v>-2.1036873357968545E-2</v>
      </c>
      <c r="F2096">
        <v>2094</v>
      </c>
      <c r="G2096">
        <f t="shared" ca="1" si="34"/>
        <v>-1.4235164665195971E-2</v>
      </c>
    </row>
    <row r="2097" spans="2:7" x14ac:dyDescent="0.2">
      <c r="B2097" s="149">
        <v>42327</v>
      </c>
      <c r="C2097">
        <v>60.467018000000003</v>
      </c>
      <c r="D2097">
        <v>-4.9964212820710785E-2</v>
      </c>
      <c r="E2097">
        <v>-4.9964212820710785E-2</v>
      </c>
      <c r="F2097">
        <v>2095</v>
      </c>
      <c r="G2097">
        <f t="shared" ca="1" si="34"/>
        <v>-3.6128962956104384E-2</v>
      </c>
    </row>
    <row r="2098" spans="2:7" x14ac:dyDescent="0.2">
      <c r="B2098" s="149">
        <v>42326</v>
      </c>
      <c r="C2098">
        <v>63.647095</v>
      </c>
      <c r="D2098">
        <v>2.1460760781521469E-3</v>
      </c>
      <c r="E2098">
        <v>2.1460760781521469E-3</v>
      </c>
      <c r="F2098">
        <v>2096</v>
      </c>
      <c r="G2098">
        <f t="shared" ca="1" si="34"/>
        <v>2.3660294808042028E-2</v>
      </c>
    </row>
    <row r="2099" spans="2:7" x14ac:dyDescent="0.2">
      <c r="B2099" s="149">
        <v>42325</v>
      </c>
      <c r="C2099">
        <v>63.510795999999999</v>
      </c>
      <c r="D2099">
        <v>-2.1693531555980323E-2</v>
      </c>
      <c r="E2099">
        <v>-2.1693531555980323E-2</v>
      </c>
      <c r="F2099">
        <v>2097</v>
      </c>
      <c r="G2099">
        <f t="shared" ca="1" si="34"/>
        <v>5.6356385969018119E-3</v>
      </c>
    </row>
    <row r="2100" spans="2:7" x14ac:dyDescent="0.2">
      <c r="B2100" s="149">
        <v>42324</v>
      </c>
      <c r="C2100">
        <v>64.919121000000004</v>
      </c>
      <c r="D2100">
        <v>4.9963170733099846E-2</v>
      </c>
      <c r="E2100">
        <v>4.9963170733099846E-2</v>
      </c>
      <c r="F2100">
        <v>2098</v>
      </c>
      <c r="G2100">
        <f t="shared" ca="1" si="34"/>
        <v>5.4671213818403477E-3</v>
      </c>
    </row>
    <row r="2101" spans="2:7" x14ac:dyDescent="0.2">
      <c r="B2101" s="149">
        <v>42321</v>
      </c>
      <c r="C2101">
        <v>61.829903000000002</v>
      </c>
      <c r="D2101">
        <v>6.4112637437341496E-2</v>
      </c>
      <c r="E2101">
        <v>6.4112637437341496E-2</v>
      </c>
      <c r="F2101">
        <v>2099</v>
      </c>
      <c r="G2101">
        <f t="shared" ca="1" si="34"/>
        <v>6.8841901812753264E-2</v>
      </c>
    </row>
    <row r="2102" spans="2:7" x14ac:dyDescent="0.2">
      <c r="B2102" s="149">
        <v>42318</v>
      </c>
      <c r="C2102">
        <v>58.104660000000003</v>
      </c>
      <c r="D2102">
        <v>-4.7654575270057967E-2</v>
      </c>
      <c r="E2102">
        <v>-4.7654575270057967E-2</v>
      </c>
      <c r="F2102">
        <v>2100</v>
      </c>
      <c r="G2102">
        <f t="shared" ca="1" si="34"/>
        <v>-6.8368722348450496E-3</v>
      </c>
    </row>
    <row r="2103" spans="2:7" x14ac:dyDescent="0.2">
      <c r="B2103" s="149">
        <v>42317</v>
      </c>
      <c r="C2103">
        <v>61.012169</v>
      </c>
      <c r="D2103">
        <v>-8.1239257056120139E-3</v>
      </c>
      <c r="E2103">
        <v>-8.1239257056120139E-3</v>
      </c>
      <c r="F2103">
        <v>2101</v>
      </c>
      <c r="G2103">
        <f t="shared" ca="1" si="34"/>
        <v>1.121932447387847E-2</v>
      </c>
    </row>
    <row r="2104" spans="2:7" x14ac:dyDescent="0.2">
      <c r="B2104" s="149">
        <v>42314</v>
      </c>
      <c r="C2104">
        <v>61.511887000000002</v>
      </c>
      <c r="D2104">
        <v>-4.9824509468993812E-2</v>
      </c>
      <c r="E2104">
        <v>-4.9824509468993812E-2</v>
      </c>
      <c r="F2104">
        <v>2102</v>
      </c>
      <c r="G2104">
        <f t="shared" ca="1" si="34"/>
        <v>-8.614567400585571E-2</v>
      </c>
    </row>
    <row r="2105" spans="2:7" x14ac:dyDescent="0.2">
      <c r="B2105" s="149">
        <v>42313</v>
      </c>
      <c r="C2105">
        <v>64.737396000000004</v>
      </c>
      <c r="D2105">
        <v>-5.0000259741608911E-2</v>
      </c>
      <c r="E2105">
        <v>-5.0000259741608911E-2</v>
      </c>
      <c r="F2105">
        <v>2103</v>
      </c>
      <c r="G2105">
        <f t="shared" ca="1" si="34"/>
        <v>-4.5620768790406059E-3</v>
      </c>
    </row>
    <row r="2106" spans="2:7" x14ac:dyDescent="0.2">
      <c r="B2106" s="149">
        <v>42312</v>
      </c>
      <c r="C2106">
        <v>68.144645999999995</v>
      </c>
      <c r="D2106">
        <v>4.9685284555839725E-2</v>
      </c>
      <c r="E2106">
        <v>4.9685284555839725E-2</v>
      </c>
      <c r="F2106">
        <v>2104</v>
      </c>
      <c r="G2106">
        <f t="shared" ca="1" si="34"/>
        <v>-2.199332945491192E-2</v>
      </c>
    </row>
    <row r="2107" spans="2:7" x14ac:dyDescent="0.2">
      <c r="B2107" s="149">
        <v>42311</v>
      </c>
      <c r="C2107">
        <v>64.919121000000004</v>
      </c>
      <c r="D2107">
        <v>4.9963170733099846E-2</v>
      </c>
      <c r="E2107">
        <v>4.9963170733099846E-2</v>
      </c>
      <c r="F2107">
        <v>2105</v>
      </c>
      <c r="G2107">
        <f t="shared" ca="1" si="34"/>
        <v>-4.0037561637149485E-2</v>
      </c>
    </row>
    <row r="2108" spans="2:7" x14ac:dyDescent="0.2">
      <c r="B2108" s="149">
        <v>42310</v>
      </c>
      <c r="C2108">
        <v>61.829903000000002</v>
      </c>
      <c r="D2108">
        <v>4.934464819303519E-2</v>
      </c>
      <c r="E2108">
        <v>4.934464819303519E-2</v>
      </c>
      <c r="F2108">
        <v>2106</v>
      </c>
      <c r="G2108">
        <f t="shared" ca="1" si="34"/>
        <v>3.1175138189731184E-2</v>
      </c>
    </row>
    <row r="2109" spans="2:7" x14ac:dyDescent="0.2">
      <c r="B2109" s="149">
        <v>42307</v>
      </c>
      <c r="C2109">
        <v>58.922398000000001</v>
      </c>
      <c r="D2109">
        <v>4.935265127427052E-2</v>
      </c>
      <c r="E2109">
        <v>4.935265127427052E-2</v>
      </c>
      <c r="F2109">
        <v>2107</v>
      </c>
      <c r="G2109">
        <f t="shared" ca="1" si="34"/>
        <v>-1.2274366778070792E-2</v>
      </c>
    </row>
    <row r="2110" spans="2:7" x14ac:dyDescent="0.2">
      <c r="B2110" s="149">
        <v>42306</v>
      </c>
      <c r="C2110">
        <v>56.151187999999998</v>
      </c>
      <c r="D2110">
        <v>4.9236144218913265E-2</v>
      </c>
      <c r="E2110">
        <v>4.9236144218913265E-2</v>
      </c>
      <c r="F2110">
        <v>2108</v>
      </c>
      <c r="G2110">
        <f t="shared" ca="1" si="34"/>
        <v>-1.180685399285999E-2</v>
      </c>
    </row>
    <row r="2111" spans="2:7" x14ac:dyDescent="0.2">
      <c r="B2111" s="149">
        <v>42305</v>
      </c>
      <c r="C2111">
        <v>53.516254000000004</v>
      </c>
      <c r="D2111">
        <v>2.88208422626124E-2</v>
      </c>
      <c r="E2111">
        <v>2.88208422626124E-2</v>
      </c>
      <c r="F2111">
        <v>2109</v>
      </c>
      <c r="G2111">
        <f t="shared" ca="1" si="34"/>
        <v>3.9623807030126339E-3</v>
      </c>
    </row>
    <row r="2112" spans="2:7" x14ac:dyDescent="0.2">
      <c r="B2112" s="149">
        <v>42304</v>
      </c>
      <c r="C2112">
        <v>52.017077999999998</v>
      </c>
      <c r="D2112">
        <v>3.8078051570112403E-2</v>
      </c>
      <c r="E2112">
        <v>3.8078051570112403E-2</v>
      </c>
      <c r="F2112">
        <v>2110</v>
      </c>
      <c r="G2112">
        <f t="shared" ca="1" si="34"/>
        <v>-2.6159551249255591E-2</v>
      </c>
    </row>
    <row r="2113" spans="2:7" x14ac:dyDescent="0.2">
      <c r="B2113" s="149">
        <v>42303</v>
      </c>
      <c r="C2113">
        <v>50.109023999999998</v>
      </c>
      <c r="D2113">
        <v>7.4001908935724059E-2</v>
      </c>
      <c r="E2113">
        <v>7.4001908935724059E-2</v>
      </c>
      <c r="F2113">
        <v>2111</v>
      </c>
      <c r="G2113">
        <f t="shared" ca="1" si="34"/>
        <v>-6.1456424771593E-2</v>
      </c>
    </row>
    <row r="2114" spans="2:7" x14ac:dyDescent="0.2">
      <c r="B2114" s="149">
        <v>42300</v>
      </c>
      <c r="C2114">
        <v>46.656364000000004</v>
      </c>
      <c r="D2114">
        <v>9.8395722881930978E-2</v>
      </c>
      <c r="E2114">
        <v>9.8395722881930978E-2</v>
      </c>
      <c r="F2114">
        <v>2112</v>
      </c>
      <c r="G2114">
        <f t="shared" ca="1" si="34"/>
        <v>-3.144889790446441E-2</v>
      </c>
    </row>
    <row r="2115" spans="2:7" x14ac:dyDescent="0.2">
      <c r="B2115" s="149">
        <v>42298</v>
      </c>
      <c r="C2115">
        <v>42.476826000000003</v>
      </c>
      <c r="D2115">
        <v>-3.1984280146952144E-3</v>
      </c>
      <c r="E2115">
        <v>-3.1984280146952144E-3</v>
      </c>
      <c r="F2115">
        <v>2113</v>
      </c>
      <c r="G2115">
        <f t="shared" ref="G2115:G2178" ca="1" si="35">_xlfn.NORM.INV(RAND(),$N$5,$N$6)</f>
        <v>-3.1427961739709685E-3</v>
      </c>
    </row>
    <row r="2116" spans="2:7" x14ac:dyDescent="0.2">
      <c r="B2116" s="149">
        <v>42297</v>
      </c>
      <c r="C2116">
        <v>42.613121</v>
      </c>
      <c r="D2116">
        <v>6.4379679292661139E-3</v>
      </c>
      <c r="E2116">
        <v>6.4379679292661139E-3</v>
      </c>
      <c r="F2116">
        <v>2114</v>
      </c>
      <c r="G2116">
        <f t="shared" ca="1" si="35"/>
        <v>1.0519337869165792E-2</v>
      </c>
    </row>
    <row r="2117" spans="2:7" x14ac:dyDescent="0.2">
      <c r="B2117" s="149">
        <v>42296</v>
      </c>
      <c r="C2117">
        <v>42.340533999999998</v>
      </c>
      <c r="D2117">
        <v>5.3107276451699041E-2</v>
      </c>
      <c r="E2117">
        <v>5.3107276451699041E-2</v>
      </c>
      <c r="F2117">
        <v>2115</v>
      </c>
      <c r="G2117">
        <f t="shared" ca="1" si="35"/>
        <v>5.1750621920412373E-3</v>
      </c>
    </row>
    <row r="2118" spans="2:7" x14ac:dyDescent="0.2">
      <c r="B2118" s="149">
        <v>42293</v>
      </c>
      <c r="C2118">
        <v>40.205337999999998</v>
      </c>
      <c r="D2118">
        <v>-1.1173218295087065E-2</v>
      </c>
      <c r="E2118">
        <v>-1.1173218295087065E-2</v>
      </c>
      <c r="F2118">
        <v>2116</v>
      </c>
      <c r="G2118">
        <f t="shared" ca="1" si="35"/>
        <v>3.2790476845226943E-2</v>
      </c>
    </row>
    <row r="2119" spans="2:7" x14ac:dyDescent="0.2">
      <c r="B2119" s="149">
        <v>42292</v>
      </c>
      <c r="C2119">
        <v>40.659636999999996</v>
      </c>
      <c r="D2119">
        <v>5.4181443098609651E-2</v>
      </c>
      <c r="E2119">
        <v>5.4181443098609651E-2</v>
      </c>
      <c r="F2119">
        <v>2117</v>
      </c>
      <c r="G2119">
        <f t="shared" ca="1" si="35"/>
        <v>6.0780339652467999E-2</v>
      </c>
    </row>
    <row r="2120" spans="2:7" x14ac:dyDescent="0.2">
      <c r="B2120" s="149">
        <v>42291</v>
      </c>
      <c r="C2120">
        <v>38.569865999999998</v>
      </c>
      <c r="D2120">
        <v>3.9168069921139193E-2</v>
      </c>
      <c r="E2120">
        <v>3.9168069921139193E-2</v>
      </c>
      <c r="F2120">
        <v>2118</v>
      </c>
      <c r="G2120">
        <f t="shared" ca="1" si="35"/>
        <v>-4.3687183278361907E-2</v>
      </c>
    </row>
    <row r="2121" spans="2:7" x14ac:dyDescent="0.2">
      <c r="B2121" s="149">
        <v>42290</v>
      </c>
      <c r="C2121">
        <v>37.116100000000003</v>
      </c>
      <c r="D2121">
        <v>1.364747180489914E-2</v>
      </c>
      <c r="E2121">
        <v>1.364747180489914E-2</v>
      </c>
      <c r="F2121">
        <v>2119</v>
      </c>
      <c r="G2121">
        <f t="shared" ca="1" si="35"/>
        <v>-6.879733006129019E-3</v>
      </c>
    </row>
    <row r="2122" spans="2:7" x14ac:dyDescent="0.2">
      <c r="B2122" s="149">
        <v>42289</v>
      </c>
      <c r="C2122">
        <v>36.616379000000002</v>
      </c>
      <c r="D2122">
        <v>0.1994045032691919</v>
      </c>
      <c r="E2122">
        <v>0.1994045032691919</v>
      </c>
      <c r="F2122">
        <v>2120</v>
      </c>
      <c r="G2122">
        <f t="shared" ca="1" si="35"/>
        <v>3.1311017294866253E-2</v>
      </c>
    </row>
    <row r="2123" spans="2:7" x14ac:dyDescent="0.2">
      <c r="B2123" s="149">
        <v>42286</v>
      </c>
      <c r="C2123">
        <v>30.528798999999999</v>
      </c>
      <c r="D2123">
        <v>1.3574699542794397E-2</v>
      </c>
      <c r="E2123">
        <v>1.3574699542794397E-2</v>
      </c>
      <c r="F2123">
        <v>2121</v>
      </c>
      <c r="G2123">
        <f t="shared" ca="1" si="35"/>
        <v>-1.9658047553906825E-2</v>
      </c>
    </row>
    <row r="2124" spans="2:7" x14ac:dyDescent="0.2">
      <c r="B2124" s="149">
        <v>42285</v>
      </c>
      <c r="C2124">
        <v>30.11993</v>
      </c>
      <c r="D2124">
        <v>2.7907023887256528E-2</v>
      </c>
      <c r="E2124">
        <v>2.7907023887256528E-2</v>
      </c>
      <c r="F2124">
        <v>2122</v>
      </c>
      <c r="G2124">
        <f t="shared" ca="1" si="35"/>
        <v>-5.8501886647780638E-2</v>
      </c>
    </row>
    <row r="2125" spans="2:7" x14ac:dyDescent="0.2">
      <c r="B2125" s="149">
        <v>42284</v>
      </c>
      <c r="C2125">
        <v>29.302192999999999</v>
      </c>
      <c r="D2125">
        <v>0.17700713903832446</v>
      </c>
      <c r="E2125">
        <v>0.17700713903832446</v>
      </c>
      <c r="F2125">
        <v>2123</v>
      </c>
      <c r="G2125">
        <f t="shared" ca="1" si="35"/>
        <v>-1.4416728719561166E-2</v>
      </c>
    </row>
    <row r="2126" spans="2:7" x14ac:dyDescent="0.2">
      <c r="B2126" s="149">
        <v>42283</v>
      </c>
      <c r="C2126">
        <v>24.895510000000002</v>
      </c>
      <c r="D2126">
        <v>9.3812382440644146E-2</v>
      </c>
      <c r="E2126">
        <v>9.3812382440644146E-2</v>
      </c>
      <c r="F2126">
        <v>2124</v>
      </c>
      <c r="G2126">
        <f t="shared" ca="1" si="35"/>
        <v>2.8842614172914748E-2</v>
      </c>
    </row>
    <row r="2127" spans="2:7" x14ac:dyDescent="0.2">
      <c r="B2127" s="149">
        <v>42282</v>
      </c>
      <c r="C2127">
        <v>22.760311000000002</v>
      </c>
      <c r="D2127">
        <v>4.1580172684860056E-2</v>
      </c>
      <c r="E2127">
        <v>4.1580172684860056E-2</v>
      </c>
      <c r="F2127">
        <v>2125</v>
      </c>
      <c r="G2127">
        <f t="shared" ca="1" si="35"/>
        <v>-4.3479373849262058E-2</v>
      </c>
    </row>
    <row r="2128" spans="2:7" x14ac:dyDescent="0.2">
      <c r="B2128" s="149">
        <v>42278</v>
      </c>
      <c r="C2128">
        <v>21.851713</v>
      </c>
      <c r="D2128">
        <v>-2.2357709391430711E-2</v>
      </c>
      <c r="E2128">
        <v>-2.2357709391430711E-2</v>
      </c>
      <c r="F2128">
        <v>2126</v>
      </c>
      <c r="G2128">
        <f t="shared" ca="1" si="35"/>
        <v>-5.3560653042334068E-3</v>
      </c>
    </row>
    <row r="2129" spans="2:7" x14ac:dyDescent="0.2">
      <c r="B2129" s="149">
        <v>42277</v>
      </c>
      <c r="C2129">
        <v>22.35144</v>
      </c>
      <c r="D2129">
        <v>-8.064515055345816E-3</v>
      </c>
      <c r="E2129">
        <v>-8.064515055345816E-3</v>
      </c>
      <c r="F2129">
        <v>2127</v>
      </c>
      <c r="G2129">
        <f t="shared" ca="1" si="35"/>
        <v>6.0490993191195747E-2</v>
      </c>
    </row>
    <row r="2130" spans="2:7" x14ac:dyDescent="0.2">
      <c r="B2130" s="149">
        <v>42276</v>
      </c>
      <c r="C2130">
        <v>22.533159000000001</v>
      </c>
      <c r="D2130">
        <v>2.0576152003493362E-2</v>
      </c>
      <c r="E2130">
        <v>2.0576152003493362E-2</v>
      </c>
      <c r="F2130">
        <v>2128</v>
      </c>
      <c r="G2130">
        <f t="shared" ca="1" si="35"/>
        <v>2.7169930155414544E-3</v>
      </c>
    </row>
    <row r="2131" spans="2:7" x14ac:dyDescent="0.2">
      <c r="B2131" s="149">
        <v>42275</v>
      </c>
      <c r="C2131">
        <v>22.078861</v>
      </c>
      <c r="D2131">
        <v>1.2500021782713823E-2</v>
      </c>
      <c r="E2131">
        <v>1.2500021782713823E-2</v>
      </c>
      <c r="F2131">
        <v>2129</v>
      </c>
      <c r="G2131">
        <f t="shared" ca="1" si="35"/>
        <v>-5.1533692400871259E-2</v>
      </c>
    </row>
    <row r="2132" spans="2:7" x14ac:dyDescent="0.2">
      <c r="B2132" s="149">
        <v>42271</v>
      </c>
      <c r="C2132">
        <v>21.806281999999999</v>
      </c>
      <c r="D2132">
        <v>4.1840306687081393E-3</v>
      </c>
      <c r="E2132">
        <v>4.1840306687081393E-3</v>
      </c>
      <c r="F2132">
        <v>2130</v>
      </c>
      <c r="G2132">
        <f t="shared" ca="1" si="35"/>
        <v>6.044527432111757E-3</v>
      </c>
    </row>
    <row r="2133" spans="2:7" x14ac:dyDescent="0.2">
      <c r="B2133" s="149">
        <v>42270</v>
      </c>
      <c r="C2133">
        <v>21.715423999999999</v>
      </c>
      <c r="D2133">
        <v>4.2016567732113107E-3</v>
      </c>
      <c r="E2133">
        <v>4.2016567732113107E-3</v>
      </c>
      <c r="F2133">
        <v>2131</v>
      </c>
      <c r="G2133">
        <f t="shared" ca="1" si="35"/>
        <v>5.222935091582126E-2</v>
      </c>
    </row>
    <row r="2134" spans="2:7" x14ac:dyDescent="0.2">
      <c r="B2134" s="149">
        <v>42269</v>
      </c>
      <c r="C2134">
        <v>21.624565</v>
      </c>
      <c r="D2134">
        <v>-5.7425742833196784E-2</v>
      </c>
      <c r="E2134">
        <v>-5.7425742833196784E-2</v>
      </c>
      <c r="F2134">
        <v>2132</v>
      </c>
      <c r="G2134">
        <f t="shared" ca="1" si="35"/>
        <v>-1.8201594397197858E-3</v>
      </c>
    </row>
    <row r="2135" spans="2:7" x14ac:dyDescent="0.2">
      <c r="B2135" s="149">
        <v>42268</v>
      </c>
      <c r="C2135">
        <v>22.942028000000001</v>
      </c>
      <c r="D2135">
        <v>4.1237247219339038E-2</v>
      </c>
      <c r="E2135">
        <v>4.1237247219339038E-2</v>
      </c>
      <c r="F2135">
        <v>2133</v>
      </c>
      <c r="G2135">
        <f t="shared" ca="1" si="35"/>
        <v>-1.6507051984995268E-2</v>
      </c>
    </row>
    <row r="2136" spans="2:7" x14ac:dyDescent="0.2">
      <c r="B2136" s="149">
        <v>42265</v>
      </c>
      <c r="C2136">
        <v>22.033429999999999</v>
      </c>
      <c r="D2136">
        <v>4.3010602022131424E-2</v>
      </c>
      <c r="E2136">
        <v>4.3010602022131424E-2</v>
      </c>
      <c r="F2136">
        <v>2134</v>
      </c>
      <c r="G2136">
        <f t="shared" ca="1" si="35"/>
        <v>-4.8452851636398085E-2</v>
      </c>
    </row>
    <row r="2137" spans="2:7" x14ac:dyDescent="0.2">
      <c r="B2137" s="149">
        <v>42263</v>
      </c>
      <c r="C2137">
        <v>21.124838</v>
      </c>
      <c r="D2137">
        <v>-3.9256267223879593E-2</v>
      </c>
      <c r="E2137">
        <v>-3.9256267223879593E-2</v>
      </c>
      <c r="F2137">
        <v>2135</v>
      </c>
      <c r="G2137">
        <f t="shared" ca="1" si="35"/>
        <v>3.3849565558305701E-3</v>
      </c>
    </row>
    <row r="2138" spans="2:7" x14ac:dyDescent="0.2">
      <c r="B2138" s="149">
        <v>42262</v>
      </c>
      <c r="C2138">
        <v>21.988005000000001</v>
      </c>
      <c r="D2138">
        <v>5.4466329043774159E-2</v>
      </c>
      <c r="E2138">
        <v>5.4466329043774159E-2</v>
      </c>
      <c r="F2138">
        <v>2136</v>
      </c>
      <c r="G2138">
        <f t="shared" ca="1" si="35"/>
        <v>-5.5407537046828249E-3</v>
      </c>
    </row>
    <row r="2139" spans="2:7" x14ac:dyDescent="0.2">
      <c r="B2139" s="149">
        <v>42261</v>
      </c>
      <c r="C2139">
        <v>20.852259</v>
      </c>
      <c r="D2139">
        <v>4.3763426358531601E-3</v>
      </c>
      <c r="E2139">
        <v>4.3763426358531601E-3</v>
      </c>
      <c r="F2139">
        <v>2137</v>
      </c>
      <c r="G2139">
        <f t="shared" ca="1" si="35"/>
        <v>5.2770151488214026E-3</v>
      </c>
    </row>
    <row r="2140" spans="2:7" x14ac:dyDescent="0.2">
      <c r="B2140" s="149">
        <v>42258</v>
      </c>
      <c r="C2140">
        <v>20.761399999999998</v>
      </c>
      <c r="D2140">
        <v>2.9279285867158618E-2</v>
      </c>
      <c r="E2140">
        <v>2.9279285867158618E-2</v>
      </c>
      <c r="F2140">
        <v>2138</v>
      </c>
      <c r="G2140">
        <f t="shared" ca="1" si="35"/>
        <v>-1.8118498281370368E-2</v>
      </c>
    </row>
    <row r="2141" spans="2:7" x14ac:dyDescent="0.2">
      <c r="B2141" s="149">
        <v>42257</v>
      </c>
      <c r="C2141">
        <v>20.170812999999999</v>
      </c>
      <c r="D2141">
        <v>-3.0567749601080531E-2</v>
      </c>
      <c r="E2141">
        <v>-3.0567749601080531E-2</v>
      </c>
      <c r="F2141">
        <v>2139</v>
      </c>
      <c r="G2141">
        <f t="shared" ca="1" si="35"/>
        <v>7.1828467294140479E-3</v>
      </c>
    </row>
    <row r="2142" spans="2:7" x14ac:dyDescent="0.2">
      <c r="B2142" s="149">
        <v>42256</v>
      </c>
      <c r="C2142">
        <v>20.806830999999999</v>
      </c>
      <c r="D2142">
        <v>2.921369156677997E-2</v>
      </c>
      <c r="E2142">
        <v>2.921369156677997E-2</v>
      </c>
      <c r="F2142">
        <v>2140</v>
      </c>
      <c r="G2142">
        <f t="shared" ca="1" si="35"/>
        <v>-3.5123814418911756E-2</v>
      </c>
    </row>
    <row r="2143" spans="2:7" x14ac:dyDescent="0.2">
      <c r="B2143" s="149">
        <v>42255</v>
      </c>
      <c r="C2143">
        <v>20.216239999999999</v>
      </c>
      <c r="D2143">
        <v>2.2521154700110555E-3</v>
      </c>
      <c r="E2143">
        <v>2.2521154700110555E-3</v>
      </c>
      <c r="F2143">
        <v>2141</v>
      </c>
      <c r="G2143">
        <f t="shared" ca="1" si="35"/>
        <v>2.0035938447257862E-2</v>
      </c>
    </row>
    <row r="2144" spans="2:7" x14ac:dyDescent="0.2">
      <c r="B2144" s="149">
        <v>42254</v>
      </c>
      <c r="C2144">
        <v>20.170812999999999</v>
      </c>
      <c r="D2144">
        <v>-1.1135964354089593E-2</v>
      </c>
      <c r="E2144">
        <v>-1.1135964354089593E-2</v>
      </c>
      <c r="F2144">
        <v>2142</v>
      </c>
      <c r="G2144">
        <f t="shared" ca="1" si="35"/>
        <v>7.85257747317121E-2</v>
      </c>
    </row>
    <row r="2145" spans="2:7" x14ac:dyDescent="0.2">
      <c r="B2145" s="149">
        <v>42251</v>
      </c>
      <c r="C2145">
        <v>20.397964000000002</v>
      </c>
      <c r="D2145">
        <v>-5.2742479754412881E-2</v>
      </c>
      <c r="E2145">
        <v>-5.2742479754412881E-2</v>
      </c>
      <c r="F2145">
        <v>2143</v>
      </c>
      <c r="G2145">
        <f t="shared" ca="1" si="35"/>
        <v>2.590526528387135E-2</v>
      </c>
    </row>
    <row r="2146" spans="2:7" x14ac:dyDescent="0.2">
      <c r="B2146" s="149">
        <v>42250</v>
      </c>
      <c r="C2146">
        <v>21.533705000000001</v>
      </c>
      <c r="D2146">
        <v>1.7167379136030839E-2</v>
      </c>
      <c r="E2146">
        <v>1.7167379136030839E-2</v>
      </c>
      <c r="F2146">
        <v>2144</v>
      </c>
      <c r="G2146">
        <f t="shared" ca="1" si="35"/>
        <v>-1.4241130215717056E-2</v>
      </c>
    </row>
    <row r="2147" spans="2:7" x14ac:dyDescent="0.2">
      <c r="B2147" s="149">
        <v>42249</v>
      </c>
      <c r="C2147">
        <v>21.170266999999999</v>
      </c>
      <c r="D2147">
        <v>5.19186092589035E-2</v>
      </c>
      <c r="E2147">
        <v>5.19186092589035E-2</v>
      </c>
      <c r="F2147">
        <v>2145</v>
      </c>
      <c r="G2147">
        <f t="shared" ca="1" si="35"/>
        <v>-2.8583230083558307E-2</v>
      </c>
    </row>
    <row r="2148" spans="2:7" x14ac:dyDescent="0.2">
      <c r="B2148" s="149">
        <v>42248</v>
      </c>
      <c r="C2148">
        <v>20.125385000000001</v>
      </c>
      <c r="D2148">
        <v>-3.6956292672786772E-2</v>
      </c>
      <c r="E2148">
        <v>-3.6956292672786772E-2</v>
      </c>
      <c r="F2148">
        <v>2146</v>
      </c>
      <c r="G2148">
        <f t="shared" ca="1" si="35"/>
        <v>-2.0423783866156453E-2</v>
      </c>
    </row>
    <row r="2149" spans="2:7" x14ac:dyDescent="0.2">
      <c r="B2149" s="149">
        <v>42247</v>
      </c>
      <c r="C2149">
        <v>20.897686</v>
      </c>
      <c r="D2149">
        <v>4.5454281674368879E-2</v>
      </c>
      <c r="E2149">
        <v>4.5454281674368879E-2</v>
      </c>
      <c r="F2149">
        <v>2147</v>
      </c>
      <c r="G2149">
        <f t="shared" ca="1" si="35"/>
        <v>-0.10634160249846622</v>
      </c>
    </row>
    <row r="2150" spans="2:7" x14ac:dyDescent="0.2">
      <c r="B2150" s="149">
        <v>42244</v>
      </c>
      <c r="C2150">
        <v>19.989096</v>
      </c>
      <c r="D2150">
        <v>-3.5087569401170721E-2</v>
      </c>
      <c r="E2150">
        <v>-3.5087569401170721E-2</v>
      </c>
      <c r="F2150">
        <v>2148</v>
      </c>
      <c r="G2150">
        <f t="shared" ca="1" si="35"/>
        <v>9.5849583116393022E-3</v>
      </c>
    </row>
    <row r="2151" spans="2:7" x14ac:dyDescent="0.2">
      <c r="B2151" s="149">
        <v>42243</v>
      </c>
      <c r="C2151">
        <v>20.715969000000001</v>
      </c>
      <c r="D2151">
        <v>7.547151885919702E-2</v>
      </c>
      <c r="E2151">
        <v>7.547151885919702E-2</v>
      </c>
      <c r="F2151">
        <v>2149</v>
      </c>
      <c r="G2151">
        <f t="shared" ca="1" si="35"/>
        <v>1.5966737499485E-2</v>
      </c>
    </row>
    <row r="2152" spans="2:7" x14ac:dyDescent="0.2">
      <c r="B2152" s="149">
        <v>42242</v>
      </c>
      <c r="C2152">
        <v>19.262219999999999</v>
      </c>
      <c r="D2152">
        <v>-5.5679282500939918E-2</v>
      </c>
      <c r="E2152">
        <v>-5.5679282500939918E-2</v>
      </c>
      <c r="F2152">
        <v>2150</v>
      </c>
      <c r="G2152">
        <f t="shared" ca="1" si="35"/>
        <v>-5.2711260136095617E-2</v>
      </c>
    </row>
    <row r="2153" spans="2:7" x14ac:dyDescent="0.2">
      <c r="B2153" s="149">
        <v>42241</v>
      </c>
      <c r="C2153">
        <v>20.397964000000002</v>
      </c>
      <c r="D2153">
        <v>2.0454551821653254E-2</v>
      </c>
      <c r="E2153">
        <v>2.0454551821653254E-2</v>
      </c>
      <c r="F2153">
        <v>2151</v>
      </c>
      <c r="G2153">
        <f t="shared" ca="1" si="35"/>
        <v>-8.0457220794881456E-4</v>
      </c>
    </row>
    <row r="2154" spans="2:7" x14ac:dyDescent="0.2">
      <c r="B2154" s="149">
        <v>42240</v>
      </c>
      <c r="C2154">
        <v>19.989096</v>
      </c>
      <c r="D2154">
        <v>-0.10386953543598636</v>
      </c>
      <c r="E2154">
        <v>-0.10386953543598636</v>
      </c>
      <c r="F2154">
        <v>2152</v>
      </c>
      <c r="G2154">
        <f t="shared" ca="1" si="35"/>
        <v>4.9649105308388992E-3</v>
      </c>
    </row>
    <row r="2155" spans="2:7" x14ac:dyDescent="0.2">
      <c r="B2155" s="149">
        <v>42237</v>
      </c>
      <c r="C2155">
        <v>22.306011000000002</v>
      </c>
      <c r="D2155">
        <v>2.2916744816929457E-2</v>
      </c>
      <c r="E2155">
        <v>2.2916744816929457E-2</v>
      </c>
      <c r="F2155">
        <v>2153</v>
      </c>
      <c r="G2155">
        <f t="shared" ca="1" si="35"/>
        <v>1.7051406464489903E-2</v>
      </c>
    </row>
    <row r="2156" spans="2:7" x14ac:dyDescent="0.2">
      <c r="B2156" s="149">
        <v>42236</v>
      </c>
      <c r="C2156">
        <v>21.806281999999999</v>
      </c>
      <c r="D2156">
        <v>-3.225810460042472E-2</v>
      </c>
      <c r="E2156">
        <v>-3.225810460042472E-2</v>
      </c>
      <c r="F2156">
        <v>2154</v>
      </c>
      <c r="G2156">
        <f t="shared" ca="1" si="35"/>
        <v>-8.9884855633837173E-3</v>
      </c>
    </row>
    <row r="2157" spans="2:7" x14ac:dyDescent="0.2">
      <c r="B2157" s="149">
        <v>42235</v>
      </c>
      <c r="C2157">
        <v>22.533159000000001</v>
      </c>
      <c r="D2157">
        <v>-1.9762779307235159E-2</v>
      </c>
      <c r="E2157">
        <v>-1.9762779307235159E-2</v>
      </c>
      <c r="F2157">
        <v>2155</v>
      </c>
      <c r="G2157">
        <f t="shared" ca="1" si="35"/>
        <v>-2.8191094628123217E-2</v>
      </c>
    </row>
    <row r="2158" spans="2:7" x14ac:dyDescent="0.2">
      <c r="B2158" s="149">
        <v>42234</v>
      </c>
      <c r="C2158">
        <v>22.987455000000001</v>
      </c>
      <c r="D2158">
        <v>-1.364525503547151E-2</v>
      </c>
      <c r="E2158">
        <v>-1.364525503547151E-2</v>
      </c>
      <c r="F2158">
        <v>2156</v>
      </c>
      <c r="G2158">
        <f t="shared" ca="1" si="35"/>
        <v>-8.7138973430767892E-3</v>
      </c>
    </row>
    <row r="2159" spans="2:7" x14ac:dyDescent="0.2">
      <c r="B2159" s="149">
        <v>42233</v>
      </c>
      <c r="C2159">
        <v>23.305464000000001</v>
      </c>
      <c r="D2159">
        <v>2.3951913486595113E-2</v>
      </c>
      <c r="E2159">
        <v>2.3951913486595113E-2</v>
      </c>
      <c r="F2159">
        <v>2157</v>
      </c>
      <c r="G2159">
        <f t="shared" ca="1" si="35"/>
        <v>8.934633940099343E-2</v>
      </c>
    </row>
    <row r="2160" spans="2:7" x14ac:dyDescent="0.2">
      <c r="B2160" s="149">
        <v>42230</v>
      </c>
      <c r="C2160">
        <v>22.760311000000002</v>
      </c>
      <c r="D2160">
        <v>-1.9919109831043444E-3</v>
      </c>
      <c r="E2160">
        <v>-1.9919109831043444E-3</v>
      </c>
      <c r="F2160">
        <v>2158</v>
      </c>
      <c r="G2160">
        <f t="shared" ca="1" si="35"/>
        <v>3.6773860702090558E-2</v>
      </c>
    </row>
    <row r="2161" spans="2:7" x14ac:dyDescent="0.2">
      <c r="B2161" s="149">
        <v>42229</v>
      </c>
      <c r="C2161">
        <v>22.805738000000002</v>
      </c>
      <c r="D2161">
        <v>6.0121007804028008E-3</v>
      </c>
      <c r="E2161">
        <v>6.0121007804028008E-3</v>
      </c>
      <c r="F2161">
        <v>2159</v>
      </c>
      <c r="G2161">
        <f t="shared" ca="1" si="35"/>
        <v>-5.1607522884737141E-2</v>
      </c>
    </row>
    <row r="2162" spans="2:7" x14ac:dyDescent="0.2">
      <c r="B2162" s="149">
        <v>42228</v>
      </c>
      <c r="C2162">
        <v>22.669447000000002</v>
      </c>
      <c r="D2162">
        <v>-1.771667241954105E-2</v>
      </c>
      <c r="E2162">
        <v>-1.771667241954105E-2</v>
      </c>
      <c r="F2162">
        <v>2160</v>
      </c>
      <c r="G2162">
        <f t="shared" ca="1" si="35"/>
        <v>-3.6060473842960223E-4</v>
      </c>
    </row>
    <row r="2163" spans="2:7" x14ac:dyDescent="0.2">
      <c r="B2163" s="149">
        <v>42227</v>
      </c>
      <c r="C2163">
        <v>23.078317999999999</v>
      </c>
      <c r="D2163">
        <v>-2.3076959546512153E-2</v>
      </c>
      <c r="E2163">
        <v>-2.3076959546512153E-2</v>
      </c>
      <c r="F2163">
        <v>2161</v>
      </c>
      <c r="G2163">
        <f t="shared" ca="1" si="35"/>
        <v>4.1231429539615401E-2</v>
      </c>
    </row>
    <row r="2164" spans="2:7" x14ac:dyDescent="0.2">
      <c r="B2164" s="149">
        <v>42226</v>
      </c>
      <c r="C2164">
        <v>23.623476</v>
      </c>
      <c r="D2164">
        <v>-5.6261282400140937E-2</v>
      </c>
      <c r="E2164">
        <v>-5.6261282400140937E-2</v>
      </c>
      <c r="F2164">
        <v>2162</v>
      </c>
      <c r="G2164">
        <f t="shared" ca="1" si="35"/>
        <v>-2.8830878187857442E-2</v>
      </c>
    </row>
    <row r="2165" spans="2:7" x14ac:dyDescent="0.2">
      <c r="B2165" s="149">
        <v>42223</v>
      </c>
      <c r="C2165">
        <v>25.031797000000001</v>
      </c>
      <c r="D2165">
        <v>-1.6071473915030339E-2</v>
      </c>
      <c r="E2165">
        <v>-1.6071473915030339E-2</v>
      </c>
      <c r="F2165">
        <v>2163</v>
      </c>
      <c r="G2165">
        <f t="shared" ca="1" si="35"/>
        <v>-6.5363715353611304E-3</v>
      </c>
    </row>
    <row r="2166" spans="2:7" x14ac:dyDescent="0.2">
      <c r="B2166" s="149">
        <v>42222</v>
      </c>
      <c r="C2166">
        <v>25.440666</v>
      </c>
      <c r="D2166">
        <v>0.1382114977826932</v>
      </c>
      <c r="E2166">
        <v>0.1382114977826932</v>
      </c>
      <c r="F2166">
        <v>2164</v>
      </c>
      <c r="G2166">
        <f t="shared" ca="1" si="35"/>
        <v>2.5528008821102073E-2</v>
      </c>
    </row>
    <row r="2167" spans="2:7" x14ac:dyDescent="0.2">
      <c r="B2167" s="149">
        <v>42221</v>
      </c>
      <c r="C2167">
        <v>22.35144</v>
      </c>
      <c r="D2167">
        <v>7.6586357374743619E-2</v>
      </c>
      <c r="E2167">
        <v>7.6586357374743619E-2</v>
      </c>
      <c r="F2167">
        <v>2165</v>
      </c>
      <c r="G2167">
        <f t="shared" ca="1" si="35"/>
        <v>2.4834214662190716E-2</v>
      </c>
    </row>
    <row r="2168" spans="2:7" x14ac:dyDescent="0.2">
      <c r="B2168" s="149">
        <v>42220</v>
      </c>
      <c r="C2168">
        <v>20.761399999999998</v>
      </c>
      <c r="D2168">
        <v>3.8636264491400625E-2</v>
      </c>
      <c r="E2168">
        <v>3.8636264491400625E-2</v>
      </c>
      <c r="F2168">
        <v>2166</v>
      </c>
      <c r="G2168">
        <f t="shared" ca="1" si="35"/>
        <v>2.1159439755068028E-3</v>
      </c>
    </row>
    <row r="2169" spans="2:7" x14ac:dyDescent="0.2">
      <c r="B2169" s="149">
        <v>42219</v>
      </c>
      <c r="C2169">
        <v>19.989096</v>
      </c>
      <c r="D2169">
        <v>-2.2674360652359983E-3</v>
      </c>
      <c r="E2169">
        <v>-2.2674360652359983E-3</v>
      </c>
      <c r="F2169">
        <v>2167</v>
      </c>
      <c r="G2169">
        <f t="shared" ca="1" si="35"/>
        <v>-4.0790515067971544E-2</v>
      </c>
    </row>
    <row r="2170" spans="2:7" x14ac:dyDescent="0.2">
      <c r="B2170" s="149">
        <v>42216</v>
      </c>
      <c r="C2170">
        <v>20.034523</v>
      </c>
      <c r="D2170">
        <v>3.5211248319840877E-2</v>
      </c>
      <c r="E2170">
        <v>3.5211248319840877E-2</v>
      </c>
      <c r="F2170">
        <v>2168</v>
      </c>
      <c r="G2170">
        <f t="shared" ca="1" si="35"/>
        <v>3.8198298064924752E-2</v>
      </c>
    </row>
    <row r="2171" spans="2:7" x14ac:dyDescent="0.2">
      <c r="B2171" s="149">
        <v>42215</v>
      </c>
      <c r="C2171">
        <v>19.353076999999999</v>
      </c>
      <c r="D2171">
        <v>2.8985501852411097E-2</v>
      </c>
      <c r="E2171">
        <v>2.8985501852411097E-2</v>
      </c>
      <c r="F2171">
        <v>2169</v>
      </c>
      <c r="G2171">
        <f t="shared" ca="1" si="35"/>
        <v>-3.7415671443004533E-2</v>
      </c>
    </row>
    <row r="2172" spans="2:7" x14ac:dyDescent="0.2">
      <c r="B2172" s="149">
        <v>42214</v>
      </c>
      <c r="C2172">
        <v>18.807919999999999</v>
      </c>
      <c r="D2172">
        <v>-2.4095455088401878E-3</v>
      </c>
      <c r="E2172">
        <v>-2.4095455088401878E-3</v>
      </c>
      <c r="F2172">
        <v>2170</v>
      </c>
      <c r="G2172">
        <f t="shared" ca="1" si="35"/>
        <v>-1.7080678264731457E-2</v>
      </c>
    </row>
    <row r="2173" spans="2:7" x14ac:dyDescent="0.2">
      <c r="B2173" s="149">
        <v>42213</v>
      </c>
      <c r="C2173">
        <v>18.853348</v>
      </c>
      <c r="D2173">
        <v>2.4153654417926667E-3</v>
      </c>
      <c r="E2173">
        <v>2.4153654417926667E-3</v>
      </c>
      <c r="F2173">
        <v>2171</v>
      </c>
      <c r="G2173">
        <f t="shared" ca="1" si="35"/>
        <v>1.088138997409456E-2</v>
      </c>
    </row>
    <row r="2174" spans="2:7" x14ac:dyDescent="0.2">
      <c r="B2174" s="149">
        <v>42212</v>
      </c>
      <c r="C2174">
        <v>18.807919999999999</v>
      </c>
      <c r="D2174">
        <v>-1.4285685834824612E-2</v>
      </c>
      <c r="E2174">
        <v>-1.4285685834824612E-2</v>
      </c>
      <c r="F2174">
        <v>2172</v>
      </c>
      <c r="G2174">
        <f t="shared" ca="1" si="35"/>
        <v>1.6207683680796399E-2</v>
      </c>
    </row>
    <row r="2175" spans="2:7" x14ac:dyDescent="0.2">
      <c r="B2175" s="149">
        <v>42209</v>
      </c>
      <c r="C2175">
        <v>19.080497999999999</v>
      </c>
      <c r="D2175">
        <v>-2.3752574188954166E-3</v>
      </c>
      <c r="E2175">
        <v>-2.3752574188954166E-3</v>
      </c>
      <c r="F2175">
        <v>2173</v>
      </c>
      <c r="G2175">
        <f t="shared" ca="1" si="35"/>
        <v>3.3698416106404359E-2</v>
      </c>
    </row>
    <row r="2176" spans="2:7" x14ac:dyDescent="0.2">
      <c r="B2176" s="149">
        <v>42208</v>
      </c>
      <c r="C2176">
        <v>19.125927000000001</v>
      </c>
      <c r="D2176">
        <v>-2.3696289401750515E-3</v>
      </c>
      <c r="E2176">
        <v>-2.3696289401750515E-3</v>
      </c>
      <c r="F2176">
        <v>2174</v>
      </c>
      <c r="G2176">
        <f t="shared" ca="1" si="35"/>
        <v>6.6478002077464016E-2</v>
      </c>
    </row>
    <row r="2177" spans="2:7" x14ac:dyDescent="0.2">
      <c r="B2177" s="149">
        <v>42207</v>
      </c>
      <c r="C2177">
        <v>19.171355999999999</v>
      </c>
      <c r="D2177">
        <v>-1.1709766544932231E-2</v>
      </c>
      <c r="E2177">
        <v>-1.1709766544932231E-2</v>
      </c>
      <c r="F2177">
        <v>2175</v>
      </c>
      <c r="G2177">
        <f t="shared" ca="1" si="35"/>
        <v>-3.7644215198009229E-2</v>
      </c>
    </row>
    <row r="2178" spans="2:7" x14ac:dyDescent="0.2">
      <c r="B2178" s="149">
        <v>42206</v>
      </c>
      <c r="C2178">
        <v>19.398508</v>
      </c>
      <c r="D2178">
        <v>1.6666755762873749E-2</v>
      </c>
      <c r="E2178">
        <v>1.6666755762873749E-2</v>
      </c>
      <c r="F2178">
        <v>2176</v>
      </c>
      <c r="G2178">
        <f t="shared" ca="1" si="35"/>
        <v>4.9758007903149245E-3</v>
      </c>
    </row>
    <row r="2179" spans="2:7" x14ac:dyDescent="0.2">
      <c r="B2179" s="149">
        <v>42205</v>
      </c>
      <c r="C2179">
        <v>19.080497999999999</v>
      </c>
      <c r="D2179">
        <v>-1.1764870401110454E-2</v>
      </c>
      <c r="E2179">
        <v>-1.1764870401110454E-2</v>
      </c>
      <c r="F2179">
        <v>2177</v>
      </c>
      <c r="G2179">
        <f t="shared" ref="G2179:G2242" ca="1" si="36">_xlfn.NORM.INV(RAND(),$N$5,$N$6)</f>
        <v>-2.7872620724110043E-2</v>
      </c>
    </row>
    <row r="2180" spans="2:7" x14ac:dyDescent="0.2">
      <c r="B2180" s="149">
        <v>42202</v>
      </c>
      <c r="C2180">
        <v>19.307649999999999</v>
      </c>
      <c r="D2180">
        <v>2.905579008672133E-2</v>
      </c>
      <c r="E2180">
        <v>2.905579008672133E-2</v>
      </c>
      <c r="F2180">
        <v>2178</v>
      </c>
      <c r="G2180">
        <f t="shared" ca="1" si="36"/>
        <v>3.3746346632156803E-2</v>
      </c>
    </row>
    <row r="2181" spans="2:7" x14ac:dyDescent="0.2">
      <c r="B2181" s="149">
        <v>42201</v>
      </c>
      <c r="C2181">
        <v>18.762491000000001</v>
      </c>
      <c r="D2181">
        <v>-2.5943478996709547E-2</v>
      </c>
      <c r="E2181">
        <v>-2.5943478996709547E-2</v>
      </c>
      <c r="F2181">
        <v>2179</v>
      </c>
      <c r="G2181">
        <f t="shared" ca="1" si="36"/>
        <v>-4.1115152841830489E-2</v>
      </c>
    </row>
    <row r="2182" spans="2:7" x14ac:dyDescent="0.2">
      <c r="B2182" s="149">
        <v>42200</v>
      </c>
      <c r="C2182">
        <v>19.262219999999999</v>
      </c>
      <c r="D2182">
        <v>-9.3455877115409258E-3</v>
      </c>
      <c r="E2182">
        <v>-9.3455877115409258E-3</v>
      </c>
      <c r="F2182">
        <v>2180</v>
      </c>
      <c r="G2182">
        <f t="shared" ca="1" si="36"/>
        <v>3.4957138350098567E-2</v>
      </c>
    </row>
    <row r="2183" spans="2:7" x14ac:dyDescent="0.2">
      <c r="B2183" s="149">
        <v>42199</v>
      </c>
      <c r="C2183">
        <v>19.443935</v>
      </c>
      <c r="D2183">
        <v>1.1820079637646011E-2</v>
      </c>
      <c r="E2183">
        <v>1.1820079637646011E-2</v>
      </c>
      <c r="F2183">
        <v>2181</v>
      </c>
      <c r="G2183">
        <f t="shared" ca="1" si="36"/>
        <v>2.7078538950524545E-3</v>
      </c>
    </row>
    <row r="2184" spans="2:7" x14ac:dyDescent="0.2">
      <c r="B2184" s="149">
        <v>42198</v>
      </c>
      <c r="C2184">
        <v>19.216791000000001</v>
      </c>
      <c r="D2184">
        <v>-2.3094357493908969E-2</v>
      </c>
      <c r="E2184">
        <v>-2.3094357493908969E-2</v>
      </c>
      <c r="F2184">
        <v>2182</v>
      </c>
      <c r="G2184">
        <f t="shared" ca="1" si="36"/>
        <v>3.923160500128714E-2</v>
      </c>
    </row>
    <row r="2185" spans="2:7" x14ac:dyDescent="0.2">
      <c r="B2185" s="149">
        <v>42195</v>
      </c>
      <c r="C2185">
        <v>19.671081999999998</v>
      </c>
      <c r="D2185">
        <v>-2.2573630268439733E-2</v>
      </c>
      <c r="E2185">
        <v>-2.2573630268439733E-2</v>
      </c>
      <c r="F2185">
        <v>2183</v>
      </c>
      <c r="G2185">
        <f t="shared" ca="1" si="36"/>
        <v>9.93893236822092E-3</v>
      </c>
    </row>
    <row r="2186" spans="2:7" x14ac:dyDescent="0.2">
      <c r="B2186" s="149">
        <v>42194</v>
      </c>
      <c r="C2186">
        <v>20.125385000000001</v>
      </c>
      <c r="D2186">
        <v>2.2625051830298349E-3</v>
      </c>
      <c r="E2186">
        <v>2.2625051830298349E-3</v>
      </c>
      <c r="F2186">
        <v>2184</v>
      </c>
      <c r="G2186">
        <f t="shared" ca="1" si="36"/>
        <v>6.5884347104900676E-3</v>
      </c>
    </row>
    <row r="2187" spans="2:7" x14ac:dyDescent="0.2">
      <c r="B2187" s="149">
        <v>42193</v>
      </c>
      <c r="C2187">
        <v>20.079954000000001</v>
      </c>
      <c r="D2187">
        <v>-3.9130265427473616E-2</v>
      </c>
      <c r="E2187">
        <v>-3.9130265427473616E-2</v>
      </c>
      <c r="F2187">
        <v>2185</v>
      </c>
      <c r="G2187">
        <f t="shared" ca="1" si="36"/>
        <v>3.671810074785791E-3</v>
      </c>
    </row>
    <row r="2188" spans="2:7" x14ac:dyDescent="0.2">
      <c r="B2188" s="149">
        <v>42192</v>
      </c>
      <c r="C2188">
        <v>20.897686</v>
      </c>
      <c r="D2188">
        <v>0.10047831872949242</v>
      </c>
      <c r="E2188">
        <v>0.10047831872949242</v>
      </c>
      <c r="F2188">
        <v>2186</v>
      </c>
      <c r="G2188">
        <f t="shared" ca="1" si="36"/>
        <v>-8.4143061852494871E-2</v>
      </c>
    </row>
    <row r="2189" spans="2:7" x14ac:dyDescent="0.2">
      <c r="B2189" s="149">
        <v>42191</v>
      </c>
      <c r="C2189">
        <v>18.989639</v>
      </c>
      <c r="D2189">
        <v>-3.6866352902630142E-2</v>
      </c>
      <c r="E2189">
        <v>-3.6866352902630142E-2</v>
      </c>
      <c r="F2189">
        <v>2187</v>
      </c>
      <c r="G2189">
        <f t="shared" ca="1" si="36"/>
        <v>9.7112590987137697E-3</v>
      </c>
    </row>
    <row r="2190" spans="2:7" x14ac:dyDescent="0.2">
      <c r="B2190" s="149">
        <v>42188</v>
      </c>
      <c r="C2190">
        <v>19.716515000000001</v>
      </c>
      <c r="D2190">
        <v>6.1124754248612946E-2</v>
      </c>
      <c r="E2190">
        <v>6.1124754248612946E-2</v>
      </c>
      <c r="F2190">
        <v>2188</v>
      </c>
      <c r="G2190">
        <f t="shared" ca="1" si="36"/>
        <v>5.232450650907438E-2</v>
      </c>
    </row>
    <row r="2191" spans="2:7" x14ac:dyDescent="0.2">
      <c r="B2191" s="149">
        <v>42187</v>
      </c>
      <c r="C2191">
        <v>18.580770000000001</v>
      </c>
      <c r="D2191">
        <v>-2.6190511379734299E-2</v>
      </c>
      <c r="E2191">
        <v>-2.6190511379734299E-2</v>
      </c>
      <c r="F2191">
        <v>2189</v>
      </c>
      <c r="G2191">
        <f t="shared" ca="1" si="36"/>
        <v>-7.9792071488479555E-2</v>
      </c>
    </row>
    <row r="2192" spans="2:7" x14ac:dyDescent="0.2">
      <c r="B2192" s="149">
        <v>42186</v>
      </c>
      <c r="C2192">
        <v>19.080497999999999</v>
      </c>
      <c r="D2192">
        <v>2.1897875113092664E-2</v>
      </c>
      <c r="E2192">
        <v>2.1897875113092664E-2</v>
      </c>
      <c r="F2192">
        <v>2190</v>
      </c>
      <c r="G2192">
        <f t="shared" ca="1" si="36"/>
        <v>-4.3272936020799395E-2</v>
      </c>
    </row>
    <row r="2193" spans="2:7" x14ac:dyDescent="0.2">
      <c r="B2193" s="149">
        <v>42185</v>
      </c>
      <c r="C2193">
        <v>18.671628999999999</v>
      </c>
      <c r="D2193">
        <v>-1.4388617947119589E-2</v>
      </c>
      <c r="E2193">
        <v>-1.4388617947119589E-2</v>
      </c>
      <c r="F2193">
        <v>2191</v>
      </c>
      <c r="G2193">
        <f t="shared" ca="1" si="36"/>
        <v>5.6755051169418728E-3</v>
      </c>
    </row>
    <row r="2194" spans="2:7" x14ac:dyDescent="0.2">
      <c r="B2194" s="149">
        <v>42184</v>
      </c>
      <c r="C2194">
        <v>18.944210000000002</v>
      </c>
      <c r="D2194">
        <v>-2.7972021872234212E-2</v>
      </c>
      <c r="E2194">
        <v>-2.7972021872234212E-2</v>
      </c>
      <c r="F2194">
        <v>2192</v>
      </c>
      <c r="G2194">
        <f t="shared" ca="1" si="36"/>
        <v>7.2986936835699068E-2</v>
      </c>
    </row>
    <row r="2195" spans="2:7" x14ac:dyDescent="0.2">
      <c r="B2195" s="149">
        <v>42181</v>
      </c>
      <c r="C2195">
        <v>19.489367000000001</v>
      </c>
      <c r="D2195">
        <v>2.3866370014209111E-2</v>
      </c>
      <c r="E2195">
        <v>2.3866370014209111E-2</v>
      </c>
      <c r="F2195">
        <v>2193</v>
      </c>
      <c r="G2195">
        <f t="shared" ca="1" si="36"/>
        <v>4.5620727730548233E-2</v>
      </c>
    </row>
    <row r="2196" spans="2:7" x14ac:dyDescent="0.2">
      <c r="B2196" s="149">
        <v>42180</v>
      </c>
      <c r="C2196">
        <v>19.035069</v>
      </c>
      <c r="D2196">
        <v>1.2077305730777286E-2</v>
      </c>
      <c r="E2196">
        <v>1.2077305730777286E-2</v>
      </c>
      <c r="F2196">
        <v>2194</v>
      </c>
      <c r="G2196">
        <f t="shared" ca="1" si="36"/>
        <v>-4.4915668826400697E-2</v>
      </c>
    </row>
    <row r="2197" spans="2:7" x14ac:dyDescent="0.2">
      <c r="B2197" s="149">
        <v>42179</v>
      </c>
      <c r="C2197">
        <v>18.807919999999999</v>
      </c>
      <c r="D2197">
        <v>2.7295490558896931E-2</v>
      </c>
      <c r="E2197">
        <v>2.7295490558896931E-2</v>
      </c>
      <c r="F2197">
        <v>2195</v>
      </c>
      <c r="G2197">
        <f t="shared" ca="1" si="36"/>
        <v>4.114255507002184E-2</v>
      </c>
    </row>
    <row r="2198" spans="2:7" x14ac:dyDescent="0.2">
      <c r="B2198" s="149">
        <v>42178</v>
      </c>
      <c r="C2198">
        <v>18.308188999999999</v>
      </c>
      <c r="D2198">
        <v>4.9874484906706259E-3</v>
      </c>
      <c r="E2198">
        <v>4.9874484906706259E-3</v>
      </c>
      <c r="F2198">
        <v>2196</v>
      </c>
      <c r="G2198">
        <f t="shared" ca="1" si="36"/>
        <v>4.7354675208383198E-2</v>
      </c>
    </row>
    <row r="2199" spans="2:7" x14ac:dyDescent="0.2">
      <c r="B2199" s="149">
        <v>42177</v>
      </c>
      <c r="C2199">
        <v>18.217331000000001</v>
      </c>
      <c r="D2199">
        <v>-1.9559953651005831E-2</v>
      </c>
      <c r="E2199">
        <v>-1.9559953651005831E-2</v>
      </c>
      <c r="F2199">
        <v>2197</v>
      </c>
      <c r="G2199">
        <f t="shared" ca="1" si="36"/>
        <v>4.617529851141023E-2</v>
      </c>
    </row>
    <row r="2200" spans="2:7" x14ac:dyDescent="0.2">
      <c r="B2200" s="149">
        <v>42174</v>
      </c>
      <c r="C2200">
        <v>18.580770000000001</v>
      </c>
      <c r="D2200">
        <v>-1.9184753547389972E-2</v>
      </c>
      <c r="E2200">
        <v>-1.9184753547389972E-2</v>
      </c>
      <c r="F2200">
        <v>2198</v>
      </c>
      <c r="G2200">
        <f t="shared" ca="1" si="36"/>
        <v>-3.6549068395519404E-3</v>
      </c>
    </row>
    <row r="2201" spans="2:7" x14ac:dyDescent="0.2">
      <c r="B2201" s="149">
        <v>42173</v>
      </c>
      <c r="C2201">
        <v>18.944210000000002</v>
      </c>
      <c r="D2201">
        <v>-4.7732424820733903E-3</v>
      </c>
      <c r="E2201">
        <v>-4.7732424820733903E-3</v>
      </c>
      <c r="F2201">
        <v>2199</v>
      </c>
      <c r="G2201">
        <f t="shared" ca="1" si="36"/>
        <v>-1.952395196430769E-2</v>
      </c>
    </row>
    <row r="2202" spans="2:7" x14ac:dyDescent="0.2">
      <c r="B2202" s="149">
        <v>42172</v>
      </c>
      <c r="C2202">
        <v>19.035069</v>
      </c>
      <c r="D2202">
        <v>3.4567922303822989E-2</v>
      </c>
      <c r="E2202">
        <v>3.4567922303822989E-2</v>
      </c>
      <c r="F2202">
        <v>2200</v>
      </c>
      <c r="G2202">
        <f t="shared" ca="1" si="36"/>
        <v>-1.5342981623803421E-2</v>
      </c>
    </row>
    <row r="2203" spans="2:7" x14ac:dyDescent="0.2">
      <c r="B2203" s="149">
        <v>42171</v>
      </c>
      <c r="C2203">
        <v>18.399052000000001</v>
      </c>
      <c r="D2203">
        <v>2.5316479679799535E-2</v>
      </c>
      <c r="E2203">
        <v>2.5316479679799535E-2</v>
      </c>
      <c r="F2203">
        <v>2201</v>
      </c>
      <c r="G2203">
        <f t="shared" ca="1" si="36"/>
        <v>1.569744656198965E-2</v>
      </c>
    </row>
    <row r="2204" spans="2:7" x14ac:dyDescent="0.2">
      <c r="B2204" s="149">
        <v>42170</v>
      </c>
      <c r="C2204">
        <v>17.944754</v>
      </c>
      <c r="D2204">
        <v>0</v>
      </c>
      <c r="E2204">
        <v>0</v>
      </c>
      <c r="F2204">
        <v>2202</v>
      </c>
      <c r="G2204">
        <f t="shared" ca="1" si="36"/>
        <v>-1.9274678219662663E-2</v>
      </c>
    </row>
    <row r="2205" spans="2:7" x14ac:dyDescent="0.2">
      <c r="B2205" s="149">
        <v>42167</v>
      </c>
      <c r="C2205">
        <v>17.944754</v>
      </c>
      <c r="D2205">
        <v>2.5379726588588385E-3</v>
      </c>
      <c r="E2205">
        <v>2.5379726588588385E-3</v>
      </c>
      <c r="F2205">
        <v>2203</v>
      </c>
      <c r="G2205">
        <f t="shared" ca="1" si="36"/>
        <v>1.514944140674768E-2</v>
      </c>
    </row>
    <row r="2206" spans="2:7" x14ac:dyDescent="0.2">
      <c r="B2206" s="149">
        <v>42166</v>
      </c>
      <c r="C2206">
        <v>17.899325999999999</v>
      </c>
      <c r="D2206">
        <v>-5.2884527619482855E-2</v>
      </c>
      <c r="E2206">
        <v>-5.2884527619482855E-2</v>
      </c>
      <c r="F2206">
        <v>2204</v>
      </c>
      <c r="G2206">
        <f t="shared" ca="1" si="36"/>
        <v>-1.440987845458847E-2</v>
      </c>
    </row>
    <row r="2207" spans="2:7" x14ac:dyDescent="0.2">
      <c r="B2207" s="149">
        <v>42165</v>
      </c>
      <c r="C2207">
        <v>18.898779000000001</v>
      </c>
      <c r="D2207">
        <v>9.7087363079458571E-3</v>
      </c>
      <c r="E2207">
        <v>9.7087363079458571E-3</v>
      </c>
      <c r="F2207">
        <v>2205</v>
      </c>
      <c r="G2207">
        <f t="shared" ca="1" si="36"/>
        <v>2.0954962612738479E-2</v>
      </c>
    </row>
    <row r="2208" spans="2:7" x14ac:dyDescent="0.2">
      <c r="B2208" s="149">
        <v>42164</v>
      </c>
      <c r="C2208">
        <v>18.71706</v>
      </c>
      <c r="D2208">
        <v>1.4778240192473721E-2</v>
      </c>
      <c r="E2208">
        <v>1.4778240192473721E-2</v>
      </c>
      <c r="F2208">
        <v>2206</v>
      </c>
      <c r="G2208">
        <f t="shared" ca="1" si="36"/>
        <v>3.246839893886181E-2</v>
      </c>
    </row>
    <row r="2209" spans="2:7" x14ac:dyDescent="0.2">
      <c r="B2209" s="149">
        <v>42163</v>
      </c>
      <c r="C2209">
        <v>18.444483000000002</v>
      </c>
      <c r="D2209">
        <v>2.0100610346427506E-2</v>
      </c>
      <c r="E2209">
        <v>2.0100610346427506E-2</v>
      </c>
      <c r="F2209">
        <v>2207</v>
      </c>
      <c r="G2209">
        <f t="shared" ca="1" si="36"/>
        <v>-4.4492965970875771E-2</v>
      </c>
    </row>
    <row r="2210" spans="2:7" x14ac:dyDescent="0.2">
      <c r="B2210" s="149">
        <v>42160</v>
      </c>
      <c r="C2210">
        <v>18.081043000000001</v>
      </c>
      <c r="D2210">
        <v>-5.0000814444100244E-3</v>
      </c>
      <c r="E2210">
        <v>-5.0000814444100244E-3</v>
      </c>
      <c r="F2210">
        <v>2208</v>
      </c>
      <c r="G2210">
        <f t="shared" ca="1" si="36"/>
        <v>-8.1466685351684304E-2</v>
      </c>
    </row>
    <row r="2211" spans="2:7" x14ac:dyDescent="0.2">
      <c r="B2211" s="149">
        <v>42159</v>
      </c>
      <c r="C2211">
        <v>18.171904000000001</v>
      </c>
      <c r="D2211">
        <v>2.3017854435590082E-2</v>
      </c>
      <c r="E2211">
        <v>2.3017854435590082E-2</v>
      </c>
      <c r="F2211">
        <v>2209</v>
      </c>
      <c r="G2211">
        <f t="shared" ca="1" si="36"/>
        <v>-4.8338704434281031E-2</v>
      </c>
    </row>
    <row r="2212" spans="2:7" x14ac:dyDescent="0.2">
      <c r="B2212" s="149">
        <v>42158</v>
      </c>
      <c r="C2212">
        <v>17.763037000000001</v>
      </c>
      <c r="D2212">
        <v>2.6246741602609033E-2</v>
      </c>
      <c r="E2212">
        <v>2.6246741602609033E-2</v>
      </c>
      <c r="F2212">
        <v>2210</v>
      </c>
      <c r="G2212">
        <f t="shared" ca="1" si="36"/>
        <v>-2.4633206766963536E-2</v>
      </c>
    </row>
    <row r="2213" spans="2:7" x14ac:dyDescent="0.2">
      <c r="B2213" s="149">
        <v>42157</v>
      </c>
      <c r="C2213">
        <v>17.308738999999999</v>
      </c>
      <c r="D2213">
        <v>-3.0534289576588311E-2</v>
      </c>
      <c r="E2213">
        <v>-3.0534289576588311E-2</v>
      </c>
      <c r="F2213">
        <v>2211</v>
      </c>
      <c r="G2213">
        <f t="shared" ca="1" si="36"/>
        <v>-4.8125883436103932E-2</v>
      </c>
    </row>
    <row r="2214" spans="2:7" x14ac:dyDescent="0.2">
      <c r="B2214" s="149">
        <v>42156</v>
      </c>
      <c r="C2214">
        <v>17.853895000000001</v>
      </c>
      <c r="D2214">
        <v>-7.575687251207888E-3</v>
      </c>
      <c r="E2214">
        <v>-7.575687251207888E-3</v>
      </c>
      <c r="F2214">
        <v>2212</v>
      </c>
      <c r="G2214">
        <f t="shared" ca="1" si="36"/>
        <v>-9.9582233303652998E-3</v>
      </c>
    </row>
    <row r="2215" spans="2:7" x14ac:dyDescent="0.2">
      <c r="B2215" s="149">
        <v>42153</v>
      </c>
      <c r="C2215">
        <v>17.990182999999998</v>
      </c>
      <c r="D2215">
        <v>5.0760011857429576E-3</v>
      </c>
      <c r="E2215">
        <v>5.0760011857429576E-3</v>
      </c>
      <c r="F2215">
        <v>2213</v>
      </c>
      <c r="G2215">
        <f t="shared" ca="1" si="36"/>
        <v>2.2511884554504386E-2</v>
      </c>
    </row>
    <row r="2216" spans="2:7" x14ac:dyDescent="0.2">
      <c r="B2216" s="149">
        <v>42152</v>
      </c>
      <c r="C2216">
        <v>17.899325999999999</v>
      </c>
      <c r="D2216">
        <v>1.2853538805860589E-2</v>
      </c>
      <c r="E2216">
        <v>1.2853538805860589E-2</v>
      </c>
      <c r="F2216">
        <v>2214</v>
      </c>
      <c r="G2216">
        <f t="shared" ca="1" si="36"/>
        <v>-5.3964428943942974E-2</v>
      </c>
    </row>
    <row r="2217" spans="2:7" x14ac:dyDescent="0.2">
      <c r="B2217" s="149">
        <v>42151</v>
      </c>
      <c r="C2217">
        <v>17.672176</v>
      </c>
      <c r="D2217">
        <v>4.0106806463664955E-2</v>
      </c>
      <c r="E2217">
        <v>4.0106806463664955E-2</v>
      </c>
      <c r="F2217">
        <v>2215</v>
      </c>
      <c r="G2217">
        <f t="shared" ca="1" si="36"/>
        <v>-6.0334790551162247E-2</v>
      </c>
    </row>
    <row r="2218" spans="2:7" x14ac:dyDescent="0.2">
      <c r="B2218" s="149">
        <v>42150</v>
      </c>
      <c r="C2218">
        <v>16.990732000000001</v>
      </c>
      <c r="D2218">
        <v>-3.6082490310606848E-2</v>
      </c>
      <c r="E2218">
        <v>-3.6082490310606848E-2</v>
      </c>
      <c r="F2218">
        <v>2216</v>
      </c>
      <c r="G2218">
        <f t="shared" ca="1" si="36"/>
        <v>-1.483857929286881E-2</v>
      </c>
    </row>
    <row r="2219" spans="2:7" x14ac:dyDescent="0.2">
      <c r="B2219" s="149">
        <v>42149</v>
      </c>
      <c r="C2219">
        <v>17.626749</v>
      </c>
      <c r="D2219">
        <v>1.5707064228842858E-2</v>
      </c>
      <c r="E2219">
        <v>1.5707064228842858E-2</v>
      </c>
      <c r="F2219">
        <v>2217</v>
      </c>
      <c r="G2219">
        <f t="shared" ca="1" si="36"/>
        <v>-1.9571950601877358E-2</v>
      </c>
    </row>
    <row r="2220" spans="2:7" x14ac:dyDescent="0.2">
      <c r="B2220" s="149">
        <v>42146</v>
      </c>
      <c r="C2220">
        <v>17.354165999999999</v>
      </c>
      <c r="D2220">
        <v>2.6881626900088544E-2</v>
      </c>
      <c r="E2220">
        <v>2.6881626900088544E-2</v>
      </c>
      <c r="F2220">
        <v>2218</v>
      </c>
      <c r="G2220">
        <f t="shared" ca="1" si="36"/>
        <v>-1.7883106248624313E-4</v>
      </c>
    </row>
    <row r="2221" spans="2:7" x14ac:dyDescent="0.2">
      <c r="B2221" s="149">
        <v>42145</v>
      </c>
      <c r="C2221">
        <v>16.89987</v>
      </c>
      <c r="D2221">
        <v>-1.5873041754265821E-2</v>
      </c>
      <c r="E2221">
        <v>-1.5873041754265821E-2</v>
      </c>
      <c r="F2221">
        <v>2219</v>
      </c>
      <c r="G2221">
        <f t="shared" ca="1" si="36"/>
        <v>6.0423619812080371E-3</v>
      </c>
    </row>
    <row r="2222" spans="2:7" x14ac:dyDescent="0.2">
      <c r="B2222" s="149">
        <v>42144</v>
      </c>
      <c r="C2222">
        <v>17.172449</v>
      </c>
      <c r="D2222">
        <v>4.9999892997218333E-2</v>
      </c>
      <c r="E2222">
        <v>4.9999892997218333E-2</v>
      </c>
      <c r="F2222">
        <v>2220</v>
      </c>
      <c r="G2222">
        <f t="shared" ca="1" si="36"/>
        <v>-3.5030139635143037E-2</v>
      </c>
    </row>
    <row r="2223" spans="2:7" x14ac:dyDescent="0.2">
      <c r="B2223" s="149">
        <v>42143</v>
      </c>
      <c r="C2223">
        <v>16.354714999999999</v>
      </c>
      <c r="D2223">
        <v>0</v>
      </c>
      <c r="E2223">
        <v>0</v>
      </c>
      <c r="F2223">
        <v>2221</v>
      </c>
      <c r="G2223">
        <f t="shared" ca="1" si="36"/>
        <v>-9.2650867810887411E-3</v>
      </c>
    </row>
    <row r="2224" spans="2:7" x14ac:dyDescent="0.2">
      <c r="B2224" s="149">
        <v>42142</v>
      </c>
      <c r="C2224">
        <v>16.354714999999999</v>
      </c>
      <c r="D2224">
        <v>-2.7699758471618897E-3</v>
      </c>
      <c r="E2224">
        <v>-2.7699758471618897E-3</v>
      </c>
      <c r="F2224">
        <v>2222</v>
      </c>
      <c r="G2224">
        <f t="shared" ca="1" si="36"/>
        <v>3.9810966426097223E-2</v>
      </c>
    </row>
    <row r="2225" spans="2:7" x14ac:dyDescent="0.2">
      <c r="B2225" s="149">
        <v>42139</v>
      </c>
      <c r="C2225">
        <v>16.400143</v>
      </c>
      <c r="D2225">
        <v>3.4384077587211688E-2</v>
      </c>
      <c r="E2225">
        <v>3.4384077587211688E-2</v>
      </c>
      <c r="F2225">
        <v>2223</v>
      </c>
      <c r="G2225">
        <f t="shared" ca="1" si="36"/>
        <v>3.5852865266415783E-2</v>
      </c>
    </row>
    <row r="2226" spans="2:7" x14ac:dyDescent="0.2">
      <c r="B2226" s="149">
        <v>42138</v>
      </c>
      <c r="C2226">
        <v>15.854984</v>
      </c>
      <c r="D2226">
        <v>-2.2408961858311514E-2</v>
      </c>
      <c r="E2226">
        <v>-2.2408961858311514E-2</v>
      </c>
      <c r="F2226">
        <v>2224</v>
      </c>
      <c r="G2226">
        <f t="shared" ca="1" si="36"/>
        <v>5.3555903381135313E-2</v>
      </c>
    </row>
    <row r="2227" spans="2:7" x14ac:dyDescent="0.2">
      <c r="B2227" s="149">
        <v>42137</v>
      </c>
      <c r="C2227">
        <v>16.218422</v>
      </c>
      <c r="D2227">
        <v>2.2922634295941286E-2</v>
      </c>
      <c r="E2227">
        <v>2.2922634295941286E-2</v>
      </c>
      <c r="F2227">
        <v>2225</v>
      </c>
      <c r="G2227">
        <f t="shared" ca="1" si="36"/>
        <v>1.306090917298479E-2</v>
      </c>
    </row>
    <row r="2228" spans="2:7" x14ac:dyDescent="0.2">
      <c r="B2228" s="149">
        <v>42136</v>
      </c>
      <c r="C2228">
        <v>15.854984</v>
      </c>
      <c r="D2228">
        <v>-5.4200481543975818E-2</v>
      </c>
      <c r="E2228">
        <v>-5.4200481543975818E-2</v>
      </c>
      <c r="F2228">
        <v>2226</v>
      </c>
      <c r="G2228">
        <f t="shared" ca="1" si="36"/>
        <v>-2.4562363135149392E-2</v>
      </c>
    </row>
    <row r="2229" spans="2:7" x14ac:dyDescent="0.2">
      <c r="B2229" s="149">
        <v>42135</v>
      </c>
      <c r="C2229">
        <v>16.763577999999999</v>
      </c>
      <c r="D2229">
        <v>4.5325582780253025E-2</v>
      </c>
      <c r="E2229">
        <v>4.5325582780253025E-2</v>
      </c>
      <c r="F2229">
        <v>2227</v>
      </c>
      <c r="G2229">
        <f t="shared" ca="1" si="36"/>
        <v>-5.0276983184497193E-2</v>
      </c>
    </row>
    <row r="2230" spans="2:7" x14ac:dyDescent="0.2">
      <c r="B2230" s="149">
        <v>42132</v>
      </c>
      <c r="C2230">
        <v>16.036705000000001</v>
      </c>
      <c r="D2230">
        <v>-1.6713359896520154E-2</v>
      </c>
      <c r="E2230">
        <v>-1.6713359896520154E-2</v>
      </c>
      <c r="F2230">
        <v>2228</v>
      </c>
      <c r="G2230">
        <f t="shared" ca="1" si="36"/>
        <v>-1.7744504910970314E-2</v>
      </c>
    </row>
    <row r="2231" spans="2:7" x14ac:dyDescent="0.2">
      <c r="B2231" s="149">
        <v>42131</v>
      </c>
      <c r="C2231">
        <v>16.309287999999999</v>
      </c>
      <c r="D2231">
        <v>-1.3735973999711827E-2</v>
      </c>
      <c r="E2231">
        <v>-1.3735973999711827E-2</v>
      </c>
      <c r="F2231">
        <v>2229</v>
      </c>
      <c r="G2231">
        <f t="shared" ca="1" si="36"/>
        <v>-5.6112892342739085E-2</v>
      </c>
    </row>
    <row r="2232" spans="2:7" x14ac:dyDescent="0.2">
      <c r="B2232" s="149">
        <v>42130</v>
      </c>
      <c r="C2232">
        <v>16.536432000000001</v>
      </c>
      <c r="D2232">
        <v>-3.7037058604745252E-2</v>
      </c>
      <c r="E2232">
        <v>-3.7037058604745252E-2</v>
      </c>
      <c r="F2232">
        <v>2230</v>
      </c>
      <c r="G2232">
        <f t="shared" ca="1" si="36"/>
        <v>3.3257055830492412E-2</v>
      </c>
    </row>
    <row r="2233" spans="2:7" x14ac:dyDescent="0.2">
      <c r="B2233" s="149">
        <v>42129</v>
      </c>
      <c r="C2233">
        <v>17.172449</v>
      </c>
      <c r="D2233">
        <v>-1.5625137933268037E-2</v>
      </c>
      <c r="E2233">
        <v>-1.5625137933268037E-2</v>
      </c>
      <c r="F2233">
        <v>2231</v>
      </c>
      <c r="G2233">
        <f t="shared" ca="1" si="36"/>
        <v>-8.7300024955363383E-3</v>
      </c>
    </row>
    <row r="2234" spans="2:7" x14ac:dyDescent="0.2">
      <c r="B2234" s="149">
        <v>42128</v>
      </c>
      <c r="C2234">
        <v>17.445029999999999</v>
      </c>
      <c r="D2234">
        <v>2.9490712498998897E-2</v>
      </c>
      <c r="E2234">
        <v>2.9490712498998897E-2</v>
      </c>
      <c r="F2234">
        <v>2232</v>
      </c>
      <c r="G2234">
        <f t="shared" ca="1" si="36"/>
        <v>2.4709742100857808E-2</v>
      </c>
    </row>
    <row r="2235" spans="2:7" x14ac:dyDescent="0.2">
      <c r="B2235" s="149">
        <v>42124</v>
      </c>
      <c r="C2235">
        <v>16.945301000000001</v>
      </c>
      <c r="D2235">
        <v>-2.099737017237354E-2</v>
      </c>
      <c r="E2235">
        <v>-2.099737017237354E-2</v>
      </c>
      <c r="F2235">
        <v>2233</v>
      </c>
      <c r="G2235">
        <f t="shared" ca="1" si="36"/>
        <v>-3.5127803995628377E-2</v>
      </c>
    </row>
    <row r="2236" spans="2:7" x14ac:dyDescent="0.2">
      <c r="B2236" s="149">
        <v>42123</v>
      </c>
      <c r="C2236">
        <v>17.308738999999999</v>
      </c>
      <c r="D2236">
        <v>2.6954323427792522E-2</v>
      </c>
      <c r="E2236">
        <v>2.6954323427792522E-2</v>
      </c>
      <c r="F2236">
        <v>2234</v>
      </c>
      <c r="G2236">
        <f t="shared" ca="1" si="36"/>
        <v>5.2155928506611958E-3</v>
      </c>
    </row>
    <row r="2237" spans="2:7" x14ac:dyDescent="0.2">
      <c r="B2237" s="149">
        <v>42122</v>
      </c>
      <c r="C2237">
        <v>16.854438999999999</v>
      </c>
      <c r="D2237">
        <v>8.1520976811371316E-3</v>
      </c>
      <c r="E2237">
        <v>8.1520976811371316E-3</v>
      </c>
      <c r="F2237">
        <v>2235</v>
      </c>
      <c r="G2237">
        <f t="shared" ca="1" si="36"/>
        <v>-8.6575621300389611E-3</v>
      </c>
    </row>
    <row r="2238" spans="2:7" x14ac:dyDescent="0.2">
      <c r="B2238" s="149">
        <v>42121</v>
      </c>
      <c r="C2238">
        <v>16.718150999999999</v>
      </c>
      <c r="D2238">
        <v>-5.4052565148401234E-3</v>
      </c>
      <c r="E2238">
        <v>-5.4052565148401234E-3</v>
      </c>
      <c r="F2238">
        <v>2236</v>
      </c>
      <c r="G2238">
        <f t="shared" ca="1" si="36"/>
        <v>6.5778915705140828E-2</v>
      </c>
    </row>
    <row r="2239" spans="2:7" x14ac:dyDescent="0.2">
      <c r="B2239" s="149">
        <v>42118</v>
      </c>
      <c r="C2239">
        <v>16.809007999999999</v>
      </c>
      <c r="D2239">
        <v>5.4346320953794318E-3</v>
      </c>
      <c r="E2239">
        <v>5.4346320953794318E-3</v>
      </c>
      <c r="F2239">
        <v>2237</v>
      </c>
      <c r="G2239">
        <f t="shared" ca="1" si="36"/>
        <v>-3.1328448565698629E-2</v>
      </c>
    </row>
    <row r="2240" spans="2:7" x14ac:dyDescent="0.2">
      <c r="B2240" s="149">
        <v>42117</v>
      </c>
      <c r="C2240">
        <v>16.718150999999999</v>
      </c>
      <c r="D2240">
        <v>3.6619856119604298E-2</v>
      </c>
      <c r="E2240">
        <v>3.6619856119604298E-2</v>
      </c>
      <c r="F2240">
        <v>2238</v>
      </c>
      <c r="G2240">
        <f t="shared" ca="1" si="36"/>
        <v>-2.4202675794587913E-2</v>
      </c>
    </row>
    <row r="2241" spans="2:7" x14ac:dyDescent="0.2">
      <c r="B2241" s="149">
        <v>42116</v>
      </c>
      <c r="C2241">
        <v>16.127562000000001</v>
      </c>
      <c r="D2241">
        <v>0</v>
      </c>
      <c r="E2241">
        <v>0</v>
      </c>
      <c r="F2241">
        <v>2239</v>
      </c>
      <c r="G2241">
        <f t="shared" ca="1" si="36"/>
        <v>2.0212713054400588E-2</v>
      </c>
    </row>
    <row r="2242" spans="2:7" x14ac:dyDescent="0.2">
      <c r="B2242" s="149">
        <v>42115</v>
      </c>
      <c r="C2242">
        <v>16.127562000000001</v>
      </c>
      <c r="D2242">
        <v>-3.00547455385245E-2</v>
      </c>
      <c r="E2242">
        <v>-3.00547455385245E-2</v>
      </c>
      <c r="F2242">
        <v>2240</v>
      </c>
      <c r="G2242">
        <f t="shared" ca="1" si="36"/>
        <v>-2.0572212149209203E-2</v>
      </c>
    </row>
    <row r="2243" spans="2:7" x14ac:dyDescent="0.2">
      <c r="B2243" s="149">
        <v>42114</v>
      </c>
      <c r="C2243">
        <v>16.627291</v>
      </c>
      <c r="D2243">
        <v>4.2735150471505307E-2</v>
      </c>
      <c r="E2243">
        <v>4.2735150471505307E-2</v>
      </c>
      <c r="F2243">
        <v>2241</v>
      </c>
      <c r="G2243">
        <f t="shared" ref="G2243:G2306" ca="1" si="37">_xlfn.NORM.INV(RAND(),$N$5,$N$6)</f>
        <v>-2.2529278437074318E-2</v>
      </c>
    </row>
    <row r="2244" spans="2:7" x14ac:dyDescent="0.2">
      <c r="B2244" s="149">
        <v>42111</v>
      </c>
      <c r="C2244">
        <v>15.945843</v>
      </c>
      <c r="D2244">
        <v>-3.8356365626709042E-2</v>
      </c>
      <c r="E2244">
        <v>-3.8356365626709042E-2</v>
      </c>
      <c r="F2244">
        <v>2242</v>
      </c>
      <c r="G2244">
        <f t="shared" ca="1" si="37"/>
        <v>-4.0919012565481791E-2</v>
      </c>
    </row>
    <row r="2245" spans="2:7" x14ac:dyDescent="0.2">
      <c r="B2245" s="149">
        <v>42110</v>
      </c>
      <c r="C2245">
        <v>16.581862999999998</v>
      </c>
      <c r="D2245">
        <v>1.3888838784411694E-2</v>
      </c>
      <c r="E2245">
        <v>1.3888838784411694E-2</v>
      </c>
      <c r="F2245">
        <v>2243</v>
      </c>
      <c r="G2245">
        <f t="shared" ca="1" si="37"/>
        <v>-3.3449229304573773E-2</v>
      </c>
    </row>
    <row r="2246" spans="2:7" x14ac:dyDescent="0.2">
      <c r="B2246" s="149">
        <v>42109</v>
      </c>
      <c r="C2246">
        <v>16.354714999999999</v>
      </c>
      <c r="D2246">
        <v>-2.7699758471618897E-3</v>
      </c>
      <c r="E2246">
        <v>-2.7699758471618897E-3</v>
      </c>
      <c r="F2246">
        <v>2244</v>
      </c>
      <c r="G2246">
        <f t="shared" ca="1" si="37"/>
        <v>-6.2160033265922605E-3</v>
      </c>
    </row>
    <row r="2247" spans="2:7" x14ac:dyDescent="0.2">
      <c r="B2247" s="149">
        <v>42107</v>
      </c>
      <c r="C2247">
        <v>16.400143</v>
      </c>
      <c r="D2247">
        <v>-8.2417416284239209E-3</v>
      </c>
      <c r="E2247">
        <v>-8.2417416284239209E-3</v>
      </c>
      <c r="F2247">
        <v>2245</v>
      </c>
      <c r="G2247">
        <f t="shared" ca="1" si="37"/>
        <v>-1.574932891457264E-2</v>
      </c>
    </row>
    <row r="2248" spans="2:7" x14ac:dyDescent="0.2">
      <c r="B2248" s="149">
        <v>42104</v>
      </c>
      <c r="C2248">
        <v>16.536432000000001</v>
      </c>
      <c r="D2248">
        <v>2.2471969164891099E-2</v>
      </c>
      <c r="E2248">
        <v>2.2471969164891099E-2</v>
      </c>
      <c r="F2248">
        <v>2246</v>
      </c>
      <c r="G2248">
        <f t="shared" ca="1" si="37"/>
        <v>-5.6155674220153898E-3</v>
      </c>
    </row>
    <row r="2249" spans="2:7" x14ac:dyDescent="0.2">
      <c r="B2249" s="149">
        <v>42103</v>
      </c>
      <c r="C2249">
        <v>16.172993000000002</v>
      </c>
      <c r="D2249">
        <v>0</v>
      </c>
      <c r="E2249">
        <v>0</v>
      </c>
      <c r="F2249">
        <v>2247</v>
      </c>
      <c r="G2249">
        <f t="shared" ca="1" si="37"/>
        <v>-1.4279115886206019E-4</v>
      </c>
    </row>
    <row r="2250" spans="2:7" x14ac:dyDescent="0.2">
      <c r="B2250" s="149">
        <v>42102</v>
      </c>
      <c r="C2250">
        <v>16.172993000000002</v>
      </c>
      <c r="D2250">
        <v>2.0057352312686141E-2</v>
      </c>
      <c r="E2250">
        <v>2.0057352312686141E-2</v>
      </c>
      <c r="F2250">
        <v>2248</v>
      </c>
      <c r="G2250">
        <f t="shared" ca="1" si="37"/>
        <v>-4.0946961332200396E-2</v>
      </c>
    </row>
    <row r="2251" spans="2:7" x14ac:dyDescent="0.2">
      <c r="B2251" s="149">
        <v>42101</v>
      </c>
      <c r="C2251">
        <v>15.854984</v>
      </c>
      <c r="D2251">
        <v>1.749254672320227E-2</v>
      </c>
      <c r="E2251">
        <v>1.749254672320227E-2</v>
      </c>
      <c r="F2251">
        <v>2249</v>
      </c>
      <c r="G2251">
        <f t="shared" ca="1" si="37"/>
        <v>-5.1279877507455836E-2</v>
      </c>
    </row>
    <row r="2252" spans="2:7" x14ac:dyDescent="0.2">
      <c r="B2252" s="149">
        <v>42100</v>
      </c>
      <c r="C2252">
        <v>15.582407999999999</v>
      </c>
      <c r="D2252">
        <v>0</v>
      </c>
      <c r="E2252">
        <v>0</v>
      </c>
      <c r="F2252">
        <v>2250</v>
      </c>
      <c r="G2252">
        <f t="shared" ca="1" si="37"/>
        <v>2.9827138850151008E-2</v>
      </c>
    </row>
    <row r="2253" spans="2:7" x14ac:dyDescent="0.2">
      <c r="B2253" s="149">
        <v>42095</v>
      </c>
      <c r="C2253">
        <v>15.582407999999999</v>
      </c>
      <c r="D2253">
        <v>-1.4367703581789648E-2</v>
      </c>
      <c r="E2253">
        <v>-1.4367703581789648E-2</v>
      </c>
      <c r="F2253">
        <v>2251</v>
      </c>
      <c r="G2253">
        <f t="shared" ca="1" si="37"/>
        <v>-7.0728481486364257E-3</v>
      </c>
    </row>
    <row r="2254" spans="2:7" x14ac:dyDescent="0.2">
      <c r="B2254" s="149">
        <v>42094</v>
      </c>
      <c r="C2254">
        <v>15.809555</v>
      </c>
      <c r="D2254">
        <v>2.3529408718061657E-2</v>
      </c>
      <c r="E2254">
        <v>2.3529408718061657E-2</v>
      </c>
      <c r="F2254">
        <v>2252</v>
      </c>
      <c r="G2254">
        <f t="shared" ca="1" si="37"/>
        <v>1.0547589174102947E-2</v>
      </c>
    </row>
    <row r="2255" spans="2:7" x14ac:dyDescent="0.2">
      <c r="B2255" s="149">
        <v>42093</v>
      </c>
      <c r="C2255">
        <v>15.446116999999999</v>
      </c>
      <c r="D2255">
        <v>3.0302991898248418E-2</v>
      </c>
      <c r="E2255">
        <v>3.0302991898248418E-2</v>
      </c>
      <c r="F2255">
        <v>2253</v>
      </c>
      <c r="G2255">
        <f t="shared" ca="1" si="37"/>
        <v>-2.2057622810213444E-2</v>
      </c>
    </row>
    <row r="2256" spans="2:7" x14ac:dyDescent="0.2">
      <c r="B2256" s="149">
        <v>42090</v>
      </c>
      <c r="C2256">
        <v>14.991820000000001</v>
      </c>
      <c r="D2256">
        <v>-3.2258168631167781E-2</v>
      </c>
      <c r="E2256">
        <v>-3.2258168631167781E-2</v>
      </c>
      <c r="F2256">
        <v>2254</v>
      </c>
      <c r="G2256">
        <f t="shared" ca="1" si="37"/>
        <v>4.3719927478191589E-2</v>
      </c>
    </row>
    <row r="2257" spans="2:7" x14ac:dyDescent="0.2">
      <c r="B2257" s="149">
        <v>42089</v>
      </c>
      <c r="C2257">
        <v>15.491548999999999</v>
      </c>
      <c r="D2257">
        <v>-2.5714294159706632E-2</v>
      </c>
      <c r="E2257">
        <v>-2.5714294159706632E-2</v>
      </c>
      <c r="F2257">
        <v>2255</v>
      </c>
      <c r="G2257">
        <f t="shared" ca="1" si="37"/>
        <v>-2.8494832441537367E-2</v>
      </c>
    </row>
    <row r="2258" spans="2:7" x14ac:dyDescent="0.2">
      <c r="B2258" s="149">
        <v>42088</v>
      </c>
      <c r="C2258">
        <v>15.900416999999999</v>
      </c>
      <c r="D2258">
        <v>8.6454506937870546E-3</v>
      </c>
      <c r="E2258">
        <v>8.6454506937870546E-3</v>
      </c>
      <c r="F2258">
        <v>2256</v>
      </c>
      <c r="G2258">
        <f t="shared" ca="1" si="37"/>
        <v>-1.3230669914639981E-2</v>
      </c>
    </row>
    <row r="2259" spans="2:7" x14ac:dyDescent="0.2">
      <c r="B2259" s="149">
        <v>42087</v>
      </c>
      <c r="C2259">
        <v>15.764129000000001</v>
      </c>
      <c r="D2259">
        <v>-1.420443246680244E-2</v>
      </c>
      <c r="E2259">
        <v>-1.420443246680244E-2</v>
      </c>
      <c r="F2259">
        <v>2257</v>
      </c>
      <c r="G2259">
        <f t="shared" ca="1" si="37"/>
        <v>8.3369241569953456E-2</v>
      </c>
    </row>
    <row r="2260" spans="2:7" x14ac:dyDescent="0.2">
      <c r="B2260" s="149">
        <v>42086</v>
      </c>
      <c r="C2260">
        <v>15.991275999999999</v>
      </c>
      <c r="D2260">
        <v>7.6452741840917104E-2</v>
      </c>
      <c r="E2260">
        <v>7.6452741840917104E-2</v>
      </c>
      <c r="F2260">
        <v>2258</v>
      </c>
      <c r="G2260">
        <f t="shared" ca="1" si="37"/>
        <v>-2.1267472558929929E-2</v>
      </c>
    </row>
    <row r="2261" spans="2:7" x14ac:dyDescent="0.2">
      <c r="B2261" s="149">
        <v>42083</v>
      </c>
      <c r="C2261">
        <v>14.85553</v>
      </c>
      <c r="D2261">
        <v>-7.3654469543463039E-2</v>
      </c>
      <c r="E2261">
        <v>-7.3654469543463039E-2</v>
      </c>
      <c r="F2261">
        <v>2259</v>
      </c>
      <c r="G2261">
        <f t="shared" ca="1" si="37"/>
        <v>-1.3062678544331196E-2</v>
      </c>
    </row>
    <row r="2262" spans="2:7" x14ac:dyDescent="0.2">
      <c r="B2262" s="149">
        <v>42082</v>
      </c>
      <c r="C2262">
        <v>16.036705000000001</v>
      </c>
      <c r="D2262">
        <v>-6.1170187387133576E-2</v>
      </c>
      <c r="E2262">
        <v>-6.1170187387133576E-2</v>
      </c>
      <c r="F2262">
        <v>2260</v>
      </c>
      <c r="G2262">
        <f t="shared" ca="1" si="37"/>
        <v>1.5268657365422452E-2</v>
      </c>
    </row>
    <row r="2263" spans="2:7" x14ac:dyDescent="0.2">
      <c r="B2263" s="149">
        <v>42081</v>
      </c>
      <c r="C2263">
        <v>17.081589000000001</v>
      </c>
      <c r="D2263">
        <v>-1.0526084693868596E-2</v>
      </c>
      <c r="E2263">
        <v>-1.0526084693868596E-2</v>
      </c>
      <c r="F2263">
        <v>2261</v>
      </c>
      <c r="G2263">
        <f t="shared" ca="1" si="37"/>
        <v>8.0808781612522862E-2</v>
      </c>
    </row>
    <row r="2264" spans="2:7" x14ac:dyDescent="0.2">
      <c r="B2264" s="149">
        <v>42080</v>
      </c>
      <c r="C2264">
        <v>17.263304000000002</v>
      </c>
      <c r="D2264">
        <v>-1.808806576254016E-2</v>
      </c>
      <c r="E2264">
        <v>-1.808806576254016E-2</v>
      </c>
      <c r="F2264">
        <v>2262</v>
      </c>
      <c r="G2264">
        <f t="shared" ca="1" si="37"/>
        <v>1.465598409259693E-2</v>
      </c>
    </row>
    <row r="2265" spans="2:7" x14ac:dyDescent="0.2">
      <c r="B2265" s="149">
        <v>42079</v>
      </c>
      <c r="C2265">
        <v>17.581316000000001</v>
      </c>
      <c r="D2265">
        <v>1.842127092241436E-2</v>
      </c>
      <c r="E2265">
        <v>1.842127092241436E-2</v>
      </c>
      <c r="F2265">
        <v>2263</v>
      </c>
      <c r="G2265">
        <f t="shared" ca="1" si="37"/>
        <v>-6.845742529787191E-2</v>
      </c>
    </row>
    <row r="2266" spans="2:7" x14ac:dyDescent="0.2">
      <c r="B2266" s="149">
        <v>42076</v>
      </c>
      <c r="C2266">
        <v>17.263304000000002</v>
      </c>
      <c r="D2266">
        <v>-5.2357456993322397E-3</v>
      </c>
      <c r="E2266">
        <v>-5.2357456993322397E-3</v>
      </c>
      <c r="F2266">
        <v>2264</v>
      </c>
      <c r="G2266">
        <f t="shared" ca="1" si="37"/>
        <v>3.7518709173426433E-3</v>
      </c>
    </row>
    <row r="2267" spans="2:7" x14ac:dyDescent="0.2">
      <c r="B2267" s="149">
        <v>42075</v>
      </c>
      <c r="C2267">
        <v>17.354165999999999</v>
      </c>
      <c r="D2267">
        <v>-7.7924198558769657E-3</v>
      </c>
      <c r="E2267">
        <v>-7.7924198558769657E-3</v>
      </c>
      <c r="F2267">
        <v>2265</v>
      </c>
      <c r="G2267">
        <f t="shared" ca="1" si="37"/>
        <v>-2.3989600489380904E-2</v>
      </c>
    </row>
    <row r="2268" spans="2:7" x14ac:dyDescent="0.2">
      <c r="B2268" s="149">
        <v>42074</v>
      </c>
      <c r="C2268">
        <v>17.490459000000001</v>
      </c>
      <c r="D2268">
        <v>-1.7857178955539576E-2</v>
      </c>
      <c r="E2268">
        <v>-1.7857178955539576E-2</v>
      </c>
      <c r="F2268">
        <v>2266</v>
      </c>
      <c r="G2268">
        <f t="shared" ca="1" si="37"/>
        <v>1.304606169465725E-2</v>
      </c>
    </row>
    <row r="2269" spans="2:7" x14ac:dyDescent="0.2">
      <c r="B2269" s="149">
        <v>42073</v>
      </c>
      <c r="C2269">
        <v>17.808468000000001</v>
      </c>
      <c r="D2269">
        <v>-2.7294944355228005E-2</v>
      </c>
      <c r="E2269">
        <v>-2.7294944355228005E-2</v>
      </c>
      <c r="F2269">
        <v>2267</v>
      </c>
      <c r="G2269">
        <f t="shared" ca="1" si="37"/>
        <v>2.542027011783252E-2</v>
      </c>
    </row>
    <row r="2270" spans="2:7" x14ac:dyDescent="0.2">
      <c r="B2270" s="149">
        <v>42072</v>
      </c>
      <c r="C2270">
        <v>18.308188999999999</v>
      </c>
      <c r="D2270">
        <v>-1.2254968738365225E-2</v>
      </c>
      <c r="E2270">
        <v>-1.2254968738365225E-2</v>
      </c>
      <c r="F2270">
        <v>2268</v>
      </c>
      <c r="G2270">
        <f t="shared" ca="1" si="37"/>
        <v>3.9549597318524789E-2</v>
      </c>
    </row>
    <row r="2271" spans="2:7" x14ac:dyDescent="0.2">
      <c r="B2271" s="149">
        <v>42068</v>
      </c>
      <c r="C2271">
        <v>18.535339</v>
      </c>
      <c r="D2271">
        <v>-3.3175378935115435E-2</v>
      </c>
      <c r="E2271">
        <v>-3.3175378935115435E-2</v>
      </c>
      <c r="F2271">
        <v>2269</v>
      </c>
      <c r="G2271">
        <f t="shared" ca="1" si="37"/>
        <v>-3.4124336297520735E-2</v>
      </c>
    </row>
    <row r="2272" spans="2:7" x14ac:dyDescent="0.2">
      <c r="B2272" s="149">
        <v>42067</v>
      </c>
      <c r="C2272">
        <v>19.171355999999999</v>
      </c>
      <c r="D2272">
        <v>1.199025982081056E-2</v>
      </c>
      <c r="E2272">
        <v>1.199025982081056E-2</v>
      </c>
      <c r="F2272">
        <v>2270</v>
      </c>
      <c r="G2272">
        <f t="shared" ca="1" si="37"/>
        <v>2.319750347253104E-2</v>
      </c>
    </row>
    <row r="2273" spans="2:7" x14ac:dyDescent="0.2">
      <c r="B2273" s="149">
        <v>42066</v>
      </c>
      <c r="C2273">
        <v>18.944210000000002</v>
      </c>
      <c r="D2273">
        <v>2.4039119140977661E-3</v>
      </c>
      <c r="E2273">
        <v>2.4039119140977661E-3</v>
      </c>
      <c r="F2273">
        <v>2271</v>
      </c>
      <c r="G2273">
        <f t="shared" ca="1" si="37"/>
        <v>-7.968522882555765E-3</v>
      </c>
    </row>
    <row r="2274" spans="2:7" x14ac:dyDescent="0.2">
      <c r="B2274" s="149">
        <v>42065</v>
      </c>
      <c r="C2274">
        <v>18.898779000000001</v>
      </c>
      <c r="D2274">
        <v>-9.5238080263941507E-3</v>
      </c>
      <c r="E2274">
        <v>-9.5238080263941507E-3</v>
      </c>
      <c r="F2274">
        <v>2272</v>
      </c>
      <c r="G2274">
        <f t="shared" ca="1" si="37"/>
        <v>-2.7877325208032055E-2</v>
      </c>
    </row>
    <row r="2275" spans="2:7" x14ac:dyDescent="0.2">
      <c r="B2275" s="149">
        <v>42062</v>
      </c>
      <c r="C2275">
        <v>19.080497999999999</v>
      </c>
      <c r="D2275">
        <v>-1.8691535432514103E-2</v>
      </c>
      <c r="E2275">
        <v>-1.8691535432514103E-2</v>
      </c>
      <c r="F2275">
        <v>2273</v>
      </c>
      <c r="G2275">
        <f t="shared" ca="1" si="37"/>
        <v>-3.5220083666508313E-2</v>
      </c>
    </row>
    <row r="2276" spans="2:7" x14ac:dyDescent="0.2">
      <c r="B2276" s="149">
        <v>42061</v>
      </c>
      <c r="C2276">
        <v>19.443935</v>
      </c>
      <c r="D2276">
        <v>-2.331117270253143E-3</v>
      </c>
      <c r="E2276">
        <v>-2.331117270253143E-3</v>
      </c>
      <c r="F2276">
        <v>2274</v>
      </c>
      <c r="G2276">
        <f t="shared" ca="1" si="37"/>
        <v>-1.088202880877211E-2</v>
      </c>
    </row>
    <row r="2277" spans="2:7" x14ac:dyDescent="0.2">
      <c r="B2277" s="149">
        <v>42060</v>
      </c>
      <c r="C2277">
        <v>19.489367000000001</v>
      </c>
      <c r="D2277">
        <v>-6.9444302906357825E-3</v>
      </c>
      <c r="E2277">
        <v>-6.9444302906357825E-3</v>
      </c>
      <c r="F2277">
        <v>2275</v>
      </c>
      <c r="G2277">
        <f t="shared" ca="1" si="37"/>
        <v>-3.5792827343241636E-2</v>
      </c>
    </row>
    <row r="2278" spans="2:7" x14ac:dyDescent="0.2">
      <c r="B2278" s="149">
        <v>42059</v>
      </c>
      <c r="C2278">
        <v>19.625655999999999</v>
      </c>
      <c r="D2278">
        <v>1.1709560343506814E-2</v>
      </c>
      <c r="E2278">
        <v>1.1709560343506814E-2</v>
      </c>
      <c r="F2278">
        <v>2276</v>
      </c>
      <c r="G2278">
        <f t="shared" ca="1" si="37"/>
        <v>4.5360763187985001E-2</v>
      </c>
    </row>
    <row r="2279" spans="2:7" x14ac:dyDescent="0.2">
      <c r="B2279" s="149">
        <v>42058</v>
      </c>
      <c r="C2279">
        <v>19.398508</v>
      </c>
      <c r="D2279">
        <v>-5.3214926638768194E-2</v>
      </c>
      <c r="E2279">
        <v>-5.3214926638768194E-2</v>
      </c>
      <c r="F2279">
        <v>2277</v>
      </c>
      <c r="G2279">
        <f t="shared" ca="1" si="37"/>
        <v>2.0616083328172316E-2</v>
      </c>
    </row>
    <row r="2280" spans="2:7" x14ac:dyDescent="0.2">
      <c r="B2280" s="149">
        <v>42055</v>
      </c>
      <c r="C2280">
        <v>20.488818999999999</v>
      </c>
      <c r="D2280">
        <v>-1.5284018983957698E-2</v>
      </c>
      <c r="E2280">
        <v>-1.5284018983957698E-2</v>
      </c>
      <c r="F2280">
        <v>2278</v>
      </c>
      <c r="G2280">
        <f t="shared" ca="1" si="37"/>
        <v>4.642262007578403E-2</v>
      </c>
    </row>
    <row r="2281" spans="2:7" x14ac:dyDescent="0.2">
      <c r="B2281" s="149">
        <v>42054</v>
      </c>
      <c r="C2281">
        <v>20.806830999999999</v>
      </c>
      <c r="D2281">
        <v>1.5521246002514812E-2</v>
      </c>
      <c r="E2281">
        <v>1.5521246002514812E-2</v>
      </c>
      <c r="F2281">
        <v>2279</v>
      </c>
      <c r="G2281">
        <f t="shared" ca="1" si="37"/>
        <v>2.7571414952928291E-2</v>
      </c>
    </row>
    <row r="2282" spans="2:7" x14ac:dyDescent="0.2">
      <c r="B2282" s="149">
        <v>42053</v>
      </c>
      <c r="C2282">
        <v>20.488818999999999</v>
      </c>
      <c r="D2282">
        <v>2.4999779879990545E-2</v>
      </c>
      <c r="E2282">
        <v>2.4999779879990545E-2</v>
      </c>
      <c r="F2282">
        <v>2280</v>
      </c>
      <c r="G2282">
        <f t="shared" ca="1" si="37"/>
        <v>-5.4554772165840391E-2</v>
      </c>
    </row>
    <row r="2283" spans="2:7" x14ac:dyDescent="0.2">
      <c r="B2283" s="149">
        <v>42051</v>
      </c>
      <c r="C2283">
        <v>19.989096</v>
      </c>
      <c r="D2283">
        <v>2.3255937763568144E-2</v>
      </c>
      <c r="E2283">
        <v>2.3255937763568144E-2</v>
      </c>
      <c r="F2283">
        <v>2281</v>
      </c>
      <c r="G2283">
        <f t="shared" ca="1" si="37"/>
        <v>3.3910492054662261E-2</v>
      </c>
    </row>
    <row r="2284" spans="2:7" x14ac:dyDescent="0.2">
      <c r="B2284" s="149">
        <v>42048</v>
      </c>
      <c r="C2284">
        <v>19.534796</v>
      </c>
      <c r="D2284">
        <v>-6.9282411613147852E-3</v>
      </c>
      <c r="E2284">
        <v>-6.9282411613147852E-3</v>
      </c>
      <c r="F2284">
        <v>2282</v>
      </c>
      <c r="G2284">
        <f t="shared" ca="1" si="37"/>
        <v>2.5214552262385181E-2</v>
      </c>
    </row>
    <row r="2285" spans="2:7" x14ac:dyDescent="0.2">
      <c r="B2285" s="149">
        <v>42047</v>
      </c>
      <c r="C2285">
        <v>19.671081999999998</v>
      </c>
      <c r="D2285">
        <v>-3.3482130573656559E-2</v>
      </c>
      <c r="E2285">
        <v>-3.3482130573656559E-2</v>
      </c>
      <c r="F2285">
        <v>2283</v>
      </c>
      <c r="G2285">
        <f t="shared" ca="1" si="37"/>
        <v>5.2055499485022361E-2</v>
      </c>
    </row>
    <row r="2286" spans="2:7" x14ac:dyDescent="0.2">
      <c r="B2286" s="149">
        <v>42046</v>
      </c>
      <c r="C2286">
        <v>20.352528</v>
      </c>
      <c r="D2286">
        <v>1.8181512560648042E-2</v>
      </c>
      <c r="E2286">
        <v>1.8181512560648042E-2</v>
      </c>
      <c r="F2286">
        <v>2284</v>
      </c>
      <c r="G2286">
        <f t="shared" ca="1" si="37"/>
        <v>4.2725047827229679E-3</v>
      </c>
    </row>
    <row r="2287" spans="2:7" x14ac:dyDescent="0.2">
      <c r="B2287" s="149">
        <v>42045</v>
      </c>
      <c r="C2287">
        <v>19.989096</v>
      </c>
      <c r="D2287">
        <v>-1.5659841566758294E-2</v>
      </c>
      <c r="E2287">
        <v>-1.5659841566758294E-2</v>
      </c>
      <c r="F2287">
        <v>2285</v>
      </c>
      <c r="G2287">
        <f t="shared" ca="1" si="37"/>
        <v>-3.6960551335977102E-2</v>
      </c>
    </row>
    <row r="2288" spans="2:7" x14ac:dyDescent="0.2">
      <c r="B2288" s="149">
        <v>42044</v>
      </c>
      <c r="C2288">
        <v>20.307102</v>
      </c>
      <c r="D2288">
        <v>-2.1881857678191157E-2</v>
      </c>
      <c r="E2288">
        <v>-2.1881857678191157E-2</v>
      </c>
      <c r="F2288">
        <v>2286</v>
      </c>
      <c r="G2288">
        <f t="shared" ca="1" si="37"/>
        <v>-1.8599519020655354E-3</v>
      </c>
    </row>
    <row r="2289" spans="2:7" x14ac:dyDescent="0.2">
      <c r="B2289" s="149">
        <v>42041</v>
      </c>
      <c r="C2289">
        <v>20.761399999999998</v>
      </c>
      <c r="D2289">
        <v>0</v>
      </c>
      <c r="E2289">
        <v>0</v>
      </c>
      <c r="F2289">
        <v>2287</v>
      </c>
      <c r="G2289">
        <f t="shared" ca="1" si="37"/>
        <v>-3.7111482008357647E-3</v>
      </c>
    </row>
    <row r="2290" spans="2:7" x14ac:dyDescent="0.2">
      <c r="B2290" s="149">
        <v>42040</v>
      </c>
      <c r="C2290">
        <v>20.761399999999998</v>
      </c>
      <c r="D2290">
        <v>0</v>
      </c>
      <c r="E2290">
        <v>0</v>
      </c>
      <c r="F2290">
        <v>2288</v>
      </c>
      <c r="G2290">
        <f t="shared" ca="1" si="37"/>
        <v>1.9345085069175576E-2</v>
      </c>
    </row>
    <row r="2291" spans="2:7" x14ac:dyDescent="0.2">
      <c r="B2291" s="149">
        <v>42039</v>
      </c>
      <c r="C2291">
        <v>20.761399999999998</v>
      </c>
      <c r="D2291">
        <v>-4.3572737131263237E-3</v>
      </c>
      <c r="E2291">
        <v>-4.3572737131263237E-3</v>
      </c>
      <c r="F2291">
        <v>2289</v>
      </c>
      <c r="G2291">
        <f t="shared" ca="1" si="37"/>
        <v>-1.304237867782382E-2</v>
      </c>
    </row>
    <row r="2292" spans="2:7" x14ac:dyDescent="0.2">
      <c r="B2292" s="149">
        <v>42038</v>
      </c>
      <c r="C2292">
        <v>20.852259</v>
      </c>
      <c r="D2292">
        <v>-1.2903246879337032E-2</v>
      </c>
      <c r="E2292">
        <v>-1.2903246879337032E-2</v>
      </c>
      <c r="F2292">
        <v>2290</v>
      </c>
      <c r="G2292">
        <f t="shared" ca="1" si="37"/>
        <v>-4.7508896620405638E-2</v>
      </c>
    </row>
    <row r="2293" spans="2:7" x14ac:dyDescent="0.2">
      <c r="B2293" s="149">
        <v>42037</v>
      </c>
      <c r="C2293">
        <v>21.124838</v>
      </c>
      <c r="D2293">
        <v>1.7505466876029659E-2</v>
      </c>
      <c r="E2293">
        <v>1.7505466876029659E-2</v>
      </c>
      <c r="F2293">
        <v>2291</v>
      </c>
      <c r="G2293">
        <f t="shared" ca="1" si="37"/>
        <v>6.1386675297783765E-2</v>
      </c>
    </row>
    <row r="2294" spans="2:7" x14ac:dyDescent="0.2">
      <c r="B2294" s="149">
        <v>42034</v>
      </c>
      <c r="C2294">
        <v>20.761399999999998</v>
      </c>
      <c r="D2294">
        <v>2.193042478485902E-3</v>
      </c>
      <c r="E2294">
        <v>2.193042478485902E-3</v>
      </c>
      <c r="F2294">
        <v>2292</v>
      </c>
      <c r="G2294">
        <f t="shared" ca="1" si="37"/>
        <v>-2.8679191376134727E-2</v>
      </c>
    </row>
    <row r="2295" spans="2:7" x14ac:dyDescent="0.2">
      <c r="B2295" s="149">
        <v>42033</v>
      </c>
      <c r="C2295">
        <v>20.715969000000001</v>
      </c>
      <c r="D2295">
        <v>4.4052126555828366E-3</v>
      </c>
      <c r="E2295">
        <v>4.4052126555828366E-3</v>
      </c>
      <c r="F2295">
        <v>2293</v>
      </c>
      <c r="G2295">
        <f t="shared" ca="1" si="37"/>
        <v>8.5413741511765673E-2</v>
      </c>
    </row>
    <row r="2296" spans="2:7" x14ac:dyDescent="0.2">
      <c r="B2296" s="149">
        <v>42032</v>
      </c>
      <c r="C2296">
        <v>20.625111</v>
      </c>
      <c r="D2296">
        <v>5.3364351022524091E-2</v>
      </c>
      <c r="E2296">
        <v>5.3364351022524091E-2</v>
      </c>
      <c r="F2296">
        <v>2294</v>
      </c>
      <c r="G2296">
        <f t="shared" ca="1" si="37"/>
        <v>-3.6437451022639164E-2</v>
      </c>
    </row>
    <row r="2297" spans="2:7" x14ac:dyDescent="0.2">
      <c r="B2297" s="149">
        <v>42031</v>
      </c>
      <c r="C2297">
        <v>19.580224999999999</v>
      </c>
      <c r="D2297">
        <v>4.6619266803276478E-3</v>
      </c>
      <c r="E2297">
        <v>4.6619266803276478E-3</v>
      </c>
      <c r="F2297">
        <v>2295</v>
      </c>
      <c r="G2297">
        <f t="shared" ca="1" si="37"/>
        <v>3.5570439485711554E-3</v>
      </c>
    </row>
    <row r="2298" spans="2:7" x14ac:dyDescent="0.2">
      <c r="B2298" s="149">
        <v>42027</v>
      </c>
      <c r="C2298">
        <v>19.489367000000001</v>
      </c>
      <c r="D2298">
        <v>-6.9444302906357825E-3</v>
      </c>
      <c r="E2298">
        <v>-6.9444302906357825E-3</v>
      </c>
      <c r="F2298">
        <v>2296</v>
      </c>
      <c r="G2298">
        <f t="shared" ca="1" si="37"/>
        <v>3.8564115520245627E-2</v>
      </c>
    </row>
    <row r="2299" spans="2:7" x14ac:dyDescent="0.2">
      <c r="B2299" s="149">
        <v>42026</v>
      </c>
      <c r="C2299">
        <v>19.625655999999999</v>
      </c>
      <c r="D2299">
        <v>-9.1743100738992962E-3</v>
      </c>
      <c r="E2299">
        <v>-9.1743100738992962E-3</v>
      </c>
      <c r="F2299">
        <v>2297</v>
      </c>
      <c r="G2299">
        <f t="shared" ca="1" si="37"/>
        <v>7.1400478852046861E-4</v>
      </c>
    </row>
    <row r="2300" spans="2:7" x14ac:dyDescent="0.2">
      <c r="B2300" s="149">
        <v>42025</v>
      </c>
      <c r="C2300">
        <v>19.807375</v>
      </c>
      <c r="D2300">
        <v>2.299014944988664E-3</v>
      </c>
      <c r="E2300">
        <v>2.299014944988664E-3</v>
      </c>
      <c r="F2300">
        <v>2298</v>
      </c>
      <c r="G2300">
        <f t="shared" ca="1" si="37"/>
        <v>-4.3732798746791292E-2</v>
      </c>
    </row>
    <row r="2301" spans="2:7" x14ac:dyDescent="0.2">
      <c r="B2301" s="149">
        <v>42024</v>
      </c>
      <c r="C2301">
        <v>19.761942000000001</v>
      </c>
      <c r="D2301">
        <v>1.6355074217230283E-2</v>
      </c>
      <c r="E2301">
        <v>1.6355074217230283E-2</v>
      </c>
      <c r="F2301">
        <v>2299</v>
      </c>
      <c r="G2301">
        <f t="shared" ca="1" si="37"/>
        <v>4.3117345022105034E-3</v>
      </c>
    </row>
    <row r="2302" spans="2:7" x14ac:dyDescent="0.2">
      <c r="B2302" s="149">
        <v>42023</v>
      </c>
      <c r="C2302">
        <v>19.443935</v>
      </c>
      <c r="D2302">
        <v>-4.6512387434197063E-3</v>
      </c>
      <c r="E2302">
        <v>-4.6512387434197063E-3</v>
      </c>
      <c r="F2302">
        <v>2300</v>
      </c>
      <c r="G2302">
        <f t="shared" ca="1" si="37"/>
        <v>-3.937954936154878E-3</v>
      </c>
    </row>
    <row r="2303" spans="2:7" x14ac:dyDescent="0.2">
      <c r="B2303" s="149">
        <v>42020</v>
      </c>
      <c r="C2303">
        <v>19.534796</v>
      </c>
      <c r="D2303">
        <v>-1.1494113280972142E-2</v>
      </c>
      <c r="E2303">
        <v>-1.1494113280972142E-2</v>
      </c>
      <c r="F2303">
        <v>2301</v>
      </c>
      <c r="G2303">
        <f t="shared" ca="1" si="37"/>
        <v>5.0967346476631759E-2</v>
      </c>
    </row>
    <row r="2304" spans="2:7" x14ac:dyDescent="0.2">
      <c r="B2304" s="149">
        <v>42019</v>
      </c>
      <c r="C2304">
        <v>19.761942000000001</v>
      </c>
      <c r="D2304">
        <v>0</v>
      </c>
      <c r="E2304">
        <v>0</v>
      </c>
      <c r="F2304">
        <v>2302</v>
      </c>
      <c r="G2304">
        <f t="shared" ca="1" si="37"/>
        <v>1.3768874164672953E-2</v>
      </c>
    </row>
    <row r="2305" spans="2:7" x14ac:dyDescent="0.2">
      <c r="B2305" s="149">
        <v>42018</v>
      </c>
      <c r="C2305">
        <v>19.761942000000001</v>
      </c>
      <c r="D2305">
        <v>-9.1118157068922935E-3</v>
      </c>
      <c r="E2305">
        <v>-9.1118157068922935E-3</v>
      </c>
      <c r="F2305">
        <v>2303</v>
      </c>
      <c r="G2305">
        <f t="shared" ca="1" si="37"/>
        <v>4.3769076095110007E-2</v>
      </c>
    </row>
    <row r="2306" spans="2:7" x14ac:dyDescent="0.2">
      <c r="B2306" s="149">
        <v>42017</v>
      </c>
      <c r="C2306">
        <v>19.943664999999999</v>
      </c>
      <c r="D2306">
        <v>-3.9387276387912139E-2</v>
      </c>
      <c r="E2306">
        <v>-3.9387276387912139E-2</v>
      </c>
      <c r="F2306">
        <v>2304</v>
      </c>
      <c r="G2306">
        <f t="shared" ca="1" si="37"/>
        <v>-3.0374153021664123E-2</v>
      </c>
    </row>
    <row r="2307" spans="2:7" x14ac:dyDescent="0.2">
      <c r="B2307" s="149">
        <v>42016</v>
      </c>
      <c r="C2307">
        <v>20.761399999999998</v>
      </c>
      <c r="D2307">
        <v>1.1061809209138915E-2</v>
      </c>
      <c r="E2307">
        <v>1.1061809209138915E-2</v>
      </c>
      <c r="F2307">
        <v>2305</v>
      </c>
      <c r="G2307">
        <f t="shared" ref="G2307:G2370" ca="1" si="38">_xlfn.NORM.INV(RAND(),$N$5,$N$6)</f>
        <v>3.9136643523937725E-2</v>
      </c>
    </row>
    <row r="2308" spans="2:7" x14ac:dyDescent="0.2">
      <c r="B2308" s="149">
        <v>42013</v>
      </c>
      <c r="C2308">
        <v>20.534254000000001</v>
      </c>
      <c r="D2308">
        <v>-1.0940784340169625E-2</v>
      </c>
      <c r="E2308">
        <v>-1.0940784340169625E-2</v>
      </c>
      <c r="F2308">
        <v>2306</v>
      </c>
      <c r="G2308">
        <f t="shared" ca="1" si="38"/>
        <v>3.1112095624316903E-2</v>
      </c>
    </row>
    <row r="2309" spans="2:7" x14ac:dyDescent="0.2">
      <c r="B2309" s="149">
        <v>42012</v>
      </c>
      <c r="C2309">
        <v>20.761399999999998</v>
      </c>
      <c r="D2309">
        <v>0</v>
      </c>
      <c r="E2309">
        <v>0</v>
      </c>
      <c r="F2309">
        <v>2307</v>
      </c>
      <c r="G2309">
        <f t="shared" ca="1" si="38"/>
        <v>7.2566411482500426E-2</v>
      </c>
    </row>
    <row r="2310" spans="2:7" x14ac:dyDescent="0.2">
      <c r="B2310" s="149">
        <v>42011</v>
      </c>
      <c r="C2310">
        <v>20.761399999999998</v>
      </c>
      <c r="D2310">
        <v>6.6079159525491947E-3</v>
      </c>
      <c r="E2310">
        <v>6.6079159525491947E-3</v>
      </c>
      <c r="F2310">
        <v>2308</v>
      </c>
      <c r="G2310">
        <f t="shared" ca="1" si="38"/>
        <v>6.058557742344612E-3</v>
      </c>
    </row>
    <row r="2311" spans="2:7" x14ac:dyDescent="0.2">
      <c r="B2311" s="149">
        <v>42010</v>
      </c>
      <c r="C2311">
        <v>20.625111</v>
      </c>
      <c r="D2311">
        <v>-3.4042410297797206E-2</v>
      </c>
      <c r="E2311">
        <v>-3.4042410297797206E-2</v>
      </c>
      <c r="F2311">
        <v>2309</v>
      </c>
      <c r="G2311">
        <f t="shared" ca="1" si="38"/>
        <v>1.5835801396985223E-2</v>
      </c>
    </row>
    <row r="2312" spans="2:7" x14ac:dyDescent="0.2">
      <c r="B2312" s="149">
        <v>42009</v>
      </c>
      <c r="C2312">
        <v>21.351984000000002</v>
      </c>
      <c r="D2312">
        <v>2.8446251216199456E-2</v>
      </c>
      <c r="E2312">
        <v>2.8446251216199456E-2</v>
      </c>
      <c r="F2312">
        <v>2310</v>
      </c>
      <c r="G2312">
        <f t="shared" ca="1" si="38"/>
        <v>4.851637610081035E-3</v>
      </c>
    </row>
    <row r="2313" spans="2:7" x14ac:dyDescent="0.2">
      <c r="B2313" s="149">
        <v>42006</v>
      </c>
      <c r="C2313">
        <v>20.761399999999998</v>
      </c>
      <c r="D2313">
        <v>4.3955306058252952E-3</v>
      </c>
      <c r="E2313">
        <v>4.3955306058252952E-3</v>
      </c>
      <c r="F2313">
        <v>2311</v>
      </c>
      <c r="G2313">
        <f t="shared" ca="1" si="38"/>
        <v>9.3326121559333102E-3</v>
      </c>
    </row>
    <row r="2314" spans="2:7" x14ac:dyDescent="0.2">
      <c r="B2314" s="149">
        <v>42005</v>
      </c>
      <c r="C2314">
        <v>20.670542000000001</v>
      </c>
      <c r="D2314">
        <v>2.2472131316209246E-2</v>
      </c>
      <c r="E2314">
        <v>2.2472131316209246E-2</v>
      </c>
      <c r="F2314">
        <v>2312</v>
      </c>
      <c r="G2314">
        <f t="shared" ca="1" si="38"/>
        <v>2.9919332369122346E-3</v>
      </c>
    </row>
    <row r="2315" spans="2:7" x14ac:dyDescent="0.2">
      <c r="B2315" s="149">
        <v>42004</v>
      </c>
      <c r="C2315">
        <v>20.216239999999999</v>
      </c>
      <c r="D2315">
        <v>-1.5487000404300131E-2</v>
      </c>
      <c r="E2315">
        <v>-1.5487000404300131E-2</v>
      </c>
      <c r="F2315">
        <v>2313</v>
      </c>
      <c r="G2315">
        <f t="shared" ca="1" si="38"/>
        <v>-2.2056850244562984E-2</v>
      </c>
    </row>
    <row r="2316" spans="2:7" x14ac:dyDescent="0.2">
      <c r="B2316" s="149">
        <v>42003</v>
      </c>
      <c r="C2316">
        <v>20.534254000000001</v>
      </c>
      <c r="D2316">
        <v>-1.9522547670435122E-2</v>
      </c>
      <c r="E2316">
        <v>-1.9522547670435122E-2</v>
      </c>
      <c r="F2316">
        <v>2314</v>
      </c>
      <c r="G2316">
        <f t="shared" ca="1" si="38"/>
        <v>1.8959889823480194E-2</v>
      </c>
    </row>
    <row r="2317" spans="2:7" x14ac:dyDescent="0.2">
      <c r="B2317" s="149">
        <v>42002</v>
      </c>
      <c r="C2317">
        <v>20.943117000000001</v>
      </c>
      <c r="D2317">
        <v>8.4705647761379663E-2</v>
      </c>
      <c r="E2317">
        <v>8.4705647761379663E-2</v>
      </c>
      <c r="F2317">
        <v>2315</v>
      </c>
      <c r="G2317">
        <f t="shared" ca="1" si="38"/>
        <v>-4.7134180325772018E-2</v>
      </c>
    </row>
    <row r="2318" spans="2:7" x14ac:dyDescent="0.2">
      <c r="B2318" s="149">
        <v>41999</v>
      </c>
      <c r="C2318">
        <v>19.307649999999999</v>
      </c>
      <c r="D2318">
        <v>-2.3472753195783857E-3</v>
      </c>
      <c r="E2318">
        <v>-2.3472753195783857E-3</v>
      </c>
      <c r="F2318">
        <v>2316</v>
      </c>
      <c r="G2318">
        <f t="shared" ca="1" si="38"/>
        <v>5.4839130457999319E-2</v>
      </c>
    </row>
    <row r="2319" spans="2:7" x14ac:dyDescent="0.2">
      <c r="B2319" s="149">
        <v>41997</v>
      </c>
      <c r="C2319">
        <v>19.353076999999999</v>
      </c>
      <c r="D2319">
        <v>-2.7397304333776372E-2</v>
      </c>
      <c r="E2319">
        <v>-2.7397304333776372E-2</v>
      </c>
      <c r="F2319">
        <v>2317</v>
      </c>
      <c r="G2319">
        <f t="shared" ca="1" si="38"/>
        <v>2.5983941589294828E-2</v>
      </c>
    </row>
    <row r="2320" spans="2:7" x14ac:dyDescent="0.2">
      <c r="B2320" s="149">
        <v>41996</v>
      </c>
      <c r="C2320">
        <v>19.898235</v>
      </c>
      <c r="D2320">
        <v>0</v>
      </c>
      <c r="E2320">
        <v>0</v>
      </c>
      <c r="F2320">
        <v>2318</v>
      </c>
      <c r="G2320">
        <f t="shared" ca="1" si="38"/>
        <v>-2.0199137494632469E-2</v>
      </c>
    </row>
    <row r="2321" spans="2:7" x14ac:dyDescent="0.2">
      <c r="B2321" s="149">
        <v>41995</v>
      </c>
      <c r="C2321">
        <v>19.898235</v>
      </c>
      <c r="D2321">
        <v>-4.3668158788813125E-2</v>
      </c>
      <c r="E2321">
        <v>-4.3668158788813125E-2</v>
      </c>
      <c r="F2321">
        <v>2319</v>
      </c>
      <c r="G2321">
        <f t="shared" ca="1" si="38"/>
        <v>1.338234224733801E-2</v>
      </c>
    </row>
    <row r="2322" spans="2:7" x14ac:dyDescent="0.2">
      <c r="B2322" s="149">
        <v>41992</v>
      </c>
      <c r="C2322">
        <v>20.806830999999999</v>
      </c>
      <c r="D2322">
        <v>0</v>
      </c>
      <c r="E2322">
        <v>0</v>
      </c>
      <c r="F2322">
        <v>2320</v>
      </c>
      <c r="G2322">
        <f t="shared" ca="1" si="38"/>
        <v>3.1930035048669037E-2</v>
      </c>
    </row>
    <row r="2323" spans="2:7" x14ac:dyDescent="0.2">
      <c r="B2323" s="149">
        <v>41991</v>
      </c>
      <c r="C2323">
        <v>20.806830999999999</v>
      </c>
      <c r="D2323">
        <v>3.6199136711169665E-2</v>
      </c>
      <c r="E2323">
        <v>3.6199136711169665E-2</v>
      </c>
      <c r="F2323">
        <v>2321</v>
      </c>
      <c r="G2323">
        <f t="shared" ca="1" si="38"/>
        <v>1.3230362049478386E-2</v>
      </c>
    </row>
    <row r="2324" spans="2:7" x14ac:dyDescent="0.2">
      <c r="B2324" s="149">
        <v>41990</v>
      </c>
      <c r="C2324">
        <v>20.079954000000001</v>
      </c>
      <c r="D2324">
        <v>-6.5538913505934673E-2</v>
      </c>
      <c r="E2324">
        <v>-6.5538913505934673E-2</v>
      </c>
      <c r="F2324">
        <v>2322</v>
      </c>
      <c r="G2324">
        <f t="shared" ca="1" si="38"/>
        <v>2.6479847835890032E-2</v>
      </c>
    </row>
    <row r="2325" spans="2:7" x14ac:dyDescent="0.2">
      <c r="B2325" s="149">
        <v>41989</v>
      </c>
      <c r="C2325">
        <v>21.488271999999998</v>
      </c>
      <c r="D2325">
        <v>-1.4583412247901821E-2</v>
      </c>
      <c r="E2325">
        <v>-1.4583412247901821E-2</v>
      </c>
      <c r="F2325">
        <v>2323</v>
      </c>
      <c r="G2325">
        <f t="shared" ca="1" si="38"/>
        <v>-1.7337556214971173E-2</v>
      </c>
    </row>
    <row r="2326" spans="2:7" x14ac:dyDescent="0.2">
      <c r="B2326" s="149">
        <v>41988</v>
      </c>
      <c r="C2326">
        <v>21.806281999999999</v>
      </c>
      <c r="D2326">
        <v>3.8960960996444249E-2</v>
      </c>
      <c r="E2326">
        <v>3.8960960996444249E-2</v>
      </c>
      <c r="F2326">
        <v>2324</v>
      </c>
      <c r="G2326">
        <f t="shared" ca="1" si="38"/>
        <v>2.8536765083567468E-2</v>
      </c>
    </row>
    <row r="2327" spans="2:7" x14ac:dyDescent="0.2">
      <c r="B2327" s="149">
        <v>41985</v>
      </c>
      <c r="C2327">
        <v>20.988548000000002</v>
      </c>
      <c r="D2327">
        <v>1.5384502254464369E-2</v>
      </c>
      <c r="E2327">
        <v>1.5384502254464369E-2</v>
      </c>
      <c r="F2327">
        <v>2325</v>
      </c>
      <c r="G2327">
        <f t="shared" ca="1" si="38"/>
        <v>-8.4766930500068324E-3</v>
      </c>
    </row>
    <row r="2328" spans="2:7" x14ac:dyDescent="0.2">
      <c r="B2328" s="149">
        <v>41984</v>
      </c>
      <c r="C2328">
        <v>20.670542000000001</v>
      </c>
      <c r="D2328">
        <v>4.5977262760916911E-2</v>
      </c>
      <c r="E2328">
        <v>4.5977262760916911E-2</v>
      </c>
      <c r="F2328">
        <v>2326</v>
      </c>
      <c r="G2328">
        <f t="shared" ca="1" si="38"/>
        <v>-2.7684174069848209E-2</v>
      </c>
    </row>
    <row r="2329" spans="2:7" x14ac:dyDescent="0.2">
      <c r="B2329" s="149">
        <v>41983</v>
      </c>
      <c r="C2329">
        <v>19.761942000000001</v>
      </c>
      <c r="D2329">
        <v>1.6355074217230283E-2</v>
      </c>
      <c r="E2329">
        <v>1.6355074217230283E-2</v>
      </c>
      <c r="F2329">
        <v>2327</v>
      </c>
      <c r="G2329">
        <f t="shared" ca="1" si="38"/>
        <v>9.2887247638121173E-2</v>
      </c>
    </row>
    <row r="2330" spans="2:7" x14ac:dyDescent="0.2">
      <c r="B2330" s="149">
        <v>41982</v>
      </c>
      <c r="C2330">
        <v>19.443935</v>
      </c>
      <c r="D2330">
        <v>7.0586011244248206E-3</v>
      </c>
      <c r="E2330">
        <v>7.0586011244248206E-3</v>
      </c>
      <c r="F2330">
        <v>2328</v>
      </c>
      <c r="G2330">
        <f t="shared" ca="1" si="38"/>
        <v>-3.5952575833219161E-2</v>
      </c>
    </row>
    <row r="2331" spans="2:7" x14ac:dyDescent="0.2">
      <c r="B2331" s="149">
        <v>41981</v>
      </c>
      <c r="C2331">
        <v>19.307649999999999</v>
      </c>
      <c r="D2331">
        <v>-9.3239046706854335E-3</v>
      </c>
      <c r="E2331">
        <v>-9.3239046706854335E-3</v>
      </c>
      <c r="F2331">
        <v>2329</v>
      </c>
      <c r="G2331">
        <f t="shared" ca="1" si="38"/>
        <v>3.218849304223171E-2</v>
      </c>
    </row>
    <row r="2332" spans="2:7" x14ac:dyDescent="0.2">
      <c r="B2332" s="149">
        <v>41978</v>
      </c>
      <c r="C2332">
        <v>19.489367000000001</v>
      </c>
      <c r="D2332">
        <v>9.4116580733544786E-3</v>
      </c>
      <c r="E2332">
        <v>9.4116580733544786E-3</v>
      </c>
      <c r="F2332">
        <v>2330</v>
      </c>
      <c r="G2332">
        <f t="shared" ca="1" si="38"/>
        <v>-1.3009350058882789E-2</v>
      </c>
    </row>
    <row r="2333" spans="2:7" x14ac:dyDescent="0.2">
      <c r="B2333" s="149">
        <v>41977</v>
      </c>
      <c r="C2333">
        <v>19.307649999999999</v>
      </c>
      <c r="D2333">
        <v>0</v>
      </c>
      <c r="E2333">
        <v>0</v>
      </c>
      <c r="F2333">
        <v>2331</v>
      </c>
      <c r="G2333">
        <f t="shared" ca="1" si="38"/>
        <v>4.4242474594085875E-2</v>
      </c>
    </row>
    <row r="2334" spans="2:7" x14ac:dyDescent="0.2">
      <c r="B2334" s="149">
        <v>41976</v>
      </c>
      <c r="C2334">
        <v>19.307649999999999</v>
      </c>
      <c r="D2334">
        <v>4.7281047080128128E-3</v>
      </c>
      <c r="E2334">
        <v>4.7281047080128128E-3</v>
      </c>
      <c r="F2334">
        <v>2332</v>
      </c>
      <c r="G2334">
        <f t="shared" ca="1" si="38"/>
        <v>1.6518869769421613E-3</v>
      </c>
    </row>
    <row r="2335" spans="2:7" x14ac:dyDescent="0.2">
      <c r="B2335" s="149">
        <v>41975</v>
      </c>
      <c r="C2335">
        <v>19.216791000000001</v>
      </c>
      <c r="D2335">
        <v>-1.1681997496905802E-2</v>
      </c>
      <c r="E2335">
        <v>-1.1681997496905802E-2</v>
      </c>
      <c r="F2335">
        <v>2333</v>
      </c>
      <c r="G2335">
        <f t="shared" ca="1" si="38"/>
        <v>-1.2613881140306E-2</v>
      </c>
    </row>
    <row r="2336" spans="2:7" x14ac:dyDescent="0.2">
      <c r="B2336" s="149">
        <v>41974</v>
      </c>
      <c r="C2336">
        <v>19.443935</v>
      </c>
      <c r="D2336">
        <v>-3.3860221804452514E-2</v>
      </c>
      <c r="E2336">
        <v>-3.3860221804452514E-2</v>
      </c>
      <c r="F2336">
        <v>2334</v>
      </c>
      <c r="G2336">
        <f t="shared" ca="1" si="38"/>
        <v>-2.6945973255289923E-2</v>
      </c>
    </row>
    <row r="2337" spans="2:7" x14ac:dyDescent="0.2">
      <c r="B2337" s="149">
        <v>41971</v>
      </c>
      <c r="C2337">
        <v>20.125385000000001</v>
      </c>
      <c r="D2337">
        <v>-4.5258574374641952E-2</v>
      </c>
      <c r="E2337">
        <v>-4.5258574374641952E-2</v>
      </c>
      <c r="F2337">
        <v>2335</v>
      </c>
      <c r="G2337">
        <f t="shared" ca="1" si="38"/>
        <v>2.2654461956966392E-2</v>
      </c>
    </row>
    <row r="2338" spans="2:7" x14ac:dyDescent="0.2">
      <c r="B2338" s="149">
        <v>41970</v>
      </c>
      <c r="C2338">
        <v>21.079408999999998</v>
      </c>
      <c r="D2338">
        <v>-6.4237823188815265E-3</v>
      </c>
      <c r="E2338">
        <v>-6.4237823188815265E-3</v>
      </c>
      <c r="F2338">
        <v>2336</v>
      </c>
      <c r="G2338">
        <f t="shared" ca="1" si="38"/>
        <v>-4.1769589466817567E-2</v>
      </c>
    </row>
    <row r="2339" spans="2:7" x14ac:dyDescent="0.2">
      <c r="B2339" s="149">
        <v>41969</v>
      </c>
      <c r="C2339">
        <v>21.215693999999999</v>
      </c>
      <c r="D2339">
        <v>-2.1369984632519383E-3</v>
      </c>
      <c r="E2339">
        <v>-2.1369984632519383E-3</v>
      </c>
      <c r="F2339">
        <v>2337</v>
      </c>
      <c r="G2339">
        <f t="shared" ca="1" si="38"/>
        <v>-6.6940806837560854E-3</v>
      </c>
    </row>
    <row r="2340" spans="2:7" x14ac:dyDescent="0.2">
      <c r="B2340" s="149">
        <v>41968</v>
      </c>
      <c r="C2340">
        <v>21.261129</v>
      </c>
      <c r="D2340">
        <v>4.2919628741574841E-3</v>
      </c>
      <c r="E2340">
        <v>4.2919628741574841E-3</v>
      </c>
      <c r="F2340">
        <v>2338</v>
      </c>
      <c r="G2340">
        <f t="shared" ca="1" si="38"/>
        <v>3.1508526954672988E-2</v>
      </c>
    </row>
    <row r="2341" spans="2:7" x14ac:dyDescent="0.2">
      <c r="B2341" s="149">
        <v>41967</v>
      </c>
      <c r="C2341">
        <v>21.170266999999999</v>
      </c>
      <c r="D2341">
        <v>-3.7190186194700339E-2</v>
      </c>
      <c r="E2341">
        <v>-3.7190186194700339E-2</v>
      </c>
      <c r="F2341">
        <v>2339</v>
      </c>
      <c r="G2341">
        <f t="shared" ca="1" si="38"/>
        <v>-4.7105478039789789E-2</v>
      </c>
    </row>
    <row r="2342" spans="2:7" x14ac:dyDescent="0.2">
      <c r="B2342" s="149">
        <v>41964</v>
      </c>
      <c r="C2342">
        <v>21.988005000000001</v>
      </c>
      <c r="D2342">
        <v>6.2371311576351462E-3</v>
      </c>
      <c r="E2342">
        <v>6.2371311576351462E-3</v>
      </c>
      <c r="F2342">
        <v>2340</v>
      </c>
      <c r="G2342">
        <f t="shared" ca="1" si="38"/>
        <v>7.4827607410707764E-2</v>
      </c>
    </row>
    <row r="2343" spans="2:7" x14ac:dyDescent="0.2">
      <c r="B2343" s="149">
        <v>41963</v>
      </c>
      <c r="C2343">
        <v>21.851713</v>
      </c>
      <c r="D2343">
        <v>-2.43408543835942E-2</v>
      </c>
      <c r="E2343">
        <v>-2.43408543835942E-2</v>
      </c>
      <c r="F2343">
        <v>2341</v>
      </c>
      <c r="G2343">
        <f t="shared" ca="1" si="38"/>
        <v>-1.1030016900436564E-2</v>
      </c>
    </row>
    <row r="2344" spans="2:7" x14ac:dyDescent="0.2">
      <c r="B2344" s="149">
        <v>41962</v>
      </c>
      <c r="C2344">
        <v>22.396871999999998</v>
      </c>
      <c r="D2344">
        <v>-1.7928207366058633E-2</v>
      </c>
      <c r="E2344">
        <v>-1.7928207366058633E-2</v>
      </c>
      <c r="F2344">
        <v>2342</v>
      </c>
      <c r="G2344">
        <f t="shared" ca="1" si="38"/>
        <v>-1.2738502549176293E-2</v>
      </c>
    </row>
    <row r="2345" spans="2:7" x14ac:dyDescent="0.2">
      <c r="B2345" s="149">
        <v>41961</v>
      </c>
      <c r="C2345">
        <v>22.805738000000002</v>
      </c>
      <c r="D2345">
        <v>4.3659048606395363E-2</v>
      </c>
      <c r="E2345">
        <v>4.3659048606395363E-2</v>
      </c>
      <c r="F2345">
        <v>2343</v>
      </c>
      <c r="G2345">
        <f t="shared" ca="1" si="38"/>
        <v>-1.4349844318446058E-2</v>
      </c>
    </row>
    <row r="2346" spans="2:7" x14ac:dyDescent="0.2">
      <c r="B2346" s="149">
        <v>41960</v>
      </c>
      <c r="C2346">
        <v>21.851713</v>
      </c>
      <c r="D2346">
        <v>1.0504165054880858E-2</v>
      </c>
      <c r="E2346">
        <v>1.0504165054880858E-2</v>
      </c>
      <c r="F2346">
        <v>2344</v>
      </c>
      <c r="G2346">
        <f t="shared" ca="1" si="38"/>
        <v>-1.8376550621827317E-2</v>
      </c>
    </row>
    <row r="2347" spans="2:7" x14ac:dyDescent="0.2">
      <c r="B2347" s="149">
        <v>41957</v>
      </c>
      <c r="C2347">
        <v>21.624565</v>
      </c>
      <c r="D2347">
        <v>-2.6585004696118433E-2</v>
      </c>
      <c r="E2347">
        <v>-2.6585004696118433E-2</v>
      </c>
      <c r="F2347">
        <v>2345</v>
      </c>
      <c r="G2347">
        <f t="shared" ca="1" si="38"/>
        <v>2.9250687974001384E-2</v>
      </c>
    </row>
    <row r="2348" spans="2:7" x14ac:dyDescent="0.2">
      <c r="B2348" s="149">
        <v>41956</v>
      </c>
      <c r="C2348">
        <v>22.215154999999999</v>
      </c>
      <c r="D2348">
        <v>7.2368615728281793E-2</v>
      </c>
      <c r="E2348">
        <v>7.2368615728281793E-2</v>
      </c>
      <c r="F2348">
        <v>2346</v>
      </c>
      <c r="G2348">
        <f t="shared" ca="1" si="38"/>
        <v>3.1411290567390546E-2</v>
      </c>
    </row>
    <row r="2349" spans="2:7" x14ac:dyDescent="0.2">
      <c r="B2349" s="149">
        <v>41955</v>
      </c>
      <c r="C2349">
        <v>20.715969000000001</v>
      </c>
      <c r="D2349">
        <v>1.1086534563070802E-2</v>
      </c>
      <c r="E2349">
        <v>1.1086534563070802E-2</v>
      </c>
      <c r="F2349">
        <v>2347</v>
      </c>
      <c r="G2349">
        <f t="shared" ca="1" si="38"/>
        <v>4.9848005131792666E-3</v>
      </c>
    </row>
    <row r="2350" spans="2:7" x14ac:dyDescent="0.2">
      <c r="B2350" s="149">
        <v>41954</v>
      </c>
      <c r="C2350">
        <v>20.488818999999999</v>
      </c>
      <c r="D2350">
        <v>1.1210723932887849E-2</v>
      </c>
      <c r="E2350">
        <v>1.1210723932887849E-2</v>
      </c>
      <c r="F2350">
        <v>2348</v>
      </c>
      <c r="G2350">
        <f t="shared" ca="1" si="38"/>
        <v>7.1778563466318931E-3</v>
      </c>
    </row>
    <row r="2351" spans="2:7" x14ac:dyDescent="0.2">
      <c r="B2351" s="149">
        <v>41953</v>
      </c>
      <c r="C2351">
        <v>20.261671</v>
      </c>
      <c r="D2351">
        <v>0</v>
      </c>
      <c r="E2351">
        <v>0</v>
      </c>
      <c r="F2351">
        <v>2349</v>
      </c>
      <c r="G2351">
        <f t="shared" ca="1" si="38"/>
        <v>-6.4887635283020273E-2</v>
      </c>
    </row>
    <row r="2352" spans="2:7" x14ac:dyDescent="0.2">
      <c r="B2352" s="149">
        <v>41950</v>
      </c>
      <c r="C2352">
        <v>20.261671</v>
      </c>
      <c r="D2352">
        <v>6.7718456069286795E-3</v>
      </c>
      <c r="E2352">
        <v>6.7718456069286795E-3</v>
      </c>
      <c r="F2352">
        <v>2350</v>
      </c>
      <c r="G2352">
        <f t="shared" ca="1" si="38"/>
        <v>-2.0102347581164432E-2</v>
      </c>
    </row>
    <row r="2353" spans="2:7" x14ac:dyDescent="0.2">
      <c r="B2353" s="149">
        <v>41948</v>
      </c>
      <c r="C2353">
        <v>20.125385000000001</v>
      </c>
      <c r="D2353">
        <v>1.6055130980253619E-2</v>
      </c>
      <c r="E2353">
        <v>1.6055130980253619E-2</v>
      </c>
      <c r="F2353">
        <v>2351</v>
      </c>
      <c r="G2353">
        <f t="shared" ca="1" si="38"/>
        <v>-1.5793254817058889E-2</v>
      </c>
    </row>
    <row r="2354" spans="2:7" x14ac:dyDescent="0.2">
      <c r="B2354" s="149">
        <v>41946</v>
      </c>
      <c r="C2354">
        <v>19.807375</v>
      </c>
      <c r="D2354">
        <v>1.3953511467434846E-2</v>
      </c>
      <c r="E2354">
        <v>1.3953511467434846E-2</v>
      </c>
      <c r="F2354">
        <v>2352</v>
      </c>
      <c r="G2354">
        <f t="shared" ca="1" si="38"/>
        <v>-1.4113029309607419E-2</v>
      </c>
    </row>
    <row r="2355" spans="2:7" x14ac:dyDescent="0.2">
      <c r="B2355" s="149">
        <v>41943</v>
      </c>
      <c r="C2355">
        <v>19.534796</v>
      </c>
      <c r="D2355">
        <v>2.3309633401638239E-3</v>
      </c>
      <c r="E2355">
        <v>2.3309633401638239E-3</v>
      </c>
      <c r="F2355">
        <v>2353</v>
      </c>
      <c r="G2355">
        <f t="shared" ca="1" si="38"/>
        <v>4.0193676772444273E-2</v>
      </c>
    </row>
    <row r="2356" spans="2:7" x14ac:dyDescent="0.2">
      <c r="B2356" s="149">
        <v>41942</v>
      </c>
      <c r="C2356">
        <v>19.489367000000001</v>
      </c>
      <c r="D2356">
        <v>-4.6402939700640432E-3</v>
      </c>
      <c r="E2356">
        <v>-4.6402939700640432E-3</v>
      </c>
      <c r="F2356">
        <v>2354</v>
      </c>
      <c r="G2356">
        <f t="shared" ca="1" si="38"/>
        <v>3.3126211294951706E-3</v>
      </c>
    </row>
    <row r="2357" spans="2:7" x14ac:dyDescent="0.2">
      <c r="B2357" s="149">
        <v>41941</v>
      </c>
      <c r="C2357">
        <v>19.580224999999999</v>
      </c>
      <c r="D2357">
        <v>9.3675761043065277E-3</v>
      </c>
      <c r="E2357">
        <v>9.3675761043065277E-3</v>
      </c>
      <c r="F2357">
        <v>2355</v>
      </c>
      <c r="G2357">
        <f t="shared" ca="1" si="38"/>
        <v>4.7110957013931837E-2</v>
      </c>
    </row>
    <row r="2358" spans="2:7" x14ac:dyDescent="0.2">
      <c r="B2358" s="149">
        <v>41940</v>
      </c>
      <c r="C2358">
        <v>19.398508</v>
      </c>
      <c r="D2358">
        <v>4.7058031402061242E-3</v>
      </c>
      <c r="E2358">
        <v>4.7058031402061242E-3</v>
      </c>
      <c r="F2358">
        <v>2356</v>
      </c>
      <c r="G2358">
        <f t="shared" ca="1" si="38"/>
        <v>-2.4936302618489736E-3</v>
      </c>
    </row>
    <row r="2359" spans="2:7" x14ac:dyDescent="0.2">
      <c r="B2359" s="149">
        <v>41939</v>
      </c>
      <c r="C2359">
        <v>19.307649999999999</v>
      </c>
      <c r="D2359">
        <v>7.1092519485840997E-3</v>
      </c>
      <c r="E2359">
        <v>7.1092519485840997E-3</v>
      </c>
      <c r="F2359">
        <v>2357</v>
      </c>
      <c r="G2359">
        <f t="shared" ca="1" si="38"/>
        <v>-3.3341670910123432E-2</v>
      </c>
    </row>
    <row r="2360" spans="2:7" x14ac:dyDescent="0.2">
      <c r="B2360" s="149">
        <v>41934</v>
      </c>
      <c r="C2360">
        <v>19.171355999999999</v>
      </c>
      <c r="D2360">
        <v>-2.3148270814488951E-2</v>
      </c>
      <c r="E2360">
        <v>-2.3148270814488951E-2</v>
      </c>
      <c r="F2360">
        <v>2358</v>
      </c>
      <c r="G2360">
        <f t="shared" ca="1" si="38"/>
        <v>4.7852887690150482E-2</v>
      </c>
    </row>
    <row r="2361" spans="2:7" x14ac:dyDescent="0.2">
      <c r="B2361" s="149">
        <v>41933</v>
      </c>
      <c r="C2361">
        <v>19.625655999999999</v>
      </c>
      <c r="D2361">
        <v>-1.3698652166888186E-2</v>
      </c>
      <c r="E2361">
        <v>-1.3698652166888186E-2</v>
      </c>
      <c r="F2361">
        <v>2359</v>
      </c>
      <c r="G2361">
        <f t="shared" ca="1" si="38"/>
        <v>3.0455499182267816E-2</v>
      </c>
    </row>
    <row r="2362" spans="2:7" x14ac:dyDescent="0.2">
      <c r="B2362" s="149">
        <v>41932</v>
      </c>
      <c r="C2362">
        <v>19.898235</v>
      </c>
      <c r="D2362">
        <v>-9.049771727564767E-3</v>
      </c>
      <c r="E2362">
        <v>-9.049771727564767E-3</v>
      </c>
      <c r="F2362">
        <v>2360</v>
      </c>
      <c r="G2362">
        <f t="shared" ca="1" si="38"/>
        <v>-2.2751807059811072E-2</v>
      </c>
    </row>
    <row r="2363" spans="2:7" x14ac:dyDescent="0.2">
      <c r="B2363" s="149">
        <v>41929</v>
      </c>
      <c r="C2363">
        <v>20.079954000000001</v>
      </c>
      <c r="D2363">
        <v>1.3761490353971707E-2</v>
      </c>
      <c r="E2363">
        <v>1.3761490353971707E-2</v>
      </c>
      <c r="F2363">
        <v>2361</v>
      </c>
      <c r="G2363">
        <f t="shared" ca="1" si="38"/>
        <v>4.2458789843146938E-2</v>
      </c>
    </row>
    <row r="2364" spans="2:7" x14ac:dyDescent="0.2">
      <c r="B2364" s="149">
        <v>41928</v>
      </c>
      <c r="C2364">
        <v>19.807375</v>
      </c>
      <c r="D2364">
        <v>-2.288391877702359E-3</v>
      </c>
      <c r="E2364">
        <v>-2.288391877702359E-3</v>
      </c>
      <c r="F2364">
        <v>2362</v>
      </c>
      <c r="G2364">
        <f t="shared" ca="1" si="38"/>
        <v>-1.9506139035915714E-2</v>
      </c>
    </row>
    <row r="2365" spans="2:7" x14ac:dyDescent="0.2">
      <c r="B2365" s="149">
        <v>41927</v>
      </c>
      <c r="C2365">
        <v>19.852806000000001</v>
      </c>
      <c r="D2365">
        <v>0</v>
      </c>
      <c r="E2365">
        <v>0</v>
      </c>
      <c r="F2365">
        <v>2363</v>
      </c>
      <c r="G2365">
        <f t="shared" ca="1" si="38"/>
        <v>5.0795196704658617E-2</v>
      </c>
    </row>
    <row r="2366" spans="2:7" x14ac:dyDescent="0.2">
      <c r="B2366" s="149">
        <v>41926</v>
      </c>
      <c r="C2366">
        <v>19.852806000000001</v>
      </c>
      <c r="D2366">
        <v>-2.2830668147199294E-3</v>
      </c>
      <c r="E2366">
        <v>-2.2830668147199294E-3</v>
      </c>
      <c r="F2366">
        <v>2364</v>
      </c>
      <c r="G2366">
        <f t="shared" ca="1" si="38"/>
        <v>-7.0570463746468637E-2</v>
      </c>
    </row>
    <row r="2367" spans="2:7" x14ac:dyDescent="0.2">
      <c r="B2367" s="149">
        <v>41925</v>
      </c>
      <c r="C2367">
        <v>19.898235</v>
      </c>
      <c r="D2367">
        <v>5.0359714129013446E-2</v>
      </c>
      <c r="E2367">
        <v>5.0359714129013446E-2</v>
      </c>
      <c r="F2367">
        <v>2365</v>
      </c>
      <c r="G2367">
        <f t="shared" ca="1" si="38"/>
        <v>2.7812881426414481E-2</v>
      </c>
    </row>
    <row r="2368" spans="2:7" x14ac:dyDescent="0.2">
      <c r="B2368" s="149">
        <v>41922</v>
      </c>
      <c r="C2368">
        <v>18.944210000000002</v>
      </c>
      <c r="D2368">
        <v>-2.570081621852768E-2</v>
      </c>
      <c r="E2368">
        <v>-2.570081621852768E-2</v>
      </c>
      <c r="F2368">
        <v>2366</v>
      </c>
      <c r="G2368">
        <f t="shared" ca="1" si="38"/>
        <v>5.2127490180302882E-2</v>
      </c>
    </row>
    <row r="2369" spans="2:7" x14ac:dyDescent="0.2">
      <c r="B2369" s="149">
        <v>41921</v>
      </c>
      <c r="C2369">
        <v>19.443935</v>
      </c>
      <c r="D2369">
        <v>2.8846096353632084E-2</v>
      </c>
      <c r="E2369">
        <v>2.8846096353632084E-2</v>
      </c>
      <c r="F2369">
        <v>2367</v>
      </c>
      <c r="G2369">
        <f t="shared" ca="1" si="38"/>
        <v>1.0912614826252838E-2</v>
      </c>
    </row>
    <row r="2370" spans="2:7" x14ac:dyDescent="0.2">
      <c r="B2370" s="149">
        <v>41920</v>
      </c>
      <c r="C2370">
        <v>18.898779000000001</v>
      </c>
      <c r="D2370">
        <v>3.9999936165192138E-2</v>
      </c>
      <c r="E2370">
        <v>3.9999936165192138E-2</v>
      </c>
      <c r="F2370">
        <v>2368</v>
      </c>
      <c r="G2370">
        <f t="shared" ca="1" si="38"/>
        <v>2.9242434882448425E-3</v>
      </c>
    </row>
    <row r="2371" spans="2:7" x14ac:dyDescent="0.2">
      <c r="B2371" s="149">
        <v>41919</v>
      </c>
      <c r="C2371">
        <v>18.171904000000001</v>
      </c>
      <c r="D2371">
        <v>-2.6763867255502879E-2</v>
      </c>
      <c r="E2371">
        <v>-2.6763867255502879E-2</v>
      </c>
      <c r="F2371">
        <v>2369</v>
      </c>
      <c r="G2371">
        <f t="shared" ref="G2371:G2434" ca="1" si="39">_xlfn.NORM.INV(RAND(),$N$5,$N$6)</f>
        <v>-6.8640939079602697E-2</v>
      </c>
    </row>
    <row r="2372" spans="2:7" x14ac:dyDescent="0.2">
      <c r="B2372" s="149">
        <v>41913</v>
      </c>
      <c r="C2372">
        <v>18.671628999999999</v>
      </c>
      <c r="D2372">
        <v>-1.4388617947119589E-2</v>
      </c>
      <c r="E2372">
        <v>-1.4388617947119589E-2</v>
      </c>
      <c r="F2372">
        <v>2370</v>
      </c>
      <c r="G2372">
        <f t="shared" ca="1" si="39"/>
        <v>7.3606880968594378E-3</v>
      </c>
    </row>
    <row r="2373" spans="2:7" x14ac:dyDescent="0.2">
      <c r="B2373" s="149">
        <v>41912</v>
      </c>
      <c r="C2373">
        <v>18.944210000000002</v>
      </c>
      <c r="D2373">
        <v>1.9560007470088733E-2</v>
      </c>
      <c r="E2373">
        <v>1.9560007470088733E-2</v>
      </c>
      <c r="F2373">
        <v>2371</v>
      </c>
      <c r="G2373">
        <f t="shared" ca="1" si="39"/>
        <v>2.2614182620662688E-2</v>
      </c>
    </row>
    <row r="2374" spans="2:7" x14ac:dyDescent="0.2">
      <c r="B2374" s="149">
        <v>41911</v>
      </c>
      <c r="C2374">
        <v>18.580770000000001</v>
      </c>
      <c r="D2374">
        <v>-1.9184753547389972E-2</v>
      </c>
      <c r="E2374">
        <v>-1.9184753547389972E-2</v>
      </c>
      <c r="F2374">
        <v>2372</v>
      </c>
      <c r="G2374">
        <f t="shared" ca="1" si="39"/>
        <v>2.1253977103017817E-2</v>
      </c>
    </row>
    <row r="2375" spans="2:7" x14ac:dyDescent="0.2">
      <c r="B2375" s="149">
        <v>41908</v>
      </c>
      <c r="C2375">
        <v>18.944210000000002</v>
      </c>
      <c r="D2375">
        <v>4.8194092635430764E-3</v>
      </c>
      <c r="E2375">
        <v>4.8194092635430764E-3</v>
      </c>
      <c r="F2375">
        <v>2373</v>
      </c>
      <c r="G2375">
        <f t="shared" ca="1" si="39"/>
        <v>3.8353905964251711E-3</v>
      </c>
    </row>
    <row r="2376" spans="2:7" x14ac:dyDescent="0.2">
      <c r="B2376" s="149">
        <v>41907</v>
      </c>
      <c r="C2376">
        <v>18.853348</v>
      </c>
      <c r="D2376">
        <v>-3.935195847720957E-2</v>
      </c>
      <c r="E2376">
        <v>-3.935195847720957E-2</v>
      </c>
      <c r="F2376">
        <v>2374</v>
      </c>
      <c r="G2376">
        <f t="shared" ca="1" si="39"/>
        <v>-1.0900059890705088E-2</v>
      </c>
    </row>
    <row r="2377" spans="2:7" x14ac:dyDescent="0.2">
      <c r="B2377" s="149">
        <v>41906</v>
      </c>
      <c r="C2377">
        <v>19.625655999999999</v>
      </c>
      <c r="D2377">
        <v>0</v>
      </c>
      <c r="E2377">
        <v>0</v>
      </c>
      <c r="F2377">
        <v>2375</v>
      </c>
      <c r="G2377">
        <f t="shared" ca="1" si="39"/>
        <v>6.2095467142734935E-3</v>
      </c>
    </row>
    <row r="2378" spans="2:7" x14ac:dyDescent="0.2">
      <c r="B2378" s="149">
        <v>41905</v>
      </c>
      <c r="C2378">
        <v>19.625655999999999</v>
      </c>
      <c r="D2378">
        <v>-1.8181912778847061E-2</v>
      </c>
      <c r="E2378">
        <v>-1.8181912778847061E-2</v>
      </c>
      <c r="F2378">
        <v>2376</v>
      </c>
      <c r="G2378">
        <f t="shared" ca="1" si="39"/>
        <v>-1.1423322436405712E-2</v>
      </c>
    </row>
    <row r="2379" spans="2:7" x14ac:dyDescent="0.2">
      <c r="B2379" s="149">
        <v>41904</v>
      </c>
      <c r="C2379">
        <v>19.989096</v>
      </c>
      <c r="D2379">
        <v>-2.2674360652359983E-3</v>
      </c>
      <c r="E2379">
        <v>-2.2674360652359983E-3</v>
      </c>
      <c r="F2379">
        <v>2377</v>
      </c>
      <c r="G2379">
        <f t="shared" ca="1" si="39"/>
        <v>-2.9677461305307851E-2</v>
      </c>
    </row>
    <row r="2380" spans="2:7" x14ac:dyDescent="0.2">
      <c r="B2380" s="149">
        <v>41901</v>
      </c>
      <c r="C2380">
        <v>20.034523</v>
      </c>
      <c r="D2380">
        <v>-2.2625051830298349E-3</v>
      </c>
      <c r="E2380">
        <v>-2.2625051830298349E-3</v>
      </c>
      <c r="F2380">
        <v>2378</v>
      </c>
      <c r="G2380">
        <f t="shared" ca="1" si="39"/>
        <v>-1.2880853873758048E-2</v>
      </c>
    </row>
    <row r="2381" spans="2:7" x14ac:dyDescent="0.2">
      <c r="B2381" s="149">
        <v>41900</v>
      </c>
      <c r="C2381">
        <v>20.079954000000001</v>
      </c>
      <c r="D2381">
        <v>1.609214317094947E-2</v>
      </c>
      <c r="E2381">
        <v>1.609214317094947E-2</v>
      </c>
      <c r="F2381">
        <v>2379</v>
      </c>
      <c r="G2381">
        <f t="shared" ca="1" si="39"/>
        <v>8.1881036538421284E-3</v>
      </c>
    </row>
    <row r="2382" spans="2:7" x14ac:dyDescent="0.2">
      <c r="B2382" s="149">
        <v>41899</v>
      </c>
      <c r="C2382">
        <v>19.761942000000001</v>
      </c>
      <c r="D2382">
        <v>-3.9735167880898314E-2</v>
      </c>
      <c r="E2382">
        <v>-3.9735167880898314E-2</v>
      </c>
      <c r="F2382">
        <v>2380</v>
      </c>
      <c r="G2382">
        <f t="shared" ca="1" si="39"/>
        <v>-1.4345156801801925E-2</v>
      </c>
    </row>
    <row r="2383" spans="2:7" x14ac:dyDescent="0.2">
      <c r="B2383" s="149">
        <v>41898</v>
      </c>
      <c r="C2383">
        <v>20.579678999999999</v>
      </c>
      <c r="D2383">
        <v>-2.9978514961612874E-2</v>
      </c>
      <c r="E2383">
        <v>-2.9978514961612874E-2</v>
      </c>
      <c r="F2383">
        <v>2381</v>
      </c>
      <c r="G2383">
        <f t="shared" ca="1" si="39"/>
        <v>-2.6403681734402912E-2</v>
      </c>
    </row>
    <row r="2384" spans="2:7" x14ac:dyDescent="0.2">
      <c r="B2384" s="149">
        <v>41897</v>
      </c>
      <c r="C2384">
        <v>21.215693999999999</v>
      </c>
      <c r="D2384">
        <v>1.0822377993942107E-2</v>
      </c>
      <c r="E2384">
        <v>1.0822377993942107E-2</v>
      </c>
      <c r="F2384">
        <v>2382</v>
      </c>
      <c r="G2384">
        <f t="shared" ca="1" si="39"/>
        <v>-1.6363276969093904E-3</v>
      </c>
    </row>
    <row r="2385" spans="2:7" x14ac:dyDescent="0.2">
      <c r="B2385" s="149">
        <v>41894</v>
      </c>
      <c r="C2385">
        <v>20.988548000000002</v>
      </c>
      <c r="D2385">
        <v>2.6666611881237822E-2</v>
      </c>
      <c r="E2385">
        <v>2.6666611881237822E-2</v>
      </c>
      <c r="F2385">
        <v>2383</v>
      </c>
      <c r="G2385">
        <f t="shared" ca="1" si="39"/>
        <v>5.2780063207269148E-2</v>
      </c>
    </row>
    <row r="2386" spans="2:7" x14ac:dyDescent="0.2">
      <c r="B2386" s="149">
        <v>41893</v>
      </c>
      <c r="C2386">
        <v>20.443391999999999</v>
      </c>
      <c r="D2386">
        <v>6.888371998910163E-2</v>
      </c>
      <c r="E2386">
        <v>6.888371998910163E-2</v>
      </c>
      <c r="F2386">
        <v>2384</v>
      </c>
      <c r="G2386">
        <f t="shared" ca="1" si="39"/>
        <v>4.1077165659117995E-2</v>
      </c>
    </row>
    <row r="2387" spans="2:7" x14ac:dyDescent="0.2">
      <c r="B2387" s="149">
        <v>41892</v>
      </c>
      <c r="C2387">
        <v>19.125927000000001</v>
      </c>
      <c r="D2387">
        <v>-1.1737151668440022E-2</v>
      </c>
      <c r="E2387">
        <v>-1.1737151668440022E-2</v>
      </c>
      <c r="F2387">
        <v>2385</v>
      </c>
      <c r="G2387">
        <f t="shared" ca="1" si="39"/>
        <v>2.0305264743989214E-2</v>
      </c>
    </row>
    <row r="2388" spans="2:7" x14ac:dyDescent="0.2">
      <c r="B2388" s="149">
        <v>41891</v>
      </c>
      <c r="C2388">
        <v>19.353076999999999</v>
      </c>
      <c r="D2388">
        <v>4.7168498750403505E-3</v>
      </c>
      <c r="E2388">
        <v>4.7168498750403505E-3</v>
      </c>
      <c r="F2388">
        <v>2386</v>
      </c>
      <c r="G2388">
        <f t="shared" ca="1" si="39"/>
        <v>-5.2728187552663786E-2</v>
      </c>
    </row>
    <row r="2389" spans="2:7" x14ac:dyDescent="0.2">
      <c r="B2389" s="149">
        <v>41890</v>
      </c>
      <c r="C2389">
        <v>19.262219999999999</v>
      </c>
      <c r="D2389">
        <v>0.11286096578150494</v>
      </c>
      <c r="E2389">
        <v>0.11286096578150494</v>
      </c>
      <c r="F2389">
        <v>2387</v>
      </c>
      <c r="G2389">
        <f t="shared" ca="1" si="39"/>
        <v>-5.660705724694641E-2</v>
      </c>
    </row>
    <row r="2390" spans="2:7" x14ac:dyDescent="0.2">
      <c r="B2390" s="149">
        <v>41887</v>
      </c>
      <c r="C2390">
        <v>17.308738999999999</v>
      </c>
      <c r="D2390">
        <v>6.7227070549773518E-2</v>
      </c>
      <c r="E2390">
        <v>6.7227070549773518E-2</v>
      </c>
      <c r="F2390">
        <v>2388</v>
      </c>
      <c r="G2390">
        <f t="shared" ca="1" si="39"/>
        <v>-3.7187810809391486E-3</v>
      </c>
    </row>
    <row r="2391" spans="2:7" x14ac:dyDescent="0.2">
      <c r="B2391" s="149">
        <v>41886</v>
      </c>
      <c r="C2391">
        <v>16.218422</v>
      </c>
      <c r="D2391">
        <v>-4.5454780877009944E-2</v>
      </c>
      <c r="E2391">
        <v>-4.5454780877009944E-2</v>
      </c>
      <c r="F2391">
        <v>2389</v>
      </c>
      <c r="G2391">
        <f t="shared" ca="1" si="39"/>
        <v>2.4146314912223715E-2</v>
      </c>
    </row>
    <row r="2392" spans="2:7" x14ac:dyDescent="0.2">
      <c r="B2392" s="149">
        <v>41885</v>
      </c>
      <c r="C2392">
        <v>16.990732000000001</v>
      </c>
      <c r="D2392">
        <v>-1.8372626682971991E-2</v>
      </c>
      <c r="E2392">
        <v>-1.8372626682971991E-2</v>
      </c>
      <c r="F2392">
        <v>2390</v>
      </c>
      <c r="G2392">
        <f t="shared" ca="1" si="39"/>
        <v>-6.820999311946635E-2</v>
      </c>
    </row>
    <row r="2393" spans="2:7" x14ac:dyDescent="0.2">
      <c r="B2393" s="149">
        <v>41884</v>
      </c>
      <c r="C2393">
        <v>17.308738999999999</v>
      </c>
      <c r="D2393">
        <v>-2.3076876187448844E-2</v>
      </c>
      <c r="E2393">
        <v>-2.3076876187448844E-2</v>
      </c>
      <c r="F2393">
        <v>2391</v>
      </c>
      <c r="G2393">
        <f t="shared" ca="1" si="39"/>
        <v>-2.6644365648963029E-2</v>
      </c>
    </row>
    <row r="2394" spans="2:7" x14ac:dyDescent="0.2">
      <c r="B2394" s="149">
        <v>41883</v>
      </c>
      <c r="C2394">
        <v>17.717606</v>
      </c>
      <c r="D2394">
        <v>-2.5000022012002781E-2</v>
      </c>
      <c r="E2394">
        <v>-2.5000022012002781E-2</v>
      </c>
      <c r="F2394">
        <v>2392</v>
      </c>
      <c r="G2394">
        <f t="shared" ca="1" si="39"/>
        <v>2.0901613912400429E-2</v>
      </c>
    </row>
    <row r="2395" spans="2:7" x14ac:dyDescent="0.2">
      <c r="B2395" s="149">
        <v>41879</v>
      </c>
      <c r="C2395">
        <v>18.171904000000001</v>
      </c>
      <c r="D2395">
        <v>-2.4936144597691124E-3</v>
      </c>
      <c r="E2395">
        <v>-2.4936144597691124E-3</v>
      </c>
      <c r="F2395">
        <v>2393</v>
      </c>
      <c r="G2395">
        <f t="shared" ca="1" si="39"/>
        <v>4.8711602289024216E-3</v>
      </c>
    </row>
    <row r="2396" spans="2:7" x14ac:dyDescent="0.2">
      <c r="B2396" s="149">
        <v>41878</v>
      </c>
      <c r="C2396">
        <v>18.217331000000001</v>
      </c>
      <c r="D2396">
        <v>-5.200972420421282E-2</v>
      </c>
      <c r="E2396">
        <v>-5.200972420421282E-2</v>
      </c>
      <c r="F2396">
        <v>2394</v>
      </c>
      <c r="G2396">
        <f t="shared" ca="1" si="39"/>
        <v>-1.6101872820222692E-3</v>
      </c>
    </row>
    <row r="2397" spans="2:7" x14ac:dyDescent="0.2">
      <c r="B2397" s="149">
        <v>41877</v>
      </c>
      <c r="C2397">
        <v>19.216791000000001</v>
      </c>
      <c r="D2397">
        <v>-1.3985882661042854E-2</v>
      </c>
      <c r="E2397">
        <v>-1.3985882661042854E-2</v>
      </c>
      <c r="F2397">
        <v>2395</v>
      </c>
      <c r="G2397">
        <f t="shared" ca="1" si="39"/>
        <v>-1.5193333873179372E-2</v>
      </c>
    </row>
    <row r="2398" spans="2:7" x14ac:dyDescent="0.2">
      <c r="B2398" s="149">
        <v>41876</v>
      </c>
      <c r="C2398">
        <v>19.489367000000001</v>
      </c>
      <c r="D2398">
        <v>-6.9444302906357825E-3</v>
      </c>
      <c r="E2398">
        <v>-6.9444302906357825E-3</v>
      </c>
      <c r="F2398">
        <v>2396</v>
      </c>
      <c r="G2398">
        <f t="shared" ca="1" si="39"/>
        <v>2.4615030697233507E-3</v>
      </c>
    </row>
    <row r="2399" spans="2:7" x14ac:dyDescent="0.2">
      <c r="B2399" s="149">
        <v>41873</v>
      </c>
      <c r="C2399">
        <v>19.625655999999999</v>
      </c>
      <c r="D2399">
        <v>-1.3698652166888186E-2</v>
      </c>
      <c r="E2399">
        <v>-1.3698652166888186E-2</v>
      </c>
      <c r="F2399">
        <v>2397</v>
      </c>
      <c r="G2399">
        <f t="shared" ca="1" si="39"/>
        <v>-1.9199947033010509E-2</v>
      </c>
    </row>
    <row r="2400" spans="2:7" x14ac:dyDescent="0.2">
      <c r="B2400" s="149">
        <v>41872</v>
      </c>
      <c r="C2400">
        <v>19.898235</v>
      </c>
      <c r="D2400">
        <v>6.8967412210803186E-3</v>
      </c>
      <c r="E2400">
        <v>6.8967412210803186E-3</v>
      </c>
      <c r="F2400">
        <v>2398</v>
      </c>
      <c r="G2400">
        <f t="shared" ca="1" si="39"/>
        <v>4.6756271060541692E-2</v>
      </c>
    </row>
    <row r="2401" spans="2:7" x14ac:dyDescent="0.2">
      <c r="B2401" s="149">
        <v>41871</v>
      </c>
      <c r="C2401">
        <v>19.761942000000001</v>
      </c>
      <c r="D2401">
        <v>-3.1180660971849961E-2</v>
      </c>
      <c r="E2401">
        <v>-3.1180660971849961E-2</v>
      </c>
      <c r="F2401">
        <v>2399</v>
      </c>
      <c r="G2401">
        <f t="shared" ca="1" si="39"/>
        <v>-3.7131659932968991E-2</v>
      </c>
    </row>
    <row r="2402" spans="2:7" x14ac:dyDescent="0.2">
      <c r="B2402" s="149">
        <v>41870</v>
      </c>
      <c r="C2402">
        <v>20.397964000000002</v>
      </c>
      <c r="D2402">
        <v>2.2324499443018703E-3</v>
      </c>
      <c r="E2402">
        <v>2.2324499443018703E-3</v>
      </c>
      <c r="F2402">
        <v>2400</v>
      </c>
      <c r="G2402">
        <f t="shared" ca="1" si="39"/>
        <v>-1.1418914500412372E-2</v>
      </c>
    </row>
    <row r="2403" spans="2:7" x14ac:dyDescent="0.2">
      <c r="B2403" s="149">
        <v>41869</v>
      </c>
      <c r="C2403">
        <v>20.352528</v>
      </c>
      <c r="D2403">
        <v>1.587285107811149E-2</v>
      </c>
      <c r="E2403">
        <v>1.587285107811149E-2</v>
      </c>
      <c r="F2403">
        <v>2401</v>
      </c>
      <c r="G2403">
        <f t="shared" ca="1" si="39"/>
        <v>2.5532499302845734E-3</v>
      </c>
    </row>
    <row r="2404" spans="2:7" x14ac:dyDescent="0.2">
      <c r="B2404" s="149">
        <v>41865</v>
      </c>
      <c r="C2404">
        <v>20.034523</v>
      </c>
      <c r="D2404">
        <v>1.8475902850692286E-2</v>
      </c>
      <c r="E2404">
        <v>1.8475902850692286E-2</v>
      </c>
      <c r="F2404">
        <v>2402</v>
      </c>
      <c r="G2404">
        <f t="shared" ca="1" si="39"/>
        <v>-1.4920946658532643E-2</v>
      </c>
    </row>
    <row r="2405" spans="2:7" x14ac:dyDescent="0.2">
      <c r="B2405" s="149">
        <v>41864</v>
      </c>
      <c r="C2405">
        <v>19.671081999999998</v>
      </c>
      <c r="D2405">
        <v>-5.4585390730573079E-2</v>
      </c>
      <c r="E2405">
        <v>-5.4585390730573079E-2</v>
      </c>
      <c r="F2405">
        <v>2403</v>
      </c>
      <c r="G2405">
        <f t="shared" ca="1" si="39"/>
        <v>-2.1567241510481273E-2</v>
      </c>
    </row>
    <row r="2406" spans="2:7" x14ac:dyDescent="0.2">
      <c r="B2406" s="149">
        <v>41863</v>
      </c>
      <c r="C2406">
        <v>20.806830999999999</v>
      </c>
      <c r="D2406">
        <v>3.6199136711169665E-2</v>
      </c>
      <c r="E2406">
        <v>3.6199136711169665E-2</v>
      </c>
      <c r="F2406">
        <v>2404</v>
      </c>
      <c r="G2406">
        <f t="shared" ca="1" si="39"/>
        <v>3.5451547031422899E-2</v>
      </c>
    </row>
    <row r="2407" spans="2:7" x14ac:dyDescent="0.2">
      <c r="B2407" s="149">
        <v>41862</v>
      </c>
      <c r="C2407">
        <v>20.079954000000001</v>
      </c>
      <c r="D2407">
        <v>-4.5044788229407634E-3</v>
      </c>
      <c r="E2407">
        <v>-4.5044788229407634E-3</v>
      </c>
      <c r="F2407">
        <v>2405</v>
      </c>
      <c r="G2407">
        <f t="shared" ca="1" si="39"/>
        <v>3.8826237222574694E-2</v>
      </c>
    </row>
    <row r="2408" spans="2:7" x14ac:dyDescent="0.2">
      <c r="B2408" s="149">
        <v>41859</v>
      </c>
      <c r="C2408">
        <v>20.170812999999999</v>
      </c>
      <c r="D2408">
        <v>-4.3103485491457531E-2</v>
      </c>
      <c r="E2408">
        <v>-4.3103485491457531E-2</v>
      </c>
      <c r="F2408">
        <v>2406</v>
      </c>
      <c r="G2408">
        <f t="shared" ca="1" si="39"/>
        <v>2.6172512234042065E-2</v>
      </c>
    </row>
    <row r="2409" spans="2:7" x14ac:dyDescent="0.2">
      <c r="B2409" s="149">
        <v>41858</v>
      </c>
      <c r="C2409">
        <v>21.079408999999998</v>
      </c>
      <c r="D2409">
        <v>2.1598862564179305E-3</v>
      </c>
      <c r="E2409">
        <v>2.1598862564179305E-3</v>
      </c>
      <c r="F2409">
        <v>2407</v>
      </c>
      <c r="G2409">
        <f t="shared" ca="1" si="39"/>
        <v>-1.0087950668338114E-2</v>
      </c>
    </row>
    <row r="2410" spans="2:7" x14ac:dyDescent="0.2">
      <c r="B2410" s="149">
        <v>41857</v>
      </c>
      <c r="C2410">
        <v>21.033978000000001</v>
      </c>
      <c r="D2410">
        <v>7.1759231895229481E-2</v>
      </c>
      <c r="E2410">
        <v>7.1759231895229481E-2</v>
      </c>
      <c r="F2410">
        <v>2408</v>
      </c>
      <c r="G2410">
        <f t="shared" ca="1" si="39"/>
        <v>3.6987808223657576E-2</v>
      </c>
    </row>
    <row r="2411" spans="2:7" x14ac:dyDescent="0.2">
      <c r="B2411" s="149">
        <v>41856</v>
      </c>
      <c r="C2411">
        <v>19.625655999999999</v>
      </c>
      <c r="D2411">
        <v>-2.2624454219367304E-2</v>
      </c>
      <c r="E2411">
        <v>-2.2624454219367304E-2</v>
      </c>
      <c r="F2411">
        <v>2409</v>
      </c>
      <c r="G2411">
        <f t="shared" ca="1" si="39"/>
        <v>4.6314265130551258E-2</v>
      </c>
    </row>
    <row r="2412" spans="2:7" x14ac:dyDescent="0.2">
      <c r="B2412" s="149">
        <v>41855</v>
      </c>
      <c r="C2412">
        <v>20.079954000000001</v>
      </c>
      <c r="D2412">
        <v>-2.2573978087872932E-3</v>
      </c>
      <c r="E2412">
        <v>-2.2573978087872932E-3</v>
      </c>
      <c r="F2412">
        <v>2410</v>
      </c>
      <c r="G2412">
        <f t="shared" ca="1" si="39"/>
        <v>-1.8253540096448102E-2</v>
      </c>
    </row>
    <row r="2413" spans="2:7" x14ac:dyDescent="0.2">
      <c r="B2413" s="149">
        <v>41852</v>
      </c>
      <c r="C2413">
        <v>20.125385000000001</v>
      </c>
      <c r="D2413">
        <v>-1.7738162458265556E-2</v>
      </c>
      <c r="E2413">
        <v>-1.7738162458265556E-2</v>
      </c>
      <c r="F2413">
        <v>2411</v>
      </c>
      <c r="G2413">
        <f t="shared" ca="1" si="39"/>
        <v>-2.6478766296622017E-3</v>
      </c>
    </row>
    <row r="2414" spans="2:7" x14ac:dyDescent="0.2">
      <c r="B2414" s="149">
        <v>41851</v>
      </c>
      <c r="C2414">
        <v>20.488818999999999</v>
      </c>
      <c r="D2414">
        <v>1.1210723932887849E-2</v>
      </c>
      <c r="E2414">
        <v>1.1210723932887849E-2</v>
      </c>
      <c r="F2414">
        <v>2412</v>
      </c>
      <c r="G2414">
        <f t="shared" ca="1" si="39"/>
        <v>-3.8088182784964709E-2</v>
      </c>
    </row>
    <row r="2415" spans="2:7" x14ac:dyDescent="0.2">
      <c r="B2415" s="149">
        <v>41850</v>
      </c>
      <c r="C2415">
        <v>20.261671</v>
      </c>
      <c r="D2415">
        <v>1.8264735540614536E-2</v>
      </c>
      <c r="E2415">
        <v>1.8264735540614536E-2</v>
      </c>
      <c r="F2415">
        <v>2413</v>
      </c>
      <c r="G2415">
        <f t="shared" ca="1" si="39"/>
        <v>-1.0182014639281669E-2</v>
      </c>
    </row>
    <row r="2416" spans="2:7" x14ac:dyDescent="0.2">
      <c r="B2416" s="149">
        <v>41848</v>
      </c>
      <c r="C2416">
        <v>19.898235</v>
      </c>
      <c r="D2416">
        <v>-4.9891427336246137E-2</v>
      </c>
      <c r="E2416">
        <v>-4.9891427336246137E-2</v>
      </c>
      <c r="F2416">
        <v>2414</v>
      </c>
      <c r="G2416">
        <f t="shared" ca="1" si="39"/>
        <v>-2.340379958589783E-2</v>
      </c>
    </row>
    <row r="2417" spans="2:7" x14ac:dyDescent="0.2">
      <c r="B2417" s="149">
        <v>41845</v>
      </c>
      <c r="C2417">
        <v>20.943117000000001</v>
      </c>
      <c r="D2417">
        <v>-1.2847894582189878E-2</v>
      </c>
      <c r="E2417">
        <v>-1.2847894582189878E-2</v>
      </c>
      <c r="F2417">
        <v>2415</v>
      </c>
      <c r="G2417">
        <f t="shared" ca="1" si="39"/>
        <v>2.0514389584402283E-3</v>
      </c>
    </row>
    <row r="2418" spans="2:7" x14ac:dyDescent="0.2">
      <c r="B2418" s="149">
        <v>41844</v>
      </c>
      <c r="C2418">
        <v>21.215693999999999</v>
      </c>
      <c r="D2418">
        <v>1.5217378613115297E-2</v>
      </c>
      <c r="E2418">
        <v>1.5217378613115297E-2</v>
      </c>
      <c r="F2418">
        <v>2416</v>
      </c>
      <c r="G2418">
        <f t="shared" ca="1" si="39"/>
        <v>3.6722437826880283E-2</v>
      </c>
    </row>
    <row r="2419" spans="2:7" x14ac:dyDescent="0.2">
      <c r="B2419" s="149">
        <v>41843</v>
      </c>
      <c r="C2419">
        <v>20.897686</v>
      </c>
      <c r="D2419">
        <v>2.1785169654760239E-3</v>
      </c>
      <c r="E2419">
        <v>2.1785169654760239E-3</v>
      </c>
      <c r="F2419">
        <v>2417</v>
      </c>
      <c r="G2419">
        <f t="shared" ca="1" si="39"/>
        <v>1.5787799155622655E-2</v>
      </c>
    </row>
    <row r="2420" spans="2:7" x14ac:dyDescent="0.2">
      <c r="B2420" s="149">
        <v>41842</v>
      </c>
      <c r="C2420">
        <v>20.852259</v>
      </c>
      <c r="D2420">
        <v>-1.2903246879337032E-2</v>
      </c>
      <c r="E2420">
        <v>-1.2903246879337032E-2</v>
      </c>
      <c r="F2420">
        <v>2418</v>
      </c>
      <c r="G2420">
        <f t="shared" ca="1" si="39"/>
        <v>-4.9494321088565845E-3</v>
      </c>
    </row>
    <row r="2421" spans="2:7" x14ac:dyDescent="0.2">
      <c r="B2421" s="149">
        <v>41841</v>
      </c>
      <c r="C2421">
        <v>21.124838</v>
      </c>
      <c r="D2421">
        <v>0</v>
      </c>
      <c r="E2421">
        <v>0</v>
      </c>
      <c r="F2421">
        <v>2419</v>
      </c>
      <c r="G2421">
        <f t="shared" ca="1" si="39"/>
        <v>-4.4203002986448678E-3</v>
      </c>
    </row>
    <row r="2422" spans="2:7" x14ac:dyDescent="0.2">
      <c r="B2422" s="149">
        <v>41838</v>
      </c>
      <c r="C2422">
        <v>21.124838</v>
      </c>
      <c r="D2422">
        <v>-2.1052740846274762E-2</v>
      </c>
      <c r="E2422">
        <v>-2.1052740846274762E-2</v>
      </c>
      <c r="F2422">
        <v>2420</v>
      </c>
      <c r="G2422">
        <f t="shared" ca="1" si="39"/>
        <v>6.3463175667881289E-2</v>
      </c>
    </row>
    <row r="2423" spans="2:7" x14ac:dyDescent="0.2">
      <c r="B2423" s="149">
        <v>41837</v>
      </c>
      <c r="C2423">
        <v>21.579138</v>
      </c>
      <c r="D2423">
        <v>2.8138678292562152E-2</v>
      </c>
      <c r="E2423">
        <v>2.8138678292562152E-2</v>
      </c>
      <c r="F2423">
        <v>2421</v>
      </c>
      <c r="G2423">
        <f t="shared" ca="1" si="39"/>
        <v>-7.8524596001750165E-3</v>
      </c>
    </row>
    <row r="2424" spans="2:7" x14ac:dyDescent="0.2">
      <c r="B2424" s="149">
        <v>41836</v>
      </c>
      <c r="C2424">
        <v>20.988548000000002</v>
      </c>
      <c r="D2424">
        <v>-3.7499927773106755E-2</v>
      </c>
      <c r="E2424">
        <v>-3.7499927773106755E-2</v>
      </c>
      <c r="F2424">
        <v>2422</v>
      </c>
      <c r="G2424">
        <f t="shared" ca="1" si="39"/>
        <v>-2.2127187543111736E-2</v>
      </c>
    </row>
    <row r="2425" spans="2:7" x14ac:dyDescent="0.2">
      <c r="B2425" s="149">
        <v>41835</v>
      </c>
      <c r="C2425">
        <v>21.806281999999999</v>
      </c>
      <c r="D2425">
        <v>4.5751541835347402E-2</v>
      </c>
      <c r="E2425">
        <v>4.5751541835347402E-2</v>
      </c>
      <c r="F2425">
        <v>2423</v>
      </c>
      <c r="G2425">
        <f t="shared" ca="1" si="39"/>
        <v>8.363146237479202E-2</v>
      </c>
    </row>
    <row r="2426" spans="2:7" x14ac:dyDescent="0.2">
      <c r="B2426" s="149">
        <v>41834</v>
      </c>
      <c r="C2426">
        <v>20.852259</v>
      </c>
      <c r="D2426">
        <v>-8.6393073150500144E-3</v>
      </c>
      <c r="E2426">
        <v>-8.6393073150500144E-3</v>
      </c>
      <c r="F2426">
        <v>2424</v>
      </c>
      <c r="G2426">
        <f t="shared" ca="1" si="39"/>
        <v>-1.7933997733208865E-2</v>
      </c>
    </row>
    <row r="2427" spans="2:7" x14ac:dyDescent="0.2">
      <c r="B2427" s="149">
        <v>41831</v>
      </c>
      <c r="C2427">
        <v>21.033978000000001</v>
      </c>
      <c r="D2427">
        <v>-4.732504090677498E-2</v>
      </c>
      <c r="E2427">
        <v>-4.732504090677498E-2</v>
      </c>
      <c r="F2427">
        <v>2425</v>
      </c>
      <c r="G2427">
        <f t="shared" ca="1" si="39"/>
        <v>-3.4903926556169459E-2</v>
      </c>
    </row>
    <row r="2428" spans="2:7" x14ac:dyDescent="0.2">
      <c r="B2428" s="149">
        <v>41830</v>
      </c>
      <c r="C2428">
        <v>22.078861</v>
      </c>
      <c r="D2428">
        <v>1.2500021782713823E-2</v>
      </c>
      <c r="E2428">
        <v>1.2500021782713823E-2</v>
      </c>
      <c r="F2428">
        <v>2426</v>
      </c>
      <c r="G2428">
        <f t="shared" ca="1" si="39"/>
        <v>3.5839822377959143E-2</v>
      </c>
    </row>
    <row r="2429" spans="2:7" x14ac:dyDescent="0.2">
      <c r="B2429" s="149">
        <v>41829</v>
      </c>
      <c r="C2429">
        <v>21.806281999999999</v>
      </c>
      <c r="D2429">
        <v>-4.3824760242356639E-2</v>
      </c>
      <c r="E2429">
        <v>-4.3824760242356639E-2</v>
      </c>
      <c r="F2429">
        <v>2427</v>
      </c>
      <c r="G2429">
        <f t="shared" ca="1" si="39"/>
        <v>-4.5490735368539502E-2</v>
      </c>
    </row>
    <row r="2430" spans="2:7" x14ac:dyDescent="0.2">
      <c r="B2430" s="149">
        <v>41828</v>
      </c>
      <c r="C2430">
        <v>22.805738000000002</v>
      </c>
      <c r="D2430">
        <v>-3.4615481650541118E-2</v>
      </c>
      <c r="E2430">
        <v>-3.4615481650541118E-2</v>
      </c>
      <c r="F2430">
        <v>2428</v>
      </c>
      <c r="G2430">
        <f t="shared" ca="1" si="39"/>
        <v>-3.9659923148191757E-2</v>
      </c>
    </row>
    <row r="2431" spans="2:7" x14ac:dyDescent="0.2">
      <c r="B2431" s="149">
        <v>41827</v>
      </c>
      <c r="C2431">
        <v>23.623476</v>
      </c>
      <c r="D2431">
        <v>7.752021979582995E-3</v>
      </c>
      <c r="E2431">
        <v>7.752021979582995E-3</v>
      </c>
      <c r="F2431">
        <v>2429</v>
      </c>
      <c r="G2431">
        <f t="shared" ca="1" si="39"/>
        <v>9.9205887236193473E-4</v>
      </c>
    </row>
    <row r="2432" spans="2:7" x14ac:dyDescent="0.2">
      <c r="B2432" s="149">
        <v>41824</v>
      </c>
      <c r="C2432">
        <v>23.441755000000001</v>
      </c>
      <c r="D2432">
        <v>-1.1494355144499887E-2</v>
      </c>
      <c r="E2432">
        <v>-1.1494355144499887E-2</v>
      </c>
      <c r="F2432">
        <v>2430</v>
      </c>
      <c r="G2432">
        <f t="shared" ca="1" si="39"/>
        <v>-2.1853943472651332E-2</v>
      </c>
    </row>
    <row r="2433" spans="2:7" x14ac:dyDescent="0.2">
      <c r="B2433" s="149">
        <v>41823</v>
      </c>
      <c r="C2433">
        <v>23.714335999999999</v>
      </c>
      <c r="D2433">
        <v>1.9195228439610897E-3</v>
      </c>
      <c r="E2433">
        <v>1.9195228439610897E-3</v>
      </c>
      <c r="F2433">
        <v>2431</v>
      </c>
      <c r="G2433">
        <f t="shared" ca="1" si="39"/>
        <v>-2.5938006339162128E-2</v>
      </c>
    </row>
    <row r="2434" spans="2:7" x14ac:dyDescent="0.2">
      <c r="B2434" s="149">
        <v>41822</v>
      </c>
      <c r="C2434">
        <v>23.668903</v>
      </c>
      <c r="D2434">
        <v>-9.5056710416294172E-3</v>
      </c>
      <c r="E2434">
        <v>-9.5056710416294172E-3</v>
      </c>
      <c r="F2434">
        <v>2432</v>
      </c>
      <c r="G2434">
        <f t="shared" ca="1" si="39"/>
        <v>6.297541064972296E-3</v>
      </c>
    </row>
    <row r="2435" spans="2:7" x14ac:dyDescent="0.2">
      <c r="B2435" s="149">
        <v>41821</v>
      </c>
      <c r="C2435">
        <v>23.896051</v>
      </c>
      <c r="D2435">
        <v>1.3487377770294375E-2</v>
      </c>
      <c r="E2435">
        <v>1.3487377770294375E-2</v>
      </c>
      <c r="F2435">
        <v>2433</v>
      </c>
      <c r="G2435">
        <f t="shared" ref="G2435:G2498" ca="1" si="40">_xlfn.NORM.INV(RAND(),$N$5,$N$6)</f>
        <v>-6.536538521224472E-2</v>
      </c>
    </row>
    <row r="2436" spans="2:7" x14ac:dyDescent="0.2">
      <c r="B2436" s="149">
        <v>41820</v>
      </c>
      <c r="C2436">
        <v>23.578044999999999</v>
      </c>
      <c r="D2436">
        <v>7.7669025669326831E-3</v>
      </c>
      <c r="E2436">
        <v>7.7669025669326831E-3</v>
      </c>
      <c r="F2436">
        <v>2434</v>
      </c>
      <c r="G2436">
        <f t="shared" ca="1" si="40"/>
        <v>-1.6419313186867845E-2</v>
      </c>
    </row>
    <row r="2437" spans="2:7" x14ac:dyDescent="0.2">
      <c r="B2437" s="149">
        <v>41817</v>
      </c>
      <c r="C2437">
        <v>23.396328</v>
      </c>
      <c r="D2437">
        <v>-2.6464879139323064E-2</v>
      </c>
      <c r="E2437">
        <v>-2.6464879139323064E-2</v>
      </c>
      <c r="F2437">
        <v>2435</v>
      </c>
      <c r="G2437">
        <f t="shared" ca="1" si="40"/>
        <v>5.3125609738908473E-2</v>
      </c>
    </row>
    <row r="2438" spans="2:7" x14ac:dyDescent="0.2">
      <c r="B2438" s="149">
        <v>41816</v>
      </c>
      <c r="C2438">
        <v>24.032340999999999</v>
      </c>
      <c r="D2438">
        <v>1.7307571502178539E-2</v>
      </c>
      <c r="E2438">
        <v>1.7307571502178539E-2</v>
      </c>
      <c r="F2438">
        <v>2436</v>
      </c>
      <c r="G2438">
        <f t="shared" ca="1" si="40"/>
        <v>-8.6301392924601466E-3</v>
      </c>
    </row>
    <row r="2439" spans="2:7" x14ac:dyDescent="0.2">
      <c r="B2439" s="149">
        <v>41815</v>
      </c>
      <c r="C2439">
        <v>23.623476</v>
      </c>
      <c r="D2439">
        <v>-3.7036988725370534E-2</v>
      </c>
      <c r="E2439">
        <v>-3.7036988725370534E-2</v>
      </c>
      <c r="F2439">
        <v>2437</v>
      </c>
      <c r="G2439">
        <f t="shared" ca="1" si="40"/>
        <v>7.9634622111696418E-2</v>
      </c>
    </row>
    <row r="2440" spans="2:7" x14ac:dyDescent="0.2">
      <c r="B2440" s="149">
        <v>41814</v>
      </c>
      <c r="C2440">
        <v>24.532070000000001</v>
      </c>
      <c r="D2440">
        <v>2.4667894437955553E-2</v>
      </c>
      <c r="E2440">
        <v>2.4667894437955553E-2</v>
      </c>
      <c r="F2440">
        <v>2438</v>
      </c>
      <c r="G2440">
        <f t="shared" ca="1" si="40"/>
        <v>5.3142776112207859E-3</v>
      </c>
    </row>
    <row r="2441" spans="2:7" x14ac:dyDescent="0.2">
      <c r="B2441" s="149">
        <v>41813</v>
      </c>
      <c r="C2441">
        <v>23.941483999999999</v>
      </c>
      <c r="D2441">
        <v>4.9800887829194451E-2</v>
      </c>
      <c r="E2441">
        <v>4.9800887829194451E-2</v>
      </c>
      <c r="F2441">
        <v>2439</v>
      </c>
      <c r="G2441">
        <f t="shared" ca="1" si="40"/>
        <v>-1.1349964524802946E-3</v>
      </c>
    </row>
    <row r="2442" spans="2:7" x14ac:dyDescent="0.2">
      <c r="B2442" s="149">
        <v>41810</v>
      </c>
      <c r="C2442">
        <v>22.805738000000002</v>
      </c>
      <c r="D2442">
        <v>4.8016729858889294E-2</v>
      </c>
      <c r="E2442">
        <v>4.8016729858889294E-2</v>
      </c>
      <c r="F2442">
        <v>2440</v>
      </c>
      <c r="G2442">
        <f t="shared" ca="1" si="40"/>
        <v>3.0699551968226699E-2</v>
      </c>
    </row>
    <row r="2443" spans="2:7" x14ac:dyDescent="0.2">
      <c r="B2443" s="149">
        <v>41809</v>
      </c>
      <c r="C2443">
        <v>21.760853000000001</v>
      </c>
      <c r="D2443">
        <v>-2.2449141496018277E-2</v>
      </c>
      <c r="E2443">
        <v>-2.2449141496018277E-2</v>
      </c>
      <c r="F2443">
        <v>2441</v>
      </c>
      <c r="G2443">
        <f t="shared" ca="1" si="40"/>
        <v>9.1243978572783019E-2</v>
      </c>
    </row>
    <row r="2444" spans="2:7" x14ac:dyDescent="0.2">
      <c r="B2444" s="149">
        <v>41808</v>
      </c>
      <c r="C2444">
        <v>22.260584000000001</v>
      </c>
      <c r="D2444">
        <v>-1.4084404739179768E-2</v>
      </c>
      <c r="E2444">
        <v>-1.4084404739179768E-2</v>
      </c>
      <c r="F2444">
        <v>2442</v>
      </c>
      <c r="G2444">
        <f t="shared" ca="1" si="40"/>
        <v>-7.7453579487979152E-2</v>
      </c>
    </row>
    <row r="2445" spans="2:7" x14ac:dyDescent="0.2">
      <c r="B2445" s="149">
        <v>41807</v>
      </c>
      <c r="C2445">
        <v>22.578589999999998</v>
      </c>
      <c r="D2445">
        <v>3.7578352282421901E-2</v>
      </c>
      <c r="E2445">
        <v>3.7578352282421901E-2</v>
      </c>
      <c r="F2445">
        <v>2443</v>
      </c>
      <c r="G2445">
        <f t="shared" ca="1" si="40"/>
        <v>-2.9899205697485928E-2</v>
      </c>
    </row>
    <row r="2446" spans="2:7" x14ac:dyDescent="0.2">
      <c r="B2446" s="149">
        <v>41806</v>
      </c>
      <c r="C2446">
        <v>21.760853000000001</v>
      </c>
      <c r="D2446">
        <v>1.0548486663117177E-2</v>
      </c>
      <c r="E2446">
        <v>1.0548486663117177E-2</v>
      </c>
      <c r="F2446">
        <v>2444</v>
      </c>
      <c r="G2446">
        <f t="shared" ca="1" si="40"/>
        <v>-7.7964478015091938E-3</v>
      </c>
    </row>
    <row r="2447" spans="2:7" x14ac:dyDescent="0.2">
      <c r="B2447" s="149">
        <v>41803</v>
      </c>
      <c r="C2447">
        <v>21.533705000000001</v>
      </c>
      <c r="D2447">
        <v>-4.8192721558124568E-2</v>
      </c>
      <c r="E2447">
        <v>-4.8192721558124568E-2</v>
      </c>
      <c r="F2447">
        <v>2445</v>
      </c>
      <c r="G2447">
        <f t="shared" ca="1" si="40"/>
        <v>5.3375073189585273E-2</v>
      </c>
    </row>
    <row r="2448" spans="2:7" x14ac:dyDescent="0.2">
      <c r="B2448" s="149">
        <v>41802</v>
      </c>
      <c r="C2448">
        <v>22.624018</v>
      </c>
      <c r="D2448">
        <v>-3.1128525812091943E-2</v>
      </c>
      <c r="E2448">
        <v>-3.1128525812091943E-2</v>
      </c>
      <c r="F2448">
        <v>2446</v>
      </c>
      <c r="G2448">
        <f t="shared" ca="1" si="40"/>
        <v>2.2891841241681275E-2</v>
      </c>
    </row>
    <row r="2449" spans="2:7" x14ac:dyDescent="0.2">
      <c r="B2449" s="149">
        <v>41801</v>
      </c>
      <c r="C2449">
        <v>23.350897</v>
      </c>
      <c r="D2449">
        <v>-4.9907519068559406E-2</v>
      </c>
      <c r="E2449">
        <v>-4.9907519068559406E-2</v>
      </c>
      <c r="F2449">
        <v>2447</v>
      </c>
      <c r="G2449">
        <f t="shared" ca="1" si="40"/>
        <v>-6.1446370903340812E-2</v>
      </c>
    </row>
    <row r="2450" spans="2:7" x14ac:dyDescent="0.2">
      <c r="B2450" s="149">
        <v>41800</v>
      </c>
      <c r="C2450">
        <v>24.577499</v>
      </c>
      <c r="D2450">
        <v>4.8449614800598291E-2</v>
      </c>
      <c r="E2450">
        <v>4.8449614800598291E-2</v>
      </c>
      <c r="F2450">
        <v>2448</v>
      </c>
      <c r="G2450">
        <f t="shared" ca="1" si="40"/>
        <v>-9.3785406871386909E-3</v>
      </c>
    </row>
    <row r="2451" spans="2:7" x14ac:dyDescent="0.2">
      <c r="B2451" s="149">
        <v>41799</v>
      </c>
      <c r="C2451">
        <v>23.441755000000001</v>
      </c>
      <c r="D2451">
        <v>4.8780525997430157E-2</v>
      </c>
      <c r="E2451">
        <v>4.8780525997430157E-2</v>
      </c>
      <c r="F2451">
        <v>2449</v>
      </c>
      <c r="G2451">
        <f t="shared" ca="1" si="40"/>
        <v>-2.3692905210039018E-2</v>
      </c>
    </row>
    <row r="2452" spans="2:7" x14ac:dyDescent="0.2">
      <c r="B2452" s="149">
        <v>41796</v>
      </c>
      <c r="C2452">
        <v>22.35144</v>
      </c>
      <c r="D2452">
        <v>4.9040246335389448E-2</v>
      </c>
      <c r="E2452">
        <v>4.9040246335389448E-2</v>
      </c>
      <c r="F2452">
        <v>2450</v>
      </c>
      <c r="G2452">
        <f t="shared" ca="1" si="40"/>
        <v>2.8088218980828451E-2</v>
      </c>
    </row>
    <row r="2453" spans="2:7" x14ac:dyDescent="0.2">
      <c r="B2453" s="149">
        <v>41795</v>
      </c>
      <c r="C2453">
        <v>21.306560999999999</v>
      </c>
      <c r="D2453">
        <v>-4.2459338425631975E-3</v>
      </c>
      <c r="E2453">
        <v>-4.2459338425631975E-3</v>
      </c>
      <c r="F2453">
        <v>2451</v>
      </c>
      <c r="G2453">
        <f t="shared" ca="1" si="40"/>
        <v>-2.5348742820572256E-2</v>
      </c>
    </row>
    <row r="2454" spans="2:7" x14ac:dyDescent="0.2">
      <c r="B2454" s="149">
        <v>41794</v>
      </c>
      <c r="C2454">
        <v>21.397413</v>
      </c>
      <c r="D2454">
        <v>4.8997488180683051E-2</v>
      </c>
      <c r="E2454">
        <v>4.8997488180683051E-2</v>
      </c>
      <c r="F2454">
        <v>2452</v>
      </c>
      <c r="G2454">
        <f t="shared" ca="1" si="40"/>
        <v>-1.4954475255862819E-2</v>
      </c>
    </row>
    <row r="2455" spans="2:7" x14ac:dyDescent="0.2">
      <c r="B2455" s="149">
        <v>41793</v>
      </c>
      <c r="C2455">
        <v>20.397964000000002</v>
      </c>
      <c r="D2455">
        <v>4.9065634091041858E-2</v>
      </c>
      <c r="E2455">
        <v>4.9065634091041858E-2</v>
      </c>
      <c r="F2455">
        <v>2453</v>
      </c>
      <c r="G2455">
        <f t="shared" ca="1" si="40"/>
        <v>-3.0266342104122304E-3</v>
      </c>
    </row>
    <row r="2456" spans="2:7" x14ac:dyDescent="0.2">
      <c r="B2456" s="149">
        <v>41792</v>
      </c>
      <c r="C2456">
        <v>19.443935</v>
      </c>
      <c r="D2456">
        <v>-6.9605941709045185E-3</v>
      </c>
      <c r="E2456">
        <v>-6.9605941709045185E-3</v>
      </c>
      <c r="F2456">
        <v>2454</v>
      </c>
      <c r="G2456">
        <f t="shared" ca="1" si="40"/>
        <v>-1.0282038495780157E-2</v>
      </c>
    </row>
    <row r="2457" spans="2:7" x14ac:dyDescent="0.2">
      <c r="B2457" s="149">
        <v>41789</v>
      </c>
      <c r="C2457">
        <v>19.580224999999999</v>
      </c>
      <c r="D2457">
        <v>2.3255425856506824E-3</v>
      </c>
      <c r="E2457">
        <v>2.3255425856506824E-3</v>
      </c>
      <c r="F2457">
        <v>2455</v>
      </c>
      <c r="G2457">
        <f t="shared" ca="1" si="40"/>
        <v>-1.1639608466908214E-2</v>
      </c>
    </row>
    <row r="2458" spans="2:7" x14ac:dyDescent="0.2">
      <c r="B2458" s="149">
        <v>41788</v>
      </c>
      <c r="C2458">
        <v>19.534796</v>
      </c>
      <c r="D2458">
        <v>9.3896696633822673E-3</v>
      </c>
      <c r="E2458">
        <v>9.3896696633822673E-3</v>
      </c>
      <c r="F2458">
        <v>2456</v>
      </c>
      <c r="G2458">
        <f t="shared" ca="1" si="40"/>
        <v>6.3394509732552964E-2</v>
      </c>
    </row>
    <row r="2459" spans="2:7" x14ac:dyDescent="0.2">
      <c r="B2459" s="149">
        <v>41787</v>
      </c>
      <c r="C2459">
        <v>19.353076999999999</v>
      </c>
      <c r="D2459">
        <v>7.092026967457696E-3</v>
      </c>
      <c r="E2459">
        <v>7.092026967457696E-3</v>
      </c>
      <c r="F2459">
        <v>2457</v>
      </c>
      <c r="G2459">
        <f t="shared" ca="1" si="40"/>
        <v>-4.7218972868332335E-3</v>
      </c>
    </row>
    <row r="2460" spans="2:7" x14ac:dyDescent="0.2">
      <c r="B2460" s="149">
        <v>41786</v>
      </c>
      <c r="C2460">
        <v>19.216791000000001</v>
      </c>
      <c r="D2460">
        <v>-4.0816145210944101E-2</v>
      </c>
      <c r="E2460">
        <v>-4.0816145210944101E-2</v>
      </c>
      <c r="F2460">
        <v>2458</v>
      </c>
      <c r="G2460">
        <f t="shared" ca="1" si="40"/>
        <v>1.5398038746637937E-2</v>
      </c>
    </row>
    <row r="2461" spans="2:7" x14ac:dyDescent="0.2">
      <c r="B2461" s="149">
        <v>41785</v>
      </c>
      <c r="C2461">
        <v>20.034523</v>
      </c>
      <c r="D2461">
        <v>-1.1210723932887849E-2</v>
      </c>
      <c r="E2461">
        <v>-1.1210723932887849E-2</v>
      </c>
      <c r="F2461">
        <v>2459</v>
      </c>
      <c r="G2461">
        <f t="shared" ca="1" si="40"/>
        <v>4.7267430584377317E-2</v>
      </c>
    </row>
    <row r="2462" spans="2:7" x14ac:dyDescent="0.2">
      <c r="B2462" s="149">
        <v>41782</v>
      </c>
      <c r="C2462">
        <v>20.261671</v>
      </c>
      <c r="D2462">
        <v>3.2407324371730578E-2</v>
      </c>
      <c r="E2462">
        <v>3.2407324371730578E-2</v>
      </c>
      <c r="F2462">
        <v>2460</v>
      </c>
      <c r="G2462">
        <f t="shared" ca="1" si="40"/>
        <v>-2.95498509630805E-2</v>
      </c>
    </row>
    <row r="2463" spans="2:7" x14ac:dyDescent="0.2">
      <c r="B2463" s="149">
        <v>41781</v>
      </c>
      <c r="C2463">
        <v>19.625655999999999</v>
      </c>
      <c r="D2463">
        <v>4.6004818869733163E-2</v>
      </c>
      <c r="E2463">
        <v>4.6004818869733163E-2</v>
      </c>
      <c r="F2463">
        <v>2461</v>
      </c>
      <c r="G2463">
        <f t="shared" ca="1" si="40"/>
        <v>-2.3926713836014174E-4</v>
      </c>
    </row>
    <row r="2464" spans="2:7" x14ac:dyDescent="0.2">
      <c r="B2464" s="149">
        <v>41780</v>
      </c>
      <c r="C2464">
        <v>18.762491000000001</v>
      </c>
      <c r="D2464">
        <v>4.8223324163155765E-2</v>
      </c>
      <c r="E2464">
        <v>4.8223324163155765E-2</v>
      </c>
      <c r="F2464">
        <v>2462</v>
      </c>
      <c r="G2464">
        <f t="shared" ca="1" si="40"/>
        <v>-3.4212829125058852E-2</v>
      </c>
    </row>
    <row r="2465" spans="2:7" x14ac:dyDescent="0.2">
      <c r="B2465" s="149">
        <v>41779</v>
      </c>
      <c r="C2465">
        <v>17.899325999999999</v>
      </c>
      <c r="D2465">
        <v>4.7872419831667734E-2</v>
      </c>
      <c r="E2465">
        <v>4.7872419831667734E-2</v>
      </c>
      <c r="F2465">
        <v>2463</v>
      </c>
      <c r="G2465">
        <f t="shared" ca="1" si="40"/>
        <v>-2.0402788077097736E-2</v>
      </c>
    </row>
    <row r="2466" spans="2:7" x14ac:dyDescent="0.2">
      <c r="B2466" s="149">
        <v>41778</v>
      </c>
      <c r="C2466">
        <v>17.081589000000001</v>
      </c>
      <c r="D2466">
        <v>4.7353446698592996E-2</v>
      </c>
      <c r="E2466">
        <v>4.7353446698592996E-2</v>
      </c>
      <c r="F2466">
        <v>2464</v>
      </c>
      <c r="G2466">
        <f t="shared" ca="1" si="40"/>
        <v>3.0290157280561319E-2</v>
      </c>
    </row>
    <row r="2467" spans="2:7" x14ac:dyDescent="0.2">
      <c r="B2467" s="149">
        <v>41775</v>
      </c>
      <c r="C2467">
        <v>16.309287999999999</v>
      </c>
      <c r="D2467">
        <v>4.36048131798644E-2</v>
      </c>
      <c r="E2467">
        <v>4.36048131798644E-2</v>
      </c>
      <c r="F2467">
        <v>2465</v>
      </c>
      <c r="G2467">
        <f t="shared" ca="1" si="40"/>
        <v>-8.1918422658129236E-2</v>
      </c>
    </row>
    <row r="2468" spans="2:7" x14ac:dyDescent="0.2">
      <c r="B2468" s="149">
        <v>41774</v>
      </c>
      <c r="C2468">
        <v>15.627839</v>
      </c>
      <c r="D2468">
        <v>-3.9106103688209201E-2</v>
      </c>
      <c r="E2468">
        <v>-3.9106103688209201E-2</v>
      </c>
      <c r="F2468">
        <v>2466</v>
      </c>
      <c r="G2468">
        <f t="shared" ca="1" si="40"/>
        <v>-3.6428779947240787E-2</v>
      </c>
    </row>
    <row r="2469" spans="2:7" x14ac:dyDescent="0.2">
      <c r="B2469" s="149">
        <v>41773</v>
      </c>
      <c r="C2469">
        <v>16.263855</v>
      </c>
      <c r="D2469">
        <v>-4.021445237237161E-2</v>
      </c>
      <c r="E2469">
        <v>-4.021445237237161E-2</v>
      </c>
      <c r="F2469">
        <v>2467</v>
      </c>
      <c r="G2469">
        <f t="shared" ca="1" si="40"/>
        <v>1.6804889808058058E-2</v>
      </c>
    </row>
    <row r="2470" spans="2:7" x14ac:dyDescent="0.2">
      <c r="B2470" s="149">
        <v>41772</v>
      </c>
      <c r="C2470">
        <v>16.945301000000001</v>
      </c>
      <c r="D2470">
        <v>2.4725345830345944E-2</v>
      </c>
      <c r="E2470">
        <v>2.4725345830345944E-2</v>
      </c>
      <c r="F2470">
        <v>2468</v>
      </c>
      <c r="G2470">
        <f t="shared" ca="1" si="40"/>
        <v>2.8933082447706697E-2</v>
      </c>
    </row>
    <row r="2471" spans="2:7" x14ac:dyDescent="0.2">
      <c r="B2471" s="149">
        <v>41771</v>
      </c>
      <c r="C2471">
        <v>16.536432000000001</v>
      </c>
      <c r="D2471">
        <v>2.2471969164891099E-2</v>
      </c>
      <c r="E2471">
        <v>2.2471969164891099E-2</v>
      </c>
      <c r="F2471">
        <v>2469</v>
      </c>
      <c r="G2471">
        <f t="shared" ca="1" si="40"/>
        <v>1.9045431507150878E-2</v>
      </c>
    </row>
    <row r="2472" spans="2:7" x14ac:dyDescent="0.2">
      <c r="B2472" s="149">
        <v>41768</v>
      </c>
      <c r="C2472">
        <v>16.172993000000002</v>
      </c>
      <c r="D2472">
        <v>1.7142695062651665E-2</v>
      </c>
      <c r="E2472">
        <v>1.7142695062651665E-2</v>
      </c>
      <c r="F2472">
        <v>2470</v>
      </c>
      <c r="G2472">
        <f t="shared" ca="1" si="40"/>
        <v>-6.1256593383285547E-2</v>
      </c>
    </row>
    <row r="2473" spans="2:7" x14ac:dyDescent="0.2">
      <c r="B2473" s="149">
        <v>41767</v>
      </c>
      <c r="C2473">
        <v>15.900416999999999</v>
      </c>
      <c r="D2473">
        <v>3.2448485418313681E-2</v>
      </c>
      <c r="E2473">
        <v>3.2448485418313681E-2</v>
      </c>
      <c r="F2473">
        <v>2471</v>
      </c>
      <c r="G2473">
        <f t="shared" ca="1" si="40"/>
        <v>-3.1592938284824408E-2</v>
      </c>
    </row>
    <row r="2474" spans="2:7" x14ac:dyDescent="0.2">
      <c r="B2474" s="149">
        <v>41766</v>
      </c>
      <c r="C2474">
        <v>15.400688000000001</v>
      </c>
      <c r="D2474">
        <v>8.9284871989728006E-3</v>
      </c>
      <c r="E2474">
        <v>8.9284871989728006E-3</v>
      </c>
      <c r="F2474">
        <v>2472</v>
      </c>
      <c r="G2474">
        <f t="shared" ca="1" si="40"/>
        <v>1.0748840929690432E-3</v>
      </c>
    </row>
    <row r="2475" spans="2:7" x14ac:dyDescent="0.2">
      <c r="B2475" s="149">
        <v>41765</v>
      </c>
      <c r="C2475">
        <v>15.2644</v>
      </c>
      <c r="D2475">
        <v>2.4390306101733948E-2</v>
      </c>
      <c r="E2475">
        <v>2.4390306101733948E-2</v>
      </c>
      <c r="F2475">
        <v>2473</v>
      </c>
      <c r="G2475">
        <f t="shared" ca="1" si="40"/>
        <v>6.033561996209668E-2</v>
      </c>
    </row>
    <row r="2476" spans="2:7" x14ac:dyDescent="0.2">
      <c r="B2476" s="149">
        <v>41764</v>
      </c>
      <c r="C2476">
        <v>14.900961000000001</v>
      </c>
      <c r="D2476">
        <v>-2.9585571844948137E-2</v>
      </c>
      <c r="E2476">
        <v>-2.9585571844948137E-2</v>
      </c>
      <c r="F2476">
        <v>2474</v>
      </c>
      <c r="G2476">
        <f t="shared" ca="1" si="40"/>
        <v>1.4848199732163125E-2</v>
      </c>
    </row>
    <row r="2477" spans="2:7" x14ac:dyDescent="0.2">
      <c r="B2477" s="149">
        <v>41761</v>
      </c>
      <c r="C2477">
        <v>15.355255</v>
      </c>
      <c r="D2477">
        <v>-2.0289965109375807E-2</v>
      </c>
      <c r="E2477">
        <v>-2.0289965109375807E-2</v>
      </c>
      <c r="F2477">
        <v>2475</v>
      </c>
      <c r="G2477">
        <f t="shared" ca="1" si="40"/>
        <v>8.2577700095844593E-3</v>
      </c>
    </row>
    <row r="2478" spans="2:7" x14ac:dyDescent="0.2">
      <c r="B2478" s="149">
        <v>41759</v>
      </c>
      <c r="C2478">
        <v>15.673265000000001</v>
      </c>
      <c r="D2478">
        <v>-1.4285914639848659E-2</v>
      </c>
      <c r="E2478">
        <v>-1.4285914639848659E-2</v>
      </c>
      <c r="F2478">
        <v>2476</v>
      </c>
      <c r="G2478">
        <f t="shared" ca="1" si="40"/>
        <v>2.3967960846469839E-2</v>
      </c>
    </row>
    <row r="2479" spans="2:7" x14ac:dyDescent="0.2">
      <c r="B2479" s="149">
        <v>41758</v>
      </c>
      <c r="C2479">
        <v>15.900416999999999</v>
      </c>
      <c r="D2479">
        <v>-3.3149162200115448E-2</v>
      </c>
      <c r="E2479">
        <v>-3.3149162200115448E-2</v>
      </c>
      <c r="F2479">
        <v>2477</v>
      </c>
      <c r="G2479">
        <f t="shared" ca="1" si="40"/>
        <v>4.684134968588715E-2</v>
      </c>
    </row>
    <row r="2480" spans="2:7" x14ac:dyDescent="0.2">
      <c r="B2480" s="149">
        <v>41757</v>
      </c>
      <c r="C2480">
        <v>16.445574000000001</v>
      </c>
      <c r="D2480">
        <v>5.5555232848754511E-3</v>
      </c>
      <c r="E2480">
        <v>5.5555232848754511E-3</v>
      </c>
      <c r="F2480">
        <v>2478</v>
      </c>
      <c r="G2480">
        <f t="shared" ca="1" si="40"/>
        <v>-3.4372374886756478E-2</v>
      </c>
    </row>
    <row r="2481" spans="2:7" x14ac:dyDescent="0.2">
      <c r="B2481" s="149">
        <v>41754</v>
      </c>
      <c r="C2481">
        <v>16.354714999999999</v>
      </c>
      <c r="D2481">
        <v>2.7853453811104512E-3</v>
      </c>
      <c r="E2481">
        <v>2.7853453811104512E-3</v>
      </c>
      <c r="F2481">
        <v>2479</v>
      </c>
      <c r="G2481">
        <f t="shared" ca="1" si="40"/>
        <v>-2.9624867551500327E-2</v>
      </c>
    </row>
    <row r="2482" spans="2:7" x14ac:dyDescent="0.2">
      <c r="B2482" s="149">
        <v>41753</v>
      </c>
      <c r="C2482">
        <v>16.309287999999999</v>
      </c>
      <c r="D2482">
        <v>0</v>
      </c>
      <c r="E2482">
        <v>0</v>
      </c>
      <c r="F2482">
        <v>2480</v>
      </c>
      <c r="G2482">
        <f t="shared" ca="1" si="40"/>
        <v>-7.3931808614792656E-3</v>
      </c>
    </row>
    <row r="2483" spans="2:7" x14ac:dyDescent="0.2">
      <c r="B2483" s="149">
        <v>41752</v>
      </c>
      <c r="C2483">
        <v>16.309287999999999</v>
      </c>
      <c r="D2483">
        <v>3.1609555107654778E-2</v>
      </c>
      <c r="E2483">
        <v>3.1609555107654778E-2</v>
      </c>
      <c r="F2483">
        <v>2481</v>
      </c>
      <c r="G2483">
        <f t="shared" ca="1" si="40"/>
        <v>7.8999904167095375E-3</v>
      </c>
    </row>
    <row r="2484" spans="2:7" x14ac:dyDescent="0.2">
      <c r="B2484" s="149">
        <v>41751</v>
      </c>
      <c r="C2484">
        <v>15.809555</v>
      </c>
      <c r="D2484">
        <v>2.8816054474052502E-3</v>
      </c>
      <c r="E2484">
        <v>2.8816054474052502E-3</v>
      </c>
      <c r="F2484">
        <v>2482</v>
      </c>
      <c r="G2484">
        <f t="shared" ca="1" si="40"/>
        <v>1.6419539472579375E-3</v>
      </c>
    </row>
    <row r="2485" spans="2:7" x14ac:dyDescent="0.2">
      <c r="B2485" s="149">
        <v>41750</v>
      </c>
      <c r="C2485">
        <v>15.764129000000001</v>
      </c>
      <c r="D2485">
        <v>-5.7303747515607371E-3</v>
      </c>
      <c r="E2485">
        <v>-5.7303747515607371E-3</v>
      </c>
      <c r="F2485">
        <v>2483</v>
      </c>
      <c r="G2485">
        <f t="shared" ca="1" si="40"/>
        <v>-3.2142346388189726E-2</v>
      </c>
    </row>
    <row r="2486" spans="2:7" x14ac:dyDescent="0.2">
      <c r="B2486" s="149">
        <v>41746</v>
      </c>
      <c r="C2486">
        <v>15.854984</v>
      </c>
      <c r="D2486">
        <v>-2.8573464456937937E-3</v>
      </c>
      <c r="E2486">
        <v>-2.8573464456937937E-3</v>
      </c>
      <c r="F2486">
        <v>2484</v>
      </c>
      <c r="G2486">
        <f t="shared" ca="1" si="40"/>
        <v>-4.0367575896971562E-2</v>
      </c>
    </row>
    <row r="2487" spans="2:7" x14ac:dyDescent="0.2">
      <c r="B2487" s="149">
        <v>41745</v>
      </c>
      <c r="C2487">
        <v>15.900416999999999</v>
      </c>
      <c r="D2487">
        <v>1.1560947747949026E-2</v>
      </c>
      <c r="E2487">
        <v>1.1560947747949026E-2</v>
      </c>
      <c r="F2487">
        <v>2485</v>
      </c>
      <c r="G2487">
        <f t="shared" ca="1" si="40"/>
        <v>-4.702376189408667E-2</v>
      </c>
    </row>
    <row r="2488" spans="2:7" x14ac:dyDescent="0.2">
      <c r="B2488" s="149">
        <v>41744</v>
      </c>
      <c r="C2488">
        <v>15.718693999999999</v>
      </c>
      <c r="D2488">
        <v>-3.3519789742345846E-2</v>
      </c>
      <c r="E2488">
        <v>-3.3519789742345846E-2</v>
      </c>
      <c r="F2488">
        <v>2486</v>
      </c>
      <c r="G2488">
        <f t="shared" ca="1" si="40"/>
        <v>1.9135106892267478E-2</v>
      </c>
    </row>
    <row r="2489" spans="2:7" x14ac:dyDescent="0.2">
      <c r="B2489" s="149">
        <v>41740</v>
      </c>
      <c r="C2489">
        <v>16.263855</v>
      </c>
      <c r="D2489">
        <v>3.7681363774554874E-2</v>
      </c>
      <c r="E2489">
        <v>3.7681363774554874E-2</v>
      </c>
      <c r="F2489">
        <v>2487</v>
      </c>
      <c r="G2489">
        <f t="shared" ca="1" si="40"/>
        <v>3.6373477534900325E-3</v>
      </c>
    </row>
    <row r="2490" spans="2:7" x14ac:dyDescent="0.2">
      <c r="B2490" s="149">
        <v>41739</v>
      </c>
      <c r="C2490">
        <v>15.673265000000001</v>
      </c>
      <c r="D2490">
        <v>-8.6207360042707664E-3</v>
      </c>
      <c r="E2490">
        <v>-8.6207360042707664E-3</v>
      </c>
      <c r="F2490">
        <v>2488</v>
      </c>
      <c r="G2490">
        <f t="shared" ca="1" si="40"/>
        <v>-3.1717540318488509E-2</v>
      </c>
    </row>
    <row r="2491" spans="2:7" x14ac:dyDescent="0.2">
      <c r="B2491" s="149">
        <v>41738</v>
      </c>
      <c r="C2491">
        <v>15.809555</v>
      </c>
      <c r="D2491">
        <v>-2.793310688025686E-2</v>
      </c>
      <c r="E2491">
        <v>-2.793310688025686E-2</v>
      </c>
      <c r="F2491">
        <v>2489</v>
      </c>
      <c r="G2491">
        <f t="shared" ca="1" si="40"/>
        <v>2.441454268903618E-2</v>
      </c>
    </row>
    <row r="2492" spans="2:7" x14ac:dyDescent="0.2">
      <c r="B2492" s="149">
        <v>41736</v>
      </c>
      <c r="C2492">
        <v>16.263855</v>
      </c>
      <c r="D2492">
        <v>8.4509363535541469E-3</v>
      </c>
      <c r="E2492">
        <v>8.4509363535541469E-3</v>
      </c>
      <c r="F2492">
        <v>2490</v>
      </c>
      <c r="G2492">
        <f t="shared" ca="1" si="40"/>
        <v>-7.376784559588892E-2</v>
      </c>
    </row>
    <row r="2493" spans="2:7" x14ac:dyDescent="0.2">
      <c r="B2493" s="149">
        <v>41733</v>
      </c>
      <c r="C2493">
        <v>16.127562000000001</v>
      </c>
      <c r="D2493">
        <v>4.7197501825892482E-2</v>
      </c>
      <c r="E2493">
        <v>4.7197501825892482E-2</v>
      </c>
      <c r="F2493">
        <v>2491</v>
      </c>
      <c r="G2493">
        <f t="shared" ca="1" si="40"/>
        <v>-1.3680802001144104E-2</v>
      </c>
    </row>
    <row r="2494" spans="2:7" x14ac:dyDescent="0.2">
      <c r="B2494" s="149">
        <v>41732</v>
      </c>
      <c r="C2494">
        <v>15.400688000000001</v>
      </c>
      <c r="D2494">
        <v>-1.7391207256433172E-2</v>
      </c>
      <c r="E2494">
        <v>-1.7391207256433172E-2</v>
      </c>
      <c r="F2494">
        <v>2492</v>
      </c>
      <c r="G2494">
        <f t="shared" ca="1" si="40"/>
        <v>-4.9341472277206429E-2</v>
      </c>
    </row>
    <row r="2495" spans="2:7" x14ac:dyDescent="0.2">
      <c r="B2495" s="149">
        <v>41731</v>
      </c>
      <c r="C2495">
        <v>15.673265000000001</v>
      </c>
      <c r="D2495">
        <v>4.8632004299097815E-2</v>
      </c>
      <c r="E2495">
        <v>4.8632004299097815E-2</v>
      </c>
      <c r="F2495">
        <v>2493</v>
      </c>
      <c r="G2495">
        <f t="shared" ca="1" si="40"/>
        <v>-7.314729991986792E-3</v>
      </c>
    </row>
    <row r="2496" spans="2:7" x14ac:dyDescent="0.2">
      <c r="B2496" s="149">
        <v>41730</v>
      </c>
      <c r="C2496">
        <v>14.946391999999999</v>
      </c>
      <c r="D2496">
        <v>4.7770814943262283E-2</v>
      </c>
      <c r="E2496">
        <v>4.7770814943262283E-2</v>
      </c>
      <c r="F2496">
        <v>2494</v>
      </c>
      <c r="G2496">
        <f t="shared" ca="1" si="40"/>
        <v>-7.7906558144161836E-2</v>
      </c>
    </row>
    <row r="2497" spans="2:7" x14ac:dyDescent="0.2">
      <c r="B2497" s="149">
        <v>41729</v>
      </c>
      <c r="C2497">
        <v>14.264944</v>
      </c>
      <c r="D2497">
        <v>9.6463541396088186E-3</v>
      </c>
      <c r="E2497">
        <v>9.6463541396088186E-3</v>
      </c>
      <c r="F2497">
        <v>2495</v>
      </c>
      <c r="G2497">
        <f t="shared" ca="1" si="40"/>
        <v>-5.3297347464520708E-2</v>
      </c>
    </row>
    <row r="2498" spans="2:7" x14ac:dyDescent="0.2">
      <c r="B2498" s="149">
        <v>41726</v>
      </c>
      <c r="C2498">
        <v>14.128653999999999</v>
      </c>
      <c r="D2498">
        <v>0</v>
      </c>
      <c r="E2498">
        <v>0</v>
      </c>
      <c r="F2498">
        <v>2496</v>
      </c>
      <c r="G2498">
        <f t="shared" ca="1" si="40"/>
        <v>2.3009250692902029E-2</v>
      </c>
    </row>
    <row r="2499" spans="2:7" x14ac:dyDescent="0.2">
      <c r="B2499" s="149">
        <v>41725</v>
      </c>
      <c r="C2499">
        <v>14.128653999999999</v>
      </c>
      <c r="D2499">
        <v>-2.5078366877604723E-2</v>
      </c>
      <c r="E2499">
        <v>-2.5078366877604723E-2</v>
      </c>
      <c r="F2499">
        <v>2497</v>
      </c>
      <c r="G2499">
        <f t="shared" ref="G2499:G2562" ca="1" si="41">_xlfn.NORM.INV(RAND(),$N$5,$N$6)</f>
        <v>2.5479380478131239E-2</v>
      </c>
    </row>
    <row r="2500" spans="2:7" x14ac:dyDescent="0.2">
      <c r="B2500" s="149">
        <v>41724</v>
      </c>
      <c r="C2500">
        <v>14.492092</v>
      </c>
      <c r="D2500">
        <v>-1.8461635991642727E-2</v>
      </c>
      <c r="E2500">
        <v>-1.8461635991642727E-2</v>
      </c>
      <c r="F2500">
        <v>2498</v>
      </c>
      <c r="G2500">
        <f t="shared" ca="1" si="41"/>
        <v>3.125199069104985E-2</v>
      </c>
    </row>
    <row r="2501" spans="2:7" x14ac:dyDescent="0.2">
      <c r="B2501" s="149">
        <v>41723</v>
      </c>
      <c r="C2501">
        <v>14.764671999999999</v>
      </c>
      <c r="D2501">
        <v>-2.694611804496512E-2</v>
      </c>
      <c r="E2501">
        <v>-2.694611804496512E-2</v>
      </c>
      <c r="F2501">
        <v>2499</v>
      </c>
      <c r="G2501">
        <f t="shared" ca="1" si="41"/>
        <v>-4.8861433810493101E-3</v>
      </c>
    </row>
    <row r="2502" spans="2:7" x14ac:dyDescent="0.2">
      <c r="B2502" s="149">
        <v>41722</v>
      </c>
      <c r="C2502">
        <v>15.173539999999999</v>
      </c>
      <c r="D2502">
        <v>-6.4425626611516282E-2</v>
      </c>
      <c r="E2502">
        <v>-6.4425626611516282E-2</v>
      </c>
      <c r="F2502">
        <v>2500</v>
      </c>
      <c r="G2502">
        <f t="shared" ca="1" si="41"/>
        <v>2.3924381539681523E-2</v>
      </c>
    </row>
    <row r="2503" spans="2:7" x14ac:dyDescent="0.2">
      <c r="B2503" s="149">
        <v>41719</v>
      </c>
      <c r="C2503">
        <v>16.218422</v>
      </c>
      <c r="D2503">
        <v>-3.513508947107398E-2</v>
      </c>
      <c r="E2503">
        <v>-3.513508947107398E-2</v>
      </c>
      <c r="F2503">
        <v>2501</v>
      </c>
      <c r="G2503">
        <f t="shared" ca="1" si="41"/>
        <v>-3.6095138776187634E-2</v>
      </c>
    </row>
    <row r="2504" spans="2:7" x14ac:dyDescent="0.2">
      <c r="B2504" s="149">
        <v>41718</v>
      </c>
      <c r="C2504">
        <v>16.809007999999999</v>
      </c>
      <c r="D2504">
        <v>1.0928839821231193E-2</v>
      </c>
      <c r="E2504">
        <v>1.0928839821231193E-2</v>
      </c>
      <c r="F2504">
        <v>2502</v>
      </c>
      <c r="G2504">
        <f t="shared" ca="1" si="41"/>
        <v>-1.8052406468267508E-2</v>
      </c>
    </row>
    <row r="2505" spans="2:7" x14ac:dyDescent="0.2">
      <c r="B2505" s="149">
        <v>41717</v>
      </c>
      <c r="C2505">
        <v>16.627291</v>
      </c>
      <c r="D2505">
        <v>8.2645074122546531E-3</v>
      </c>
      <c r="E2505">
        <v>8.2645074122546531E-3</v>
      </c>
      <c r="F2505">
        <v>2503</v>
      </c>
      <c r="G2505">
        <f t="shared" ca="1" si="41"/>
        <v>-5.3030282599957654E-4</v>
      </c>
    </row>
    <row r="2506" spans="2:7" x14ac:dyDescent="0.2">
      <c r="B2506" s="149">
        <v>41716</v>
      </c>
      <c r="C2506">
        <v>16.491001000000001</v>
      </c>
      <c r="D2506">
        <v>1.9662903458871152E-2</v>
      </c>
      <c r="E2506">
        <v>1.9662903458871152E-2</v>
      </c>
      <c r="F2506">
        <v>2504</v>
      </c>
      <c r="G2506">
        <f t="shared" ca="1" si="41"/>
        <v>-6.0243862136837072E-2</v>
      </c>
    </row>
    <row r="2507" spans="2:7" x14ac:dyDescent="0.2">
      <c r="B2507" s="149">
        <v>41712</v>
      </c>
      <c r="C2507">
        <v>16.172993000000002</v>
      </c>
      <c r="D2507">
        <v>-2.197807846335894E-2</v>
      </c>
      <c r="E2507">
        <v>-2.197807846335894E-2</v>
      </c>
      <c r="F2507">
        <v>2505</v>
      </c>
      <c r="G2507">
        <f t="shared" ca="1" si="41"/>
        <v>5.2177856292433364E-2</v>
      </c>
    </row>
    <row r="2508" spans="2:7" x14ac:dyDescent="0.2">
      <c r="B2508" s="149">
        <v>41711</v>
      </c>
      <c r="C2508">
        <v>16.536432000000001</v>
      </c>
      <c r="D2508">
        <v>0.1410658999404642</v>
      </c>
      <c r="E2508">
        <v>0.1410658999404642</v>
      </c>
      <c r="F2508">
        <v>2506</v>
      </c>
      <c r="G2508">
        <f t="shared" ca="1" si="41"/>
        <v>-2.7825638194522988E-2</v>
      </c>
    </row>
    <row r="2509" spans="2:7" x14ac:dyDescent="0.2">
      <c r="B2509" s="149">
        <v>41710</v>
      </c>
      <c r="C2509">
        <v>14.492092</v>
      </c>
      <c r="D2509">
        <v>-3.3333377802028108E-2</v>
      </c>
      <c r="E2509">
        <v>-3.3333377802028108E-2</v>
      </c>
      <c r="F2509">
        <v>2507</v>
      </c>
      <c r="G2509">
        <f t="shared" ca="1" si="41"/>
        <v>4.4177518250970916E-4</v>
      </c>
    </row>
    <row r="2510" spans="2:7" x14ac:dyDescent="0.2">
      <c r="B2510" s="149">
        <v>41709</v>
      </c>
      <c r="C2510">
        <v>14.991820000000001</v>
      </c>
      <c r="D2510">
        <v>5.0955405082557685E-2</v>
      </c>
      <c r="E2510">
        <v>5.0955405082557685E-2</v>
      </c>
      <c r="F2510">
        <v>2508</v>
      </c>
      <c r="G2510">
        <f t="shared" ca="1" si="41"/>
        <v>1.5565052253621061E-2</v>
      </c>
    </row>
    <row r="2511" spans="2:7" x14ac:dyDescent="0.2">
      <c r="B2511" s="149">
        <v>41708</v>
      </c>
      <c r="C2511">
        <v>14.264944</v>
      </c>
      <c r="D2511">
        <v>9.0277802193098805E-2</v>
      </c>
      <c r="E2511">
        <v>9.0277802193098805E-2</v>
      </c>
      <c r="F2511">
        <v>2509</v>
      </c>
      <c r="G2511">
        <f t="shared" ca="1" si="41"/>
        <v>3.0849426621667762E-2</v>
      </c>
    </row>
    <row r="2512" spans="2:7" x14ac:dyDescent="0.2">
      <c r="B2512" s="149">
        <v>41705</v>
      </c>
      <c r="C2512">
        <v>13.083769999999999</v>
      </c>
      <c r="D2512">
        <v>3.484185335834829E-3</v>
      </c>
      <c r="E2512">
        <v>3.484185335834829E-3</v>
      </c>
      <c r="F2512">
        <v>2510</v>
      </c>
      <c r="G2512">
        <f t="shared" ca="1" si="41"/>
        <v>-1.1838702421027537E-2</v>
      </c>
    </row>
    <row r="2513" spans="2:7" x14ac:dyDescent="0.2">
      <c r="B2513" s="149">
        <v>41704</v>
      </c>
      <c r="C2513">
        <v>13.038342</v>
      </c>
      <c r="D2513">
        <v>0.10384619096698555</v>
      </c>
      <c r="E2513">
        <v>0.10384619096698555</v>
      </c>
      <c r="F2513">
        <v>2511</v>
      </c>
      <c r="G2513">
        <f t="shared" ca="1" si="41"/>
        <v>-3.4974428588856674E-2</v>
      </c>
    </row>
    <row r="2514" spans="2:7" x14ac:dyDescent="0.2">
      <c r="B2514" s="149">
        <v>41703</v>
      </c>
      <c r="C2514">
        <v>11.811738</v>
      </c>
      <c r="D2514">
        <v>1.1673213738779076E-2</v>
      </c>
      <c r="E2514">
        <v>1.1673213738779076E-2</v>
      </c>
      <c r="F2514">
        <v>2512</v>
      </c>
      <c r="G2514">
        <f t="shared" ca="1" si="41"/>
        <v>-3.5461457912365255E-2</v>
      </c>
    </row>
    <row r="2515" spans="2:7" x14ac:dyDescent="0.2">
      <c r="B2515" s="149">
        <v>41702</v>
      </c>
      <c r="C2515">
        <v>11.675447999999999</v>
      </c>
      <c r="D2515">
        <v>2.3904422650124154E-2</v>
      </c>
      <c r="E2515">
        <v>2.3904422650124154E-2</v>
      </c>
      <c r="F2515">
        <v>2513</v>
      </c>
      <c r="G2515">
        <f t="shared" ca="1" si="41"/>
        <v>-1.4622189771879913E-2</v>
      </c>
    </row>
    <row r="2516" spans="2:7" x14ac:dyDescent="0.2">
      <c r="B2516" s="149">
        <v>41701</v>
      </c>
      <c r="C2516">
        <v>11.402869000000001</v>
      </c>
      <c r="D2516">
        <v>-3.968275112311413E-3</v>
      </c>
      <c r="E2516">
        <v>-3.968275112311413E-3</v>
      </c>
      <c r="F2516">
        <v>2514</v>
      </c>
      <c r="G2516">
        <f t="shared" ca="1" si="41"/>
        <v>1.0823576465371946E-2</v>
      </c>
    </row>
    <row r="2517" spans="2:7" x14ac:dyDescent="0.2">
      <c r="B2517" s="149">
        <v>41698</v>
      </c>
      <c r="C2517">
        <v>11.448299</v>
      </c>
      <c r="D2517">
        <v>-3.952503487119269E-3</v>
      </c>
      <c r="E2517">
        <v>-3.952503487119269E-3</v>
      </c>
      <c r="F2517">
        <v>2515</v>
      </c>
      <c r="G2517">
        <f t="shared" ca="1" si="41"/>
        <v>3.9184834602181577E-2</v>
      </c>
    </row>
    <row r="2518" spans="2:7" x14ac:dyDescent="0.2">
      <c r="B2518" s="149">
        <v>41696</v>
      </c>
      <c r="C2518">
        <v>11.493728000000001</v>
      </c>
      <c r="D2518">
        <v>-2.6923218242734408E-2</v>
      </c>
      <c r="E2518">
        <v>-2.6923218242734408E-2</v>
      </c>
      <c r="F2518">
        <v>2516</v>
      </c>
      <c r="G2518">
        <f t="shared" ca="1" si="41"/>
        <v>3.8874188967298086E-2</v>
      </c>
    </row>
    <row r="2519" spans="2:7" x14ac:dyDescent="0.2">
      <c r="B2519" s="149">
        <v>41695</v>
      </c>
      <c r="C2519">
        <v>11.811738</v>
      </c>
      <c r="D2519">
        <v>2.3622085457007773E-2</v>
      </c>
      <c r="E2519">
        <v>2.3622085457007773E-2</v>
      </c>
      <c r="F2519">
        <v>2517</v>
      </c>
      <c r="G2519">
        <f t="shared" ca="1" si="41"/>
        <v>-4.3630815583494229E-2</v>
      </c>
    </row>
    <row r="2520" spans="2:7" x14ac:dyDescent="0.2">
      <c r="B2520" s="149">
        <v>41694</v>
      </c>
      <c r="C2520">
        <v>11.539159</v>
      </c>
      <c r="D2520">
        <v>3.9526774950650375E-3</v>
      </c>
      <c r="E2520">
        <v>3.9526774950650375E-3</v>
      </c>
      <c r="F2520">
        <v>2518</v>
      </c>
      <c r="G2520">
        <f t="shared" ca="1" si="41"/>
        <v>5.0987601890528141E-3</v>
      </c>
    </row>
    <row r="2521" spans="2:7" x14ac:dyDescent="0.2">
      <c r="B2521" s="149">
        <v>41691</v>
      </c>
      <c r="C2521">
        <v>11.493728000000001</v>
      </c>
      <c r="D2521">
        <v>-3.9371153478341787E-3</v>
      </c>
      <c r="E2521">
        <v>-3.9371153478341787E-3</v>
      </c>
      <c r="F2521">
        <v>2519</v>
      </c>
      <c r="G2521">
        <f t="shared" ca="1" si="41"/>
        <v>-2.2806246056396844E-2</v>
      </c>
    </row>
    <row r="2522" spans="2:7" x14ac:dyDescent="0.2">
      <c r="B2522" s="149">
        <v>41690</v>
      </c>
      <c r="C2522">
        <v>11.539159</v>
      </c>
      <c r="D2522">
        <v>-2.6819979273296962E-2</v>
      </c>
      <c r="E2522">
        <v>-2.6819979273296962E-2</v>
      </c>
      <c r="F2522">
        <v>2520</v>
      </c>
      <c r="G2522">
        <f t="shared" ca="1" si="41"/>
        <v>5.8262311513369537E-3</v>
      </c>
    </row>
    <row r="2523" spans="2:7" x14ac:dyDescent="0.2">
      <c r="B2523" s="149">
        <v>41689</v>
      </c>
      <c r="C2523">
        <v>11.857168</v>
      </c>
      <c r="D2523">
        <v>3.1620723928737382E-2</v>
      </c>
      <c r="E2523">
        <v>3.1620723928737382E-2</v>
      </c>
      <c r="F2523">
        <v>2521</v>
      </c>
      <c r="G2523">
        <f t="shared" ca="1" si="41"/>
        <v>-7.6138950161326741E-2</v>
      </c>
    </row>
    <row r="2524" spans="2:7" x14ac:dyDescent="0.2">
      <c r="B2524" s="149">
        <v>41688</v>
      </c>
      <c r="C2524">
        <v>11.493728000000001</v>
      </c>
      <c r="D2524">
        <v>0</v>
      </c>
      <c r="E2524">
        <v>0</v>
      </c>
      <c r="F2524">
        <v>2522</v>
      </c>
      <c r="G2524">
        <f t="shared" ca="1" si="41"/>
        <v>-2.0134231386117816E-3</v>
      </c>
    </row>
    <row r="2525" spans="2:7" x14ac:dyDescent="0.2">
      <c r="B2525" s="149">
        <v>41687</v>
      </c>
      <c r="C2525">
        <v>11.493728000000001</v>
      </c>
      <c r="D2525">
        <v>-3.4351161712957407E-2</v>
      </c>
      <c r="E2525">
        <v>-3.4351161712957407E-2</v>
      </c>
      <c r="F2525">
        <v>2523</v>
      </c>
      <c r="G2525">
        <f t="shared" ca="1" si="41"/>
        <v>3.6911637334926153E-2</v>
      </c>
    </row>
    <row r="2526" spans="2:7" x14ac:dyDescent="0.2">
      <c r="B2526" s="149">
        <v>41684</v>
      </c>
      <c r="C2526">
        <v>11.902596000000001</v>
      </c>
      <c r="D2526">
        <v>7.6921787462607763E-3</v>
      </c>
      <c r="E2526">
        <v>7.6921787462607763E-3</v>
      </c>
      <c r="F2526">
        <v>2524</v>
      </c>
      <c r="G2526">
        <f t="shared" ca="1" si="41"/>
        <v>-1.8420018825471139E-2</v>
      </c>
    </row>
    <row r="2527" spans="2:7" x14ac:dyDescent="0.2">
      <c r="B2527" s="149">
        <v>41683</v>
      </c>
      <c r="C2527">
        <v>11.811738</v>
      </c>
      <c r="D2527">
        <v>7.751978989969802E-3</v>
      </c>
      <c r="E2527">
        <v>7.751978989969802E-3</v>
      </c>
      <c r="F2527">
        <v>2525</v>
      </c>
      <c r="G2527">
        <f t="shared" ca="1" si="41"/>
        <v>-4.0696781623018999E-2</v>
      </c>
    </row>
    <row r="2528" spans="2:7" x14ac:dyDescent="0.2">
      <c r="B2528" s="149">
        <v>41682</v>
      </c>
      <c r="C2528">
        <v>11.720878000000001</v>
      </c>
      <c r="D2528">
        <v>7.8126283048425716E-3</v>
      </c>
      <c r="E2528">
        <v>7.8126283048425716E-3</v>
      </c>
      <c r="F2528">
        <v>2526</v>
      </c>
      <c r="G2528">
        <f t="shared" ca="1" si="41"/>
        <v>-1.0464586063074403E-2</v>
      </c>
    </row>
    <row r="2529" spans="2:7" x14ac:dyDescent="0.2">
      <c r="B2529" s="149">
        <v>41681</v>
      </c>
      <c r="C2529">
        <v>11.630017</v>
      </c>
      <c r="D2529">
        <v>2.8112424592307231E-2</v>
      </c>
      <c r="E2529">
        <v>2.8112424592307231E-2</v>
      </c>
      <c r="F2529">
        <v>2527</v>
      </c>
      <c r="G2529">
        <f t="shared" ca="1" si="41"/>
        <v>-2.4850464722928282E-2</v>
      </c>
    </row>
    <row r="2530" spans="2:7" x14ac:dyDescent="0.2">
      <c r="B2530" s="149">
        <v>41680</v>
      </c>
      <c r="C2530">
        <v>11.312009</v>
      </c>
      <c r="D2530">
        <v>1.219509794447245E-2</v>
      </c>
      <c r="E2530">
        <v>1.219509794447245E-2</v>
      </c>
      <c r="F2530">
        <v>2528</v>
      </c>
      <c r="G2530">
        <f t="shared" ca="1" si="41"/>
        <v>5.2546908242572521E-2</v>
      </c>
    </row>
    <row r="2531" spans="2:7" x14ac:dyDescent="0.2">
      <c r="B2531" s="149">
        <v>41677</v>
      </c>
      <c r="C2531">
        <v>11.17572</v>
      </c>
      <c r="D2531">
        <v>-4.0486934005255484E-3</v>
      </c>
      <c r="E2531">
        <v>-4.0486934005255484E-3</v>
      </c>
      <c r="F2531">
        <v>2529</v>
      </c>
      <c r="G2531">
        <f t="shared" ca="1" si="41"/>
        <v>1.3428808824670665E-3</v>
      </c>
    </row>
    <row r="2532" spans="2:7" x14ac:dyDescent="0.2">
      <c r="B2532" s="149">
        <v>41676</v>
      </c>
      <c r="C2532">
        <v>11.221151000000001</v>
      </c>
      <c r="D2532">
        <v>1.6460993324746567E-2</v>
      </c>
      <c r="E2532">
        <v>1.6460993324746567E-2</v>
      </c>
      <c r="F2532">
        <v>2530</v>
      </c>
      <c r="G2532">
        <f t="shared" ca="1" si="41"/>
        <v>2.852655339961355E-2</v>
      </c>
    </row>
    <row r="2533" spans="2:7" x14ac:dyDescent="0.2">
      <c r="B2533" s="149">
        <v>41675</v>
      </c>
      <c r="C2533">
        <v>11.039431</v>
      </c>
      <c r="D2533">
        <v>2.1008329138258744E-2</v>
      </c>
      <c r="E2533">
        <v>2.1008329138258744E-2</v>
      </c>
      <c r="F2533">
        <v>2531</v>
      </c>
      <c r="G2533">
        <f t="shared" ca="1" si="41"/>
        <v>-8.8170038250205401E-3</v>
      </c>
    </row>
    <row r="2534" spans="2:7" x14ac:dyDescent="0.2">
      <c r="B2534" s="149">
        <v>41674</v>
      </c>
      <c r="C2534">
        <v>10.812283000000001</v>
      </c>
      <c r="D2534">
        <v>-8.3331949939929231E-3</v>
      </c>
      <c r="E2534">
        <v>-8.3331949939929231E-3</v>
      </c>
      <c r="F2534">
        <v>2532</v>
      </c>
      <c r="G2534">
        <f t="shared" ca="1" si="41"/>
        <v>2.2666236295740608E-2</v>
      </c>
    </row>
    <row r="2535" spans="2:7" x14ac:dyDescent="0.2">
      <c r="B2535" s="149">
        <v>41673</v>
      </c>
      <c r="C2535">
        <v>10.903141</v>
      </c>
      <c r="D2535">
        <v>-2.040835945723625E-2</v>
      </c>
      <c r="E2535">
        <v>-2.040835945723625E-2</v>
      </c>
      <c r="F2535">
        <v>2533</v>
      </c>
      <c r="G2535">
        <f t="shared" ca="1" si="41"/>
        <v>-1.8694761954506839E-2</v>
      </c>
    </row>
    <row r="2536" spans="2:7" x14ac:dyDescent="0.2">
      <c r="B2536" s="149">
        <v>41670</v>
      </c>
      <c r="C2536">
        <v>11.130292000000001</v>
      </c>
      <c r="D2536">
        <v>8.2305872467521475E-3</v>
      </c>
      <c r="E2536">
        <v>8.2305872467521475E-3</v>
      </c>
      <c r="F2536">
        <v>2534</v>
      </c>
      <c r="G2536">
        <f t="shared" ca="1" si="41"/>
        <v>-4.7246185567326087E-3</v>
      </c>
    </row>
    <row r="2537" spans="2:7" x14ac:dyDescent="0.2">
      <c r="B2537" s="149">
        <v>41669</v>
      </c>
      <c r="C2537">
        <v>11.039431</v>
      </c>
      <c r="D2537">
        <v>-4.0983824695681468E-3</v>
      </c>
      <c r="E2537">
        <v>-4.0983824695681468E-3</v>
      </c>
      <c r="F2537">
        <v>2535</v>
      </c>
      <c r="G2537">
        <f t="shared" ca="1" si="41"/>
        <v>-1.5355039254821351E-3</v>
      </c>
    </row>
    <row r="2538" spans="2:7" x14ac:dyDescent="0.2">
      <c r="B2538" s="149">
        <v>41668</v>
      </c>
      <c r="C2538">
        <v>11.084861</v>
      </c>
      <c r="D2538">
        <v>-1.2145812849323628E-2</v>
      </c>
      <c r="E2538">
        <v>-1.2145812849323628E-2</v>
      </c>
      <c r="F2538">
        <v>2536</v>
      </c>
      <c r="G2538">
        <f t="shared" ca="1" si="41"/>
        <v>-2.9169695711145003E-2</v>
      </c>
    </row>
    <row r="2539" spans="2:7" x14ac:dyDescent="0.2">
      <c r="B2539" s="149">
        <v>41667</v>
      </c>
      <c r="C2539">
        <v>11.221151000000001</v>
      </c>
      <c r="D2539">
        <v>-4.032190780165641E-3</v>
      </c>
      <c r="E2539">
        <v>-4.032190780165641E-3</v>
      </c>
      <c r="F2539">
        <v>2537</v>
      </c>
      <c r="G2539">
        <f t="shared" ca="1" si="41"/>
        <v>1.0517050803160585E-2</v>
      </c>
    </row>
    <row r="2540" spans="2:7" x14ac:dyDescent="0.2">
      <c r="B2540" s="149">
        <v>41666</v>
      </c>
      <c r="C2540">
        <v>11.266579999999999</v>
      </c>
      <c r="D2540">
        <v>-3.1249911328590587E-2</v>
      </c>
      <c r="E2540">
        <v>-3.1249911328590587E-2</v>
      </c>
      <c r="F2540">
        <v>2538</v>
      </c>
      <c r="G2540">
        <f t="shared" ca="1" si="41"/>
        <v>-7.9286518889078676E-3</v>
      </c>
    </row>
    <row r="2541" spans="2:7" x14ac:dyDescent="0.2">
      <c r="B2541" s="149">
        <v>41663</v>
      </c>
      <c r="C2541">
        <v>11.630017</v>
      </c>
      <c r="D2541">
        <v>0</v>
      </c>
      <c r="E2541">
        <v>0</v>
      </c>
      <c r="F2541">
        <v>2539</v>
      </c>
      <c r="G2541">
        <f t="shared" ca="1" si="41"/>
        <v>3.6605689815757909E-2</v>
      </c>
    </row>
    <row r="2542" spans="2:7" x14ac:dyDescent="0.2">
      <c r="B2542" s="149">
        <v>41662</v>
      </c>
      <c r="C2542">
        <v>11.630017</v>
      </c>
      <c r="D2542">
        <v>-8.2437323775757715E-2</v>
      </c>
      <c r="E2542">
        <v>-8.2437323775757715E-2</v>
      </c>
      <c r="F2542">
        <v>2540</v>
      </c>
      <c r="G2542">
        <f t="shared" ca="1" si="41"/>
        <v>-4.8301297300448479E-2</v>
      </c>
    </row>
    <row r="2543" spans="2:7" x14ac:dyDescent="0.2">
      <c r="B2543" s="149">
        <v>41661</v>
      </c>
      <c r="C2543">
        <v>12.674901999999999</v>
      </c>
      <c r="D2543">
        <v>-4.1237107943315511E-2</v>
      </c>
      <c r="E2543">
        <v>-4.1237107943315511E-2</v>
      </c>
      <c r="F2543">
        <v>2541</v>
      </c>
      <c r="G2543">
        <f t="shared" ca="1" si="41"/>
        <v>7.7218814842616428E-3</v>
      </c>
    </row>
    <row r="2544" spans="2:7" x14ac:dyDescent="0.2">
      <c r="B2544" s="149">
        <v>41660</v>
      </c>
      <c r="C2544">
        <v>13.220058999999999</v>
      </c>
      <c r="D2544">
        <v>-3.4248261146158625E-3</v>
      </c>
      <c r="E2544">
        <v>-3.4248261146158625E-3</v>
      </c>
      <c r="F2544">
        <v>2542</v>
      </c>
      <c r="G2544">
        <f t="shared" ca="1" si="41"/>
        <v>-2.6770578130681337E-2</v>
      </c>
    </row>
    <row r="2545" spans="2:7" x14ac:dyDescent="0.2">
      <c r="B2545" s="149">
        <v>41659</v>
      </c>
      <c r="C2545">
        <v>13.265491000000001</v>
      </c>
      <c r="D2545">
        <v>-1.3513436133847555E-2</v>
      </c>
      <c r="E2545">
        <v>-1.3513436133847555E-2</v>
      </c>
      <c r="F2545">
        <v>2543</v>
      </c>
      <c r="G2545">
        <f t="shared" ca="1" si="41"/>
        <v>2.1995604606268059E-2</v>
      </c>
    </row>
    <row r="2546" spans="2:7" x14ac:dyDescent="0.2">
      <c r="B2546" s="149">
        <v>41656</v>
      </c>
      <c r="C2546">
        <v>13.447209000000001</v>
      </c>
      <c r="D2546">
        <v>-1.9867509604923117E-2</v>
      </c>
      <c r="E2546">
        <v>-1.9867509604923117E-2</v>
      </c>
      <c r="F2546">
        <v>2544</v>
      </c>
      <c r="G2546">
        <f t="shared" ca="1" si="41"/>
        <v>1.0170496017112281E-2</v>
      </c>
    </row>
    <row r="2547" spans="2:7" x14ac:dyDescent="0.2">
      <c r="B2547" s="149">
        <v>41655</v>
      </c>
      <c r="C2547">
        <v>13.719787</v>
      </c>
      <c r="D2547">
        <v>6.6665546500389557E-3</v>
      </c>
      <c r="E2547">
        <v>6.6665546500389557E-3</v>
      </c>
      <c r="F2547">
        <v>2545</v>
      </c>
      <c r="G2547">
        <f t="shared" ca="1" si="41"/>
        <v>-2.6565978029958023E-2</v>
      </c>
    </row>
    <row r="2548" spans="2:7" x14ac:dyDescent="0.2">
      <c r="B2548" s="149">
        <v>41654</v>
      </c>
      <c r="C2548">
        <v>13.628928999999999</v>
      </c>
      <c r="D2548">
        <v>-9.900897312407092E-3</v>
      </c>
      <c r="E2548">
        <v>-9.900897312407092E-3</v>
      </c>
      <c r="F2548">
        <v>2546</v>
      </c>
      <c r="G2548">
        <f t="shared" ca="1" si="41"/>
        <v>-2.1019434525172759E-2</v>
      </c>
    </row>
    <row r="2549" spans="2:7" x14ac:dyDescent="0.2">
      <c r="B2549" s="149">
        <v>41653</v>
      </c>
      <c r="C2549">
        <v>13.765217</v>
      </c>
      <c r="D2549">
        <v>9.9999053483953437E-3</v>
      </c>
      <c r="E2549">
        <v>9.9999053483953437E-3</v>
      </c>
      <c r="F2549">
        <v>2547</v>
      </c>
      <c r="G2549">
        <f t="shared" ca="1" si="41"/>
        <v>1.1290437048512927E-2</v>
      </c>
    </row>
    <row r="2550" spans="2:7" x14ac:dyDescent="0.2">
      <c r="B2550" s="149">
        <v>41652</v>
      </c>
      <c r="C2550">
        <v>13.628928999999999</v>
      </c>
      <c r="D2550">
        <v>-2.2801278875784751E-2</v>
      </c>
      <c r="E2550">
        <v>-2.2801278875784751E-2</v>
      </c>
      <c r="F2550">
        <v>2548</v>
      </c>
      <c r="G2550">
        <f t="shared" ca="1" si="41"/>
        <v>-1.6968900858547971E-2</v>
      </c>
    </row>
    <row r="2551" spans="2:7" x14ac:dyDescent="0.2">
      <c r="B2551" s="149">
        <v>41649</v>
      </c>
      <c r="C2551">
        <v>13.946937</v>
      </c>
      <c r="D2551">
        <v>-3.4591102457363271E-2</v>
      </c>
      <c r="E2551">
        <v>-3.4591102457363271E-2</v>
      </c>
      <c r="F2551">
        <v>2549</v>
      </c>
      <c r="G2551">
        <f t="shared" ca="1" si="41"/>
        <v>5.9664032576518436E-2</v>
      </c>
    </row>
    <row r="2552" spans="2:7" x14ac:dyDescent="0.2">
      <c r="B2552" s="149">
        <v>41648</v>
      </c>
      <c r="C2552">
        <v>14.446662999999999</v>
      </c>
      <c r="D2552">
        <v>-3.1347441073380149E-3</v>
      </c>
      <c r="E2552">
        <v>-3.1347441073380149E-3</v>
      </c>
      <c r="F2552">
        <v>2550</v>
      </c>
      <c r="G2552">
        <f t="shared" ca="1" si="41"/>
        <v>3.204363808005159E-2</v>
      </c>
    </row>
    <row r="2553" spans="2:7" x14ac:dyDescent="0.2">
      <c r="B2553" s="149">
        <v>41647</v>
      </c>
      <c r="C2553">
        <v>14.492092</v>
      </c>
      <c r="D2553">
        <v>3.1446016287637077E-3</v>
      </c>
      <c r="E2553">
        <v>3.1446016287637077E-3</v>
      </c>
      <c r="F2553">
        <v>2551</v>
      </c>
      <c r="G2553">
        <f t="shared" ca="1" si="41"/>
        <v>2.7804554614036723E-2</v>
      </c>
    </row>
    <row r="2554" spans="2:7" x14ac:dyDescent="0.2">
      <c r="B2554" s="149">
        <v>41646</v>
      </c>
      <c r="C2554">
        <v>14.446662999999999</v>
      </c>
      <c r="D2554">
        <v>9.523860768688483E-3</v>
      </c>
      <c r="E2554">
        <v>9.523860768688483E-3</v>
      </c>
      <c r="F2554">
        <v>2552</v>
      </c>
      <c r="G2554">
        <f t="shared" ca="1" si="41"/>
        <v>-1.7884694211243755E-2</v>
      </c>
    </row>
    <row r="2555" spans="2:7" x14ac:dyDescent="0.2">
      <c r="B2555" s="149">
        <v>41645</v>
      </c>
      <c r="C2555">
        <v>14.310373</v>
      </c>
      <c r="D2555">
        <v>0</v>
      </c>
      <c r="E2555">
        <v>0</v>
      </c>
      <c r="F2555">
        <v>2553</v>
      </c>
      <c r="G2555">
        <f t="shared" ca="1" si="41"/>
        <v>-1.662748286383841E-2</v>
      </c>
    </row>
    <row r="2556" spans="2:7" x14ac:dyDescent="0.2">
      <c r="B2556" s="149">
        <v>41642</v>
      </c>
      <c r="C2556">
        <v>14.310373</v>
      </c>
      <c r="D2556">
        <v>2.2727251611861236E-2</v>
      </c>
      <c r="E2556">
        <v>2.2727251611861236E-2</v>
      </c>
      <c r="F2556">
        <v>2554</v>
      </c>
      <c r="G2556">
        <f t="shared" ca="1" si="41"/>
        <v>3.7975897688546888E-2</v>
      </c>
    </row>
    <row r="2557" spans="2:7" x14ac:dyDescent="0.2">
      <c r="B2557" s="149">
        <v>41641</v>
      </c>
      <c r="C2557">
        <v>13.992364999999999</v>
      </c>
      <c r="D2557">
        <v>-6.4515767128322339E-3</v>
      </c>
      <c r="E2557">
        <v>-6.4515767128322339E-3</v>
      </c>
      <c r="F2557">
        <v>2555</v>
      </c>
      <c r="G2557">
        <f t="shared" ca="1" si="41"/>
        <v>-8.6068915739235408E-3</v>
      </c>
    </row>
    <row r="2558" spans="2:7" x14ac:dyDescent="0.2">
      <c r="B2558" s="149">
        <v>41640</v>
      </c>
      <c r="C2558">
        <v>14.083224</v>
      </c>
      <c r="D2558">
        <v>9.7718230174840097E-3</v>
      </c>
      <c r="E2558">
        <v>9.7718230174840097E-3</v>
      </c>
      <c r="F2558">
        <v>2556</v>
      </c>
      <c r="G2558">
        <f t="shared" ca="1" si="41"/>
        <v>-2.5063759384241019E-2</v>
      </c>
    </row>
    <row r="2559" spans="2:7" x14ac:dyDescent="0.2">
      <c r="B2559" s="149">
        <v>41639</v>
      </c>
      <c r="C2559">
        <v>13.946937</v>
      </c>
      <c r="D2559">
        <v>-1.2861593185026615E-2</v>
      </c>
      <c r="E2559">
        <v>-1.2861593185026615E-2</v>
      </c>
      <c r="F2559">
        <v>2557</v>
      </c>
      <c r="G2559">
        <f t="shared" ca="1" si="41"/>
        <v>-2.7472937808147926E-2</v>
      </c>
    </row>
    <row r="2560" spans="2:7" x14ac:dyDescent="0.2">
      <c r="B2560" s="149">
        <v>41638</v>
      </c>
      <c r="C2560">
        <v>14.128653999999999</v>
      </c>
      <c r="D2560">
        <v>-1.2698411145537651E-2</v>
      </c>
      <c r="E2560">
        <v>-1.2698411145537651E-2</v>
      </c>
      <c r="F2560">
        <v>2558</v>
      </c>
      <c r="G2560">
        <f t="shared" ca="1" si="41"/>
        <v>-1.6759900887415168E-3</v>
      </c>
    </row>
    <row r="2561" spans="2:7" x14ac:dyDescent="0.2">
      <c r="B2561" s="149">
        <v>41635</v>
      </c>
      <c r="C2561">
        <v>14.310373</v>
      </c>
      <c r="D2561">
        <v>-3.164643373509341E-3</v>
      </c>
      <c r="E2561">
        <v>-3.164643373509341E-3</v>
      </c>
      <c r="F2561">
        <v>2559</v>
      </c>
      <c r="G2561">
        <f t="shared" ca="1" si="41"/>
        <v>-1.9101650555580288E-2</v>
      </c>
    </row>
    <row r="2562" spans="2:7" x14ac:dyDescent="0.2">
      <c r="B2562" s="149">
        <v>41634</v>
      </c>
      <c r="C2562">
        <v>14.355803999999999</v>
      </c>
      <c r="D2562">
        <v>-9.4043013251641251E-3</v>
      </c>
      <c r="E2562">
        <v>-9.4043013251641251E-3</v>
      </c>
      <c r="F2562">
        <v>2560</v>
      </c>
      <c r="G2562">
        <f t="shared" ca="1" si="41"/>
        <v>4.4958324993452629E-4</v>
      </c>
    </row>
    <row r="2563" spans="2:7" x14ac:dyDescent="0.2">
      <c r="B2563" s="149">
        <v>41632</v>
      </c>
      <c r="C2563">
        <v>14.492092</v>
      </c>
      <c r="D2563">
        <v>-3.1250167669565447E-3</v>
      </c>
      <c r="E2563">
        <v>-3.1250167669565447E-3</v>
      </c>
      <c r="F2563">
        <v>2561</v>
      </c>
      <c r="G2563">
        <f t="shared" ref="G2563:G2626" ca="1" si="42">_xlfn.NORM.INV(RAND(),$N$5,$N$6)</f>
        <v>5.2726898037981529E-2</v>
      </c>
    </row>
    <row r="2564" spans="2:7" x14ac:dyDescent="0.2">
      <c r="B2564" s="149">
        <v>41631</v>
      </c>
      <c r="C2564">
        <v>14.537521999999999</v>
      </c>
      <c r="D2564">
        <v>2.5640877302423471E-2</v>
      </c>
      <c r="E2564">
        <v>2.5640877302423471E-2</v>
      </c>
      <c r="F2564">
        <v>2562</v>
      </c>
      <c r="G2564">
        <f t="shared" ca="1" si="42"/>
        <v>5.3587348733973817E-3</v>
      </c>
    </row>
    <row r="2565" spans="2:7" x14ac:dyDescent="0.2">
      <c r="B2565" s="149">
        <v>41628</v>
      </c>
      <c r="C2565">
        <v>14.174086000000001</v>
      </c>
      <c r="D2565">
        <v>-9.5236511305470083E-3</v>
      </c>
      <c r="E2565">
        <v>-9.5236511305470083E-3</v>
      </c>
      <c r="F2565">
        <v>2563</v>
      </c>
      <c r="G2565">
        <f t="shared" ca="1" si="42"/>
        <v>3.0556717365818113E-2</v>
      </c>
    </row>
    <row r="2566" spans="2:7" x14ac:dyDescent="0.2">
      <c r="B2566" s="149">
        <v>41627</v>
      </c>
      <c r="C2566">
        <v>14.310373</v>
      </c>
      <c r="D2566">
        <v>-1.2539183438802301E-2</v>
      </c>
      <c r="E2566">
        <v>-1.2539183438802301E-2</v>
      </c>
      <c r="F2566">
        <v>2564</v>
      </c>
      <c r="G2566">
        <f t="shared" ca="1" si="42"/>
        <v>-4.1687145995105722E-2</v>
      </c>
    </row>
    <row r="2567" spans="2:7" x14ac:dyDescent="0.2">
      <c r="B2567" s="149">
        <v>41626</v>
      </c>
      <c r="C2567">
        <v>14.492092</v>
      </c>
      <c r="D2567">
        <v>6.3090426834255305E-3</v>
      </c>
      <c r="E2567">
        <v>6.3090426834255305E-3</v>
      </c>
      <c r="F2567">
        <v>2565</v>
      </c>
      <c r="G2567">
        <f t="shared" ca="1" si="42"/>
        <v>-3.0201434860397836E-2</v>
      </c>
    </row>
    <row r="2568" spans="2:7" x14ac:dyDescent="0.2">
      <c r="B2568" s="149">
        <v>41625</v>
      </c>
      <c r="C2568">
        <v>14.401234000000001</v>
      </c>
      <c r="D2568">
        <v>6.3493103918395629E-3</v>
      </c>
      <c r="E2568">
        <v>6.3493103918395629E-3</v>
      </c>
      <c r="F2568">
        <v>2566</v>
      </c>
      <c r="G2568">
        <f t="shared" ca="1" si="42"/>
        <v>-1.3461464985757987E-2</v>
      </c>
    </row>
    <row r="2569" spans="2:7" x14ac:dyDescent="0.2">
      <c r="B2569" s="149">
        <v>41624</v>
      </c>
      <c r="C2569">
        <v>14.310373</v>
      </c>
      <c r="D2569">
        <v>0</v>
      </c>
      <c r="E2569">
        <v>0</v>
      </c>
      <c r="F2569">
        <v>2567</v>
      </c>
      <c r="G2569">
        <f t="shared" ca="1" si="42"/>
        <v>2.5107730230953078E-2</v>
      </c>
    </row>
    <row r="2570" spans="2:7" x14ac:dyDescent="0.2">
      <c r="B2570" s="149">
        <v>41621</v>
      </c>
      <c r="C2570">
        <v>14.310373</v>
      </c>
      <c r="D2570">
        <v>2.2727251611861236E-2</v>
      </c>
      <c r="E2570">
        <v>2.2727251611861236E-2</v>
      </c>
      <c r="F2570">
        <v>2568</v>
      </c>
      <c r="G2570">
        <f t="shared" ca="1" si="42"/>
        <v>-1.2504599901961856E-2</v>
      </c>
    </row>
    <row r="2571" spans="2:7" x14ac:dyDescent="0.2">
      <c r="B2571" s="149">
        <v>41620</v>
      </c>
      <c r="C2571">
        <v>13.992364999999999</v>
      </c>
      <c r="D2571">
        <v>-9.6462833614581883E-3</v>
      </c>
      <c r="E2571">
        <v>-9.6462833614581883E-3</v>
      </c>
      <c r="F2571">
        <v>2569</v>
      </c>
      <c r="G2571">
        <f t="shared" ca="1" si="42"/>
        <v>1.3513724369169284E-3</v>
      </c>
    </row>
    <row r="2572" spans="2:7" x14ac:dyDescent="0.2">
      <c r="B2572" s="149">
        <v>41619</v>
      </c>
      <c r="C2572">
        <v>14.128653999999999</v>
      </c>
      <c r="D2572">
        <v>-1.2698411145537651E-2</v>
      </c>
      <c r="E2572">
        <v>-1.2698411145537651E-2</v>
      </c>
      <c r="F2572">
        <v>2570</v>
      </c>
      <c r="G2572">
        <f t="shared" ca="1" si="42"/>
        <v>2.303117946457918E-2</v>
      </c>
    </row>
    <row r="2573" spans="2:7" x14ac:dyDescent="0.2">
      <c r="B2573" s="149">
        <v>41618</v>
      </c>
      <c r="C2573">
        <v>14.310373</v>
      </c>
      <c r="D2573">
        <v>-6.3092509989074756E-3</v>
      </c>
      <c r="E2573">
        <v>-6.3092509989074756E-3</v>
      </c>
      <c r="F2573">
        <v>2571</v>
      </c>
      <c r="G2573">
        <f t="shared" ca="1" si="42"/>
        <v>-2.3859630221237951E-2</v>
      </c>
    </row>
    <row r="2574" spans="2:7" x14ac:dyDescent="0.2">
      <c r="B2574" s="149">
        <v>41617</v>
      </c>
      <c r="C2574">
        <v>14.401234000000001</v>
      </c>
      <c r="D2574">
        <v>-2.4615379197045394E-2</v>
      </c>
      <c r="E2574">
        <v>-2.4615379197045394E-2</v>
      </c>
      <c r="F2574">
        <v>2572</v>
      </c>
      <c r="G2574">
        <f t="shared" ca="1" si="42"/>
        <v>2.811224747116128E-2</v>
      </c>
    </row>
    <row r="2575" spans="2:7" x14ac:dyDescent="0.2">
      <c r="B2575" s="149">
        <v>41614</v>
      </c>
      <c r="C2575">
        <v>14.764671999999999</v>
      </c>
      <c r="D2575">
        <v>1.8808878662928692E-2</v>
      </c>
      <c r="E2575">
        <v>1.8808878662928692E-2</v>
      </c>
      <c r="F2575">
        <v>2573</v>
      </c>
      <c r="G2575">
        <f t="shared" ca="1" si="42"/>
        <v>-1.3811198873351577E-2</v>
      </c>
    </row>
    <row r="2576" spans="2:7" x14ac:dyDescent="0.2">
      <c r="B2576" s="149">
        <v>41613</v>
      </c>
      <c r="C2576">
        <v>14.492092</v>
      </c>
      <c r="D2576">
        <v>9.4935818293423631E-3</v>
      </c>
      <c r="E2576">
        <v>9.4935818293423631E-3</v>
      </c>
      <c r="F2576">
        <v>2574</v>
      </c>
      <c r="G2576">
        <f t="shared" ca="1" si="42"/>
        <v>-8.3472012537706662E-3</v>
      </c>
    </row>
    <row r="2577" spans="2:7" x14ac:dyDescent="0.2">
      <c r="B2577" s="149">
        <v>41612</v>
      </c>
      <c r="C2577">
        <v>14.355803999999999</v>
      </c>
      <c r="D2577">
        <v>9.5847157645471501E-3</v>
      </c>
      <c r="E2577">
        <v>9.5847157645471501E-3</v>
      </c>
      <c r="F2577">
        <v>2575</v>
      </c>
      <c r="G2577">
        <f t="shared" ca="1" si="42"/>
        <v>3.390697260425074E-2</v>
      </c>
    </row>
    <row r="2578" spans="2:7" x14ac:dyDescent="0.2">
      <c r="B2578" s="149">
        <v>41611</v>
      </c>
      <c r="C2578">
        <v>14.219514</v>
      </c>
      <c r="D2578">
        <v>-6.3491706330785387E-3</v>
      </c>
      <c r="E2578">
        <v>-6.3491706330785387E-3</v>
      </c>
      <c r="F2578">
        <v>2576</v>
      </c>
      <c r="G2578">
        <f t="shared" ca="1" si="42"/>
        <v>-3.2504024541051148E-2</v>
      </c>
    </row>
    <row r="2579" spans="2:7" x14ac:dyDescent="0.2">
      <c r="B2579" s="149">
        <v>41610</v>
      </c>
      <c r="C2579">
        <v>14.310373</v>
      </c>
      <c r="D2579">
        <v>-1.2539183438802301E-2</v>
      </c>
      <c r="E2579">
        <v>-1.2539183438802301E-2</v>
      </c>
      <c r="F2579">
        <v>2577</v>
      </c>
      <c r="G2579">
        <f t="shared" ca="1" si="42"/>
        <v>-3.6023671289247369E-2</v>
      </c>
    </row>
    <row r="2580" spans="2:7" x14ac:dyDescent="0.2">
      <c r="B2580" s="149">
        <v>41607</v>
      </c>
      <c r="C2580">
        <v>14.492092</v>
      </c>
      <c r="D2580">
        <v>2.572346948265563E-2</v>
      </c>
      <c r="E2580">
        <v>2.572346948265563E-2</v>
      </c>
      <c r="F2580">
        <v>2578</v>
      </c>
      <c r="G2580">
        <f t="shared" ca="1" si="42"/>
        <v>-9.8404643813234365E-3</v>
      </c>
    </row>
    <row r="2581" spans="2:7" x14ac:dyDescent="0.2">
      <c r="B2581" s="149">
        <v>41606</v>
      </c>
      <c r="C2581">
        <v>14.128653999999999</v>
      </c>
      <c r="D2581">
        <v>3.2258238596502928E-3</v>
      </c>
      <c r="E2581">
        <v>3.2258238596502928E-3</v>
      </c>
      <c r="F2581">
        <v>2579</v>
      </c>
      <c r="G2581">
        <f t="shared" ca="1" si="42"/>
        <v>1.1138759938104202E-2</v>
      </c>
    </row>
    <row r="2582" spans="2:7" x14ac:dyDescent="0.2">
      <c r="B2582" s="149">
        <v>41605</v>
      </c>
      <c r="C2582">
        <v>14.083224</v>
      </c>
      <c r="D2582">
        <v>0</v>
      </c>
      <c r="E2582">
        <v>0</v>
      </c>
      <c r="F2582">
        <v>2580</v>
      </c>
      <c r="G2582">
        <f t="shared" ca="1" si="42"/>
        <v>-3.1294486220299254E-2</v>
      </c>
    </row>
    <row r="2583" spans="2:7" x14ac:dyDescent="0.2">
      <c r="B2583" s="149">
        <v>41604</v>
      </c>
      <c r="C2583">
        <v>14.083224</v>
      </c>
      <c r="D2583">
        <v>-1.2738921372562018E-2</v>
      </c>
      <c r="E2583">
        <v>-1.2738921372562018E-2</v>
      </c>
      <c r="F2583">
        <v>2581</v>
      </c>
      <c r="G2583">
        <f t="shared" ca="1" si="42"/>
        <v>3.0959019088897293E-2</v>
      </c>
    </row>
    <row r="2584" spans="2:7" x14ac:dyDescent="0.2">
      <c r="B2584" s="149">
        <v>41603</v>
      </c>
      <c r="C2584">
        <v>14.264944</v>
      </c>
      <c r="D2584">
        <v>2.9508209972289413E-2</v>
      </c>
      <c r="E2584">
        <v>2.9508209972289413E-2</v>
      </c>
      <c r="F2584">
        <v>2582</v>
      </c>
      <c r="G2584">
        <f t="shared" ca="1" si="42"/>
        <v>3.4621484026067836E-2</v>
      </c>
    </row>
    <row r="2585" spans="2:7" x14ac:dyDescent="0.2">
      <c r="B2585" s="149">
        <v>41600</v>
      </c>
      <c r="C2585">
        <v>13.856076</v>
      </c>
      <c r="D2585">
        <v>0</v>
      </c>
      <c r="E2585">
        <v>0</v>
      </c>
      <c r="F2585">
        <v>2583</v>
      </c>
      <c r="G2585">
        <f t="shared" ca="1" si="42"/>
        <v>-1.1545295889845158E-2</v>
      </c>
    </row>
    <row r="2586" spans="2:7" x14ac:dyDescent="0.2">
      <c r="B2586" s="149">
        <v>41599</v>
      </c>
      <c r="C2586">
        <v>13.856076</v>
      </c>
      <c r="D2586">
        <v>-6.5147637793158669E-3</v>
      </c>
      <c r="E2586">
        <v>-6.5147637793158669E-3</v>
      </c>
      <c r="F2586">
        <v>2584</v>
      </c>
      <c r="G2586">
        <f t="shared" ca="1" si="42"/>
        <v>1.0760926397865399E-2</v>
      </c>
    </row>
    <row r="2587" spans="2:7" x14ac:dyDescent="0.2">
      <c r="B2587" s="149">
        <v>41598</v>
      </c>
      <c r="C2587">
        <v>13.946937</v>
      </c>
      <c r="D2587">
        <v>3.0201429036993997E-2</v>
      </c>
      <c r="E2587">
        <v>3.0201429036993997E-2</v>
      </c>
      <c r="F2587">
        <v>2585</v>
      </c>
      <c r="G2587">
        <f t="shared" ca="1" si="42"/>
        <v>5.1138512534516782E-2</v>
      </c>
    </row>
    <row r="2588" spans="2:7" x14ac:dyDescent="0.2">
      <c r="B2588" s="149">
        <v>41597</v>
      </c>
      <c r="C2588">
        <v>13.538068000000001</v>
      </c>
      <c r="D2588">
        <v>3.3669469701220335E-3</v>
      </c>
      <c r="E2588">
        <v>3.3669469701220335E-3</v>
      </c>
      <c r="F2588">
        <v>2586</v>
      </c>
      <c r="G2588">
        <f t="shared" ca="1" si="42"/>
        <v>-2.4954954972105977E-2</v>
      </c>
    </row>
    <row r="2589" spans="2:7" x14ac:dyDescent="0.2">
      <c r="B2589" s="149">
        <v>41596</v>
      </c>
      <c r="C2589">
        <v>13.492639</v>
      </c>
      <c r="D2589">
        <v>-5.4140065323775501E-2</v>
      </c>
      <c r="E2589">
        <v>-5.4140065323775501E-2</v>
      </c>
      <c r="F2589">
        <v>2587</v>
      </c>
      <c r="G2589">
        <f t="shared" ca="1" si="42"/>
        <v>3.690699171693252E-2</v>
      </c>
    </row>
    <row r="2590" spans="2:7" x14ac:dyDescent="0.2">
      <c r="B2590" s="149">
        <v>41592</v>
      </c>
      <c r="C2590">
        <v>14.264944</v>
      </c>
      <c r="D2590">
        <v>4.6666542910305017E-2</v>
      </c>
      <c r="E2590">
        <v>4.6666542910305017E-2</v>
      </c>
      <c r="F2590">
        <v>2588</v>
      </c>
      <c r="G2590">
        <f t="shared" ca="1" si="42"/>
        <v>5.0431975819669336E-2</v>
      </c>
    </row>
    <row r="2591" spans="2:7" x14ac:dyDescent="0.2">
      <c r="B2591" s="149">
        <v>41591</v>
      </c>
      <c r="C2591">
        <v>13.628928999999999</v>
      </c>
      <c r="D2591">
        <v>-3.5369611287812679E-2</v>
      </c>
      <c r="E2591">
        <v>-3.5369611287812679E-2</v>
      </c>
      <c r="F2591">
        <v>2589</v>
      </c>
      <c r="G2591">
        <f t="shared" ca="1" si="42"/>
        <v>-9.4647898748250903E-3</v>
      </c>
    </row>
    <row r="2592" spans="2:7" x14ac:dyDescent="0.2">
      <c r="B2592" s="149">
        <v>41590</v>
      </c>
      <c r="C2592">
        <v>14.128653999999999</v>
      </c>
      <c r="D2592">
        <v>-1.8927544681240607E-2</v>
      </c>
      <c r="E2592">
        <v>-1.8927544681240607E-2</v>
      </c>
      <c r="F2592">
        <v>2590</v>
      </c>
      <c r="G2592">
        <f t="shared" ca="1" si="42"/>
        <v>3.9106684484582294E-2</v>
      </c>
    </row>
    <row r="2593" spans="2:7" x14ac:dyDescent="0.2">
      <c r="B2593" s="149">
        <v>41589</v>
      </c>
      <c r="C2593">
        <v>14.401234000000001</v>
      </c>
      <c r="D2593">
        <v>9.5541910294215451E-3</v>
      </c>
      <c r="E2593">
        <v>9.5541910294215451E-3</v>
      </c>
      <c r="F2593">
        <v>2591</v>
      </c>
      <c r="G2593">
        <f t="shared" ca="1" si="42"/>
        <v>3.0187176170917488E-2</v>
      </c>
    </row>
    <row r="2594" spans="2:7" x14ac:dyDescent="0.2">
      <c r="B2594" s="149">
        <v>41586</v>
      </c>
      <c r="C2594">
        <v>14.264944</v>
      </c>
      <c r="D2594">
        <v>-1.874996302671111E-2</v>
      </c>
      <c r="E2594">
        <v>-1.874996302671111E-2</v>
      </c>
      <c r="F2594">
        <v>2592</v>
      </c>
      <c r="G2594">
        <f t="shared" ca="1" si="42"/>
        <v>6.1226090156172143E-3</v>
      </c>
    </row>
    <row r="2595" spans="2:7" x14ac:dyDescent="0.2">
      <c r="B2595" s="149">
        <v>41585</v>
      </c>
      <c r="C2595">
        <v>14.537521999999999</v>
      </c>
      <c r="D2595">
        <v>-1.840487235062566E-2</v>
      </c>
      <c r="E2595">
        <v>-1.840487235062566E-2</v>
      </c>
      <c r="F2595">
        <v>2593</v>
      </c>
      <c r="G2595">
        <f t="shared" ca="1" si="42"/>
        <v>-1.3142819191410636E-2</v>
      </c>
    </row>
    <row r="2596" spans="2:7" x14ac:dyDescent="0.2">
      <c r="B2596" s="149">
        <v>41584</v>
      </c>
      <c r="C2596">
        <v>14.8101</v>
      </c>
      <c r="D2596">
        <v>-3.0581204440366409E-3</v>
      </c>
      <c r="E2596">
        <v>-3.0581204440366409E-3</v>
      </c>
      <c r="F2596">
        <v>2594</v>
      </c>
      <c r="G2596">
        <f t="shared" ca="1" si="42"/>
        <v>6.7171628641069459E-2</v>
      </c>
    </row>
    <row r="2597" spans="2:7" x14ac:dyDescent="0.2">
      <c r="B2597" s="149">
        <v>41583</v>
      </c>
      <c r="C2597">
        <v>14.85553</v>
      </c>
      <c r="D2597">
        <v>3.4810032235045897E-2</v>
      </c>
      <c r="E2597">
        <v>3.4810032235045897E-2</v>
      </c>
      <c r="F2597">
        <v>2595</v>
      </c>
      <c r="G2597">
        <f t="shared" ca="1" si="42"/>
        <v>6.3084310884405678E-2</v>
      </c>
    </row>
    <row r="2598" spans="2:7" x14ac:dyDescent="0.2">
      <c r="B2598" s="149">
        <v>41579</v>
      </c>
      <c r="C2598">
        <v>14.355803999999999</v>
      </c>
      <c r="D2598">
        <v>-2.4691286731428688E-2</v>
      </c>
      <c r="E2598">
        <v>-2.4691286731428688E-2</v>
      </c>
      <c r="F2598">
        <v>2596</v>
      </c>
      <c r="G2598">
        <f t="shared" ca="1" si="42"/>
        <v>1.8125479775727829E-2</v>
      </c>
    </row>
    <row r="2599" spans="2:7" x14ac:dyDescent="0.2">
      <c r="B2599" s="149">
        <v>41578</v>
      </c>
      <c r="C2599">
        <v>14.719241</v>
      </c>
      <c r="D2599">
        <v>-6.1349349430456258E-3</v>
      </c>
      <c r="E2599">
        <v>-6.1349349430456258E-3</v>
      </c>
      <c r="F2599">
        <v>2597</v>
      </c>
      <c r="G2599">
        <f t="shared" ca="1" si="42"/>
        <v>4.5663392526189318E-2</v>
      </c>
    </row>
    <row r="2600" spans="2:7" x14ac:dyDescent="0.2">
      <c r="B2600" s="149">
        <v>41577</v>
      </c>
      <c r="C2600">
        <v>14.8101</v>
      </c>
      <c r="D2600">
        <v>-1.2121276802949896E-2</v>
      </c>
      <c r="E2600">
        <v>-1.2121276802949896E-2</v>
      </c>
      <c r="F2600">
        <v>2598</v>
      </c>
      <c r="G2600">
        <f t="shared" ca="1" si="42"/>
        <v>-6.8902716003034686E-2</v>
      </c>
    </row>
    <row r="2601" spans="2:7" x14ac:dyDescent="0.2">
      <c r="B2601" s="149">
        <v>41576</v>
      </c>
      <c r="C2601">
        <v>14.991820000000001</v>
      </c>
      <c r="D2601">
        <v>-1.7857236445585782E-2</v>
      </c>
      <c r="E2601">
        <v>-1.7857236445585782E-2</v>
      </c>
      <c r="F2601">
        <v>2599</v>
      </c>
      <c r="G2601">
        <f t="shared" ca="1" si="42"/>
        <v>-4.1388797764947069E-3</v>
      </c>
    </row>
    <row r="2602" spans="2:7" x14ac:dyDescent="0.2">
      <c r="B2602" s="149">
        <v>41575</v>
      </c>
      <c r="C2602">
        <v>15.2644</v>
      </c>
      <c r="D2602">
        <v>-2.9672443086884684E-3</v>
      </c>
      <c r="E2602">
        <v>-2.9672443086884684E-3</v>
      </c>
      <c r="F2602">
        <v>2600</v>
      </c>
      <c r="G2602">
        <f t="shared" ca="1" si="42"/>
        <v>-1.317666550745282E-2</v>
      </c>
    </row>
    <row r="2603" spans="2:7" x14ac:dyDescent="0.2">
      <c r="B2603" s="149">
        <v>41572</v>
      </c>
      <c r="C2603">
        <v>15.309828</v>
      </c>
      <c r="D2603">
        <v>-2.6011448533828557E-2</v>
      </c>
      <c r="E2603">
        <v>-2.6011448533828557E-2</v>
      </c>
      <c r="F2603">
        <v>2601</v>
      </c>
      <c r="G2603">
        <f t="shared" ca="1" si="42"/>
        <v>4.6214842065314808E-2</v>
      </c>
    </row>
    <row r="2604" spans="2:7" x14ac:dyDescent="0.2">
      <c r="B2604" s="149">
        <v>41571</v>
      </c>
      <c r="C2604">
        <v>15.718693999999999</v>
      </c>
      <c r="D2604">
        <v>1.764695942676079E-2</v>
      </c>
      <c r="E2604">
        <v>1.764695942676079E-2</v>
      </c>
      <c r="F2604">
        <v>2602</v>
      </c>
      <c r="G2604">
        <f t="shared" ca="1" si="42"/>
        <v>7.6335360436001365E-2</v>
      </c>
    </row>
    <row r="2605" spans="2:7" x14ac:dyDescent="0.2">
      <c r="B2605" s="149">
        <v>41570</v>
      </c>
      <c r="C2605">
        <v>15.446116999999999</v>
      </c>
      <c r="D2605">
        <v>-2.2988502838947735E-2</v>
      </c>
      <c r="E2605">
        <v>-2.2988502838947735E-2</v>
      </c>
      <c r="F2605">
        <v>2603</v>
      </c>
      <c r="G2605">
        <f t="shared" ca="1" si="42"/>
        <v>-7.5221645815683209E-3</v>
      </c>
    </row>
    <row r="2606" spans="2:7" x14ac:dyDescent="0.2">
      <c r="B2606" s="149">
        <v>41569</v>
      </c>
      <c r="C2606">
        <v>15.809555</v>
      </c>
      <c r="D2606">
        <v>5.4545412098064072E-2</v>
      </c>
      <c r="E2606">
        <v>5.4545412098064072E-2</v>
      </c>
      <c r="F2606">
        <v>2604</v>
      </c>
      <c r="G2606">
        <f t="shared" ca="1" si="42"/>
        <v>-7.2609448303948221E-2</v>
      </c>
    </row>
    <row r="2607" spans="2:7" x14ac:dyDescent="0.2">
      <c r="B2607" s="149">
        <v>41568</v>
      </c>
      <c r="C2607">
        <v>14.991820000000001</v>
      </c>
      <c r="D2607">
        <v>-9.0089911435725159E-3</v>
      </c>
      <c r="E2607">
        <v>-9.0089911435725159E-3</v>
      </c>
      <c r="F2607">
        <v>2605</v>
      </c>
      <c r="G2607">
        <f t="shared" ca="1" si="42"/>
        <v>-2.8565132372160826E-2</v>
      </c>
    </row>
    <row r="2608" spans="2:7" x14ac:dyDescent="0.2">
      <c r="B2608" s="149">
        <v>41565</v>
      </c>
      <c r="C2608">
        <v>15.128109</v>
      </c>
      <c r="D2608">
        <v>9.090890899170324E-3</v>
      </c>
      <c r="E2608">
        <v>9.090890899170324E-3</v>
      </c>
      <c r="F2608">
        <v>2606</v>
      </c>
      <c r="G2608">
        <f t="shared" ca="1" si="42"/>
        <v>-5.166725765561671E-3</v>
      </c>
    </row>
    <row r="2609" spans="2:7" x14ac:dyDescent="0.2">
      <c r="B2609" s="149">
        <v>41564</v>
      </c>
      <c r="C2609">
        <v>14.991820000000001</v>
      </c>
      <c r="D2609">
        <v>0</v>
      </c>
      <c r="E2609">
        <v>0</v>
      </c>
      <c r="F2609">
        <v>2607</v>
      </c>
      <c r="G2609">
        <f t="shared" ca="1" si="42"/>
        <v>-3.9288453927237621E-2</v>
      </c>
    </row>
    <row r="2610" spans="2:7" x14ac:dyDescent="0.2">
      <c r="B2610" s="149">
        <v>41562</v>
      </c>
      <c r="C2610">
        <v>14.991820000000001</v>
      </c>
      <c r="D2610">
        <v>6.0975261931092914E-3</v>
      </c>
      <c r="E2610">
        <v>6.0975261931092914E-3</v>
      </c>
      <c r="F2610">
        <v>2608</v>
      </c>
      <c r="G2610">
        <f t="shared" ca="1" si="42"/>
        <v>5.307898588717147E-2</v>
      </c>
    </row>
    <row r="2611" spans="2:7" x14ac:dyDescent="0.2">
      <c r="B2611" s="149">
        <v>41561</v>
      </c>
      <c r="C2611">
        <v>14.900961000000001</v>
      </c>
      <c r="D2611">
        <v>6.1350699860230722E-3</v>
      </c>
      <c r="E2611">
        <v>6.1350699860230722E-3</v>
      </c>
      <c r="F2611">
        <v>2609</v>
      </c>
      <c r="G2611">
        <f t="shared" ca="1" si="42"/>
        <v>-8.4215474054242043E-3</v>
      </c>
    </row>
    <row r="2612" spans="2:7" x14ac:dyDescent="0.2">
      <c r="B2612" s="149">
        <v>41558</v>
      </c>
      <c r="C2612">
        <v>14.8101</v>
      </c>
      <c r="D2612">
        <v>-1.510582054564498E-2</v>
      </c>
      <c r="E2612">
        <v>-1.510582054564498E-2</v>
      </c>
      <c r="F2612">
        <v>2610</v>
      </c>
      <c r="G2612">
        <f t="shared" ca="1" si="42"/>
        <v>4.2569902487814046E-2</v>
      </c>
    </row>
    <row r="2613" spans="2:7" x14ac:dyDescent="0.2">
      <c r="B2613" s="149">
        <v>41557</v>
      </c>
      <c r="C2613">
        <v>15.03725</v>
      </c>
      <c r="D2613">
        <v>-6.0059720616767124E-3</v>
      </c>
      <c r="E2613">
        <v>-6.0059720616767124E-3</v>
      </c>
      <c r="F2613">
        <v>2611</v>
      </c>
      <c r="G2613">
        <f t="shared" ca="1" si="42"/>
        <v>-2.5980021844630798E-2</v>
      </c>
    </row>
    <row r="2614" spans="2:7" x14ac:dyDescent="0.2">
      <c r="B2614" s="149">
        <v>41556</v>
      </c>
      <c r="C2614">
        <v>15.128109</v>
      </c>
      <c r="D2614">
        <v>1.5243849037656005E-2</v>
      </c>
      <c r="E2614">
        <v>1.5243849037656005E-2</v>
      </c>
      <c r="F2614">
        <v>2612</v>
      </c>
      <c r="G2614">
        <f t="shared" ca="1" si="42"/>
        <v>-1.4777127477454188E-2</v>
      </c>
    </row>
    <row r="2615" spans="2:7" x14ac:dyDescent="0.2">
      <c r="B2615" s="149">
        <v>41555</v>
      </c>
      <c r="C2615">
        <v>14.900961000000001</v>
      </c>
      <c r="D2615">
        <v>1.2345745273142842E-2</v>
      </c>
      <c r="E2615">
        <v>1.2345745273142842E-2</v>
      </c>
      <c r="F2615">
        <v>2613</v>
      </c>
      <c r="G2615">
        <f t="shared" ca="1" si="42"/>
        <v>2.4755254445894695E-3</v>
      </c>
    </row>
    <row r="2616" spans="2:7" x14ac:dyDescent="0.2">
      <c r="B2616" s="149">
        <v>41554</v>
      </c>
      <c r="C2616">
        <v>14.719241</v>
      </c>
      <c r="D2616">
        <v>1.5673996549290518E-2</v>
      </c>
      <c r="E2616">
        <v>1.5673996549290518E-2</v>
      </c>
      <c r="F2616">
        <v>2614</v>
      </c>
      <c r="G2616">
        <f t="shared" ca="1" si="42"/>
        <v>6.1739227311291028E-2</v>
      </c>
    </row>
    <row r="2617" spans="2:7" x14ac:dyDescent="0.2">
      <c r="B2617" s="149">
        <v>41551</v>
      </c>
      <c r="C2617">
        <v>14.492092</v>
      </c>
      <c r="D2617">
        <v>-1.8461635991642727E-2</v>
      </c>
      <c r="E2617">
        <v>-1.8461635991642727E-2</v>
      </c>
      <c r="F2617">
        <v>2615</v>
      </c>
      <c r="G2617">
        <f t="shared" ca="1" si="42"/>
        <v>6.8052284592297558E-3</v>
      </c>
    </row>
    <row r="2618" spans="2:7" x14ac:dyDescent="0.2">
      <c r="B2618" s="149">
        <v>41550</v>
      </c>
      <c r="C2618">
        <v>14.764671999999999</v>
      </c>
      <c r="D2618">
        <v>3.1746132682914617E-2</v>
      </c>
      <c r="E2618">
        <v>3.1746132682914617E-2</v>
      </c>
      <c r="F2618">
        <v>2616</v>
      </c>
      <c r="G2618">
        <f t="shared" ca="1" si="42"/>
        <v>-3.121412538508235E-3</v>
      </c>
    </row>
    <row r="2619" spans="2:7" x14ac:dyDescent="0.2">
      <c r="B2619" s="149">
        <v>41548</v>
      </c>
      <c r="C2619">
        <v>14.310373</v>
      </c>
      <c r="D2619">
        <v>1.612904829178324E-2</v>
      </c>
      <c r="E2619">
        <v>1.612904829178324E-2</v>
      </c>
      <c r="F2619">
        <v>2617</v>
      </c>
      <c r="G2619">
        <f t="shared" ca="1" si="42"/>
        <v>2.011041434604275E-2</v>
      </c>
    </row>
    <row r="2620" spans="2:7" x14ac:dyDescent="0.2">
      <c r="B2620" s="149">
        <v>41547</v>
      </c>
      <c r="C2620">
        <v>14.083224</v>
      </c>
      <c r="D2620">
        <v>3.2360490752217108E-3</v>
      </c>
      <c r="E2620">
        <v>3.2360490752217108E-3</v>
      </c>
      <c r="F2620">
        <v>2618</v>
      </c>
      <c r="G2620">
        <f t="shared" ca="1" si="42"/>
        <v>1.7500989380758319E-2</v>
      </c>
    </row>
    <row r="2621" spans="2:7" x14ac:dyDescent="0.2">
      <c r="B2621" s="149">
        <v>41544</v>
      </c>
      <c r="C2621">
        <v>14.037796999999999</v>
      </c>
      <c r="D2621">
        <v>-3.2256108402451108E-3</v>
      </c>
      <c r="E2621">
        <v>-3.2256108402451108E-3</v>
      </c>
      <c r="F2621">
        <v>2619</v>
      </c>
      <c r="G2621">
        <f t="shared" ca="1" si="42"/>
        <v>3.1720625745371182E-3</v>
      </c>
    </row>
    <row r="2622" spans="2:7" x14ac:dyDescent="0.2">
      <c r="B2622" s="149">
        <v>41543</v>
      </c>
      <c r="C2622">
        <v>14.083224</v>
      </c>
      <c r="D2622">
        <v>0</v>
      </c>
      <c r="E2622">
        <v>0</v>
      </c>
      <c r="F2622">
        <v>2620</v>
      </c>
      <c r="G2622">
        <f t="shared" ca="1" si="42"/>
        <v>-5.8887501312048916E-2</v>
      </c>
    </row>
    <row r="2623" spans="2:7" x14ac:dyDescent="0.2">
      <c r="B2623" s="149">
        <v>41542</v>
      </c>
      <c r="C2623">
        <v>14.083224</v>
      </c>
      <c r="D2623">
        <v>1.3071821139378716E-2</v>
      </c>
      <c r="E2623">
        <v>1.3071821139378716E-2</v>
      </c>
      <c r="F2623">
        <v>2621</v>
      </c>
      <c r="G2623">
        <f t="shared" ca="1" si="42"/>
        <v>-2.2015444895664829E-2</v>
      </c>
    </row>
    <row r="2624" spans="2:7" x14ac:dyDescent="0.2">
      <c r="B2624" s="149">
        <v>41541</v>
      </c>
      <c r="C2624">
        <v>13.901505999999999</v>
      </c>
      <c r="D2624">
        <v>-1.2903153425664468E-2</v>
      </c>
      <c r="E2624">
        <v>-1.2903153425664468E-2</v>
      </c>
      <c r="F2624">
        <v>2622</v>
      </c>
      <c r="G2624">
        <f t="shared" ca="1" si="42"/>
        <v>-9.1979868138072282E-3</v>
      </c>
    </row>
    <row r="2625" spans="2:7" x14ac:dyDescent="0.2">
      <c r="B2625" s="149">
        <v>41540</v>
      </c>
      <c r="C2625">
        <v>14.083224</v>
      </c>
      <c r="D2625">
        <v>0</v>
      </c>
      <c r="E2625">
        <v>0</v>
      </c>
      <c r="F2625">
        <v>2623</v>
      </c>
      <c r="G2625">
        <f t="shared" ca="1" si="42"/>
        <v>1.4133766857406796E-2</v>
      </c>
    </row>
    <row r="2626" spans="2:7" x14ac:dyDescent="0.2">
      <c r="B2626" s="149">
        <v>41537</v>
      </c>
      <c r="C2626">
        <v>14.083224</v>
      </c>
      <c r="D2626">
        <v>0</v>
      </c>
      <c r="E2626">
        <v>0</v>
      </c>
      <c r="F2626">
        <v>2624</v>
      </c>
      <c r="G2626">
        <f t="shared" ca="1" si="42"/>
        <v>-1.7968396014726468E-2</v>
      </c>
    </row>
    <row r="2627" spans="2:7" x14ac:dyDescent="0.2">
      <c r="B2627" s="149">
        <v>41536</v>
      </c>
      <c r="C2627">
        <v>14.083224</v>
      </c>
      <c r="D2627">
        <v>1.3071821139378716E-2</v>
      </c>
      <c r="E2627">
        <v>1.3071821139378716E-2</v>
      </c>
      <c r="F2627">
        <v>2625</v>
      </c>
      <c r="G2627">
        <f t="shared" ref="G2627:G2690" ca="1" si="43">_xlfn.NORM.INV(RAND(),$N$5,$N$6)</f>
        <v>1.9202017540659588E-2</v>
      </c>
    </row>
    <row r="2628" spans="2:7" x14ac:dyDescent="0.2">
      <c r="B2628" s="149">
        <v>41535</v>
      </c>
      <c r="C2628">
        <v>13.901505999999999</v>
      </c>
      <c r="D2628">
        <v>-6.4934698315831547E-3</v>
      </c>
      <c r="E2628">
        <v>-6.4934698315831547E-3</v>
      </c>
      <c r="F2628">
        <v>2626</v>
      </c>
      <c r="G2628">
        <f t="shared" ca="1" si="43"/>
        <v>-3.2550998604946299E-2</v>
      </c>
    </row>
    <row r="2629" spans="2:7" x14ac:dyDescent="0.2">
      <c r="B2629" s="149">
        <v>41534</v>
      </c>
      <c r="C2629">
        <v>13.992364999999999</v>
      </c>
      <c r="D2629">
        <v>8.0701804521034121E-2</v>
      </c>
      <c r="E2629">
        <v>8.0701804521034121E-2</v>
      </c>
      <c r="F2629">
        <v>2627</v>
      </c>
      <c r="G2629">
        <f t="shared" ca="1" si="43"/>
        <v>-4.3517365298296869E-2</v>
      </c>
    </row>
    <row r="2630" spans="2:7" x14ac:dyDescent="0.2">
      <c r="B2630" s="149">
        <v>41533</v>
      </c>
      <c r="C2630">
        <v>12.947480000000001</v>
      </c>
      <c r="D2630">
        <v>-1.3840904243975286E-2</v>
      </c>
      <c r="E2630">
        <v>-1.3840904243975286E-2</v>
      </c>
      <c r="F2630">
        <v>2628</v>
      </c>
      <c r="G2630">
        <f t="shared" ca="1" si="43"/>
        <v>6.0152322844494281E-2</v>
      </c>
    </row>
    <row r="2631" spans="2:7" x14ac:dyDescent="0.2">
      <c r="B2631" s="149">
        <v>41530</v>
      </c>
      <c r="C2631">
        <v>13.129200000000001</v>
      </c>
      <c r="D2631">
        <v>-3.4484454670156944E-3</v>
      </c>
      <c r="E2631">
        <v>-3.4484454670156944E-3</v>
      </c>
      <c r="F2631">
        <v>2629</v>
      </c>
      <c r="G2631">
        <f t="shared" ca="1" si="43"/>
        <v>-2.5052045271030228E-2</v>
      </c>
    </row>
    <row r="2632" spans="2:7" x14ac:dyDescent="0.2">
      <c r="B2632" s="149">
        <v>41529</v>
      </c>
      <c r="C2632">
        <v>13.174632000000001</v>
      </c>
      <c r="D2632">
        <v>3.4603783931998837E-3</v>
      </c>
      <c r="E2632">
        <v>3.4603783931998837E-3</v>
      </c>
      <c r="F2632">
        <v>2630</v>
      </c>
      <c r="G2632">
        <f t="shared" ca="1" si="43"/>
        <v>-1.7124509766973089E-2</v>
      </c>
    </row>
    <row r="2633" spans="2:7" x14ac:dyDescent="0.2">
      <c r="B2633" s="149">
        <v>41528</v>
      </c>
      <c r="C2633">
        <v>13.129200000000001</v>
      </c>
      <c r="D2633">
        <v>-1.0274101426023351E-2</v>
      </c>
      <c r="E2633">
        <v>-1.0274101426023351E-2</v>
      </c>
      <c r="F2633">
        <v>2631</v>
      </c>
      <c r="G2633">
        <f t="shared" ca="1" si="43"/>
        <v>-4.3157053180629693E-2</v>
      </c>
    </row>
    <row r="2634" spans="2:7" x14ac:dyDescent="0.2">
      <c r="B2634" s="149">
        <v>41527</v>
      </c>
      <c r="C2634">
        <v>13.265491000000001</v>
      </c>
      <c r="D2634">
        <v>3.4365958578552258E-3</v>
      </c>
      <c r="E2634">
        <v>3.4365958578552258E-3</v>
      </c>
      <c r="F2634">
        <v>2632</v>
      </c>
      <c r="G2634">
        <f t="shared" ca="1" si="43"/>
        <v>-3.6068709021323545E-2</v>
      </c>
    </row>
    <row r="2635" spans="2:7" x14ac:dyDescent="0.2">
      <c r="B2635" s="149">
        <v>41523</v>
      </c>
      <c r="C2635">
        <v>13.220058999999999</v>
      </c>
      <c r="D2635">
        <v>-3.4248261146158625E-3</v>
      </c>
      <c r="E2635">
        <v>-3.4248261146158625E-3</v>
      </c>
      <c r="F2635">
        <v>2633</v>
      </c>
      <c r="G2635">
        <f t="shared" ca="1" si="43"/>
        <v>-6.6641034906516433E-2</v>
      </c>
    </row>
    <row r="2636" spans="2:7" x14ac:dyDescent="0.2">
      <c r="B2636" s="149">
        <v>41522</v>
      </c>
      <c r="C2636">
        <v>13.265491000000001</v>
      </c>
      <c r="D2636">
        <v>6.8965114167894798E-3</v>
      </c>
      <c r="E2636">
        <v>6.8965114167894798E-3</v>
      </c>
      <c r="F2636">
        <v>2634</v>
      </c>
      <c r="G2636">
        <f t="shared" ca="1" si="43"/>
        <v>4.6714393009185576E-2</v>
      </c>
    </row>
    <row r="2637" spans="2:7" x14ac:dyDescent="0.2">
      <c r="B2637" s="149">
        <v>41521</v>
      </c>
      <c r="C2637">
        <v>13.174632000000001</v>
      </c>
      <c r="D2637">
        <v>1.3986243266520018E-2</v>
      </c>
      <c r="E2637">
        <v>1.3986243266520018E-2</v>
      </c>
      <c r="F2637">
        <v>2635</v>
      </c>
      <c r="G2637">
        <f t="shared" ca="1" si="43"/>
        <v>-1.3329520989809581E-3</v>
      </c>
    </row>
    <row r="2638" spans="2:7" x14ac:dyDescent="0.2">
      <c r="B2638" s="149">
        <v>41520</v>
      </c>
      <c r="C2638">
        <v>12.99291</v>
      </c>
      <c r="D2638">
        <v>-1.7182147220371629E-2</v>
      </c>
      <c r="E2638">
        <v>-1.7182147220371629E-2</v>
      </c>
      <c r="F2638">
        <v>2636</v>
      </c>
      <c r="G2638">
        <f t="shared" ca="1" si="43"/>
        <v>9.1979757354420655E-3</v>
      </c>
    </row>
    <row r="2639" spans="2:7" x14ac:dyDescent="0.2">
      <c r="B2639" s="149">
        <v>41519</v>
      </c>
      <c r="C2639">
        <v>13.220058999999999</v>
      </c>
      <c r="D2639">
        <v>8.9887447776115945E-2</v>
      </c>
      <c r="E2639">
        <v>8.9887447776115945E-2</v>
      </c>
      <c r="F2639">
        <v>2637</v>
      </c>
      <c r="G2639">
        <f t="shared" ca="1" si="43"/>
        <v>-8.5791757280736125E-2</v>
      </c>
    </row>
    <row r="2640" spans="2:7" x14ac:dyDescent="0.2">
      <c r="B2640" s="149">
        <v>41516</v>
      </c>
      <c r="C2640">
        <v>12.129747</v>
      </c>
      <c r="D2640">
        <v>-7.4347389048855317E-3</v>
      </c>
      <c r="E2640">
        <v>-7.4347389048855317E-3</v>
      </c>
      <c r="F2640">
        <v>2638</v>
      </c>
      <c r="G2640">
        <f t="shared" ca="1" si="43"/>
        <v>-1.1934132879875778E-2</v>
      </c>
    </row>
    <row r="2641" spans="2:7" x14ac:dyDescent="0.2">
      <c r="B2641" s="149">
        <v>41515</v>
      </c>
      <c r="C2641">
        <v>12.220604</v>
      </c>
      <c r="D2641">
        <v>7.4904282834588175E-3</v>
      </c>
      <c r="E2641">
        <v>7.4904282834588175E-3</v>
      </c>
      <c r="F2641">
        <v>2639</v>
      </c>
      <c r="G2641">
        <f t="shared" ca="1" si="43"/>
        <v>4.3769600874390371E-2</v>
      </c>
    </row>
    <row r="2642" spans="2:7" x14ac:dyDescent="0.2">
      <c r="B2642" s="149">
        <v>41514</v>
      </c>
      <c r="C2642">
        <v>12.129747</v>
      </c>
      <c r="D2642">
        <v>-1.8382208344588893E-2</v>
      </c>
      <c r="E2642">
        <v>-1.8382208344588893E-2</v>
      </c>
      <c r="F2642">
        <v>2640</v>
      </c>
      <c r="G2642">
        <f t="shared" ca="1" si="43"/>
        <v>1.0412320168254004E-2</v>
      </c>
    </row>
    <row r="2643" spans="2:7" x14ac:dyDescent="0.2">
      <c r="B2643" s="149">
        <v>41513</v>
      </c>
      <c r="C2643">
        <v>12.356894</v>
      </c>
      <c r="D2643">
        <v>-1.0909069370071635E-2</v>
      </c>
      <c r="E2643">
        <v>-1.0909069370071635E-2</v>
      </c>
      <c r="F2643">
        <v>2641</v>
      </c>
      <c r="G2643">
        <f t="shared" ca="1" si="43"/>
        <v>6.9634247629617951E-2</v>
      </c>
    </row>
    <row r="2644" spans="2:7" x14ac:dyDescent="0.2">
      <c r="B2644" s="149">
        <v>41512</v>
      </c>
      <c r="C2644">
        <v>12.493183</v>
      </c>
      <c r="D2644">
        <v>0</v>
      </c>
      <c r="E2644">
        <v>0</v>
      </c>
      <c r="F2644">
        <v>2642</v>
      </c>
      <c r="G2644">
        <f t="shared" ca="1" si="43"/>
        <v>3.0958330021792133E-2</v>
      </c>
    </row>
    <row r="2645" spans="2:7" x14ac:dyDescent="0.2">
      <c r="B2645" s="149">
        <v>41509</v>
      </c>
      <c r="C2645">
        <v>12.493183</v>
      </c>
      <c r="D2645">
        <v>-1.7857236913530482E-2</v>
      </c>
      <c r="E2645">
        <v>-1.7857236913530482E-2</v>
      </c>
      <c r="F2645">
        <v>2643</v>
      </c>
      <c r="G2645">
        <f t="shared" ca="1" si="43"/>
        <v>1.6899097636442557E-2</v>
      </c>
    </row>
    <row r="2646" spans="2:7" x14ac:dyDescent="0.2">
      <c r="B2646" s="149">
        <v>41508</v>
      </c>
      <c r="C2646">
        <v>12.720333</v>
      </c>
      <c r="D2646">
        <v>0</v>
      </c>
      <c r="E2646">
        <v>0</v>
      </c>
      <c r="F2646">
        <v>2644</v>
      </c>
      <c r="G2646">
        <f t="shared" ca="1" si="43"/>
        <v>-2.7319001916666946E-2</v>
      </c>
    </row>
    <row r="2647" spans="2:7" x14ac:dyDescent="0.2">
      <c r="B2647" s="149">
        <v>41507</v>
      </c>
      <c r="C2647">
        <v>12.720333</v>
      </c>
      <c r="D2647">
        <v>-1.4084503767307658E-2</v>
      </c>
      <c r="E2647">
        <v>-1.4084503767307658E-2</v>
      </c>
      <c r="F2647">
        <v>2645</v>
      </c>
      <c r="G2647">
        <f t="shared" ca="1" si="43"/>
        <v>-1.9189478104861862E-2</v>
      </c>
    </row>
    <row r="2648" spans="2:7" x14ac:dyDescent="0.2">
      <c r="B2648" s="149">
        <v>41506</v>
      </c>
      <c r="C2648">
        <v>12.902051999999999</v>
      </c>
      <c r="D2648">
        <v>1.4285710916530196E-2</v>
      </c>
      <c r="E2648">
        <v>1.4285710916530196E-2</v>
      </c>
      <c r="F2648">
        <v>2646</v>
      </c>
      <c r="G2648">
        <f t="shared" ca="1" si="43"/>
        <v>3.2277105025788413E-2</v>
      </c>
    </row>
    <row r="2649" spans="2:7" x14ac:dyDescent="0.2">
      <c r="B2649" s="149">
        <v>41505</v>
      </c>
      <c r="C2649">
        <v>12.720333</v>
      </c>
      <c r="D2649">
        <v>-2.097890310946509E-2</v>
      </c>
      <c r="E2649">
        <v>-2.097890310946509E-2</v>
      </c>
      <c r="F2649">
        <v>2647</v>
      </c>
      <c r="G2649">
        <f t="shared" ca="1" si="43"/>
        <v>2.2621675176155865E-3</v>
      </c>
    </row>
    <row r="2650" spans="2:7" x14ac:dyDescent="0.2">
      <c r="B2650" s="149">
        <v>41502</v>
      </c>
      <c r="C2650">
        <v>12.99291</v>
      </c>
      <c r="D2650">
        <v>-4.9833933690629863E-2</v>
      </c>
      <c r="E2650">
        <v>-4.9833933690629863E-2</v>
      </c>
      <c r="F2650">
        <v>2648</v>
      </c>
      <c r="G2650">
        <f t="shared" ca="1" si="43"/>
        <v>2.68709663920054E-2</v>
      </c>
    </row>
    <row r="2651" spans="2:7" x14ac:dyDescent="0.2">
      <c r="B2651" s="149">
        <v>41500</v>
      </c>
      <c r="C2651">
        <v>13.674357000000001</v>
      </c>
      <c r="D2651">
        <v>4.8780358729660599E-2</v>
      </c>
      <c r="E2651">
        <v>4.8780358729660599E-2</v>
      </c>
      <c r="F2651">
        <v>2649</v>
      </c>
      <c r="G2651">
        <f t="shared" ca="1" si="43"/>
        <v>-8.7527693351041935E-2</v>
      </c>
    </row>
    <row r="2652" spans="2:7" x14ac:dyDescent="0.2">
      <c r="B2652" s="149">
        <v>41499</v>
      </c>
      <c r="C2652">
        <v>13.038342</v>
      </c>
      <c r="D2652">
        <v>-1.3513481817929352E-2</v>
      </c>
      <c r="E2652">
        <v>-1.3513481817929352E-2</v>
      </c>
      <c r="F2652">
        <v>2650</v>
      </c>
      <c r="G2652">
        <f t="shared" ca="1" si="43"/>
        <v>2.8917570843736903E-2</v>
      </c>
    </row>
    <row r="2653" spans="2:7" x14ac:dyDescent="0.2">
      <c r="B2653" s="149">
        <v>41498</v>
      </c>
      <c r="C2653">
        <v>13.216949</v>
      </c>
      <c r="D2653">
        <v>9.6296366954213716E-2</v>
      </c>
      <c r="E2653">
        <v>9.6296366954213716E-2</v>
      </c>
      <c r="F2653">
        <v>2651</v>
      </c>
      <c r="G2653">
        <f t="shared" ca="1" si="43"/>
        <v>-1.4652044078496898E-2</v>
      </c>
    </row>
    <row r="2654" spans="2:7" x14ac:dyDescent="0.2">
      <c r="B2654" s="149">
        <v>41494</v>
      </c>
      <c r="C2654">
        <v>12.055999999999999</v>
      </c>
      <c r="D2654">
        <v>2.2727436606126021E-2</v>
      </c>
      <c r="E2654">
        <v>2.2727436606126021E-2</v>
      </c>
      <c r="F2654">
        <v>2652</v>
      </c>
      <c r="G2654">
        <f t="shared" ca="1" si="43"/>
        <v>1.1499106106933554E-2</v>
      </c>
    </row>
    <row r="2655" spans="2:7" x14ac:dyDescent="0.2">
      <c r="B2655" s="149">
        <v>41493</v>
      </c>
      <c r="C2655">
        <v>11.788087000000001</v>
      </c>
      <c r="D2655">
        <v>-1.1236325439750264E-2</v>
      </c>
      <c r="E2655">
        <v>-1.1236325439750264E-2</v>
      </c>
      <c r="F2655">
        <v>2653</v>
      </c>
      <c r="G2655">
        <f t="shared" ca="1" si="43"/>
        <v>-1.3918149482485648E-2</v>
      </c>
    </row>
    <row r="2656" spans="2:7" x14ac:dyDescent="0.2">
      <c r="B2656" s="149">
        <v>41492</v>
      </c>
      <c r="C2656">
        <v>11.922046999999999</v>
      </c>
      <c r="D2656">
        <v>-1.1110899137358991E-2</v>
      </c>
      <c r="E2656">
        <v>-1.1110899137358991E-2</v>
      </c>
      <c r="F2656">
        <v>2654</v>
      </c>
      <c r="G2656">
        <f t="shared" ca="1" si="43"/>
        <v>2.1680786400036536E-2</v>
      </c>
    </row>
    <row r="2657" spans="2:7" x14ac:dyDescent="0.2">
      <c r="B2657" s="149">
        <v>41491</v>
      </c>
      <c r="C2657">
        <v>12.055999999999999</v>
      </c>
      <c r="D2657">
        <v>-1.0988884781681786E-2</v>
      </c>
      <c r="E2657">
        <v>-1.0988884781681786E-2</v>
      </c>
      <c r="F2657">
        <v>2655</v>
      </c>
      <c r="G2657">
        <f t="shared" ca="1" si="43"/>
        <v>-3.4332629786148379E-2</v>
      </c>
    </row>
    <row r="2658" spans="2:7" x14ac:dyDescent="0.2">
      <c r="B2658" s="149">
        <v>41488</v>
      </c>
      <c r="C2658">
        <v>12.189954</v>
      </c>
      <c r="D2658">
        <v>-2.1505527390844683E-2</v>
      </c>
      <c r="E2658">
        <v>-2.1505527390844683E-2</v>
      </c>
      <c r="F2658">
        <v>2656</v>
      </c>
      <c r="G2658">
        <f t="shared" ca="1" si="43"/>
        <v>-4.4662449718894243E-2</v>
      </c>
    </row>
    <row r="2659" spans="2:7" x14ac:dyDescent="0.2">
      <c r="B2659" s="149">
        <v>41487</v>
      </c>
      <c r="C2659">
        <v>12.457867</v>
      </c>
      <c r="D2659">
        <v>7.2201591065867493E-3</v>
      </c>
      <c r="E2659">
        <v>7.2201591065867493E-3</v>
      </c>
      <c r="F2659">
        <v>2657</v>
      </c>
      <c r="G2659">
        <f t="shared" ca="1" si="43"/>
        <v>2.3534073295903655E-2</v>
      </c>
    </row>
    <row r="2660" spans="2:7" x14ac:dyDescent="0.2">
      <c r="B2660" s="149">
        <v>41486</v>
      </c>
      <c r="C2660">
        <v>12.368563999999999</v>
      </c>
      <c r="D2660">
        <v>1.0948940905993843E-2</v>
      </c>
      <c r="E2660">
        <v>1.0948940905993843E-2</v>
      </c>
      <c r="F2660">
        <v>2658</v>
      </c>
      <c r="G2660">
        <f t="shared" ca="1" si="43"/>
        <v>3.4554229595541934E-2</v>
      </c>
    </row>
    <row r="2661" spans="2:7" x14ac:dyDescent="0.2">
      <c r="B2661" s="149">
        <v>41485</v>
      </c>
      <c r="C2661">
        <v>12.234608</v>
      </c>
      <c r="D2661">
        <v>-1.7921125663004793E-2</v>
      </c>
      <c r="E2661">
        <v>-1.7921125663004793E-2</v>
      </c>
      <c r="F2661">
        <v>2659</v>
      </c>
      <c r="G2661">
        <f t="shared" ca="1" si="43"/>
        <v>-1.7032044794135986E-2</v>
      </c>
    </row>
    <row r="2662" spans="2:7" x14ac:dyDescent="0.2">
      <c r="B2662" s="149">
        <v>41484</v>
      </c>
      <c r="C2662">
        <v>12.457867</v>
      </c>
      <c r="D2662">
        <v>-2.1052699406456692E-2</v>
      </c>
      <c r="E2662">
        <v>-2.1052699406456692E-2</v>
      </c>
      <c r="F2662">
        <v>2660</v>
      </c>
      <c r="G2662">
        <f t="shared" ca="1" si="43"/>
        <v>-6.2812709628869728E-2</v>
      </c>
    </row>
    <row r="2663" spans="2:7" x14ac:dyDescent="0.2">
      <c r="B2663" s="149">
        <v>41481</v>
      </c>
      <c r="C2663">
        <v>12.725778999999999</v>
      </c>
      <c r="D2663">
        <v>-6.968663410139464E-3</v>
      </c>
      <c r="E2663">
        <v>-6.968663410139464E-3</v>
      </c>
      <c r="F2663">
        <v>2661</v>
      </c>
      <c r="G2663">
        <f t="shared" ca="1" si="43"/>
        <v>5.7628827731831811E-2</v>
      </c>
    </row>
    <row r="2664" spans="2:7" x14ac:dyDescent="0.2">
      <c r="B2664" s="149">
        <v>41480</v>
      </c>
      <c r="C2664">
        <v>12.815083</v>
      </c>
      <c r="D2664">
        <v>-2.0477655264178201E-2</v>
      </c>
      <c r="E2664">
        <v>-2.0477655264178201E-2</v>
      </c>
      <c r="F2664">
        <v>2662</v>
      </c>
      <c r="G2664">
        <f t="shared" ca="1" si="43"/>
        <v>1.528833755681387E-2</v>
      </c>
    </row>
    <row r="2665" spans="2:7" x14ac:dyDescent="0.2">
      <c r="B2665" s="149">
        <v>41479</v>
      </c>
      <c r="C2665">
        <v>13.082992000000001</v>
      </c>
      <c r="D2665">
        <v>4.2704609884141313E-2</v>
      </c>
      <c r="E2665">
        <v>4.2704609884141313E-2</v>
      </c>
      <c r="F2665">
        <v>2663</v>
      </c>
      <c r="G2665">
        <f t="shared" ca="1" si="43"/>
        <v>2.8385808371479858E-3</v>
      </c>
    </row>
    <row r="2666" spans="2:7" x14ac:dyDescent="0.2">
      <c r="B2666" s="149">
        <v>41478</v>
      </c>
      <c r="C2666">
        <v>12.547169999999999</v>
      </c>
      <c r="D2666">
        <v>3.5712800299458804E-3</v>
      </c>
      <c r="E2666">
        <v>3.5712800299458804E-3</v>
      </c>
      <c r="F2666">
        <v>2664</v>
      </c>
      <c r="G2666">
        <f t="shared" ca="1" si="43"/>
        <v>-3.3650283214985768E-2</v>
      </c>
    </row>
    <row r="2667" spans="2:7" x14ac:dyDescent="0.2">
      <c r="B2667" s="149">
        <v>41477</v>
      </c>
      <c r="C2667">
        <v>12.502520000000001</v>
      </c>
      <c r="D2667">
        <v>7.1944300646070028E-3</v>
      </c>
      <c r="E2667">
        <v>7.1944300646070028E-3</v>
      </c>
      <c r="F2667">
        <v>2665</v>
      </c>
      <c r="G2667">
        <f t="shared" ca="1" si="43"/>
        <v>6.7919754746511695E-3</v>
      </c>
    </row>
    <row r="2668" spans="2:7" x14ac:dyDescent="0.2">
      <c r="B2668" s="149">
        <v>41474</v>
      </c>
      <c r="C2668">
        <v>12.413214</v>
      </c>
      <c r="D2668">
        <v>-7.1430399631434742E-3</v>
      </c>
      <c r="E2668">
        <v>-7.1430399631434742E-3</v>
      </c>
      <c r="F2668">
        <v>2666</v>
      </c>
      <c r="G2668">
        <f t="shared" ca="1" si="43"/>
        <v>2.2749073638835696E-3</v>
      </c>
    </row>
    <row r="2669" spans="2:7" x14ac:dyDescent="0.2">
      <c r="B2669" s="149">
        <v>41473</v>
      </c>
      <c r="C2669">
        <v>12.502520000000001</v>
      </c>
      <c r="D2669">
        <v>0</v>
      </c>
      <c r="E2669">
        <v>0</v>
      </c>
      <c r="F2669">
        <v>2667</v>
      </c>
      <c r="G2669">
        <f t="shared" ca="1" si="43"/>
        <v>3.5152744766206175E-2</v>
      </c>
    </row>
    <row r="2670" spans="2:7" x14ac:dyDescent="0.2">
      <c r="B2670" s="149">
        <v>41472</v>
      </c>
      <c r="C2670">
        <v>12.502520000000001</v>
      </c>
      <c r="D2670">
        <v>-7.0920634043270302E-3</v>
      </c>
      <c r="E2670">
        <v>-7.0920634043270302E-3</v>
      </c>
      <c r="F2670">
        <v>2668</v>
      </c>
      <c r="G2670">
        <f t="shared" ca="1" si="43"/>
        <v>5.1331532249438476E-2</v>
      </c>
    </row>
    <row r="2671" spans="2:7" x14ac:dyDescent="0.2">
      <c r="B2671" s="149">
        <v>41471</v>
      </c>
      <c r="C2671">
        <v>12.591822000000001</v>
      </c>
      <c r="D2671">
        <v>-7.0422768451319125E-3</v>
      </c>
      <c r="E2671">
        <v>-7.0422768451319125E-3</v>
      </c>
      <c r="F2671">
        <v>2669</v>
      </c>
      <c r="G2671">
        <f t="shared" ca="1" si="43"/>
        <v>2.7823497791189557E-2</v>
      </c>
    </row>
    <row r="2672" spans="2:7" x14ac:dyDescent="0.2">
      <c r="B2672" s="149">
        <v>41470</v>
      </c>
      <c r="C2672">
        <v>12.681126000000001</v>
      </c>
      <c r="D2672">
        <v>-3.5088618150604768E-3</v>
      </c>
      <c r="E2672">
        <v>-3.5088618150604768E-3</v>
      </c>
      <c r="F2672">
        <v>2670</v>
      </c>
      <c r="G2672">
        <f t="shared" ca="1" si="43"/>
        <v>3.149849873183385E-2</v>
      </c>
    </row>
    <row r="2673" spans="2:7" x14ac:dyDescent="0.2">
      <c r="B2673" s="149">
        <v>41467</v>
      </c>
      <c r="C2673">
        <v>12.725778999999999</v>
      </c>
      <c r="D2673">
        <v>-3.4963586579590039E-3</v>
      </c>
      <c r="E2673">
        <v>-3.4963586579590039E-3</v>
      </c>
      <c r="F2673">
        <v>2671</v>
      </c>
      <c r="G2673">
        <f t="shared" ca="1" si="43"/>
        <v>1.1475471511404349E-2</v>
      </c>
    </row>
    <row r="2674" spans="2:7" x14ac:dyDescent="0.2">
      <c r="B2674" s="149">
        <v>41466</v>
      </c>
      <c r="C2674">
        <v>12.770429</v>
      </c>
      <c r="D2674">
        <v>-1.7182187444997322E-2</v>
      </c>
      <c r="E2674">
        <v>-1.7182187444997322E-2</v>
      </c>
      <c r="F2674">
        <v>2672</v>
      </c>
      <c r="G2674">
        <f t="shared" ca="1" si="43"/>
        <v>-1.9122415816417208E-2</v>
      </c>
    </row>
    <row r="2675" spans="2:7" x14ac:dyDescent="0.2">
      <c r="B2675" s="149">
        <v>41465</v>
      </c>
      <c r="C2675">
        <v>12.993689</v>
      </c>
      <c r="D2675">
        <v>2.1052542245154543E-2</v>
      </c>
      <c r="E2675">
        <v>2.1052542245154543E-2</v>
      </c>
      <c r="F2675">
        <v>2673</v>
      </c>
      <c r="G2675">
        <f t="shared" ca="1" si="43"/>
        <v>-3.2634274517405762E-2</v>
      </c>
    </row>
    <row r="2676" spans="2:7" x14ac:dyDescent="0.2">
      <c r="B2676" s="149">
        <v>41464</v>
      </c>
      <c r="C2676">
        <v>12.725778999999999</v>
      </c>
      <c r="D2676">
        <v>-2.7303616787352734E-2</v>
      </c>
      <c r="E2676">
        <v>-2.7303616787352734E-2</v>
      </c>
      <c r="F2676">
        <v>2674</v>
      </c>
      <c r="G2676">
        <f t="shared" ca="1" si="43"/>
        <v>-4.0164613027632474E-2</v>
      </c>
    </row>
    <row r="2677" spans="2:7" x14ac:dyDescent="0.2">
      <c r="B2677" s="149">
        <v>41463</v>
      </c>
      <c r="C2677">
        <v>13.082992000000001</v>
      </c>
      <c r="D2677">
        <v>2.0905756131271352E-2</v>
      </c>
      <c r="E2677">
        <v>2.0905756131271352E-2</v>
      </c>
      <c r="F2677">
        <v>2675</v>
      </c>
      <c r="G2677">
        <f t="shared" ca="1" si="43"/>
        <v>5.8401507769121147E-2</v>
      </c>
    </row>
    <row r="2678" spans="2:7" x14ac:dyDescent="0.2">
      <c r="B2678" s="149">
        <v>41460</v>
      </c>
      <c r="C2678">
        <v>12.815083</v>
      </c>
      <c r="D2678">
        <v>1.4134321478101983E-2</v>
      </c>
      <c r="E2678">
        <v>1.4134321478101983E-2</v>
      </c>
      <c r="F2678">
        <v>2676</v>
      </c>
      <c r="G2678">
        <f t="shared" ca="1" si="43"/>
        <v>-2.1233271504176313E-2</v>
      </c>
    </row>
    <row r="2679" spans="2:7" x14ac:dyDescent="0.2">
      <c r="B2679" s="149">
        <v>41459</v>
      </c>
      <c r="C2679">
        <v>12.636475000000001</v>
      </c>
      <c r="D2679">
        <v>-2.4138007461403124E-2</v>
      </c>
      <c r="E2679">
        <v>-2.4138007461403124E-2</v>
      </c>
      <c r="F2679">
        <v>2677</v>
      </c>
      <c r="G2679">
        <f t="shared" ca="1" si="43"/>
        <v>5.624600129715298E-2</v>
      </c>
    </row>
    <row r="2680" spans="2:7" x14ac:dyDescent="0.2">
      <c r="B2680" s="149">
        <v>41458</v>
      </c>
      <c r="C2680">
        <v>12.949039000000001</v>
      </c>
      <c r="D2680">
        <v>-3.4362835681228765E-3</v>
      </c>
      <c r="E2680">
        <v>-3.4362835681228765E-3</v>
      </c>
      <c r="F2680">
        <v>2678</v>
      </c>
      <c r="G2680">
        <f t="shared" ca="1" si="43"/>
        <v>1.0227611413416111E-2</v>
      </c>
    </row>
    <row r="2681" spans="2:7" x14ac:dyDescent="0.2">
      <c r="B2681" s="149">
        <v>41457</v>
      </c>
      <c r="C2681">
        <v>12.993689</v>
      </c>
      <c r="D2681">
        <v>6.9203602558075405E-3</v>
      </c>
      <c r="E2681">
        <v>6.9203602558075405E-3</v>
      </c>
      <c r="F2681">
        <v>2679</v>
      </c>
      <c r="G2681">
        <f t="shared" ca="1" si="43"/>
        <v>3.8082891003478142E-2</v>
      </c>
    </row>
    <row r="2682" spans="2:7" x14ac:dyDescent="0.2">
      <c r="B2682" s="149">
        <v>41456</v>
      </c>
      <c r="C2682">
        <v>12.904386000000001</v>
      </c>
      <c r="D2682">
        <v>1.0489624115211834E-2</v>
      </c>
      <c r="E2682">
        <v>1.0489624115211834E-2</v>
      </c>
      <c r="F2682">
        <v>2680</v>
      </c>
      <c r="G2682">
        <f t="shared" ca="1" si="43"/>
        <v>-5.1167815405039944E-2</v>
      </c>
    </row>
    <row r="2683" spans="2:7" x14ac:dyDescent="0.2">
      <c r="B2683" s="149">
        <v>41453</v>
      </c>
      <c r="C2683">
        <v>12.770429</v>
      </c>
      <c r="D2683">
        <v>2.1428400034552993E-2</v>
      </c>
      <c r="E2683">
        <v>2.1428400034552993E-2</v>
      </c>
      <c r="F2683">
        <v>2681</v>
      </c>
      <c r="G2683">
        <f t="shared" ca="1" si="43"/>
        <v>-6.9970028784489047E-2</v>
      </c>
    </row>
    <row r="2684" spans="2:7" x14ac:dyDescent="0.2">
      <c r="B2684" s="149">
        <v>41452</v>
      </c>
      <c r="C2684">
        <v>12.502520000000001</v>
      </c>
      <c r="D2684">
        <v>7.1944300646070028E-3</v>
      </c>
      <c r="E2684">
        <v>7.1944300646070028E-3</v>
      </c>
      <c r="F2684">
        <v>2682</v>
      </c>
      <c r="G2684">
        <f t="shared" ca="1" si="43"/>
        <v>-4.1094901165674193E-2</v>
      </c>
    </row>
    <row r="2685" spans="2:7" x14ac:dyDescent="0.2">
      <c r="B2685" s="149">
        <v>41451</v>
      </c>
      <c r="C2685">
        <v>12.413214</v>
      </c>
      <c r="D2685">
        <v>-4.1379518588213447E-2</v>
      </c>
      <c r="E2685">
        <v>-4.1379518588213447E-2</v>
      </c>
      <c r="F2685">
        <v>2683</v>
      </c>
      <c r="G2685">
        <f t="shared" ca="1" si="43"/>
        <v>6.5365555193510842E-3</v>
      </c>
    </row>
    <row r="2686" spans="2:7" x14ac:dyDescent="0.2">
      <c r="B2686" s="149">
        <v>41450</v>
      </c>
      <c r="C2686">
        <v>12.949039000000001</v>
      </c>
      <c r="D2686">
        <v>2.8368968366928975E-2</v>
      </c>
      <c r="E2686">
        <v>2.8368968366928975E-2</v>
      </c>
      <c r="F2686">
        <v>2684</v>
      </c>
      <c r="G2686">
        <f t="shared" ca="1" si="43"/>
        <v>1.9523786455218406E-2</v>
      </c>
    </row>
    <row r="2687" spans="2:7" x14ac:dyDescent="0.2">
      <c r="B2687" s="149">
        <v>41449</v>
      </c>
      <c r="C2687">
        <v>12.591822000000001</v>
      </c>
      <c r="D2687">
        <v>7.1427200276424265E-3</v>
      </c>
      <c r="E2687">
        <v>7.1427200276424265E-3</v>
      </c>
      <c r="F2687">
        <v>2685</v>
      </c>
      <c r="G2687">
        <f t="shared" ca="1" si="43"/>
        <v>-4.5182107256701624E-2</v>
      </c>
    </row>
    <row r="2688" spans="2:7" x14ac:dyDescent="0.2">
      <c r="B2688" s="149">
        <v>41446</v>
      </c>
      <c r="C2688">
        <v>12.502520000000001</v>
      </c>
      <c r="D2688">
        <v>3.7037159920371716E-2</v>
      </c>
      <c r="E2688">
        <v>3.7037159920371716E-2</v>
      </c>
      <c r="F2688">
        <v>2686</v>
      </c>
      <c r="G2688">
        <f t="shared" ca="1" si="43"/>
        <v>-2.9021065858032595E-2</v>
      </c>
    </row>
    <row r="2689" spans="2:7" x14ac:dyDescent="0.2">
      <c r="B2689" s="149">
        <v>41445</v>
      </c>
      <c r="C2689">
        <v>12.055999999999999</v>
      </c>
      <c r="D2689">
        <v>-3.9145879110588311E-2</v>
      </c>
      <c r="E2689">
        <v>-3.9145879110588311E-2</v>
      </c>
      <c r="F2689">
        <v>2687</v>
      </c>
      <c r="G2689">
        <f t="shared" ca="1" si="43"/>
        <v>1.8194302352641138E-2</v>
      </c>
    </row>
    <row r="2690" spans="2:7" x14ac:dyDescent="0.2">
      <c r="B2690" s="149">
        <v>41444</v>
      </c>
      <c r="C2690">
        <v>12.547169999999999</v>
      </c>
      <c r="D2690">
        <v>-7.0672398750443689E-3</v>
      </c>
      <c r="E2690">
        <v>-7.0672398750443689E-3</v>
      </c>
      <c r="F2690">
        <v>2688</v>
      </c>
      <c r="G2690">
        <f t="shared" ca="1" si="43"/>
        <v>5.0308777447204731E-2</v>
      </c>
    </row>
    <row r="2691" spans="2:7" x14ac:dyDescent="0.2">
      <c r="B2691" s="149">
        <v>41443</v>
      </c>
      <c r="C2691">
        <v>12.636475000000001</v>
      </c>
      <c r="D2691">
        <v>3.284674098262904E-2</v>
      </c>
      <c r="E2691">
        <v>3.284674098262904E-2</v>
      </c>
      <c r="F2691">
        <v>2689</v>
      </c>
      <c r="G2691">
        <f t="shared" ref="G2691:G2754" ca="1" si="44">_xlfn.NORM.INV(RAND(),$N$5,$N$6)</f>
        <v>3.2393707280048589E-2</v>
      </c>
    </row>
    <row r="2692" spans="2:7" x14ac:dyDescent="0.2">
      <c r="B2692" s="149">
        <v>41442</v>
      </c>
      <c r="C2692">
        <v>12.234608</v>
      </c>
      <c r="D2692">
        <v>-1.7921125663004793E-2</v>
      </c>
      <c r="E2692">
        <v>-1.7921125663004793E-2</v>
      </c>
      <c r="F2692">
        <v>2690</v>
      </c>
      <c r="G2692">
        <f t="shared" ca="1" si="44"/>
        <v>1.0609339030477822E-2</v>
      </c>
    </row>
    <row r="2693" spans="2:7" x14ac:dyDescent="0.2">
      <c r="B2693" s="149">
        <v>41439</v>
      </c>
      <c r="C2693">
        <v>12.457867</v>
      </c>
      <c r="D2693">
        <v>-1.0638253939739639E-2</v>
      </c>
      <c r="E2693">
        <v>-1.0638253939739639E-2</v>
      </c>
      <c r="F2693">
        <v>2691</v>
      </c>
      <c r="G2693">
        <f t="shared" ca="1" si="44"/>
        <v>-7.8524983894140504E-2</v>
      </c>
    </row>
    <row r="2694" spans="2:7" x14ac:dyDescent="0.2">
      <c r="B2694" s="149">
        <v>41438</v>
      </c>
      <c r="C2694">
        <v>12.591822000000001</v>
      </c>
      <c r="D2694">
        <v>-4.4067791977951215E-2</v>
      </c>
      <c r="E2694">
        <v>-4.4067791977951215E-2</v>
      </c>
      <c r="F2694">
        <v>2692</v>
      </c>
      <c r="G2694">
        <f t="shared" ca="1" si="44"/>
        <v>-3.7412934721582108E-2</v>
      </c>
    </row>
    <row r="2695" spans="2:7" x14ac:dyDescent="0.2">
      <c r="B2695" s="149">
        <v>41437</v>
      </c>
      <c r="C2695">
        <v>13.172295999999999</v>
      </c>
      <c r="D2695">
        <v>4.2402727026326449E-2</v>
      </c>
      <c r="E2695">
        <v>4.2402727026326449E-2</v>
      </c>
      <c r="F2695">
        <v>2693</v>
      </c>
      <c r="G2695">
        <f t="shared" ca="1" si="44"/>
        <v>9.1780819358631104E-3</v>
      </c>
    </row>
    <row r="2696" spans="2:7" x14ac:dyDescent="0.2">
      <c r="B2696" s="149">
        <v>41436</v>
      </c>
      <c r="C2696">
        <v>12.636475000000001</v>
      </c>
      <c r="D2696">
        <v>-2.4138007461403124E-2</v>
      </c>
      <c r="E2696">
        <v>-2.4138007461403124E-2</v>
      </c>
      <c r="F2696">
        <v>2694</v>
      </c>
      <c r="G2696">
        <f t="shared" ca="1" si="44"/>
        <v>-1.633071864740749E-2</v>
      </c>
    </row>
    <row r="2697" spans="2:7" x14ac:dyDescent="0.2">
      <c r="B2697" s="149">
        <v>41435</v>
      </c>
      <c r="C2697">
        <v>12.949039000000001</v>
      </c>
      <c r="D2697">
        <v>-6.8492604351074121E-3</v>
      </c>
      <c r="E2697">
        <v>-6.8492604351074121E-3</v>
      </c>
      <c r="F2697">
        <v>2695</v>
      </c>
      <c r="G2697">
        <f t="shared" ca="1" si="44"/>
        <v>-6.987202538490233E-3</v>
      </c>
    </row>
    <row r="2698" spans="2:7" x14ac:dyDescent="0.2">
      <c r="B2698" s="149">
        <v>41432</v>
      </c>
      <c r="C2698">
        <v>13.038342</v>
      </c>
      <c r="D2698">
        <v>-1.3513481817929352E-2</v>
      </c>
      <c r="E2698">
        <v>-1.3513481817929352E-2</v>
      </c>
      <c r="F2698">
        <v>2696</v>
      </c>
      <c r="G2698">
        <f t="shared" ca="1" si="44"/>
        <v>-1.7556511409545179E-2</v>
      </c>
    </row>
    <row r="2699" spans="2:7" x14ac:dyDescent="0.2">
      <c r="B2699" s="149">
        <v>41431</v>
      </c>
      <c r="C2699">
        <v>13.216949</v>
      </c>
      <c r="D2699">
        <v>-1.0033402981550933E-2</v>
      </c>
      <c r="E2699">
        <v>-1.0033402981550933E-2</v>
      </c>
      <c r="F2699">
        <v>2697</v>
      </c>
      <c r="G2699">
        <f t="shared" ca="1" si="44"/>
        <v>9.6906893604449835E-3</v>
      </c>
    </row>
    <row r="2700" spans="2:7" x14ac:dyDescent="0.2">
      <c r="B2700" s="149">
        <v>41430</v>
      </c>
      <c r="C2700">
        <v>13.350904</v>
      </c>
      <c r="D2700">
        <v>3.1034349344379843E-2</v>
      </c>
      <c r="E2700">
        <v>3.1034349344379843E-2</v>
      </c>
      <c r="F2700">
        <v>2698</v>
      </c>
      <c r="G2700">
        <f t="shared" ca="1" si="44"/>
        <v>-1.3825988573016399E-2</v>
      </c>
    </row>
    <row r="2701" spans="2:7" x14ac:dyDescent="0.2">
      <c r="B2701" s="149">
        <v>41429</v>
      </c>
      <c r="C2701">
        <v>12.949039000000001</v>
      </c>
      <c r="D2701">
        <v>0</v>
      </c>
      <c r="E2701">
        <v>0</v>
      </c>
      <c r="F2701">
        <v>2699</v>
      </c>
      <c r="G2701">
        <f t="shared" ca="1" si="44"/>
        <v>2.8494324749341344E-2</v>
      </c>
    </row>
    <row r="2702" spans="2:7" x14ac:dyDescent="0.2">
      <c r="B2702" s="149">
        <v>41428</v>
      </c>
      <c r="C2702">
        <v>12.949039000000001</v>
      </c>
      <c r="D2702">
        <v>6.9446231892995409E-3</v>
      </c>
      <c r="E2702">
        <v>6.9446231892995409E-3</v>
      </c>
      <c r="F2702">
        <v>2700</v>
      </c>
      <c r="G2702">
        <f t="shared" ca="1" si="44"/>
        <v>2.0020685839245808E-2</v>
      </c>
    </row>
    <row r="2703" spans="2:7" x14ac:dyDescent="0.2">
      <c r="B2703" s="149">
        <v>41425</v>
      </c>
      <c r="C2703">
        <v>12.859733</v>
      </c>
      <c r="D2703">
        <v>1.4084474832913063E-2</v>
      </c>
      <c r="E2703">
        <v>1.4084474832913063E-2</v>
      </c>
      <c r="F2703">
        <v>2701</v>
      </c>
      <c r="G2703">
        <f t="shared" ca="1" si="44"/>
        <v>3.5554379294108228E-2</v>
      </c>
    </row>
    <row r="2704" spans="2:7" x14ac:dyDescent="0.2">
      <c r="B2704" s="149">
        <v>41424</v>
      </c>
      <c r="C2704">
        <v>12.681126000000001</v>
      </c>
      <c r="D2704">
        <v>-1.3888857568038116E-2</v>
      </c>
      <c r="E2704">
        <v>-1.3888857568038116E-2</v>
      </c>
      <c r="F2704">
        <v>2702</v>
      </c>
      <c r="G2704">
        <f t="shared" ca="1" si="44"/>
        <v>2.5892999771099375E-2</v>
      </c>
    </row>
    <row r="2705" spans="2:7" x14ac:dyDescent="0.2">
      <c r="B2705" s="149">
        <v>41423</v>
      </c>
      <c r="C2705">
        <v>12.859733</v>
      </c>
      <c r="D2705">
        <v>3.4841756389717292E-3</v>
      </c>
      <c r="E2705">
        <v>3.4841756389717292E-3</v>
      </c>
      <c r="F2705">
        <v>2703</v>
      </c>
      <c r="G2705">
        <f t="shared" ca="1" si="44"/>
        <v>6.9841326789159041E-3</v>
      </c>
    </row>
    <row r="2706" spans="2:7" x14ac:dyDescent="0.2">
      <c r="B2706" s="149">
        <v>41422</v>
      </c>
      <c r="C2706">
        <v>12.815083</v>
      </c>
      <c r="D2706">
        <v>1.0563494125048419E-2</v>
      </c>
      <c r="E2706">
        <v>1.0563494125048419E-2</v>
      </c>
      <c r="F2706">
        <v>2704</v>
      </c>
      <c r="G2706">
        <f t="shared" ca="1" si="44"/>
        <v>-7.309860843461578E-3</v>
      </c>
    </row>
    <row r="2707" spans="2:7" x14ac:dyDescent="0.2">
      <c r="B2707" s="149">
        <v>41421</v>
      </c>
      <c r="C2707">
        <v>12.681126000000001</v>
      </c>
      <c r="D2707">
        <v>-6.9929522336328121E-3</v>
      </c>
      <c r="E2707">
        <v>-6.9929522336328121E-3</v>
      </c>
      <c r="F2707">
        <v>2705</v>
      </c>
      <c r="G2707">
        <f t="shared" ca="1" si="44"/>
        <v>-2.3070485344797616E-2</v>
      </c>
    </row>
    <row r="2708" spans="2:7" x14ac:dyDescent="0.2">
      <c r="B2708" s="149">
        <v>41418</v>
      </c>
      <c r="C2708">
        <v>12.770429</v>
      </c>
      <c r="D2708">
        <v>1.7793574168517727E-2</v>
      </c>
      <c r="E2708">
        <v>1.7793574168517727E-2</v>
      </c>
      <c r="F2708">
        <v>2706</v>
      </c>
      <c r="G2708">
        <f t="shared" ca="1" si="44"/>
        <v>-2.9309556860432906E-2</v>
      </c>
    </row>
    <row r="2709" spans="2:7" x14ac:dyDescent="0.2">
      <c r="B2709" s="149">
        <v>41417</v>
      </c>
      <c r="C2709">
        <v>12.547169999999999</v>
      </c>
      <c r="D2709">
        <v>-1.4035211518288963E-2</v>
      </c>
      <c r="E2709">
        <v>-1.4035211518288963E-2</v>
      </c>
      <c r="F2709">
        <v>2707</v>
      </c>
      <c r="G2709">
        <f t="shared" ca="1" si="44"/>
        <v>7.3396720321011613E-3</v>
      </c>
    </row>
    <row r="2710" spans="2:7" x14ac:dyDescent="0.2">
      <c r="B2710" s="149">
        <v>41416</v>
      </c>
      <c r="C2710">
        <v>12.725778999999999</v>
      </c>
      <c r="D2710">
        <v>3.5212172799165072E-3</v>
      </c>
      <c r="E2710">
        <v>3.5212172799165072E-3</v>
      </c>
      <c r="F2710">
        <v>2708</v>
      </c>
      <c r="G2710">
        <f t="shared" ca="1" si="44"/>
        <v>2.1531968649359908E-2</v>
      </c>
    </row>
    <row r="2711" spans="2:7" x14ac:dyDescent="0.2">
      <c r="B2711" s="149">
        <v>41415</v>
      </c>
      <c r="C2711">
        <v>12.681126000000001</v>
      </c>
      <c r="D2711">
        <v>-1.3888857568038116E-2</v>
      </c>
      <c r="E2711">
        <v>-1.3888857568038116E-2</v>
      </c>
      <c r="F2711">
        <v>2709</v>
      </c>
      <c r="G2711">
        <f t="shared" ca="1" si="44"/>
        <v>3.4114071327729936E-2</v>
      </c>
    </row>
    <row r="2712" spans="2:7" x14ac:dyDescent="0.2">
      <c r="B2712" s="149">
        <v>41414</v>
      </c>
      <c r="C2712">
        <v>12.859733</v>
      </c>
      <c r="D2712">
        <v>1.4084474832913063E-2</v>
      </c>
      <c r="E2712">
        <v>1.4084474832913063E-2</v>
      </c>
      <c r="F2712">
        <v>2710</v>
      </c>
      <c r="G2712">
        <f t="shared" ca="1" si="44"/>
        <v>-3.177278278520905E-2</v>
      </c>
    </row>
    <row r="2713" spans="2:7" x14ac:dyDescent="0.2">
      <c r="B2713" s="149">
        <v>41411</v>
      </c>
      <c r="C2713">
        <v>12.681126000000001</v>
      </c>
      <c r="D2713">
        <v>3.5335012335322939E-3</v>
      </c>
      <c r="E2713">
        <v>3.5335012335322939E-3</v>
      </c>
      <c r="F2713">
        <v>2711</v>
      </c>
      <c r="G2713">
        <f t="shared" ca="1" si="44"/>
        <v>-5.6067937066958552E-3</v>
      </c>
    </row>
    <row r="2714" spans="2:7" x14ac:dyDescent="0.2">
      <c r="B2714" s="149">
        <v>41410</v>
      </c>
      <c r="C2714">
        <v>12.636475000000001</v>
      </c>
      <c r="D2714">
        <v>-2.076123575348721E-2</v>
      </c>
      <c r="E2714">
        <v>-2.076123575348721E-2</v>
      </c>
      <c r="F2714">
        <v>2712</v>
      </c>
      <c r="G2714">
        <f t="shared" ca="1" si="44"/>
        <v>-1.7747253290379371E-2</v>
      </c>
    </row>
    <row r="2715" spans="2:7" x14ac:dyDescent="0.2">
      <c r="B2715" s="149">
        <v>41409</v>
      </c>
      <c r="C2715">
        <v>12.904386000000001</v>
      </c>
      <c r="D2715">
        <v>6.9685853770904971E-3</v>
      </c>
      <c r="E2715">
        <v>6.9685853770904971E-3</v>
      </c>
      <c r="F2715">
        <v>2713</v>
      </c>
      <c r="G2715">
        <f t="shared" ca="1" si="44"/>
        <v>3.3239892778300688E-2</v>
      </c>
    </row>
    <row r="2716" spans="2:7" x14ac:dyDescent="0.2">
      <c r="B2716" s="149">
        <v>41408</v>
      </c>
      <c r="C2716">
        <v>12.815083</v>
      </c>
      <c r="D2716">
        <v>1.0563494125048419E-2</v>
      </c>
      <c r="E2716">
        <v>1.0563494125048419E-2</v>
      </c>
      <c r="F2716">
        <v>2714</v>
      </c>
      <c r="G2716">
        <f t="shared" ca="1" si="44"/>
        <v>-6.5481208302318794E-2</v>
      </c>
    </row>
    <row r="2717" spans="2:7" x14ac:dyDescent="0.2">
      <c r="B2717" s="149">
        <v>41407</v>
      </c>
      <c r="C2717">
        <v>12.681126000000001</v>
      </c>
      <c r="D2717">
        <v>1.0676192320658865E-2</v>
      </c>
      <c r="E2717">
        <v>1.0676192320658865E-2</v>
      </c>
      <c r="F2717">
        <v>2715</v>
      </c>
      <c r="G2717">
        <f t="shared" ca="1" si="44"/>
        <v>-5.08023973549852E-2</v>
      </c>
    </row>
    <row r="2718" spans="2:7" x14ac:dyDescent="0.2">
      <c r="B2718" s="149">
        <v>41404</v>
      </c>
      <c r="C2718">
        <v>12.547169999999999</v>
      </c>
      <c r="D2718">
        <v>-3.7671354225867107E-2</v>
      </c>
      <c r="E2718">
        <v>-3.7671354225867107E-2</v>
      </c>
      <c r="F2718">
        <v>2716</v>
      </c>
      <c r="G2718">
        <f t="shared" ca="1" si="44"/>
        <v>3.175306223792812E-2</v>
      </c>
    </row>
    <row r="2719" spans="2:7" x14ac:dyDescent="0.2">
      <c r="B2719" s="149">
        <v>41403</v>
      </c>
      <c r="C2719">
        <v>13.038342</v>
      </c>
      <c r="D2719">
        <v>4.2857120004607036E-2</v>
      </c>
      <c r="E2719">
        <v>4.2857120004607036E-2</v>
      </c>
      <c r="F2719">
        <v>2717</v>
      </c>
      <c r="G2719">
        <f t="shared" ca="1" si="44"/>
        <v>6.8951646566695585E-2</v>
      </c>
    </row>
    <row r="2720" spans="2:7" x14ac:dyDescent="0.2">
      <c r="B2720" s="149">
        <v>41402</v>
      </c>
      <c r="C2720">
        <v>12.502520000000001</v>
      </c>
      <c r="D2720">
        <v>-1.4084395975562443E-2</v>
      </c>
      <c r="E2720">
        <v>-1.4084395975562443E-2</v>
      </c>
      <c r="F2720">
        <v>2718</v>
      </c>
      <c r="G2720">
        <f t="shared" ca="1" si="44"/>
        <v>1.7640094420305966E-2</v>
      </c>
    </row>
    <row r="2721" spans="2:7" x14ac:dyDescent="0.2">
      <c r="B2721" s="149">
        <v>41401</v>
      </c>
      <c r="C2721">
        <v>12.681126000000001</v>
      </c>
      <c r="D2721">
        <v>7.0922222375761242E-3</v>
      </c>
      <c r="E2721">
        <v>7.0922222375761242E-3</v>
      </c>
      <c r="F2721">
        <v>2719</v>
      </c>
      <c r="G2721">
        <f t="shared" ca="1" si="44"/>
        <v>3.1202713250397231E-2</v>
      </c>
    </row>
    <row r="2722" spans="2:7" x14ac:dyDescent="0.2">
      <c r="B2722" s="149">
        <v>41400</v>
      </c>
      <c r="C2722">
        <v>12.591822000000001</v>
      </c>
      <c r="D2722">
        <v>-3.5336595055187681E-3</v>
      </c>
      <c r="E2722">
        <v>-3.5336595055187681E-3</v>
      </c>
      <c r="F2722">
        <v>2720</v>
      </c>
      <c r="G2722">
        <f t="shared" ca="1" si="44"/>
        <v>-3.5876472076385689E-3</v>
      </c>
    </row>
    <row r="2723" spans="2:7" x14ac:dyDescent="0.2">
      <c r="B2723" s="149">
        <v>41397</v>
      </c>
      <c r="C2723">
        <v>12.636475000000001</v>
      </c>
      <c r="D2723">
        <v>-3.7414862864958806E-2</v>
      </c>
      <c r="E2723">
        <v>-3.7414862864958806E-2</v>
      </c>
      <c r="F2723">
        <v>2721</v>
      </c>
      <c r="G2723">
        <f t="shared" ca="1" si="44"/>
        <v>-1.1933492896792476E-2</v>
      </c>
    </row>
    <row r="2724" spans="2:7" x14ac:dyDescent="0.2">
      <c r="B2724" s="149">
        <v>41396</v>
      </c>
      <c r="C2724">
        <v>13.127644</v>
      </c>
      <c r="D2724">
        <v>2.7972043852246473E-2</v>
      </c>
      <c r="E2724">
        <v>2.7972043852246473E-2</v>
      </c>
      <c r="F2724">
        <v>2722</v>
      </c>
      <c r="G2724">
        <f t="shared" ca="1" si="44"/>
        <v>4.3709669708158226E-2</v>
      </c>
    </row>
    <row r="2725" spans="2:7" x14ac:dyDescent="0.2">
      <c r="B2725" s="149">
        <v>41394</v>
      </c>
      <c r="C2725">
        <v>12.770429</v>
      </c>
      <c r="D2725">
        <v>-3.3783893695889994E-2</v>
      </c>
      <c r="E2725">
        <v>-3.3783893695889994E-2</v>
      </c>
      <c r="F2725">
        <v>2723</v>
      </c>
      <c r="G2725">
        <f t="shared" ca="1" si="44"/>
        <v>9.8971643939178636E-3</v>
      </c>
    </row>
    <row r="2726" spans="2:7" x14ac:dyDescent="0.2">
      <c r="B2726" s="149">
        <v>41393</v>
      </c>
      <c r="C2726">
        <v>13.216949</v>
      </c>
      <c r="D2726">
        <v>6.4748339954503298E-2</v>
      </c>
      <c r="E2726">
        <v>6.4748339954503298E-2</v>
      </c>
      <c r="F2726">
        <v>2724</v>
      </c>
      <c r="G2726">
        <f t="shared" ca="1" si="44"/>
        <v>-2.1349360541646628E-2</v>
      </c>
    </row>
    <row r="2727" spans="2:7" x14ac:dyDescent="0.2">
      <c r="B2727" s="149">
        <v>41390</v>
      </c>
      <c r="C2727">
        <v>12.413214</v>
      </c>
      <c r="D2727">
        <v>-1.0676192320658725E-2</v>
      </c>
      <c r="E2727">
        <v>-1.0676192320658725E-2</v>
      </c>
      <c r="F2727">
        <v>2725</v>
      </c>
      <c r="G2727">
        <f t="shared" ca="1" si="44"/>
        <v>1.930530943523389E-2</v>
      </c>
    </row>
    <row r="2728" spans="2:7" x14ac:dyDescent="0.2">
      <c r="B2728" s="149">
        <v>41389</v>
      </c>
      <c r="C2728">
        <v>12.547169999999999</v>
      </c>
      <c r="D2728">
        <v>-4.7457633809625893E-2</v>
      </c>
      <c r="E2728">
        <v>-4.7457633809625893E-2</v>
      </c>
      <c r="F2728">
        <v>2726</v>
      </c>
      <c r="G2728">
        <f t="shared" ca="1" si="44"/>
        <v>6.0519227916193928E-3</v>
      </c>
    </row>
    <row r="2729" spans="2:7" x14ac:dyDescent="0.2">
      <c r="B2729" s="149">
        <v>41387</v>
      </c>
      <c r="C2729">
        <v>13.172295999999999</v>
      </c>
      <c r="D2729">
        <v>3.401371944577355E-3</v>
      </c>
      <c r="E2729">
        <v>3.401371944577355E-3</v>
      </c>
      <c r="F2729">
        <v>2727</v>
      </c>
      <c r="G2729">
        <f t="shared" ca="1" si="44"/>
        <v>-6.3314320327294615E-2</v>
      </c>
    </row>
    <row r="2730" spans="2:7" x14ac:dyDescent="0.2">
      <c r="B2730" s="149">
        <v>41386</v>
      </c>
      <c r="C2730">
        <v>13.127644</v>
      </c>
      <c r="D2730">
        <v>-2.6490080467285574E-2</v>
      </c>
      <c r="E2730">
        <v>-2.6490080467285574E-2</v>
      </c>
      <c r="F2730">
        <v>2728</v>
      </c>
      <c r="G2730">
        <f t="shared" ca="1" si="44"/>
        <v>4.4335152459152191E-2</v>
      </c>
    </row>
    <row r="2731" spans="2:7" x14ac:dyDescent="0.2">
      <c r="B2731" s="149">
        <v>41382</v>
      </c>
      <c r="C2731">
        <v>13.484859</v>
      </c>
      <c r="D2731">
        <v>3.3222702596768807E-3</v>
      </c>
      <c r="E2731">
        <v>3.3222702596768807E-3</v>
      </c>
      <c r="F2731">
        <v>2729</v>
      </c>
      <c r="G2731">
        <f t="shared" ca="1" si="44"/>
        <v>7.7192285746389326E-3</v>
      </c>
    </row>
    <row r="2732" spans="2:7" x14ac:dyDescent="0.2">
      <c r="B2732" s="149">
        <v>41381</v>
      </c>
      <c r="C2732">
        <v>13.440206999999999</v>
      </c>
      <c r="D2732">
        <v>3.3332696306148098E-3</v>
      </c>
      <c r="E2732">
        <v>3.3332696306148098E-3</v>
      </c>
      <c r="F2732">
        <v>2730</v>
      </c>
      <c r="G2732">
        <f t="shared" ca="1" si="44"/>
        <v>2.0337168660931201E-2</v>
      </c>
    </row>
    <row r="2733" spans="2:7" x14ac:dyDescent="0.2">
      <c r="B2733" s="149">
        <v>41380</v>
      </c>
      <c r="C2733">
        <v>13.395555999999999</v>
      </c>
      <c r="D2733">
        <v>-3.5369748060125931E-2</v>
      </c>
      <c r="E2733">
        <v>-3.5369748060125931E-2</v>
      </c>
      <c r="F2733">
        <v>2731</v>
      </c>
      <c r="G2733">
        <f t="shared" ca="1" si="44"/>
        <v>-6.5030682849837596E-3</v>
      </c>
    </row>
    <row r="2734" spans="2:7" x14ac:dyDescent="0.2">
      <c r="B2734" s="149">
        <v>41379</v>
      </c>
      <c r="C2734">
        <v>13.886725999999999</v>
      </c>
      <c r="D2734">
        <v>6.4723675955743621E-3</v>
      </c>
      <c r="E2734">
        <v>6.4723675955743621E-3</v>
      </c>
      <c r="F2734">
        <v>2732</v>
      </c>
      <c r="G2734">
        <f t="shared" ca="1" si="44"/>
        <v>-2.604710692622483E-2</v>
      </c>
    </row>
    <row r="2735" spans="2:7" x14ac:dyDescent="0.2">
      <c r="B2735" s="149">
        <v>41376</v>
      </c>
      <c r="C2735">
        <v>13.797423999999999</v>
      </c>
      <c r="D2735">
        <v>2.6578236481030415E-2</v>
      </c>
      <c r="E2735">
        <v>2.6578236481030415E-2</v>
      </c>
      <c r="F2735">
        <v>2733</v>
      </c>
      <c r="G2735">
        <f t="shared" ca="1" si="44"/>
        <v>5.5331822113407697E-3</v>
      </c>
    </row>
    <row r="2736" spans="2:7" x14ac:dyDescent="0.2">
      <c r="B2736" s="149">
        <v>41375</v>
      </c>
      <c r="C2736">
        <v>13.440206999999999</v>
      </c>
      <c r="D2736">
        <v>-2.5890122677972378E-2</v>
      </c>
      <c r="E2736">
        <v>-2.5890122677972378E-2</v>
      </c>
      <c r="F2736">
        <v>2734</v>
      </c>
      <c r="G2736">
        <f t="shared" ca="1" si="44"/>
        <v>-4.3102547551192184E-3</v>
      </c>
    </row>
    <row r="2737" spans="2:7" x14ac:dyDescent="0.2">
      <c r="B2737" s="149">
        <v>41374</v>
      </c>
      <c r="C2737">
        <v>13.797423999999999</v>
      </c>
      <c r="D2737">
        <v>3.0000098540142742E-2</v>
      </c>
      <c r="E2737">
        <v>3.0000098540142742E-2</v>
      </c>
      <c r="F2737">
        <v>2735</v>
      </c>
      <c r="G2737">
        <f t="shared" ca="1" si="44"/>
        <v>-6.3320951491851629E-2</v>
      </c>
    </row>
    <row r="2738" spans="2:7" x14ac:dyDescent="0.2">
      <c r="B2738" s="149">
        <v>41373</v>
      </c>
      <c r="C2738">
        <v>13.395555999999999</v>
      </c>
      <c r="D2738">
        <v>-6.8322931255032082E-2</v>
      </c>
      <c r="E2738">
        <v>-6.8322931255032082E-2</v>
      </c>
      <c r="F2738">
        <v>2736</v>
      </c>
      <c r="G2738">
        <f t="shared" ca="1" si="44"/>
        <v>-1.1983451709806013E-2</v>
      </c>
    </row>
    <row r="2739" spans="2:7" x14ac:dyDescent="0.2">
      <c r="B2739" s="149">
        <v>41372</v>
      </c>
      <c r="C2739">
        <v>14.377896</v>
      </c>
      <c r="D2739">
        <v>-3.0959855359816465E-3</v>
      </c>
      <c r="E2739">
        <v>-3.0959855359816465E-3</v>
      </c>
      <c r="F2739">
        <v>2737</v>
      </c>
      <c r="G2739">
        <f t="shared" ca="1" si="44"/>
        <v>0.10186580149998684</v>
      </c>
    </row>
    <row r="2740" spans="2:7" x14ac:dyDescent="0.2">
      <c r="B2740" s="149">
        <v>41369</v>
      </c>
      <c r="C2740">
        <v>14.422548000000001</v>
      </c>
      <c r="D2740">
        <v>3.8585192794903661E-2</v>
      </c>
      <c r="E2740">
        <v>3.8585192794903661E-2</v>
      </c>
      <c r="F2740">
        <v>2738</v>
      </c>
      <c r="G2740">
        <f t="shared" ca="1" si="44"/>
        <v>5.098033469343391E-2</v>
      </c>
    </row>
    <row r="2741" spans="2:7" x14ac:dyDescent="0.2">
      <c r="B2741" s="149">
        <v>41368</v>
      </c>
      <c r="C2741">
        <v>13.886725999999999</v>
      </c>
      <c r="D2741">
        <v>-6.3897973888150123E-3</v>
      </c>
      <c r="E2741">
        <v>-6.3897973888150123E-3</v>
      </c>
      <c r="F2741">
        <v>2739</v>
      </c>
      <c r="G2741">
        <f t="shared" ca="1" si="44"/>
        <v>-7.5179168072718235E-3</v>
      </c>
    </row>
    <row r="2742" spans="2:7" x14ac:dyDescent="0.2">
      <c r="B2742" s="149">
        <v>41367</v>
      </c>
      <c r="C2742">
        <v>13.97603</v>
      </c>
      <c r="D2742">
        <v>6.8259462361514769E-2</v>
      </c>
      <c r="E2742">
        <v>6.8259462361514769E-2</v>
      </c>
      <c r="F2742">
        <v>2740</v>
      </c>
      <c r="G2742">
        <f t="shared" ca="1" si="44"/>
        <v>1.0082485829270779E-2</v>
      </c>
    </row>
    <row r="2743" spans="2:7" x14ac:dyDescent="0.2">
      <c r="B2743" s="149">
        <v>41366</v>
      </c>
      <c r="C2743">
        <v>13.082992000000001</v>
      </c>
      <c r="D2743">
        <v>-2.00669557656919E-2</v>
      </c>
      <c r="E2743">
        <v>-2.00669557656919E-2</v>
      </c>
      <c r="F2743">
        <v>2741</v>
      </c>
      <c r="G2743">
        <f t="shared" ca="1" si="44"/>
        <v>9.0068121705094012E-3</v>
      </c>
    </row>
    <row r="2744" spans="2:7" x14ac:dyDescent="0.2">
      <c r="B2744" s="149">
        <v>41365</v>
      </c>
      <c r="C2744">
        <v>13.350904</v>
      </c>
      <c r="D2744">
        <v>6.4056994525458766E-2</v>
      </c>
      <c r="E2744">
        <v>6.4056994525458766E-2</v>
      </c>
      <c r="F2744">
        <v>2742</v>
      </c>
      <c r="G2744">
        <f t="shared" ca="1" si="44"/>
        <v>-1.80591742442371E-2</v>
      </c>
    </row>
    <row r="2745" spans="2:7" x14ac:dyDescent="0.2">
      <c r="B2745" s="149">
        <v>41361</v>
      </c>
      <c r="C2745">
        <v>12.547169999999999</v>
      </c>
      <c r="D2745">
        <v>0</v>
      </c>
      <c r="E2745">
        <v>0</v>
      </c>
      <c r="F2745">
        <v>2743</v>
      </c>
      <c r="G2745">
        <f t="shared" ca="1" si="44"/>
        <v>3.2809269882100187E-2</v>
      </c>
    </row>
    <row r="2746" spans="2:7" x14ac:dyDescent="0.2">
      <c r="B2746" s="149">
        <v>41359</v>
      </c>
      <c r="C2746">
        <v>12.547169999999999</v>
      </c>
      <c r="D2746">
        <v>-2.7681750995359335E-2</v>
      </c>
      <c r="E2746">
        <v>-2.7681750995359335E-2</v>
      </c>
      <c r="F2746">
        <v>2744</v>
      </c>
      <c r="G2746">
        <f t="shared" ca="1" si="44"/>
        <v>-2.5296256337734507E-2</v>
      </c>
    </row>
    <row r="2747" spans="2:7" x14ac:dyDescent="0.2">
      <c r="B2747" s="149">
        <v>41358</v>
      </c>
      <c r="C2747">
        <v>12.904386000000001</v>
      </c>
      <c r="D2747">
        <v>-1.0274005697963707E-2</v>
      </c>
      <c r="E2747">
        <v>-1.0274005697963707E-2</v>
      </c>
      <c r="F2747">
        <v>2745</v>
      </c>
      <c r="G2747">
        <f t="shared" ca="1" si="44"/>
        <v>1.7333860368795719E-2</v>
      </c>
    </row>
    <row r="2748" spans="2:7" x14ac:dyDescent="0.2">
      <c r="B2748" s="149">
        <v>41355</v>
      </c>
      <c r="C2748">
        <v>13.038342</v>
      </c>
      <c r="D2748">
        <v>-8.1760924789966605E-2</v>
      </c>
      <c r="E2748">
        <v>-8.1760924789966605E-2</v>
      </c>
      <c r="F2748">
        <v>2746</v>
      </c>
      <c r="G2748">
        <f t="shared" ca="1" si="44"/>
        <v>2.4345838032963238E-2</v>
      </c>
    </row>
    <row r="2749" spans="2:7" x14ac:dyDescent="0.2">
      <c r="B2749" s="149">
        <v>41354</v>
      </c>
      <c r="C2749">
        <v>14.199289</v>
      </c>
      <c r="D2749">
        <v>5.2980160934571148E-2</v>
      </c>
      <c r="E2749">
        <v>5.2980160934571148E-2</v>
      </c>
      <c r="F2749">
        <v>2747</v>
      </c>
      <c r="G2749">
        <f t="shared" ca="1" si="44"/>
        <v>-2.4564944655817756E-2</v>
      </c>
    </row>
    <row r="2750" spans="2:7" x14ac:dyDescent="0.2">
      <c r="B2750" s="149">
        <v>41353</v>
      </c>
      <c r="C2750">
        <v>13.484859</v>
      </c>
      <c r="D2750">
        <v>-5.0314491098814883E-2</v>
      </c>
      <c r="E2750">
        <v>-5.0314491098814883E-2</v>
      </c>
      <c r="F2750">
        <v>2748</v>
      </c>
      <c r="G2750">
        <f t="shared" ca="1" si="44"/>
        <v>-2.2930950804055596E-3</v>
      </c>
    </row>
    <row r="2751" spans="2:7" x14ac:dyDescent="0.2">
      <c r="B2751" s="149">
        <v>41352</v>
      </c>
      <c r="C2751">
        <v>14.199289</v>
      </c>
      <c r="D2751">
        <v>-2.1538396445773857E-2</v>
      </c>
      <c r="E2751">
        <v>-2.1538396445773857E-2</v>
      </c>
      <c r="F2751">
        <v>2749</v>
      </c>
      <c r="G2751">
        <f t="shared" ca="1" si="44"/>
        <v>-0.11622963220804342</v>
      </c>
    </row>
    <row r="2752" spans="2:7" x14ac:dyDescent="0.2">
      <c r="B2752" s="149">
        <v>41351</v>
      </c>
      <c r="C2752">
        <v>14.511851</v>
      </c>
      <c r="D2752">
        <v>-9.146439718450531E-3</v>
      </c>
      <c r="E2752">
        <v>-9.146439718450531E-3</v>
      </c>
      <c r="F2752">
        <v>2750</v>
      </c>
      <c r="G2752">
        <f t="shared" ca="1" si="44"/>
        <v>4.3485278582747561E-2</v>
      </c>
    </row>
    <row r="2753" spans="2:7" x14ac:dyDescent="0.2">
      <c r="B2753" s="149">
        <v>41348</v>
      </c>
      <c r="C2753">
        <v>14.645808000000001</v>
      </c>
      <c r="D2753">
        <v>2.5000083983082524E-2</v>
      </c>
      <c r="E2753">
        <v>2.5000083983082524E-2</v>
      </c>
      <c r="F2753">
        <v>2751</v>
      </c>
      <c r="G2753">
        <f t="shared" ca="1" si="44"/>
        <v>1.4628112026858212E-2</v>
      </c>
    </row>
    <row r="2754" spans="2:7" x14ac:dyDescent="0.2">
      <c r="B2754" s="149">
        <v>41347</v>
      </c>
      <c r="C2754">
        <v>14.288592</v>
      </c>
      <c r="D2754">
        <v>-2.1406664158189127E-2</v>
      </c>
      <c r="E2754">
        <v>-2.1406664158189127E-2</v>
      </c>
      <c r="F2754">
        <v>2752</v>
      </c>
      <c r="G2754">
        <f t="shared" ca="1" si="44"/>
        <v>-3.155068107794471E-2</v>
      </c>
    </row>
    <row r="2755" spans="2:7" x14ac:dyDescent="0.2">
      <c r="B2755" s="149">
        <v>41346</v>
      </c>
      <c r="C2755">
        <v>14.601153999999999</v>
      </c>
      <c r="D2755">
        <v>-1.2084633027243642E-2</v>
      </c>
      <c r="E2755">
        <v>-1.2084633027243642E-2</v>
      </c>
      <c r="F2755">
        <v>2753</v>
      </c>
      <c r="G2755">
        <f t="shared" ref="G2755:G2818" ca="1" si="45">_xlfn.NORM.INV(RAND(),$N$5,$N$6)</f>
        <v>-5.0079012922189761E-2</v>
      </c>
    </row>
    <row r="2756" spans="2:7" x14ac:dyDescent="0.2">
      <c r="B2756" s="149">
        <v>41345</v>
      </c>
      <c r="C2756">
        <v>14.779762</v>
      </c>
      <c r="D2756">
        <v>3.4374975504934312E-2</v>
      </c>
      <c r="E2756">
        <v>3.4374975504934312E-2</v>
      </c>
      <c r="F2756">
        <v>2754</v>
      </c>
      <c r="G2756">
        <f t="shared" ca="1" si="45"/>
        <v>1.9438234848203222E-3</v>
      </c>
    </row>
    <row r="2757" spans="2:7" x14ac:dyDescent="0.2">
      <c r="B2757" s="149">
        <v>41344</v>
      </c>
      <c r="C2757">
        <v>14.288592</v>
      </c>
      <c r="D2757">
        <v>-2.4390323838739458E-2</v>
      </c>
      <c r="E2757">
        <v>-2.4390323838739458E-2</v>
      </c>
      <c r="F2757">
        <v>2755</v>
      </c>
      <c r="G2757">
        <f t="shared" ca="1" si="45"/>
        <v>-4.4462026543618588E-3</v>
      </c>
    </row>
    <row r="2758" spans="2:7" x14ac:dyDescent="0.2">
      <c r="B2758" s="149">
        <v>41341</v>
      </c>
      <c r="C2758">
        <v>14.645808000000001</v>
      </c>
      <c r="D2758">
        <v>3.0582514231410275E-3</v>
      </c>
      <c r="E2758">
        <v>3.0582514231410275E-3</v>
      </c>
      <c r="F2758">
        <v>2756</v>
      </c>
      <c r="G2758">
        <f t="shared" ca="1" si="45"/>
        <v>1.2262685014723074E-3</v>
      </c>
    </row>
    <row r="2759" spans="2:7" x14ac:dyDescent="0.2">
      <c r="B2759" s="149">
        <v>41340</v>
      </c>
      <c r="C2759">
        <v>14.601153999999999</v>
      </c>
      <c r="D2759">
        <v>-3.8235356693277107E-2</v>
      </c>
      <c r="E2759">
        <v>-3.8235356693277107E-2</v>
      </c>
      <c r="F2759">
        <v>2757</v>
      </c>
      <c r="G2759">
        <f t="shared" ca="1" si="45"/>
        <v>-7.867336045239165E-2</v>
      </c>
    </row>
    <row r="2760" spans="2:7" x14ac:dyDescent="0.2">
      <c r="B2760" s="149">
        <v>41339</v>
      </c>
      <c r="C2760">
        <v>15.181628999999999</v>
      </c>
      <c r="D2760">
        <v>3.343455548703031E-2</v>
      </c>
      <c r="E2760">
        <v>3.343455548703031E-2</v>
      </c>
      <c r="F2760">
        <v>2758</v>
      </c>
      <c r="G2760">
        <f t="shared" ca="1" si="45"/>
        <v>4.5640034442528173E-3</v>
      </c>
    </row>
    <row r="2761" spans="2:7" x14ac:dyDescent="0.2">
      <c r="B2761" s="149">
        <v>41338</v>
      </c>
      <c r="C2761">
        <v>14.69046</v>
      </c>
      <c r="D2761">
        <v>4.4444521860946988E-2</v>
      </c>
      <c r="E2761">
        <v>4.4444521860946988E-2</v>
      </c>
      <c r="F2761">
        <v>2759</v>
      </c>
      <c r="G2761">
        <f t="shared" ca="1" si="45"/>
        <v>5.5513307325662155E-2</v>
      </c>
    </row>
    <row r="2762" spans="2:7" x14ac:dyDescent="0.2">
      <c r="B2762" s="149">
        <v>41337</v>
      </c>
      <c r="C2762">
        <v>14.065333000000001</v>
      </c>
      <c r="D2762">
        <v>-5.4054034059704853E-2</v>
      </c>
      <c r="E2762">
        <v>-5.4054034059704853E-2</v>
      </c>
      <c r="F2762">
        <v>2760</v>
      </c>
      <c r="G2762">
        <f t="shared" ca="1" si="45"/>
        <v>1.7810143772830685E-2</v>
      </c>
    </row>
    <row r="2763" spans="2:7" x14ac:dyDescent="0.2">
      <c r="B2763" s="149">
        <v>41334</v>
      </c>
      <c r="C2763">
        <v>14.869066</v>
      </c>
      <c r="D2763">
        <v>-8.9286672425950789E-3</v>
      </c>
      <c r="E2763">
        <v>-8.9286672425950789E-3</v>
      </c>
      <c r="F2763">
        <v>2761</v>
      </c>
      <c r="G2763">
        <f t="shared" ca="1" si="45"/>
        <v>2.6788970896921239E-3</v>
      </c>
    </row>
    <row r="2764" spans="2:7" x14ac:dyDescent="0.2">
      <c r="B2764" s="149">
        <v>41333</v>
      </c>
      <c r="C2764">
        <v>15.003023000000001</v>
      </c>
      <c r="D2764">
        <v>-3.1700325941446166E-2</v>
      </c>
      <c r="E2764">
        <v>-3.1700325941446166E-2</v>
      </c>
      <c r="F2764">
        <v>2762</v>
      </c>
      <c r="G2764">
        <f t="shared" ca="1" si="45"/>
        <v>-5.202260945377115E-2</v>
      </c>
    </row>
    <row r="2765" spans="2:7" x14ac:dyDescent="0.2">
      <c r="B2765" s="149">
        <v>41332</v>
      </c>
      <c r="C2765">
        <v>15.494194</v>
      </c>
      <c r="D2765">
        <v>5.7973161374049549E-3</v>
      </c>
      <c r="E2765">
        <v>5.7973161374049549E-3</v>
      </c>
      <c r="F2765">
        <v>2763</v>
      </c>
      <c r="G2765">
        <f t="shared" ca="1" si="45"/>
        <v>7.725626070527844E-2</v>
      </c>
    </row>
    <row r="2766" spans="2:7" x14ac:dyDescent="0.2">
      <c r="B2766" s="149">
        <v>41331</v>
      </c>
      <c r="C2766">
        <v>15.404887</v>
      </c>
      <c r="D2766">
        <v>-2.8901833252111438E-3</v>
      </c>
      <c r="E2766">
        <v>-2.8901833252111438E-3</v>
      </c>
      <c r="F2766">
        <v>2764</v>
      </c>
      <c r="G2766">
        <f t="shared" ca="1" si="45"/>
        <v>2.5468268929931041E-2</v>
      </c>
    </row>
    <row r="2767" spans="2:7" x14ac:dyDescent="0.2">
      <c r="B2767" s="149">
        <v>41330</v>
      </c>
      <c r="C2767">
        <v>15.449539</v>
      </c>
      <c r="D2767">
        <v>-5.7472100241175942E-3</v>
      </c>
      <c r="E2767">
        <v>-5.7472100241175942E-3</v>
      </c>
      <c r="F2767">
        <v>2765</v>
      </c>
      <c r="G2767">
        <f t="shared" ca="1" si="45"/>
        <v>-5.9094170227015023E-3</v>
      </c>
    </row>
    <row r="2768" spans="2:7" x14ac:dyDescent="0.2">
      <c r="B2768" s="149">
        <v>41327</v>
      </c>
      <c r="C2768">
        <v>15.538843999999999</v>
      </c>
      <c r="D2768">
        <v>-5.7142411061273622E-3</v>
      </c>
      <c r="E2768">
        <v>-5.7142411061273622E-3</v>
      </c>
      <c r="F2768">
        <v>2766</v>
      </c>
      <c r="G2768">
        <f t="shared" ca="1" si="45"/>
        <v>-4.1588963111413628E-2</v>
      </c>
    </row>
    <row r="2769" spans="2:7" x14ac:dyDescent="0.2">
      <c r="B2769" s="149">
        <v>41326</v>
      </c>
      <c r="C2769">
        <v>15.628147</v>
      </c>
      <c r="D2769">
        <v>-8.4986121458538576E-3</v>
      </c>
      <c r="E2769">
        <v>-8.4986121458538576E-3</v>
      </c>
      <c r="F2769">
        <v>2767</v>
      </c>
      <c r="G2769">
        <f t="shared" ca="1" si="45"/>
        <v>-4.8415518473246821E-3</v>
      </c>
    </row>
    <row r="2770" spans="2:7" x14ac:dyDescent="0.2">
      <c r="B2770" s="149">
        <v>41325</v>
      </c>
      <c r="C2770">
        <v>15.762103</v>
      </c>
      <c r="D2770">
        <v>-2.8249313141798529E-3</v>
      </c>
      <c r="E2770">
        <v>-2.8249313141798529E-3</v>
      </c>
      <c r="F2770">
        <v>2768</v>
      </c>
      <c r="G2770">
        <f t="shared" ca="1" si="45"/>
        <v>-1.1142929906667997E-3</v>
      </c>
    </row>
    <row r="2771" spans="2:7" x14ac:dyDescent="0.2">
      <c r="B2771" s="149">
        <v>41324</v>
      </c>
      <c r="C2771">
        <v>15.806756</v>
      </c>
      <c r="D2771">
        <v>-5.617808240118964E-3</v>
      </c>
      <c r="E2771">
        <v>-5.617808240118964E-3</v>
      </c>
      <c r="F2771">
        <v>2769</v>
      </c>
      <c r="G2771">
        <f t="shared" ca="1" si="45"/>
        <v>2.1427888657687558E-3</v>
      </c>
    </row>
    <row r="2772" spans="2:7" x14ac:dyDescent="0.2">
      <c r="B2772" s="149">
        <v>41323</v>
      </c>
      <c r="C2772">
        <v>15.896057000000001</v>
      </c>
      <c r="D2772">
        <v>1.7142787305494411E-2</v>
      </c>
      <c r="E2772">
        <v>1.7142787305494411E-2</v>
      </c>
      <c r="F2772">
        <v>2770</v>
      </c>
      <c r="G2772">
        <f t="shared" ca="1" si="45"/>
        <v>9.9770687182435171E-3</v>
      </c>
    </row>
    <row r="2773" spans="2:7" x14ac:dyDescent="0.2">
      <c r="B2773" s="149">
        <v>41320</v>
      </c>
      <c r="C2773">
        <v>15.628147</v>
      </c>
      <c r="D2773">
        <v>8.6453674195637407E-3</v>
      </c>
      <c r="E2773">
        <v>8.6453674195637407E-3</v>
      </c>
      <c r="F2773">
        <v>2771</v>
      </c>
      <c r="G2773">
        <f t="shared" ca="1" si="45"/>
        <v>5.8934492189509254E-2</v>
      </c>
    </row>
    <row r="2774" spans="2:7" x14ac:dyDescent="0.2">
      <c r="B2774" s="149">
        <v>41319</v>
      </c>
      <c r="C2774">
        <v>15.494194</v>
      </c>
      <c r="D2774">
        <v>-2.2535035693363764E-2</v>
      </c>
      <c r="E2774">
        <v>-2.2535035693363764E-2</v>
      </c>
      <c r="F2774">
        <v>2772</v>
      </c>
      <c r="G2774">
        <f t="shared" ca="1" si="45"/>
        <v>-5.2154687374019723E-2</v>
      </c>
    </row>
    <row r="2775" spans="2:7" x14ac:dyDescent="0.2">
      <c r="B2775" s="149">
        <v>41318</v>
      </c>
      <c r="C2775">
        <v>15.851406000000001</v>
      </c>
      <c r="D2775">
        <v>-1.1142345566923104E-2</v>
      </c>
      <c r="E2775">
        <v>-1.1142345566923104E-2</v>
      </c>
      <c r="F2775">
        <v>2773</v>
      </c>
      <c r="G2775">
        <f t="shared" ca="1" si="45"/>
        <v>-2.0630833007465349E-2</v>
      </c>
    </row>
    <row r="2776" spans="2:7" x14ac:dyDescent="0.2">
      <c r="B2776" s="149">
        <v>41317</v>
      </c>
      <c r="C2776">
        <v>16.030017999999998</v>
      </c>
      <c r="D2776">
        <v>3.7572577408296691E-2</v>
      </c>
      <c r="E2776">
        <v>3.7572577408296691E-2</v>
      </c>
      <c r="F2776">
        <v>2774</v>
      </c>
      <c r="G2776">
        <f t="shared" ca="1" si="45"/>
        <v>5.0512860520814745E-2</v>
      </c>
    </row>
    <row r="2777" spans="2:7" x14ac:dyDescent="0.2">
      <c r="B2777" s="149">
        <v>41316</v>
      </c>
      <c r="C2777">
        <v>15.449539</v>
      </c>
      <c r="D2777">
        <v>-8.5958905362232343E-3</v>
      </c>
      <c r="E2777">
        <v>-8.5958905362232343E-3</v>
      </c>
      <c r="F2777">
        <v>2775</v>
      </c>
      <c r="G2777">
        <f t="shared" ca="1" si="45"/>
        <v>3.1335338679359295E-2</v>
      </c>
    </row>
    <row r="2778" spans="2:7" x14ac:dyDescent="0.2">
      <c r="B2778" s="149">
        <v>41313</v>
      </c>
      <c r="C2778">
        <v>15.583493000000001</v>
      </c>
      <c r="D2778">
        <v>0</v>
      </c>
      <c r="E2778">
        <v>0</v>
      </c>
      <c r="F2778">
        <v>2776</v>
      </c>
      <c r="G2778">
        <f t="shared" ca="1" si="45"/>
        <v>-3.0809517811617615E-2</v>
      </c>
    </row>
    <row r="2779" spans="2:7" x14ac:dyDescent="0.2">
      <c r="B2779" s="149">
        <v>41312</v>
      </c>
      <c r="C2779">
        <v>15.583493000000001</v>
      </c>
      <c r="D2779">
        <v>-2.8572805208448276E-3</v>
      </c>
      <c r="E2779">
        <v>-2.8572805208448276E-3</v>
      </c>
      <c r="F2779">
        <v>2777</v>
      </c>
      <c r="G2779">
        <f t="shared" ca="1" si="45"/>
        <v>3.422012403388576E-2</v>
      </c>
    </row>
    <row r="2780" spans="2:7" x14ac:dyDescent="0.2">
      <c r="B2780" s="149">
        <v>41311</v>
      </c>
      <c r="C2780">
        <v>15.628147</v>
      </c>
      <c r="D2780">
        <v>-8.4986121458538576E-3</v>
      </c>
      <c r="E2780">
        <v>-8.4986121458538576E-3</v>
      </c>
      <c r="F2780">
        <v>2778</v>
      </c>
      <c r="G2780">
        <f t="shared" ca="1" si="45"/>
        <v>1.6463827257037395E-2</v>
      </c>
    </row>
    <row r="2781" spans="2:7" x14ac:dyDescent="0.2">
      <c r="B2781" s="149">
        <v>41310</v>
      </c>
      <c r="C2781">
        <v>15.762103</v>
      </c>
      <c r="D2781">
        <v>5.6980249666955009E-3</v>
      </c>
      <c r="E2781">
        <v>5.6980249666955009E-3</v>
      </c>
      <c r="F2781">
        <v>2779</v>
      </c>
      <c r="G2781">
        <f t="shared" ca="1" si="45"/>
        <v>-1.0233363737964693E-2</v>
      </c>
    </row>
    <row r="2782" spans="2:7" x14ac:dyDescent="0.2">
      <c r="B2782" s="149">
        <v>41309</v>
      </c>
      <c r="C2782">
        <v>15.672798999999999</v>
      </c>
      <c r="D2782">
        <v>-2.8411724417216279E-3</v>
      </c>
      <c r="E2782">
        <v>-2.8411724417216279E-3</v>
      </c>
      <c r="F2782">
        <v>2780</v>
      </c>
      <c r="G2782">
        <f t="shared" ca="1" si="45"/>
        <v>3.2133883552481146E-2</v>
      </c>
    </row>
    <row r="2783" spans="2:7" x14ac:dyDescent="0.2">
      <c r="B2783" s="149">
        <v>41306</v>
      </c>
      <c r="C2783">
        <v>15.717454999999999</v>
      </c>
      <c r="D2783">
        <v>2.8492677025973349E-3</v>
      </c>
      <c r="E2783">
        <v>2.8492677025973349E-3</v>
      </c>
      <c r="F2783">
        <v>2781</v>
      </c>
      <c r="G2783">
        <f t="shared" ca="1" si="45"/>
        <v>2.7454013965823771E-2</v>
      </c>
    </row>
    <row r="2784" spans="2:7" x14ac:dyDescent="0.2">
      <c r="B2784" s="149">
        <v>41305</v>
      </c>
      <c r="C2784">
        <v>15.672798999999999</v>
      </c>
      <c r="D2784">
        <v>4.1543103810343492E-2</v>
      </c>
      <c r="E2784">
        <v>4.1543103810343492E-2</v>
      </c>
      <c r="F2784">
        <v>2782</v>
      </c>
      <c r="G2784">
        <f t="shared" ca="1" si="45"/>
        <v>7.0012527014625375E-2</v>
      </c>
    </row>
    <row r="2785" spans="2:7" x14ac:dyDescent="0.2">
      <c r="B2785" s="149">
        <v>41304</v>
      </c>
      <c r="C2785">
        <v>15.047672</v>
      </c>
      <c r="D2785">
        <v>-3.1609301180962938E-2</v>
      </c>
      <c r="E2785">
        <v>-3.1609301180962938E-2</v>
      </c>
      <c r="F2785">
        <v>2783</v>
      </c>
      <c r="G2785">
        <f t="shared" ca="1" si="45"/>
        <v>-1.8813903974789537E-2</v>
      </c>
    </row>
    <row r="2786" spans="2:7" x14ac:dyDescent="0.2">
      <c r="B2786" s="149">
        <v>41303</v>
      </c>
      <c r="C2786">
        <v>15.538843999999999</v>
      </c>
      <c r="D2786">
        <v>-2.5210227422073364E-2</v>
      </c>
      <c r="E2786">
        <v>-2.5210227422073364E-2</v>
      </c>
      <c r="F2786">
        <v>2784</v>
      </c>
      <c r="G2786">
        <f t="shared" ca="1" si="45"/>
        <v>3.055073052089179E-2</v>
      </c>
    </row>
    <row r="2787" spans="2:7" x14ac:dyDescent="0.2">
      <c r="B2787" s="149">
        <v>41302</v>
      </c>
      <c r="C2787">
        <v>15.940713000000001</v>
      </c>
      <c r="D2787">
        <v>1.4204462490905893E-2</v>
      </c>
      <c r="E2787">
        <v>1.4204462490905893E-2</v>
      </c>
      <c r="F2787">
        <v>2785</v>
      </c>
      <c r="G2787">
        <f t="shared" ca="1" si="45"/>
        <v>-4.3407283574737159E-2</v>
      </c>
    </row>
    <row r="2788" spans="2:7" x14ac:dyDescent="0.2">
      <c r="B2788" s="149">
        <v>41299</v>
      </c>
      <c r="C2788">
        <v>15.717454999999999</v>
      </c>
      <c r="D2788">
        <v>-5.3763257662071344E-2</v>
      </c>
      <c r="E2788">
        <v>-5.3763257662071344E-2</v>
      </c>
      <c r="F2788">
        <v>2786</v>
      </c>
      <c r="G2788">
        <f t="shared" ca="1" si="45"/>
        <v>1.832223518184813E-2</v>
      </c>
    </row>
    <row r="2789" spans="2:7" x14ac:dyDescent="0.2">
      <c r="B2789" s="149">
        <v>41298</v>
      </c>
      <c r="C2789">
        <v>16.610489000000001</v>
      </c>
      <c r="D2789">
        <v>-3.6269210299536093E-2</v>
      </c>
      <c r="E2789">
        <v>-3.6269210299536093E-2</v>
      </c>
      <c r="F2789">
        <v>2787</v>
      </c>
      <c r="G2789">
        <f t="shared" ca="1" si="45"/>
        <v>-3.6849643320994149E-2</v>
      </c>
    </row>
    <row r="2790" spans="2:7" x14ac:dyDescent="0.2">
      <c r="B2790" s="149">
        <v>41297</v>
      </c>
      <c r="C2790">
        <v>17.235610999999999</v>
      </c>
      <c r="D2790">
        <v>0</v>
      </c>
      <c r="E2790">
        <v>0</v>
      </c>
      <c r="F2790">
        <v>2788</v>
      </c>
      <c r="G2790">
        <f t="shared" ca="1" si="45"/>
        <v>8.7005335771504974E-3</v>
      </c>
    </row>
    <row r="2791" spans="2:7" x14ac:dyDescent="0.2">
      <c r="B2791" s="149">
        <v>41296</v>
      </c>
      <c r="C2791">
        <v>17.235610999999999</v>
      </c>
      <c r="D2791">
        <v>0</v>
      </c>
      <c r="E2791">
        <v>0</v>
      </c>
      <c r="F2791">
        <v>2789</v>
      </c>
      <c r="G2791">
        <f t="shared" ca="1" si="45"/>
        <v>9.0487175847759217E-3</v>
      </c>
    </row>
    <row r="2792" spans="2:7" x14ac:dyDescent="0.2">
      <c r="B2792" s="149">
        <v>41295</v>
      </c>
      <c r="C2792">
        <v>17.235610999999999</v>
      </c>
      <c r="D2792">
        <v>-2.5840461696650164E-3</v>
      </c>
      <c r="E2792">
        <v>-2.5840461696650164E-3</v>
      </c>
      <c r="F2792">
        <v>2790</v>
      </c>
      <c r="G2792">
        <f t="shared" ca="1" si="45"/>
        <v>4.8285096275902696E-3</v>
      </c>
    </row>
    <row r="2793" spans="2:7" x14ac:dyDescent="0.2">
      <c r="B2793" s="149">
        <v>41292</v>
      </c>
      <c r="C2793">
        <v>17.280263999999999</v>
      </c>
      <c r="D2793">
        <v>0</v>
      </c>
      <c r="E2793">
        <v>0</v>
      </c>
      <c r="F2793">
        <v>2791</v>
      </c>
      <c r="G2793">
        <f t="shared" ca="1" si="45"/>
        <v>-2.0550725395090768E-2</v>
      </c>
    </row>
    <row r="2794" spans="2:7" x14ac:dyDescent="0.2">
      <c r="B2794" s="149">
        <v>41291</v>
      </c>
      <c r="C2794">
        <v>17.280263999999999</v>
      </c>
      <c r="D2794">
        <v>0</v>
      </c>
      <c r="E2794">
        <v>0</v>
      </c>
      <c r="F2794">
        <v>2792</v>
      </c>
      <c r="G2794">
        <f t="shared" ca="1" si="45"/>
        <v>-2.5279201447126056E-2</v>
      </c>
    </row>
    <row r="2795" spans="2:7" x14ac:dyDescent="0.2">
      <c r="B2795" s="149">
        <v>41290</v>
      </c>
      <c r="C2795">
        <v>17.280263999999999</v>
      </c>
      <c r="D2795">
        <v>0</v>
      </c>
      <c r="E2795">
        <v>0</v>
      </c>
      <c r="F2795">
        <v>2793</v>
      </c>
      <c r="G2795">
        <f t="shared" ca="1" si="45"/>
        <v>-1.9440153606309369E-3</v>
      </c>
    </row>
    <row r="2796" spans="2:7" x14ac:dyDescent="0.2">
      <c r="B2796" s="149">
        <v>41289</v>
      </c>
      <c r="C2796">
        <v>17.280263999999999</v>
      </c>
      <c r="D2796">
        <v>0</v>
      </c>
      <c r="E2796">
        <v>0</v>
      </c>
      <c r="F2796">
        <v>2794</v>
      </c>
      <c r="G2796">
        <f t="shared" ca="1" si="45"/>
        <v>1.0278181008935964E-2</v>
      </c>
    </row>
    <row r="2797" spans="2:7" x14ac:dyDescent="0.2">
      <c r="B2797" s="149">
        <v>41288</v>
      </c>
      <c r="C2797">
        <v>17.280263999999999</v>
      </c>
      <c r="D2797">
        <v>0</v>
      </c>
      <c r="E2797">
        <v>0</v>
      </c>
      <c r="F2797">
        <v>2795</v>
      </c>
      <c r="G2797">
        <f t="shared" ca="1" si="45"/>
        <v>5.9224609265483346E-3</v>
      </c>
    </row>
    <row r="2798" spans="2:7" x14ac:dyDescent="0.2">
      <c r="B2798" s="149">
        <v>41285</v>
      </c>
      <c r="C2798">
        <v>17.280263999999999</v>
      </c>
      <c r="D2798">
        <v>0</v>
      </c>
      <c r="E2798">
        <v>0</v>
      </c>
      <c r="F2798">
        <v>2796</v>
      </c>
      <c r="G2798">
        <f t="shared" ca="1" si="45"/>
        <v>1.9630640594459656E-2</v>
      </c>
    </row>
    <row r="2799" spans="2:7" x14ac:dyDescent="0.2">
      <c r="B2799" s="149">
        <v>41284</v>
      </c>
      <c r="C2799">
        <v>17.280263999999999</v>
      </c>
      <c r="D2799">
        <v>5.1945894366364756E-3</v>
      </c>
      <c r="E2799">
        <v>5.1945894366364756E-3</v>
      </c>
      <c r="F2799">
        <v>2797</v>
      </c>
      <c r="G2799">
        <f t="shared" ca="1" si="45"/>
        <v>2.3613618179662652E-3</v>
      </c>
    </row>
    <row r="2800" spans="2:7" x14ac:dyDescent="0.2">
      <c r="B2800" s="149">
        <v>41283</v>
      </c>
      <c r="C2800">
        <v>17.190964000000001</v>
      </c>
      <c r="D2800">
        <v>0</v>
      </c>
      <c r="E2800">
        <v>0</v>
      </c>
      <c r="F2800">
        <v>2798</v>
      </c>
      <c r="G2800">
        <f t="shared" ca="1" si="45"/>
        <v>2.2460695739535564E-2</v>
      </c>
    </row>
    <row r="2801" spans="2:7" x14ac:dyDescent="0.2">
      <c r="B2801" s="149">
        <v>41282</v>
      </c>
      <c r="C2801">
        <v>17.190964000000001</v>
      </c>
      <c r="D2801">
        <v>-2.5903926469446116E-3</v>
      </c>
      <c r="E2801">
        <v>-2.5903926469446116E-3</v>
      </c>
      <c r="F2801">
        <v>2799</v>
      </c>
      <c r="G2801">
        <f t="shared" ca="1" si="45"/>
        <v>4.5518747442027958E-3</v>
      </c>
    </row>
    <row r="2802" spans="2:7" x14ac:dyDescent="0.2">
      <c r="B2802" s="149">
        <v>41281</v>
      </c>
      <c r="C2802">
        <v>17.235610999999999</v>
      </c>
      <c r="D2802">
        <v>5.2080001105776754E-3</v>
      </c>
      <c r="E2802">
        <v>5.2080001105776754E-3</v>
      </c>
      <c r="F2802">
        <v>2800</v>
      </c>
      <c r="G2802">
        <f t="shared" ca="1" si="45"/>
        <v>-1.8681897162088765E-2</v>
      </c>
    </row>
    <row r="2803" spans="2:7" x14ac:dyDescent="0.2">
      <c r="B2803" s="149">
        <v>41278</v>
      </c>
      <c r="C2803">
        <v>17.146312999999999</v>
      </c>
      <c r="D2803">
        <v>5.2357368441016969E-3</v>
      </c>
      <c r="E2803">
        <v>5.2357368441016969E-3</v>
      </c>
      <c r="F2803">
        <v>2801</v>
      </c>
      <c r="G2803">
        <f t="shared" ca="1" si="45"/>
        <v>-5.0397892804636586E-2</v>
      </c>
    </row>
    <row r="2804" spans="2:7" x14ac:dyDescent="0.2">
      <c r="B2804" s="149">
        <v>41277</v>
      </c>
      <c r="C2804">
        <v>17.057006999999999</v>
      </c>
      <c r="D2804">
        <v>2.6246217749027953E-3</v>
      </c>
      <c r="E2804">
        <v>2.6246217749027953E-3</v>
      </c>
      <c r="F2804">
        <v>2802</v>
      </c>
      <c r="G2804">
        <f t="shared" ca="1" si="45"/>
        <v>7.1052209778842579E-2</v>
      </c>
    </row>
    <row r="2805" spans="2:7" x14ac:dyDescent="0.2">
      <c r="B2805" s="149">
        <v>41276</v>
      </c>
      <c r="C2805">
        <v>17.012356</v>
      </c>
      <c r="D2805">
        <v>2.4193568292902111E-2</v>
      </c>
      <c r="E2805">
        <v>2.4193568292902111E-2</v>
      </c>
      <c r="F2805">
        <v>2803</v>
      </c>
      <c r="G2805">
        <f t="shared" ca="1" si="45"/>
        <v>1.5077202459317231E-2</v>
      </c>
    </row>
    <row r="2806" spans="2:7" x14ac:dyDescent="0.2">
      <c r="B2806" s="149">
        <v>41275</v>
      </c>
      <c r="C2806">
        <v>16.610489000000001</v>
      </c>
      <c r="D2806">
        <v>0</v>
      </c>
      <c r="E2806">
        <v>0</v>
      </c>
      <c r="F2806">
        <v>2804</v>
      </c>
      <c r="G2806">
        <f t="shared" ca="1" si="45"/>
        <v>1.2045120983277093E-2</v>
      </c>
    </row>
    <row r="2807" spans="2:7" x14ac:dyDescent="0.2">
      <c r="B2807" s="149">
        <v>41274</v>
      </c>
      <c r="C2807">
        <v>16.610489000000001</v>
      </c>
      <c r="D2807">
        <v>5.4056668224870012E-3</v>
      </c>
      <c r="E2807">
        <v>5.4056668224870012E-3</v>
      </c>
      <c r="F2807">
        <v>2805</v>
      </c>
      <c r="G2807">
        <f t="shared" ca="1" si="45"/>
        <v>-2.7139291152907512E-2</v>
      </c>
    </row>
    <row r="2808" spans="2:7" x14ac:dyDescent="0.2">
      <c r="B2808" s="149">
        <v>41271</v>
      </c>
      <c r="C2808">
        <v>16.521180999999999</v>
      </c>
      <c r="D2808">
        <v>0</v>
      </c>
      <c r="E2808">
        <v>0</v>
      </c>
      <c r="F2808">
        <v>2806</v>
      </c>
      <c r="G2808">
        <f t="shared" ca="1" si="45"/>
        <v>2.2356624584547357E-2</v>
      </c>
    </row>
    <row r="2809" spans="2:7" x14ac:dyDescent="0.2">
      <c r="B2809" s="149">
        <v>41270</v>
      </c>
      <c r="C2809">
        <v>16.521180999999999</v>
      </c>
      <c r="D2809">
        <v>1.6483201077936601E-2</v>
      </c>
      <c r="E2809">
        <v>1.6483201077936601E-2</v>
      </c>
      <c r="F2809">
        <v>2807</v>
      </c>
      <c r="G2809">
        <f t="shared" ca="1" si="45"/>
        <v>1.5022920725650391E-2</v>
      </c>
    </row>
    <row r="2810" spans="2:7" x14ac:dyDescent="0.2">
      <c r="B2810" s="149">
        <v>41269</v>
      </c>
      <c r="C2810">
        <v>16.253274999999999</v>
      </c>
      <c r="D2810">
        <v>-1.3550119218034709E-2</v>
      </c>
      <c r="E2810">
        <v>-1.3550119218034709E-2</v>
      </c>
      <c r="F2810">
        <v>2808</v>
      </c>
      <c r="G2810">
        <f t="shared" ca="1" si="45"/>
        <v>4.0185873249938199E-2</v>
      </c>
    </row>
    <row r="2811" spans="2:7" x14ac:dyDescent="0.2">
      <c r="B2811" s="149">
        <v>41267</v>
      </c>
      <c r="C2811">
        <v>16.476534000000001</v>
      </c>
      <c r="D2811">
        <v>0</v>
      </c>
      <c r="E2811">
        <v>0</v>
      </c>
      <c r="F2811">
        <v>2809</v>
      </c>
      <c r="G2811">
        <f t="shared" ca="1" si="45"/>
        <v>2.233123185274315E-2</v>
      </c>
    </row>
    <row r="2812" spans="2:7" x14ac:dyDescent="0.2">
      <c r="B2812" s="149">
        <v>41264</v>
      </c>
      <c r="C2812">
        <v>16.476534000000001</v>
      </c>
      <c r="D2812">
        <v>-1.3369086267226681E-2</v>
      </c>
      <c r="E2812">
        <v>-1.3369086267226681E-2</v>
      </c>
      <c r="F2812">
        <v>2810</v>
      </c>
      <c r="G2812">
        <f t="shared" ca="1" si="45"/>
        <v>2.9599453147578367E-2</v>
      </c>
    </row>
    <row r="2813" spans="2:7" x14ac:dyDescent="0.2">
      <c r="B2813" s="149">
        <v>41263</v>
      </c>
      <c r="C2813">
        <v>16.699795000000002</v>
      </c>
      <c r="D2813">
        <v>-2.6664964211412282E-3</v>
      </c>
      <c r="E2813">
        <v>-2.6664964211412282E-3</v>
      </c>
      <c r="F2813">
        <v>2811</v>
      </c>
      <c r="G2813">
        <f t="shared" ca="1" si="45"/>
        <v>-1.4998512206453984E-2</v>
      </c>
    </row>
    <row r="2814" spans="2:7" x14ac:dyDescent="0.2">
      <c r="B2814" s="149">
        <v>41262</v>
      </c>
      <c r="C2814">
        <v>16.744444000000001</v>
      </c>
      <c r="D2814">
        <v>1.078170760594277E-2</v>
      </c>
      <c r="E2814">
        <v>1.078170760594277E-2</v>
      </c>
      <c r="F2814">
        <v>2812</v>
      </c>
      <c r="G2814">
        <f t="shared" ca="1" si="45"/>
        <v>1.451667129808394E-2</v>
      </c>
    </row>
    <row r="2815" spans="2:7" x14ac:dyDescent="0.2">
      <c r="B2815" s="149">
        <v>41261</v>
      </c>
      <c r="C2815">
        <v>16.565836000000001</v>
      </c>
      <c r="D2815">
        <v>0</v>
      </c>
      <c r="E2815">
        <v>0</v>
      </c>
      <c r="F2815">
        <v>2813</v>
      </c>
      <c r="G2815">
        <f t="shared" ca="1" si="45"/>
        <v>6.8248412335335157E-2</v>
      </c>
    </row>
    <row r="2816" spans="2:7" x14ac:dyDescent="0.2">
      <c r="B2816" s="149">
        <v>41260</v>
      </c>
      <c r="C2816">
        <v>16.565836000000001</v>
      </c>
      <c r="D2816">
        <v>-8.0215954746750365E-3</v>
      </c>
      <c r="E2816">
        <v>-8.0215954746750365E-3</v>
      </c>
      <c r="F2816">
        <v>2814</v>
      </c>
      <c r="G2816">
        <f t="shared" ca="1" si="45"/>
        <v>2.9831354002314179E-3</v>
      </c>
    </row>
    <row r="2817" spans="2:7" x14ac:dyDescent="0.2">
      <c r="B2817" s="149">
        <v>41257</v>
      </c>
      <c r="C2817">
        <v>16.699795000000002</v>
      </c>
      <c r="D2817">
        <v>1.0811212588252812E-2</v>
      </c>
      <c r="E2817">
        <v>1.0811212588252812E-2</v>
      </c>
      <c r="F2817">
        <v>2815</v>
      </c>
      <c r="G2817">
        <f t="shared" ca="1" si="45"/>
        <v>3.0917485627925635E-3</v>
      </c>
    </row>
    <row r="2818" spans="2:7" x14ac:dyDescent="0.2">
      <c r="B2818" s="149">
        <v>41256</v>
      </c>
      <c r="C2818">
        <v>16.521180999999999</v>
      </c>
      <c r="D2818">
        <v>0</v>
      </c>
      <c r="E2818">
        <v>0</v>
      </c>
      <c r="F2818">
        <v>2816</v>
      </c>
      <c r="G2818">
        <f t="shared" ca="1" si="45"/>
        <v>5.9716125882675074E-2</v>
      </c>
    </row>
    <row r="2819" spans="2:7" x14ac:dyDescent="0.2">
      <c r="B2819" s="149">
        <v>41255</v>
      </c>
      <c r="C2819">
        <v>16.521180999999999</v>
      </c>
      <c r="D2819">
        <v>-1.333355708914568E-2</v>
      </c>
      <c r="E2819">
        <v>-1.333355708914568E-2</v>
      </c>
      <c r="F2819">
        <v>2817</v>
      </c>
      <c r="G2819">
        <f t="shared" ref="G2819:G2882" ca="1" si="46">_xlfn.NORM.INV(RAND(),$N$5,$N$6)</f>
        <v>8.3933028868702041E-3</v>
      </c>
    </row>
    <row r="2820" spans="2:7" x14ac:dyDescent="0.2">
      <c r="B2820" s="149">
        <v>41254</v>
      </c>
      <c r="C2820">
        <v>16.744444000000001</v>
      </c>
      <c r="D2820">
        <v>-7.9365930457511204E-3</v>
      </c>
      <c r="E2820">
        <v>-7.9365930457511204E-3</v>
      </c>
      <c r="F2820">
        <v>2818</v>
      </c>
      <c r="G2820">
        <f t="shared" ca="1" si="46"/>
        <v>-8.1443095441191243E-2</v>
      </c>
    </row>
    <row r="2821" spans="2:7" x14ac:dyDescent="0.2">
      <c r="B2821" s="149">
        <v>41253</v>
      </c>
      <c r="C2821">
        <v>16.878401</v>
      </c>
      <c r="D2821">
        <v>-5.2629404537480641E-3</v>
      </c>
      <c r="E2821">
        <v>-5.2629404537480641E-3</v>
      </c>
      <c r="F2821">
        <v>2819</v>
      </c>
      <c r="G2821">
        <f t="shared" ca="1" si="46"/>
        <v>-4.077613757207562E-2</v>
      </c>
    </row>
    <row r="2822" spans="2:7" x14ac:dyDescent="0.2">
      <c r="B2822" s="149">
        <v>41250</v>
      </c>
      <c r="C2822">
        <v>16.967701000000002</v>
      </c>
      <c r="D2822">
        <v>2.6383538855759159E-3</v>
      </c>
      <c r="E2822">
        <v>2.6383538855759159E-3</v>
      </c>
      <c r="F2822">
        <v>2820</v>
      </c>
      <c r="G2822">
        <f t="shared" ca="1" si="46"/>
        <v>-1.4315203188918336E-2</v>
      </c>
    </row>
    <row r="2823" spans="2:7" x14ac:dyDescent="0.2">
      <c r="B2823" s="149">
        <v>41249</v>
      </c>
      <c r="C2823">
        <v>16.923051999999998</v>
      </c>
      <c r="D2823">
        <v>-5.2493611114181977E-3</v>
      </c>
      <c r="E2823">
        <v>-5.2493611114181977E-3</v>
      </c>
      <c r="F2823">
        <v>2821</v>
      </c>
      <c r="G2823">
        <f t="shared" ca="1" si="46"/>
        <v>3.9261836929031044E-3</v>
      </c>
    </row>
    <row r="2824" spans="2:7" x14ac:dyDescent="0.2">
      <c r="B2824" s="149">
        <v>41248</v>
      </c>
      <c r="C2824">
        <v>17.012356</v>
      </c>
      <c r="D2824">
        <v>2.6317649043909232E-3</v>
      </c>
      <c r="E2824">
        <v>2.6317649043909232E-3</v>
      </c>
      <c r="F2824">
        <v>2822</v>
      </c>
      <c r="G2824">
        <f t="shared" ca="1" si="46"/>
        <v>-2.6623599160744037E-2</v>
      </c>
    </row>
    <row r="2825" spans="2:7" x14ac:dyDescent="0.2">
      <c r="B2825" s="149">
        <v>41247</v>
      </c>
      <c r="C2825">
        <v>16.967701000000002</v>
      </c>
      <c r="D2825">
        <v>-1.0416933366374307E-2</v>
      </c>
      <c r="E2825">
        <v>-1.0416933366374307E-2</v>
      </c>
      <c r="F2825">
        <v>2823</v>
      </c>
      <c r="G2825">
        <f t="shared" ca="1" si="46"/>
        <v>4.3383716654172514E-3</v>
      </c>
    </row>
    <row r="2826" spans="2:7" x14ac:dyDescent="0.2">
      <c r="B2826" s="149">
        <v>41246</v>
      </c>
      <c r="C2826">
        <v>17.146312999999999</v>
      </c>
      <c r="D2826">
        <v>7.8741004479331821E-3</v>
      </c>
      <c r="E2826">
        <v>7.8741004479331821E-3</v>
      </c>
      <c r="F2826">
        <v>2824</v>
      </c>
      <c r="G2826">
        <f t="shared" ca="1" si="46"/>
        <v>-5.0055795093191677E-2</v>
      </c>
    </row>
    <row r="2827" spans="2:7" x14ac:dyDescent="0.2">
      <c r="B2827" s="149">
        <v>41243</v>
      </c>
      <c r="C2827">
        <v>17.012356</v>
      </c>
      <c r="D2827">
        <v>-1.8041352107752717E-2</v>
      </c>
      <c r="E2827">
        <v>-1.8041352107752717E-2</v>
      </c>
      <c r="F2827">
        <v>2825</v>
      </c>
      <c r="G2827">
        <f t="shared" ca="1" si="46"/>
        <v>1.5987280721948258E-2</v>
      </c>
    </row>
    <row r="2828" spans="2:7" x14ac:dyDescent="0.2">
      <c r="B2828" s="149">
        <v>41242</v>
      </c>
      <c r="C2828">
        <v>17.324921</v>
      </c>
      <c r="D2828">
        <v>2.1052940525059821E-2</v>
      </c>
      <c r="E2828">
        <v>2.1052940525059821E-2</v>
      </c>
      <c r="F2828">
        <v>2826</v>
      </c>
      <c r="G2828">
        <f t="shared" ca="1" si="46"/>
        <v>4.5118975256210909E-3</v>
      </c>
    </row>
    <row r="2829" spans="2:7" x14ac:dyDescent="0.2">
      <c r="B2829" s="149">
        <v>41240</v>
      </c>
      <c r="C2829">
        <v>16.967701000000002</v>
      </c>
      <c r="D2829">
        <v>7.9572881859361864E-3</v>
      </c>
      <c r="E2829">
        <v>7.9572881859361864E-3</v>
      </c>
      <c r="F2829">
        <v>2827</v>
      </c>
      <c r="G2829">
        <f t="shared" ca="1" si="46"/>
        <v>-2.9654205699238493E-2</v>
      </c>
    </row>
    <row r="2830" spans="2:7" x14ac:dyDescent="0.2">
      <c r="B2830" s="149">
        <v>41239</v>
      </c>
      <c r="C2830">
        <v>16.833749999999998</v>
      </c>
      <c r="D2830">
        <v>-7.894469616125558E-3</v>
      </c>
      <c r="E2830">
        <v>-7.894469616125558E-3</v>
      </c>
      <c r="F2830">
        <v>2828</v>
      </c>
      <c r="G2830">
        <f t="shared" ca="1" si="46"/>
        <v>-1.6555919172562432E-2</v>
      </c>
    </row>
    <row r="2831" spans="2:7" x14ac:dyDescent="0.2">
      <c r="B2831" s="149">
        <v>41236</v>
      </c>
      <c r="C2831">
        <v>16.967701000000002</v>
      </c>
      <c r="D2831">
        <v>2.6383538855759159E-3</v>
      </c>
      <c r="E2831">
        <v>2.6383538855759159E-3</v>
      </c>
      <c r="F2831">
        <v>2829</v>
      </c>
      <c r="G2831">
        <f t="shared" ca="1" si="46"/>
        <v>4.7716023713414206E-2</v>
      </c>
    </row>
    <row r="2832" spans="2:7" x14ac:dyDescent="0.2">
      <c r="B2832" s="149">
        <v>41235</v>
      </c>
      <c r="C2832">
        <v>16.923051999999998</v>
      </c>
      <c r="D2832">
        <v>-7.8533707584220545E-3</v>
      </c>
      <c r="E2832">
        <v>-7.8533707584220545E-3</v>
      </c>
      <c r="F2832">
        <v>2830</v>
      </c>
      <c r="G2832">
        <f t="shared" ca="1" si="46"/>
        <v>-1.473966943684131E-2</v>
      </c>
    </row>
    <row r="2833" spans="2:7" x14ac:dyDescent="0.2">
      <c r="B2833" s="149">
        <v>41234</v>
      </c>
      <c r="C2833">
        <v>17.057006999999999</v>
      </c>
      <c r="D2833">
        <v>-2.6109164386284517E-3</v>
      </c>
      <c r="E2833">
        <v>-2.6109164386284517E-3</v>
      </c>
      <c r="F2833">
        <v>2831</v>
      </c>
      <c r="G2833">
        <f t="shared" ca="1" si="46"/>
        <v>-4.9264948759404847E-2</v>
      </c>
    </row>
    <row r="2834" spans="2:7" x14ac:dyDescent="0.2">
      <c r="B2834" s="149">
        <v>41233</v>
      </c>
      <c r="C2834">
        <v>17.101658</v>
      </c>
      <c r="D2834">
        <v>2.6177511681857069E-3</v>
      </c>
      <c r="E2834">
        <v>2.6177511681857069E-3</v>
      </c>
      <c r="F2834">
        <v>2832</v>
      </c>
      <c r="G2834">
        <f t="shared" ca="1" si="46"/>
        <v>-2.3002609742249172E-2</v>
      </c>
    </row>
    <row r="2835" spans="2:7" x14ac:dyDescent="0.2">
      <c r="B2835" s="149">
        <v>41232</v>
      </c>
      <c r="C2835">
        <v>17.057006999999999</v>
      </c>
      <c r="D2835">
        <v>-1.5464082058440619E-2</v>
      </c>
      <c r="E2835">
        <v>-1.5464082058440619E-2</v>
      </c>
      <c r="F2835">
        <v>2833</v>
      </c>
      <c r="G2835">
        <f t="shared" ca="1" si="46"/>
        <v>8.645160599436108E-2</v>
      </c>
    </row>
    <row r="2836" spans="2:7" x14ac:dyDescent="0.2">
      <c r="B2836" s="149">
        <v>41229</v>
      </c>
      <c r="C2836">
        <v>17.324921</v>
      </c>
      <c r="D2836">
        <v>-5.1279928054204366E-3</v>
      </c>
      <c r="E2836">
        <v>-5.1279928054204366E-3</v>
      </c>
      <c r="F2836">
        <v>2834</v>
      </c>
      <c r="G2836">
        <f t="shared" ca="1" si="46"/>
        <v>4.3427837983993418E-2</v>
      </c>
    </row>
    <row r="2837" spans="2:7" x14ac:dyDescent="0.2">
      <c r="B2837" s="149">
        <v>41228</v>
      </c>
      <c r="C2837">
        <v>17.414221000000001</v>
      </c>
      <c r="D2837">
        <v>7.7520227700226298E-3</v>
      </c>
      <c r="E2837">
        <v>7.7520227700226298E-3</v>
      </c>
      <c r="F2837">
        <v>2835</v>
      </c>
      <c r="G2837">
        <f t="shared" ca="1" si="46"/>
        <v>1.5065447996516889E-2</v>
      </c>
    </row>
    <row r="2838" spans="2:7" x14ac:dyDescent="0.2">
      <c r="B2838" s="149">
        <v>41225</v>
      </c>
      <c r="C2838">
        <v>17.280263999999999</v>
      </c>
      <c r="D2838">
        <v>-2.02532334551195E-2</v>
      </c>
      <c r="E2838">
        <v>-2.02532334551195E-2</v>
      </c>
      <c r="F2838">
        <v>2836</v>
      </c>
      <c r="G2838">
        <f t="shared" ca="1" si="46"/>
        <v>-4.3225592597266847E-2</v>
      </c>
    </row>
    <row r="2839" spans="2:7" x14ac:dyDescent="0.2">
      <c r="B2839" s="149">
        <v>41222</v>
      </c>
      <c r="C2839">
        <v>17.63748</v>
      </c>
      <c r="D2839">
        <v>-1.0025096418473042E-2</v>
      </c>
      <c r="E2839">
        <v>-1.0025096418473042E-2</v>
      </c>
      <c r="F2839">
        <v>2837</v>
      </c>
      <c r="G2839">
        <f t="shared" ca="1" si="46"/>
        <v>-3.2826744738912138E-2</v>
      </c>
    </row>
    <row r="2840" spans="2:7" x14ac:dyDescent="0.2">
      <c r="B2840" s="149">
        <v>41221</v>
      </c>
      <c r="C2840">
        <v>17.816088000000001</v>
      </c>
      <c r="D2840">
        <v>1.012661672755975E-2</v>
      </c>
      <c r="E2840">
        <v>1.012661672755975E-2</v>
      </c>
      <c r="F2840">
        <v>2838</v>
      </c>
      <c r="G2840">
        <f t="shared" ca="1" si="46"/>
        <v>-1.013675467993058E-2</v>
      </c>
    </row>
    <row r="2841" spans="2:7" x14ac:dyDescent="0.2">
      <c r="B2841" s="149">
        <v>41220</v>
      </c>
      <c r="C2841">
        <v>17.63748</v>
      </c>
      <c r="D2841">
        <v>-2.5253175055294673E-3</v>
      </c>
      <c r="E2841">
        <v>-2.5253175055294673E-3</v>
      </c>
      <c r="F2841">
        <v>2839</v>
      </c>
      <c r="G2841">
        <f t="shared" ca="1" si="46"/>
        <v>7.2072052494492611E-3</v>
      </c>
    </row>
    <row r="2842" spans="2:7" x14ac:dyDescent="0.2">
      <c r="B2842" s="149">
        <v>41219</v>
      </c>
      <c r="C2842">
        <v>17.682133</v>
      </c>
      <c r="D2842">
        <v>-5.0251423112266328E-3</v>
      </c>
      <c r="E2842">
        <v>-5.0251423112266328E-3</v>
      </c>
      <c r="F2842">
        <v>2840</v>
      </c>
      <c r="G2842">
        <f t="shared" ca="1" si="46"/>
        <v>8.5729662198520996E-3</v>
      </c>
    </row>
    <row r="2843" spans="2:7" x14ac:dyDescent="0.2">
      <c r="B2843" s="149">
        <v>41218</v>
      </c>
      <c r="C2843">
        <v>17.771436999999999</v>
      </c>
      <c r="D2843">
        <v>-2.2113147712364573E-2</v>
      </c>
      <c r="E2843">
        <v>-2.2113147712364573E-2</v>
      </c>
      <c r="F2843">
        <v>2841</v>
      </c>
      <c r="G2843">
        <f t="shared" ca="1" si="46"/>
        <v>-3.4777562491052023E-2</v>
      </c>
    </row>
    <row r="2844" spans="2:7" x14ac:dyDescent="0.2">
      <c r="B2844" s="149">
        <v>41215</v>
      </c>
      <c r="C2844">
        <v>18.173306</v>
      </c>
      <c r="D2844">
        <v>1.7500227734138066E-2</v>
      </c>
      <c r="E2844">
        <v>1.7500227734138066E-2</v>
      </c>
      <c r="F2844">
        <v>2842</v>
      </c>
      <c r="G2844">
        <f t="shared" ca="1" si="46"/>
        <v>8.2604549289977264E-3</v>
      </c>
    </row>
    <row r="2845" spans="2:7" x14ac:dyDescent="0.2">
      <c r="B2845" s="149">
        <v>41214</v>
      </c>
      <c r="C2845">
        <v>17.860738999999999</v>
      </c>
      <c r="D2845">
        <v>-4.9753630171554758E-3</v>
      </c>
      <c r="E2845">
        <v>-4.9753630171554758E-3</v>
      </c>
      <c r="F2845">
        <v>2843</v>
      </c>
      <c r="G2845">
        <f t="shared" ca="1" si="46"/>
        <v>-4.5700937613411152E-2</v>
      </c>
    </row>
    <row r="2846" spans="2:7" x14ac:dyDescent="0.2">
      <c r="B2846" s="149">
        <v>41213</v>
      </c>
      <c r="C2846">
        <v>17.950047000000001</v>
      </c>
      <c r="D2846">
        <v>7.5189907009889497E-3</v>
      </c>
      <c r="E2846">
        <v>7.5189907009889497E-3</v>
      </c>
      <c r="F2846">
        <v>2844</v>
      </c>
      <c r="G2846">
        <f t="shared" ca="1" si="46"/>
        <v>-6.0503159402334949E-3</v>
      </c>
    </row>
    <row r="2847" spans="2:7" x14ac:dyDescent="0.2">
      <c r="B2847" s="149">
        <v>41212</v>
      </c>
      <c r="C2847">
        <v>17.816088000000001</v>
      </c>
      <c r="D2847">
        <v>5.0378004267441889E-3</v>
      </c>
      <c r="E2847">
        <v>5.0378004267441889E-3</v>
      </c>
      <c r="F2847">
        <v>2845</v>
      </c>
      <c r="G2847">
        <f t="shared" ca="1" si="46"/>
        <v>4.8921609078618471E-2</v>
      </c>
    </row>
    <row r="2848" spans="2:7" x14ac:dyDescent="0.2">
      <c r="B2848" s="149">
        <v>41211</v>
      </c>
      <c r="C2848">
        <v>17.726783999999999</v>
      </c>
      <c r="D2848">
        <v>1.2754740743453405E-2</v>
      </c>
      <c r="E2848">
        <v>1.2754740743453405E-2</v>
      </c>
      <c r="F2848">
        <v>2846</v>
      </c>
      <c r="G2848">
        <f t="shared" ca="1" si="46"/>
        <v>3.4078652970793676E-2</v>
      </c>
    </row>
    <row r="2849" spans="2:7" x14ac:dyDescent="0.2">
      <c r="B2849" s="149">
        <v>41207</v>
      </c>
      <c r="C2849">
        <v>17.503530999999999</v>
      </c>
      <c r="D2849">
        <v>-2.5442527423645469E-3</v>
      </c>
      <c r="E2849">
        <v>-2.5442527423645469E-3</v>
      </c>
      <c r="F2849">
        <v>2847</v>
      </c>
      <c r="G2849">
        <f t="shared" ca="1" si="46"/>
        <v>-3.0195862053506344E-3</v>
      </c>
    </row>
    <row r="2850" spans="2:7" x14ac:dyDescent="0.2">
      <c r="B2850" s="149">
        <v>41205</v>
      </c>
      <c r="C2850">
        <v>17.548178</v>
      </c>
      <c r="D2850">
        <v>-2.5381361305636526E-3</v>
      </c>
      <c r="E2850">
        <v>-2.5381361305636526E-3</v>
      </c>
      <c r="F2850">
        <v>2848</v>
      </c>
      <c r="G2850">
        <f t="shared" ca="1" si="46"/>
        <v>-2.0508104730580883E-2</v>
      </c>
    </row>
    <row r="2851" spans="2:7" x14ac:dyDescent="0.2">
      <c r="B2851" s="149">
        <v>41204</v>
      </c>
      <c r="C2851">
        <v>17.592831</v>
      </c>
      <c r="D2851">
        <v>-2.5314840895637992E-3</v>
      </c>
      <c r="E2851">
        <v>-2.5314840895637992E-3</v>
      </c>
      <c r="F2851">
        <v>2849</v>
      </c>
      <c r="G2851">
        <f t="shared" ca="1" si="46"/>
        <v>7.4111686627588895E-3</v>
      </c>
    </row>
    <row r="2852" spans="2:7" x14ac:dyDescent="0.2">
      <c r="B2852" s="149">
        <v>41201</v>
      </c>
      <c r="C2852">
        <v>17.63748</v>
      </c>
      <c r="D2852">
        <v>1.023009845881232E-2</v>
      </c>
      <c r="E2852">
        <v>1.023009845881232E-2</v>
      </c>
      <c r="F2852">
        <v>2850</v>
      </c>
      <c r="G2852">
        <f t="shared" ca="1" si="46"/>
        <v>4.1147020100303286E-2</v>
      </c>
    </row>
    <row r="2853" spans="2:7" x14ac:dyDescent="0.2">
      <c r="B2853" s="149">
        <v>41200</v>
      </c>
      <c r="C2853">
        <v>17.458874000000002</v>
      </c>
      <c r="D2853">
        <v>-1.0126503332675557E-2</v>
      </c>
      <c r="E2853">
        <v>-1.0126503332675557E-2</v>
      </c>
      <c r="F2853">
        <v>2851</v>
      </c>
      <c r="G2853">
        <f t="shared" ca="1" si="46"/>
        <v>6.5610297803345291E-2</v>
      </c>
    </row>
    <row r="2854" spans="2:7" x14ac:dyDescent="0.2">
      <c r="B2854" s="149">
        <v>41199</v>
      </c>
      <c r="C2854">
        <v>17.63748</v>
      </c>
      <c r="D2854">
        <v>-2.5253175055294673E-3</v>
      </c>
      <c r="E2854">
        <v>-2.5253175055294673E-3</v>
      </c>
      <c r="F2854">
        <v>2852</v>
      </c>
      <c r="G2854">
        <f t="shared" ca="1" si="46"/>
        <v>8.9462157654029872E-2</v>
      </c>
    </row>
    <row r="2855" spans="2:7" x14ac:dyDescent="0.2">
      <c r="B2855" s="149">
        <v>41198</v>
      </c>
      <c r="C2855">
        <v>17.682133</v>
      </c>
      <c r="D2855">
        <v>-9.9999221756724901E-3</v>
      </c>
      <c r="E2855">
        <v>-9.9999221756724901E-3</v>
      </c>
      <c r="F2855">
        <v>2853</v>
      </c>
      <c r="G2855">
        <f t="shared" ca="1" si="46"/>
        <v>1.6551272148451247E-2</v>
      </c>
    </row>
    <row r="2856" spans="2:7" x14ac:dyDescent="0.2">
      <c r="B2856" s="149">
        <v>41197</v>
      </c>
      <c r="C2856">
        <v>17.860738999999999</v>
      </c>
      <c r="D2856">
        <v>7.5566442283044842E-3</v>
      </c>
      <c r="E2856">
        <v>7.5566442283044842E-3</v>
      </c>
      <c r="F2856">
        <v>2854</v>
      </c>
      <c r="G2856">
        <f t="shared" ca="1" si="46"/>
        <v>-1.6855531792165406E-2</v>
      </c>
    </row>
    <row r="2857" spans="2:7" x14ac:dyDescent="0.2">
      <c r="B2857" s="149">
        <v>41194</v>
      </c>
      <c r="C2857">
        <v>17.726783999999999</v>
      </c>
      <c r="D2857">
        <v>1.2754740743453405E-2</v>
      </c>
      <c r="E2857">
        <v>1.2754740743453405E-2</v>
      </c>
      <c r="F2857">
        <v>2855</v>
      </c>
      <c r="G2857">
        <f t="shared" ca="1" si="46"/>
        <v>-1.3330012296563661E-2</v>
      </c>
    </row>
    <row r="2858" spans="2:7" x14ac:dyDescent="0.2">
      <c r="B2858" s="149">
        <v>41193</v>
      </c>
      <c r="C2858">
        <v>17.503530999999999</v>
      </c>
      <c r="D2858">
        <v>1.554456061928992E-2</v>
      </c>
      <c r="E2858">
        <v>1.554456061928992E-2</v>
      </c>
      <c r="F2858">
        <v>2856</v>
      </c>
      <c r="G2858">
        <f t="shared" ca="1" si="46"/>
        <v>-1.3595562080093361E-2</v>
      </c>
    </row>
    <row r="2859" spans="2:7" x14ac:dyDescent="0.2">
      <c r="B2859" s="149">
        <v>41192</v>
      </c>
      <c r="C2859">
        <v>17.235610999999999</v>
      </c>
      <c r="D2859">
        <v>7.8327493158849397E-3</v>
      </c>
      <c r="E2859">
        <v>7.8327493158849397E-3</v>
      </c>
      <c r="F2859">
        <v>2857</v>
      </c>
      <c r="G2859">
        <f t="shared" ca="1" si="46"/>
        <v>5.6639476390562792E-2</v>
      </c>
    </row>
    <row r="2860" spans="2:7" x14ac:dyDescent="0.2">
      <c r="B2860" s="149">
        <v>41191</v>
      </c>
      <c r="C2860">
        <v>17.101658</v>
      </c>
      <c r="D2860">
        <v>2.6177511681857069E-3</v>
      </c>
      <c r="E2860">
        <v>2.6177511681857069E-3</v>
      </c>
      <c r="F2860">
        <v>2858</v>
      </c>
      <c r="G2860">
        <f t="shared" ca="1" si="46"/>
        <v>-2.6489282302584571E-2</v>
      </c>
    </row>
    <row r="2861" spans="2:7" x14ac:dyDescent="0.2">
      <c r="B2861" s="149">
        <v>41190</v>
      </c>
      <c r="C2861">
        <v>17.057006999999999</v>
      </c>
      <c r="D2861">
        <v>-2.051277516232294E-2</v>
      </c>
      <c r="E2861">
        <v>-2.051277516232294E-2</v>
      </c>
      <c r="F2861">
        <v>2859</v>
      </c>
      <c r="G2861">
        <f t="shared" ca="1" si="46"/>
        <v>4.0077630848629558E-2</v>
      </c>
    </row>
    <row r="2862" spans="2:7" x14ac:dyDescent="0.2">
      <c r="B2862" s="149">
        <v>41187</v>
      </c>
      <c r="C2862">
        <v>17.414221000000001</v>
      </c>
      <c r="D2862">
        <v>5.1544246579826531E-3</v>
      </c>
      <c r="E2862">
        <v>5.1544246579826531E-3</v>
      </c>
      <c r="F2862">
        <v>2860</v>
      </c>
      <c r="G2862">
        <f t="shared" ca="1" si="46"/>
        <v>-2.0235413103853721E-2</v>
      </c>
    </row>
    <row r="2863" spans="2:7" x14ac:dyDescent="0.2">
      <c r="B2863" s="149">
        <v>41186</v>
      </c>
      <c r="C2863">
        <v>17.324921</v>
      </c>
      <c r="D2863">
        <v>2.5842776476100618E-3</v>
      </c>
      <c r="E2863">
        <v>2.5842776476100618E-3</v>
      </c>
      <c r="F2863">
        <v>2861</v>
      </c>
      <c r="G2863">
        <f t="shared" ca="1" si="46"/>
        <v>-1.7261758875335573E-2</v>
      </c>
    </row>
    <row r="2864" spans="2:7" x14ac:dyDescent="0.2">
      <c r="B2864" s="149">
        <v>41185</v>
      </c>
      <c r="C2864">
        <v>17.280263999999999</v>
      </c>
      <c r="D2864">
        <v>-2.2727405115661178E-2</v>
      </c>
      <c r="E2864">
        <v>-2.2727405115661178E-2</v>
      </c>
      <c r="F2864">
        <v>2862</v>
      </c>
      <c r="G2864">
        <f t="shared" ca="1" si="46"/>
        <v>-2.8440961511958223E-4</v>
      </c>
    </row>
    <row r="2865" spans="2:7" x14ac:dyDescent="0.2">
      <c r="B2865" s="149">
        <v>41183</v>
      </c>
      <c r="C2865">
        <v>17.682133</v>
      </c>
      <c r="D2865">
        <v>7.6335560307172782E-3</v>
      </c>
      <c r="E2865">
        <v>7.6335560307172782E-3</v>
      </c>
      <c r="F2865">
        <v>2863</v>
      </c>
      <c r="G2865">
        <f t="shared" ca="1" si="46"/>
        <v>-3.0299286492174338E-2</v>
      </c>
    </row>
    <row r="2866" spans="2:7" x14ac:dyDescent="0.2">
      <c r="B2866" s="149">
        <v>41180</v>
      </c>
      <c r="C2866">
        <v>17.548178</v>
      </c>
      <c r="D2866">
        <v>-2.5381361305636526E-3</v>
      </c>
      <c r="E2866">
        <v>-2.5381361305636526E-3</v>
      </c>
      <c r="F2866">
        <v>2864</v>
      </c>
      <c r="G2866">
        <f t="shared" ca="1" si="46"/>
        <v>-4.9984111514844609E-2</v>
      </c>
    </row>
    <row r="2867" spans="2:7" x14ac:dyDescent="0.2">
      <c r="B2867" s="149">
        <v>41179</v>
      </c>
      <c r="C2867">
        <v>17.592831</v>
      </c>
      <c r="D2867">
        <v>-1.0050172082313799E-2</v>
      </c>
      <c r="E2867">
        <v>-1.0050172082313799E-2</v>
      </c>
      <c r="F2867">
        <v>2865</v>
      </c>
      <c r="G2867">
        <f t="shared" ca="1" si="46"/>
        <v>3.1576444357615814E-2</v>
      </c>
    </row>
    <row r="2868" spans="2:7" x14ac:dyDescent="0.2">
      <c r="B2868" s="149">
        <v>41178</v>
      </c>
      <c r="C2868">
        <v>17.771436999999999</v>
      </c>
      <c r="D2868">
        <v>0</v>
      </c>
      <c r="E2868">
        <v>0</v>
      </c>
      <c r="F2868">
        <v>2866</v>
      </c>
      <c r="G2868">
        <f t="shared" ca="1" si="46"/>
        <v>2.05282055568951E-2</v>
      </c>
    </row>
    <row r="2869" spans="2:7" x14ac:dyDescent="0.2">
      <c r="B2869" s="149">
        <v>41177</v>
      </c>
      <c r="C2869">
        <v>17.771436999999999</v>
      </c>
      <c r="D2869">
        <v>-3.1630008171357596E-2</v>
      </c>
      <c r="E2869">
        <v>-3.1630008171357596E-2</v>
      </c>
      <c r="F2869">
        <v>2867</v>
      </c>
      <c r="G2869">
        <f t="shared" ca="1" si="46"/>
        <v>3.5937902182535127E-2</v>
      </c>
    </row>
    <row r="2870" spans="2:7" x14ac:dyDescent="0.2">
      <c r="B2870" s="149">
        <v>41176</v>
      </c>
      <c r="C2870">
        <v>18.351908000000002</v>
      </c>
      <c r="D2870">
        <v>2.4937630512376501E-2</v>
      </c>
      <c r="E2870">
        <v>2.4937630512376501E-2</v>
      </c>
      <c r="F2870">
        <v>2868</v>
      </c>
      <c r="G2870">
        <f t="shared" ca="1" si="46"/>
        <v>-2.2382319814805408E-2</v>
      </c>
    </row>
    <row r="2871" spans="2:7" x14ac:dyDescent="0.2">
      <c r="B2871" s="149">
        <v>41173</v>
      </c>
      <c r="C2871">
        <v>17.905390000000001</v>
      </c>
      <c r="D2871">
        <v>-4.9629068476622525E-3</v>
      </c>
      <c r="E2871">
        <v>-4.9629068476622525E-3</v>
      </c>
      <c r="F2871">
        <v>2869</v>
      </c>
      <c r="G2871">
        <f t="shared" ca="1" si="46"/>
        <v>2.9925209450026684E-2</v>
      </c>
    </row>
    <row r="2872" spans="2:7" x14ac:dyDescent="0.2">
      <c r="B2872" s="149">
        <v>41172</v>
      </c>
      <c r="C2872">
        <v>17.994696000000001</v>
      </c>
      <c r="D2872">
        <v>7.5000816035664776E-3</v>
      </c>
      <c r="E2872">
        <v>7.5000816035664776E-3</v>
      </c>
      <c r="F2872">
        <v>2870</v>
      </c>
      <c r="G2872">
        <f t="shared" ca="1" si="46"/>
        <v>-1.6225996291302811E-2</v>
      </c>
    </row>
    <row r="2873" spans="2:7" x14ac:dyDescent="0.2">
      <c r="B2873" s="149">
        <v>41170</v>
      </c>
      <c r="C2873">
        <v>17.860738999999999</v>
      </c>
      <c r="D2873">
        <v>5.0250297710871666E-3</v>
      </c>
      <c r="E2873">
        <v>5.0250297710871666E-3</v>
      </c>
      <c r="F2873">
        <v>2871</v>
      </c>
      <c r="G2873">
        <f t="shared" ca="1" si="46"/>
        <v>1.8213880961886975E-2</v>
      </c>
    </row>
    <row r="2874" spans="2:7" x14ac:dyDescent="0.2">
      <c r="B2874" s="149">
        <v>41169</v>
      </c>
      <c r="C2874">
        <v>17.771436999999999</v>
      </c>
      <c r="D2874">
        <v>-4.99990509911152E-3</v>
      </c>
      <c r="E2874">
        <v>-4.99990509911152E-3</v>
      </c>
      <c r="F2874">
        <v>2872</v>
      </c>
      <c r="G2874">
        <f t="shared" ca="1" si="46"/>
        <v>-4.2968931814713035E-2</v>
      </c>
    </row>
    <row r="2875" spans="2:7" x14ac:dyDescent="0.2">
      <c r="B2875" s="149">
        <v>41166</v>
      </c>
      <c r="C2875">
        <v>17.860738999999999</v>
      </c>
      <c r="D2875">
        <v>4.1666450390821605E-2</v>
      </c>
      <c r="E2875">
        <v>4.1666450390821605E-2</v>
      </c>
      <c r="F2875">
        <v>2873</v>
      </c>
      <c r="G2875">
        <f t="shared" ca="1" si="46"/>
        <v>-7.6089365524640795E-2</v>
      </c>
    </row>
    <row r="2876" spans="2:7" x14ac:dyDescent="0.2">
      <c r="B2876" s="149">
        <v>41165</v>
      </c>
      <c r="C2876">
        <v>17.146312999999999</v>
      </c>
      <c r="D2876">
        <v>-2.2900668092151834E-2</v>
      </c>
      <c r="E2876">
        <v>-2.2900668092151834E-2</v>
      </c>
      <c r="F2876">
        <v>2874</v>
      </c>
      <c r="G2876">
        <f t="shared" ca="1" si="46"/>
        <v>3.5296263728085302E-2</v>
      </c>
    </row>
    <row r="2877" spans="2:7" x14ac:dyDescent="0.2">
      <c r="B2877" s="149">
        <v>41164</v>
      </c>
      <c r="C2877">
        <v>17.548178</v>
      </c>
      <c r="D2877">
        <v>-2.4813867375142157E-2</v>
      </c>
      <c r="E2877">
        <v>-2.4813867375142157E-2</v>
      </c>
      <c r="F2877">
        <v>2875</v>
      </c>
      <c r="G2877">
        <f t="shared" ca="1" si="46"/>
        <v>7.8041699712340287E-4</v>
      </c>
    </row>
    <row r="2878" spans="2:7" x14ac:dyDescent="0.2">
      <c r="B2878" s="149">
        <v>41163</v>
      </c>
      <c r="C2878">
        <v>17.994696000000001</v>
      </c>
      <c r="D2878">
        <v>-1.2254996539952163E-2</v>
      </c>
      <c r="E2878">
        <v>-1.2254996539952163E-2</v>
      </c>
      <c r="F2878">
        <v>2876</v>
      </c>
      <c r="G2878">
        <f t="shared" ca="1" si="46"/>
        <v>-6.853760475365317E-2</v>
      </c>
    </row>
    <row r="2879" spans="2:7" x14ac:dyDescent="0.2">
      <c r="B2879" s="149">
        <v>41162</v>
      </c>
      <c r="C2879">
        <v>18.217956999999998</v>
      </c>
      <c r="D2879">
        <v>2.0000180283693728E-2</v>
      </c>
      <c r="E2879">
        <v>2.0000180283693728E-2</v>
      </c>
      <c r="F2879">
        <v>2877</v>
      </c>
      <c r="G2879">
        <f t="shared" ca="1" si="46"/>
        <v>3.5631347892666788E-2</v>
      </c>
    </row>
    <row r="2880" spans="2:7" x14ac:dyDescent="0.2">
      <c r="B2880" s="149">
        <v>41159</v>
      </c>
      <c r="C2880">
        <v>17.860738999999999</v>
      </c>
      <c r="D2880">
        <v>-2.493718371954019E-3</v>
      </c>
      <c r="E2880">
        <v>-2.493718371954019E-3</v>
      </c>
      <c r="F2880">
        <v>2878</v>
      </c>
      <c r="G2880">
        <f t="shared" ca="1" si="46"/>
        <v>-6.5002038888059527E-2</v>
      </c>
    </row>
    <row r="2881" spans="2:7" x14ac:dyDescent="0.2">
      <c r="B2881" s="149">
        <v>41158</v>
      </c>
      <c r="C2881">
        <v>17.905390000000001</v>
      </c>
      <c r="D2881">
        <v>5.0124359511470751E-3</v>
      </c>
      <c r="E2881">
        <v>5.0124359511470751E-3</v>
      </c>
      <c r="F2881">
        <v>2879</v>
      </c>
      <c r="G2881">
        <f t="shared" ca="1" si="46"/>
        <v>4.5312311560236469E-2</v>
      </c>
    </row>
    <row r="2882" spans="2:7" x14ac:dyDescent="0.2">
      <c r="B2882" s="149">
        <v>41157</v>
      </c>
      <c r="C2882">
        <v>17.816088000000001</v>
      </c>
      <c r="D2882">
        <v>1.5267112061434556E-2</v>
      </c>
      <c r="E2882">
        <v>1.5267112061434556E-2</v>
      </c>
      <c r="F2882">
        <v>2880</v>
      </c>
      <c r="G2882">
        <f t="shared" ca="1" si="46"/>
        <v>-5.0877279794508352E-2</v>
      </c>
    </row>
    <row r="2883" spans="2:7" x14ac:dyDescent="0.2">
      <c r="B2883" s="149">
        <v>41156</v>
      </c>
      <c r="C2883">
        <v>17.548178</v>
      </c>
      <c r="D2883">
        <v>2.3437400215428287E-2</v>
      </c>
      <c r="E2883">
        <v>2.3437400215428287E-2</v>
      </c>
      <c r="F2883">
        <v>2881</v>
      </c>
      <c r="G2883">
        <f t="shared" ref="G2883:G2946" ca="1" si="47">_xlfn.NORM.INV(RAND(),$N$5,$N$6)</f>
        <v>-4.3411355661007636E-2</v>
      </c>
    </row>
    <row r="2884" spans="2:7" x14ac:dyDescent="0.2">
      <c r="B2884" s="149">
        <v>41155</v>
      </c>
      <c r="C2884">
        <v>17.146312999999999</v>
      </c>
      <c r="D2884">
        <v>-3.0302905198145557E-2</v>
      </c>
      <c r="E2884">
        <v>-3.0302905198145557E-2</v>
      </c>
      <c r="F2884">
        <v>2882</v>
      </c>
      <c r="G2884">
        <f t="shared" ca="1" si="47"/>
        <v>8.6944235360296111E-3</v>
      </c>
    </row>
    <row r="2885" spans="2:7" x14ac:dyDescent="0.2">
      <c r="B2885" s="149">
        <v>41152</v>
      </c>
      <c r="C2885">
        <v>17.682133</v>
      </c>
      <c r="D2885">
        <v>2.590694347882426E-2</v>
      </c>
      <c r="E2885">
        <v>2.590694347882426E-2</v>
      </c>
      <c r="F2885">
        <v>2883</v>
      </c>
      <c r="G2885">
        <f t="shared" ca="1" si="47"/>
        <v>-7.7331155746987196E-3</v>
      </c>
    </row>
    <row r="2886" spans="2:7" x14ac:dyDescent="0.2">
      <c r="B2886" s="149">
        <v>41151</v>
      </c>
      <c r="C2886">
        <v>17.235610999999999</v>
      </c>
      <c r="D2886">
        <v>1.8469422654967926E-2</v>
      </c>
      <c r="E2886">
        <v>1.8469422654967926E-2</v>
      </c>
      <c r="F2886">
        <v>2884</v>
      </c>
      <c r="G2886">
        <f t="shared" ca="1" si="47"/>
        <v>2.6958302088005735E-2</v>
      </c>
    </row>
    <row r="2887" spans="2:7" x14ac:dyDescent="0.2">
      <c r="B2887" s="149">
        <v>41150</v>
      </c>
      <c r="C2887">
        <v>16.923051999999998</v>
      </c>
      <c r="D2887">
        <v>-2.0671674923484998E-2</v>
      </c>
      <c r="E2887">
        <v>-2.0671674923484998E-2</v>
      </c>
      <c r="F2887">
        <v>2885</v>
      </c>
      <c r="G2887">
        <f t="shared" ca="1" si="47"/>
        <v>-2.7837998011408707E-2</v>
      </c>
    </row>
    <row r="2888" spans="2:7" x14ac:dyDescent="0.2">
      <c r="B2888" s="149">
        <v>41149</v>
      </c>
      <c r="C2888">
        <v>17.280263999999999</v>
      </c>
      <c r="D2888">
        <v>-2.2727405115661178E-2</v>
      </c>
      <c r="E2888">
        <v>-2.2727405115661178E-2</v>
      </c>
      <c r="F2888">
        <v>2886</v>
      </c>
      <c r="G2888">
        <f t="shared" ca="1" si="47"/>
        <v>-1.6194061217979838E-2</v>
      </c>
    </row>
    <row r="2889" spans="2:7" x14ac:dyDescent="0.2">
      <c r="B2889" s="149">
        <v>41148</v>
      </c>
      <c r="C2889">
        <v>17.682133</v>
      </c>
      <c r="D2889">
        <v>-4.3478296149160794E-2</v>
      </c>
      <c r="E2889">
        <v>-4.3478296149160794E-2</v>
      </c>
      <c r="F2889">
        <v>2887</v>
      </c>
      <c r="G2889">
        <f t="shared" ca="1" si="47"/>
        <v>-2.1917077073112926E-2</v>
      </c>
    </row>
    <row r="2890" spans="2:7" x14ac:dyDescent="0.2">
      <c r="B2890" s="149">
        <v>41145</v>
      </c>
      <c r="C2890">
        <v>18.485866999999999</v>
      </c>
      <c r="D2890">
        <v>-3.4964944794596678E-2</v>
      </c>
      <c r="E2890">
        <v>-3.4964944794596678E-2</v>
      </c>
      <c r="F2890">
        <v>2888</v>
      </c>
      <c r="G2890">
        <f t="shared" ca="1" si="47"/>
        <v>-4.1237926035339351E-2</v>
      </c>
    </row>
    <row r="2891" spans="2:7" x14ac:dyDescent="0.2">
      <c r="B2891" s="149">
        <v>41144</v>
      </c>
      <c r="C2891">
        <v>19.155643000000001</v>
      </c>
      <c r="D2891">
        <v>2.3362992003450847E-3</v>
      </c>
      <c r="E2891">
        <v>2.3362992003450847E-3</v>
      </c>
      <c r="F2891">
        <v>2889</v>
      </c>
      <c r="G2891">
        <f t="shared" ca="1" si="47"/>
        <v>1.2580686155524543E-3</v>
      </c>
    </row>
    <row r="2892" spans="2:7" x14ac:dyDescent="0.2">
      <c r="B2892" s="149">
        <v>41143</v>
      </c>
      <c r="C2892">
        <v>19.110994000000002</v>
      </c>
      <c r="D2892">
        <v>9.7436055279188208E-2</v>
      </c>
      <c r="E2892">
        <v>9.7436055279188208E-2</v>
      </c>
      <c r="F2892">
        <v>2890</v>
      </c>
      <c r="G2892">
        <f t="shared" ca="1" si="47"/>
        <v>1.5418614134054877E-2</v>
      </c>
    </row>
    <row r="2893" spans="2:7" x14ac:dyDescent="0.2">
      <c r="B2893" s="149">
        <v>41142</v>
      </c>
      <c r="C2893">
        <v>17.414221000000001</v>
      </c>
      <c r="D2893">
        <v>-4.4117789936599212E-2</v>
      </c>
      <c r="E2893">
        <v>-4.4117789936599212E-2</v>
      </c>
      <c r="F2893">
        <v>2891</v>
      </c>
      <c r="G2893">
        <f t="shared" ca="1" si="47"/>
        <v>1.6892185974580133E-3</v>
      </c>
    </row>
    <row r="2894" spans="2:7" x14ac:dyDescent="0.2">
      <c r="B2894" s="149">
        <v>41138</v>
      </c>
      <c r="C2894">
        <v>18.217956999999998</v>
      </c>
      <c r="D2894">
        <v>9.9010224814652121E-3</v>
      </c>
      <c r="E2894">
        <v>9.9010224814652121E-3</v>
      </c>
      <c r="F2894">
        <v>2892</v>
      </c>
      <c r="G2894">
        <f t="shared" ca="1" si="47"/>
        <v>3.6262492757340087E-2</v>
      </c>
    </row>
    <row r="2895" spans="2:7" x14ac:dyDescent="0.2">
      <c r="B2895" s="149">
        <v>41137</v>
      </c>
      <c r="C2895">
        <v>18.039349000000001</v>
      </c>
      <c r="D2895">
        <v>-7.371085921295705E-3</v>
      </c>
      <c r="E2895">
        <v>-7.371085921295705E-3</v>
      </c>
      <c r="F2895">
        <v>2893</v>
      </c>
      <c r="G2895">
        <f t="shared" ca="1" si="47"/>
        <v>8.0572218220295035E-4</v>
      </c>
    </row>
    <row r="2896" spans="2:7" x14ac:dyDescent="0.2">
      <c r="B2896" s="149">
        <v>41135</v>
      </c>
      <c r="C2896">
        <v>18.173306</v>
      </c>
      <c r="D2896">
        <v>0.10899166997920459</v>
      </c>
      <c r="E2896">
        <v>0.10899166997920459</v>
      </c>
      <c r="F2896">
        <v>2894</v>
      </c>
      <c r="G2896">
        <f t="shared" ca="1" si="47"/>
        <v>-3.6526752925462022E-2</v>
      </c>
    </row>
    <row r="2897" spans="2:7" x14ac:dyDescent="0.2">
      <c r="B2897" s="149">
        <v>41134</v>
      </c>
      <c r="C2897">
        <v>16.387233999999999</v>
      </c>
      <c r="D2897">
        <v>7.6246514004763927E-2</v>
      </c>
      <c r="E2897">
        <v>7.6246514004763927E-2</v>
      </c>
      <c r="F2897">
        <v>2895</v>
      </c>
      <c r="G2897">
        <f t="shared" ca="1" si="47"/>
        <v>5.7562818429320525E-2</v>
      </c>
    </row>
    <row r="2898" spans="2:7" x14ac:dyDescent="0.2">
      <c r="B2898" s="149">
        <v>41131</v>
      </c>
      <c r="C2898">
        <v>15.226283</v>
      </c>
      <c r="D2898">
        <v>2.9413180891195078E-3</v>
      </c>
      <c r="E2898">
        <v>2.9413180891195078E-3</v>
      </c>
      <c r="F2898">
        <v>2896</v>
      </c>
      <c r="G2898">
        <f t="shared" ca="1" si="47"/>
        <v>2.8841799262337594E-2</v>
      </c>
    </row>
    <row r="2899" spans="2:7" x14ac:dyDescent="0.2">
      <c r="B2899" s="149">
        <v>41130</v>
      </c>
      <c r="C2899">
        <v>15.181628999999999</v>
      </c>
      <c r="D2899">
        <v>1.4925424021830174E-2</v>
      </c>
      <c r="E2899">
        <v>1.4925424021830174E-2</v>
      </c>
      <c r="F2899">
        <v>2897</v>
      </c>
      <c r="G2899">
        <f t="shared" ca="1" si="47"/>
        <v>4.4244446959393904E-2</v>
      </c>
    </row>
    <row r="2900" spans="2:7" x14ac:dyDescent="0.2">
      <c r="B2900" s="149">
        <v>41129</v>
      </c>
      <c r="C2900">
        <v>14.958368999999999</v>
      </c>
      <c r="D2900">
        <v>-6.4245839412332417E-2</v>
      </c>
      <c r="E2900">
        <v>-6.4245839412332417E-2</v>
      </c>
      <c r="F2900">
        <v>2898</v>
      </c>
      <c r="G2900">
        <f t="shared" ca="1" si="47"/>
        <v>3.6898043548512234E-2</v>
      </c>
    </row>
    <row r="2901" spans="2:7" x14ac:dyDescent="0.2">
      <c r="B2901" s="149">
        <v>41128</v>
      </c>
      <c r="C2901">
        <v>15.985362</v>
      </c>
      <c r="D2901">
        <v>6.5476071055813184E-2</v>
      </c>
      <c r="E2901">
        <v>6.5476071055813184E-2</v>
      </c>
      <c r="F2901">
        <v>2899</v>
      </c>
      <c r="G2901">
        <f t="shared" ca="1" si="47"/>
        <v>3.2409549420506271E-2</v>
      </c>
    </row>
    <row r="2902" spans="2:7" x14ac:dyDescent="0.2">
      <c r="B2902" s="149">
        <v>41127</v>
      </c>
      <c r="C2902">
        <v>15.003023000000001</v>
      </c>
      <c r="D2902">
        <v>0.11627916147422444</v>
      </c>
      <c r="E2902">
        <v>0.11627916147422444</v>
      </c>
      <c r="F2902">
        <v>2900</v>
      </c>
      <c r="G2902">
        <f t="shared" ca="1" si="47"/>
        <v>2.8344516919523735E-2</v>
      </c>
    </row>
    <row r="2903" spans="2:7" x14ac:dyDescent="0.2">
      <c r="B2903" s="149">
        <v>41124</v>
      </c>
      <c r="C2903">
        <v>13.440206999999999</v>
      </c>
      <c r="D2903">
        <v>6.6889103539355269E-3</v>
      </c>
      <c r="E2903">
        <v>6.6889103539355269E-3</v>
      </c>
      <c r="F2903">
        <v>2901</v>
      </c>
      <c r="G2903">
        <f t="shared" ca="1" si="47"/>
        <v>-1.9206839024329122E-2</v>
      </c>
    </row>
    <row r="2904" spans="2:7" x14ac:dyDescent="0.2">
      <c r="B2904" s="149">
        <v>41123</v>
      </c>
      <c r="C2904">
        <v>13.350904</v>
      </c>
      <c r="D2904">
        <v>2.7491422951557487E-2</v>
      </c>
      <c r="E2904">
        <v>2.7491422951557487E-2</v>
      </c>
      <c r="F2904">
        <v>2902</v>
      </c>
      <c r="G2904">
        <f t="shared" ca="1" si="47"/>
        <v>2.288469787770251E-2</v>
      </c>
    </row>
    <row r="2905" spans="2:7" x14ac:dyDescent="0.2">
      <c r="B2905" s="149">
        <v>41122</v>
      </c>
      <c r="C2905">
        <v>12.993689</v>
      </c>
      <c r="D2905">
        <v>1.7482576348844647E-2</v>
      </c>
      <c r="E2905">
        <v>1.7482576348844647E-2</v>
      </c>
      <c r="F2905">
        <v>2903</v>
      </c>
      <c r="G2905">
        <f t="shared" ca="1" si="47"/>
        <v>-5.0145557589989662E-2</v>
      </c>
    </row>
    <row r="2906" spans="2:7" x14ac:dyDescent="0.2">
      <c r="B2906" s="149">
        <v>41121</v>
      </c>
      <c r="C2906">
        <v>12.770429</v>
      </c>
      <c r="D2906">
        <v>7.0421979877811512E-3</v>
      </c>
      <c r="E2906">
        <v>7.0421979877811512E-3</v>
      </c>
      <c r="F2906">
        <v>2904</v>
      </c>
      <c r="G2906">
        <f t="shared" ca="1" si="47"/>
        <v>-4.9786186405477786E-2</v>
      </c>
    </row>
    <row r="2907" spans="2:7" x14ac:dyDescent="0.2">
      <c r="B2907" s="149">
        <v>41120</v>
      </c>
      <c r="C2907">
        <v>12.681126000000001</v>
      </c>
      <c r="D2907">
        <v>5.9701613519856665E-2</v>
      </c>
      <c r="E2907">
        <v>5.9701613519856665E-2</v>
      </c>
      <c r="F2907">
        <v>2905</v>
      </c>
      <c r="G2907">
        <f t="shared" ca="1" si="47"/>
        <v>-1.8231922995119079E-2</v>
      </c>
    </row>
    <row r="2908" spans="2:7" x14ac:dyDescent="0.2">
      <c r="B2908" s="149">
        <v>41117</v>
      </c>
      <c r="C2908">
        <v>11.966695</v>
      </c>
      <c r="D2908">
        <v>-6.9444521126527325E-2</v>
      </c>
      <c r="E2908">
        <v>-6.9444521126527325E-2</v>
      </c>
      <c r="F2908">
        <v>2906</v>
      </c>
      <c r="G2908">
        <f t="shared" ca="1" si="47"/>
        <v>1.7058907781380812E-2</v>
      </c>
    </row>
    <row r="2909" spans="2:7" x14ac:dyDescent="0.2">
      <c r="B2909" s="149">
        <v>41116</v>
      </c>
      <c r="C2909">
        <v>12.859733</v>
      </c>
      <c r="D2909">
        <v>-3.4602963674521419E-3</v>
      </c>
      <c r="E2909">
        <v>-3.4602963674521419E-3</v>
      </c>
      <c r="F2909">
        <v>2907</v>
      </c>
      <c r="G2909">
        <f t="shared" ca="1" si="47"/>
        <v>-9.4753313089724848E-3</v>
      </c>
    </row>
    <row r="2910" spans="2:7" x14ac:dyDescent="0.2">
      <c r="B2910" s="149">
        <v>41115</v>
      </c>
      <c r="C2910">
        <v>12.904386000000001</v>
      </c>
      <c r="D2910">
        <v>-3.4483640060084977E-3</v>
      </c>
      <c r="E2910">
        <v>-3.4483640060084977E-3</v>
      </c>
      <c r="F2910">
        <v>2908</v>
      </c>
      <c r="G2910">
        <f t="shared" ca="1" si="47"/>
        <v>3.5663225679311142E-2</v>
      </c>
    </row>
    <row r="2911" spans="2:7" x14ac:dyDescent="0.2">
      <c r="B2911" s="149">
        <v>41114</v>
      </c>
      <c r="C2911">
        <v>12.949039000000001</v>
      </c>
      <c r="D2911">
        <v>-3.4362835681228765E-3</v>
      </c>
      <c r="E2911">
        <v>-3.4362835681228765E-3</v>
      </c>
      <c r="F2911">
        <v>2909</v>
      </c>
      <c r="G2911">
        <f t="shared" ca="1" si="47"/>
        <v>3.5815505913481542E-3</v>
      </c>
    </row>
    <row r="2912" spans="2:7" x14ac:dyDescent="0.2">
      <c r="B2912" s="149">
        <v>41113</v>
      </c>
      <c r="C2912">
        <v>12.993689</v>
      </c>
      <c r="D2912">
        <v>3.92856000230353E-2</v>
      </c>
      <c r="E2912">
        <v>3.92856000230353E-2</v>
      </c>
      <c r="F2912">
        <v>2910</v>
      </c>
      <c r="G2912">
        <f t="shared" ca="1" si="47"/>
        <v>1.4810036211905377E-2</v>
      </c>
    </row>
    <row r="2913" spans="2:7" x14ac:dyDescent="0.2">
      <c r="B2913" s="149">
        <v>41110</v>
      </c>
      <c r="C2913">
        <v>12.502520000000001</v>
      </c>
      <c r="D2913">
        <v>7.1944300646070028E-3</v>
      </c>
      <c r="E2913">
        <v>7.1944300646070028E-3</v>
      </c>
      <c r="F2913">
        <v>2911</v>
      </c>
      <c r="G2913">
        <f t="shared" ca="1" si="47"/>
        <v>-6.8742084991056773E-2</v>
      </c>
    </row>
    <row r="2914" spans="2:7" x14ac:dyDescent="0.2">
      <c r="B2914" s="149">
        <v>41109</v>
      </c>
      <c r="C2914">
        <v>12.413214</v>
      </c>
      <c r="D2914">
        <v>-7.1430399631434742E-3</v>
      </c>
      <c r="E2914">
        <v>-7.1430399631434742E-3</v>
      </c>
      <c r="F2914">
        <v>2912</v>
      </c>
      <c r="G2914">
        <f t="shared" ca="1" si="47"/>
        <v>5.9251469554888324E-2</v>
      </c>
    </row>
    <row r="2915" spans="2:7" x14ac:dyDescent="0.2">
      <c r="B2915" s="149">
        <v>41108</v>
      </c>
      <c r="C2915">
        <v>12.502520000000001</v>
      </c>
      <c r="D2915">
        <v>0</v>
      </c>
      <c r="E2915">
        <v>0</v>
      </c>
      <c r="F2915">
        <v>2913</v>
      </c>
      <c r="G2915">
        <f t="shared" ca="1" si="47"/>
        <v>-4.9579154772305171E-2</v>
      </c>
    </row>
    <row r="2916" spans="2:7" x14ac:dyDescent="0.2">
      <c r="B2916" s="149">
        <v>41107</v>
      </c>
      <c r="C2916">
        <v>12.502520000000001</v>
      </c>
      <c r="D2916">
        <v>0</v>
      </c>
      <c r="E2916">
        <v>0</v>
      </c>
      <c r="F2916">
        <v>2914</v>
      </c>
      <c r="G2916">
        <f t="shared" ca="1" si="47"/>
        <v>6.8598416002366002E-3</v>
      </c>
    </row>
    <row r="2917" spans="2:7" x14ac:dyDescent="0.2">
      <c r="B2917" s="149">
        <v>41106</v>
      </c>
      <c r="C2917">
        <v>12.502520000000001</v>
      </c>
      <c r="D2917">
        <v>-1.4084395975562443E-2</v>
      </c>
      <c r="E2917">
        <v>-1.4084395975562443E-2</v>
      </c>
      <c r="F2917">
        <v>2915</v>
      </c>
      <c r="G2917">
        <f t="shared" ca="1" si="47"/>
        <v>2.2524326141977542E-2</v>
      </c>
    </row>
    <row r="2918" spans="2:7" x14ac:dyDescent="0.2">
      <c r="B2918" s="149">
        <v>41103</v>
      </c>
      <c r="C2918">
        <v>12.681126000000001</v>
      </c>
      <c r="D2918">
        <v>-1.3888857568038116E-2</v>
      </c>
      <c r="E2918">
        <v>-1.3888857568038116E-2</v>
      </c>
      <c r="F2918">
        <v>2916</v>
      </c>
      <c r="G2918">
        <f t="shared" ca="1" si="47"/>
        <v>2.6745997876165977E-2</v>
      </c>
    </row>
    <row r="2919" spans="2:7" x14ac:dyDescent="0.2">
      <c r="B2919" s="149">
        <v>41102</v>
      </c>
      <c r="C2919">
        <v>12.859733</v>
      </c>
      <c r="D2919">
        <v>1.7667743575641111E-2</v>
      </c>
      <c r="E2919">
        <v>1.7667743575641111E-2</v>
      </c>
      <c r="F2919">
        <v>2917</v>
      </c>
      <c r="G2919">
        <f t="shared" ca="1" si="47"/>
        <v>4.2395964344464831E-3</v>
      </c>
    </row>
    <row r="2920" spans="2:7" x14ac:dyDescent="0.2">
      <c r="B2920" s="149">
        <v>41101</v>
      </c>
      <c r="C2920">
        <v>12.636475000000001</v>
      </c>
      <c r="D2920">
        <v>-1.736101363846353E-2</v>
      </c>
      <c r="E2920">
        <v>-1.736101363846353E-2</v>
      </c>
      <c r="F2920">
        <v>2918</v>
      </c>
      <c r="G2920">
        <f t="shared" ca="1" si="47"/>
        <v>2.6674515381720026E-2</v>
      </c>
    </row>
    <row r="2921" spans="2:7" x14ac:dyDescent="0.2">
      <c r="B2921" s="149">
        <v>41100</v>
      </c>
      <c r="C2921">
        <v>12.859733</v>
      </c>
      <c r="D2921">
        <v>-1.3698750960820003E-2</v>
      </c>
      <c r="E2921">
        <v>-1.3698750960820003E-2</v>
      </c>
      <c r="F2921">
        <v>2919</v>
      </c>
      <c r="G2921">
        <f t="shared" ca="1" si="47"/>
        <v>-3.1683186752568732E-2</v>
      </c>
    </row>
    <row r="2922" spans="2:7" x14ac:dyDescent="0.2">
      <c r="B2922" s="149">
        <v>41099</v>
      </c>
      <c r="C2922">
        <v>13.038342</v>
      </c>
      <c r="D2922">
        <v>6.8964963345928016E-3</v>
      </c>
      <c r="E2922">
        <v>6.8964963345928016E-3</v>
      </c>
      <c r="F2922">
        <v>2920</v>
      </c>
      <c r="G2922">
        <f t="shared" ca="1" si="47"/>
        <v>-2.9613310572747954E-2</v>
      </c>
    </row>
    <row r="2923" spans="2:7" x14ac:dyDescent="0.2">
      <c r="B2923" s="149">
        <v>41096</v>
      </c>
      <c r="C2923">
        <v>12.949039000000001</v>
      </c>
      <c r="D2923">
        <v>5.454555079051996E-2</v>
      </c>
      <c r="E2923">
        <v>5.454555079051996E-2</v>
      </c>
      <c r="F2923">
        <v>2921</v>
      </c>
      <c r="G2923">
        <f t="shared" ca="1" si="47"/>
        <v>2.3308837385289358E-2</v>
      </c>
    </row>
    <row r="2924" spans="2:7" x14ac:dyDescent="0.2">
      <c r="B2924" s="149">
        <v>41095</v>
      </c>
      <c r="C2924">
        <v>12.279260000000001</v>
      </c>
      <c r="D2924">
        <v>-3.6231193165870796E-3</v>
      </c>
      <c r="E2924">
        <v>-3.6231193165870796E-3</v>
      </c>
      <c r="F2924">
        <v>2922</v>
      </c>
      <c r="G2924">
        <f t="shared" ca="1" si="47"/>
        <v>3.1066322763607396E-2</v>
      </c>
    </row>
    <row r="2925" spans="2:7" x14ac:dyDescent="0.2">
      <c r="B2925" s="149">
        <v>41094</v>
      </c>
      <c r="C2925">
        <v>12.323911000000001</v>
      </c>
      <c r="D2925">
        <v>6.1538313118680632E-2</v>
      </c>
      <c r="E2925">
        <v>6.1538313118680632E-2</v>
      </c>
      <c r="F2925">
        <v>2923</v>
      </c>
      <c r="G2925">
        <f t="shared" ca="1" si="47"/>
        <v>4.4806606323037408E-2</v>
      </c>
    </row>
    <row r="2926" spans="2:7" x14ac:dyDescent="0.2">
      <c r="B2926" s="149">
        <v>41093</v>
      </c>
      <c r="C2926">
        <v>11.609483000000001</v>
      </c>
      <c r="D2926">
        <v>0</v>
      </c>
      <c r="E2926">
        <v>0</v>
      </c>
      <c r="F2926">
        <v>2924</v>
      </c>
      <c r="G2926">
        <f t="shared" ca="1" si="47"/>
        <v>-3.0285122138457993E-2</v>
      </c>
    </row>
    <row r="2927" spans="2:7" x14ac:dyDescent="0.2">
      <c r="B2927" s="149">
        <v>41092</v>
      </c>
      <c r="C2927">
        <v>11.609483000000001</v>
      </c>
      <c r="D2927">
        <v>-1.515122852418717E-2</v>
      </c>
      <c r="E2927">
        <v>-1.515122852418717E-2</v>
      </c>
      <c r="F2927">
        <v>2925</v>
      </c>
      <c r="G2927">
        <f t="shared" ca="1" si="47"/>
        <v>3.4926295782707222E-2</v>
      </c>
    </row>
    <row r="2928" spans="2:7" x14ac:dyDescent="0.2">
      <c r="B2928" s="149">
        <v>41089</v>
      </c>
      <c r="C2928">
        <v>11.788087000000001</v>
      </c>
      <c r="D2928">
        <v>1.5384319870230222E-2</v>
      </c>
      <c r="E2928">
        <v>1.5384319870230222E-2</v>
      </c>
      <c r="F2928">
        <v>2926</v>
      </c>
      <c r="G2928">
        <f t="shared" ca="1" si="47"/>
        <v>5.1342351460180763E-2</v>
      </c>
    </row>
    <row r="2929" spans="2:7" x14ac:dyDescent="0.2">
      <c r="B2929" s="149">
        <v>41088</v>
      </c>
      <c r="C2929">
        <v>11.609483000000001</v>
      </c>
      <c r="D2929">
        <v>1.5625317123663014E-2</v>
      </c>
      <c r="E2929">
        <v>1.5625317123663014E-2</v>
      </c>
      <c r="F2929">
        <v>2927</v>
      </c>
      <c r="G2929">
        <f t="shared" ca="1" si="47"/>
        <v>-2.833398155407273E-2</v>
      </c>
    </row>
    <row r="2930" spans="2:7" x14ac:dyDescent="0.2">
      <c r="B2930" s="149">
        <v>41087</v>
      </c>
      <c r="C2930">
        <v>11.430872000000001</v>
      </c>
      <c r="D2930">
        <v>3.6437003219147321E-2</v>
      </c>
      <c r="E2930">
        <v>3.6437003219147321E-2</v>
      </c>
      <c r="F2930">
        <v>2928</v>
      </c>
      <c r="G2930">
        <f t="shared" ca="1" si="47"/>
        <v>3.5418283861151055E-2</v>
      </c>
    </row>
    <row r="2931" spans="2:7" x14ac:dyDescent="0.2">
      <c r="B2931" s="149">
        <v>41086</v>
      </c>
      <c r="C2931">
        <v>11.029007999999999</v>
      </c>
      <c r="D2931">
        <v>-1.5936130562669296E-2</v>
      </c>
      <c r="E2931">
        <v>-1.5936130562669296E-2</v>
      </c>
      <c r="F2931">
        <v>2929</v>
      </c>
      <c r="G2931">
        <f t="shared" ca="1" si="47"/>
        <v>-2.1181367392176818E-2</v>
      </c>
    </row>
    <row r="2932" spans="2:7" x14ac:dyDescent="0.2">
      <c r="B2932" s="149">
        <v>41085</v>
      </c>
      <c r="C2932">
        <v>11.207614</v>
      </c>
      <c r="D2932">
        <v>3.9998337359144903E-3</v>
      </c>
      <c r="E2932">
        <v>3.9998337359144903E-3</v>
      </c>
      <c r="F2932">
        <v>2930</v>
      </c>
      <c r="G2932">
        <f t="shared" ca="1" si="47"/>
        <v>-4.0433045013404847E-2</v>
      </c>
    </row>
    <row r="2933" spans="2:7" x14ac:dyDescent="0.2">
      <c r="B2933" s="149">
        <v>41082</v>
      </c>
      <c r="C2933">
        <v>11.162964000000001</v>
      </c>
      <c r="D2933">
        <v>-7.9364451625613969E-3</v>
      </c>
      <c r="E2933">
        <v>-7.9364451625613969E-3</v>
      </c>
      <c r="F2933">
        <v>2931</v>
      </c>
      <c r="G2933">
        <f t="shared" ca="1" si="47"/>
        <v>-1.6895624623776098E-2</v>
      </c>
    </row>
    <row r="2934" spans="2:7" x14ac:dyDescent="0.2">
      <c r="B2934" s="149">
        <v>41081</v>
      </c>
      <c r="C2934">
        <v>11.252267</v>
      </c>
      <c r="D2934">
        <v>7.9999362176568188E-3</v>
      </c>
      <c r="E2934">
        <v>7.9999362176568188E-3</v>
      </c>
      <c r="F2934">
        <v>2932</v>
      </c>
      <c r="G2934">
        <f t="shared" ca="1" si="47"/>
        <v>-8.2006652376746163E-4</v>
      </c>
    </row>
    <row r="2935" spans="2:7" x14ac:dyDescent="0.2">
      <c r="B2935" s="149">
        <v>41080</v>
      </c>
      <c r="C2935">
        <v>11.162964000000001</v>
      </c>
      <c r="D2935">
        <v>5.0420338868218527E-2</v>
      </c>
      <c r="E2935">
        <v>5.0420338868218527E-2</v>
      </c>
      <c r="F2935">
        <v>2933</v>
      </c>
      <c r="G2935">
        <f t="shared" ca="1" si="47"/>
        <v>-1.753094835155548E-2</v>
      </c>
    </row>
    <row r="2936" spans="2:7" x14ac:dyDescent="0.2">
      <c r="B2936" s="149">
        <v>41079</v>
      </c>
      <c r="C2936">
        <v>10.627140000000001</v>
      </c>
      <c r="D2936">
        <v>-2.4590066130949263E-2</v>
      </c>
      <c r="E2936">
        <v>-2.4590066130949263E-2</v>
      </c>
      <c r="F2936">
        <v>2934</v>
      </c>
      <c r="G2936">
        <f t="shared" ca="1" si="47"/>
        <v>4.566460223767186E-2</v>
      </c>
    </row>
    <row r="2937" spans="2:7" x14ac:dyDescent="0.2">
      <c r="B2937" s="149">
        <v>41078</v>
      </c>
      <c r="C2937">
        <v>10.895049999999999</v>
      </c>
      <c r="D2937">
        <v>8.2643052567948089E-3</v>
      </c>
      <c r="E2937">
        <v>8.2643052567948089E-3</v>
      </c>
      <c r="F2937">
        <v>2935</v>
      </c>
      <c r="G2937">
        <f t="shared" ca="1" si="47"/>
        <v>2.3376987119514647E-2</v>
      </c>
    </row>
    <row r="2938" spans="2:7" x14ac:dyDescent="0.2">
      <c r="B2938" s="149">
        <v>41075</v>
      </c>
      <c r="C2938">
        <v>10.805747999999999</v>
      </c>
      <c r="D2938">
        <v>-8.1965663305813181E-3</v>
      </c>
      <c r="E2938">
        <v>-8.1965663305813181E-3</v>
      </c>
      <c r="F2938">
        <v>2936</v>
      </c>
      <c r="G2938">
        <f t="shared" ca="1" si="47"/>
        <v>-3.379892506574029E-3</v>
      </c>
    </row>
    <row r="2939" spans="2:7" x14ac:dyDescent="0.2">
      <c r="B2939" s="149">
        <v>41074</v>
      </c>
      <c r="C2939">
        <v>10.895049999999999</v>
      </c>
      <c r="D2939">
        <v>-8.1301094265534661E-3</v>
      </c>
      <c r="E2939">
        <v>-8.1301094265534661E-3</v>
      </c>
      <c r="F2939">
        <v>2937</v>
      </c>
      <c r="G2939">
        <f t="shared" ca="1" si="47"/>
        <v>-2.3604526711317617E-2</v>
      </c>
    </row>
    <row r="2940" spans="2:7" x14ac:dyDescent="0.2">
      <c r="B2940" s="149">
        <v>41073</v>
      </c>
      <c r="C2940">
        <v>10.984354</v>
      </c>
      <c r="D2940">
        <v>-2.3809690971605995E-2</v>
      </c>
      <c r="E2940">
        <v>-2.3809690971605995E-2</v>
      </c>
      <c r="F2940">
        <v>2938</v>
      </c>
      <c r="G2940">
        <f t="shared" ca="1" si="47"/>
        <v>-1.2756268134884031E-4</v>
      </c>
    </row>
    <row r="2941" spans="2:7" x14ac:dyDescent="0.2">
      <c r="B2941" s="149">
        <v>41072</v>
      </c>
      <c r="C2941">
        <v>11.252267</v>
      </c>
      <c r="D2941">
        <v>2.0242890385064601E-2</v>
      </c>
      <c r="E2941">
        <v>2.0242890385064601E-2</v>
      </c>
      <c r="F2941">
        <v>2939</v>
      </c>
      <c r="G2941">
        <f t="shared" ca="1" si="47"/>
        <v>1.1769532893629725E-2</v>
      </c>
    </row>
    <row r="2942" spans="2:7" x14ac:dyDescent="0.2">
      <c r="B2942" s="149">
        <v>41071</v>
      </c>
      <c r="C2942">
        <v>11.029007999999999</v>
      </c>
      <c r="D2942">
        <v>4.0652367904384298E-3</v>
      </c>
      <c r="E2942">
        <v>4.0652367904384298E-3</v>
      </c>
      <c r="F2942">
        <v>2940</v>
      </c>
      <c r="G2942">
        <f t="shared" ca="1" si="47"/>
        <v>-7.462675089179574E-2</v>
      </c>
    </row>
    <row r="2943" spans="2:7" x14ac:dyDescent="0.2">
      <c r="B2943" s="149">
        <v>41068</v>
      </c>
      <c r="C2943">
        <v>10.984354</v>
      </c>
      <c r="D2943">
        <v>-4.0487775509818772E-3</v>
      </c>
      <c r="E2943">
        <v>-4.0487775509818772E-3</v>
      </c>
      <c r="F2943">
        <v>2941</v>
      </c>
      <c r="G2943">
        <f t="shared" ca="1" si="47"/>
        <v>5.9294161387553349E-2</v>
      </c>
    </row>
    <row r="2944" spans="2:7" x14ac:dyDescent="0.2">
      <c r="B2944" s="149">
        <v>41067</v>
      </c>
      <c r="C2944">
        <v>11.029007999999999</v>
      </c>
      <c r="D2944">
        <v>-1.2000038699399307E-2</v>
      </c>
      <c r="E2944">
        <v>-1.2000038699399307E-2</v>
      </c>
      <c r="F2944">
        <v>2942</v>
      </c>
      <c r="G2944">
        <f t="shared" ca="1" si="47"/>
        <v>3.7050408876232351E-2</v>
      </c>
    </row>
    <row r="2945" spans="2:7" x14ac:dyDescent="0.2">
      <c r="B2945" s="149">
        <v>41066</v>
      </c>
      <c r="C2945">
        <v>11.162964000000001</v>
      </c>
      <c r="D2945">
        <v>2.0408323699464312E-2</v>
      </c>
      <c r="E2945">
        <v>2.0408323699464312E-2</v>
      </c>
      <c r="F2945">
        <v>2943</v>
      </c>
      <c r="G2945">
        <f t="shared" ca="1" si="47"/>
        <v>-3.6553376854125477E-2</v>
      </c>
    </row>
    <row r="2946" spans="2:7" x14ac:dyDescent="0.2">
      <c r="B2946" s="149">
        <v>41065</v>
      </c>
      <c r="C2946">
        <v>10.939703</v>
      </c>
      <c r="D2946">
        <v>-2.390437429411825E-2</v>
      </c>
      <c r="E2946">
        <v>-2.390437429411825E-2</v>
      </c>
      <c r="F2946">
        <v>2944</v>
      </c>
      <c r="G2946">
        <f t="shared" ca="1" si="47"/>
        <v>5.7725262303208805E-3</v>
      </c>
    </row>
    <row r="2947" spans="2:7" x14ac:dyDescent="0.2">
      <c r="B2947" s="149">
        <v>41064</v>
      </c>
      <c r="C2947">
        <v>11.207614</v>
      </c>
      <c r="D2947">
        <v>0</v>
      </c>
      <c r="E2947">
        <v>0</v>
      </c>
      <c r="F2947">
        <v>2945</v>
      </c>
      <c r="G2947">
        <f t="shared" ref="G2947:G3010" ca="1" si="48">_xlfn.NORM.INV(RAND(),$N$5,$N$6)</f>
        <v>1.6051967138585799E-2</v>
      </c>
    </row>
    <row r="2948" spans="2:7" x14ac:dyDescent="0.2">
      <c r="B2948" s="149">
        <v>41061</v>
      </c>
      <c r="C2948">
        <v>11.207614</v>
      </c>
      <c r="D2948">
        <v>-1.953114338083755E-2</v>
      </c>
      <c r="E2948">
        <v>-1.953114338083755E-2</v>
      </c>
      <c r="F2948">
        <v>2946</v>
      </c>
      <c r="G2948">
        <f t="shared" ca="1" si="48"/>
        <v>-2.013948575426195E-2</v>
      </c>
    </row>
    <row r="2949" spans="2:7" x14ac:dyDescent="0.2">
      <c r="B2949" s="149">
        <v>41060</v>
      </c>
      <c r="C2949">
        <v>11.430872000000001</v>
      </c>
      <c r="D2949">
        <v>2.399971907102811E-2</v>
      </c>
      <c r="E2949">
        <v>2.399971907102811E-2</v>
      </c>
      <c r="F2949">
        <v>2947</v>
      </c>
      <c r="G2949">
        <f t="shared" ca="1" si="48"/>
        <v>4.7709486155523256E-2</v>
      </c>
    </row>
    <row r="2950" spans="2:7" x14ac:dyDescent="0.2">
      <c r="B2950" s="149">
        <v>41059</v>
      </c>
      <c r="C2950">
        <v>11.162964000000001</v>
      </c>
      <c r="D2950">
        <v>-1.5747907917510563E-2</v>
      </c>
      <c r="E2950">
        <v>-1.5747907917510563E-2</v>
      </c>
      <c r="F2950">
        <v>2948</v>
      </c>
      <c r="G2950">
        <f t="shared" ca="1" si="48"/>
        <v>-2.2275853283567012E-2</v>
      </c>
    </row>
    <row r="2951" spans="2:7" x14ac:dyDescent="0.2">
      <c r="B2951" s="149">
        <v>41058</v>
      </c>
      <c r="C2951">
        <v>11.341570000000001</v>
      </c>
      <c r="D2951">
        <v>1.1952231759587839E-2</v>
      </c>
      <c r="E2951">
        <v>1.1952231759587839E-2</v>
      </c>
      <c r="F2951">
        <v>2949</v>
      </c>
      <c r="G2951">
        <f t="shared" ca="1" si="48"/>
        <v>1.675826362017659E-3</v>
      </c>
    </row>
    <row r="2952" spans="2:7" x14ac:dyDescent="0.2">
      <c r="B2952" s="149">
        <v>41057</v>
      </c>
      <c r="C2952">
        <v>11.207614</v>
      </c>
      <c r="D2952">
        <v>-7.9050771108613981E-3</v>
      </c>
      <c r="E2952">
        <v>-7.9050771108613981E-3</v>
      </c>
      <c r="F2952">
        <v>2950</v>
      </c>
      <c r="G2952">
        <f t="shared" ca="1" si="48"/>
        <v>1.2430575884354547E-2</v>
      </c>
    </row>
    <row r="2953" spans="2:7" x14ac:dyDescent="0.2">
      <c r="B2953" s="149">
        <v>41054</v>
      </c>
      <c r="C2953">
        <v>11.296917000000001</v>
      </c>
      <c r="D2953">
        <v>3.9680892748101999E-3</v>
      </c>
      <c r="E2953">
        <v>3.9680892748101999E-3</v>
      </c>
      <c r="F2953">
        <v>2951</v>
      </c>
      <c r="G2953">
        <f t="shared" ca="1" si="48"/>
        <v>3.8031700961560069E-2</v>
      </c>
    </row>
    <row r="2954" spans="2:7" x14ac:dyDescent="0.2">
      <c r="B2954" s="149">
        <v>41053</v>
      </c>
      <c r="C2954">
        <v>11.252267</v>
      </c>
      <c r="D2954">
        <v>-7.8739539587553593E-3</v>
      </c>
      <c r="E2954">
        <v>-7.8739539587553593E-3</v>
      </c>
      <c r="F2954">
        <v>2952</v>
      </c>
      <c r="G2954">
        <f t="shared" ca="1" si="48"/>
        <v>3.0374063843463292E-2</v>
      </c>
    </row>
    <row r="2955" spans="2:7" x14ac:dyDescent="0.2">
      <c r="B2955" s="149">
        <v>41052</v>
      </c>
      <c r="C2955">
        <v>11.341570000000001</v>
      </c>
      <c r="D2955">
        <v>-3.7878665130313342E-2</v>
      </c>
      <c r="E2955">
        <v>-3.7878665130313342E-2</v>
      </c>
      <c r="F2955">
        <v>2953</v>
      </c>
      <c r="G2955">
        <f t="shared" ca="1" si="48"/>
        <v>-5.8935655699958567E-2</v>
      </c>
    </row>
    <row r="2956" spans="2:7" x14ac:dyDescent="0.2">
      <c r="B2956" s="149">
        <v>41051</v>
      </c>
      <c r="C2956">
        <v>11.788087000000001</v>
      </c>
      <c r="D2956">
        <v>6.0240899920941372E-2</v>
      </c>
      <c r="E2956">
        <v>6.0240899920941372E-2</v>
      </c>
      <c r="F2956">
        <v>2954</v>
      </c>
      <c r="G2956">
        <f t="shared" ca="1" si="48"/>
        <v>1.1911598036474508E-2</v>
      </c>
    </row>
    <row r="2957" spans="2:7" x14ac:dyDescent="0.2">
      <c r="B2957" s="149">
        <v>41050</v>
      </c>
      <c r="C2957">
        <v>11.118309999999999</v>
      </c>
      <c r="D2957">
        <v>-4.0001920636849944E-3</v>
      </c>
      <c r="E2957">
        <v>-4.0001920636849944E-3</v>
      </c>
      <c r="F2957">
        <v>2955</v>
      </c>
      <c r="G2957">
        <f t="shared" ca="1" si="48"/>
        <v>6.0641191707767751E-2</v>
      </c>
    </row>
    <row r="2958" spans="2:7" x14ac:dyDescent="0.2">
      <c r="B2958" s="149">
        <v>41047</v>
      </c>
      <c r="C2958">
        <v>11.162964000000001</v>
      </c>
      <c r="D2958">
        <v>-7.9364451625613969E-3</v>
      </c>
      <c r="E2958">
        <v>-7.9364451625613969E-3</v>
      </c>
      <c r="F2958">
        <v>2956</v>
      </c>
      <c r="G2958">
        <f t="shared" ca="1" si="48"/>
        <v>-1.0001937009940958E-3</v>
      </c>
    </row>
    <row r="2959" spans="2:7" x14ac:dyDescent="0.2">
      <c r="B2959" s="149">
        <v>41046</v>
      </c>
      <c r="C2959">
        <v>11.252267</v>
      </c>
      <c r="D2959">
        <v>-7.8739539587553593E-3</v>
      </c>
      <c r="E2959">
        <v>-7.8739539587553593E-3</v>
      </c>
      <c r="F2959">
        <v>2957</v>
      </c>
      <c r="G2959">
        <f t="shared" ca="1" si="48"/>
        <v>-4.6575003666455735E-3</v>
      </c>
    </row>
    <row r="2960" spans="2:7" x14ac:dyDescent="0.2">
      <c r="B2960" s="149">
        <v>41045</v>
      </c>
      <c r="C2960">
        <v>11.341570000000001</v>
      </c>
      <c r="D2960">
        <v>-3.9216691961854689E-3</v>
      </c>
      <c r="E2960">
        <v>-3.9216691961854689E-3</v>
      </c>
      <c r="F2960">
        <v>2958</v>
      </c>
      <c r="G2960">
        <f t="shared" ca="1" si="48"/>
        <v>1.9385953996627851E-2</v>
      </c>
    </row>
    <row r="2961" spans="2:7" x14ac:dyDescent="0.2">
      <c r="B2961" s="149">
        <v>41044</v>
      </c>
      <c r="C2961">
        <v>11.386222999999999</v>
      </c>
      <c r="D2961">
        <v>-2.2988411064126395E-2</v>
      </c>
      <c r="E2961">
        <v>-2.2988411064126395E-2</v>
      </c>
      <c r="F2961">
        <v>2959</v>
      </c>
      <c r="G2961">
        <f t="shared" ca="1" si="48"/>
        <v>-1.4244326726369822E-2</v>
      </c>
    </row>
    <row r="2962" spans="2:7" x14ac:dyDescent="0.2">
      <c r="B2962" s="149">
        <v>41043</v>
      </c>
      <c r="C2962">
        <v>11.654133</v>
      </c>
      <c r="D2962">
        <v>-2.2472147610221579E-2</v>
      </c>
      <c r="E2962">
        <v>-2.2472147610221579E-2</v>
      </c>
      <c r="F2962">
        <v>2960</v>
      </c>
      <c r="G2962">
        <f t="shared" ca="1" si="48"/>
        <v>-5.0406694245367319E-2</v>
      </c>
    </row>
    <row r="2963" spans="2:7" x14ac:dyDescent="0.2">
      <c r="B2963" s="149">
        <v>41040</v>
      </c>
      <c r="C2963">
        <v>11.922046999999999</v>
      </c>
      <c r="D2963">
        <v>4.2969162807526697E-2</v>
      </c>
      <c r="E2963">
        <v>4.2969162807526697E-2</v>
      </c>
      <c r="F2963">
        <v>2961</v>
      </c>
      <c r="G2963">
        <f t="shared" ca="1" si="48"/>
        <v>3.0226775660535079E-2</v>
      </c>
    </row>
    <row r="2964" spans="2:7" x14ac:dyDescent="0.2">
      <c r="B2964" s="149">
        <v>41039</v>
      </c>
      <c r="C2964">
        <v>11.430872000000001</v>
      </c>
      <c r="D2964">
        <v>-1.5384922825590085E-2</v>
      </c>
      <c r="E2964">
        <v>-1.5384922825590085E-2</v>
      </c>
      <c r="F2964">
        <v>2962</v>
      </c>
      <c r="G2964">
        <f t="shared" ca="1" si="48"/>
        <v>-5.2716456180382974E-2</v>
      </c>
    </row>
    <row r="2965" spans="2:7" x14ac:dyDescent="0.2">
      <c r="B2965" s="149">
        <v>41038</v>
      </c>
      <c r="C2965">
        <v>11.609483000000001</v>
      </c>
      <c r="D2965">
        <v>-2.9850514281512044E-2</v>
      </c>
      <c r="E2965">
        <v>-2.9850514281512044E-2</v>
      </c>
      <c r="F2965">
        <v>2963</v>
      </c>
      <c r="G2965">
        <f t="shared" ca="1" si="48"/>
        <v>5.8837991278488197E-2</v>
      </c>
    </row>
    <row r="2966" spans="2:7" x14ac:dyDescent="0.2">
      <c r="B2966" s="149">
        <v>41037</v>
      </c>
      <c r="C2966">
        <v>11.966695</v>
      </c>
      <c r="D2966">
        <v>3.0768984286380256E-2</v>
      </c>
      <c r="E2966">
        <v>3.0768984286380256E-2</v>
      </c>
      <c r="F2966">
        <v>2964</v>
      </c>
      <c r="G2966">
        <f t="shared" ca="1" si="48"/>
        <v>-4.1620804860835608E-2</v>
      </c>
    </row>
    <row r="2967" spans="2:7" x14ac:dyDescent="0.2">
      <c r="B2967" s="149">
        <v>41036</v>
      </c>
      <c r="C2967">
        <v>11.609483000000001</v>
      </c>
      <c r="D2967">
        <v>-3.7036911081618967E-2</v>
      </c>
      <c r="E2967">
        <v>-3.7036911081618967E-2</v>
      </c>
      <c r="F2967">
        <v>2965</v>
      </c>
      <c r="G2967">
        <f t="shared" ca="1" si="48"/>
        <v>5.7727687726537635E-2</v>
      </c>
    </row>
    <row r="2968" spans="2:7" x14ac:dyDescent="0.2">
      <c r="B2968" s="149">
        <v>41033</v>
      </c>
      <c r="C2968">
        <v>12.055999999999999</v>
      </c>
      <c r="D2968">
        <v>-1.8181877409550865E-2</v>
      </c>
      <c r="E2968">
        <v>-1.8181877409550865E-2</v>
      </c>
      <c r="F2968">
        <v>2966</v>
      </c>
      <c r="G2968">
        <f t="shared" ca="1" si="48"/>
        <v>-3.9911873102815E-2</v>
      </c>
    </row>
    <row r="2969" spans="2:7" x14ac:dyDescent="0.2">
      <c r="B2969" s="149">
        <v>41032</v>
      </c>
      <c r="C2969">
        <v>12.279260000000001</v>
      </c>
      <c r="D2969">
        <v>6.1776091823226117E-2</v>
      </c>
      <c r="E2969">
        <v>6.1776091823226117E-2</v>
      </c>
      <c r="F2969">
        <v>2967</v>
      </c>
      <c r="G2969">
        <f t="shared" ca="1" si="48"/>
        <v>3.4254224340508753E-2</v>
      </c>
    </row>
    <row r="2970" spans="2:7" x14ac:dyDescent="0.2">
      <c r="B2970" s="149">
        <v>41031</v>
      </c>
      <c r="C2970">
        <v>11.564830000000001</v>
      </c>
      <c r="D2970">
        <v>1.1718965972149787E-2</v>
      </c>
      <c r="E2970">
        <v>1.1718965972149787E-2</v>
      </c>
      <c r="F2970">
        <v>2968</v>
      </c>
      <c r="G2970">
        <f t="shared" ca="1" si="48"/>
        <v>-9.2673695343338872E-3</v>
      </c>
    </row>
    <row r="2971" spans="2:7" x14ac:dyDescent="0.2">
      <c r="B2971" s="149">
        <v>41029</v>
      </c>
      <c r="C2971">
        <v>11.430872000000001</v>
      </c>
      <c r="D2971">
        <v>3.9213178944415101E-3</v>
      </c>
      <c r="E2971">
        <v>3.9213178944415101E-3</v>
      </c>
      <c r="F2971">
        <v>2969</v>
      </c>
      <c r="G2971">
        <f t="shared" ca="1" si="48"/>
        <v>7.8592823272548906E-2</v>
      </c>
    </row>
    <row r="2972" spans="2:7" x14ac:dyDescent="0.2">
      <c r="B2972" s="149">
        <v>41026</v>
      </c>
      <c r="C2972">
        <v>11.386222999999999</v>
      </c>
      <c r="D2972">
        <v>-1.923083052018781E-2</v>
      </c>
      <c r="E2972">
        <v>-1.923083052018781E-2</v>
      </c>
      <c r="F2972">
        <v>2970</v>
      </c>
      <c r="G2972">
        <f t="shared" ca="1" si="48"/>
        <v>-1.0948538317608355E-2</v>
      </c>
    </row>
    <row r="2973" spans="2:7" x14ac:dyDescent="0.2">
      <c r="B2973" s="149">
        <v>41025</v>
      </c>
      <c r="C2973">
        <v>11.609483000000001</v>
      </c>
      <c r="D2973">
        <v>-1.1406711680745529E-2</v>
      </c>
      <c r="E2973">
        <v>-1.1406711680745529E-2</v>
      </c>
      <c r="F2973">
        <v>2971</v>
      </c>
      <c r="G2973">
        <f t="shared" ca="1" si="48"/>
        <v>-6.0053914459694518E-2</v>
      </c>
    </row>
    <row r="2974" spans="2:7" x14ac:dyDescent="0.2">
      <c r="B2974" s="149">
        <v>41024</v>
      </c>
      <c r="C2974">
        <v>11.743437</v>
      </c>
      <c r="D2974">
        <v>-1.1278149277215087E-2</v>
      </c>
      <c r="E2974">
        <v>-1.1278149277215087E-2</v>
      </c>
      <c r="F2974">
        <v>2972</v>
      </c>
      <c r="G2974">
        <f t="shared" ca="1" si="48"/>
        <v>4.3797871367080906E-3</v>
      </c>
    </row>
    <row r="2975" spans="2:7" x14ac:dyDescent="0.2">
      <c r="B2975" s="149">
        <v>41023</v>
      </c>
      <c r="C2975">
        <v>11.877392</v>
      </c>
      <c r="D2975">
        <v>-1.845024549090411E-2</v>
      </c>
      <c r="E2975">
        <v>-1.845024549090411E-2</v>
      </c>
      <c r="F2975">
        <v>2973</v>
      </c>
      <c r="G2975">
        <f t="shared" ca="1" si="48"/>
        <v>-2.9902045971946501E-2</v>
      </c>
    </row>
    <row r="2976" spans="2:7" x14ac:dyDescent="0.2">
      <c r="B2976" s="149">
        <v>41022</v>
      </c>
      <c r="C2976">
        <v>12.100652</v>
      </c>
      <c r="D2976">
        <v>-1.8115921155224226E-2</v>
      </c>
      <c r="E2976">
        <v>-1.8115921155224226E-2</v>
      </c>
      <c r="F2976">
        <v>2974</v>
      </c>
      <c r="G2976">
        <f t="shared" ca="1" si="48"/>
        <v>-5.2194713921219858E-3</v>
      </c>
    </row>
    <row r="2977" spans="2:7" x14ac:dyDescent="0.2">
      <c r="B2977" s="149">
        <v>41019</v>
      </c>
      <c r="C2977">
        <v>12.323911000000001</v>
      </c>
      <c r="D2977">
        <v>2.6022308237177112E-2</v>
      </c>
      <c r="E2977">
        <v>2.6022308237177112E-2</v>
      </c>
      <c r="F2977">
        <v>2975</v>
      </c>
      <c r="G2977">
        <f t="shared" ca="1" si="48"/>
        <v>-1.3723154885115579E-2</v>
      </c>
    </row>
    <row r="2978" spans="2:7" x14ac:dyDescent="0.2">
      <c r="B2978" s="149">
        <v>41018</v>
      </c>
      <c r="C2978">
        <v>12.011348</v>
      </c>
      <c r="D2978">
        <v>7.4904083166255553E-3</v>
      </c>
      <c r="E2978">
        <v>7.4904083166255553E-3</v>
      </c>
      <c r="F2978">
        <v>2976</v>
      </c>
      <c r="G2978">
        <f t="shared" ca="1" si="48"/>
        <v>-2.9942255252632492E-3</v>
      </c>
    </row>
    <row r="2979" spans="2:7" x14ac:dyDescent="0.2">
      <c r="B2979" s="149">
        <v>41017</v>
      </c>
      <c r="C2979">
        <v>11.922046999999999</v>
      </c>
      <c r="D2979">
        <v>-2.1977687528599452E-2</v>
      </c>
      <c r="E2979">
        <v>-2.1977687528599452E-2</v>
      </c>
      <c r="F2979">
        <v>2977</v>
      </c>
      <c r="G2979">
        <f t="shared" ca="1" si="48"/>
        <v>1.2635679808750931E-2</v>
      </c>
    </row>
    <row r="2980" spans="2:7" x14ac:dyDescent="0.2">
      <c r="B2980" s="149">
        <v>41016</v>
      </c>
      <c r="C2980">
        <v>12.189954</v>
      </c>
      <c r="D2980">
        <v>-1.0869682522050065E-2</v>
      </c>
      <c r="E2980">
        <v>-1.0869682522050065E-2</v>
      </c>
      <c r="F2980">
        <v>2978</v>
      </c>
      <c r="G2980">
        <f t="shared" ca="1" si="48"/>
        <v>1.8074174828514606E-2</v>
      </c>
    </row>
    <row r="2981" spans="2:7" x14ac:dyDescent="0.2">
      <c r="B2981" s="149">
        <v>41015</v>
      </c>
      <c r="C2981">
        <v>12.323911000000001</v>
      </c>
      <c r="D2981">
        <v>-3.6102008284873248E-3</v>
      </c>
      <c r="E2981">
        <v>-3.6102008284873248E-3</v>
      </c>
      <c r="F2981">
        <v>2979</v>
      </c>
      <c r="G2981">
        <f t="shared" ca="1" si="48"/>
        <v>1.7901135350215865E-2</v>
      </c>
    </row>
    <row r="2982" spans="2:7" x14ac:dyDescent="0.2">
      <c r="B2982" s="149">
        <v>41012</v>
      </c>
      <c r="C2982">
        <v>12.368563999999999</v>
      </c>
      <c r="D2982">
        <v>3.6232816027313487E-3</v>
      </c>
      <c r="E2982">
        <v>3.6232816027313487E-3</v>
      </c>
      <c r="F2982">
        <v>2980</v>
      </c>
      <c r="G2982">
        <f t="shared" ca="1" si="48"/>
        <v>-1.7481573837215943E-2</v>
      </c>
    </row>
    <row r="2983" spans="2:7" x14ac:dyDescent="0.2">
      <c r="B2983" s="149">
        <v>41011</v>
      </c>
      <c r="C2983">
        <v>12.323911000000001</v>
      </c>
      <c r="D2983">
        <v>4.9429651642870873E-2</v>
      </c>
      <c r="E2983">
        <v>4.9429651642870873E-2</v>
      </c>
      <c r="F2983">
        <v>2981</v>
      </c>
      <c r="G2983">
        <f t="shared" ca="1" si="48"/>
        <v>-1.1423408129131084E-2</v>
      </c>
    </row>
    <row r="2984" spans="2:7" x14ac:dyDescent="0.2">
      <c r="B2984" s="149">
        <v>41010</v>
      </c>
      <c r="C2984">
        <v>11.743437</v>
      </c>
      <c r="D2984">
        <v>-2.2304823738351416E-2</v>
      </c>
      <c r="E2984">
        <v>-2.2304823738351416E-2</v>
      </c>
      <c r="F2984">
        <v>2982</v>
      </c>
      <c r="G2984">
        <f t="shared" ca="1" si="48"/>
        <v>3.0751212205353266E-2</v>
      </c>
    </row>
    <row r="2985" spans="2:7" x14ac:dyDescent="0.2">
      <c r="B2985" s="149">
        <v>41009</v>
      </c>
      <c r="C2985">
        <v>12.011348</v>
      </c>
      <c r="D2985">
        <v>7.4904083166255553E-3</v>
      </c>
      <c r="E2985">
        <v>7.4904083166255553E-3</v>
      </c>
      <c r="F2985">
        <v>2983</v>
      </c>
      <c r="G2985">
        <f t="shared" ca="1" si="48"/>
        <v>8.3543794221927481E-3</v>
      </c>
    </row>
    <row r="2986" spans="2:7" x14ac:dyDescent="0.2">
      <c r="B2986" s="149">
        <v>41008</v>
      </c>
      <c r="C2986">
        <v>11.922046999999999</v>
      </c>
      <c r="D2986">
        <v>-2.1977687528599452E-2</v>
      </c>
      <c r="E2986">
        <v>-2.1977687528599452E-2</v>
      </c>
      <c r="F2986">
        <v>2984</v>
      </c>
      <c r="G2986">
        <f t="shared" ca="1" si="48"/>
        <v>-1.0439950753193702E-2</v>
      </c>
    </row>
    <row r="2987" spans="2:7" x14ac:dyDescent="0.2">
      <c r="B2987" s="149">
        <v>41003</v>
      </c>
      <c r="C2987">
        <v>12.189954</v>
      </c>
      <c r="D2987">
        <v>-1.444064161369089E-2</v>
      </c>
      <c r="E2987">
        <v>-1.444064161369089E-2</v>
      </c>
      <c r="F2987">
        <v>2985</v>
      </c>
      <c r="G2987">
        <f t="shared" ca="1" si="48"/>
        <v>5.7831262134468847E-3</v>
      </c>
    </row>
    <row r="2988" spans="2:7" x14ac:dyDescent="0.2">
      <c r="B2988" s="149">
        <v>41002</v>
      </c>
      <c r="C2988">
        <v>12.368563999999999</v>
      </c>
      <c r="D2988">
        <v>0</v>
      </c>
      <c r="E2988">
        <v>0</v>
      </c>
      <c r="F2988">
        <v>2986</v>
      </c>
      <c r="G2988">
        <f t="shared" ca="1" si="48"/>
        <v>6.5541119158440758E-4</v>
      </c>
    </row>
    <row r="2989" spans="2:7" x14ac:dyDescent="0.2">
      <c r="B2989" s="149">
        <v>41001</v>
      </c>
      <c r="C2989">
        <v>12.368563999999999</v>
      </c>
      <c r="D2989">
        <v>3.6232816027313487E-3</v>
      </c>
      <c r="E2989">
        <v>3.6232816027313487E-3</v>
      </c>
      <c r="F2989">
        <v>2987</v>
      </c>
      <c r="G2989">
        <f t="shared" ca="1" si="48"/>
        <v>-1.4650682189098678E-2</v>
      </c>
    </row>
    <row r="2990" spans="2:7" x14ac:dyDescent="0.2">
      <c r="B2990" s="149">
        <v>40998</v>
      </c>
      <c r="C2990">
        <v>12.323911000000001</v>
      </c>
      <c r="D2990">
        <v>5.3435121681439553E-2</v>
      </c>
      <c r="E2990">
        <v>5.3435121681439553E-2</v>
      </c>
      <c r="F2990">
        <v>2988</v>
      </c>
      <c r="G2990">
        <f t="shared" ca="1" si="48"/>
        <v>8.5302553737609116E-2</v>
      </c>
    </row>
    <row r="2991" spans="2:7" x14ac:dyDescent="0.2">
      <c r="B2991" s="149">
        <v>40997</v>
      </c>
      <c r="C2991">
        <v>11.698785000000001</v>
      </c>
      <c r="D2991">
        <v>-2.6022308237176963E-2</v>
      </c>
      <c r="E2991">
        <v>-2.6022308237176963E-2</v>
      </c>
      <c r="F2991">
        <v>2989</v>
      </c>
      <c r="G2991">
        <f t="shared" ca="1" si="48"/>
        <v>-1.3123514768860948E-2</v>
      </c>
    </row>
    <row r="2992" spans="2:7" x14ac:dyDescent="0.2">
      <c r="B2992" s="149">
        <v>40996</v>
      </c>
      <c r="C2992">
        <v>12.011348</v>
      </c>
      <c r="D2992">
        <v>-3.9285839974661153E-2</v>
      </c>
      <c r="E2992">
        <v>-3.9285839974661153E-2</v>
      </c>
      <c r="F2992">
        <v>2990</v>
      </c>
      <c r="G2992">
        <f t="shared" ca="1" si="48"/>
        <v>-4.8094797299658848E-2</v>
      </c>
    </row>
    <row r="2993" spans="2:7" x14ac:dyDescent="0.2">
      <c r="B2993" s="149">
        <v>40995</v>
      </c>
      <c r="C2993">
        <v>12.502520000000001</v>
      </c>
      <c r="D2993">
        <v>3.3210441883627456E-2</v>
      </c>
      <c r="E2993">
        <v>3.3210441883627456E-2</v>
      </c>
      <c r="F2993">
        <v>2991</v>
      </c>
      <c r="G2993">
        <f t="shared" ca="1" si="48"/>
        <v>9.8983624450817466E-3</v>
      </c>
    </row>
    <row r="2994" spans="2:7" x14ac:dyDescent="0.2">
      <c r="B2994" s="149">
        <v>40994</v>
      </c>
      <c r="C2994">
        <v>12.100652</v>
      </c>
      <c r="D2994">
        <v>-1.8115921155224226E-2</v>
      </c>
      <c r="E2994">
        <v>-1.8115921155224226E-2</v>
      </c>
      <c r="F2994">
        <v>2992</v>
      </c>
      <c r="G2994">
        <f t="shared" ca="1" si="48"/>
        <v>2.2170523806116591E-2</v>
      </c>
    </row>
    <row r="2995" spans="2:7" x14ac:dyDescent="0.2">
      <c r="B2995" s="149">
        <v>40991</v>
      </c>
      <c r="C2995">
        <v>12.323911000000001</v>
      </c>
      <c r="D2995">
        <v>-7.1941883866659551E-3</v>
      </c>
      <c r="E2995">
        <v>-7.1941883866659551E-3</v>
      </c>
      <c r="F2995">
        <v>2993</v>
      </c>
      <c r="G2995">
        <f t="shared" ca="1" si="48"/>
        <v>4.8963828927686665E-2</v>
      </c>
    </row>
    <row r="2996" spans="2:7" x14ac:dyDescent="0.2">
      <c r="B2996" s="149">
        <v>40990</v>
      </c>
      <c r="C2996">
        <v>12.413214</v>
      </c>
      <c r="D2996">
        <v>-7.1430399631434742E-3</v>
      </c>
      <c r="E2996">
        <v>-7.1430399631434742E-3</v>
      </c>
      <c r="F2996">
        <v>2994</v>
      </c>
      <c r="G2996">
        <f t="shared" ca="1" si="48"/>
        <v>3.4240363566318113E-2</v>
      </c>
    </row>
    <row r="2997" spans="2:7" x14ac:dyDescent="0.2">
      <c r="B2997" s="149">
        <v>40989</v>
      </c>
      <c r="C2997">
        <v>12.502520000000001</v>
      </c>
      <c r="D2997">
        <v>1.0830359935074217E-2</v>
      </c>
      <c r="E2997">
        <v>1.0830359935074217E-2</v>
      </c>
      <c r="F2997">
        <v>2995</v>
      </c>
      <c r="G2997">
        <f t="shared" ca="1" si="48"/>
        <v>5.9700794689813527E-2</v>
      </c>
    </row>
    <row r="2998" spans="2:7" x14ac:dyDescent="0.2">
      <c r="B2998" s="149">
        <v>40988</v>
      </c>
      <c r="C2998">
        <v>12.368563999999999</v>
      </c>
      <c r="D2998">
        <v>-3.5969733543625964E-3</v>
      </c>
      <c r="E2998">
        <v>-3.5969733543625964E-3</v>
      </c>
      <c r="F2998">
        <v>2996</v>
      </c>
      <c r="G2998">
        <f t="shared" ca="1" si="48"/>
        <v>4.9227254962707209E-3</v>
      </c>
    </row>
    <row r="2999" spans="2:7" x14ac:dyDescent="0.2">
      <c r="B2999" s="149">
        <v>40987</v>
      </c>
      <c r="C2999">
        <v>12.413214</v>
      </c>
      <c r="D2999">
        <v>-4.4673610396554812E-2</v>
      </c>
      <c r="E2999">
        <v>-4.4673610396554812E-2</v>
      </c>
      <c r="F2999">
        <v>2997</v>
      </c>
      <c r="G2999">
        <f t="shared" ca="1" si="48"/>
        <v>5.2192600112542975E-4</v>
      </c>
    </row>
    <row r="3000" spans="2:7" x14ac:dyDescent="0.2">
      <c r="B3000" s="149">
        <v>40984</v>
      </c>
      <c r="C3000">
        <v>12.993689</v>
      </c>
      <c r="D3000">
        <v>-1.3559291409789115E-2</v>
      </c>
      <c r="E3000">
        <v>-1.3559291409789115E-2</v>
      </c>
      <c r="F3000">
        <v>2998</v>
      </c>
      <c r="G3000">
        <f t="shared" ca="1" si="48"/>
        <v>-4.5951404859552535E-2</v>
      </c>
    </row>
    <row r="3001" spans="2:7" x14ac:dyDescent="0.2">
      <c r="B3001" s="149">
        <v>40983</v>
      </c>
      <c r="C3001">
        <v>13.172295999999999</v>
      </c>
      <c r="D3001">
        <v>0</v>
      </c>
      <c r="E3001">
        <v>0</v>
      </c>
      <c r="F3001">
        <v>2999</v>
      </c>
      <c r="G3001">
        <f t="shared" ca="1" si="48"/>
        <v>9.4825092759279576E-3</v>
      </c>
    </row>
    <row r="3002" spans="2:7" x14ac:dyDescent="0.2">
      <c r="B3002" s="149">
        <v>40982</v>
      </c>
      <c r="C3002">
        <v>13.172295999999999</v>
      </c>
      <c r="D3002">
        <v>-2.3178811139219237E-2</v>
      </c>
      <c r="E3002">
        <v>-2.3178811139219237E-2</v>
      </c>
      <c r="F3002">
        <v>3000</v>
      </c>
      <c r="G3002">
        <f t="shared" ca="1" si="48"/>
        <v>9.2526077754988417E-2</v>
      </c>
    </row>
    <row r="3003" spans="2:7" x14ac:dyDescent="0.2">
      <c r="B3003" s="149">
        <v>40981</v>
      </c>
      <c r="C3003">
        <v>13.484859</v>
      </c>
      <c r="D3003">
        <v>-1.3071866245358207E-2</v>
      </c>
      <c r="E3003">
        <v>-1.3071866245358207E-2</v>
      </c>
      <c r="F3003">
        <v>3001</v>
      </c>
      <c r="G3003">
        <f t="shared" ca="1" si="48"/>
        <v>2.0763670790529418E-2</v>
      </c>
    </row>
    <row r="3004" spans="2:7" x14ac:dyDescent="0.2">
      <c r="B3004" s="149">
        <v>40980</v>
      </c>
      <c r="C3004">
        <v>13.663466</v>
      </c>
      <c r="D3004">
        <v>3.7288108314602129E-2</v>
      </c>
      <c r="E3004">
        <v>3.7288108314602129E-2</v>
      </c>
      <c r="F3004">
        <v>3002</v>
      </c>
      <c r="G3004">
        <f t="shared" ca="1" si="48"/>
        <v>-4.824465226179004E-2</v>
      </c>
    </row>
    <row r="3005" spans="2:7" x14ac:dyDescent="0.2">
      <c r="B3005" s="149">
        <v>40977</v>
      </c>
      <c r="C3005">
        <v>13.172295999999999</v>
      </c>
      <c r="D3005">
        <v>-1.0067147383049809E-2</v>
      </c>
      <c r="E3005">
        <v>-1.0067147383049809E-2</v>
      </c>
      <c r="F3005">
        <v>3003</v>
      </c>
      <c r="G3005">
        <f t="shared" ca="1" si="48"/>
        <v>6.7264445893197881E-3</v>
      </c>
    </row>
    <row r="3006" spans="2:7" x14ac:dyDescent="0.2">
      <c r="B3006" s="149">
        <v>40975</v>
      </c>
      <c r="C3006">
        <v>13.306252000000001</v>
      </c>
      <c r="D3006">
        <v>3.366938878646703E-3</v>
      </c>
      <c r="E3006">
        <v>3.366938878646703E-3</v>
      </c>
      <c r="F3006">
        <v>3004</v>
      </c>
      <c r="G3006">
        <f t="shared" ca="1" si="48"/>
        <v>-2.2661629755308891E-2</v>
      </c>
    </row>
    <row r="3007" spans="2:7" x14ac:dyDescent="0.2">
      <c r="B3007" s="149">
        <v>40974</v>
      </c>
      <c r="C3007">
        <v>13.261601000000001</v>
      </c>
      <c r="D3007">
        <v>1.3651999481464162E-2</v>
      </c>
      <c r="E3007">
        <v>1.3651999481464162E-2</v>
      </c>
      <c r="F3007">
        <v>3005</v>
      </c>
      <c r="G3007">
        <f t="shared" ca="1" si="48"/>
        <v>5.0914968424369503E-2</v>
      </c>
    </row>
    <row r="3008" spans="2:7" x14ac:dyDescent="0.2">
      <c r="B3008" s="149">
        <v>40973</v>
      </c>
      <c r="C3008">
        <v>13.082992000000001</v>
      </c>
      <c r="D3008">
        <v>-6.7796836633490848E-3</v>
      </c>
      <c r="E3008">
        <v>-6.7796836633490848E-3</v>
      </c>
      <c r="F3008">
        <v>3006</v>
      </c>
      <c r="G3008">
        <f t="shared" ca="1" si="48"/>
        <v>-6.4778194742880577E-3</v>
      </c>
    </row>
    <row r="3009" spans="2:7" x14ac:dyDescent="0.2">
      <c r="B3009" s="149">
        <v>40970</v>
      </c>
      <c r="C3009">
        <v>13.172295999999999</v>
      </c>
      <c r="D3009">
        <v>1.7241202223578018E-2</v>
      </c>
      <c r="E3009">
        <v>1.7241202223578018E-2</v>
      </c>
      <c r="F3009">
        <v>3007</v>
      </c>
      <c r="G3009">
        <f t="shared" ca="1" si="48"/>
        <v>-3.2453267798251646E-2</v>
      </c>
    </row>
    <row r="3010" spans="2:7" x14ac:dyDescent="0.2">
      <c r="B3010" s="149">
        <v>40969</v>
      </c>
      <c r="C3010">
        <v>12.949039000000001</v>
      </c>
      <c r="D3010">
        <v>3.4602963674521419E-3</v>
      </c>
      <c r="E3010">
        <v>3.4602963674521419E-3</v>
      </c>
      <c r="F3010">
        <v>3008</v>
      </c>
      <c r="G3010">
        <f t="shared" ca="1" si="48"/>
        <v>-5.2986938905728656E-3</v>
      </c>
    </row>
    <row r="3011" spans="2:7" x14ac:dyDescent="0.2">
      <c r="B3011" s="149">
        <v>40968</v>
      </c>
      <c r="C3011">
        <v>12.904386000000001</v>
      </c>
      <c r="D3011">
        <v>-2.6936038868911834E-2</v>
      </c>
      <c r="E3011">
        <v>-2.6936038868911834E-2</v>
      </c>
      <c r="F3011">
        <v>3009</v>
      </c>
      <c r="G3011">
        <f t="shared" ref="G3011:G3074" ca="1" si="49">_xlfn.NORM.INV(RAND(),$N$5,$N$6)</f>
        <v>6.6291135484379277E-3</v>
      </c>
    </row>
    <row r="3012" spans="2:7" x14ac:dyDescent="0.2">
      <c r="B3012" s="149">
        <v>40967</v>
      </c>
      <c r="C3012">
        <v>13.261601000000001</v>
      </c>
      <c r="D3012">
        <v>-9.9999581950908564E-3</v>
      </c>
      <c r="E3012">
        <v>-9.9999581950908564E-3</v>
      </c>
      <c r="F3012">
        <v>3010</v>
      </c>
      <c r="G3012">
        <f t="shared" ca="1" si="49"/>
        <v>7.4553458066561273E-2</v>
      </c>
    </row>
    <row r="3013" spans="2:7" x14ac:dyDescent="0.2">
      <c r="B3013" s="149">
        <v>40966</v>
      </c>
      <c r="C3013">
        <v>13.395555999999999</v>
      </c>
      <c r="D3013">
        <v>-6.6224644988873088E-3</v>
      </c>
      <c r="E3013">
        <v>-6.6224644988873088E-3</v>
      </c>
      <c r="F3013">
        <v>3011</v>
      </c>
      <c r="G3013">
        <f t="shared" ca="1" si="49"/>
        <v>-5.3489878212353875E-2</v>
      </c>
    </row>
    <row r="3014" spans="2:7" x14ac:dyDescent="0.2">
      <c r="B3014" s="149">
        <v>40963</v>
      </c>
      <c r="C3014">
        <v>13.484859</v>
      </c>
      <c r="D3014">
        <v>3.3222702596768807E-3</v>
      </c>
      <c r="E3014">
        <v>3.3222702596768807E-3</v>
      </c>
      <c r="F3014">
        <v>3012</v>
      </c>
      <c r="G3014">
        <f t="shared" ca="1" si="49"/>
        <v>5.2673125066210955E-3</v>
      </c>
    </row>
    <row r="3015" spans="2:7" x14ac:dyDescent="0.2">
      <c r="B3015" s="149">
        <v>40962</v>
      </c>
      <c r="C3015">
        <v>13.440206999999999</v>
      </c>
      <c r="D3015">
        <v>-1.6339851103665832E-2</v>
      </c>
      <c r="E3015">
        <v>-1.6339851103665832E-2</v>
      </c>
      <c r="F3015">
        <v>3013</v>
      </c>
      <c r="G3015">
        <f t="shared" ca="1" si="49"/>
        <v>-1.2780597228183536E-2</v>
      </c>
    </row>
    <row r="3016" spans="2:7" x14ac:dyDescent="0.2">
      <c r="B3016" s="149">
        <v>40961</v>
      </c>
      <c r="C3016">
        <v>13.663466</v>
      </c>
      <c r="D3016">
        <v>-1.6077223673888273E-2</v>
      </c>
      <c r="E3016">
        <v>-1.6077223673888273E-2</v>
      </c>
      <c r="F3016">
        <v>3014</v>
      </c>
      <c r="G3016">
        <f t="shared" ca="1" si="49"/>
        <v>5.7578207138083093E-2</v>
      </c>
    </row>
    <row r="3017" spans="2:7" x14ac:dyDescent="0.2">
      <c r="B3017" s="149">
        <v>40960</v>
      </c>
      <c r="C3017">
        <v>13.886725999999999</v>
      </c>
      <c r="D3017">
        <v>-9.5541008314788903E-3</v>
      </c>
      <c r="E3017">
        <v>-9.5541008314788903E-3</v>
      </c>
      <c r="F3017">
        <v>3015</v>
      </c>
      <c r="G3017">
        <f t="shared" ca="1" si="49"/>
        <v>3.821414095888017E-2</v>
      </c>
    </row>
    <row r="3018" spans="2:7" x14ac:dyDescent="0.2">
      <c r="B3018" s="149">
        <v>40956</v>
      </c>
      <c r="C3018">
        <v>14.020681</v>
      </c>
      <c r="D3018">
        <v>-3.1746137826954416E-3</v>
      </c>
      <c r="E3018">
        <v>-3.1746137826954416E-3</v>
      </c>
      <c r="F3018">
        <v>3016</v>
      </c>
      <c r="G3018">
        <f t="shared" ca="1" si="49"/>
        <v>-2.3954990833959539E-3</v>
      </c>
    </row>
    <row r="3019" spans="2:7" x14ac:dyDescent="0.2">
      <c r="B3019" s="149">
        <v>40955</v>
      </c>
      <c r="C3019">
        <v>14.065333000000001</v>
      </c>
      <c r="D3019">
        <v>2.6058496715815269E-2</v>
      </c>
      <c r="E3019">
        <v>2.6058496715815269E-2</v>
      </c>
      <c r="F3019">
        <v>3017</v>
      </c>
      <c r="G3019">
        <f t="shared" ca="1" si="49"/>
        <v>-7.59063167603862E-2</v>
      </c>
    </row>
    <row r="3020" spans="2:7" x14ac:dyDescent="0.2">
      <c r="B3020" s="149">
        <v>40954</v>
      </c>
      <c r="C3020">
        <v>13.708119999999999</v>
      </c>
      <c r="D3020">
        <v>-2.5396696971198729E-2</v>
      </c>
      <c r="E3020">
        <v>-2.5396696971198729E-2</v>
      </c>
      <c r="F3020">
        <v>3018</v>
      </c>
      <c r="G3020">
        <f t="shared" ca="1" si="49"/>
        <v>1.9442016676485631E-2</v>
      </c>
    </row>
    <row r="3021" spans="2:7" x14ac:dyDescent="0.2">
      <c r="B3021" s="149">
        <v>40953</v>
      </c>
      <c r="C3021">
        <v>14.065333000000001</v>
      </c>
      <c r="D3021">
        <v>3.9603944296286935E-2</v>
      </c>
      <c r="E3021">
        <v>3.9603944296286935E-2</v>
      </c>
      <c r="F3021">
        <v>3019</v>
      </c>
      <c r="G3021">
        <f t="shared" ca="1" si="49"/>
        <v>-2.5673572603778543E-2</v>
      </c>
    </row>
    <row r="3022" spans="2:7" x14ac:dyDescent="0.2">
      <c r="B3022" s="149">
        <v>40952</v>
      </c>
      <c r="C3022">
        <v>13.529510999999999</v>
      </c>
      <c r="D3022">
        <v>-2.5723485867007102E-2</v>
      </c>
      <c r="E3022">
        <v>-2.5723485867007102E-2</v>
      </c>
      <c r="F3022">
        <v>3020</v>
      </c>
      <c r="G3022">
        <f t="shared" ca="1" si="49"/>
        <v>-5.9208162129273025E-2</v>
      </c>
    </row>
    <row r="3023" spans="2:7" x14ac:dyDescent="0.2">
      <c r="B3023" s="149">
        <v>40949</v>
      </c>
      <c r="C3023">
        <v>13.886725999999999</v>
      </c>
      <c r="D3023">
        <v>-1.5822906144421028E-2</v>
      </c>
      <c r="E3023">
        <v>-1.5822906144421028E-2</v>
      </c>
      <c r="F3023">
        <v>3021</v>
      </c>
      <c r="G3023">
        <f t="shared" ca="1" si="49"/>
        <v>1.3429443565423579E-2</v>
      </c>
    </row>
    <row r="3024" spans="2:7" x14ac:dyDescent="0.2">
      <c r="B3024" s="149">
        <v>40948</v>
      </c>
      <c r="C3024">
        <v>14.109987</v>
      </c>
      <c r="D3024">
        <v>-3.0674675091950248E-2</v>
      </c>
      <c r="E3024">
        <v>-3.0674675091950248E-2</v>
      </c>
      <c r="F3024">
        <v>3022</v>
      </c>
      <c r="G3024">
        <f t="shared" ca="1" si="49"/>
        <v>-2.3881534475926908E-2</v>
      </c>
    </row>
    <row r="3025" spans="2:7" x14ac:dyDescent="0.2">
      <c r="B3025" s="149">
        <v>40947</v>
      </c>
      <c r="C3025">
        <v>14.556502999999999</v>
      </c>
      <c r="D3025">
        <v>1.8749993001409782E-2</v>
      </c>
      <c r="E3025">
        <v>1.8749993001409782E-2</v>
      </c>
      <c r="F3025">
        <v>3023</v>
      </c>
      <c r="G3025">
        <f t="shared" ca="1" si="49"/>
        <v>-4.9917335608571339E-2</v>
      </c>
    </row>
    <row r="3026" spans="2:7" x14ac:dyDescent="0.2">
      <c r="B3026" s="149">
        <v>40946</v>
      </c>
      <c r="C3026">
        <v>14.288592</v>
      </c>
      <c r="D3026">
        <v>1.26580556027443E-2</v>
      </c>
      <c r="E3026">
        <v>1.26580556027443E-2</v>
      </c>
      <c r="F3026">
        <v>3024</v>
      </c>
      <c r="G3026">
        <f t="shared" ca="1" si="49"/>
        <v>3.6339655217019142E-3</v>
      </c>
    </row>
    <row r="3027" spans="2:7" x14ac:dyDescent="0.2">
      <c r="B3027" s="149">
        <v>40945</v>
      </c>
      <c r="C3027">
        <v>14.109987</v>
      </c>
      <c r="D3027">
        <v>6.3973120590794394E-2</v>
      </c>
      <c r="E3027">
        <v>6.3973120590794394E-2</v>
      </c>
      <c r="F3027">
        <v>3025</v>
      </c>
      <c r="G3027">
        <f t="shared" ca="1" si="49"/>
        <v>1.2491701259351047E-2</v>
      </c>
    </row>
    <row r="3028" spans="2:7" x14ac:dyDescent="0.2">
      <c r="B3028" s="149">
        <v>40942</v>
      </c>
      <c r="C3028">
        <v>13.261601000000001</v>
      </c>
      <c r="D3028">
        <v>1.7123266133071257E-2</v>
      </c>
      <c r="E3028">
        <v>1.7123266133071257E-2</v>
      </c>
      <c r="F3028">
        <v>3026</v>
      </c>
      <c r="G3028">
        <f t="shared" ca="1" si="49"/>
        <v>5.0930950103017835E-3</v>
      </c>
    </row>
    <row r="3029" spans="2:7" x14ac:dyDescent="0.2">
      <c r="B3029" s="149">
        <v>40941</v>
      </c>
      <c r="C3029">
        <v>13.038342</v>
      </c>
      <c r="D3029">
        <v>-3.4128278913570184E-3</v>
      </c>
      <c r="E3029">
        <v>-3.4128278913570184E-3</v>
      </c>
      <c r="F3029">
        <v>3027</v>
      </c>
      <c r="G3029">
        <f t="shared" ca="1" si="49"/>
        <v>-5.6910823149101696E-2</v>
      </c>
    </row>
    <row r="3030" spans="2:7" x14ac:dyDescent="0.2">
      <c r="B3030" s="149">
        <v>40940</v>
      </c>
      <c r="C3030">
        <v>13.082992000000001</v>
      </c>
      <c r="D3030">
        <v>3.4245151722512527E-3</v>
      </c>
      <c r="E3030">
        <v>3.4245151722512527E-3</v>
      </c>
      <c r="F3030">
        <v>3028</v>
      </c>
      <c r="G3030">
        <f t="shared" ca="1" si="49"/>
        <v>-2.5357202183019529E-3</v>
      </c>
    </row>
    <row r="3031" spans="2:7" x14ac:dyDescent="0.2">
      <c r="B3031" s="149">
        <v>40939</v>
      </c>
      <c r="C3031">
        <v>13.038342</v>
      </c>
      <c r="D3031">
        <v>-1.0169373661205247E-2</v>
      </c>
      <c r="E3031">
        <v>-1.0169373661205247E-2</v>
      </c>
      <c r="F3031">
        <v>3029</v>
      </c>
      <c r="G3031">
        <f t="shared" ca="1" si="49"/>
        <v>1.4419248173800966E-2</v>
      </c>
    </row>
    <row r="3032" spans="2:7" x14ac:dyDescent="0.2">
      <c r="B3032" s="149">
        <v>40938</v>
      </c>
      <c r="C3032">
        <v>13.172295999999999</v>
      </c>
      <c r="D3032">
        <v>6.8259615231743998E-3</v>
      </c>
      <c r="E3032">
        <v>6.8259615231743998E-3</v>
      </c>
      <c r="F3032">
        <v>3030</v>
      </c>
      <c r="G3032">
        <f t="shared" ca="1" si="49"/>
        <v>6.1708670501040962E-3</v>
      </c>
    </row>
    <row r="3033" spans="2:7" x14ac:dyDescent="0.2">
      <c r="B3033" s="149">
        <v>40935</v>
      </c>
      <c r="C3033">
        <v>13.082992000000001</v>
      </c>
      <c r="D3033">
        <v>2.8070030133322415E-2</v>
      </c>
      <c r="E3033">
        <v>2.8070030133322415E-2</v>
      </c>
      <c r="F3033">
        <v>3031</v>
      </c>
      <c r="G3033">
        <f t="shared" ca="1" si="49"/>
        <v>9.1168874353853655E-3</v>
      </c>
    </row>
    <row r="3034" spans="2:7" x14ac:dyDescent="0.2">
      <c r="B3034" s="149">
        <v>40933</v>
      </c>
      <c r="C3034">
        <v>12.725778999999999</v>
      </c>
      <c r="D3034">
        <v>1.7857120004606972E-2</v>
      </c>
      <c r="E3034">
        <v>1.7857120004606972E-2</v>
      </c>
      <c r="F3034">
        <v>3032</v>
      </c>
      <c r="G3034">
        <f t="shared" ca="1" si="49"/>
        <v>3.5288429019687114E-3</v>
      </c>
    </row>
    <row r="3035" spans="2:7" x14ac:dyDescent="0.2">
      <c r="B3035" s="149">
        <v>40932</v>
      </c>
      <c r="C3035">
        <v>12.502520000000001</v>
      </c>
      <c r="D3035">
        <v>-7.0920634043270302E-3</v>
      </c>
      <c r="E3035">
        <v>-7.0920634043270302E-3</v>
      </c>
      <c r="F3035">
        <v>3033</v>
      </c>
      <c r="G3035">
        <f t="shared" ca="1" si="49"/>
        <v>2.820312442397362E-2</v>
      </c>
    </row>
    <row r="3036" spans="2:7" x14ac:dyDescent="0.2">
      <c r="B3036" s="149">
        <v>40931</v>
      </c>
      <c r="C3036">
        <v>12.591822000000001</v>
      </c>
      <c r="D3036">
        <v>1.8050438191531473E-2</v>
      </c>
      <c r="E3036">
        <v>1.8050438191531473E-2</v>
      </c>
      <c r="F3036">
        <v>3034</v>
      </c>
      <c r="G3036">
        <f t="shared" ca="1" si="49"/>
        <v>1.7251975400786872E-2</v>
      </c>
    </row>
    <row r="3037" spans="2:7" x14ac:dyDescent="0.2">
      <c r="B3037" s="149">
        <v>40928</v>
      </c>
      <c r="C3037">
        <v>12.368563999999999</v>
      </c>
      <c r="D3037">
        <v>-3.5969733543625964E-3</v>
      </c>
      <c r="E3037">
        <v>-3.5969733543625964E-3</v>
      </c>
      <c r="F3037">
        <v>3035</v>
      </c>
      <c r="G3037">
        <f t="shared" ca="1" si="49"/>
        <v>2.0306281529033979E-2</v>
      </c>
    </row>
    <row r="3038" spans="2:7" x14ac:dyDescent="0.2">
      <c r="B3038" s="149">
        <v>40927</v>
      </c>
      <c r="C3038">
        <v>12.413214</v>
      </c>
      <c r="D3038">
        <v>-3.5843214572767773E-3</v>
      </c>
      <c r="E3038">
        <v>-3.5843214572767773E-3</v>
      </c>
      <c r="F3038">
        <v>3036</v>
      </c>
      <c r="G3038">
        <f t="shared" ca="1" si="49"/>
        <v>1.4781384289074936E-2</v>
      </c>
    </row>
    <row r="3039" spans="2:7" x14ac:dyDescent="0.2">
      <c r="B3039" s="149">
        <v>40926</v>
      </c>
      <c r="C3039">
        <v>12.457867</v>
      </c>
      <c r="D3039">
        <v>-2.7874653640557717E-2</v>
      </c>
      <c r="E3039">
        <v>-2.7874653640557717E-2</v>
      </c>
      <c r="F3039">
        <v>3037</v>
      </c>
      <c r="G3039">
        <f t="shared" ca="1" si="49"/>
        <v>-6.6595305169392993E-2</v>
      </c>
    </row>
    <row r="3040" spans="2:7" x14ac:dyDescent="0.2">
      <c r="B3040" s="149">
        <v>40925</v>
      </c>
      <c r="C3040">
        <v>12.815083</v>
      </c>
      <c r="D3040">
        <v>-4.0133686827498745E-2</v>
      </c>
      <c r="E3040">
        <v>-4.0133686827498745E-2</v>
      </c>
      <c r="F3040">
        <v>3038</v>
      </c>
      <c r="G3040">
        <f t="shared" ca="1" si="49"/>
        <v>2.0102629738137829E-2</v>
      </c>
    </row>
    <row r="3041" spans="2:7" x14ac:dyDescent="0.2">
      <c r="B3041" s="149">
        <v>40924</v>
      </c>
      <c r="C3041">
        <v>13.350904</v>
      </c>
      <c r="D3041">
        <v>2.7491422951557487E-2</v>
      </c>
      <c r="E3041">
        <v>2.7491422951557487E-2</v>
      </c>
      <c r="F3041">
        <v>3039</v>
      </c>
      <c r="G3041">
        <f t="shared" ca="1" si="49"/>
        <v>-4.1512501433867794E-4</v>
      </c>
    </row>
    <row r="3042" spans="2:7" x14ac:dyDescent="0.2">
      <c r="B3042" s="149">
        <v>40921</v>
      </c>
      <c r="C3042">
        <v>12.993689</v>
      </c>
      <c r="D3042">
        <v>-2.3489935407806858E-2</v>
      </c>
      <c r="E3042">
        <v>-2.3489935407806858E-2</v>
      </c>
      <c r="F3042">
        <v>3040</v>
      </c>
      <c r="G3042">
        <f t="shared" ca="1" si="49"/>
        <v>1.0715288603042368E-2</v>
      </c>
    </row>
    <row r="3043" spans="2:7" x14ac:dyDescent="0.2">
      <c r="B3043" s="149">
        <v>40920</v>
      </c>
      <c r="C3043">
        <v>13.306252000000001</v>
      </c>
      <c r="D3043">
        <v>5.3003468134903114E-2</v>
      </c>
      <c r="E3043">
        <v>5.3003468134903114E-2</v>
      </c>
      <c r="F3043">
        <v>3041</v>
      </c>
      <c r="G3043">
        <f t="shared" ca="1" si="49"/>
        <v>-1.0921292750551717E-2</v>
      </c>
    </row>
    <row r="3044" spans="2:7" x14ac:dyDescent="0.2">
      <c r="B3044" s="149">
        <v>40919</v>
      </c>
      <c r="C3044">
        <v>12.636475000000001</v>
      </c>
      <c r="D3044">
        <v>1.0714240009214164E-2</v>
      </c>
      <c r="E3044">
        <v>1.0714240009214164E-2</v>
      </c>
      <c r="F3044">
        <v>3042</v>
      </c>
      <c r="G3044">
        <f t="shared" ca="1" si="49"/>
        <v>3.117576230031702E-2</v>
      </c>
    </row>
    <row r="3045" spans="2:7" x14ac:dyDescent="0.2">
      <c r="B3045" s="149">
        <v>40918</v>
      </c>
      <c r="C3045">
        <v>12.502520000000001</v>
      </c>
      <c r="D3045">
        <v>1.0830359935074217E-2</v>
      </c>
      <c r="E3045">
        <v>1.0830359935074217E-2</v>
      </c>
      <c r="F3045">
        <v>3043</v>
      </c>
      <c r="G3045">
        <f t="shared" ca="1" si="49"/>
        <v>-2.8647240588673351E-2</v>
      </c>
    </row>
    <row r="3046" spans="2:7" x14ac:dyDescent="0.2">
      <c r="B3046" s="149">
        <v>40917</v>
      </c>
      <c r="C3046">
        <v>12.368563999999999</v>
      </c>
      <c r="D3046">
        <v>4.5283083606748327E-2</v>
      </c>
      <c r="E3046">
        <v>4.5283083606748327E-2</v>
      </c>
      <c r="F3046">
        <v>3044</v>
      </c>
      <c r="G3046">
        <f t="shared" ca="1" si="49"/>
        <v>-5.828047898067034E-2</v>
      </c>
    </row>
    <row r="3047" spans="2:7" x14ac:dyDescent="0.2">
      <c r="B3047" s="149">
        <v>40914</v>
      </c>
      <c r="C3047">
        <v>11.832741</v>
      </c>
      <c r="D3047">
        <v>-1.1193901072936115E-2</v>
      </c>
      <c r="E3047">
        <v>-1.1193901072936115E-2</v>
      </c>
      <c r="F3047">
        <v>3045</v>
      </c>
      <c r="G3047">
        <f t="shared" ca="1" si="49"/>
        <v>1.7357816013319642E-2</v>
      </c>
    </row>
    <row r="3048" spans="2:7" x14ac:dyDescent="0.2">
      <c r="B3048" s="149">
        <v>40913</v>
      </c>
      <c r="C3048">
        <v>11.966695</v>
      </c>
      <c r="D3048">
        <v>-3.7175677534278645E-3</v>
      </c>
      <c r="E3048">
        <v>-3.7175677534278645E-3</v>
      </c>
      <c r="F3048">
        <v>3046</v>
      </c>
      <c r="G3048">
        <f t="shared" ca="1" si="49"/>
        <v>4.8134722325928754E-2</v>
      </c>
    </row>
    <row r="3049" spans="2:7" x14ac:dyDescent="0.2">
      <c r="B3049" s="149">
        <v>40912</v>
      </c>
      <c r="C3049">
        <v>12.011348</v>
      </c>
      <c r="D3049">
        <v>3.8609992537719906E-2</v>
      </c>
      <c r="E3049">
        <v>3.8609992537719906E-2</v>
      </c>
      <c r="F3049">
        <v>3047</v>
      </c>
      <c r="G3049">
        <f t="shared" ca="1" si="49"/>
        <v>-3.618350174409956E-2</v>
      </c>
    </row>
    <row r="3050" spans="2:7" x14ac:dyDescent="0.2">
      <c r="B3050" s="149">
        <v>40911</v>
      </c>
      <c r="C3050">
        <v>11.564830000000001</v>
      </c>
      <c r="D3050">
        <v>-3.8462522405175383E-3</v>
      </c>
      <c r="E3050">
        <v>-3.8462522405175383E-3</v>
      </c>
      <c r="F3050">
        <v>3048</v>
      </c>
      <c r="G3050">
        <f t="shared" ca="1" si="49"/>
        <v>-1.5902983633697517E-2</v>
      </c>
    </row>
    <row r="3051" spans="2:7" x14ac:dyDescent="0.2">
      <c r="B3051" s="149">
        <v>40910</v>
      </c>
      <c r="C3051">
        <v>11.609483000000001</v>
      </c>
      <c r="D3051">
        <v>3.8611030166461825E-3</v>
      </c>
      <c r="E3051">
        <v>3.8611030166461825E-3</v>
      </c>
      <c r="F3051">
        <v>3049</v>
      </c>
      <c r="G3051">
        <f t="shared" ca="1" si="49"/>
        <v>2.6508933203114877E-2</v>
      </c>
    </row>
    <row r="3052" spans="2:7" x14ac:dyDescent="0.2">
      <c r="B3052" s="149">
        <v>40907</v>
      </c>
      <c r="C3052">
        <v>11.564830000000001</v>
      </c>
      <c r="D3052">
        <v>-2.2641499547737906E-2</v>
      </c>
      <c r="E3052">
        <v>-2.2641499547737906E-2</v>
      </c>
      <c r="F3052">
        <v>3050</v>
      </c>
      <c r="G3052">
        <f t="shared" ca="1" si="49"/>
        <v>3.0338563080835844E-3</v>
      </c>
    </row>
    <row r="3053" spans="2:7" x14ac:dyDescent="0.2">
      <c r="B3053" s="149">
        <v>40906</v>
      </c>
      <c r="C3053">
        <v>11.832741</v>
      </c>
      <c r="D3053">
        <v>1.1450419851292208E-2</v>
      </c>
      <c r="E3053">
        <v>1.1450419851292208E-2</v>
      </c>
      <c r="F3053">
        <v>3051</v>
      </c>
      <c r="G3053">
        <f t="shared" ca="1" si="49"/>
        <v>1.1518715985230726E-2</v>
      </c>
    </row>
    <row r="3054" spans="2:7" x14ac:dyDescent="0.2">
      <c r="B3054" s="149">
        <v>40905</v>
      </c>
      <c r="C3054">
        <v>11.698785000000001</v>
      </c>
      <c r="D3054">
        <v>-3.676466531958892E-2</v>
      </c>
      <c r="E3054">
        <v>-3.676466531958892E-2</v>
      </c>
      <c r="F3054">
        <v>3052</v>
      </c>
      <c r="G3054">
        <f t="shared" ca="1" si="49"/>
        <v>-4.3497111408284085E-2</v>
      </c>
    </row>
    <row r="3055" spans="2:7" x14ac:dyDescent="0.2">
      <c r="B3055" s="149">
        <v>40904</v>
      </c>
      <c r="C3055">
        <v>12.145303</v>
      </c>
      <c r="D3055">
        <v>-3.6629342489725553E-3</v>
      </c>
      <c r="E3055">
        <v>-3.6629342489725553E-3</v>
      </c>
      <c r="F3055">
        <v>3053</v>
      </c>
      <c r="G3055">
        <f t="shared" ca="1" si="49"/>
        <v>4.4810319835526538E-2</v>
      </c>
    </row>
    <row r="3056" spans="2:7" x14ac:dyDescent="0.2">
      <c r="B3056" s="149">
        <v>40903</v>
      </c>
      <c r="C3056">
        <v>12.189954</v>
      </c>
      <c r="D3056">
        <v>2.2471560462729346E-2</v>
      </c>
      <c r="E3056">
        <v>2.2471560462729346E-2</v>
      </c>
      <c r="F3056">
        <v>3054</v>
      </c>
      <c r="G3056">
        <f t="shared" ca="1" si="49"/>
        <v>6.2231497383161499E-2</v>
      </c>
    </row>
    <row r="3057" spans="2:7" x14ac:dyDescent="0.2">
      <c r="B3057" s="149">
        <v>40900</v>
      </c>
      <c r="C3057">
        <v>11.922046999999999</v>
      </c>
      <c r="D3057">
        <v>-7.4347192338445897E-3</v>
      </c>
      <c r="E3057">
        <v>-7.4347192338445897E-3</v>
      </c>
      <c r="F3057">
        <v>3055</v>
      </c>
      <c r="G3057">
        <f t="shared" ca="1" si="49"/>
        <v>1.6108005977525819E-2</v>
      </c>
    </row>
    <row r="3058" spans="2:7" x14ac:dyDescent="0.2">
      <c r="B3058" s="149">
        <v>40899</v>
      </c>
      <c r="C3058">
        <v>12.011348</v>
      </c>
      <c r="D3058">
        <v>1.8939544643672805E-2</v>
      </c>
      <c r="E3058">
        <v>1.8939544643672805E-2</v>
      </c>
      <c r="F3058">
        <v>3056</v>
      </c>
      <c r="G3058">
        <f t="shared" ca="1" si="49"/>
        <v>1.3179435878406939E-3</v>
      </c>
    </row>
    <row r="3059" spans="2:7" x14ac:dyDescent="0.2">
      <c r="B3059" s="149">
        <v>40898</v>
      </c>
      <c r="C3059">
        <v>11.788087000000001</v>
      </c>
      <c r="D3059">
        <v>-1.4925424271279478E-2</v>
      </c>
      <c r="E3059">
        <v>-1.4925424271279478E-2</v>
      </c>
      <c r="F3059">
        <v>3057</v>
      </c>
      <c r="G3059">
        <f t="shared" ca="1" si="49"/>
        <v>-8.1296546899131711E-2</v>
      </c>
    </row>
    <row r="3060" spans="2:7" x14ac:dyDescent="0.2">
      <c r="B3060" s="149">
        <v>40897</v>
      </c>
      <c r="C3060">
        <v>11.966695</v>
      </c>
      <c r="D3060">
        <v>3.0768984286380256E-2</v>
      </c>
      <c r="E3060">
        <v>3.0768984286380256E-2</v>
      </c>
      <c r="F3060">
        <v>3058</v>
      </c>
      <c r="G3060">
        <f t="shared" ca="1" si="49"/>
        <v>5.2105915612971766E-2</v>
      </c>
    </row>
    <row r="3061" spans="2:7" x14ac:dyDescent="0.2">
      <c r="B3061" s="149">
        <v>40896</v>
      </c>
      <c r="C3061">
        <v>11.609483000000001</v>
      </c>
      <c r="D3061">
        <v>-2.9850514281512044E-2</v>
      </c>
      <c r="E3061">
        <v>-2.9850514281512044E-2</v>
      </c>
      <c r="F3061">
        <v>3059</v>
      </c>
      <c r="G3061">
        <f t="shared" ca="1" si="49"/>
        <v>6.3798254282285555E-2</v>
      </c>
    </row>
    <row r="3062" spans="2:7" x14ac:dyDescent="0.2">
      <c r="B3062" s="149">
        <v>40893</v>
      </c>
      <c r="C3062">
        <v>11.966695</v>
      </c>
      <c r="D3062">
        <v>-2.8985603677274291E-2</v>
      </c>
      <c r="E3062">
        <v>-2.8985603677274291E-2</v>
      </c>
      <c r="F3062">
        <v>3060</v>
      </c>
      <c r="G3062">
        <f t="shared" ca="1" si="49"/>
        <v>3.9877359243395E-2</v>
      </c>
    </row>
    <row r="3063" spans="2:7" x14ac:dyDescent="0.2">
      <c r="B3063" s="149">
        <v>40892</v>
      </c>
      <c r="C3063">
        <v>12.323911000000001</v>
      </c>
      <c r="D3063">
        <v>1.845016285072908E-2</v>
      </c>
      <c r="E3063">
        <v>1.845016285072908E-2</v>
      </c>
      <c r="F3063">
        <v>3061</v>
      </c>
      <c r="G3063">
        <f t="shared" ca="1" si="49"/>
        <v>-4.1342449755940203E-2</v>
      </c>
    </row>
    <row r="3064" spans="2:7" x14ac:dyDescent="0.2">
      <c r="B3064" s="149">
        <v>40891</v>
      </c>
      <c r="C3064">
        <v>12.100652</v>
      </c>
      <c r="D3064">
        <v>3.7037159920372451E-3</v>
      </c>
      <c r="E3064">
        <v>3.7037159920372451E-3</v>
      </c>
      <c r="F3064">
        <v>3062</v>
      </c>
      <c r="G3064">
        <f t="shared" ca="1" si="49"/>
        <v>-4.944566639786032E-2</v>
      </c>
    </row>
    <row r="3065" spans="2:7" x14ac:dyDescent="0.2">
      <c r="B3065" s="149">
        <v>40890</v>
      </c>
      <c r="C3065">
        <v>12.055999999999999</v>
      </c>
      <c r="D3065">
        <v>-3.9145879110588311E-2</v>
      </c>
      <c r="E3065">
        <v>-3.9145879110588311E-2</v>
      </c>
      <c r="F3065">
        <v>3063</v>
      </c>
      <c r="G3065">
        <f t="shared" ca="1" si="49"/>
        <v>3.5328797289684605E-2</v>
      </c>
    </row>
    <row r="3066" spans="2:7" x14ac:dyDescent="0.2">
      <c r="B3066" s="149">
        <v>40889</v>
      </c>
      <c r="C3066">
        <v>12.547169999999999</v>
      </c>
      <c r="D3066">
        <v>1.4440318213173355E-2</v>
      </c>
      <c r="E3066">
        <v>1.4440318213173355E-2</v>
      </c>
      <c r="F3066">
        <v>3064</v>
      </c>
      <c r="G3066">
        <f t="shared" ca="1" si="49"/>
        <v>5.1431093994475666E-2</v>
      </c>
    </row>
    <row r="3067" spans="2:7" x14ac:dyDescent="0.2">
      <c r="B3067" s="149">
        <v>40886</v>
      </c>
      <c r="C3067">
        <v>12.368563999999999</v>
      </c>
      <c r="D3067">
        <v>1.8382497332507804E-2</v>
      </c>
      <c r="E3067">
        <v>1.8382497332507804E-2</v>
      </c>
      <c r="F3067">
        <v>3065</v>
      </c>
      <c r="G3067">
        <f t="shared" ca="1" si="49"/>
        <v>-7.6647400900705549E-3</v>
      </c>
    </row>
    <row r="3068" spans="2:7" x14ac:dyDescent="0.2">
      <c r="B3068" s="149">
        <v>40885</v>
      </c>
      <c r="C3068">
        <v>12.145303</v>
      </c>
      <c r="D3068">
        <v>-1.4492801838637145E-2</v>
      </c>
      <c r="E3068">
        <v>-1.4492801838637145E-2</v>
      </c>
      <c r="F3068">
        <v>3066</v>
      </c>
      <c r="G3068">
        <f t="shared" ca="1" si="49"/>
        <v>1.5149673522133348E-3</v>
      </c>
    </row>
    <row r="3069" spans="2:7" x14ac:dyDescent="0.2">
      <c r="B3069" s="149">
        <v>40884</v>
      </c>
      <c r="C3069">
        <v>12.323911000000001</v>
      </c>
      <c r="D3069">
        <v>1.4705931996920994E-2</v>
      </c>
      <c r="E3069">
        <v>1.4705931996920994E-2</v>
      </c>
      <c r="F3069">
        <v>3067</v>
      </c>
      <c r="G3069">
        <f t="shared" ca="1" si="49"/>
        <v>4.0520928822685397E-2</v>
      </c>
    </row>
    <row r="3070" spans="2:7" x14ac:dyDescent="0.2">
      <c r="B3070" s="149">
        <v>40882</v>
      </c>
      <c r="C3070">
        <v>12.145303</v>
      </c>
      <c r="D3070">
        <v>-1.4492801838637145E-2</v>
      </c>
      <c r="E3070">
        <v>-1.4492801838637145E-2</v>
      </c>
      <c r="F3070">
        <v>3068</v>
      </c>
      <c r="G3070">
        <f t="shared" ca="1" si="49"/>
        <v>-5.6700671151672898E-3</v>
      </c>
    </row>
    <row r="3071" spans="2:7" x14ac:dyDescent="0.2">
      <c r="B3071" s="149">
        <v>40879</v>
      </c>
      <c r="C3071">
        <v>12.323911000000001</v>
      </c>
      <c r="D3071">
        <v>-7.1941883866659551E-3</v>
      </c>
      <c r="E3071">
        <v>-7.1941883866659551E-3</v>
      </c>
      <c r="F3071">
        <v>3069</v>
      </c>
      <c r="G3071">
        <f t="shared" ca="1" si="49"/>
        <v>1.7539819959927114E-3</v>
      </c>
    </row>
    <row r="3072" spans="2:7" x14ac:dyDescent="0.2">
      <c r="B3072" s="149">
        <v>40878</v>
      </c>
      <c r="C3072">
        <v>12.413214</v>
      </c>
      <c r="D3072">
        <v>1.090896356946585E-2</v>
      </c>
      <c r="E3072">
        <v>1.090896356946585E-2</v>
      </c>
      <c r="F3072">
        <v>3070</v>
      </c>
      <c r="G3072">
        <f t="shared" ca="1" si="49"/>
        <v>-1.5200625070696264E-2</v>
      </c>
    </row>
    <row r="3073" spans="2:7" x14ac:dyDescent="0.2">
      <c r="B3073" s="149">
        <v>40877</v>
      </c>
      <c r="C3073">
        <v>12.279260000000001</v>
      </c>
      <c r="D3073">
        <v>-3.6231193165870796E-3</v>
      </c>
      <c r="E3073">
        <v>-3.6231193165870796E-3</v>
      </c>
      <c r="F3073">
        <v>3071</v>
      </c>
      <c r="G3073">
        <f t="shared" ca="1" si="49"/>
        <v>-1.5491930523900244E-2</v>
      </c>
    </row>
    <row r="3074" spans="2:7" x14ac:dyDescent="0.2">
      <c r="B3074" s="149">
        <v>40876</v>
      </c>
      <c r="C3074">
        <v>12.323911000000001</v>
      </c>
      <c r="D3074">
        <v>-1.0752723560140714E-2</v>
      </c>
      <c r="E3074">
        <v>-1.0752723560140714E-2</v>
      </c>
      <c r="F3074">
        <v>3072</v>
      </c>
      <c r="G3074">
        <f t="shared" ca="1" si="49"/>
        <v>-4.7633256363279579E-2</v>
      </c>
    </row>
    <row r="3075" spans="2:7" x14ac:dyDescent="0.2">
      <c r="B3075" s="149">
        <v>40875</v>
      </c>
      <c r="C3075">
        <v>12.457867</v>
      </c>
      <c r="D3075">
        <v>-1.4134321478102124E-2</v>
      </c>
      <c r="E3075">
        <v>-1.4134321478102124E-2</v>
      </c>
      <c r="F3075">
        <v>3073</v>
      </c>
      <c r="G3075">
        <f t="shared" ref="G3075:G3138" ca="1" si="50">_xlfn.NORM.INV(RAND(),$N$5,$N$6)</f>
        <v>3.290662346081611E-2</v>
      </c>
    </row>
    <row r="3076" spans="2:7" x14ac:dyDescent="0.2">
      <c r="B3076" s="149">
        <v>40872</v>
      </c>
      <c r="C3076">
        <v>12.636475000000001</v>
      </c>
      <c r="D3076">
        <v>-2.076123575348721E-2</v>
      </c>
      <c r="E3076">
        <v>-2.076123575348721E-2</v>
      </c>
      <c r="F3076">
        <v>3074</v>
      </c>
      <c r="G3076">
        <f t="shared" ca="1" si="50"/>
        <v>1.4182021959766545E-2</v>
      </c>
    </row>
    <row r="3077" spans="2:7" x14ac:dyDescent="0.2">
      <c r="B3077" s="149">
        <v>40871</v>
      </c>
      <c r="C3077">
        <v>12.904386000000001</v>
      </c>
      <c r="D3077">
        <v>-6.8727980175606208E-3</v>
      </c>
      <c r="E3077">
        <v>-6.8727980175606208E-3</v>
      </c>
      <c r="F3077">
        <v>3075</v>
      </c>
      <c r="G3077">
        <f t="shared" ca="1" si="50"/>
        <v>-6.2978135084226583E-3</v>
      </c>
    </row>
    <row r="3078" spans="2:7" x14ac:dyDescent="0.2">
      <c r="B3078" s="149">
        <v>40870</v>
      </c>
      <c r="C3078">
        <v>12.993689</v>
      </c>
      <c r="D3078">
        <v>-1.6891946847944997E-2</v>
      </c>
      <c r="E3078">
        <v>-1.6891946847944997E-2</v>
      </c>
      <c r="F3078">
        <v>3076</v>
      </c>
      <c r="G3078">
        <f t="shared" ca="1" si="50"/>
        <v>4.1000768210577597E-2</v>
      </c>
    </row>
    <row r="3079" spans="2:7" x14ac:dyDescent="0.2">
      <c r="B3079" s="149">
        <v>40869</v>
      </c>
      <c r="C3079">
        <v>13.216949</v>
      </c>
      <c r="D3079">
        <v>-1.6611202491152072E-2</v>
      </c>
      <c r="E3079">
        <v>-1.6611202491152072E-2</v>
      </c>
      <c r="F3079">
        <v>3077</v>
      </c>
      <c r="G3079">
        <f t="shared" ca="1" si="50"/>
        <v>7.3447361814645729E-2</v>
      </c>
    </row>
    <row r="3080" spans="2:7" x14ac:dyDescent="0.2">
      <c r="B3080" s="149">
        <v>40868</v>
      </c>
      <c r="C3080">
        <v>13.440206999999999</v>
      </c>
      <c r="D3080">
        <v>3.3332696306148098E-3</v>
      </c>
      <c r="E3080">
        <v>3.3332696306148098E-3</v>
      </c>
      <c r="F3080">
        <v>3078</v>
      </c>
      <c r="G3080">
        <f t="shared" ca="1" si="50"/>
        <v>-3.1604252379345915E-2</v>
      </c>
    </row>
    <row r="3081" spans="2:7" x14ac:dyDescent="0.2">
      <c r="B3081" s="149">
        <v>40865</v>
      </c>
      <c r="C3081">
        <v>13.395555999999999</v>
      </c>
      <c r="D3081">
        <v>-4.1533539925143304E-2</v>
      </c>
      <c r="E3081">
        <v>-4.1533539925143304E-2</v>
      </c>
      <c r="F3081">
        <v>3079</v>
      </c>
      <c r="G3081">
        <f t="shared" ca="1" si="50"/>
        <v>4.7805944357807738E-2</v>
      </c>
    </row>
    <row r="3082" spans="2:7" x14ac:dyDescent="0.2">
      <c r="B3082" s="149">
        <v>40864</v>
      </c>
      <c r="C3082">
        <v>13.97603</v>
      </c>
      <c r="D3082">
        <v>0</v>
      </c>
      <c r="E3082">
        <v>0</v>
      </c>
      <c r="F3082">
        <v>3080</v>
      </c>
      <c r="G3082">
        <f t="shared" ca="1" si="50"/>
        <v>5.7163413947176493E-2</v>
      </c>
    </row>
    <row r="3083" spans="2:7" x14ac:dyDescent="0.2">
      <c r="B3083" s="149">
        <v>40863</v>
      </c>
      <c r="C3083">
        <v>13.97603</v>
      </c>
      <c r="D3083">
        <v>-9.4937720353676126E-3</v>
      </c>
      <c r="E3083">
        <v>-9.4937720353676126E-3</v>
      </c>
      <c r="F3083">
        <v>3081</v>
      </c>
      <c r="G3083">
        <f t="shared" ca="1" si="50"/>
        <v>1.7700424288267853E-2</v>
      </c>
    </row>
    <row r="3084" spans="2:7" x14ac:dyDescent="0.2">
      <c r="B3084" s="149">
        <v>40862</v>
      </c>
      <c r="C3084">
        <v>14.109987</v>
      </c>
      <c r="D3084">
        <v>-2.7692125559999187E-2</v>
      </c>
      <c r="E3084">
        <v>-2.7692125559999187E-2</v>
      </c>
      <c r="F3084">
        <v>3082</v>
      </c>
      <c r="G3084">
        <f t="shared" ca="1" si="50"/>
        <v>1.9889229939401811E-2</v>
      </c>
    </row>
    <row r="3085" spans="2:7" x14ac:dyDescent="0.2">
      <c r="B3085" s="149">
        <v>40861</v>
      </c>
      <c r="C3085">
        <v>14.511851</v>
      </c>
      <c r="D3085">
        <v>-1.5151565536221601E-2</v>
      </c>
      <c r="E3085">
        <v>-1.5151565536221601E-2</v>
      </c>
      <c r="F3085">
        <v>3083</v>
      </c>
      <c r="G3085">
        <f t="shared" ca="1" si="50"/>
        <v>-1.1642286000452536E-2</v>
      </c>
    </row>
    <row r="3086" spans="2:7" x14ac:dyDescent="0.2">
      <c r="B3086" s="149">
        <v>40858</v>
      </c>
      <c r="C3086">
        <v>14.735111</v>
      </c>
      <c r="D3086">
        <v>-6.0239821974738556E-3</v>
      </c>
      <c r="E3086">
        <v>-6.0239821974738556E-3</v>
      </c>
      <c r="F3086">
        <v>3084</v>
      </c>
      <c r="G3086">
        <f t="shared" ca="1" si="50"/>
        <v>1.2550779301734281E-2</v>
      </c>
    </row>
    <row r="3087" spans="2:7" x14ac:dyDescent="0.2">
      <c r="B3087" s="149">
        <v>40856</v>
      </c>
      <c r="C3087">
        <v>14.824413</v>
      </c>
      <c r="D3087">
        <v>-2.9239863733276781E-2</v>
      </c>
      <c r="E3087">
        <v>-2.9239863733276781E-2</v>
      </c>
      <c r="F3087">
        <v>3085</v>
      </c>
      <c r="G3087">
        <f t="shared" ca="1" si="50"/>
        <v>2.2758741878159953E-2</v>
      </c>
    </row>
    <row r="3088" spans="2:7" x14ac:dyDescent="0.2">
      <c r="B3088" s="149">
        <v>40855</v>
      </c>
      <c r="C3088">
        <v>15.270932999999999</v>
      </c>
      <c r="D3088">
        <v>0</v>
      </c>
      <c r="E3088">
        <v>0</v>
      </c>
      <c r="F3088">
        <v>3086</v>
      </c>
      <c r="G3088">
        <f t="shared" ca="1" si="50"/>
        <v>-7.4523849556141886E-2</v>
      </c>
    </row>
    <row r="3089" spans="2:7" x14ac:dyDescent="0.2">
      <c r="B3089" s="149">
        <v>40851</v>
      </c>
      <c r="C3089">
        <v>15.270932999999999</v>
      </c>
      <c r="D3089">
        <v>-1.7241372652946372E-2</v>
      </c>
      <c r="E3089">
        <v>-1.7241372652946372E-2</v>
      </c>
      <c r="F3089">
        <v>3087</v>
      </c>
      <c r="G3089">
        <f t="shared" ca="1" si="50"/>
        <v>1.4425814058625377E-3</v>
      </c>
    </row>
    <row r="3090" spans="2:7" x14ac:dyDescent="0.2">
      <c r="B3090" s="149">
        <v>40850</v>
      </c>
      <c r="C3090">
        <v>15.538843999999999</v>
      </c>
      <c r="D3090">
        <v>2.0527728270911472E-2</v>
      </c>
      <c r="E3090">
        <v>2.0527728270911472E-2</v>
      </c>
      <c r="F3090">
        <v>3088</v>
      </c>
      <c r="G3090">
        <f t="shared" ca="1" si="50"/>
        <v>-0.11989627674166198</v>
      </c>
    </row>
    <row r="3091" spans="2:7" x14ac:dyDescent="0.2">
      <c r="B3091" s="149">
        <v>40849</v>
      </c>
      <c r="C3091">
        <v>15.226283</v>
      </c>
      <c r="D3091">
        <v>-8.7208935174051504E-3</v>
      </c>
      <c r="E3091">
        <v>-8.7208935174051504E-3</v>
      </c>
      <c r="F3091">
        <v>3089</v>
      </c>
      <c r="G3091">
        <f t="shared" ca="1" si="50"/>
        <v>-1.6529737690408792E-2</v>
      </c>
    </row>
    <row r="3092" spans="2:7" x14ac:dyDescent="0.2">
      <c r="B3092" s="149">
        <v>40848</v>
      </c>
      <c r="C3092">
        <v>15.360238000000001</v>
      </c>
      <c r="D3092">
        <v>8.7976165949365491E-3</v>
      </c>
      <c r="E3092">
        <v>8.7976165949365491E-3</v>
      </c>
      <c r="F3092">
        <v>3090</v>
      </c>
      <c r="G3092">
        <f t="shared" ca="1" si="50"/>
        <v>4.6946000369080823E-2</v>
      </c>
    </row>
    <row r="3093" spans="2:7" x14ac:dyDescent="0.2">
      <c r="B3093" s="149">
        <v>40847</v>
      </c>
      <c r="C3093">
        <v>15.226283</v>
      </c>
      <c r="D3093">
        <v>0</v>
      </c>
      <c r="E3093">
        <v>0</v>
      </c>
      <c r="F3093">
        <v>3091</v>
      </c>
      <c r="G3093">
        <f t="shared" ca="1" si="50"/>
        <v>-6.9813830846727126E-2</v>
      </c>
    </row>
    <row r="3094" spans="2:7" x14ac:dyDescent="0.2">
      <c r="B3094" s="149">
        <v>40844</v>
      </c>
      <c r="C3094">
        <v>15.226283</v>
      </c>
      <c r="D3094">
        <v>3.0211650228197221E-2</v>
      </c>
      <c r="E3094">
        <v>3.0211650228197221E-2</v>
      </c>
      <c r="F3094">
        <v>3092</v>
      </c>
      <c r="G3094">
        <f t="shared" ca="1" si="50"/>
        <v>2.6410254408670571E-2</v>
      </c>
    </row>
    <row r="3095" spans="2:7" x14ac:dyDescent="0.2">
      <c r="B3095" s="149">
        <v>40841</v>
      </c>
      <c r="C3095">
        <v>14.779762</v>
      </c>
      <c r="D3095">
        <v>1.846153188866119E-2</v>
      </c>
      <c r="E3095">
        <v>1.846153188866119E-2</v>
      </c>
      <c r="F3095">
        <v>3093</v>
      </c>
      <c r="G3095">
        <f t="shared" ca="1" si="50"/>
        <v>-1.1384830770275847E-2</v>
      </c>
    </row>
    <row r="3096" spans="2:7" x14ac:dyDescent="0.2">
      <c r="B3096" s="149">
        <v>40840</v>
      </c>
      <c r="C3096">
        <v>14.511851</v>
      </c>
      <c r="D3096">
        <v>-1.8126881880777226E-2</v>
      </c>
      <c r="E3096">
        <v>-1.8126881880777226E-2</v>
      </c>
      <c r="F3096">
        <v>3094</v>
      </c>
      <c r="G3096">
        <f t="shared" ca="1" si="50"/>
        <v>-1.1132968299479643E-2</v>
      </c>
    </row>
    <row r="3097" spans="2:7" x14ac:dyDescent="0.2">
      <c r="B3097" s="149">
        <v>40837</v>
      </c>
      <c r="C3097">
        <v>14.779762</v>
      </c>
      <c r="D3097">
        <v>-3.2163784622720799E-2</v>
      </c>
      <c r="E3097">
        <v>-3.2163784622720799E-2</v>
      </c>
      <c r="F3097">
        <v>3095</v>
      </c>
      <c r="G3097">
        <f t="shared" ca="1" si="50"/>
        <v>-6.1525221481784848E-3</v>
      </c>
    </row>
    <row r="3098" spans="2:7" x14ac:dyDescent="0.2">
      <c r="B3098" s="149">
        <v>40836</v>
      </c>
      <c r="C3098">
        <v>15.270932999999999</v>
      </c>
      <c r="D3098">
        <v>2.3952040399849227E-2</v>
      </c>
      <c r="E3098">
        <v>2.3952040399849227E-2</v>
      </c>
      <c r="F3098">
        <v>3096</v>
      </c>
      <c r="G3098">
        <f t="shared" ca="1" si="50"/>
        <v>-6.1909378089610133E-2</v>
      </c>
    </row>
    <row r="3099" spans="2:7" x14ac:dyDescent="0.2">
      <c r="B3099" s="149">
        <v>40835</v>
      </c>
      <c r="C3099">
        <v>14.913719</v>
      </c>
      <c r="D3099">
        <v>-8.901908547714223E-3</v>
      </c>
      <c r="E3099">
        <v>-8.901908547714223E-3</v>
      </c>
      <c r="F3099">
        <v>3097</v>
      </c>
      <c r="G3099">
        <f t="shared" ca="1" si="50"/>
        <v>2.5291202025102466E-3</v>
      </c>
    </row>
    <row r="3100" spans="2:7" x14ac:dyDescent="0.2">
      <c r="B3100" s="149">
        <v>40834</v>
      </c>
      <c r="C3100">
        <v>15.047672</v>
      </c>
      <c r="D3100">
        <v>-1.1730440055527673E-2</v>
      </c>
      <c r="E3100">
        <v>-1.1730440055527673E-2</v>
      </c>
      <c r="F3100">
        <v>3098</v>
      </c>
      <c r="G3100">
        <f t="shared" ca="1" si="50"/>
        <v>5.174519572710784E-2</v>
      </c>
    </row>
    <row r="3101" spans="2:7" x14ac:dyDescent="0.2">
      <c r="B3101" s="149">
        <v>40833</v>
      </c>
      <c r="C3101">
        <v>15.226283</v>
      </c>
      <c r="D3101">
        <v>1.7910642530612871E-2</v>
      </c>
      <c r="E3101">
        <v>1.7910642530612871E-2</v>
      </c>
      <c r="F3101">
        <v>3099</v>
      </c>
      <c r="G3101">
        <f t="shared" ca="1" si="50"/>
        <v>7.068405599716146E-2</v>
      </c>
    </row>
    <row r="3102" spans="2:7" x14ac:dyDescent="0.2">
      <c r="B3102" s="149">
        <v>40830</v>
      </c>
      <c r="C3102">
        <v>14.958368999999999</v>
      </c>
      <c r="D3102">
        <v>3.0769196844702945E-2</v>
      </c>
      <c r="E3102">
        <v>3.0769196844702945E-2</v>
      </c>
      <c r="F3102">
        <v>3100</v>
      </c>
      <c r="G3102">
        <f t="shared" ca="1" si="50"/>
        <v>-5.6669019543074866E-3</v>
      </c>
    </row>
    <row r="3103" spans="2:7" x14ac:dyDescent="0.2">
      <c r="B3103" s="149">
        <v>40829</v>
      </c>
      <c r="C3103">
        <v>14.511851</v>
      </c>
      <c r="D3103">
        <v>0</v>
      </c>
      <c r="E3103">
        <v>0</v>
      </c>
      <c r="F3103">
        <v>3101</v>
      </c>
      <c r="G3103">
        <f t="shared" ca="1" si="50"/>
        <v>-9.6574898065072603E-3</v>
      </c>
    </row>
    <row r="3104" spans="2:7" x14ac:dyDescent="0.2">
      <c r="B3104" s="149">
        <v>40828</v>
      </c>
      <c r="C3104">
        <v>14.511851</v>
      </c>
      <c r="D3104">
        <v>-1.5151565536221601E-2</v>
      </c>
      <c r="E3104">
        <v>-1.5151565536221601E-2</v>
      </c>
      <c r="F3104">
        <v>3102</v>
      </c>
      <c r="G3104">
        <f t="shared" ca="1" si="50"/>
        <v>1.0974681128231099E-2</v>
      </c>
    </row>
    <row r="3105" spans="2:7" x14ac:dyDescent="0.2">
      <c r="B3105" s="149">
        <v>40827</v>
      </c>
      <c r="C3105">
        <v>14.735111</v>
      </c>
      <c r="D3105">
        <v>3.0394555378116138E-3</v>
      </c>
      <c r="E3105">
        <v>3.0394555378116138E-3</v>
      </c>
      <c r="F3105">
        <v>3103</v>
      </c>
      <c r="G3105">
        <f t="shared" ca="1" si="50"/>
        <v>-6.7387124050143687E-2</v>
      </c>
    </row>
    <row r="3106" spans="2:7" x14ac:dyDescent="0.2">
      <c r="B3106" s="149">
        <v>40826</v>
      </c>
      <c r="C3106">
        <v>14.69046</v>
      </c>
      <c r="D3106">
        <v>-3.0302452421294957E-3</v>
      </c>
      <c r="E3106">
        <v>-3.0302452421294957E-3</v>
      </c>
      <c r="F3106">
        <v>3104</v>
      </c>
      <c r="G3106">
        <f t="shared" ca="1" si="50"/>
        <v>-4.1094277541784748E-2</v>
      </c>
    </row>
    <row r="3107" spans="2:7" x14ac:dyDescent="0.2">
      <c r="B3107" s="149">
        <v>40823</v>
      </c>
      <c r="C3107">
        <v>14.735111</v>
      </c>
      <c r="D3107">
        <v>1.2269979953289644E-2</v>
      </c>
      <c r="E3107">
        <v>1.2269979953289644E-2</v>
      </c>
      <c r="F3107">
        <v>3105</v>
      </c>
      <c r="G3107">
        <f t="shared" ca="1" si="50"/>
        <v>-2.1607280297382465E-2</v>
      </c>
    </row>
    <row r="3108" spans="2:7" x14ac:dyDescent="0.2">
      <c r="B3108" s="149">
        <v>40821</v>
      </c>
      <c r="C3108">
        <v>14.556502999999999</v>
      </c>
      <c r="D3108">
        <v>-4.1176477175143715E-2</v>
      </c>
      <c r="E3108">
        <v>-4.1176477175143715E-2</v>
      </c>
      <c r="F3108">
        <v>3106</v>
      </c>
      <c r="G3108">
        <f t="shared" ca="1" si="50"/>
        <v>-4.1782925453946039E-2</v>
      </c>
    </row>
    <row r="3109" spans="2:7" x14ac:dyDescent="0.2">
      <c r="B3109" s="149">
        <v>40820</v>
      </c>
      <c r="C3109">
        <v>15.181628999999999</v>
      </c>
      <c r="D3109">
        <v>1.4925424021830174E-2</v>
      </c>
      <c r="E3109">
        <v>1.4925424021830174E-2</v>
      </c>
      <c r="F3109">
        <v>3107</v>
      </c>
      <c r="G3109">
        <f t="shared" ca="1" si="50"/>
        <v>3.1869105571944625E-2</v>
      </c>
    </row>
    <row r="3110" spans="2:7" x14ac:dyDescent="0.2">
      <c r="B3110" s="149">
        <v>40819</v>
      </c>
      <c r="C3110">
        <v>14.958368999999999</v>
      </c>
      <c r="D3110">
        <v>-2.6162940964847118E-2</v>
      </c>
      <c r="E3110">
        <v>-2.6162940964847118E-2</v>
      </c>
      <c r="F3110">
        <v>3108</v>
      </c>
      <c r="G3110">
        <f t="shared" ca="1" si="50"/>
        <v>5.1937127391752831E-3</v>
      </c>
    </row>
    <row r="3111" spans="2:7" x14ac:dyDescent="0.2">
      <c r="B3111" s="149">
        <v>40816</v>
      </c>
      <c r="C3111">
        <v>15.360238000000001</v>
      </c>
      <c r="D3111">
        <v>-1.7142723318381861E-2</v>
      </c>
      <c r="E3111">
        <v>-1.7142723318381861E-2</v>
      </c>
      <c r="F3111">
        <v>3109</v>
      </c>
      <c r="G3111">
        <f t="shared" ca="1" si="50"/>
        <v>-8.1520588671573375E-3</v>
      </c>
    </row>
    <row r="3112" spans="2:7" x14ac:dyDescent="0.2">
      <c r="B3112" s="149">
        <v>40815</v>
      </c>
      <c r="C3112">
        <v>15.628147</v>
      </c>
      <c r="D3112">
        <v>8.6453674195637407E-3</v>
      </c>
      <c r="E3112">
        <v>8.6453674195637407E-3</v>
      </c>
      <c r="F3112">
        <v>3110</v>
      </c>
      <c r="G3112">
        <f t="shared" ca="1" si="50"/>
        <v>4.1950151683413477E-2</v>
      </c>
    </row>
    <row r="3113" spans="2:7" x14ac:dyDescent="0.2">
      <c r="B3113" s="149">
        <v>40814</v>
      </c>
      <c r="C3113">
        <v>15.494194</v>
      </c>
      <c r="D3113">
        <v>5.7973161374049549E-3</v>
      </c>
      <c r="E3113">
        <v>5.7973161374049549E-3</v>
      </c>
      <c r="F3113">
        <v>3111</v>
      </c>
      <c r="G3113">
        <f t="shared" ca="1" si="50"/>
        <v>2.9268547729740461E-2</v>
      </c>
    </row>
    <row r="3114" spans="2:7" x14ac:dyDescent="0.2">
      <c r="B3114" s="149">
        <v>40813</v>
      </c>
      <c r="C3114">
        <v>15.404887</v>
      </c>
      <c r="D3114">
        <v>5.8307269470460185E-3</v>
      </c>
      <c r="E3114">
        <v>5.8307269470460185E-3</v>
      </c>
      <c r="F3114">
        <v>3112</v>
      </c>
      <c r="G3114">
        <f t="shared" ca="1" si="50"/>
        <v>5.2355899479657103E-2</v>
      </c>
    </row>
    <row r="3115" spans="2:7" x14ac:dyDescent="0.2">
      <c r="B3115" s="149">
        <v>40812</v>
      </c>
      <c r="C3115">
        <v>15.315586</v>
      </c>
      <c r="D3115">
        <v>-1.436773546346173E-2</v>
      </c>
      <c r="E3115">
        <v>-1.436773546346173E-2</v>
      </c>
      <c r="F3115">
        <v>3113</v>
      </c>
      <c r="G3115">
        <f t="shared" ca="1" si="50"/>
        <v>-1.6218085044791674E-2</v>
      </c>
    </row>
    <row r="3116" spans="2:7" x14ac:dyDescent="0.2">
      <c r="B3116" s="149">
        <v>40809</v>
      </c>
      <c r="C3116">
        <v>15.538843999999999</v>
      </c>
      <c r="D3116">
        <v>-3.064088886238301E-2</v>
      </c>
      <c r="E3116">
        <v>-3.064088886238301E-2</v>
      </c>
      <c r="F3116">
        <v>3114</v>
      </c>
      <c r="G3116">
        <f t="shared" ca="1" si="50"/>
        <v>2.1819338681782968E-2</v>
      </c>
    </row>
    <row r="3117" spans="2:7" x14ac:dyDescent="0.2">
      <c r="B3117" s="149">
        <v>40808</v>
      </c>
      <c r="C3117">
        <v>16.030017999999998</v>
      </c>
      <c r="D3117">
        <v>-2.7776003073658236E-3</v>
      </c>
      <c r="E3117">
        <v>-2.7776003073658236E-3</v>
      </c>
      <c r="F3117">
        <v>3115</v>
      </c>
      <c r="G3117">
        <f t="shared" ca="1" si="50"/>
        <v>6.5101426385053035E-2</v>
      </c>
    </row>
    <row r="3118" spans="2:7" x14ac:dyDescent="0.2">
      <c r="B3118" s="149">
        <v>40807</v>
      </c>
      <c r="C3118">
        <v>16.074667000000002</v>
      </c>
      <c r="D3118">
        <v>-3.7433273881505733E-2</v>
      </c>
      <c r="E3118">
        <v>-3.7433273881505733E-2</v>
      </c>
      <c r="F3118">
        <v>3116</v>
      </c>
      <c r="G3118">
        <f t="shared" ca="1" si="50"/>
        <v>8.5251247810378787E-3</v>
      </c>
    </row>
    <row r="3119" spans="2:7" x14ac:dyDescent="0.2">
      <c r="B3119" s="149">
        <v>40806</v>
      </c>
      <c r="C3119">
        <v>16.699795000000002</v>
      </c>
      <c r="D3119">
        <v>2.4657551561155681E-2</v>
      </c>
      <c r="E3119">
        <v>2.4657551561155681E-2</v>
      </c>
      <c r="F3119">
        <v>3117</v>
      </c>
      <c r="G3119">
        <f t="shared" ca="1" si="50"/>
        <v>4.8613214882811027E-2</v>
      </c>
    </row>
    <row r="3120" spans="2:7" x14ac:dyDescent="0.2">
      <c r="B3120" s="149">
        <v>40805</v>
      </c>
      <c r="C3120">
        <v>16.297927999999999</v>
      </c>
      <c r="D3120">
        <v>4.8850738188760998E-2</v>
      </c>
      <c r="E3120">
        <v>4.8850738188760998E-2</v>
      </c>
      <c r="F3120">
        <v>3118</v>
      </c>
      <c r="G3120">
        <f t="shared" ca="1" si="50"/>
        <v>-3.8715264488789307E-2</v>
      </c>
    </row>
    <row r="3121" spans="2:7" x14ac:dyDescent="0.2">
      <c r="B3121" s="149">
        <v>40802</v>
      </c>
      <c r="C3121">
        <v>15.538843999999999</v>
      </c>
      <c r="D3121">
        <v>-8.5469736452308404E-3</v>
      </c>
      <c r="E3121">
        <v>-8.5469736452308404E-3</v>
      </c>
      <c r="F3121">
        <v>3119</v>
      </c>
      <c r="G3121">
        <f t="shared" ca="1" si="50"/>
        <v>1.8164405476321796E-2</v>
      </c>
    </row>
    <row r="3122" spans="2:7" x14ac:dyDescent="0.2">
      <c r="B3122" s="149">
        <v>40801</v>
      </c>
      <c r="C3122">
        <v>15.672798999999999</v>
      </c>
      <c r="D3122">
        <v>2.6315746392181805E-2</v>
      </c>
      <c r="E3122">
        <v>2.6315746392181805E-2</v>
      </c>
      <c r="F3122">
        <v>3120</v>
      </c>
      <c r="G3122">
        <f t="shared" ca="1" si="50"/>
        <v>2.8298118827816396E-2</v>
      </c>
    </row>
    <row r="3123" spans="2:7" x14ac:dyDescent="0.2">
      <c r="B3123" s="149">
        <v>40800</v>
      </c>
      <c r="C3123">
        <v>15.270932999999999</v>
      </c>
      <c r="D3123">
        <v>-5.8140375168666851E-3</v>
      </c>
      <c r="E3123">
        <v>-5.8140375168666851E-3</v>
      </c>
      <c r="F3123">
        <v>3121</v>
      </c>
      <c r="G3123">
        <f t="shared" ca="1" si="50"/>
        <v>-4.36154296841317E-2</v>
      </c>
    </row>
    <row r="3124" spans="2:7" x14ac:dyDescent="0.2">
      <c r="B3124" s="149">
        <v>40799</v>
      </c>
      <c r="C3124">
        <v>15.360238000000001</v>
      </c>
      <c r="D3124">
        <v>-5.7801724698710406E-3</v>
      </c>
      <c r="E3124">
        <v>-5.7801724698710406E-3</v>
      </c>
      <c r="F3124">
        <v>3122</v>
      </c>
      <c r="G3124">
        <f t="shared" ca="1" si="50"/>
        <v>7.2765781542693919E-2</v>
      </c>
    </row>
    <row r="3125" spans="2:7" x14ac:dyDescent="0.2">
      <c r="B3125" s="149">
        <v>40798</v>
      </c>
      <c r="C3125">
        <v>15.449539</v>
      </c>
      <c r="D3125">
        <v>-3.0812548974440534E-2</v>
      </c>
      <c r="E3125">
        <v>-3.0812548974440534E-2</v>
      </c>
      <c r="F3125">
        <v>3123</v>
      </c>
      <c r="G3125">
        <f t="shared" ca="1" si="50"/>
        <v>3.9780163969923087E-2</v>
      </c>
    </row>
    <row r="3126" spans="2:7" x14ac:dyDescent="0.2">
      <c r="B3126" s="149">
        <v>40795</v>
      </c>
      <c r="C3126">
        <v>15.940713000000001</v>
      </c>
      <c r="D3126">
        <v>5.6340112668869747E-3</v>
      </c>
      <c r="E3126">
        <v>5.6340112668869747E-3</v>
      </c>
      <c r="F3126">
        <v>3124</v>
      </c>
      <c r="G3126">
        <f t="shared" ca="1" si="50"/>
        <v>2.202813387851589E-2</v>
      </c>
    </row>
    <row r="3127" spans="2:7" x14ac:dyDescent="0.2">
      <c r="B3127" s="149">
        <v>40794</v>
      </c>
      <c r="C3127">
        <v>15.851406000000001</v>
      </c>
      <c r="D3127">
        <v>1.1395986128578648E-2</v>
      </c>
      <c r="E3127">
        <v>1.1395986128578648E-2</v>
      </c>
      <c r="F3127">
        <v>3125</v>
      </c>
      <c r="G3127">
        <f t="shared" ca="1" si="50"/>
        <v>3.6246758147555264E-2</v>
      </c>
    </row>
    <row r="3128" spans="2:7" x14ac:dyDescent="0.2">
      <c r="B3128" s="149">
        <v>40793</v>
      </c>
      <c r="C3128">
        <v>15.672798999999999</v>
      </c>
      <c r="D3128">
        <v>2.8571525466198422E-3</v>
      </c>
      <c r="E3128">
        <v>2.8571525466198422E-3</v>
      </c>
      <c r="F3128">
        <v>3126</v>
      </c>
      <c r="G3128">
        <f t="shared" ca="1" si="50"/>
        <v>-2.7357543988219411E-4</v>
      </c>
    </row>
    <row r="3129" spans="2:7" x14ac:dyDescent="0.2">
      <c r="B3129" s="149">
        <v>40792</v>
      </c>
      <c r="C3129">
        <v>15.628147</v>
      </c>
      <c r="D3129">
        <v>5.7470813144144461E-3</v>
      </c>
      <c r="E3129">
        <v>5.7470813144144461E-3</v>
      </c>
      <c r="F3129">
        <v>3127</v>
      </c>
      <c r="G3129">
        <f t="shared" ca="1" si="50"/>
        <v>7.2744433649546442E-2</v>
      </c>
    </row>
    <row r="3130" spans="2:7" x14ac:dyDescent="0.2">
      <c r="B3130" s="149">
        <v>40791</v>
      </c>
      <c r="C3130">
        <v>15.538843999999999</v>
      </c>
      <c r="D3130">
        <v>2.9586037191626304E-2</v>
      </c>
      <c r="E3130">
        <v>2.9586037191626304E-2</v>
      </c>
      <c r="F3130">
        <v>3128</v>
      </c>
      <c r="G3130">
        <f t="shared" ca="1" si="50"/>
        <v>4.6637851699560279E-2</v>
      </c>
    </row>
    <row r="3131" spans="2:7" x14ac:dyDescent="0.2">
      <c r="B3131" s="149">
        <v>40788</v>
      </c>
      <c r="C3131">
        <v>15.092321999999999</v>
      </c>
      <c r="D3131">
        <v>1.1975751990499415E-2</v>
      </c>
      <c r="E3131">
        <v>1.1975751990499415E-2</v>
      </c>
      <c r="F3131">
        <v>3129</v>
      </c>
      <c r="G3131">
        <f t="shared" ca="1" si="50"/>
        <v>3.9946441566115272E-2</v>
      </c>
    </row>
    <row r="3132" spans="2:7" x14ac:dyDescent="0.2">
      <c r="B3132" s="149">
        <v>40785</v>
      </c>
      <c r="C3132">
        <v>14.913719</v>
      </c>
      <c r="D3132">
        <v>2.1406869621401235E-2</v>
      </c>
      <c r="E3132">
        <v>2.1406869621401235E-2</v>
      </c>
      <c r="F3132">
        <v>3130</v>
      </c>
      <c r="G3132">
        <f t="shared" ca="1" si="50"/>
        <v>-9.5854370231364082E-3</v>
      </c>
    </row>
    <row r="3133" spans="2:7" x14ac:dyDescent="0.2">
      <c r="B3133" s="149">
        <v>40784</v>
      </c>
      <c r="C3133">
        <v>14.601153999999999</v>
      </c>
      <c r="D3133">
        <v>3.0674262905039762E-3</v>
      </c>
      <c r="E3133">
        <v>3.0674262905039762E-3</v>
      </c>
      <c r="F3133">
        <v>3131</v>
      </c>
      <c r="G3133">
        <f t="shared" ca="1" si="50"/>
        <v>7.5000232559062269E-2</v>
      </c>
    </row>
    <row r="3134" spans="2:7" x14ac:dyDescent="0.2">
      <c r="B3134" s="149">
        <v>40781</v>
      </c>
      <c r="C3134">
        <v>14.556502999999999</v>
      </c>
      <c r="D3134">
        <v>-4.9562778727500235E-2</v>
      </c>
      <c r="E3134">
        <v>-4.9562778727500235E-2</v>
      </c>
      <c r="F3134">
        <v>3132</v>
      </c>
      <c r="G3134">
        <f t="shared" ca="1" si="50"/>
        <v>1.6816781584713055E-2</v>
      </c>
    </row>
    <row r="3135" spans="2:7" x14ac:dyDescent="0.2">
      <c r="B3135" s="149">
        <v>40780</v>
      </c>
      <c r="C3135">
        <v>15.315586</v>
      </c>
      <c r="D3135">
        <v>3.3132711561665196E-2</v>
      </c>
      <c r="E3135">
        <v>3.3132711561665196E-2</v>
      </c>
      <c r="F3135">
        <v>3133</v>
      </c>
      <c r="G3135">
        <f t="shared" ca="1" si="50"/>
        <v>-2.6347712240729491E-2</v>
      </c>
    </row>
    <row r="3136" spans="2:7" x14ac:dyDescent="0.2">
      <c r="B3136" s="149">
        <v>40779</v>
      </c>
      <c r="C3136">
        <v>14.824413</v>
      </c>
      <c r="D3136">
        <v>-1.77513440277778E-2</v>
      </c>
      <c r="E3136">
        <v>-1.77513440277778E-2</v>
      </c>
      <c r="F3136">
        <v>3134</v>
      </c>
      <c r="G3136">
        <f t="shared" ca="1" si="50"/>
        <v>-2.4021533818574973E-2</v>
      </c>
    </row>
    <row r="3137" spans="2:7" x14ac:dyDescent="0.2">
      <c r="B3137" s="149">
        <v>40778</v>
      </c>
      <c r="C3137">
        <v>15.092321999999999</v>
      </c>
      <c r="D3137">
        <v>5.9520671267383031E-3</v>
      </c>
      <c r="E3137">
        <v>5.9520671267383031E-3</v>
      </c>
      <c r="F3137">
        <v>3135</v>
      </c>
      <c r="G3137">
        <f t="shared" ca="1" si="50"/>
        <v>-1.1947562927179332E-2</v>
      </c>
    </row>
    <row r="3138" spans="2:7" x14ac:dyDescent="0.2">
      <c r="B3138" s="149">
        <v>40777</v>
      </c>
      <c r="C3138">
        <v>15.003023000000001</v>
      </c>
      <c r="D3138">
        <v>3.0674949883224108E-2</v>
      </c>
      <c r="E3138">
        <v>3.0674949883224108E-2</v>
      </c>
      <c r="F3138">
        <v>3136</v>
      </c>
      <c r="G3138">
        <f t="shared" ca="1" si="50"/>
        <v>1.0510741268241986E-2</v>
      </c>
    </row>
    <row r="3139" spans="2:7" x14ac:dyDescent="0.2">
      <c r="B3139" s="149">
        <v>40774</v>
      </c>
      <c r="C3139">
        <v>14.556502999999999</v>
      </c>
      <c r="D3139">
        <v>-3.2640862985317667E-2</v>
      </c>
      <c r="E3139">
        <v>-3.2640862985317667E-2</v>
      </c>
      <c r="F3139">
        <v>3137</v>
      </c>
      <c r="G3139">
        <f t="shared" ref="G3139:G3202" ca="1" si="51">_xlfn.NORM.INV(RAND(),$N$5,$N$6)</f>
        <v>1.6251226361012488E-2</v>
      </c>
    </row>
    <row r="3140" spans="2:7" x14ac:dyDescent="0.2">
      <c r="B3140" s="149">
        <v>40773</v>
      </c>
      <c r="C3140">
        <v>15.047672</v>
      </c>
      <c r="D3140">
        <v>-2.6011585200050261E-2</v>
      </c>
      <c r="E3140">
        <v>-2.6011585200050261E-2</v>
      </c>
      <c r="F3140">
        <v>3138</v>
      </c>
      <c r="G3140">
        <f t="shared" ca="1" si="51"/>
        <v>1.5879326249132741E-2</v>
      </c>
    </row>
    <row r="3141" spans="2:7" x14ac:dyDescent="0.2">
      <c r="B3141" s="149">
        <v>40772</v>
      </c>
      <c r="C3141">
        <v>15.449539</v>
      </c>
      <c r="D3141">
        <v>1.4662740997801207E-2</v>
      </c>
      <c r="E3141">
        <v>1.4662740997801207E-2</v>
      </c>
      <c r="F3141">
        <v>3139</v>
      </c>
      <c r="G3141">
        <f t="shared" ca="1" si="51"/>
        <v>2.201607679425192E-2</v>
      </c>
    </row>
    <row r="3142" spans="2:7" x14ac:dyDescent="0.2">
      <c r="B3142" s="149">
        <v>40771</v>
      </c>
      <c r="C3142">
        <v>15.226279999999999</v>
      </c>
      <c r="D3142">
        <v>-1.9830146498773633E-2</v>
      </c>
      <c r="E3142">
        <v>-1.9830146498773633E-2</v>
      </c>
      <c r="F3142">
        <v>3140</v>
      </c>
      <c r="G3142">
        <f t="shared" ca="1" si="51"/>
        <v>-8.9888274374216801E-3</v>
      </c>
    </row>
    <row r="3143" spans="2:7" x14ac:dyDescent="0.2">
      <c r="B3143" s="149">
        <v>40767</v>
      </c>
      <c r="C3143">
        <v>15.534328</v>
      </c>
      <c r="D3143">
        <v>-4.3360461975582201E-2</v>
      </c>
      <c r="E3143">
        <v>-4.3360461975582201E-2</v>
      </c>
      <c r="F3143">
        <v>3141</v>
      </c>
      <c r="G3143">
        <f t="shared" ca="1" si="51"/>
        <v>1.0300549407514794E-3</v>
      </c>
    </row>
    <row r="3144" spans="2:7" x14ac:dyDescent="0.2">
      <c r="B3144" s="149">
        <v>40766</v>
      </c>
      <c r="C3144">
        <v>16.238434000000002</v>
      </c>
      <c r="D3144">
        <v>1.9337133450501524E-2</v>
      </c>
      <c r="E3144">
        <v>1.9337133450501524E-2</v>
      </c>
      <c r="F3144">
        <v>3142</v>
      </c>
      <c r="G3144">
        <f t="shared" ca="1" si="51"/>
        <v>-4.1216968273014489E-3</v>
      </c>
    </row>
    <row r="3145" spans="2:7" x14ac:dyDescent="0.2">
      <c r="B3145" s="149">
        <v>40765</v>
      </c>
      <c r="C3145">
        <v>15.930386</v>
      </c>
      <c r="D3145">
        <v>1.9718300843535663E-2</v>
      </c>
      <c r="E3145">
        <v>1.9718300843535663E-2</v>
      </c>
      <c r="F3145">
        <v>3143</v>
      </c>
      <c r="G3145">
        <f t="shared" ca="1" si="51"/>
        <v>1.76635593171297E-2</v>
      </c>
    </row>
    <row r="3146" spans="2:7" x14ac:dyDescent="0.2">
      <c r="B3146" s="149">
        <v>40764</v>
      </c>
      <c r="C3146">
        <v>15.622339999999999</v>
      </c>
      <c r="D3146">
        <v>2.3054638979000296E-2</v>
      </c>
      <c r="E3146">
        <v>2.3054638979000296E-2</v>
      </c>
      <c r="F3146">
        <v>3144</v>
      </c>
      <c r="G3146">
        <f t="shared" ca="1" si="51"/>
        <v>2.030443242502861E-2</v>
      </c>
    </row>
    <row r="3147" spans="2:7" x14ac:dyDescent="0.2">
      <c r="B3147" s="149">
        <v>40763</v>
      </c>
      <c r="C3147">
        <v>15.270289</v>
      </c>
      <c r="D3147">
        <v>-4.9315084014800351E-2</v>
      </c>
      <c r="E3147">
        <v>-4.9315084014800351E-2</v>
      </c>
      <c r="F3147">
        <v>3145</v>
      </c>
      <c r="G3147">
        <f t="shared" ca="1" si="51"/>
        <v>-3.707416803313239E-2</v>
      </c>
    </row>
    <row r="3148" spans="2:7" x14ac:dyDescent="0.2">
      <c r="B3148" s="149">
        <v>40760</v>
      </c>
      <c r="C3148">
        <v>16.062408000000001</v>
      </c>
      <c r="D3148">
        <v>0</v>
      </c>
      <c r="E3148">
        <v>0</v>
      </c>
      <c r="F3148">
        <v>3146</v>
      </c>
      <c r="G3148">
        <f t="shared" ca="1" si="51"/>
        <v>1.247775156886383E-2</v>
      </c>
    </row>
    <row r="3149" spans="2:7" x14ac:dyDescent="0.2">
      <c r="B3149" s="149">
        <v>40759</v>
      </c>
      <c r="C3149">
        <v>16.062408000000001</v>
      </c>
      <c r="D3149">
        <v>5.5095666840862629E-3</v>
      </c>
      <c r="E3149">
        <v>5.5095666840862629E-3</v>
      </c>
      <c r="F3149">
        <v>3147</v>
      </c>
      <c r="G3149">
        <f t="shared" ca="1" si="51"/>
        <v>-1.5994219401384801E-2</v>
      </c>
    </row>
    <row r="3150" spans="2:7" x14ac:dyDescent="0.2">
      <c r="B3150" s="149">
        <v>40758</v>
      </c>
      <c r="C3150">
        <v>15.974396</v>
      </c>
      <c r="D3150">
        <v>5.5403433633086736E-3</v>
      </c>
      <c r="E3150">
        <v>5.5403433633086736E-3</v>
      </c>
      <c r="F3150">
        <v>3148</v>
      </c>
      <c r="G3150">
        <f t="shared" ca="1" si="51"/>
        <v>-1.5014641809338883E-2</v>
      </c>
    </row>
    <row r="3151" spans="2:7" x14ac:dyDescent="0.2">
      <c r="B3151" s="149">
        <v>40757</v>
      </c>
      <c r="C3151">
        <v>15.886380000000001</v>
      </c>
      <c r="D3151">
        <v>-3.2171810920649704E-2</v>
      </c>
      <c r="E3151">
        <v>-3.2171810920649704E-2</v>
      </c>
      <c r="F3151">
        <v>3149</v>
      </c>
      <c r="G3151">
        <f t="shared" ca="1" si="51"/>
        <v>-5.4959715610723762E-2</v>
      </c>
    </row>
    <row r="3152" spans="2:7" x14ac:dyDescent="0.2">
      <c r="B3152" s="149">
        <v>40756</v>
      </c>
      <c r="C3152">
        <v>16.414463000000001</v>
      </c>
      <c r="D3152">
        <v>1.3587143280833606E-2</v>
      </c>
      <c r="E3152">
        <v>1.3587143280833606E-2</v>
      </c>
      <c r="F3152">
        <v>3150</v>
      </c>
      <c r="G3152">
        <f t="shared" ca="1" si="51"/>
        <v>5.2937331636870984E-2</v>
      </c>
    </row>
    <row r="3153" spans="2:7" x14ac:dyDescent="0.2">
      <c r="B3153" s="149">
        <v>40753</v>
      </c>
      <c r="C3153">
        <v>16.194427000000001</v>
      </c>
      <c r="D3153">
        <v>8.2191287881617538E-3</v>
      </c>
      <c r="E3153">
        <v>8.2191287881617538E-3</v>
      </c>
      <c r="F3153">
        <v>3151</v>
      </c>
      <c r="G3153">
        <f t="shared" ca="1" si="51"/>
        <v>-3.1683665228685237E-2</v>
      </c>
    </row>
    <row r="3154" spans="2:7" x14ac:dyDescent="0.2">
      <c r="B3154" s="149">
        <v>40752</v>
      </c>
      <c r="C3154">
        <v>16.062408000000001</v>
      </c>
      <c r="D3154">
        <v>-2.1447853639805333E-2</v>
      </c>
      <c r="E3154">
        <v>-2.1447853639805333E-2</v>
      </c>
      <c r="F3154">
        <v>3152</v>
      </c>
      <c r="G3154">
        <f t="shared" ca="1" si="51"/>
        <v>4.957863408553996E-3</v>
      </c>
    </row>
    <row r="3155" spans="2:7" x14ac:dyDescent="0.2">
      <c r="B3155" s="149">
        <v>40751</v>
      </c>
      <c r="C3155">
        <v>16.414463000000001</v>
      </c>
      <c r="D3155">
        <v>-1.5830920995947975E-2</v>
      </c>
      <c r="E3155">
        <v>-1.5830920995947975E-2</v>
      </c>
      <c r="F3155">
        <v>3153</v>
      </c>
      <c r="G3155">
        <f t="shared" ca="1" si="51"/>
        <v>2.6337838608645848E-2</v>
      </c>
    </row>
    <row r="3156" spans="2:7" x14ac:dyDescent="0.2">
      <c r="B3156" s="149">
        <v>40750</v>
      </c>
      <c r="C3156">
        <v>16.678498999999999</v>
      </c>
      <c r="D3156">
        <v>2.9891270620442303E-2</v>
      </c>
      <c r="E3156">
        <v>2.9891270620442303E-2</v>
      </c>
      <c r="F3156">
        <v>3154</v>
      </c>
      <c r="G3156">
        <f t="shared" ca="1" si="51"/>
        <v>-4.7954866983648481E-2</v>
      </c>
    </row>
    <row r="3157" spans="2:7" x14ac:dyDescent="0.2">
      <c r="B3157" s="149">
        <v>40749</v>
      </c>
      <c r="C3157">
        <v>16.194427000000001</v>
      </c>
      <c r="D3157">
        <v>8.2191287881617538E-3</v>
      </c>
      <c r="E3157">
        <v>8.2191287881617538E-3</v>
      </c>
      <c r="F3157">
        <v>3155</v>
      </c>
      <c r="G3157">
        <f t="shared" ca="1" si="51"/>
        <v>2.8846825003982769E-2</v>
      </c>
    </row>
    <row r="3158" spans="2:7" x14ac:dyDescent="0.2">
      <c r="B3158" s="149">
        <v>40746</v>
      </c>
      <c r="C3158">
        <v>16.062408000000001</v>
      </c>
      <c r="D3158">
        <v>0</v>
      </c>
      <c r="E3158">
        <v>0</v>
      </c>
      <c r="F3158">
        <v>3156</v>
      </c>
      <c r="G3158">
        <f t="shared" ca="1" si="51"/>
        <v>2.9451042860205213E-2</v>
      </c>
    </row>
    <row r="3159" spans="2:7" x14ac:dyDescent="0.2">
      <c r="B3159" s="149">
        <v>40745</v>
      </c>
      <c r="C3159">
        <v>16.062408000000001</v>
      </c>
      <c r="D3159">
        <v>1.108043493860782E-2</v>
      </c>
      <c r="E3159">
        <v>1.108043493860782E-2</v>
      </c>
      <c r="F3159">
        <v>3157</v>
      </c>
      <c r="G3159">
        <f t="shared" ca="1" si="51"/>
        <v>5.6030745008592113E-2</v>
      </c>
    </row>
    <row r="3160" spans="2:7" x14ac:dyDescent="0.2">
      <c r="B3160" s="149">
        <v>40744</v>
      </c>
      <c r="C3160">
        <v>15.886380000000001</v>
      </c>
      <c r="D3160">
        <v>-2.4324124473758087E-2</v>
      </c>
      <c r="E3160">
        <v>-2.4324124473758087E-2</v>
      </c>
      <c r="F3160">
        <v>3158</v>
      </c>
      <c r="G3160">
        <f t="shared" ca="1" si="51"/>
        <v>-8.6677351408633572E-4</v>
      </c>
    </row>
    <row r="3161" spans="2:7" x14ac:dyDescent="0.2">
      <c r="B3161" s="149">
        <v>40743</v>
      </c>
      <c r="C3161">
        <v>16.282436000000001</v>
      </c>
      <c r="D3161">
        <v>2.7097440553688233E-3</v>
      </c>
      <c r="E3161">
        <v>2.7097440553688233E-3</v>
      </c>
      <c r="F3161">
        <v>3159</v>
      </c>
      <c r="G3161">
        <f t="shared" ca="1" si="51"/>
        <v>3.2371562245365373E-2</v>
      </c>
    </row>
    <row r="3162" spans="2:7" x14ac:dyDescent="0.2">
      <c r="B3162" s="149">
        <v>40742</v>
      </c>
      <c r="C3162">
        <v>16.238434000000002</v>
      </c>
      <c r="D3162">
        <v>-1.0724018202727665E-2</v>
      </c>
      <c r="E3162">
        <v>-1.0724018202727665E-2</v>
      </c>
      <c r="F3162">
        <v>3160</v>
      </c>
      <c r="G3162">
        <f t="shared" ca="1" si="51"/>
        <v>-4.4347671556631378E-2</v>
      </c>
    </row>
    <row r="3163" spans="2:7" x14ac:dyDescent="0.2">
      <c r="B3163" s="149">
        <v>40739</v>
      </c>
      <c r="C3163">
        <v>16.414463000000001</v>
      </c>
      <c r="D3163">
        <v>-2.6737602385738029E-3</v>
      </c>
      <c r="E3163">
        <v>-2.6737602385738029E-3</v>
      </c>
      <c r="F3163">
        <v>3161</v>
      </c>
      <c r="G3163">
        <f t="shared" ca="1" si="51"/>
        <v>2.254217437667062E-2</v>
      </c>
    </row>
    <row r="3164" spans="2:7" x14ac:dyDescent="0.2">
      <c r="B3164" s="149">
        <v>40738</v>
      </c>
      <c r="C3164">
        <v>16.458469000000001</v>
      </c>
      <c r="D3164">
        <v>2.680928398327715E-3</v>
      </c>
      <c r="E3164">
        <v>2.680928398327715E-3</v>
      </c>
      <c r="F3164">
        <v>3162</v>
      </c>
      <c r="G3164">
        <f t="shared" ca="1" si="51"/>
        <v>-1.7311767169698747E-2</v>
      </c>
    </row>
    <row r="3165" spans="2:7" x14ac:dyDescent="0.2">
      <c r="B3165" s="149">
        <v>40737</v>
      </c>
      <c r="C3165">
        <v>16.414463000000001</v>
      </c>
      <c r="D3165">
        <v>-2.6737602385738029E-3</v>
      </c>
      <c r="E3165">
        <v>-2.6737602385738029E-3</v>
      </c>
      <c r="F3165">
        <v>3163</v>
      </c>
      <c r="G3165">
        <f t="shared" ca="1" si="51"/>
        <v>-3.0779569888311924E-2</v>
      </c>
    </row>
    <row r="3166" spans="2:7" x14ac:dyDescent="0.2">
      <c r="B3166" s="149">
        <v>40736</v>
      </c>
      <c r="C3166">
        <v>16.458469000000001</v>
      </c>
      <c r="D3166">
        <v>1.081122013929613E-2</v>
      </c>
      <c r="E3166">
        <v>1.081122013929613E-2</v>
      </c>
      <c r="F3166">
        <v>3164</v>
      </c>
      <c r="G3166">
        <f t="shared" ca="1" si="51"/>
        <v>-2.5388997903038322E-4</v>
      </c>
    </row>
    <row r="3167" spans="2:7" x14ac:dyDescent="0.2">
      <c r="B3167" s="149">
        <v>40735</v>
      </c>
      <c r="C3167">
        <v>16.282436000000001</v>
      </c>
      <c r="D3167">
        <v>3.3519355911633381E-2</v>
      </c>
      <c r="E3167">
        <v>3.3519355911633381E-2</v>
      </c>
      <c r="F3167">
        <v>3165</v>
      </c>
      <c r="G3167">
        <f t="shared" ca="1" si="51"/>
        <v>-5.7723843827481025E-2</v>
      </c>
    </row>
    <row r="3168" spans="2:7" x14ac:dyDescent="0.2">
      <c r="B3168" s="149">
        <v>40732</v>
      </c>
      <c r="C3168">
        <v>15.75436</v>
      </c>
      <c r="D3168">
        <v>-2.1857939443127389E-2</v>
      </c>
      <c r="E3168">
        <v>-2.1857939443127389E-2</v>
      </c>
      <c r="F3168">
        <v>3166</v>
      </c>
      <c r="G3168">
        <f t="shared" ca="1" si="51"/>
        <v>1.7802312960896106E-2</v>
      </c>
    </row>
    <row r="3169" spans="2:7" x14ac:dyDescent="0.2">
      <c r="B3169" s="149">
        <v>40731</v>
      </c>
      <c r="C3169">
        <v>16.106413</v>
      </c>
      <c r="D3169">
        <v>1.1049763640378801E-2</v>
      </c>
      <c r="E3169">
        <v>1.1049763640378801E-2</v>
      </c>
      <c r="F3169">
        <v>3167</v>
      </c>
      <c r="G3169">
        <f t="shared" ca="1" si="51"/>
        <v>4.0653594772703264E-2</v>
      </c>
    </row>
    <row r="3170" spans="2:7" x14ac:dyDescent="0.2">
      <c r="B3170" s="149">
        <v>40730</v>
      </c>
      <c r="C3170">
        <v>15.930386</v>
      </c>
      <c r="D3170">
        <v>6.4705810800279831E-2</v>
      </c>
      <c r="E3170">
        <v>6.4705810800279831E-2</v>
      </c>
      <c r="F3170">
        <v>3168</v>
      </c>
      <c r="G3170">
        <f t="shared" ca="1" si="51"/>
        <v>-1.5375435012905336E-2</v>
      </c>
    </row>
    <row r="3171" spans="2:7" x14ac:dyDescent="0.2">
      <c r="B3171" s="149">
        <v>40729</v>
      </c>
      <c r="C3171">
        <v>14.962242</v>
      </c>
      <c r="D3171">
        <v>2.94994702456067E-3</v>
      </c>
      <c r="E3171">
        <v>2.94994702456067E-3</v>
      </c>
      <c r="F3171">
        <v>3169</v>
      </c>
      <c r="G3171">
        <f t="shared" ca="1" si="51"/>
        <v>-1.8630705665587388E-2</v>
      </c>
    </row>
    <row r="3172" spans="2:7" x14ac:dyDescent="0.2">
      <c r="B3172" s="149">
        <v>40728</v>
      </c>
      <c r="C3172">
        <v>14.918234</v>
      </c>
      <c r="D3172">
        <v>0</v>
      </c>
      <c r="E3172">
        <v>0</v>
      </c>
      <c r="F3172">
        <v>3170</v>
      </c>
      <c r="G3172">
        <f t="shared" ca="1" si="51"/>
        <v>1.1782781451515493E-2</v>
      </c>
    </row>
    <row r="3173" spans="2:7" x14ac:dyDescent="0.2">
      <c r="B3173" s="149">
        <v>40725</v>
      </c>
      <c r="C3173">
        <v>14.918234</v>
      </c>
      <c r="D3173">
        <v>5.9347737255414533E-3</v>
      </c>
      <c r="E3173">
        <v>5.9347737255414533E-3</v>
      </c>
      <c r="F3173">
        <v>3171</v>
      </c>
      <c r="G3173">
        <f t="shared" ca="1" si="51"/>
        <v>-1.1844279751288501E-2</v>
      </c>
    </row>
    <row r="3174" spans="2:7" x14ac:dyDescent="0.2">
      <c r="B3174" s="149">
        <v>40724</v>
      </c>
      <c r="C3174">
        <v>14.830220000000001</v>
      </c>
      <c r="D3174">
        <v>-8.8236776279917942E-3</v>
      </c>
      <c r="E3174">
        <v>-8.8236776279917942E-3</v>
      </c>
      <c r="F3174">
        <v>3172</v>
      </c>
      <c r="G3174">
        <f t="shared" ca="1" si="51"/>
        <v>5.8982185727542253E-3</v>
      </c>
    </row>
    <row r="3175" spans="2:7" x14ac:dyDescent="0.2">
      <c r="B3175" s="149">
        <v>40723</v>
      </c>
      <c r="C3175">
        <v>14.962242</v>
      </c>
      <c r="D3175">
        <v>0</v>
      </c>
      <c r="E3175">
        <v>0</v>
      </c>
      <c r="F3175">
        <v>3173</v>
      </c>
      <c r="G3175">
        <f t="shared" ca="1" si="51"/>
        <v>1.4282930063558272E-2</v>
      </c>
    </row>
    <row r="3176" spans="2:7" x14ac:dyDescent="0.2">
      <c r="B3176" s="149">
        <v>40722</v>
      </c>
      <c r="C3176">
        <v>14.962242</v>
      </c>
      <c r="D3176">
        <v>1.4925444004046074E-2</v>
      </c>
      <c r="E3176">
        <v>1.4925444004046074E-2</v>
      </c>
      <c r="F3176">
        <v>3174</v>
      </c>
      <c r="G3176">
        <f t="shared" ca="1" si="51"/>
        <v>-7.4590851421984048E-3</v>
      </c>
    </row>
    <row r="3177" spans="2:7" x14ac:dyDescent="0.2">
      <c r="B3177" s="149">
        <v>40721</v>
      </c>
      <c r="C3177">
        <v>14.742208</v>
      </c>
      <c r="D3177">
        <v>-1.1799385905865281E-2</v>
      </c>
      <c r="E3177">
        <v>-1.1799385905865281E-2</v>
      </c>
      <c r="F3177">
        <v>3175</v>
      </c>
      <c r="G3177">
        <f t="shared" ca="1" si="51"/>
        <v>-6.4002962169816069E-4</v>
      </c>
    </row>
    <row r="3178" spans="2:7" x14ac:dyDescent="0.2">
      <c r="B3178" s="149">
        <v>40718</v>
      </c>
      <c r="C3178">
        <v>14.918234</v>
      </c>
      <c r="D3178">
        <v>-5.865289462723842E-3</v>
      </c>
      <c r="E3178">
        <v>-5.865289462723842E-3</v>
      </c>
      <c r="F3178">
        <v>3176</v>
      </c>
      <c r="G3178">
        <f t="shared" ca="1" si="51"/>
        <v>-2.4392486061518674E-2</v>
      </c>
    </row>
    <row r="3179" spans="2:7" x14ac:dyDescent="0.2">
      <c r="B3179" s="149">
        <v>40717</v>
      </c>
      <c r="C3179">
        <v>15.00625</v>
      </c>
      <c r="D3179">
        <v>2.9412704325995948E-3</v>
      </c>
      <c r="E3179">
        <v>2.9412704325995948E-3</v>
      </c>
      <c r="F3179">
        <v>3177</v>
      </c>
      <c r="G3179">
        <f t="shared" ca="1" si="51"/>
        <v>1.0744771191672043E-2</v>
      </c>
    </row>
    <row r="3180" spans="2:7" x14ac:dyDescent="0.2">
      <c r="B3180" s="149">
        <v>40716</v>
      </c>
      <c r="C3180">
        <v>14.962242</v>
      </c>
      <c r="D3180">
        <v>2.94994702456067E-3</v>
      </c>
      <c r="E3180">
        <v>2.94994702456067E-3</v>
      </c>
      <c r="F3180">
        <v>3178</v>
      </c>
      <c r="G3180">
        <f t="shared" ca="1" si="51"/>
        <v>3.7006127137475457E-3</v>
      </c>
    </row>
    <row r="3181" spans="2:7" x14ac:dyDescent="0.2">
      <c r="B3181" s="149">
        <v>40715</v>
      </c>
      <c r="C3181">
        <v>14.918234</v>
      </c>
      <c r="D3181">
        <v>2.1084328278321889E-2</v>
      </c>
      <c r="E3181">
        <v>2.1084328278321889E-2</v>
      </c>
      <c r="F3181">
        <v>3179</v>
      </c>
      <c r="G3181">
        <f t="shared" ca="1" si="51"/>
        <v>-2.0064952962400479E-2</v>
      </c>
    </row>
    <row r="3182" spans="2:7" x14ac:dyDescent="0.2">
      <c r="B3182" s="149">
        <v>40714</v>
      </c>
      <c r="C3182">
        <v>14.610188000000001</v>
      </c>
      <c r="D3182">
        <v>-6.741572029623244E-2</v>
      </c>
      <c r="E3182">
        <v>-6.741572029623244E-2</v>
      </c>
      <c r="F3182">
        <v>3180</v>
      </c>
      <c r="G3182">
        <f t="shared" ca="1" si="51"/>
        <v>-4.2033922664627466E-2</v>
      </c>
    </row>
    <row r="3183" spans="2:7" x14ac:dyDescent="0.2">
      <c r="B3183" s="149">
        <v>40711</v>
      </c>
      <c r="C3183">
        <v>15.666346000000001</v>
      </c>
      <c r="D3183">
        <v>-1.6574614074009231E-2</v>
      </c>
      <c r="E3183">
        <v>-1.6574614074009231E-2</v>
      </c>
      <c r="F3183">
        <v>3181</v>
      </c>
      <c r="G3183">
        <f t="shared" ca="1" si="51"/>
        <v>2.2113998824110949E-2</v>
      </c>
    </row>
    <row r="3184" spans="2:7" x14ac:dyDescent="0.2">
      <c r="B3184" s="149">
        <v>40710</v>
      </c>
      <c r="C3184">
        <v>15.930386</v>
      </c>
      <c r="D3184">
        <v>-2.6881785128365161E-2</v>
      </c>
      <c r="E3184">
        <v>-2.6881785128365161E-2</v>
      </c>
      <c r="F3184">
        <v>3182</v>
      </c>
      <c r="G3184">
        <f t="shared" ca="1" si="51"/>
        <v>-6.4169670080593988E-2</v>
      </c>
    </row>
    <row r="3185" spans="2:7" x14ac:dyDescent="0.2">
      <c r="B3185" s="149">
        <v>40709</v>
      </c>
      <c r="C3185">
        <v>16.370453000000001</v>
      </c>
      <c r="D3185">
        <v>-1.0638335162523856E-2</v>
      </c>
      <c r="E3185">
        <v>-1.0638335162523856E-2</v>
      </c>
      <c r="F3185">
        <v>3183</v>
      </c>
      <c r="G3185">
        <f t="shared" ca="1" si="51"/>
        <v>-3.4802036493809967E-2</v>
      </c>
    </row>
    <row r="3186" spans="2:7" x14ac:dyDescent="0.2">
      <c r="B3186" s="149">
        <v>40708</v>
      </c>
      <c r="C3186">
        <v>16.546479999999999</v>
      </c>
      <c r="D3186">
        <v>-1.0526174788177758E-2</v>
      </c>
      <c r="E3186">
        <v>-1.0526174788177758E-2</v>
      </c>
      <c r="F3186">
        <v>3184</v>
      </c>
      <c r="G3186">
        <f t="shared" ca="1" si="51"/>
        <v>3.3129762314831883E-2</v>
      </c>
    </row>
    <row r="3187" spans="2:7" x14ac:dyDescent="0.2">
      <c r="B3187" s="149">
        <v>40707</v>
      </c>
      <c r="C3187">
        <v>16.722504000000001</v>
      </c>
      <c r="D3187">
        <v>-2.6247558227971359E-3</v>
      </c>
      <c r="E3187">
        <v>-2.6247558227971359E-3</v>
      </c>
      <c r="F3187">
        <v>3185</v>
      </c>
      <c r="G3187">
        <f t="shared" ca="1" si="51"/>
        <v>-3.2317082963402743E-2</v>
      </c>
    </row>
    <row r="3188" spans="2:7" x14ac:dyDescent="0.2">
      <c r="B3188" s="149">
        <v>40704</v>
      </c>
      <c r="C3188">
        <v>16.766511999999999</v>
      </c>
      <c r="D3188">
        <v>-1.0389647029881488E-2</v>
      </c>
      <c r="E3188">
        <v>-1.0389647029881488E-2</v>
      </c>
      <c r="F3188">
        <v>3186</v>
      </c>
      <c r="G3188">
        <f t="shared" ca="1" si="51"/>
        <v>7.9327537146257177E-2</v>
      </c>
    </row>
    <row r="3189" spans="2:7" x14ac:dyDescent="0.2">
      <c r="B3189" s="149">
        <v>40703</v>
      </c>
      <c r="C3189">
        <v>16.942539</v>
      </c>
      <c r="D3189">
        <v>-4.4664974349376961E-2</v>
      </c>
      <c r="E3189">
        <v>-4.4664974349376961E-2</v>
      </c>
      <c r="F3189">
        <v>3187</v>
      </c>
      <c r="G3189">
        <f t="shared" ca="1" si="51"/>
        <v>4.3530883993944045E-2</v>
      </c>
    </row>
    <row r="3190" spans="2:7" x14ac:dyDescent="0.2">
      <c r="B3190" s="149">
        <v>40702</v>
      </c>
      <c r="C3190">
        <v>17.734656999999999</v>
      </c>
      <c r="D3190">
        <v>2.4874152469101895E-3</v>
      </c>
      <c r="E3190">
        <v>2.4874152469101895E-3</v>
      </c>
      <c r="F3190">
        <v>3188</v>
      </c>
      <c r="G3190">
        <f t="shared" ca="1" si="51"/>
        <v>1.1141395710646252E-2</v>
      </c>
    </row>
    <row r="3191" spans="2:7" x14ac:dyDescent="0.2">
      <c r="B3191" s="149">
        <v>40701</v>
      </c>
      <c r="C3191">
        <v>17.690653000000001</v>
      </c>
      <c r="D3191">
        <v>-2.4271683479019722E-2</v>
      </c>
      <c r="E3191">
        <v>-2.4271683479019722E-2</v>
      </c>
      <c r="F3191">
        <v>3189</v>
      </c>
      <c r="G3191">
        <f t="shared" ca="1" si="51"/>
        <v>7.5138328602095572E-2</v>
      </c>
    </row>
    <row r="3192" spans="2:7" x14ac:dyDescent="0.2">
      <c r="B3192" s="149">
        <v>40700</v>
      </c>
      <c r="C3192">
        <v>18.130716</v>
      </c>
      <c r="D3192">
        <v>-2.8302037462434679E-2</v>
      </c>
      <c r="E3192">
        <v>-2.8302037462434679E-2</v>
      </c>
      <c r="F3192">
        <v>3190</v>
      </c>
      <c r="G3192">
        <f t="shared" ca="1" si="51"/>
        <v>-4.3138328670321267E-2</v>
      </c>
    </row>
    <row r="3193" spans="2:7" x14ac:dyDescent="0.2">
      <c r="B3193" s="149">
        <v>40697</v>
      </c>
      <c r="C3193">
        <v>18.658798000000001</v>
      </c>
      <c r="D3193">
        <v>-1.8518529233646511E-2</v>
      </c>
      <c r="E3193">
        <v>-1.8518529233646511E-2</v>
      </c>
      <c r="F3193">
        <v>3191</v>
      </c>
      <c r="G3193">
        <f t="shared" ca="1" si="51"/>
        <v>2.3845992234524667E-2</v>
      </c>
    </row>
    <row r="3194" spans="2:7" x14ac:dyDescent="0.2">
      <c r="B3194" s="149">
        <v>40696</v>
      </c>
      <c r="C3194">
        <v>19.010850999999999</v>
      </c>
      <c r="D3194">
        <v>-4.6082845555631014E-3</v>
      </c>
      <c r="E3194">
        <v>-4.6082845555631014E-3</v>
      </c>
      <c r="F3194">
        <v>3192</v>
      </c>
      <c r="G3194">
        <f t="shared" ca="1" si="51"/>
        <v>2.0873067107699363E-4</v>
      </c>
    </row>
    <row r="3195" spans="2:7" x14ac:dyDescent="0.2">
      <c r="B3195" s="149">
        <v>40695</v>
      </c>
      <c r="C3195">
        <v>19.098863999999999</v>
      </c>
      <c r="D3195">
        <v>6.9607268811922992E-3</v>
      </c>
      <c r="E3195">
        <v>6.9607268811922992E-3</v>
      </c>
      <c r="F3195">
        <v>3193</v>
      </c>
      <c r="G3195">
        <f t="shared" ca="1" si="51"/>
        <v>3.6978795672000665E-2</v>
      </c>
    </row>
    <row r="3196" spans="2:7" x14ac:dyDescent="0.2">
      <c r="B3196" s="149">
        <v>40694</v>
      </c>
      <c r="C3196">
        <v>18.966840999999999</v>
      </c>
      <c r="D3196">
        <v>9.36744694310555E-3</v>
      </c>
      <c r="E3196">
        <v>9.36744694310555E-3</v>
      </c>
      <c r="F3196">
        <v>3194</v>
      </c>
      <c r="G3196">
        <f t="shared" ca="1" si="51"/>
        <v>4.2396838911058617E-2</v>
      </c>
    </row>
    <row r="3197" spans="2:7" x14ac:dyDescent="0.2">
      <c r="B3197" s="149">
        <v>40693</v>
      </c>
      <c r="C3197">
        <v>18.790818999999999</v>
      </c>
      <c r="D3197">
        <v>6.7500288025043445E-2</v>
      </c>
      <c r="E3197">
        <v>6.7500288025043445E-2</v>
      </c>
      <c r="F3197">
        <v>3195</v>
      </c>
      <c r="G3197">
        <f t="shared" ca="1" si="51"/>
        <v>1.5368157096709941E-2</v>
      </c>
    </row>
    <row r="3198" spans="2:7" x14ac:dyDescent="0.2">
      <c r="B3198" s="149">
        <v>40690</v>
      </c>
      <c r="C3198">
        <v>17.602636</v>
      </c>
      <c r="D3198">
        <v>2.0407824915427458E-2</v>
      </c>
      <c r="E3198">
        <v>2.0407824915427458E-2</v>
      </c>
      <c r="F3198">
        <v>3196</v>
      </c>
      <c r="G3198">
        <f t="shared" ca="1" si="51"/>
        <v>-9.7648767439365899E-3</v>
      </c>
    </row>
    <row r="3199" spans="2:7" x14ac:dyDescent="0.2">
      <c r="B3199" s="149">
        <v>40689</v>
      </c>
      <c r="C3199">
        <v>17.250589000000002</v>
      </c>
      <c r="D3199">
        <v>-5.0760153645621944E-3</v>
      </c>
      <c r="E3199">
        <v>-5.0760153645621944E-3</v>
      </c>
      <c r="F3199">
        <v>3197</v>
      </c>
      <c r="G3199">
        <f t="shared" ca="1" si="51"/>
        <v>-4.1535709031666694E-2</v>
      </c>
    </row>
    <row r="3200" spans="2:7" x14ac:dyDescent="0.2">
      <c r="B3200" s="149">
        <v>40688</v>
      </c>
      <c r="C3200">
        <v>17.3386</v>
      </c>
      <c r="D3200">
        <v>-3.4313650956176348E-2</v>
      </c>
      <c r="E3200">
        <v>-3.4313650956176348E-2</v>
      </c>
      <c r="F3200">
        <v>3198</v>
      </c>
      <c r="G3200">
        <f t="shared" ca="1" si="51"/>
        <v>1.3682662944519804E-2</v>
      </c>
    </row>
    <row r="3201" spans="2:7" x14ac:dyDescent="0.2">
      <c r="B3201" s="149">
        <v>40687</v>
      </c>
      <c r="C3201">
        <v>17.954691</v>
      </c>
      <c r="D3201">
        <v>-3.0878664082514436E-2</v>
      </c>
      <c r="E3201">
        <v>-3.0878664082514436E-2</v>
      </c>
      <c r="F3201">
        <v>3199</v>
      </c>
      <c r="G3201">
        <f t="shared" ca="1" si="51"/>
        <v>2.9530748511009969E-2</v>
      </c>
    </row>
    <row r="3202" spans="2:7" x14ac:dyDescent="0.2">
      <c r="B3202" s="149">
        <v>40686</v>
      </c>
      <c r="C3202">
        <v>18.526772999999999</v>
      </c>
      <c r="D3202">
        <v>-3.2183947795486986E-2</v>
      </c>
      <c r="E3202">
        <v>-3.2183947795486986E-2</v>
      </c>
      <c r="F3202">
        <v>3200</v>
      </c>
      <c r="G3202">
        <f t="shared" ca="1" si="51"/>
        <v>-2.699313051426479E-3</v>
      </c>
    </row>
    <row r="3203" spans="2:7" x14ac:dyDescent="0.2">
      <c r="B3203" s="149">
        <v>40683</v>
      </c>
      <c r="C3203">
        <v>19.142866000000001</v>
      </c>
      <c r="D3203">
        <v>-1.5837401607471688E-2</v>
      </c>
      <c r="E3203">
        <v>-1.5837401607471688E-2</v>
      </c>
      <c r="F3203">
        <v>3201</v>
      </c>
      <c r="G3203">
        <f t="shared" ref="G3203:G3266" ca="1" si="52">_xlfn.NORM.INV(RAND(),$N$5,$N$6)</f>
        <v>-2.8492825210867156E-2</v>
      </c>
    </row>
    <row r="3204" spans="2:7" x14ac:dyDescent="0.2">
      <c r="B3204" s="149">
        <v>40682</v>
      </c>
      <c r="C3204">
        <v>19.450918000000001</v>
      </c>
      <c r="D3204">
        <v>2.2678524850896975E-3</v>
      </c>
      <c r="E3204">
        <v>2.2678524850896975E-3</v>
      </c>
      <c r="F3204">
        <v>3202</v>
      </c>
      <c r="G3204">
        <f t="shared" ca="1" si="52"/>
        <v>-4.1326920001781217E-2</v>
      </c>
    </row>
    <row r="3205" spans="2:7" x14ac:dyDescent="0.2">
      <c r="B3205" s="149">
        <v>40681</v>
      </c>
      <c r="C3205">
        <v>19.406905999999999</v>
      </c>
      <c r="D3205">
        <v>-4.1304385627607569E-2</v>
      </c>
      <c r="E3205">
        <v>-4.1304385627607569E-2</v>
      </c>
      <c r="F3205">
        <v>3203</v>
      </c>
      <c r="G3205">
        <f t="shared" ca="1" si="52"/>
        <v>-1.2722787789422067E-2</v>
      </c>
    </row>
    <row r="3206" spans="2:7" x14ac:dyDescent="0.2">
      <c r="B3206" s="149">
        <v>40680</v>
      </c>
      <c r="C3206">
        <v>20.243031999999999</v>
      </c>
      <c r="D3206">
        <v>2.1785206694104808E-3</v>
      </c>
      <c r="E3206">
        <v>2.1785206694104808E-3</v>
      </c>
      <c r="F3206">
        <v>3204</v>
      </c>
      <c r="G3206">
        <f t="shared" ca="1" si="52"/>
        <v>2.5754867395845819E-2</v>
      </c>
    </row>
    <row r="3207" spans="2:7" x14ac:dyDescent="0.2">
      <c r="B3207" s="149">
        <v>40679</v>
      </c>
      <c r="C3207">
        <v>20.199027999999998</v>
      </c>
      <c r="D3207">
        <v>-1.5021354584408852E-2</v>
      </c>
      <c r="E3207">
        <v>-1.5021354584408852E-2</v>
      </c>
      <c r="F3207">
        <v>3205</v>
      </c>
      <c r="G3207">
        <f t="shared" ca="1" si="52"/>
        <v>3.4788903666147786E-2</v>
      </c>
    </row>
    <row r="3208" spans="2:7" x14ac:dyDescent="0.2">
      <c r="B3208" s="149">
        <v>40676</v>
      </c>
      <c r="C3208">
        <v>20.507072000000001</v>
      </c>
      <c r="D3208">
        <v>-2.1414445303387726E-3</v>
      </c>
      <c r="E3208">
        <v>-2.1414445303387726E-3</v>
      </c>
      <c r="F3208">
        <v>3206</v>
      </c>
      <c r="G3208">
        <f t="shared" ca="1" si="52"/>
        <v>9.2696885189557758E-3</v>
      </c>
    </row>
    <row r="3209" spans="2:7" x14ac:dyDescent="0.2">
      <c r="B3209" s="149">
        <v>40675</v>
      </c>
      <c r="C3209">
        <v>20.551081</v>
      </c>
      <c r="D3209">
        <v>-1.6842068602826211E-2</v>
      </c>
      <c r="E3209">
        <v>-1.6842068602826211E-2</v>
      </c>
      <c r="F3209">
        <v>3207</v>
      </c>
      <c r="G3209">
        <f t="shared" ca="1" si="52"/>
        <v>-4.8883917122520687E-2</v>
      </c>
    </row>
    <row r="3210" spans="2:7" x14ac:dyDescent="0.2">
      <c r="B3210" s="149">
        <v>40674</v>
      </c>
      <c r="C3210">
        <v>20.903133</v>
      </c>
      <c r="D3210">
        <v>1.4957157990431546E-2</v>
      </c>
      <c r="E3210">
        <v>1.4957157990431546E-2</v>
      </c>
      <c r="F3210">
        <v>3208</v>
      </c>
      <c r="G3210">
        <f t="shared" ca="1" si="52"/>
        <v>-4.5583083518104646E-2</v>
      </c>
    </row>
    <row r="3211" spans="2:7" x14ac:dyDescent="0.2">
      <c r="B3211" s="149">
        <v>40673</v>
      </c>
      <c r="C3211">
        <v>20.595089000000002</v>
      </c>
      <c r="D3211">
        <v>-1.2658057325031481E-2</v>
      </c>
      <c r="E3211">
        <v>-1.2658057325031481E-2</v>
      </c>
      <c r="F3211">
        <v>3209</v>
      </c>
      <c r="G3211">
        <f t="shared" ca="1" si="52"/>
        <v>4.4465917508807722E-3</v>
      </c>
    </row>
    <row r="3212" spans="2:7" x14ac:dyDescent="0.2">
      <c r="B3212" s="149">
        <v>40672</v>
      </c>
      <c r="C3212">
        <v>20.859124999999999</v>
      </c>
      <c r="D3212">
        <v>-1.2499927212605557E-2</v>
      </c>
      <c r="E3212">
        <v>-1.2499927212605557E-2</v>
      </c>
      <c r="F3212">
        <v>3210</v>
      </c>
      <c r="G3212">
        <f t="shared" ca="1" si="52"/>
        <v>-2.006394908893017E-2</v>
      </c>
    </row>
    <row r="3213" spans="2:7" x14ac:dyDescent="0.2">
      <c r="B3213" s="149">
        <v>40669</v>
      </c>
      <c r="C3213">
        <v>21.123163000000002</v>
      </c>
      <c r="D3213">
        <v>0</v>
      </c>
      <c r="E3213">
        <v>0</v>
      </c>
      <c r="F3213">
        <v>3211</v>
      </c>
      <c r="G3213">
        <f t="shared" ca="1" si="52"/>
        <v>1.908167077314245E-3</v>
      </c>
    </row>
    <row r="3214" spans="2:7" x14ac:dyDescent="0.2">
      <c r="B3214" s="149">
        <v>40668</v>
      </c>
      <c r="C3214">
        <v>21.123163000000002</v>
      </c>
      <c r="D3214">
        <v>-6.2114247119337985E-3</v>
      </c>
      <c r="E3214">
        <v>-6.2114247119337985E-3</v>
      </c>
      <c r="F3214">
        <v>3212</v>
      </c>
      <c r="G3214">
        <f t="shared" ca="1" si="52"/>
        <v>-6.0896610595479825E-3</v>
      </c>
    </row>
    <row r="3215" spans="2:7" x14ac:dyDescent="0.2">
      <c r="B3215" s="149">
        <v>40667</v>
      </c>
      <c r="C3215">
        <v>21.255188</v>
      </c>
      <c r="D3215">
        <v>-2.0659938649316388E-3</v>
      </c>
      <c r="E3215">
        <v>-2.0659938649316388E-3</v>
      </c>
      <c r="F3215">
        <v>3213</v>
      </c>
      <c r="G3215">
        <f t="shared" ca="1" si="52"/>
        <v>-4.282227698601921E-2</v>
      </c>
    </row>
    <row r="3216" spans="2:7" x14ac:dyDescent="0.2">
      <c r="B3216" s="149">
        <v>40666</v>
      </c>
      <c r="C3216">
        <v>21.299192000000001</v>
      </c>
      <c r="D3216">
        <v>-3.585649904222505E-2</v>
      </c>
      <c r="E3216">
        <v>-3.585649904222505E-2</v>
      </c>
      <c r="F3216">
        <v>3214</v>
      </c>
      <c r="G3216">
        <f t="shared" ca="1" si="52"/>
        <v>-4.4064944073925354E-2</v>
      </c>
    </row>
    <row r="3217" spans="2:7" x14ac:dyDescent="0.2">
      <c r="B3217" s="149">
        <v>40665</v>
      </c>
      <c r="C3217">
        <v>22.091308999999999</v>
      </c>
      <c r="D3217">
        <v>1.9959356481862142E-3</v>
      </c>
      <c r="E3217">
        <v>1.9959356481862142E-3</v>
      </c>
      <c r="F3217">
        <v>3215</v>
      </c>
      <c r="G3217">
        <f t="shared" ca="1" si="52"/>
        <v>4.3460282991769669E-2</v>
      </c>
    </row>
    <row r="3218" spans="2:7" x14ac:dyDescent="0.2">
      <c r="B3218" s="149">
        <v>40662</v>
      </c>
      <c r="C3218">
        <v>22.047304</v>
      </c>
      <c r="D3218">
        <v>-1.7647130900379671E-2</v>
      </c>
      <c r="E3218">
        <v>-1.7647130900379671E-2</v>
      </c>
      <c r="F3218">
        <v>3216</v>
      </c>
      <c r="G3218">
        <f t="shared" ca="1" si="52"/>
        <v>2.2432935135942123E-2</v>
      </c>
    </row>
    <row r="3219" spans="2:7" x14ac:dyDescent="0.2">
      <c r="B3219" s="149">
        <v>40661</v>
      </c>
      <c r="C3219">
        <v>22.443365</v>
      </c>
      <c r="D3219">
        <v>0</v>
      </c>
      <c r="E3219">
        <v>0</v>
      </c>
      <c r="F3219">
        <v>3217</v>
      </c>
      <c r="G3219">
        <f t="shared" ca="1" si="52"/>
        <v>4.9143316736867601E-2</v>
      </c>
    </row>
    <row r="3220" spans="2:7" x14ac:dyDescent="0.2">
      <c r="B3220" s="149">
        <v>40660</v>
      </c>
      <c r="C3220">
        <v>22.443365</v>
      </c>
      <c r="D3220">
        <v>1.9646097908426552E-3</v>
      </c>
      <c r="E3220">
        <v>1.9646097908426552E-3</v>
      </c>
      <c r="F3220">
        <v>3218</v>
      </c>
      <c r="G3220">
        <f t="shared" ca="1" si="52"/>
        <v>-1.3563063804518924E-2</v>
      </c>
    </row>
    <row r="3221" spans="2:7" x14ac:dyDescent="0.2">
      <c r="B3221" s="149">
        <v>40659</v>
      </c>
      <c r="C3221">
        <v>22.399359</v>
      </c>
      <c r="D3221">
        <v>1.9686563604978881E-3</v>
      </c>
      <c r="E3221">
        <v>1.9686563604978881E-3</v>
      </c>
      <c r="F3221">
        <v>3219</v>
      </c>
      <c r="G3221">
        <f t="shared" ca="1" si="52"/>
        <v>7.660479840348694E-2</v>
      </c>
    </row>
    <row r="3222" spans="2:7" x14ac:dyDescent="0.2">
      <c r="B3222" s="149">
        <v>40658</v>
      </c>
      <c r="C3222">
        <v>22.355349</v>
      </c>
      <c r="D3222">
        <v>2.213277258570687E-2</v>
      </c>
      <c r="E3222">
        <v>2.213277258570687E-2</v>
      </c>
      <c r="F3222">
        <v>3220</v>
      </c>
      <c r="G3222">
        <f t="shared" ca="1" si="52"/>
        <v>8.1452946759966699E-2</v>
      </c>
    </row>
    <row r="3223" spans="2:7" x14ac:dyDescent="0.2">
      <c r="B3223" s="149">
        <v>40654</v>
      </c>
      <c r="C3223">
        <v>21.871276999999999</v>
      </c>
      <c r="D3223">
        <v>0</v>
      </c>
      <c r="E3223">
        <v>0</v>
      </c>
      <c r="F3223">
        <v>3221</v>
      </c>
      <c r="G3223">
        <f t="shared" ca="1" si="52"/>
        <v>3.779048377756667E-2</v>
      </c>
    </row>
    <row r="3224" spans="2:7" x14ac:dyDescent="0.2">
      <c r="B3224" s="149">
        <v>40653</v>
      </c>
      <c r="C3224">
        <v>21.871276999999999</v>
      </c>
      <c r="D3224">
        <v>-9.9601159895051847E-3</v>
      </c>
      <c r="E3224">
        <v>-9.9601159895051847E-3</v>
      </c>
      <c r="F3224">
        <v>3222</v>
      </c>
      <c r="G3224">
        <f t="shared" ca="1" si="52"/>
        <v>-1.7844592133816249E-2</v>
      </c>
    </row>
    <row r="3225" spans="2:7" x14ac:dyDescent="0.2">
      <c r="B3225" s="149">
        <v>40652</v>
      </c>
      <c r="C3225">
        <v>22.091308999999999</v>
      </c>
      <c r="D3225">
        <v>-2.1442516454428198E-2</v>
      </c>
      <c r="E3225">
        <v>-2.1442516454428198E-2</v>
      </c>
      <c r="F3225">
        <v>3223</v>
      </c>
      <c r="G3225">
        <f t="shared" ca="1" si="52"/>
        <v>1.1788481231281116E-2</v>
      </c>
    </row>
    <row r="3226" spans="2:7" x14ac:dyDescent="0.2">
      <c r="B3226" s="149">
        <v>40651</v>
      </c>
      <c r="C3226">
        <v>22.575382000000001</v>
      </c>
      <c r="D3226">
        <v>3.9139307010051666E-3</v>
      </c>
      <c r="E3226">
        <v>3.9139307010051666E-3</v>
      </c>
      <c r="F3226">
        <v>3224</v>
      </c>
      <c r="G3226">
        <f t="shared" ca="1" si="52"/>
        <v>-3.7936528774628601E-2</v>
      </c>
    </row>
    <row r="3227" spans="2:7" x14ac:dyDescent="0.2">
      <c r="B3227" s="149">
        <v>40648</v>
      </c>
      <c r="C3227">
        <v>22.487368</v>
      </c>
      <c r="D3227">
        <v>-1.1605565914131696E-2</v>
      </c>
      <c r="E3227">
        <v>-1.1605565914131696E-2</v>
      </c>
      <c r="F3227">
        <v>3225</v>
      </c>
      <c r="G3227">
        <f t="shared" ca="1" si="52"/>
        <v>-6.0530566728392458E-2</v>
      </c>
    </row>
    <row r="3228" spans="2:7" x14ac:dyDescent="0.2">
      <c r="B3228" s="149">
        <v>40646</v>
      </c>
      <c r="C3228">
        <v>22.751411000000001</v>
      </c>
      <c r="D3228">
        <v>1.9723821234272489E-2</v>
      </c>
      <c r="E3228">
        <v>1.9723821234272489E-2</v>
      </c>
      <c r="F3228">
        <v>3226</v>
      </c>
      <c r="G3228">
        <f t="shared" ca="1" si="52"/>
        <v>-1.2437400367427956E-2</v>
      </c>
    </row>
    <row r="3229" spans="2:7" x14ac:dyDescent="0.2">
      <c r="B3229" s="149">
        <v>40644</v>
      </c>
      <c r="C3229">
        <v>22.311346</v>
      </c>
      <c r="D3229">
        <v>-3.9772413538142523E-2</v>
      </c>
      <c r="E3229">
        <v>-3.9772413538142523E-2</v>
      </c>
      <c r="F3229">
        <v>3227</v>
      </c>
      <c r="G3229">
        <f t="shared" ca="1" si="52"/>
        <v>-2.8200333406058031E-3</v>
      </c>
    </row>
    <row r="3230" spans="2:7" x14ac:dyDescent="0.2">
      <c r="B3230" s="149">
        <v>40641</v>
      </c>
      <c r="C3230">
        <v>23.235476999999999</v>
      </c>
      <c r="D3230">
        <v>-1.8587532528815582E-2</v>
      </c>
      <c r="E3230">
        <v>-1.8587532528815582E-2</v>
      </c>
      <c r="F3230">
        <v>3228</v>
      </c>
      <c r="G3230">
        <f t="shared" ca="1" si="52"/>
        <v>-6.0969503126143913E-3</v>
      </c>
    </row>
    <row r="3231" spans="2:7" x14ac:dyDescent="0.2">
      <c r="B3231" s="149">
        <v>40640</v>
      </c>
      <c r="C3231">
        <v>23.675547000000002</v>
      </c>
      <c r="D3231">
        <v>3.7314204809558785E-3</v>
      </c>
      <c r="E3231">
        <v>3.7314204809558785E-3</v>
      </c>
      <c r="F3231">
        <v>3229</v>
      </c>
      <c r="G3231">
        <f t="shared" ca="1" si="52"/>
        <v>2.0267631558904126E-3</v>
      </c>
    </row>
    <row r="3232" spans="2:7" x14ac:dyDescent="0.2">
      <c r="B3232" s="149">
        <v>40639</v>
      </c>
      <c r="C3232">
        <v>23.587531999999999</v>
      </c>
      <c r="D3232">
        <v>2.6819867330046942E-2</v>
      </c>
      <c r="E3232">
        <v>2.6819867330046942E-2</v>
      </c>
      <c r="F3232">
        <v>3230</v>
      </c>
      <c r="G3232">
        <f t="shared" ca="1" si="52"/>
        <v>1.3518666081391836E-2</v>
      </c>
    </row>
    <row r="3233" spans="2:7" x14ac:dyDescent="0.2">
      <c r="B3233" s="149">
        <v>40638</v>
      </c>
      <c r="C3233">
        <v>22.971440999999999</v>
      </c>
      <c r="D3233">
        <v>9.6710485340886203E-3</v>
      </c>
      <c r="E3233">
        <v>9.6710485340886203E-3</v>
      </c>
      <c r="F3233">
        <v>3231</v>
      </c>
      <c r="G3233">
        <f t="shared" ca="1" si="52"/>
        <v>-4.3449539686698777E-2</v>
      </c>
    </row>
    <row r="3234" spans="2:7" x14ac:dyDescent="0.2">
      <c r="B3234" s="149">
        <v>40637</v>
      </c>
      <c r="C3234">
        <v>22.751411000000001</v>
      </c>
      <c r="D3234">
        <v>3.6072202877588382E-2</v>
      </c>
      <c r="E3234">
        <v>3.6072202877588382E-2</v>
      </c>
      <c r="F3234">
        <v>3232</v>
      </c>
      <c r="G3234">
        <f t="shared" ca="1" si="52"/>
        <v>-2.8384555622078686E-2</v>
      </c>
    </row>
    <row r="3235" spans="2:7" x14ac:dyDescent="0.2">
      <c r="B3235" s="149">
        <v>40634</v>
      </c>
      <c r="C3235">
        <v>21.959291</v>
      </c>
      <c r="D3235">
        <v>2.6749079811885679E-2</v>
      </c>
      <c r="E3235">
        <v>2.6749079811885679E-2</v>
      </c>
      <c r="F3235">
        <v>3233</v>
      </c>
      <c r="G3235">
        <f t="shared" ca="1" si="52"/>
        <v>-1.3896273083580827E-2</v>
      </c>
    </row>
    <row r="3236" spans="2:7" x14ac:dyDescent="0.2">
      <c r="B3236" s="149">
        <v>40633</v>
      </c>
      <c r="C3236">
        <v>21.387203</v>
      </c>
      <c r="D3236">
        <v>6.2109542385604451E-3</v>
      </c>
      <c r="E3236">
        <v>6.2109542385604451E-3</v>
      </c>
      <c r="F3236">
        <v>3234</v>
      </c>
      <c r="G3236">
        <f t="shared" ca="1" si="52"/>
        <v>-6.6716369550968713E-2</v>
      </c>
    </row>
    <row r="3237" spans="2:7" x14ac:dyDescent="0.2">
      <c r="B3237" s="149">
        <v>40632</v>
      </c>
      <c r="C3237">
        <v>21.255188</v>
      </c>
      <c r="D3237">
        <v>-2.0659938649316388E-3</v>
      </c>
      <c r="E3237">
        <v>-2.0659938649316388E-3</v>
      </c>
      <c r="F3237">
        <v>3235</v>
      </c>
      <c r="G3237">
        <f t="shared" ca="1" si="52"/>
        <v>5.0933569458318659E-2</v>
      </c>
    </row>
    <row r="3238" spans="2:7" x14ac:dyDescent="0.2">
      <c r="B3238" s="149">
        <v>40631</v>
      </c>
      <c r="C3238">
        <v>21.299192000000001</v>
      </c>
      <c r="D3238">
        <v>-2.0617810911832241E-3</v>
      </c>
      <c r="E3238">
        <v>-2.0617810911832241E-3</v>
      </c>
      <c r="F3238">
        <v>3236</v>
      </c>
      <c r="G3238">
        <f t="shared" ca="1" si="52"/>
        <v>6.1516842903174267E-2</v>
      </c>
    </row>
    <row r="3239" spans="2:7" x14ac:dyDescent="0.2">
      <c r="B3239" s="149">
        <v>40630</v>
      </c>
      <c r="C3239">
        <v>21.343197</v>
      </c>
      <c r="D3239">
        <v>6.2239347363042116E-3</v>
      </c>
      <c r="E3239">
        <v>6.2239347363042116E-3</v>
      </c>
      <c r="F3239">
        <v>3237</v>
      </c>
      <c r="G3239">
        <f t="shared" ca="1" si="52"/>
        <v>3.2667187024635613E-2</v>
      </c>
    </row>
    <row r="3240" spans="2:7" x14ac:dyDescent="0.2">
      <c r="B3240" s="149">
        <v>40627</v>
      </c>
      <c r="C3240">
        <v>21.211179999999999</v>
      </c>
      <c r="D3240">
        <v>-2.0324978138666513E-2</v>
      </c>
      <c r="E3240">
        <v>-2.0324978138666513E-2</v>
      </c>
      <c r="F3240">
        <v>3238</v>
      </c>
      <c r="G3240">
        <f t="shared" ca="1" si="52"/>
        <v>-4.7204359594312769E-3</v>
      </c>
    </row>
    <row r="3241" spans="2:7" x14ac:dyDescent="0.2">
      <c r="B3241" s="149">
        <v>40626</v>
      </c>
      <c r="C3241">
        <v>21.651240999999999</v>
      </c>
      <c r="D3241">
        <v>-1.4028230692876262E-2</v>
      </c>
      <c r="E3241">
        <v>-1.4028230692876262E-2</v>
      </c>
      <c r="F3241">
        <v>3239</v>
      </c>
      <c r="G3241">
        <f t="shared" ca="1" si="52"/>
        <v>6.7117803766136982E-3</v>
      </c>
    </row>
    <row r="3242" spans="2:7" x14ac:dyDescent="0.2">
      <c r="B3242" s="149">
        <v>40625</v>
      </c>
      <c r="C3242">
        <v>21.959291</v>
      </c>
      <c r="D3242">
        <v>2.0449852610869953E-2</v>
      </c>
      <c r="E3242">
        <v>2.0449852610869953E-2</v>
      </c>
      <c r="F3242">
        <v>3240</v>
      </c>
      <c r="G3242">
        <f t="shared" ca="1" si="52"/>
        <v>-8.0375822579044787E-3</v>
      </c>
    </row>
    <row r="3243" spans="2:7" x14ac:dyDescent="0.2">
      <c r="B3243" s="149">
        <v>40624</v>
      </c>
      <c r="C3243">
        <v>21.519226</v>
      </c>
      <c r="D3243">
        <v>0</v>
      </c>
      <c r="E3243">
        <v>0</v>
      </c>
      <c r="F3243">
        <v>3241</v>
      </c>
      <c r="G3243">
        <f t="shared" ca="1" si="52"/>
        <v>3.3948879778608186E-2</v>
      </c>
    </row>
    <row r="3244" spans="2:7" x14ac:dyDescent="0.2">
      <c r="B3244" s="149">
        <v>40623</v>
      </c>
      <c r="C3244">
        <v>21.519226</v>
      </c>
      <c r="D3244">
        <v>-1.8072093166407517E-2</v>
      </c>
      <c r="E3244">
        <v>-1.8072093166407517E-2</v>
      </c>
      <c r="F3244">
        <v>3242</v>
      </c>
      <c r="G3244">
        <f t="shared" ca="1" si="52"/>
        <v>-5.4479416554290491E-2</v>
      </c>
    </row>
    <row r="3245" spans="2:7" x14ac:dyDescent="0.2">
      <c r="B3245" s="149">
        <v>40620</v>
      </c>
      <c r="C3245">
        <v>21.915281</v>
      </c>
      <c r="D3245">
        <v>1.8404704704527965E-2</v>
      </c>
      <c r="E3245">
        <v>1.8404704704527965E-2</v>
      </c>
      <c r="F3245">
        <v>3243</v>
      </c>
      <c r="G3245">
        <f t="shared" ca="1" si="52"/>
        <v>-4.9030616861694713E-3</v>
      </c>
    </row>
    <row r="3246" spans="2:7" x14ac:dyDescent="0.2">
      <c r="B3246" s="149">
        <v>40619</v>
      </c>
      <c r="C3246">
        <v>21.519226</v>
      </c>
      <c r="D3246">
        <v>2.0876779678280392E-2</v>
      </c>
      <c r="E3246">
        <v>2.0876779678280392E-2</v>
      </c>
      <c r="F3246">
        <v>3244</v>
      </c>
      <c r="G3246">
        <f t="shared" ca="1" si="52"/>
        <v>5.4747889392569284E-2</v>
      </c>
    </row>
    <row r="3247" spans="2:7" x14ac:dyDescent="0.2">
      <c r="B3247" s="149">
        <v>40618</v>
      </c>
      <c r="C3247">
        <v>21.079160999999999</v>
      </c>
      <c r="D3247">
        <v>-1.0330485776174151E-2</v>
      </c>
      <c r="E3247">
        <v>-1.0330485776174151E-2</v>
      </c>
      <c r="F3247">
        <v>3245</v>
      </c>
      <c r="G3247">
        <f t="shared" ca="1" si="52"/>
        <v>2.3611176770439155E-2</v>
      </c>
    </row>
    <row r="3248" spans="2:7" x14ac:dyDescent="0.2">
      <c r="B3248" s="149">
        <v>40617</v>
      </c>
      <c r="C3248">
        <v>21.299192000000001</v>
      </c>
      <c r="D3248">
        <v>-1.2244871837620106E-2</v>
      </c>
      <c r="E3248">
        <v>-1.2244871837620106E-2</v>
      </c>
      <c r="F3248">
        <v>3246</v>
      </c>
      <c r="G3248">
        <f t="shared" ca="1" si="52"/>
        <v>1.8289838676505622E-2</v>
      </c>
    </row>
    <row r="3249" spans="2:7" x14ac:dyDescent="0.2">
      <c r="B3249" s="149">
        <v>40616</v>
      </c>
      <c r="C3249">
        <v>21.563230999999998</v>
      </c>
      <c r="D3249">
        <v>-2.9703017967918643E-2</v>
      </c>
      <c r="E3249">
        <v>-2.9703017967918643E-2</v>
      </c>
      <c r="F3249">
        <v>3247</v>
      </c>
      <c r="G3249">
        <f t="shared" ca="1" si="52"/>
        <v>2.6916162359624275E-4</v>
      </c>
    </row>
    <row r="3250" spans="2:7" x14ac:dyDescent="0.2">
      <c r="B3250" s="149">
        <v>40613</v>
      </c>
      <c r="C3250">
        <v>22.223331000000002</v>
      </c>
      <c r="D3250">
        <v>5.9761963403799547E-3</v>
      </c>
      <c r="E3250">
        <v>5.9761963403799547E-3</v>
      </c>
      <c r="F3250">
        <v>3248</v>
      </c>
      <c r="G3250">
        <f t="shared" ca="1" si="52"/>
        <v>-4.5161045591900616E-2</v>
      </c>
    </row>
    <row r="3251" spans="2:7" x14ac:dyDescent="0.2">
      <c r="B3251" s="149">
        <v>40612</v>
      </c>
      <c r="C3251">
        <v>22.091308999999999</v>
      </c>
      <c r="D3251">
        <v>-3.2755423254106672E-2</v>
      </c>
      <c r="E3251">
        <v>-3.2755423254106672E-2</v>
      </c>
      <c r="F3251">
        <v>3249</v>
      </c>
      <c r="G3251">
        <f t="shared" ca="1" si="52"/>
        <v>-6.3135968134860462E-3</v>
      </c>
    </row>
    <row r="3252" spans="2:7" x14ac:dyDescent="0.2">
      <c r="B3252" s="149">
        <v>40611</v>
      </c>
      <c r="C3252">
        <v>22.839424000000001</v>
      </c>
      <c r="D3252">
        <v>5.8140070002721898E-3</v>
      </c>
      <c r="E3252">
        <v>5.8140070002721898E-3</v>
      </c>
      <c r="F3252">
        <v>3250</v>
      </c>
      <c r="G3252">
        <f t="shared" ca="1" si="52"/>
        <v>7.0056582033112599E-3</v>
      </c>
    </row>
    <row r="3253" spans="2:7" x14ac:dyDescent="0.2">
      <c r="B3253" s="149">
        <v>40610</v>
      </c>
      <c r="C3253">
        <v>22.707402999999999</v>
      </c>
      <c r="D3253">
        <v>-5.7803997158598092E-3</v>
      </c>
      <c r="E3253">
        <v>-5.7803997158598092E-3</v>
      </c>
      <c r="F3253">
        <v>3251</v>
      </c>
      <c r="G3253">
        <f t="shared" ca="1" si="52"/>
        <v>-2.2413037683759074E-2</v>
      </c>
    </row>
    <row r="3254" spans="2:7" x14ac:dyDescent="0.2">
      <c r="B3254" s="149">
        <v>40609</v>
      </c>
      <c r="C3254">
        <v>22.839424000000001</v>
      </c>
      <c r="D3254">
        <v>3.8684633669533778E-3</v>
      </c>
      <c r="E3254">
        <v>3.8684633669533778E-3</v>
      </c>
      <c r="F3254">
        <v>3252</v>
      </c>
      <c r="G3254">
        <f t="shared" ca="1" si="52"/>
        <v>3.6238101279185343E-2</v>
      </c>
    </row>
    <row r="3255" spans="2:7" x14ac:dyDescent="0.2">
      <c r="B3255" s="149">
        <v>40606</v>
      </c>
      <c r="C3255">
        <v>22.751411000000001</v>
      </c>
      <c r="D3255">
        <v>-1.3358727976930588E-2</v>
      </c>
      <c r="E3255">
        <v>-1.3358727976930588E-2</v>
      </c>
      <c r="F3255">
        <v>3253</v>
      </c>
      <c r="G3255">
        <f t="shared" ca="1" si="52"/>
        <v>3.7059861638502868E-2</v>
      </c>
    </row>
    <row r="3256" spans="2:7" x14ac:dyDescent="0.2">
      <c r="B3256" s="149">
        <v>40605</v>
      </c>
      <c r="C3256">
        <v>23.059456000000001</v>
      </c>
      <c r="D3256">
        <v>9.6338681746089474E-3</v>
      </c>
      <c r="E3256">
        <v>9.6338681746089474E-3</v>
      </c>
      <c r="F3256">
        <v>3254</v>
      </c>
      <c r="G3256">
        <f t="shared" ca="1" si="52"/>
        <v>1.778138220486265E-2</v>
      </c>
    </row>
    <row r="3257" spans="2:7" x14ac:dyDescent="0.2">
      <c r="B3257" s="149">
        <v>40603</v>
      </c>
      <c r="C3257">
        <v>22.839424000000001</v>
      </c>
      <c r="D3257">
        <v>1.5655722804020507E-2</v>
      </c>
      <c r="E3257">
        <v>1.5655722804020507E-2</v>
      </c>
      <c r="F3257">
        <v>3255</v>
      </c>
      <c r="G3257">
        <f t="shared" ca="1" si="52"/>
        <v>1.6112745103494155E-2</v>
      </c>
    </row>
    <row r="3258" spans="2:7" x14ac:dyDescent="0.2">
      <c r="B3258" s="149">
        <v>40602</v>
      </c>
      <c r="C3258">
        <v>22.487368</v>
      </c>
      <c r="D3258">
        <v>-1.1605565914131696E-2</v>
      </c>
      <c r="E3258">
        <v>-1.1605565914131696E-2</v>
      </c>
      <c r="F3258">
        <v>3256</v>
      </c>
      <c r="G3258">
        <f t="shared" ca="1" si="52"/>
        <v>4.7204458066482671E-2</v>
      </c>
    </row>
    <row r="3259" spans="2:7" x14ac:dyDescent="0.2">
      <c r="B3259" s="149">
        <v>40599</v>
      </c>
      <c r="C3259">
        <v>22.751411000000001</v>
      </c>
      <c r="D3259">
        <v>-2.2684302791856618E-2</v>
      </c>
      <c r="E3259">
        <v>-2.2684302791856618E-2</v>
      </c>
      <c r="F3259">
        <v>3257</v>
      </c>
      <c r="G3259">
        <f t="shared" ca="1" si="52"/>
        <v>4.2438676965489121E-2</v>
      </c>
    </row>
    <row r="3260" spans="2:7" x14ac:dyDescent="0.2">
      <c r="B3260" s="149">
        <v>40598</v>
      </c>
      <c r="C3260">
        <v>23.279489999999999</v>
      </c>
      <c r="D3260">
        <v>-1.4897463305396177E-2</v>
      </c>
      <c r="E3260">
        <v>-1.4897463305396177E-2</v>
      </c>
      <c r="F3260">
        <v>3258</v>
      </c>
      <c r="G3260">
        <f t="shared" ca="1" si="52"/>
        <v>-5.1496247742092716E-2</v>
      </c>
    </row>
    <row r="3261" spans="2:7" x14ac:dyDescent="0.2">
      <c r="B3261" s="149">
        <v>40597</v>
      </c>
      <c r="C3261">
        <v>23.631540000000001</v>
      </c>
      <c r="D3261">
        <v>-1.2867682303792392E-2</v>
      </c>
      <c r="E3261">
        <v>-1.2867682303792392E-2</v>
      </c>
      <c r="F3261">
        <v>3259</v>
      </c>
      <c r="G3261">
        <f t="shared" ca="1" si="52"/>
        <v>3.0212318929167845E-2</v>
      </c>
    </row>
    <row r="3262" spans="2:7" x14ac:dyDescent="0.2">
      <c r="B3262" s="149">
        <v>40596</v>
      </c>
      <c r="C3262">
        <v>23.939587</v>
      </c>
      <c r="D3262">
        <v>9.2763115263915473E-3</v>
      </c>
      <c r="E3262">
        <v>9.2763115263915473E-3</v>
      </c>
      <c r="F3262">
        <v>3260</v>
      </c>
      <c r="G3262">
        <f t="shared" ca="1" si="52"/>
        <v>-1.5835287169349149E-2</v>
      </c>
    </row>
    <row r="3263" spans="2:7" x14ac:dyDescent="0.2">
      <c r="B3263" s="149">
        <v>40595</v>
      </c>
      <c r="C3263">
        <v>23.719556999999998</v>
      </c>
      <c r="D3263">
        <v>-1.1009108517718169E-2</v>
      </c>
      <c r="E3263">
        <v>-1.1009108517718169E-2</v>
      </c>
      <c r="F3263">
        <v>3261</v>
      </c>
      <c r="G3263">
        <f t="shared" ca="1" si="52"/>
        <v>-1.8932085228622608E-2</v>
      </c>
    </row>
    <row r="3264" spans="2:7" x14ac:dyDescent="0.2">
      <c r="B3264" s="149">
        <v>40592</v>
      </c>
      <c r="C3264">
        <v>23.983595000000001</v>
      </c>
      <c r="D3264">
        <v>-1.6245472556747423E-2</v>
      </c>
      <c r="E3264">
        <v>-1.6245472556747423E-2</v>
      </c>
      <c r="F3264">
        <v>3262</v>
      </c>
      <c r="G3264">
        <f t="shared" ca="1" si="52"/>
        <v>-9.8386707759301976E-3</v>
      </c>
    </row>
    <row r="3265" spans="2:7" x14ac:dyDescent="0.2">
      <c r="B3265" s="149">
        <v>40591</v>
      </c>
      <c r="C3265">
        <v>24.379653999999999</v>
      </c>
      <c r="D3265">
        <v>-1.2477551570628558E-2</v>
      </c>
      <c r="E3265">
        <v>-1.2477551570628558E-2</v>
      </c>
      <c r="F3265">
        <v>3263</v>
      </c>
      <c r="G3265">
        <f t="shared" ca="1" si="52"/>
        <v>2.2576481173575112E-2</v>
      </c>
    </row>
    <row r="3266" spans="2:7" x14ac:dyDescent="0.2">
      <c r="B3266" s="149">
        <v>40590</v>
      </c>
      <c r="C3266">
        <v>24.687695999999999</v>
      </c>
      <c r="D3266">
        <v>-2.4347855572143737E-2</v>
      </c>
      <c r="E3266">
        <v>-2.4347855572143737E-2</v>
      </c>
      <c r="F3266">
        <v>3264</v>
      </c>
      <c r="G3266">
        <f t="shared" ca="1" si="52"/>
        <v>-9.9134992429867168E-3</v>
      </c>
    </row>
    <row r="3267" spans="2:7" x14ac:dyDescent="0.2">
      <c r="B3267" s="149">
        <v>40589</v>
      </c>
      <c r="C3267">
        <v>25.303788999999998</v>
      </c>
      <c r="D3267">
        <v>5.2447245465853084E-3</v>
      </c>
      <c r="E3267">
        <v>5.2447245465853084E-3</v>
      </c>
      <c r="F3267">
        <v>3265</v>
      </c>
      <c r="G3267">
        <f t="shared" ref="G3267:G3330" ca="1" si="53">_xlfn.NORM.INV(RAND(),$N$5,$N$6)</f>
        <v>-3.3410027252022915E-3</v>
      </c>
    </row>
    <row r="3268" spans="2:7" x14ac:dyDescent="0.2">
      <c r="B3268" s="149">
        <v>40588</v>
      </c>
      <c r="C3268">
        <v>25.171769999999999</v>
      </c>
      <c r="D3268">
        <v>3.9999828124947678E-2</v>
      </c>
      <c r="E3268">
        <v>3.9999828124947678E-2</v>
      </c>
      <c r="F3268">
        <v>3266</v>
      </c>
      <c r="G3268">
        <f t="shared" ca="1" si="53"/>
        <v>5.7496639430335506E-2</v>
      </c>
    </row>
    <row r="3269" spans="2:7" x14ac:dyDescent="0.2">
      <c r="B3269" s="149">
        <v>40585</v>
      </c>
      <c r="C3269">
        <v>24.203628999999999</v>
      </c>
      <c r="D3269">
        <v>4.3643274639213379E-2</v>
      </c>
      <c r="E3269">
        <v>4.3643274639213379E-2</v>
      </c>
      <c r="F3269">
        <v>3267</v>
      </c>
      <c r="G3269">
        <f t="shared" ca="1" si="53"/>
        <v>-1.57153616144011E-2</v>
      </c>
    </row>
    <row r="3270" spans="2:7" x14ac:dyDescent="0.2">
      <c r="B3270" s="149">
        <v>40584</v>
      </c>
      <c r="C3270">
        <v>23.191476999999999</v>
      </c>
      <c r="D3270">
        <v>-2.0445990117989782E-2</v>
      </c>
      <c r="E3270">
        <v>-2.0445990117989782E-2</v>
      </c>
      <c r="F3270">
        <v>3268</v>
      </c>
      <c r="G3270">
        <f t="shared" ca="1" si="53"/>
        <v>-5.8828510883604856E-2</v>
      </c>
    </row>
    <row r="3271" spans="2:7" x14ac:dyDescent="0.2">
      <c r="B3271" s="149">
        <v>40583</v>
      </c>
      <c r="C3271">
        <v>23.675547000000002</v>
      </c>
      <c r="D3271">
        <v>-4.0998115012433618E-2</v>
      </c>
      <c r="E3271">
        <v>-4.0998115012433618E-2</v>
      </c>
      <c r="F3271">
        <v>3269</v>
      </c>
      <c r="G3271">
        <f t="shared" ca="1" si="53"/>
        <v>-4.8307475780374007E-3</v>
      </c>
    </row>
    <row r="3272" spans="2:7" x14ac:dyDescent="0.2">
      <c r="B3272" s="149">
        <v>40582</v>
      </c>
      <c r="C3272">
        <v>24.687695999999999</v>
      </c>
      <c r="D3272">
        <v>-1.9230828821334364E-2</v>
      </c>
      <c r="E3272">
        <v>-1.9230828821334364E-2</v>
      </c>
      <c r="F3272">
        <v>3270</v>
      </c>
      <c r="G3272">
        <f t="shared" ca="1" si="53"/>
        <v>-1.9192380589598448E-2</v>
      </c>
    </row>
    <row r="3273" spans="2:7" x14ac:dyDescent="0.2">
      <c r="B3273" s="149">
        <v>40581</v>
      </c>
      <c r="C3273">
        <v>25.171769999999999</v>
      </c>
      <c r="D3273">
        <v>-1.2089804730144085E-2</v>
      </c>
      <c r="E3273">
        <v>-1.2089804730144085E-2</v>
      </c>
      <c r="F3273">
        <v>3271</v>
      </c>
      <c r="G3273">
        <f t="shared" ca="1" si="53"/>
        <v>-9.6017535275679956E-3</v>
      </c>
    </row>
    <row r="3274" spans="2:7" x14ac:dyDescent="0.2">
      <c r="B3274" s="149">
        <v>40578</v>
      </c>
      <c r="C3274">
        <v>25.479816</v>
      </c>
      <c r="D3274">
        <v>-3.4424116773926648E-3</v>
      </c>
      <c r="E3274">
        <v>-3.4424116773926648E-3</v>
      </c>
      <c r="F3274">
        <v>3272</v>
      </c>
      <c r="G3274">
        <f t="shared" ca="1" si="53"/>
        <v>-3.9814201250276002E-2</v>
      </c>
    </row>
    <row r="3275" spans="2:7" x14ac:dyDescent="0.2">
      <c r="B3275" s="149">
        <v>40577</v>
      </c>
      <c r="C3275">
        <v>25.567831000000002</v>
      </c>
      <c r="D3275">
        <v>-1.7181899135153618E-3</v>
      </c>
      <c r="E3275">
        <v>-1.7181899135153618E-3</v>
      </c>
      <c r="F3275">
        <v>3273</v>
      </c>
      <c r="G3275">
        <f t="shared" ca="1" si="53"/>
        <v>2.415195521698563E-3</v>
      </c>
    </row>
    <row r="3276" spans="2:7" x14ac:dyDescent="0.2">
      <c r="B3276" s="149">
        <v>40576</v>
      </c>
      <c r="C3276">
        <v>25.611837000000001</v>
      </c>
      <c r="D3276">
        <v>1.7211471712246355E-3</v>
      </c>
      <c r="E3276">
        <v>1.7211471712246355E-3</v>
      </c>
      <c r="F3276">
        <v>3274</v>
      </c>
      <c r="G3276">
        <f t="shared" ca="1" si="53"/>
        <v>5.4406450635273447E-2</v>
      </c>
    </row>
    <row r="3277" spans="2:7" x14ac:dyDescent="0.2">
      <c r="B3277" s="149">
        <v>40575</v>
      </c>
      <c r="C3277">
        <v>25.567831000000002</v>
      </c>
      <c r="D3277">
        <v>-8.5323859522597814E-3</v>
      </c>
      <c r="E3277">
        <v>-8.5323859522597814E-3</v>
      </c>
      <c r="F3277">
        <v>3275</v>
      </c>
      <c r="G3277">
        <f t="shared" ca="1" si="53"/>
        <v>3.6683105878328265E-2</v>
      </c>
    </row>
    <row r="3278" spans="2:7" x14ac:dyDescent="0.2">
      <c r="B3278" s="149">
        <v>40574</v>
      </c>
      <c r="C3278">
        <v>25.787863000000002</v>
      </c>
      <c r="D3278">
        <v>2.987689215624453E-2</v>
      </c>
      <c r="E3278">
        <v>2.987689215624453E-2</v>
      </c>
      <c r="F3278">
        <v>3276</v>
      </c>
      <c r="G3278">
        <f t="shared" ca="1" si="53"/>
        <v>-2.4488145541288636E-3</v>
      </c>
    </row>
    <row r="3279" spans="2:7" x14ac:dyDescent="0.2">
      <c r="B3279" s="149">
        <v>40571</v>
      </c>
      <c r="C3279">
        <v>25.039753000000001</v>
      </c>
      <c r="D3279">
        <v>-5.4817252171129496E-2</v>
      </c>
      <c r="E3279">
        <v>-5.4817252171129496E-2</v>
      </c>
      <c r="F3279">
        <v>3277</v>
      </c>
      <c r="G3279">
        <f t="shared" ca="1" si="53"/>
        <v>2.8372626523115511E-2</v>
      </c>
    </row>
    <row r="3280" spans="2:7" x14ac:dyDescent="0.2">
      <c r="B3280" s="149">
        <v>40570</v>
      </c>
      <c r="C3280">
        <v>26.491969999999998</v>
      </c>
      <c r="D3280">
        <v>-8.9258664927047482E-2</v>
      </c>
      <c r="E3280">
        <v>-8.9258664927047482E-2</v>
      </c>
      <c r="F3280">
        <v>3278</v>
      </c>
      <c r="G3280">
        <f t="shared" ca="1" si="53"/>
        <v>-1.2085693958182528E-2</v>
      </c>
    </row>
    <row r="3281" spans="2:7" x14ac:dyDescent="0.2">
      <c r="B3281" s="149">
        <v>40568</v>
      </c>
      <c r="C3281">
        <v>29.088357999999999</v>
      </c>
      <c r="D3281">
        <v>3.034825755705546E-3</v>
      </c>
      <c r="E3281">
        <v>3.034825755705546E-3</v>
      </c>
      <c r="F3281">
        <v>3279</v>
      </c>
      <c r="G3281">
        <f t="shared" ca="1" si="53"/>
        <v>-1.3326781836954606E-2</v>
      </c>
    </row>
    <row r="3282" spans="2:7" x14ac:dyDescent="0.2">
      <c r="B3282" s="149">
        <v>40567</v>
      </c>
      <c r="C3282">
        <v>29.000347000000001</v>
      </c>
      <c r="D3282">
        <v>-2.9455115848205825E-2</v>
      </c>
      <c r="E3282">
        <v>-2.9455115848205825E-2</v>
      </c>
      <c r="F3282">
        <v>3280</v>
      </c>
      <c r="G3282">
        <f t="shared" ca="1" si="53"/>
        <v>-5.8688989446176029E-3</v>
      </c>
    </row>
    <row r="3283" spans="2:7" x14ac:dyDescent="0.2">
      <c r="B3283" s="149">
        <v>40564</v>
      </c>
      <c r="C3283">
        <v>29.880479999999999</v>
      </c>
      <c r="D3283">
        <v>2.2590572502919553E-2</v>
      </c>
      <c r="E3283">
        <v>2.2590572502919553E-2</v>
      </c>
      <c r="F3283">
        <v>3281</v>
      </c>
      <c r="G3283">
        <f t="shared" ca="1" si="53"/>
        <v>2.4124358609553684E-2</v>
      </c>
    </row>
    <row r="3284" spans="2:7" x14ac:dyDescent="0.2">
      <c r="B3284" s="149">
        <v>40563</v>
      </c>
      <c r="C3284">
        <v>29.220375000000001</v>
      </c>
      <c r="D3284">
        <v>-3.7681212972443999E-2</v>
      </c>
      <c r="E3284">
        <v>-3.7681212972443999E-2</v>
      </c>
      <c r="F3284">
        <v>3282</v>
      </c>
      <c r="G3284">
        <f t="shared" ca="1" si="53"/>
        <v>1.5389414117791766E-2</v>
      </c>
    </row>
    <row r="3285" spans="2:7" x14ac:dyDescent="0.2">
      <c r="B3285" s="149">
        <v>40562</v>
      </c>
      <c r="C3285">
        <v>30.364547999999999</v>
      </c>
      <c r="D3285">
        <v>4.3667865166026852E-3</v>
      </c>
      <c r="E3285">
        <v>4.3667865166026852E-3</v>
      </c>
      <c r="F3285">
        <v>3283</v>
      </c>
      <c r="G3285">
        <f t="shared" ca="1" si="53"/>
        <v>-1.243017075223575E-2</v>
      </c>
    </row>
    <row r="3286" spans="2:7" x14ac:dyDescent="0.2">
      <c r="B3286" s="149">
        <v>40561</v>
      </c>
      <c r="C3286">
        <v>30.232529</v>
      </c>
      <c r="D3286">
        <v>-2.5532019683315667E-2</v>
      </c>
      <c r="E3286">
        <v>-2.5532019683315667E-2</v>
      </c>
      <c r="F3286">
        <v>3284</v>
      </c>
      <c r="G3286">
        <f t="shared" ca="1" si="53"/>
        <v>3.3752669587662494E-2</v>
      </c>
    </row>
    <row r="3287" spans="2:7" x14ac:dyDescent="0.2">
      <c r="B3287" s="149">
        <v>40560</v>
      </c>
      <c r="C3287">
        <v>31.024650999999999</v>
      </c>
      <c r="D3287">
        <v>-4.2372628397065433E-3</v>
      </c>
      <c r="E3287">
        <v>-4.2372628397065433E-3</v>
      </c>
      <c r="F3287">
        <v>3285</v>
      </c>
      <c r="G3287">
        <f t="shared" ca="1" si="53"/>
        <v>1.2134429357095177E-2</v>
      </c>
    </row>
    <row r="3288" spans="2:7" x14ac:dyDescent="0.2">
      <c r="B3288" s="149">
        <v>40557</v>
      </c>
      <c r="C3288">
        <v>31.156669999999998</v>
      </c>
      <c r="D3288">
        <v>-2.6134821101600505E-2</v>
      </c>
      <c r="E3288">
        <v>-2.6134821101600505E-2</v>
      </c>
      <c r="F3288">
        <v>3286</v>
      </c>
      <c r="G3288">
        <f t="shared" ca="1" si="53"/>
        <v>-5.0033397019064334E-2</v>
      </c>
    </row>
    <row r="3289" spans="2:7" x14ac:dyDescent="0.2">
      <c r="B3289" s="149">
        <v>40556</v>
      </c>
      <c r="C3289">
        <v>31.992795999999998</v>
      </c>
      <c r="D3289">
        <v>2.6836179861326651E-2</v>
      </c>
      <c r="E3289">
        <v>2.6836179861326651E-2</v>
      </c>
      <c r="F3289">
        <v>3287</v>
      </c>
      <c r="G3289">
        <f t="shared" ca="1" si="53"/>
        <v>-1.8044219942810844E-2</v>
      </c>
    </row>
    <row r="3290" spans="2:7" x14ac:dyDescent="0.2">
      <c r="B3290" s="149">
        <v>40555</v>
      </c>
      <c r="C3290">
        <v>31.156669999999998</v>
      </c>
      <c r="D3290">
        <v>-1.2552227260737321E-2</v>
      </c>
      <c r="E3290">
        <v>-1.2552227260737321E-2</v>
      </c>
      <c r="F3290">
        <v>3288</v>
      </c>
      <c r="G3290">
        <f t="shared" ca="1" si="53"/>
        <v>-1.4221124683374501E-2</v>
      </c>
    </row>
    <row r="3291" spans="2:7" x14ac:dyDescent="0.2">
      <c r="B3291" s="149">
        <v>40554</v>
      </c>
      <c r="C3291">
        <v>31.552727000000001</v>
      </c>
      <c r="D3291">
        <v>1.2711788519119744E-2</v>
      </c>
      <c r="E3291">
        <v>1.2711788519119744E-2</v>
      </c>
      <c r="F3291">
        <v>3289</v>
      </c>
      <c r="G3291">
        <f t="shared" ca="1" si="53"/>
        <v>-0.10262435551615715</v>
      </c>
    </row>
    <row r="3292" spans="2:7" x14ac:dyDescent="0.2">
      <c r="B3292" s="149">
        <v>40553</v>
      </c>
      <c r="C3292">
        <v>31.156669999999998</v>
      </c>
      <c r="D3292">
        <v>-1.5299040227974488E-2</v>
      </c>
      <c r="E3292">
        <v>-1.5299040227974488E-2</v>
      </c>
      <c r="F3292">
        <v>3290</v>
      </c>
      <c r="G3292">
        <f t="shared" ca="1" si="53"/>
        <v>-1.6865511492572094E-2</v>
      </c>
    </row>
    <row r="3293" spans="2:7" x14ac:dyDescent="0.2">
      <c r="B3293" s="149">
        <v>40550</v>
      </c>
      <c r="C3293">
        <v>31.640743000000001</v>
      </c>
      <c r="D3293">
        <v>-2.9689575114906629E-2</v>
      </c>
      <c r="E3293">
        <v>-2.9689575114906629E-2</v>
      </c>
      <c r="F3293">
        <v>3291</v>
      </c>
      <c r="G3293">
        <f t="shared" ca="1" si="53"/>
        <v>4.720324283432404E-2</v>
      </c>
    </row>
    <row r="3294" spans="2:7" x14ac:dyDescent="0.2">
      <c r="B3294" s="149">
        <v>40549</v>
      </c>
      <c r="C3294">
        <v>32.608887000000003</v>
      </c>
      <c r="D3294">
        <v>-3.2636993111256195E-2</v>
      </c>
      <c r="E3294">
        <v>-3.2636993111256195E-2</v>
      </c>
      <c r="F3294">
        <v>3292</v>
      </c>
      <c r="G3294">
        <f t="shared" ca="1" si="53"/>
        <v>3.9504386336808764E-2</v>
      </c>
    </row>
    <row r="3295" spans="2:7" x14ac:dyDescent="0.2">
      <c r="B3295" s="149">
        <v>40548</v>
      </c>
      <c r="C3295">
        <v>33.709049</v>
      </c>
      <c r="D3295">
        <v>1.4569337778141182E-2</v>
      </c>
      <c r="E3295">
        <v>1.4569337778141182E-2</v>
      </c>
      <c r="F3295">
        <v>3293</v>
      </c>
      <c r="G3295">
        <f t="shared" ca="1" si="53"/>
        <v>3.0015945880176798E-2</v>
      </c>
    </row>
    <row r="3296" spans="2:7" x14ac:dyDescent="0.2">
      <c r="B3296" s="149">
        <v>40547</v>
      </c>
      <c r="C3296">
        <v>33.224983000000002</v>
      </c>
      <c r="D3296">
        <v>-6.5786800403418999E-3</v>
      </c>
      <c r="E3296">
        <v>-6.5786800403418999E-3</v>
      </c>
      <c r="F3296">
        <v>3294</v>
      </c>
      <c r="G3296">
        <f t="shared" ca="1" si="53"/>
        <v>7.0843269634086159E-2</v>
      </c>
    </row>
    <row r="3297" spans="2:7" x14ac:dyDescent="0.2">
      <c r="B3297" s="149">
        <v>40546</v>
      </c>
      <c r="C3297">
        <v>33.445006999999997</v>
      </c>
      <c r="D3297">
        <v>5.2908435502061488E-3</v>
      </c>
      <c r="E3297">
        <v>5.2908435502061488E-3</v>
      </c>
      <c r="F3297">
        <v>3295</v>
      </c>
      <c r="G3297">
        <f t="shared" ca="1" si="53"/>
        <v>-3.4650750592904657E-2</v>
      </c>
    </row>
    <row r="3298" spans="2:7" x14ac:dyDescent="0.2">
      <c r="B3298" s="149">
        <v>40543</v>
      </c>
      <c r="C3298">
        <v>33.268985999999998</v>
      </c>
      <c r="D3298">
        <v>-2.6384868326579957E-3</v>
      </c>
      <c r="E3298">
        <v>-2.6384868326579957E-3</v>
      </c>
      <c r="F3298">
        <v>3296</v>
      </c>
      <c r="G3298">
        <f t="shared" ca="1" si="53"/>
        <v>-2.5213972105009291E-2</v>
      </c>
    </row>
    <row r="3299" spans="2:7" x14ac:dyDescent="0.2">
      <c r="B3299" s="149">
        <v>40542</v>
      </c>
      <c r="C3299">
        <v>33.356997999999997</v>
      </c>
      <c r="D3299">
        <v>-1.8134503718723594E-2</v>
      </c>
      <c r="E3299">
        <v>-1.8134503718723594E-2</v>
      </c>
      <c r="F3299">
        <v>3297</v>
      </c>
      <c r="G3299">
        <f t="shared" ca="1" si="53"/>
        <v>-3.8076534613181228E-3</v>
      </c>
    </row>
    <row r="3300" spans="2:7" x14ac:dyDescent="0.2">
      <c r="B3300" s="149">
        <v>40541</v>
      </c>
      <c r="C3300">
        <v>33.973083000000003</v>
      </c>
      <c r="D3300">
        <v>-3.8712962519344691E-3</v>
      </c>
      <c r="E3300">
        <v>-3.8712962519344691E-3</v>
      </c>
      <c r="F3300">
        <v>3298</v>
      </c>
      <c r="G3300">
        <f t="shared" ca="1" si="53"/>
        <v>3.1179307797680315E-3</v>
      </c>
    </row>
    <row r="3301" spans="2:7" x14ac:dyDescent="0.2">
      <c r="B3301" s="149">
        <v>40540</v>
      </c>
      <c r="C3301">
        <v>34.105114</v>
      </c>
      <c r="D3301">
        <v>3.8863414309498428E-3</v>
      </c>
      <c r="E3301">
        <v>3.8863414309498428E-3</v>
      </c>
      <c r="F3301">
        <v>3299</v>
      </c>
      <c r="G3301">
        <f t="shared" ca="1" si="53"/>
        <v>-6.6769325475677169E-3</v>
      </c>
    </row>
    <row r="3302" spans="2:7" x14ac:dyDescent="0.2">
      <c r="B3302" s="149">
        <v>40539</v>
      </c>
      <c r="C3302">
        <v>33.973083000000003</v>
      </c>
      <c r="D3302">
        <v>2.2516189097824393E-2</v>
      </c>
      <c r="E3302">
        <v>2.2516189097824393E-2</v>
      </c>
      <c r="F3302">
        <v>3300</v>
      </c>
      <c r="G3302">
        <f t="shared" ca="1" si="53"/>
        <v>3.9063853281284928E-2</v>
      </c>
    </row>
    <row r="3303" spans="2:7" x14ac:dyDescent="0.2">
      <c r="B3303" s="149">
        <v>40536</v>
      </c>
      <c r="C3303">
        <v>33.224983000000002</v>
      </c>
      <c r="D3303">
        <v>3.1420931525846317E-2</v>
      </c>
      <c r="E3303">
        <v>3.1420931525846317E-2</v>
      </c>
      <c r="F3303">
        <v>3301</v>
      </c>
      <c r="G3303">
        <f t="shared" ca="1" si="53"/>
        <v>-1.205545146113483E-3</v>
      </c>
    </row>
    <row r="3304" spans="2:7" x14ac:dyDescent="0.2">
      <c r="B3304" s="149">
        <v>40535</v>
      </c>
      <c r="C3304">
        <v>32.212826</v>
      </c>
      <c r="D3304">
        <v>-2.7251295244551527E-3</v>
      </c>
      <c r="E3304">
        <v>-2.7251295244551527E-3</v>
      </c>
      <c r="F3304">
        <v>3302</v>
      </c>
      <c r="G3304">
        <f t="shared" ca="1" si="53"/>
        <v>6.126927030076406E-2</v>
      </c>
    </row>
    <row r="3305" spans="2:7" x14ac:dyDescent="0.2">
      <c r="B3305" s="149">
        <v>40534</v>
      </c>
      <c r="C3305">
        <v>32.300849999999997</v>
      </c>
      <c r="D3305">
        <v>-4.0701932589476426E-3</v>
      </c>
      <c r="E3305">
        <v>-4.0701932589476426E-3</v>
      </c>
      <c r="F3305">
        <v>3303</v>
      </c>
      <c r="G3305">
        <f t="shared" ca="1" si="53"/>
        <v>-1.8919264189526438E-2</v>
      </c>
    </row>
    <row r="3306" spans="2:7" x14ac:dyDescent="0.2">
      <c r="B3306" s="149">
        <v>40533</v>
      </c>
      <c r="C3306">
        <v>32.432858000000003</v>
      </c>
      <c r="D3306">
        <v>-5.3981909900819294E-3</v>
      </c>
      <c r="E3306">
        <v>-5.3981909900819294E-3</v>
      </c>
      <c r="F3306">
        <v>3304</v>
      </c>
      <c r="G3306">
        <f t="shared" ca="1" si="53"/>
        <v>3.981247871887237E-2</v>
      </c>
    </row>
    <row r="3307" spans="2:7" x14ac:dyDescent="0.2">
      <c r="B3307" s="149">
        <v>40532</v>
      </c>
      <c r="C3307">
        <v>32.608887000000003</v>
      </c>
      <c r="D3307">
        <v>-9.3584643456670266E-3</v>
      </c>
      <c r="E3307">
        <v>-9.3584643456670266E-3</v>
      </c>
      <c r="F3307">
        <v>3305</v>
      </c>
      <c r="G3307">
        <f t="shared" ca="1" si="53"/>
        <v>-3.4672660502107419E-2</v>
      </c>
    </row>
    <row r="3308" spans="2:7" x14ac:dyDescent="0.2">
      <c r="B3308" s="149">
        <v>40528</v>
      </c>
      <c r="C3308">
        <v>32.916938999999999</v>
      </c>
      <c r="D3308">
        <v>-1.3347619336273192E-3</v>
      </c>
      <c r="E3308">
        <v>-1.3347619336273192E-3</v>
      </c>
      <c r="F3308">
        <v>3306</v>
      </c>
      <c r="G3308">
        <f t="shared" ca="1" si="53"/>
        <v>-2.3847567533871267E-2</v>
      </c>
    </row>
    <row r="3309" spans="2:7" x14ac:dyDescent="0.2">
      <c r="B3309" s="149">
        <v>40527</v>
      </c>
      <c r="C3309">
        <v>32.960934000000002</v>
      </c>
      <c r="D3309">
        <v>-9.2594345977360555E-3</v>
      </c>
      <c r="E3309">
        <v>-9.2594345977360555E-3</v>
      </c>
      <c r="F3309">
        <v>3307</v>
      </c>
      <c r="G3309">
        <f t="shared" ca="1" si="53"/>
        <v>2.8160115405712817E-2</v>
      </c>
    </row>
    <row r="3310" spans="2:7" x14ac:dyDescent="0.2">
      <c r="B3310" s="149">
        <v>40526</v>
      </c>
      <c r="C3310">
        <v>33.268985999999998</v>
      </c>
      <c r="D3310">
        <v>1.6129058859886029E-2</v>
      </c>
      <c r="E3310">
        <v>1.6129058859886029E-2</v>
      </c>
      <c r="F3310">
        <v>3308</v>
      </c>
      <c r="G3310">
        <f t="shared" ca="1" si="53"/>
        <v>1.1760222293586531E-2</v>
      </c>
    </row>
    <row r="3311" spans="2:7" x14ac:dyDescent="0.2">
      <c r="B3311" s="149">
        <v>40525</v>
      </c>
      <c r="C3311">
        <v>32.740906000000003</v>
      </c>
      <c r="D3311">
        <v>-1.4569668854307591E-2</v>
      </c>
      <c r="E3311">
        <v>-1.4569668854307591E-2</v>
      </c>
      <c r="F3311">
        <v>3309</v>
      </c>
      <c r="G3311">
        <f t="shared" ca="1" si="53"/>
        <v>1.2076695017604434E-2</v>
      </c>
    </row>
    <row r="3312" spans="2:7" x14ac:dyDescent="0.2">
      <c r="B3312" s="149">
        <v>40522</v>
      </c>
      <c r="C3312">
        <v>33.224983000000002</v>
      </c>
      <c r="D3312">
        <v>3.1420931525846317E-2</v>
      </c>
      <c r="E3312">
        <v>3.1420931525846317E-2</v>
      </c>
      <c r="F3312">
        <v>3310</v>
      </c>
      <c r="G3312">
        <f t="shared" ca="1" si="53"/>
        <v>2.4983220818963654E-2</v>
      </c>
    </row>
    <row r="3313" spans="2:7" x14ac:dyDescent="0.2">
      <c r="B3313" s="149">
        <v>40521</v>
      </c>
      <c r="C3313">
        <v>32.212826</v>
      </c>
      <c r="D3313">
        <v>-4.3137238826636802E-2</v>
      </c>
      <c r="E3313">
        <v>-4.3137238826636802E-2</v>
      </c>
      <c r="F3313">
        <v>3311</v>
      </c>
      <c r="G3313">
        <f t="shared" ca="1" si="53"/>
        <v>1.2568277020439E-2</v>
      </c>
    </row>
    <row r="3314" spans="2:7" x14ac:dyDescent="0.2">
      <c r="B3314" s="149">
        <v>40520</v>
      </c>
      <c r="C3314">
        <v>33.665042999999997</v>
      </c>
      <c r="D3314">
        <v>-3.0418077488404544E-2</v>
      </c>
      <c r="E3314">
        <v>-3.0418077488404544E-2</v>
      </c>
      <c r="F3314">
        <v>3312</v>
      </c>
      <c r="G3314">
        <f t="shared" ca="1" si="53"/>
        <v>-5.4729496561395065E-2</v>
      </c>
    </row>
    <row r="3315" spans="2:7" x14ac:dyDescent="0.2">
      <c r="B3315" s="149">
        <v>40519</v>
      </c>
      <c r="C3315">
        <v>34.721195000000002</v>
      </c>
      <c r="D3315">
        <v>-1.8657055790987493E-2</v>
      </c>
      <c r="E3315">
        <v>-1.8657055790987493E-2</v>
      </c>
      <c r="F3315">
        <v>3313</v>
      </c>
      <c r="G3315">
        <f t="shared" ca="1" si="53"/>
        <v>7.7279086282903725E-2</v>
      </c>
    </row>
    <row r="3316" spans="2:7" x14ac:dyDescent="0.2">
      <c r="B3316" s="149">
        <v>40518</v>
      </c>
      <c r="C3316">
        <v>35.381306000000002</v>
      </c>
      <c r="D3316">
        <v>8.7830166442769784E-3</v>
      </c>
      <c r="E3316">
        <v>8.7830166442769784E-3</v>
      </c>
      <c r="F3316">
        <v>3314</v>
      </c>
      <c r="G3316">
        <f t="shared" ca="1" si="53"/>
        <v>-3.5304034007862577E-2</v>
      </c>
    </row>
    <row r="3317" spans="2:7" x14ac:dyDescent="0.2">
      <c r="B3317" s="149">
        <v>40515</v>
      </c>
      <c r="C3317">
        <v>35.073256999999998</v>
      </c>
      <c r="D3317">
        <v>-9.9379505817761039E-3</v>
      </c>
      <c r="E3317">
        <v>-9.9379505817761039E-3</v>
      </c>
      <c r="F3317">
        <v>3315</v>
      </c>
      <c r="G3317">
        <f t="shared" ca="1" si="53"/>
        <v>-3.0303826208178869E-2</v>
      </c>
    </row>
    <row r="3318" spans="2:7" x14ac:dyDescent="0.2">
      <c r="B3318" s="149">
        <v>40514</v>
      </c>
      <c r="C3318">
        <v>35.425311999999998</v>
      </c>
      <c r="D3318">
        <v>2.0279169538951539E-2</v>
      </c>
      <c r="E3318">
        <v>2.0279169538951539E-2</v>
      </c>
      <c r="F3318">
        <v>3316</v>
      </c>
      <c r="G3318">
        <f t="shared" ca="1" si="53"/>
        <v>-1.0062210365211076E-3</v>
      </c>
    </row>
    <row r="3319" spans="2:7" x14ac:dyDescent="0.2">
      <c r="B3319" s="149">
        <v>40513</v>
      </c>
      <c r="C3319">
        <v>34.721195000000002</v>
      </c>
      <c r="D3319">
        <v>2.7343346627385263E-2</v>
      </c>
      <c r="E3319">
        <v>2.7343346627385263E-2</v>
      </c>
      <c r="F3319">
        <v>3317</v>
      </c>
      <c r="G3319">
        <f t="shared" ca="1" si="53"/>
        <v>-3.2736305982482297E-2</v>
      </c>
    </row>
    <row r="3320" spans="2:7" x14ac:dyDescent="0.2">
      <c r="B3320" s="149">
        <v>40512</v>
      </c>
      <c r="C3320">
        <v>33.797069999999998</v>
      </c>
      <c r="D3320">
        <v>1.9920441119430136E-2</v>
      </c>
      <c r="E3320">
        <v>1.9920441119430136E-2</v>
      </c>
      <c r="F3320">
        <v>3318</v>
      </c>
      <c r="G3320">
        <f t="shared" ca="1" si="53"/>
        <v>-7.8410818651507674E-2</v>
      </c>
    </row>
    <row r="3321" spans="2:7" x14ac:dyDescent="0.2">
      <c r="B3321" s="149">
        <v>40511</v>
      </c>
      <c r="C3321">
        <v>33.136966999999999</v>
      </c>
      <c r="D3321">
        <v>-2.7131625226431463E-2</v>
      </c>
      <c r="E3321">
        <v>-2.7131625226431463E-2</v>
      </c>
      <c r="F3321">
        <v>3319</v>
      </c>
      <c r="G3321">
        <f t="shared" ca="1" si="53"/>
        <v>-1.1042498151463588E-2</v>
      </c>
    </row>
    <row r="3322" spans="2:7" x14ac:dyDescent="0.2">
      <c r="B3322" s="149">
        <v>40508</v>
      </c>
      <c r="C3322">
        <v>34.061100000000003</v>
      </c>
      <c r="D3322">
        <v>-9.5794553105315663E-2</v>
      </c>
      <c r="E3322">
        <v>-9.5794553105315663E-2</v>
      </c>
      <c r="F3322">
        <v>3320</v>
      </c>
      <c r="G3322">
        <f t="shared" ca="1" si="53"/>
        <v>1.1541629008555983E-2</v>
      </c>
    </row>
    <row r="3323" spans="2:7" x14ac:dyDescent="0.2">
      <c r="B3323" s="149">
        <v>40507</v>
      </c>
      <c r="C3323">
        <v>37.669646999999998</v>
      </c>
      <c r="D3323">
        <v>-2.1714175393151635E-2</v>
      </c>
      <c r="E3323">
        <v>-2.1714175393151635E-2</v>
      </c>
      <c r="F3323">
        <v>3321</v>
      </c>
      <c r="G3323">
        <f t="shared" ca="1" si="53"/>
        <v>-4.0988263101261711E-2</v>
      </c>
    </row>
    <row r="3324" spans="2:7" x14ac:dyDescent="0.2">
      <c r="B3324" s="149">
        <v>40506</v>
      </c>
      <c r="C3324">
        <v>38.505768000000003</v>
      </c>
      <c r="D3324">
        <v>1.039265402906412E-2</v>
      </c>
      <c r="E3324">
        <v>1.039265402906412E-2</v>
      </c>
      <c r="F3324">
        <v>3322</v>
      </c>
      <c r="G3324">
        <f t="shared" ca="1" si="53"/>
        <v>1.0489899832882923E-2</v>
      </c>
    </row>
    <row r="3325" spans="2:7" x14ac:dyDescent="0.2">
      <c r="B3325" s="149">
        <v>40505</v>
      </c>
      <c r="C3325">
        <v>38.109707</v>
      </c>
      <c r="D3325">
        <v>-3.4522238875933494E-3</v>
      </c>
      <c r="E3325">
        <v>-3.4522238875933494E-3</v>
      </c>
      <c r="F3325">
        <v>3323</v>
      </c>
      <c r="G3325">
        <f t="shared" ca="1" si="53"/>
        <v>-1.0133740271086825E-2</v>
      </c>
    </row>
    <row r="3326" spans="2:7" x14ac:dyDescent="0.2">
      <c r="B3326" s="149">
        <v>40504</v>
      </c>
      <c r="C3326">
        <v>38.241726</v>
      </c>
      <c r="D3326">
        <v>-6.857206432033856E-3</v>
      </c>
      <c r="E3326">
        <v>-6.857206432033856E-3</v>
      </c>
      <c r="F3326">
        <v>3324</v>
      </c>
      <c r="G3326">
        <f t="shared" ca="1" si="53"/>
        <v>2.5130257102270081E-2</v>
      </c>
    </row>
    <row r="3327" spans="2:7" x14ac:dyDescent="0.2">
      <c r="B3327" s="149">
        <v>40501</v>
      </c>
      <c r="C3327">
        <v>38.505768000000003</v>
      </c>
      <c r="D3327">
        <v>-6.8105053906634145E-3</v>
      </c>
      <c r="E3327">
        <v>-6.8105053906634145E-3</v>
      </c>
      <c r="F3327">
        <v>3325</v>
      </c>
      <c r="G3327">
        <f t="shared" ca="1" si="53"/>
        <v>5.5748306852842849E-2</v>
      </c>
    </row>
    <row r="3328" spans="2:7" x14ac:dyDescent="0.2">
      <c r="B3328" s="149">
        <v>40500</v>
      </c>
      <c r="C3328">
        <v>38.76981</v>
      </c>
      <c r="D3328">
        <v>-4.3431081733749495E-2</v>
      </c>
      <c r="E3328">
        <v>-4.3431081733749495E-2</v>
      </c>
      <c r="F3328">
        <v>3326</v>
      </c>
      <c r="G3328">
        <f t="shared" ca="1" si="53"/>
        <v>1.8275973409197392E-2</v>
      </c>
    </row>
    <row r="3329" spans="2:7" x14ac:dyDescent="0.2">
      <c r="B3329" s="149">
        <v>40498</v>
      </c>
      <c r="C3329">
        <v>40.530074999999997</v>
      </c>
      <c r="D3329">
        <v>-3.7617612918552784E-2</v>
      </c>
      <c r="E3329">
        <v>-3.7617612918552784E-2</v>
      </c>
      <c r="F3329">
        <v>3327</v>
      </c>
      <c r="G3329">
        <f t="shared" ca="1" si="53"/>
        <v>3.7967330631503267E-2</v>
      </c>
    </row>
    <row r="3330" spans="2:7" x14ac:dyDescent="0.2">
      <c r="B3330" s="149">
        <v>40497</v>
      </c>
      <c r="C3330">
        <v>42.114314999999998</v>
      </c>
      <c r="D3330">
        <v>-1.0341122387533657E-2</v>
      </c>
      <c r="E3330">
        <v>-1.0341122387533657E-2</v>
      </c>
      <c r="F3330">
        <v>3328</v>
      </c>
      <c r="G3330">
        <f t="shared" ca="1" si="53"/>
        <v>4.0847329836353738E-2</v>
      </c>
    </row>
    <row r="3331" spans="2:7" x14ac:dyDescent="0.2">
      <c r="B3331" s="149">
        <v>40494</v>
      </c>
      <c r="C3331">
        <v>42.554375</v>
      </c>
      <c r="D3331">
        <v>-1.5274951628475274E-2</v>
      </c>
      <c r="E3331">
        <v>-1.5274951628475274E-2</v>
      </c>
      <c r="F3331">
        <v>3329</v>
      </c>
      <c r="G3331">
        <f t="shared" ref="G3331:G3394" ca="1" si="54">_xlfn.NORM.INV(RAND(),$N$5,$N$6)</f>
        <v>6.1265964606381767E-4</v>
      </c>
    </row>
    <row r="3332" spans="2:7" x14ac:dyDescent="0.2">
      <c r="B3332" s="149">
        <v>40493</v>
      </c>
      <c r="C3332">
        <v>43.214474000000003</v>
      </c>
      <c r="D3332">
        <v>-8.0808367377817082E-3</v>
      </c>
      <c r="E3332">
        <v>-8.0808367377817082E-3</v>
      </c>
      <c r="F3332">
        <v>3330</v>
      </c>
      <c r="G3332">
        <f t="shared" ca="1" si="54"/>
        <v>2.0592295323999279E-2</v>
      </c>
    </row>
    <row r="3333" spans="2:7" x14ac:dyDescent="0.2">
      <c r="B3333" s="149">
        <v>40492</v>
      </c>
      <c r="C3333">
        <v>43.566527999999998</v>
      </c>
      <c r="D3333">
        <v>-1.0000113846562039E-2</v>
      </c>
      <c r="E3333">
        <v>-1.0000113846562039E-2</v>
      </c>
      <c r="F3333">
        <v>3331</v>
      </c>
      <c r="G3333">
        <f t="shared" ca="1" si="54"/>
        <v>1.9584217605626623E-2</v>
      </c>
    </row>
    <row r="3334" spans="2:7" x14ac:dyDescent="0.2">
      <c r="B3334" s="149">
        <v>40491</v>
      </c>
      <c r="C3334">
        <v>44.006599000000001</v>
      </c>
      <c r="D3334">
        <v>-1.995912969676464E-3</v>
      </c>
      <c r="E3334">
        <v>-1.995912969676464E-3</v>
      </c>
      <c r="F3334">
        <v>3332</v>
      </c>
      <c r="G3334">
        <f t="shared" ca="1" si="54"/>
        <v>5.5713141374831327E-4</v>
      </c>
    </row>
    <row r="3335" spans="2:7" x14ac:dyDescent="0.2">
      <c r="B3335" s="149">
        <v>40490</v>
      </c>
      <c r="C3335">
        <v>44.094608000000001</v>
      </c>
      <c r="D3335">
        <v>3.8341919814848302E-2</v>
      </c>
      <c r="E3335">
        <v>3.8341919814848302E-2</v>
      </c>
      <c r="F3335">
        <v>3333</v>
      </c>
      <c r="G3335">
        <f t="shared" ca="1" si="54"/>
        <v>-4.4324561902324776E-2</v>
      </c>
    </row>
    <row r="3336" spans="2:7" x14ac:dyDescent="0.2">
      <c r="B3336" s="149">
        <v>40486</v>
      </c>
      <c r="C3336">
        <v>42.466366000000001</v>
      </c>
      <c r="D3336">
        <v>-1.2282240998916222E-2</v>
      </c>
      <c r="E3336">
        <v>-1.2282240998916222E-2</v>
      </c>
      <c r="F3336">
        <v>3334</v>
      </c>
      <c r="G3336">
        <f t="shared" ca="1" si="54"/>
        <v>-1.9669706519461219E-2</v>
      </c>
    </row>
    <row r="3337" spans="2:7" x14ac:dyDescent="0.2">
      <c r="B3337" s="149">
        <v>40485</v>
      </c>
      <c r="C3337">
        <v>42.994433999999998</v>
      </c>
      <c r="D3337">
        <v>1.3485223676505073E-2</v>
      </c>
      <c r="E3337">
        <v>1.3485223676505073E-2</v>
      </c>
      <c r="F3337">
        <v>3335</v>
      </c>
      <c r="G3337">
        <f t="shared" ca="1" si="54"/>
        <v>-1.770865121776485E-2</v>
      </c>
    </row>
    <row r="3338" spans="2:7" x14ac:dyDescent="0.2">
      <c r="B3338" s="149">
        <v>40484</v>
      </c>
      <c r="C3338">
        <v>42.422359</v>
      </c>
      <c r="D3338">
        <v>-1.5321758103959677E-2</v>
      </c>
      <c r="E3338">
        <v>-1.5321758103959677E-2</v>
      </c>
      <c r="F3338">
        <v>3336</v>
      </c>
      <c r="G3338">
        <f t="shared" ca="1" si="54"/>
        <v>5.4159732144500429E-3</v>
      </c>
    </row>
    <row r="3339" spans="2:7" x14ac:dyDescent="0.2">
      <c r="B3339" s="149">
        <v>40483</v>
      </c>
      <c r="C3339">
        <v>43.082458000000003</v>
      </c>
      <c r="D3339">
        <v>7.201783234581996E-3</v>
      </c>
      <c r="E3339">
        <v>7.201783234581996E-3</v>
      </c>
      <c r="F3339">
        <v>3337</v>
      </c>
      <c r="G3339">
        <f t="shared" ca="1" si="54"/>
        <v>2.3046416193471378E-2</v>
      </c>
    </row>
    <row r="3340" spans="2:7" x14ac:dyDescent="0.2">
      <c r="B3340" s="149">
        <v>40480</v>
      </c>
      <c r="C3340">
        <v>42.774405999999999</v>
      </c>
      <c r="D3340">
        <v>-5.7226101369162619E-2</v>
      </c>
      <c r="E3340">
        <v>-5.7226101369162619E-2</v>
      </c>
      <c r="F3340">
        <v>3338</v>
      </c>
      <c r="G3340">
        <f t="shared" ca="1" si="54"/>
        <v>2.97832350115178E-4</v>
      </c>
    </row>
    <row r="3341" spans="2:7" x14ac:dyDescent="0.2">
      <c r="B3341" s="149">
        <v>40479</v>
      </c>
      <c r="C3341">
        <v>45.370800000000003</v>
      </c>
      <c r="D3341">
        <v>3.9314653594883051E-2</v>
      </c>
      <c r="E3341">
        <v>3.9314653594883051E-2</v>
      </c>
      <c r="F3341">
        <v>3339</v>
      </c>
      <c r="G3341">
        <f t="shared" ca="1" si="54"/>
        <v>-4.1533769007881617E-2</v>
      </c>
    </row>
    <row r="3342" spans="2:7" x14ac:dyDescent="0.2">
      <c r="B3342" s="149">
        <v>40478</v>
      </c>
      <c r="C3342">
        <v>43.654536999999998</v>
      </c>
      <c r="D3342">
        <v>-1.7821945373041912E-2</v>
      </c>
      <c r="E3342">
        <v>-1.7821945373041912E-2</v>
      </c>
      <c r="F3342">
        <v>3340</v>
      </c>
      <c r="G3342">
        <f t="shared" ca="1" si="54"/>
        <v>-2.4124240731208363E-2</v>
      </c>
    </row>
    <row r="3343" spans="2:7" x14ac:dyDescent="0.2">
      <c r="B3343" s="149">
        <v>40477</v>
      </c>
      <c r="C3343">
        <v>44.446663000000001</v>
      </c>
      <c r="D3343">
        <v>-5.9053876972663235E-3</v>
      </c>
      <c r="E3343">
        <v>-5.9053876972663235E-3</v>
      </c>
      <c r="F3343">
        <v>3341</v>
      </c>
      <c r="G3343">
        <f t="shared" ca="1" si="54"/>
        <v>-1.2484692516503453E-2</v>
      </c>
    </row>
    <row r="3344" spans="2:7" x14ac:dyDescent="0.2">
      <c r="B3344" s="149">
        <v>40476</v>
      </c>
      <c r="C3344">
        <v>44.710697000000003</v>
      </c>
      <c r="D3344">
        <v>1.972202842446228E-3</v>
      </c>
      <c r="E3344">
        <v>1.972202842446228E-3</v>
      </c>
      <c r="F3344">
        <v>3342</v>
      </c>
      <c r="G3344">
        <f t="shared" ca="1" si="54"/>
        <v>4.0445987559220145E-2</v>
      </c>
    </row>
    <row r="3345" spans="2:7" x14ac:dyDescent="0.2">
      <c r="B3345" s="149">
        <v>40473</v>
      </c>
      <c r="C3345">
        <v>44.622692000000001</v>
      </c>
      <c r="D3345">
        <v>-5.88231755799541E-3</v>
      </c>
      <c r="E3345">
        <v>-5.88231755799541E-3</v>
      </c>
      <c r="F3345">
        <v>3343</v>
      </c>
      <c r="G3345">
        <f t="shared" ca="1" si="54"/>
        <v>1.7684731145240218E-2</v>
      </c>
    </row>
    <row r="3346" spans="2:7" x14ac:dyDescent="0.2">
      <c r="B3346" s="149">
        <v>40472</v>
      </c>
      <c r="C3346">
        <v>44.88673</v>
      </c>
      <c r="D3346">
        <v>5.9171239601590892E-3</v>
      </c>
      <c r="E3346">
        <v>5.9171239601590892E-3</v>
      </c>
      <c r="F3346">
        <v>3344</v>
      </c>
      <c r="G3346">
        <f t="shared" ca="1" si="54"/>
        <v>-3.3091048345151926E-2</v>
      </c>
    </row>
    <row r="3347" spans="2:7" x14ac:dyDescent="0.2">
      <c r="B3347" s="149">
        <v>40471</v>
      </c>
      <c r="C3347">
        <v>44.622692000000001</v>
      </c>
      <c r="D3347">
        <v>-2.9664996067466469E-2</v>
      </c>
      <c r="E3347">
        <v>-2.9664996067466469E-2</v>
      </c>
      <c r="F3347">
        <v>3345</v>
      </c>
      <c r="G3347">
        <f t="shared" ca="1" si="54"/>
        <v>7.492949012664148E-3</v>
      </c>
    </row>
    <row r="3348" spans="2:7" x14ac:dyDescent="0.2">
      <c r="B3348" s="149">
        <v>40470</v>
      </c>
      <c r="C3348">
        <v>45.986893000000002</v>
      </c>
      <c r="D3348">
        <v>1.9512264658878894E-2</v>
      </c>
      <c r="E3348">
        <v>1.9512264658878894E-2</v>
      </c>
      <c r="F3348">
        <v>3346</v>
      </c>
      <c r="G3348">
        <f t="shared" ca="1" si="54"/>
        <v>1.0420288639909352E-4</v>
      </c>
    </row>
    <row r="3349" spans="2:7" x14ac:dyDescent="0.2">
      <c r="B3349" s="149">
        <v>40469</v>
      </c>
      <c r="C3349">
        <v>45.106757999999999</v>
      </c>
      <c r="D3349">
        <v>-2.4738377698818693E-2</v>
      </c>
      <c r="E3349">
        <v>-2.4738377698818693E-2</v>
      </c>
      <c r="F3349">
        <v>3347</v>
      </c>
      <c r="G3349">
        <f t="shared" ca="1" si="54"/>
        <v>-5.2481094160524717E-2</v>
      </c>
    </row>
    <row r="3350" spans="2:7" x14ac:dyDescent="0.2">
      <c r="B3350" s="149">
        <v>40466</v>
      </c>
      <c r="C3350">
        <v>46.250931000000001</v>
      </c>
      <c r="D3350">
        <v>-1.0357825153925356E-2</v>
      </c>
      <c r="E3350">
        <v>-1.0357825153925356E-2</v>
      </c>
      <c r="F3350">
        <v>3348</v>
      </c>
      <c r="G3350">
        <f t="shared" ca="1" si="54"/>
        <v>-8.614063110171287E-3</v>
      </c>
    </row>
    <row r="3351" spans="2:7" x14ac:dyDescent="0.2">
      <c r="B3351" s="149">
        <v>40465</v>
      </c>
      <c r="C3351">
        <v>46.735004000000004</v>
      </c>
      <c r="D3351">
        <v>-2.5688100553732638E-2</v>
      </c>
      <c r="E3351">
        <v>-2.5688100553732638E-2</v>
      </c>
      <c r="F3351">
        <v>3349</v>
      </c>
      <c r="G3351">
        <f t="shared" ca="1" si="54"/>
        <v>1.4611778139785998E-2</v>
      </c>
    </row>
    <row r="3352" spans="2:7" x14ac:dyDescent="0.2">
      <c r="B3352" s="149">
        <v>40464</v>
      </c>
      <c r="C3352">
        <v>47.967190000000002</v>
      </c>
      <c r="D3352">
        <v>2.7600407674998571E-3</v>
      </c>
      <c r="E3352">
        <v>2.7600407674998571E-3</v>
      </c>
      <c r="F3352">
        <v>3350</v>
      </c>
      <c r="G3352">
        <f t="shared" ca="1" si="54"/>
        <v>5.5517827257223554E-2</v>
      </c>
    </row>
    <row r="3353" spans="2:7" x14ac:dyDescent="0.2">
      <c r="B3353" s="149">
        <v>40463</v>
      </c>
      <c r="C3353">
        <v>47.835163000000001</v>
      </c>
      <c r="D3353">
        <v>-2.8597121944223806E-2</v>
      </c>
      <c r="E3353">
        <v>-2.8597121944223806E-2</v>
      </c>
      <c r="F3353">
        <v>3351</v>
      </c>
      <c r="G3353">
        <f t="shared" ca="1" si="54"/>
        <v>-2.3202659705804412E-2</v>
      </c>
    </row>
    <row r="3354" spans="2:7" x14ac:dyDescent="0.2">
      <c r="B3354" s="149">
        <v>40462</v>
      </c>
      <c r="C3354">
        <v>49.243381999999997</v>
      </c>
      <c r="D3354">
        <v>-1.2356568382570619E-2</v>
      </c>
      <c r="E3354">
        <v>-1.2356568382570619E-2</v>
      </c>
      <c r="F3354">
        <v>3352</v>
      </c>
      <c r="G3354">
        <f t="shared" ca="1" si="54"/>
        <v>-2.4046814039109386E-2</v>
      </c>
    </row>
    <row r="3355" spans="2:7" x14ac:dyDescent="0.2">
      <c r="B3355" s="149">
        <v>40459</v>
      </c>
      <c r="C3355">
        <v>49.859473999999999</v>
      </c>
      <c r="D3355">
        <v>3.1876034163445525E-2</v>
      </c>
      <c r="E3355">
        <v>3.1876034163445525E-2</v>
      </c>
      <c r="F3355">
        <v>3353</v>
      </c>
      <c r="G3355">
        <f t="shared" ca="1" si="54"/>
        <v>-4.2196093407355091E-2</v>
      </c>
    </row>
    <row r="3356" spans="2:7" x14ac:dyDescent="0.2">
      <c r="B3356" s="149">
        <v>40458</v>
      </c>
      <c r="C3356">
        <v>48.319248000000002</v>
      </c>
      <c r="D3356">
        <v>-8.1298897114412683E-3</v>
      </c>
      <c r="E3356">
        <v>-8.1298897114412683E-3</v>
      </c>
      <c r="F3356">
        <v>3354</v>
      </c>
      <c r="G3356">
        <f t="shared" ca="1" si="54"/>
        <v>3.3484936390120505E-2</v>
      </c>
    </row>
    <row r="3357" spans="2:7" x14ac:dyDescent="0.2">
      <c r="B3357" s="149">
        <v>40457</v>
      </c>
      <c r="C3357">
        <v>48.715297999999997</v>
      </c>
      <c r="D3357">
        <v>7.2793086039073408E-3</v>
      </c>
      <c r="E3357">
        <v>7.2793086039073408E-3</v>
      </c>
      <c r="F3357">
        <v>3355</v>
      </c>
      <c r="G3357">
        <f t="shared" ca="1" si="54"/>
        <v>3.8756039057555439E-2</v>
      </c>
    </row>
    <row r="3358" spans="2:7" x14ac:dyDescent="0.2">
      <c r="B3358" s="149">
        <v>40456</v>
      </c>
      <c r="C3358">
        <v>48.363247000000001</v>
      </c>
      <c r="D3358">
        <v>-3.9335593007563556E-2</v>
      </c>
      <c r="E3358">
        <v>-3.9335593007563556E-2</v>
      </c>
      <c r="F3358">
        <v>3356</v>
      </c>
      <c r="G3358">
        <f t="shared" ca="1" si="54"/>
        <v>-1.0650089070805243E-2</v>
      </c>
    </row>
    <row r="3359" spans="2:7" x14ac:dyDescent="0.2">
      <c r="B3359" s="149">
        <v>40455</v>
      </c>
      <c r="C3359">
        <v>50.343539999999997</v>
      </c>
      <c r="D3359">
        <v>-4.5075235534390794E-2</v>
      </c>
      <c r="E3359">
        <v>-4.5075235534390794E-2</v>
      </c>
      <c r="F3359">
        <v>3357</v>
      </c>
      <c r="G3359">
        <f t="shared" ca="1" si="54"/>
        <v>4.4201603469515079E-2</v>
      </c>
    </row>
    <row r="3360" spans="2:7" x14ac:dyDescent="0.2">
      <c r="B3360" s="149">
        <v>40452</v>
      </c>
      <c r="C3360">
        <v>52.719901999999998</v>
      </c>
      <c r="D3360">
        <v>-4.9960271073941451E-2</v>
      </c>
      <c r="E3360">
        <v>-4.9960271073941451E-2</v>
      </c>
      <c r="F3360">
        <v>3358</v>
      </c>
      <c r="G3360">
        <f t="shared" ca="1" si="54"/>
        <v>2.0394490901891108E-2</v>
      </c>
    </row>
    <row r="3361" spans="2:7" x14ac:dyDescent="0.2">
      <c r="B3361" s="149">
        <v>40451</v>
      </c>
      <c r="C3361">
        <v>55.492313000000003</v>
      </c>
      <c r="D3361">
        <v>-4.9736359494632808E-2</v>
      </c>
      <c r="E3361">
        <v>-4.9736359494632808E-2</v>
      </c>
      <c r="F3361">
        <v>3359</v>
      </c>
      <c r="G3361">
        <f t="shared" ca="1" si="54"/>
        <v>-8.2130162489940373E-2</v>
      </c>
    </row>
    <row r="3362" spans="2:7" x14ac:dyDescent="0.2">
      <c r="B3362" s="149">
        <v>40450</v>
      </c>
      <c r="C3362">
        <v>58.396754999999999</v>
      </c>
      <c r="D3362">
        <v>-4.9426667436934357E-2</v>
      </c>
      <c r="E3362">
        <v>-4.9426667436934357E-2</v>
      </c>
      <c r="F3362">
        <v>3360</v>
      </c>
      <c r="G3362">
        <f t="shared" ca="1" si="54"/>
        <v>-1.6330021490796518E-2</v>
      </c>
    </row>
    <row r="3363" spans="2:7" x14ac:dyDescent="0.2">
      <c r="B3363" s="149">
        <v>40449</v>
      </c>
      <c r="C3363">
        <v>61.433193000000003</v>
      </c>
      <c r="D3363">
        <v>-4.96937026383635E-2</v>
      </c>
      <c r="E3363">
        <v>-4.96937026383635E-2</v>
      </c>
      <c r="F3363">
        <v>3361</v>
      </c>
      <c r="G3363">
        <f t="shared" ca="1" si="54"/>
        <v>-4.2725132580556949E-2</v>
      </c>
    </row>
    <row r="3364" spans="2:7" x14ac:dyDescent="0.2">
      <c r="B3364" s="149">
        <v>40448</v>
      </c>
      <c r="C3364">
        <v>64.645675999999995</v>
      </c>
      <c r="D3364">
        <v>-4.9806004149061237E-2</v>
      </c>
      <c r="E3364">
        <v>-4.9806004149061237E-2</v>
      </c>
      <c r="F3364">
        <v>3362</v>
      </c>
      <c r="G3364">
        <f t="shared" ca="1" si="54"/>
        <v>-1.2219932595697475E-2</v>
      </c>
    </row>
    <row r="3365" spans="2:7" x14ac:dyDescent="0.2">
      <c r="B3365" s="149">
        <v>40445</v>
      </c>
      <c r="C3365">
        <v>68.034187000000003</v>
      </c>
      <c r="D3365">
        <v>-0.70939852990761187</v>
      </c>
      <c r="E3365">
        <v>-0.70939852990761187</v>
      </c>
      <c r="F3365">
        <v>3363</v>
      </c>
      <c r="G3365">
        <f t="shared" ca="1" si="54"/>
        <v>-5.6809641388636506E-2</v>
      </c>
    </row>
    <row r="3366" spans="2:7" x14ac:dyDescent="0.2">
      <c r="B3366" s="149">
        <v>40444</v>
      </c>
      <c r="C3366">
        <v>234.115082</v>
      </c>
      <c r="D3366">
        <v>0.10717999412925001</v>
      </c>
      <c r="E3366">
        <v>0.10717999412925001</v>
      </c>
      <c r="F3366">
        <v>3364</v>
      </c>
      <c r="G3366">
        <f t="shared" ca="1" si="54"/>
        <v>-4.6624886340909409E-2</v>
      </c>
    </row>
    <row r="3367" spans="2:7" x14ac:dyDescent="0.2">
      <c r="B3367" s="149">
        <v>40443</v>
      </c>
      <c r="C3367">
        <v>211.45169100000001</v>
      </c>
      <c r="D3367">
        <v>4.6157163490407424E-2</v>
      </c>
      <c r="E3367">
        <v>4.6157163490407424E-2</v>
      </c>
      <c r="F3367">
        <v>3365</v>
      </c>
      <c r="G3367">
        <f t="shared" ca="1" si="54"/>
        <v>-3.4503722711644473E-2</v>
      </c>
    </row>
    <row r="3368" spans="2:7" x14ac:dyDescent="0.2">
      <c r="B3368" s="149">
        <v>40442</v>
      </c>
      <c r="C3368">
        <v>202.122299</v>
      </c>
      <c r="D3368">
        <v>-1.5856067013031799E-2</v>
      </c>
      <c r="E3368">
        <v>-1.5856067013031799E-2</v>
      </c>
      <c r="F3368">
        <v>3366</v>
      </c>
      <c r="G3368">
        <f t="shared" ca="1" si="54"/>
        <v>1.565743952074056E-3</v>
      </c>
    </row>
    <row r="3369" spans="2:7" x14ac:dyDescent="0.2">
      <c r="B3369" s="149">
        <v>40441</v>
      </c>
      <c r="C3369">
        <v>205.37879899999999</v>
      </c>
      <c r="D3369">
        <v>2.503844478129574E-2</v>
      </c>
      <c r="E3369">
        <v>2.503844478129574E-2</v>
      </c>
      <c r="F3369">
        <v>3367</v>
      </c>
      <c r="G3369">
        <f t="shared" ca="1" si="54"/>
        <v>4.759304611833557E-2</v>
      </c>
    </row>
    <row r="3370" spans="2:7" x14ac:dyDescent="0.2">
      <c r="B3370" s="149">
        <v>40438</v>
      </c>
      <c r="C3370">
        <v>200.36204499999999</v>
      </c>
      <c r="D3370">
        <v>3.1958431350399885E-2</v>
      </c>
      <c r="E3370">
        <v>3.1958431350399885E-2</v>
      </c>
      <c r="F3370">
        <v>3368</v>
      </c>
      <c r="G3370">
        <f t="shared" ca="1" si="54"/>
        <v>4.3145295408697097E-2</v>
      </c>
    </row>
    <row r="3371" spans="2:7" x14ac:dyDescent="0.2">
      <c r="B3371" s="149">
        <v>40437</v>
      </c>
      <c r="C3371">
        <v>194.15708900000001</v>
      </c>
      <c r="D3371">
        <v>-2.2163074691336934E-2</v>
      </c>
      <c r="E3371">
        <v>-2.2163074691336934E-2</v>
      </c>
      <c r="F3371">
        <v>3369</v>
      </c>
      <c r="G3371">
        <f t="shared" ca="1" si="54"/>
        <v>3.2748760686776991E-2</v>
      </c>
    </row>
    <row r="3372" spans="2:7" x14ac:dyDescent="0.2">
      <c r="B3372" s="149">
        <v>40436</v>
      </c>
      <c r="C3372">
        <v>198.557739</v>
      </c>
      <c r="D3372">
        <v>-7.6974191498197309E-3</v>
      </c>
      <c r="E3372">
        <v>-7.6974191498197309E-3</v>
      </c>
      <c r="F3372">
        <v>3370</v>
      </c>
      <c r="G3372">
        <f t="shared" ca="1" si="54"/>
        <v>1.8379298704573402E-2</v>
      </c>
    </row>
    <row r="3373" spans="2:7" x14ac:dyDescent="0.2">
      <c r="B3373" s="149">
        <v>40435</v>
      </c>
      <c r="C3373">
        <v>200.09797699999999</v>
      </c>
      <c r="D3373">
        <v>9.5470158618643428E-3</v>
      </c>
      <c r="E3373">
        <v>9.5470158618643428E-3</v>
      </c>
      <c r="F3373">
        <v>3371</v>
      </c>
      <c r="G3373">
        <f t="shared" ca="1" si="54"/>
        <v>-3.2439923272082616E-2</v>
      </c>
    </row>
    <row r="3374" spans="2:7" x14ac:dyDescent="0.2">
      <c r="B3374" s="149">
        <v>40434</v>
      </c>
      <c r="C3374">
        <v>198.205704</v>
      </c>
      <c r="D3374">
        <v>2.3869085068142736E-2</v>
      </c>
      <c r="E3374">
        <v>2.3869085068142736E-2</v>
      </c>
      <c r="F3374">
        <v>3372</v>
      </c>
      <c r="G3374">
        <f t="shared" ca="1" si="54"/>
        <v>-3.7527361691505765E-2</v>
      </c>
    </row>
    <row r="3375" spans="2:7" x14ac:dyDescent="0.2">
      <c r="B3375" s="149">
        <v>40430</v>
      </c>
      <c r="C3375">
        <v>193.58500699999999</v>
      </c>
      <c r="D3375">
        <v>-1.9393710531244186E-2</v>
      </c>
      <c r="E3375">
        <v>-1.9393710531244186E-2</v>
      </c>
      <c r="F3375">
        <v>3373</v>
      </c>
      <c r="G3375">
        <f t="shared" ca="1" si="54"/>
        <v>5.3647045221271533E-2</v>
      </c>
    </row>
    <row r="3376" spans="2:7" x14ac:dyDescent="0.2">
      <c r="B3376" s="149">
        <v>40429</v>
      </c>
      <c r="C3376">
        <v>197.413589</v>
      </c>
      <c r="D3376">
        <v>6.9584301135785336E-3</v>
      </c>
      <c r="E3376">
        <v>6.9584301135785336E-3</v>
      </c>
      <c r="F3376">
        <v>3374</v>
      </c>
      <c r="G3376">
        <f t="shared" ca="1" si="54"/>
        <v>3.3487695665968868E-2</v>
      </c>
    </row>
    <row r="3377" spans="2:7" x14ac:dyDescent="0.2">
      <c r="B3377" s="149">
        <v>40428</v>
      </c>
      <c r="C3377">
        <v>196.04939300000001</v>
      </c>
      <c r="D3377">
        <v>8.3151113749920944E-2</v>
      </c>
      <c r="E3377">
        <v>8.3151113749920944E-2</v>
      </c>
      <c r="F3377">
        <v>3375</v>
      </c>
      <c r="G3377">
        <f t="shared" ca="1" si="54"/>
        <v>-7.5776795909367426E-3</v>
      </c>
    </row>
    <row r="3378" spans="2:7" x14ac:dyDescent="0.2">
      <c r="B3378" s="149">
        <v>40427</v>
      </c>
      <c r="C3378">
        <v>180.99911499999999</v>
      </c>
      <c r="D3378">
        <v>9.5729345046340411E-3</v>
      </c>
      <c r="E3378">
        <v>9.5729345046340411E-3</v>
      </c>
      <c r="F3378">
        <v>3376</v>
      </c>
      <c r="G3378">
        <f t="shared" ca="1" si="54"/>
        <v>2.726569387746974E-2</v>
      </c>
    </row>
    <row r="3379" spans="2:7" x14ac:dyDescent="0.2">
      <c r="B3379" s="149">
        <v>40424</v>
      </c>
      <c r="C3379">
        <v>179.28285199999999</v>
      </c>
      <c r="D3379">
        <v>-2.4531185216931212E-4</v>
      </c>
      <c r="E3379">
        <v>-2.4531185216931212E-4</v>
      </c>
      <c r="F3379">
        <v>3377</v>
      </c>
      <c r="G3379">
        <f t="shared" ca="1" si="54"/>
        <v>-5.5745767892154165E-2</v>
      </c>
    </row>
    <row r="3380" spans="2:7" x14ac:dyDescent="0.2">
      <c r="B3380" s="149">
        <v>40423</v>
      </c>
      <c r="C3380">
        <v>179.326843</v>
      </c>
      <c r="D3380">
        <v>1.4745552545097197E-3</v>
      </c>
      <c r="E3380">
        <v>1.4745552545097197E-3</v>
      </c>
      <c r="F3380">
        <v>3378</v>
      </c>
      <c r="G3380">
        <f t="shared" ca="1" si="54"/>
        <v>-9.629942453748605E-2</v>
      </c>
    </row>
    <row r="3381" spans="2:7" x14ac:dyDescent="0.2">
      <c r="B3381" s="149">
        <v>40422</v>
      </c>
      <c r="C3381">
        <v>179.062805</v>
      </c>
      <c r="D3381">
        <v>1.1434104332363085E-2</v>
      </c>
      <c r="E3381">
        <v>1.1434104332363085E-2</v>
      </c>
      <c r="F3381">
        <v>3379</v>
      </c>
      <c r="G3381">
        <f t="shared" ca="1" si="54"/>
        <v>2.9705902966638855E-2</v>
      </c>
    </row>
    <row r="3382" spans="2:7" x14ac:dyDescent="0.2">
      <c r="B3382" s="149">
        <v>40421</v>
      </c>
      <c r="C3382">
        <v>177.03852800000001</v>
      </c>
      <c r="D3382">
        <v>-2.9739657409116769E-3</v>
      </c>
      <c r="E3382">
        <v>-2.9739657409116769E-3</v>
      </c>
      <c r="F3382">
        <v>3380</v>
      </c>
      <c r="G3382">
        <f t="shared" ca="1" si="54"/>
        <v>-4.8496796822805811E-2</v>
      </c>
    </row>
    <row r="3383" spans="2:7" x14ac:dyDescent="0.2">
      <c r="B3383" s="149">
        <v>40420</v>
      </c>
      <c r="C3383">
        <v>177.56660500000001</v>
      </c>
      <c r="D3383">
        <v>-1.6093629294171574E-2</v>
      </c>
      <c r="E3383">
        <v>-1.6093629294171574E-2</v>
      </c>
      <c r="F3383">
        <v>3381</v>
      </c>
      <c r="G3383">
        <f t="shared" ca="1" si="54"/>
        <v>-3.2640067653415997E-2</v>
      </c>
    </row>
    <row r="3384" spans="2:7" x14ac:dyDescent="0.2">
      <c r="B3384" s="149">
        <v>40417</v>
      </c>
      <c r="C3384">
        <v>180.47103899999999</v>
      </c>
      <c r="D3384">
        <v>4.6544733033635557E-3</v>
      </c>
      <c r="E3384">
        <v>4.6544733033635557E-3</v>
      </c>
      <c r="F3384">
        <v>3382</v>
      </c>
      <c r="G3384">
        <f t="shared" ca="1" si="54"/>
        <v>-1.6369748409789428E-2</v>
      </c>
    </row>
    <row r="3385" spans="2:7" x14ac:dyDescent="0.2">
      <c r="B3385" s="149">
        <v>40416</v>
      </c>
      <c r="C3385">
        <v>179.63493299999999</v>
      </c>
      <c r="D3385">
        <v>-6.5709904795360199E-3</v>
      </c>
      <c r="E3385">
        <v>-6.5709904795360199E-3</v>
      </c>
      <c r="F3385">
        <v>3383</v>
      </c>
      <c r="G3385">
        <f t="shared" ca="1" si="54"/>
        <v>1.64932834233407E-2</v>
      </c>
    </row>
    <row r="3386" spans="2:7" x14ac:dyDescent="0.2">
      <c r="B3386" s="149">
        <v>40415</v>
      </c>
      <c r="C3386">
        <v>180.82311999999999</v>
      </c>
      <c r="D3386">
        <v>-1.415530680904402E-2</v>
      </c>
      <c r="E3386">
        <v>-1.415530680904402E-2</v>
      </c>
      <c r="F3386">
        <v>3384</v>
      </c>
      <c r="G3386">
        <f t="shared" ca="1" si="54"/>
        <v>-1.958383188359197E-2</v>
      </c>
    </row>
    <row r="3387" spans="2:7" x14ac:dyDescent="0.2">
      <c r="B3387" s="149">
        <v>40414</v>
      </c>
      <c r="C3387">
        <v>183.419479</v>
      </c>
      <c r="D3387">
        <v>2.1641332054429105E-3</v>
      </c>
      <c r="E3387">
        <v>2.1641332054429105E-3</v>
      </c>
      <c r="F3387">
        <v>3385</v>
      </c>
      <c r="G3387">
        <f t="shared" ca="1" si="54"/>
        <v>-1.6014832627502886E-2</v>
      </c>
    </row>
    <row r="3388" spans="2:7" x14ac:dyDescent="0.2">
      <c r="B3388" s="149">
        <v>40413</v>
      </c>
      <c r="C3388">
        <v>183.023392</v>
      </c>
      <c r="D3388">
        <v>-1.3286054894189232E-2</v>
      </c>
      <c r="E3388">
        <v>-1.3286054894189232E-2</v>
      </c>
      <c r="F3388">
        <v>3386</v>
      </c>
      <c r="G3388">
        <f t="shared" ca="1" si="54"/>
        <v>-1.2761594330724378E-2</v>
      </c>
    </row>
    <row r="3389" spans="2:7" x14ac:dyDescent="0.2">
      <c r="B3389" s="149">
        <v>40410</v>
      </c>
      <c r="C3389">
        <v>185.48779300000001</v>
      </c>
      <c r="D3389">
        <v>-6.8333026993079912E-3</v>
      </c>
      <c r="E3389">
        <v>-6.8333026993079912E-3</v>
      </c>
      <c r="F3389">
        <v>3387</v>
      </c>
      <c r="G3389">
        <f t="shared" ca="1" si="54"/>
        <v>-4.4465099416290406E-2</v>
      </c>
    </row>
    <row r="3390" spans="2:7" x14ac:dyDescent="0.2">
      <c r="B3390" s="149">
        <v>40409</v>
      </c>
      <c r="C3390">
        <v>186.76400799999999</v>
      </c>
      <c r="D3390">
        <v>8.5552497427783154E-3</v>
      </c>
      <c r="E3390">
        <v>8.5552497427783154E-3</v>
      </c>
      <c r="F3390">
        <v>3388</v>
      </c>
      <c r="G3390">
        <f t="shared" ca="1" si="54"/>
        <v>1.5413123377677253E-2</v>
      </c>
    </row>
    <row r="3391" spans="2:7" x14ac:dyDescent="0.2">
      <c r="B3391" s="149">
        <v>40408</v>
      </c>
      <c r="C3391">
        <v>185.17974899999999</v>
      </c>
      <c r="D3391">
        <v>-1.4750641551538738E-2</v>
      </c>
      <c r="E3391">
        <v>-1.4750641551538738E-2</v>
      </c>
      <c r="F3391">
        <v>3389</v>
      </c>
      <c r="G3391">
        <f t="shared" ca="1" si="54"/>
        <v>-3.8218732090580651E-3</v>
      </c>
    </row>
    <row r="3392" spans="2:7" x14ac:dyDescent="0.2">
      <c r="B3392" s="149">
        <v>40407</v>
      </c>
      <c r="C3392">
        <v>187.95216400000001</v>
      </c>
      <c r="D3392">
        <v>-1.8696659124438117E-3</v>
      </c>
      <c r="E3392">
        <v>-1.8696659124438117E-3</v>
      </c>
      <c r="F3392">
        <v>3390</v>
      </c>
      <c r="G3392">
        <f t="shared" ca="1" si="54"/>
        <v>1.9069929816732868E-2</v>
      </c>
    </row>
    <row r="3393" spans="2:7" x14ac:dyDescent="0.2">
      <c r="B3393" s="149">
        <v>40406</v>
      </c>
      <c r="C3393">
        <v>188.30422999999999</v>
      </c>
      <c r="D3393">
        <v>-1.1496660282887965E-2</v>
      </c>
      <c r="E3393">
        <v>-1.1496660282887965E-2</v>
      </c>
      <c r="F3393">
        <v>3391</v>
      </c>
      <c r="G3393">
        <f t="shared" ca="1" si="54"/>
        <v>3.4872923167805041E-2</v>
      </c>
    </row>
    <row r="3394" spans="2:7" x14ac:dyDescent="0.2">
      <c r="B3394" s="149">
        <v>40403</v>
      </c>
      <c r="C3394">
        <v>190.49427800000001</v>
      </c>
      <c r="D3394">
        <v>-1.6730779294046764E-2</v>
      </c>
      <c r="E3394">
        <v>-1.6730779294046764E-2</v>
      </c>
      <c r="F3394">
        <v>3392</v>
      </c>
      <c r="G3394">
        <f t="shared" ca="1" si="54"/>
        <v>-7.6958521588278237E-3</v>
      </c>
    </row>
    <row r="3395" spans="2:7" x14ac:dyDescent="0.2">
      <c r="B3395" s="149">
        <v>40402</v>
      </c>
      <c r="C3395">
        <v>193.735626</v>
      </c>
      <c r="D3395">
        <v>-1.0293092272191596E-2</v>
      </c>
      <c r="E3395">
        <v>-1.0293092272191596E-2</v>
      </c>
      <c r="F3395">
        <v>3393</v>
      </c>
      <c r="G3395">
        <f t="shared" ref="G3395:G3458" ca="1" si="55">_xlfn.NORM.INV(RAND(),$N$5,$N$6)</f>
        <v>3.5626504400616647E-2</v>
      </c>
    </row>
    <row r="3396" spans="2:7" x14ac:dyDescent="0.2">
      <c r="B3396" s="149">
        <v>40401</v>
      </c>
      <c r="C3396">
        <v>195.75050400000001</v>
      </c>
      <c r="D3396">
        <v>2.9249031659240098E-2</v>
      </c>
      <c r="E3396">
        <v>2.9249031659240098E-2</v>
      </c>
      <c r="F3396">
        <v>3394</v>
      </c>
      <c r="G3396">
        <f t="shared" ca="1" si="55"/>
        <v>2.2711464328909532E-2</v>
      </c>
    </row>
    <row r="3397" spans="2:7" x14ac:dyDescent="0.2">
      <c r="B3397" s="149">
        <v>40400</v>
      </c>
      <c r="C3397">
        <v>190.18769800000001</v>
      </c>
      <c r="D3397">
        <v>1.0237453506616871E-2</v>
      </c>
      <c r="E3397">
        <v>1.0237453506616871E-2</v>
      </c>
      <c r="F3397">
        <v>3395</v>
      </c>
      <c r="G3397">
        <f t="shared" ca="1" si="55"/>
        <v>-1.9858637202868529E-2</v>
      </c>
    </row>
    <row r="3398" spans="2:7" x14ac:dyDescent="0.2">
      <c r="B3398" s="149">
        <v>40399</v>
      </c>
      <c r="C3398">
        <v>188.260391</v>
      </c>
      <c r="D3398">
        <v>2.1873253056180854E-2</v>
      </c>
      <c r="E3398">
        <v>2.1873253056180854E-2</v>
      </c>
      <c r="F3398">
        <v>3396</v>
      </c>
      <c r="G3398">
        <f t="shared" ca="1" si="55"/>
        <v>-7.7900763001435315E-3</v>
      </c>
    </row>
    <row r="3399" spans="2:7" x14ac:dyDescent="0.2">
      <c r="B3399" s="149">
        <v>40396</v>
      </c>
      <c r="C3399">
        <v>184.23066700000001</v>
      </c>
      <c r="D3399">
        <v>1.8648740769652315E-2</v>
      </c>
      <c r="E3399">
        <v>1.8648740769652315E-2</v>
      </c>
      <c r="F3399">
        <v>3397</v>
      </c>
      <c r="G3399">
        <f t="shared" ca="1" si="55"/>
        <v>3.4757139825641256E-2</v>
      </c>
    </row>
    <row r="3400" spans="2:7" x14ac:dyDescent="0.2">
      <c r="B3400" s="149">
        <v>40395</v>
      </c>
      <c r="C3400">
        <v>180.85789500000001</v>
      </c>
      <c r="D3400">
        <v>1.6981878583694724E-3</v>
      </c>
      <c r="E3400">
        <v>1.6981878583694724E-3</v>
      </c>
      <c r="F3400">
        <v>3398</v>
      </c>
      <c r="G3400">
        <f t="shared" ca="1" si="55"/>
        <v>1.4867752800464278E-2</v>
      </c>
    </row>
    <row r="3401" spans="2:7" x14ac:dyDescent="0.2">
      <c r="B3401" s="149">
        <v>40394</v>
      </c>
      <c r="C3401">
        <v>180.55128500000001</v>
      </c>
      <c r="D3401">
        <v>7.8238615301064792E-3</v>
      </c>
      <c r="E3401">
        <v>7.8238615301064792E-3</v>
      </c>
      <c r="F3401">
        <v>3399</v>
      </c>
      <c r="G3401">
        <f t="shared" ca="1" si="55"/>
        <v>-4.8608148694742281E-2</v>
      </c>
    </row>
    <row r="3402" spans="2:7" x14ac:dyDescent="0.2">
      <c r="B3402" s="149">
        <v>40393</v>
      </c>
      <c r="C3402">
        <v>179.149643</v>
      </c>
      <c r="D3402">
        <v>9.1290280410336929E-3</v>
      </c>
      <c r="E3402">
        <v>9.1290280410336929E-3</v>
      </c>
      <c r="F3402">
        <v>3400</v>
      </c>
      <c r="G3402">
        <f t="shared" ca="1" si="55"/>
        <v>-1.8483252090791581E-2</v>
      </c>
    </row>
    <row r="3403" spans="2:7" x14ac:dyDescent="0.2">
      <c r="B3403" s="149">
        <v>40392</v>
      </c>
      <c r="C3403">
        <v>177.528976</v>
      </c>
      <c r="D3403">
        <v>-1.5784282221052524E-2</v>
      </c>
      <c r="E3403">
        <v>-1.5784282221052524E-2</v>
      </c>
      <c r="F3403">
        <v>3401</v>
      </c>
      <c r="G3403">
        <f t="shared" ca="1" si="55"/>
        <v>-1.3882361704830534E-2</v>
      </c>
    </row>
    <row r="3404" spans="2:7" x14ac:dyDescent="0.2">
      <c r="B3404" s="149">
        <v>40389</v>
      </c>
      <c r="C3404">
        <v>180.37608299999999</v>
      </c>
      <c r="D3404">
        <v>-1.3416260456412251E-2</v>
      </c>
      <c r="E3404">
        <v>-1.3416260456412251E-2</v>
      </c>
      <c r="F3404">
        <v>3402</v>
      </c>
      <c r="G3404">
        <f t="shared" ca="1" si="55"/>
        <v>2.8137829482346551E-2</v>
      </c>
    </row>
    <row r="3405" spans="2:7" x14ac:dyDescent="0.2">
      <c r="B3405" s="149">
        <v>40388</v>
      </c>
      <c r="C3405">
        <v>182.82896400000001</v>
      </c>
      <c r="D3405">
        <v>7.482452510417517E-3</v>
      </c>
      <c r="E3405">
        <v>7.482452510417517E-3</v>
      </c>
      <c r="F3405">
        <v>3403</v>
      </c>
      <c r="G3405">
        <f t="shared" ca="1" si="55"/>
        <v>4.6019162170775285E-2</v>
      </c>
    </row>
    <row r="3406" spans="2:7" x14ac:dyDescent="0.2">
      <c r="B3406" s="149">
        <v>40387</v>
      </c>
      <c r="C3406">
        <v>181.471115</v>
      </c>
      <c r="D3406">
        <v>-1.7315097264115752E-2</v>
      </c>
      <c r="E3406">
        <v>-1.7315097264115752E-2</v>
      </c>
      <c r="F3406">
        <v>3404</v>
      </c>
      <c r="G3406">
        <f t="shared" ca="1" si="55"/>
        <v>1.9532603347653882E-3</v>
      </c>
    </row>
    <row r="3407" spans="2:7" x14ac:dyDescent="0.2">
      <c r="B3407" s="149">
        <v>40386</v>
      </c>
      <c r="C3407">
        <v>184.66867099999999</v>
      </c>
      <c r="D3407">
        <v>1.1031297504667293E-2</v>
      </c>
      <c r="E3407">
        <v>1.1031297504667293E-2</v>
      </c>
      <c r="F3407">
        <v>3405</v>
      </c>
      <c r="G3407">
        <f t="shared" ca="1" si="55"/>
        <v>2.7930069746601671E-2</v>
      </c>
    </row>
    <row r="3408" spans="2:7" x14ac:dyDescent="0.2">
      <c r="B3408" s="149">
        <v>40385</v>
      </c>
      <c r="C3408">
        <v>182.653763</v>
      </c>
      <c r="D3408">
        <v>-1.7204829605095659E-2</v>
      </c>
      <c r="E3408">
        <v>-1.7204829605095659E-2</v>
      </c>
      <c r="F3408">
        <v>3406</v>
      </c>
      <c r="G3408">
        <f t="shared" ca="1" si="55"/>
        <v>-3.2104683791891166E-2</v>
      </c>
    </row>
    <row r="3409" spans="2:7" x14ac:dyDescent="0.2">
      <c r="B3409" s="149">
        <v>40382</v>
      </c>
      <c r="C3409">
        <v>185.851303</v>
      </c>
      <c r="D3409">
        <v>-7.0209139911696274E-3</v>
      </c>
      <c r="E3409">
        <v>-7.0209139911696274E-3</v>
      </c>
      <c r="F3409">
        <v>3407</v>
      </c>
      <c r="G3409">
        <f t="shared" ca="1" si="55"/>
        <v>4.1991747380305082E-2</v>
      </c>
    </row>
    <row r="3410" spans="2:7" x14ac:dyDescent="0.2">
      <c r="B3410" s="149">
        <v>40381</v>
      </c>
      <c r="C3410">
        <v>187.16537500000001</v>
      </c>
      <c r="D3410">
        <v>1.0882379646002301E-2</v>
      </c>
      <c r="E3410">
        <v>1.0882379646002301E-2</v>
      </c>
      <c r="F3410">
        <v>3408</v>
      </c>
      <c r="G3410">
        <f t="shared" ca="1" si="55"/>
        <v>1.1480894923924683E-2</v>
      </c>
    </row>
    <row r="3411" spans="2:7" x14ac:dyDescent="0.2">
      <c r="B3411" s="149">
        <v>40380</v>
      </c>
      <c r="C3411">
        <v>185.150497</v>
      </c>
      <c r="D3411">
        <v>2.6091377459472394E-3</v>
      </c>
      <c r="E3411">
        <v>2.6091377459472394E-3</v>
      </c>
      <c r="F3411">
        <v>3409</v>
      </c>
      <c r="G3411">
        <f t="shared" ca="1" si="55"/>
        <v>3.6183689566010126E-2</v>
      </c>
    </row>
    <row r="3412" spans="2:7" x14ac:dyDescent="0.2">
      <c r="B3412" s="149">
        <v>40379</v>
      </c>
      <c r="C3412">
        <v>184.66867099999999</v>
      </c>
      <c r="D3412">
        <v>6.9262542722085775E-3</v>
      </c>
      <c r="E3412">
        <v>6.9262542722085775E-3</v>
      </c>
      <c r="F3412">
        <v>3410</v>
      </c>
      <c r="G3412">
        <f t="shared" ca="1" si="55"/>
        <v>6.1776012308902267E-3</v>
      </c>
    </row>
    <row r="3413" spans="2:7" x14ac:dyDescent="0.2">
      <c r="B3413" s="149">
        <v>40378</v>
      </c>
      <c r="C3413">
        <v>183.39840699999999</v>
      </c>
      <c r="D3413">
        <v>-8.7592929555906241E-3</v>
      </c>
      <c r="E3413">
        <v>-8.7592929555906241E-3</v>
      </c>
      <c r="F3413">
        <v>3411</v>
      </c>
      <c r="G3413">
        <f t="shared" ca="1" si="55"/>
        <v>7.22442294882224E-2</v>
      </c>
    </row>
    <row r="3414" spans="2:7" x14ac:dyDescent="0.2">
      <c r="B3414" s="149">
        <v>40375</v>
      </c>
      <c r="C3414">
        <v>185.01904300000001</v>
      </c>
      <c r="D3414">
        <v>-3.5387375807791111E-3</v>
      </c>
      <c r="E3414">
        <v>-3.5387375807791111E-3</v>
      </c>
      <c r="F3414">
        <v>3412</v>
      </c>
      <c r="G3414">
        <f t="shared" ca="1" si="55"/>
        <v>-3.6916033409743747E-2</v>
      </c>
    </row>
    <row r="3415" spans="2:7" x14ac:dyDescent="0.2">
      <c r="B3415" s="149">
        <v>40374</v>
      </c>
      <c r="C3415">
        <v>185.67610199999999</v>
      </c>
      <c r="D3415">
        <v>-1.0042056714712571E-2</v>
      </c>
      <c r="E3415">
        <v>-1.0042056714712571E-2</v>
      </c>
      <c r="F3415">
        <v>3413</v>
      </c>
      <c r="G3415">
        <f t="shared" ca="1" si="55"/>
        <v>-2.3939258537811814E-2</v>
      </c>
    </row>
    <row r="3416" spans="2:7" x14ac:dyDescent="0.2">
      <c r="B3416" s="149">
        <v>40373</v>
      </c>
      <c r="C3416">
        <v>187.559586</v>
      </c>
      <c r="D3416">
        <v>2.1062175629439168E-3</v>
      </c>
      <c r="E3416">
        <v>2.1062175629439168E-3</v>
      </c>
      <c r="F3416">
        <v>3414</v>
      </c>
      <c r="G3416">
        <f t="shared" ca="1" si="55"/>
        <v>4.1359759333549052E-2</v>
      </c>
    </row>
    <row r="3417" spans="2:7" x14ac:dyDescent="0.2">
      <c r="B3417" s="149">
        <v>40372</v>
      </c>
      <c r="C3417">
        <v>187.16537500000001</v>
      </c>
      <c r="D3417">
        <v>-2.3400561499156965E-4</v>
      </c>
      <c r="E3417">
        <v>-2.3400561499156965E-4</v>
      </c>
      <c r="F3417">
        <v>3415</v>
      </c>
      <c r="G3417">
        <f t="shared" ca="1" si="55"/>
        <v>2.407800180445898E-2</v>
      </c>
    </row>
    <row r="3418" spans="2:7" x14ac:dyDescent="0.2">
      <c r="B3418" s="149">
        <v>40371</v>
      </c>
      <c r="C3418">
        <v>187.209183</v>
      </c>
      <c r="D3418">
        <v>7.5436832450958956E-3</v>
      </c>
      <c r="E3418">
        <v>7.5436832450958956E-3</v>
      </c>
      <c r="F3418">
        <v>3416</v>
      </c>
      <c r="G3418">
        <f t="shared" ca="1" si="55"/>
        <v>4.7440982504353767E-2</v>
      </c>
    </row>
    <row r="3419" spans="2:7" x14ac:dyDescent="0.2">
      <c r="B3419" s="149">
        <v>40368</v>
      </c>
      <c r="C3419">
        <v>185.80751000000001</v>
      </c>
      <c r="D3419">
        <v>4.0237353721734419E-3</v>
      </c>
      <c r="E3419">
        <v>4.0237353721734419E-3</v>
      </c>
      <c r="F3419">
        <v>3417</v>
      </c>
      <c r="G3419">
        <f t="shared" ca="1" si="55"/>
        <v>2.6737018620555282E-3</v>
      </c>
    </row>
    <row r="3420" spans="2:7" x14ac:dyDescent="0.2">
      <c r="B3420" s="149">
        <v>40367</v>
      </c>
      <c r="C3420">
        <v>185.06286600000001</v>
      </c>
      <c r="D3420">
        <v>-7.0506148137275534E-3</v>
      </c>
      <c r="E3420">
        <v>-7.0506148137275534E-3</v>
      </c>
      <c r="F3420">
        <v>3418</v>
      </c>
      <c r="G3420">
        <f t="shared" ca="1" si="55"/>
        <v>0.11902811069324556</v>
      </c>
    </row>
    <row r="3421" spans="2:7" x14ac:dyDescent="0.2">
      <c r="B3421" s="149">
        <v>40366</v>
      </c>
      <c r="C3421">
        <v>186.376938</v>
      </c>
      <c r="D3421">
        <v>2.5919293810797495E-3</v>
      </c>
      <c r="E3421">
        <v>2.5919293810797495E-3</v>
      </c>
      <c r="F3421">
        <v>3419</v>
      </c>
      <c r="G3421">
        <f t="shared" ca="1" si="55"/>
        <v>-6.8672015292527366E-2</v>
      </c>
    </row>
    <row r="3422" spans="2:7" x14ac:dyDescent="0.2">
      <c r="B3422" s="149">
        <v>40365</v>
      </c>
      <c r="C3422">
        <v>185.89511100000001</v>
      </c>
      <c r="D3422">
        <v>1.7745859415992521E-2</v>
      </c>
      <c r="E3422">
        <v>1.7745859415992521E-2</v>
      </c>
      <c r="F3422">
        <v>3420</v>
      </c>
      <c r="G3422">
        <f t="shared" ca="1" si="55"/>
        <v>-3.5835003788376443E-3</v>
      </c>
    </row>
    <row r="3423" spans="2:7" x14ac:dyDescent="0.2">
      <c r="B3423" s="149">
        <v>40364</v>
      </c>
      <c r="C3423">
        <v>182.653763</v>
      </c>
      <c r="D3423">
        <v>-7.8515538370427761E-3</v>
      </c>
      <c r="E3423">
        <v>-7.8515538370427761E-3</v>
      </c>
      <c r="F3423">
        <v>3421</v>
      </c>
      <c r="G3423">
        <f t="shared" ca="1" si="55"/>
        <v>6.8422818097597343E-2</v>
      </c>
    </row>
    <row r="3424" spans="2:7" x14ac:dyDescent="0.2">
      <c r="B3424" s="149">
        <v>40361</v>
      </c>
      <c r="C3424">
        <v>184.09922800000001</v>
      </c>
      <c r="D3424">
        <v>5.5023273380182987E-3</v>
      </c>
      <c r="E3424">
        <v>5.5023273380182987E-3</v>
      </c>
      <c r="F3424">
        <v>3422</v>
      </c>
      <c r="G3424">
        <f t="shared" ca="1" si="55"/>
        <v>-3.7453729580106739E-2</v>
      </c>
    </row>
    <row r="3425" spans="2:7" x14ac:dyDescent="0.2">
      <c r="B3425" s="149">
        <v>40360</v>
      </c>
      <c r="C3425">
        <v>183.09179700000001</v>
      </c>
      <c r="D3425">
        <v>5.0494938789168086E-3</v>
      </c>
      <c r="E3425">
        <v>5.0494938789168086E-3</v>
      </c>
      <c r="F3425">
        <v>3423</v>
      </c>
      <c r="G3425">
        <f t="shared" ca="1" si="55"/>
        <v>6.011136260498426E-3</v>
      </c>
    </row>
    <row r="3426" spans="2:7" x14ac:dyDescent="0.2">
      <c r="B3426" s="149">
        <v>40359</v>
      </c>
      <c r="C3426">
        <v>182.171921</v>
      </c>
      <c r="D3426">
        <v>1.444523276836307E-3</v>
      </c>
      <c r="E3426">
        <v>1.444523276836307E-3</v>
      </c>
      <c r="F3426">
        <v>3424</v>
      </c>
      <c r="G3426">
        <f t="shared" ca="1" si="55"/>
        <v>-2.3203970496846436E-2</v>
      </c>
    </row>
    <row r="3427" spans="2:7" x14ac:dyDescent="0.2">
      <c r="B3427" s="149">
        <v>40358</v>
      </c>
      <c r="C3427">
        <v>181.90914900000001</v>
      </c>
      <c r="D3427">
        <v>8.2544841123825281E-3</v>
      </c>
      <c r="E3427">
        <v>8.2544841123825281E-3</v>
      </c>
      <c r="F3427">
        <v>3425</v>
      </c>
      <c r="G3427">
        <f t="shared" ca="1" si="55"/>
        <v>1.8252806237034246E-2</v>
      </c>
    </row>
    <row r="3428" spans="2:7" x14ac:dyDescent="0.2">
      <c r="B3428" s="149">
        <v>40357</v>
      </c>
      <c r="C3428">
        <v>180.41987599999999</v>
      </c>
      <c r="D3428">
        <v>-1.270376207459837E-2</v>
      </c>
      <c r="E3428">
        <v>-1.270376207459837E-2</v>
      </c>
      <c r="F3428">
        <v>3426</v>
      </c>
      <c r="G3428">
        <f t="shared" ca="1" si="55"/>
        <v>8.6212975243069104E-3</v>
      </c>
    </row>
    <row r="3429" spans="2:7" x14ac:dyDescent="0.2">
      <c r="B3429" s="149">
        <v>40354</v>
      </c>
      <c r="C3429">
        <v>182.74137899999999</v>
      </c>
      <c r="D3429">
        <v>-5.2455725800891065E-3</v>
      </c>
      <c r="E3429">
        <v>-5.2455725800891065E-3</v>
      </c>
      <c r="F3429">
        <v>3427</v>
      </c>
      <c r="G3429">
        <f t="shared" ca="1" si="55"/>
        <v>-1.6919902733571635E-2</v>
      </c>
    </row>
    <row r="3430" spans="2:7" x14ac:dyDescent="0.2">
      <c r="B3430" s="149">
        <v>40353</v>
      </c>
      <c r="C3430">
        <v>183.705017</v>
      </c>
      <c r="D3430">
        <v>4.771661047527681E-4</v>
      </c>
      <c r="E3430">
        <v>4.771661047527681E-4</v>
      </c>
      <c r="F3430">
        <v>3428</v>
      </c>
      <c r="G3430">
        <f t="shared" ca="1" si="55"/>
        <v>4.7109017507838552E-2</v>
      </c>
    </row>
    <row r="3431" spans="2:7" x14ac:dyDescent="0.2">
      <c r="B3431" s="149">
        <v>40352</v>
      </c>
      <c r="C3431">
        <v>183.617401</v>
      </c>
      <c r="D3431">
        <v>-6.3996893420988805E-3</v>
      </c>
      <c r="E3431">
        <v>-6.3996893420988805E-3</v>
      </c>
      <c r="F3431">
        <v>3429</v>
      </c>
      <c r="G3431">
        <f t="shared" ca="1" si="55"/>
        <v>-4.0000670155646206E-2</v>
      </c>
    </row>
    <row r="3432" spans="2:7" x14ac:dyDescent="0.2">
      <c r="B3432" s="149">
        <v>40351</v>
      </c>
      <c r="C3432">
        <v>184.80006399999999</v>
      </c>
      <c r="D3432">
        <v>-1.5862008990267819E-2</v>
      </c>
      <c r="E3432">
        <v>-1.5862008990267819E-2</v>
      </c>
      <c r="F3432">
        <v>3430</v>
      </c>
      <c r="G3432">
        <f t="shared" ca="1" si="55"/>
        <v>-5.1370628626564559E-2</v>
      </c>
    </row>
    <row r="3433" spans="2:7" x14ac:dyDescent="0.2">
      <c r="B3433" s="149">
        <v>40350</v>
      </c>
      <c r="C3433">
        <v>187.77860999999999</v>
      </c>
      <c r="D3433">
        <v>2.8070849074627205E-3</v>
      </c>
      <c r="E3433">
        <v>2.8070849074627205E-3</v>
      </c>
      <c r="F3433">
        <v>3431</v>
      </c>
      <c r="G3433">
        <f t="shared" ca="1" si="55"/>
        <v>2.0944563364768527E-2</v>
      </c>
    </row>
    <row r="3434" spans="2:7" x14ac:dyDescent="0.2">
      <c r="B3434" s="149">
        <v>40347</v>
      </c>
      <c r="C3434">
        <v>187.25297499999999</v>
      </c>
      <c r="D3434">
        <v>-2.8850517865466978E-2</v>
      </c>
      <c r="E3434">
        <v>-2.8850517865466978E-2</v>
      </c>
      <c r="F3434">
        <v>3432</v>
      </c>
      <c r="G3434">
        <f t="shared" ca="1" si="55"/>
        <v>3.5614712688861294E-2</v>
      </c>
    </row>
    <row r="3435" spans="2:7" x14ac:dyDescent="0.2">
      <c r="B3435" s="149">
        <v>40346</v>
      </c>
      <c r="C3435">
        <v>192.815811</v>
      </c>
      <c r="D3435">
        <v>6.8206875526458598E-4</v>
      </c>
      <c r="E3435">
        <v>6.8206875526458598E-4</v>
      </c>
      <c r="F3435">
        <v>3433</v>
      </c>
      <c r="G3435">
        <f t="shared" ca="1" si="55"/>
        <v>1.2537673587618028E-2</v>
      </c>
    </row>
    <row r="3436" spans="2:7" x14ac:dyDescent="0.2">
      <c r="B3436" s="149">
        <v>40345</v>
      </c>
      <c r="C3436">
        <v>192.68438699999999</v>
      </c>
      <c r="D3436">
        <v>-4.0753417320482663E-3</v>
      </c>
      <c r="E3436">
        <v>-4.0753417320482663E-3</v>
      </c>
      <c r="F3436">
        <v>3434</v>
      </c>
      <c r="G3436">
        <f t="shared" ca="1" si="55"/>
        <v>-6.3265183589049845E-5</v>
      </c>
    </row>
    <row r="3437" spans="2:7" x14ac:dyDescent="0.2">
      <c r="B3437" s="149">
        <v>40344</v>
      </c>
      <c r="C3437">
        <v>193.47285500000001</v>
      </c>
      <c r="D3437">
        <v>-2.0334860254072906E-3</v>
      </c>
      <c r="E3437">
        <v>-2.0334860254072906E-3</v>
      </c>
      <c r="F3437">
        <v>3435</v>
      </c>
      <c r="G3437">
        <f t="shared" ca="1" si="55"/>
        <v>-9.6899382843233794E-3</v>
      </c>
    </row>
    <row r="3438" spans="2:7" x14ac:dyDescent="0.2">
      <c r="B3438" s="149">
        <v>40343</v>
      </c>
      <c r="C3438">
        <v>193.86708100000001</v>
      </c>
      <c r="D3438">
        <v>-2.0290459786301731E-3</v>
      </c>
      <c r="E3438">
        <v>-2.0290459786301731E-3</v>
      </c>
      <c r="F3438">
        <v>3436</v>
      </c>
      <c r="G3438">
        <f t="shared" ca="1" si="55"/>
        <v>2.4451029795967635E-2</v>
      </c>
    </row>
    <row r="3439" spans="2:7" x14ac:dyDescent="0.2">
      <c r="B3439" s="149">
        <v>40340</v>
      </c>
      <c r="C3439">
        <v>194.261246</v>
      </c>
      <c r="D3439">
        <v>-6.2740556317323207E-3</v>
      </c>
      <c r="E3439">
        <v>-6.2740556317323207E-3</v>
      </c>
      <c r="F3439">
        <v>3437</v>
      </c>
      <c r="G3439">
        <f t="shared" ca="1" si="55"/>
        <v>-0.10254902013167361</v>
      </c>
    </row>
    <row r="3440" spans="2:7" x14ac:dyDescent="0.2">
      <c r="B3440" s="149">
        <v>40339</v>
      </c>
      <c r="C3440">
        <v>195.48774700000001</v>
      </c>
      <c r="D3440">
        <v>1.3627155407789143E-2</v>
      </c>
      <c r="E3440">
        <v>1.3627155407789143E-2</v>
      </c>
      <c r="F3440">
        <v>3438</v>
      </c>
      <c r="G3440">
        <f t="shared" ca="1" si="55"/>
        <v>2.2237239627466553E-2</v>
      </c>
    </row>
    <row r="3441" spans="2:7" x14ac:dyDescent="0.2">
      <c r="B3441" s="149">
        <v>40338</v>
      </c>
      <c r="C3441">
        <v>192.85961900000001</v>
      </c>
      <c r="D3441">
        <v>6.8183583503431708E-4</v>
      </c>
      <c r="E3441">
        <v>6.8183583503431708E-4</v>
      </c>
      <c r="F3441">
        <v>3439</v>
      </c>
      <c r="G3441">
        <f t="shared" ca="1" si="55"/>
        <v>-3.5476504081471218E-2</v>
      </c>
    </row>
    <row r="3442" spans="2:7" x14ac:dyDescent="0.2">
      <c r="B3442" s="149">
        <v>40337</v>
      </c>
      <c r="C3442">
        <v>192.72820999999999</v>
      </c>
      <c r="D3442">
        <v>2.9632366871903508E-3</v>
      </c>
      <c r="E3442">
        <v>2.9632366871903508E-3</v>
      </c>
      <c r="F3442">
        <v>3440</v>
      </c>
      <c r="G3442">
        <f t="shared" ca="1" si="55"/>
        <v>2.9534254486323817E-2</v>
      </c>
    </row>
    <row r="3443" spans="2:7" x14ac:dyDescent="0.2">
      <c r="B3443" s="149">
        <v>40336</v>
      </c>
      <c r="C3443">
        <v>192.15879799999999</v>
      </c>
      <c r="D3443">
        <v>-1.0822786547966493E-2</v>
      </c>
      <c r="E3443">
        <v>-1.0822786547966493E-2</v>
      </c>
      <c r="F3443">
        <v>3441</v>
      </c>
      <c r="G3443">
        <f t="shared" ca="1" si="55"/>
        <v>-4.0823581469025184E-2</v>
      </c>
    </row>
    <row r="3444" spans="2:7" x14ac:dyDescent="0.2">
      <c r="B3444" s="149">
        <v>40333</v>
      </c>
      <c r="C3444">
        <v>194.261246</v>
      </c>
      <c r="D3444">
        <v>1.9305884324982068E-2</v>
      </c>
      <c r="E3444">
        <v>1.9305884324982068E-2</v>
      </c>
      <c r="F3444">
        <v>3442</v>
      </c>
      <c r="G3444">
        <f t="shared" ca="1" si="55"/>
        <v>-8.1786630711955632E-2</v>
      </c>
    </row>
    <row r="3445" spans="2:7" x14ac:dyDescent="0.2">
      <c r="B3445" s="149">
        <v>40332</v>
      </c>
      <c r="C3445">
        <v>190.58189400000001</v>
      </c>
      <c r="D3445">
        <v>4.3405243175855118E-2</v>
      </c>
      <c r="E3445">
        <v>4.3405243175855118E-2</v>
      </c>
      <c r="F3445">
        <v>3443</v>
      </c>
      <c r="G3445">
        <f t="shared" ca="1" si="55"/>
        <v>-5.1163946852537182E-3</v>
      </c>
    </row>
    <row r="3446" spans="2:7" x14ac:dyDescent="0.2">
      <c r="B3446" s="149">
        <v>40331</v>
      </c>
      <c r="C3446">
        <v>182.653763</v>
      </c>
      <c r="D3446">
        <v>-2.4789640941136757E-2</v>
      </c>
      <c r="E3446">
        <v>-2.4789640941136757E-2</v>
      </c>
      <c r="F3446">
        <v>3444</v>
      </c>
      <c r="G3446">
        <f t="shared" ca="1" si="55"/>
        <v>-2.5781878899249145E-2</v>
      </c>
    </row>
    <row r="3447" spans="2:7" x14ac:dyDescent="0.2">
      <c r="B3447" s="149">
        <v>40330</v>
      </c>
      <c r="C3447">
        <v>187.296783</v>
      </c>
      <c r="D3447">
        <v>6.8283161861828444E-3</v>
      </c>
      <c r="E3447">
        <v>6.8283161861828444E-3</v>
      </c>
      <c r="F3447">
        <v>3445</v>
      </c>
      <c r="G3447">
        <f t="shared" ca="1" si="55"/>
        <v>-4.1561857374858263E-2</v>
      </c>
    </row>
    <row r="3448" spans="2:7" x14ac:dyDescent="0.2">
      <c r="B3448" s="149">
        <v>40329</v>
      </c>
      <c r="C3448">
        <v>186.026535</v>
      </c>
      <c r="D3448">
        <v>6.1597127510064848E-3</v>
      </c>
      <c r="E3448">
        <v>6.1597127510064848E-3</v>
      </c>
      <c r="F3448">
        <v>3446</v>
      </c>
      <c r="G3448">
        <f t="shared" ca="1" si="55"/>
        <v>4.0938427929473407E-2</v>
      </c>
    </row>
    <row r="3449" spans="2:7" x14ac:dyDescent="0.2">
      <c r="B3449" s="149">
        <v>40326</v>
      </c>
      <c r="C3449">
        <v>184.88767999999999</v>
      </c>
      <c r="D3449">
        <v>-1.3785098574720595E-2</v>
      </c>
      <c r="E3449">
        <v>-1.3785098574720595E-2</v>
      </c>
      <c r="F3449">
        <v>3447</v>
      </c>
      <c r="G3449">
        <f t="shared" ca="1" si="55"/>
        <v>4.5277975813305192E-2</v>
      </c>
    </row>
    <row r="3450" spans="2:7" x14ac:dyDescent="0.2">
      <c r="B3450" s="149">
        <v>40325</v>
      </c>
      <c r="C3450">
        <v>187.47200000000001</v>
      </c>
      <c r="D3450">
        <v>-2.3308393803952031E-3</v>
      </c>
      <c r="E3450">
        <v>-2.3308393803952031E-3</v>
      </c>
      <c r="F3450">
        <v>3448</v>
      </c>
      <c r="G3450">
        <f t="shared" ca="1" si="55"/>
        <v>-5.3171467534511033E-2</v>
      </c>
    </row>
    <row r="3451" spans="2:7" x14ac:dyDescent="0.2">
      <c r="B3451" s="149">
        <v>40324</v>
      </c>
      <c r="C3451">
        <v>187.909988</v>
      </c>
      <c r="D3451">
        <v>6.8227175500975873E-2</v>
      </c>
      <c r="E3451">
        <v>6.8227175500975873E-2</v>
      </c>
      <c r="F3451">
        <v>3449</v>
      </c>
      <c r="G3451">
        <f t="shared" ca="1" si="55"/>
        <v>1.2705370589758402E-2</v>
      </c>
    </row>
    <row r="3452" spans="2:7" x14ac:dyDescent="0.2">
      <c r="B3452" s="149">
        <v>40323</v>
      </c>
      <c r="C3452">
        <v>175.908264</v>
      </c>
      <c r="D3452">
        <v>-4.0153077642489668E-2</v>
      </c>
      <c r="E3452">
        <v>-4.0153077642489668E-2</v>
      </c>
      <c r="F3452">
        <v>3450</v>
      </c>
      <c r="G3452">
        <f t="shared" ca="1" si="55"/>
        <v>-9.8507978624860701E-3</v>
      </c>
    </row>
    <row r="3453" spans="2:7" x14ac:dyDescent="0.2">
      <c r="B3453" s="149">
        <v>40322</v>
      </c>
      <c r="C3453">
        <v>183.266998</v>
      </c>
      <c r="D3453">
        <v>3.30863979453336E-2</v>
      </c>
      <c r="E3453">
        <v>3.30863979453336E-2</v>
      </c>
      <c r="F3453">
        <v>3451</v>
      </c>
      <c r="G3453">
        <f t="shared" ca="1" si="55"/>
        <v>9.7788826736227782E-3</v>
      </c>
    </row>
    <row r="3454" spans="2:7" x14ac:dyDescent="0.2">
      <c r="B3454" s="149">
        <v>40319</v>
      </c>
      <c r="C3454">
        <v>177.39755199999999</v>
      </c>
      <c r="D3454">
        <v>-2.9242566895590762E-2</v>
      </c>
      <c r="E3454">
        <v>-2.9242566895590762E-2</v>
      </c>
      <c r="F3454">
        <v>3452</v>
      </c>
      <c r="G3454">
        <f t="shared" ca="1" si="55"/>
        <v>7.0868408667717772E-3</v>
      </c>
    </row>
    <row r="3455" spans="2:7" x14ac:dyDescent="0.2">
      <c r="B3455" s="149">
        <v>40318</v>
      </c>
      <c r="C3455">
        <v>182.74137899999999</v>
      </c>
      <c r="D3455">
        <v>-5.5681349212298052E-2</v>
      </c>
      <c r="E3455">
        <v>-5.5681349212298052E-2</v>
      </c>
      <c r="F3455">
        <v>3453</v>
      </c>
      <c r="G3455">
        <f t="shared" ca="1" si="55"/>
        <v>3.3738890452077765E-2</v>
      </c>
    </row>
    <row r="3456" spans="2:7" x14ac:dyDescent="0.2">
      <c r="B3456" s="149">
        <v>40317</v>
      </c>
      <c r="C3456">
        <v>193.51664700000001</v>
      </c>
      <c r="D3456">
        <v>-2.0398955714639334E-2</v>
      </c>
      <c r="E3456">
        <v>-2.0398955714639334E-2</v>
      </c>
      <c r="F3456">
        <v>3454</v>
      </c>
      <c r="G3456">
        <f t="shared" ca="1" si="55"/>
        <v>9.4663998847035538E-3</v>
      </c>
    </row>
    <row r="3457" spans="2:7" x14ac:dyDescent="0.2">
      <c r="B3457" s="149">
        <v>40316</v>
      </c>
      <c r="C3457">
        <v>197.54638700000001</v>
      </c>
      <c r="D3457">
        <v>4.2304981072336422E-3</v>
      </c>
      <c r="E3457">
        <v>4.2304981072336422E-3</v>
      </c>
      <c r="F3457">
        <v>3455</v>
      </c>
      <c r="G3457">
        <f t="shared" ca="1" si="55"/>
        <v>2.8838291833601096E-2</v>
      </c>
    </row>
    <row r="3458" spans="2:7" x14ac:dyDescent="0.2">
      <c r="B3458" s="149">
        <v>40315</v>
      </c>
      <c r="C3458">
        <v>196.71418800000001</v>
      </c>
      <c r="D3458">
        <v>-3.0649533130770588E-2</v>
      </c>
      <c r="E3458">
        <v>-3.0649533130770588E-2</v>
      </c>
      <c r="F3458">
        <v>3456</v>
      </c>
      <c r="G3458">
        <f t="shared" ca="1" si="55"/>
        <v>-4.6623807305650909E-3</v>
      </c>
    </row>
    <row r="3459" spans="2:7" x14ac:dyDescent="0.2">
      <c r="B3459" s="149">
        <v>40312</v>
      </c>
      <c r="C3459">
        <v>202.934021</v>
      </c>
      <c r="D3459">
        <v>-2.1335061281956551E-2</v>
      </c>
      <c r="E3459">
        <v>-2.1335061281956551E-2</v>
      </c>
      <c r="F3459">
        <v>3457</v>
      </c>
      <c r="G3459">
        <f t="shared" ref="G3459:G3522" ca="1" si="56">_xlfn.NORM.INV(RAND(),$N$5,$N$6)</f>
        <v>4.0131223173396395E-2</v>
      </c>
    </row>
    <row r="3460" spans="2:7" x14ac:dyDescent="0.2">
      <c r="B3460" s="149">
        <v>40311</v>
      </c>
      <c r="C3460">
        <v>207.35801699999999</v>
      </c>
      <c r="D3460">
        <v>-2.7526688717391019E-2</v>
      </c>
      <c r="E3460">
        <v>-2.7526688717391019E-2</v>
      </c>
      <c r="F3460">
        <v>3458</v>
      </c>
      <c r="G3460">
        <f t="shared" ca="1" si="56"/>
        <v>4.2520151047188204E-2</v>
      </c>
    </row>
    <row r="3461" spans="2:7" x14ac:dyDescent="0.2">
      <c r="B3461" s="149">
        <v>40310</v>
      </c>
      <c r="C3461">
        <v>213.227463</v>
      </c>
      <c r="D3461">
        <v>4.3515577343277267E-2</v>
      </c>
      <c r="E3461">
        <v>4.3515577343277267E-2</v>
      </c>
      <c r="F3461">
        <v>3459</v>
      </c>
      <c r="G3461">
        <f t="shared" ca="1" si="56"/>
        <v>-1.4589792219340626E-2</v>
      </c>
    </row>
    <row r="3462" spans="2:7" x14ac:dyDescent="0.2">
      <c r="B3462" s="149">
        <v>40309</v>
      </c>
      <c r="C3462">
        <v>204.335678</v>
      </c>
      <c r="D3462">
        <v>-3.5160443359244793E-2</v>
      </c>
      <c r="E3462">
        <v>-3.5160443359244793E-2</v>
      </c>
      <c r="F3462">
        <v>3460</v>
      </c>
      <c r="G3462">
        <f t="shared" ca="1" si="56"/>
        <v>1.4437798110749342E-2</v>
      </c>
    </row>
    <row r="3463" spans="2:7" x14ac:dyDescent="0.2">
      <c r="B3463" s="149">
        <v>40308</v>
      </c>
      <c r="C3463">
        <v>211.782028</v>
      </c>
      <c r="D3463">
        <v>-6.8580154201592372E-2</v>
      </c>
      <c r="E3463">
        <v>-6.8580154201592372E-2</v>
      </c>
      <c r="F3463">
        <v>3461</v>
      </c>
      <c r="G3463">
        <f t="shared" ca="1" si="56"/>
        <v>-7.9037091742583374E-4</v>
      </c>
    </row>
    <row r="3464" spans="2:7" x14ac:dyDescent="0.2">
      <c r="B3464" s="149">
        <v>40305</v>
      </c>
      <c r="C3464">
        <v>227.375473</v>
      </c>
      <c r="D3464">
        <v>-8.5941529383276195E-3</v>
      </c>
      <c r="E3464">
        <v>-8.5941529383276195E-3</v>
      </c>
      <c r="F3464">
        <v>3462</v>
      </c>
      <c r="G3464">
        <f t="shared" ca="1" si="56"/>
        <v>-1.9071066265708168E-2</v>
      </c>
    </row>
    <row r="3465" spans="2:7" x14ac:dyDescent="0.2">
      <c r="B3465" s="149">
        <v>40304</v>
      </c>
      <c r="C3465">
        <v>229.34651199999999</v>
      </c>
      <c r="D3465">
        <v>3.580589523382343E-2</v>
      </c>
      <c r="E3465">
        <v>3.580589523382343E-2</v>
      </c>
      <c r="F3465">
        <v>3463</v>
      </c>
      <c r="G3465">
        <f t="shared" ca="1" si="56"/>
        <v>2.8944987597654626E-2</v>
      </c>
    </row>
    <row r="3466" spans="2:7" x14ac:dyDescent="0.2">
      <c r="B3466" s="149">
        <v>40303</v>
      </c>
      <c r="C3466">
        <v>221.41842700000001</v>
      </c>
      <c r="D3466">
        <v>-5.5085703699220322E-3</v>
      </c>
      <c r="E3466">
        <v>-5.5085703699220322E-3</v>
      </c>
      <c r="F3466">
        <v>3464</v>
      </c>
      <c r="G3466">
        <f t="shared" ca="1" si="56"/>
        <v>-4.695938592588382E-2</v>
      </c>
    </row>
    <row r="3467" spans="2:7" x14ac:dyDescent="0.2">
      <c r="B3467" s="149">
        <v>40302</v>
      </c>
      <c r="C3467">
        <v>222.644882</v>
      </c>
      <c r="D3467">
        <v>-1.3775806717266543E-2</v>
      </c>
      <c r="E3467">
        <v>-1.3775806717266543E-2</v>
      </c>
      <c r="F3467">
        <v>3465</v>
      </c>
      <c r="G3467">
        <f t="shared" ca="1" si="56"/>
        <v>1.8485543216999429E-2</v>
      </c>
    </row>
    <row r="3468" spans="2:7" x14ac:dyDescent="0.2">
      <c r="B3468" s="149">
        <v>40301</v>
      </c>
      <c r="C3468">
        <v>225.75483700000001</v>
      </c>
      <c r="D3468">
        <v>-2.7363594339750528E-2</v>
      </c>
      <c r="E3468">
        <v>-2.7363594339750528E-2</v>
      </c>
      <c r="F3468">
        <v>3466</v>
      </c>
      <c r="G3468">
        <f t="shared" ca="1" si="56"/>
        <v>5.0515704420876432E-2</v>
      </c>
    </row>
    <row r="3469" spans="2:7" x14ac:dyDescent="0.2">
      <c r="B3469" s="149">
        <v>40298</v>
      </c>
      <c r="C3469">
        <v>232.10609400000001</v>
      </c>
      <c r="D3469">
        <v>1.4939615083434559E-2</v>
      </c>
      <c r="E3469">
        <v>1.4939615083434559E-2</v>
      </c>
      <c r="F3469">
        <v>3467</v>
      </c>
      <c r="G3469">
        <f t="shared" ca="1" si="56"/>
        <v>3.5127549598927099E-3</v>
      </c>
    </row>
    <row r="3470" spans="2:7" x14ac:dyDescent="0.2">
      <c r="B3470" s="149">
        <v>40297</v>
      </c>
      <c r="C3470">
        <v>228.68956</v>
      </c>
      <c r="D3470">
        <v>-1.1922671482459426E-2</v>
      </c>
      <c r="E3470">
        <v>-1.1922671482459426E-2</v>
      </c>
      <c r="F3470">
        <v>3468</v>
      </c>
      <c r="G3470">
        <f t="shared" ca="1" si="56"/>
        <v>3.9460944151448706E-2</v>
      </c>
    </row>
    <row r="3471" spans="2:7" x14ac:dyDescent="0.2">
      <c r="B3471" s="149">
        <v>40296</v>
      </c>
      <c r="C3471">
        <v>231.449051</v>
      </c>
      <c r="D3471">
        <v>-5.645597543026769E-3</v>
      </c>
      <c r="E3471">
        <v>-5.645597543026769E-3</v>
      </c>
      <c r="F3471">
        <v>3469</v>
      </c>
      <c r="G3471">
        <f t="shared" ca="1" si="56"/>
        <v>-8.0099488360311721E-2</v>
      </c>
    </row>
    <row r="3472" spans="2:7" x14ac:dyDescent="0.2">
      <c r="B3472" s="149">
        <v>40295</v>
      </c>
      <c r="C3472">
        <v>232.763138</v>
      </c>
      <c r="D3472">
        <v>7.2025739762813365E-3</v>
      </c>
      <c r="E3472">
        <v>7.2025739762813365E-3</v>
      </c>
      <c r="F3472">
        <v>3470</v>
      </c>
      <c r="G3472">
        <f t="shared" ca="1" si="56"/>
        <v>-2.7587887950356316E-2</v>
      </c>
    </row>
    <row r="3473" spans="2:7" x14ac:dyDescent="0.2">
      <c r="B3473" s="149">
        <v>40294</v>
      </c>
      <c r="C3473">
        <v>231.09863300000001</v>
      </c>
      <c r="D3473">
        <v>5.0996067973515948E-2</v>
      </c>
      <c r="E3473">
        <v>5.0996067973515948E-2</v>
      </c>
      <c r="F3473">
        <v>3471</v>
      </c>
      <c r="G3473">
        <f t="shared" ca="1" si="56"/>
        <v>-3.143520526717633E-2</v>
      </c>
    </row>
    <row r="3474" spans="2:7" x14ac:dyDescent="0.2">
      <c r="B3474" s="149">
        <v>40291</v>
      </c>
      <c r="C3474">
        <v>219.885345</v>
      </c>
      <c r="D3474">
        <v>-6.9239133380710333E-3</v>
      </c>
      <c r="E3474">
        <v>-6.9239133380710333E-3</v>
      </c>
      <c r="F3474">
        <v>3472</v>
      </c>
      <c r="G3474">
        <f t="shared" ca="1" si="56"/>
        <v>-3.6748662311149566E-2</v>
      </c>
    </row>
    <row r="3475" spans="2:7" x14ac:dyDescent="0.2">
      <c r="B3475" s="149">
        <v>40290</v>
      </c>
      <c r="C3475">
        <v>221.41842700000001</v>
      </c>
      <c r="D3475">
        <v>-1.0956788939189705E-2</v>
      </c>
      <c r="E3475">
        <v>-1.0956788939189705E-2</v>
      </c>
      <c r="F3475">
        <v>3473</v>
      </c>
      <c r="G3475">
        <f t="shared" ca="1" si="56"/>
        <v>1.301061217690868E-2</v>
      </c>
    </row>
    <row r="3476" spans="2:7" x14ac:dyDescent="0.2">
      <c r="B3476" s="149">
        <v>40289</v>
      </c>
      <c r="C3476">
        <v>223.87133800000001</v>
      </c>
      <c r="D3476">
        <v>1.1878840583706069E-2</v>
      </c>
      <c r="E3476">
        <v>1.1878840583706069E-2</v>
      </c>
      <c r="F3476">
        <v>3474</v>
      </c>
      <c r="G3476">
        <f t="shared" ca="1" si="56"/>
        <v>1.0449325116435775E-2</v>
      </c>
    </row>
    <row r="3477" spans="2:7" x14ac:dyDescent="0.2">
      <c r="B3477" s="149">
        <v>40288</v>
      </c>
      <c r="C3477">
        <v>221.243225</v>
      </c>
      <c r="D3477">
        <v>-1.5015457318219886E-2</v>
      </c>
      <c r="E3477">
        <v>-1.5015457318219886E-2</v>
      </c>
      <c r="F3477">
        <v>3475</v>
      </c>
      <c r="G3477">
        <f t="shared" ca="1" si="56"/>
        <v>8.5730434272329183E-4</v>
      </c>
    </row>
    <row r="3478" spans="2:7" x14ac:dyDescent="0.2">
      <c r="B3478" s="149">
        <v>40287</v>
      </c>
      <c r="C3478">
        <v>224.615936</v>
      </c>
      <c r="D3478">
        <v>2.4984875928953227E-2</v>
      </c>
      <c r="E3478">
        <v>2.4984875928953227E-2</v>
      </c>
      <c r="F3478">
        <v>3476</v>
      </c>
      <c r="G3478">
        <f t="shared" ca="1" si="56"/>
        <v>1.112771803878587E-2</v>
      </c>
    </row>
    <row r="3479" spans="2:7" x14ac:dyDescent="0.2">
      <c r="B3479" s="149">
        <v>40284</v>
      </c>
      <c r="C3479">
        <v>219.14073200000001</v>
      </c>
      <c r="D3479">
        <v>1.2138522808944023E-2</v>
      </c>
      <c r="E3479">
        <v>1.2138522808944023E-2</v>
      </c>
      <c r="F3479">
        <v>3477</v>
      </c>
      <c r="G3479">
        <f t="shared" ca="1" si="56"/>
        <v>-7.1426408928873236E-3</v>
      </c>
    </row>
    <row r="3480" spans="2:7" x14ac:dyDescent="0.2">
      <c r="B3480" s="149">
        <v>40283</v>
      </c>
      <c r="C3480">
        <v>216.51258899999999</v>
      </c>
      <c r="D3480">
        <v>-4.8322124243551749E-3</v>
      </c>
      <c r="E3480">
        <v>-4.8322124243551749E-3</v>
      </c>
      <c r="F3480">
        <v>3478</v>
      </c>
      <c r="G3480">
        <f t="shared" ca="1" si="56"/>
        <v>3.4100570861026636E-2</v>
      </c>
    </row>
    <row r="3481" spans="2:7" x14ac:dyDescent="0.2">
      <c r="B3481" s="149">
        <v>40281</v>
      </c>
      <c r="C3481">
        <v>217.56390400000001</v>
      </c>
      <c r="D3481">
        <v>-2.0110504746641947E-4</v>
      </c>
      <c r="E3481">
        <v>-2.0110504746641947E-4</v>
      </c>
      <c r="F3481">
        <v>3479</v>
      </c>
      <c r="G3481">
        <f t="shared" ca="1" si="56"/>
        <v>2.3459147698469858E-2</v>
      </c>
    </row>
    <row r="3482" spans="2:7" x14ac:dyDescent="0.2">
      <c r="B3482" s="149">
        <v>40280</v>
      </c>
      <c r="C3482">
        <v>217.60766599999999</v>
      </c>
      <c r="D3482">
        <v>-2.4096962618284225E-3</v>
      </c>
      <c r="E3482">
        <v>-2.4096962618284225E-3</v>
      </c>
      <c r="F3482">
        <v>3480</v>
      </c>
      <c r="G3482">
        <f t="shared" ca="1" si="56"/>
        <v>-2.1769753923330581E-2</v>
      </c>
    </row>
    <row r="3483" spans="2:7" x14ac:dyDescent="0.2">
      <c r="B3483" s="149">
        <v>40277</v>
      </c>
      <c r="C3483">
        <v>218.13330099999999</v>
      </c>
      <c r="D3483">
        <v>3.8299169609189586E-3</v>
      </c>
      <c r="E3483">
        <v>3.8299169609189586E-3</v>
      </c>
      <c r="F3483">
        <v>3481</v>
      </c>
      <c r="G3483">
        <f t="shared" ca="1" si="56"/>
        <v>1.204551018020603E-2</v>
      </c>
    </row>
    <row r="3484" spans="2:7" x14ac:dyDescent="0.2">
      <c r="B3484" s="149">
        <v>40276</v>
      </c>
      <c r="C3484">
        <v>217.30105599999999</v>
      </c>
      <c r="D3484">
        <v>-3.0144695160745916E-3</v>
      </c>
      <c r="E3484">
        <v>-3.0144695160745916E-3</v>
      </c>
      <c r="F3484">
        <v>3482</v>
      </c>
      <c r="G3484">
        <f t="shared" ca="1" si="56"/>
        <v>-2.8249171096266065E-4</v>
      </c>
    </row>
    <row r="3485" spans="2:7" x14ac:dyDescent="0.2">
      <c r="B3485" s="149">
        <v>40275</v>
      </c>
      <c r="C3485">
        <v>217.95808400000001</v>
      </c>
      <c r="D3485">
        <v>4.643734072153397E-3</v>
      </c>
      <c r="E3485">
        <v>4.643734072153397E-3</v>
      </c>
      <c r="F3485">
        <v>3483</v>
      </c>
      <c r="G3485">
        <f t="shared" ca="1" si="56"/>
        <v>-5.5381833675230092E-2</v>
      </c>
    </row>
    <row r="3486" spans="2:7" x14ac:dyDescent="0.2">
      <c r="B3486" s="149">
        <v>40274</v>
      </c>
      <c r="C3486">
        <v>216.95062300000001</v>
      </c>
      <c r="D3486">
        <v>1.2128185146724881E-3</v>
      </c>
      <c r="E3486">
        <v>1.2128185146724881E-3</v>
      </c>
      <c r="F3486">
        <v>3484</v>
      </c>
      <c r="G3486">
        <f t="shared" ca="1" si="56"/>
        <v>2.4220724299860313E-2</v>
      </c>
    </row>
    <row r="3487" spans="2:7" x14ac:dyDescent="0.2">
      <c r="B3487" s="149">
        <v>40273</v>
      </c>
      <c r="C3487">
        <v>216.68781999999999</v>
      </c>
      <c r="D3487">
        <v>-8.8159138788174093E-3</v>
      </c>
      <c r="E3487">
        <v>-8.8159138788174093E-3</v>
      </c>
      <c r="F3487">
        <v>3485</v>
      </c>
      <c r="G3487">
        <f t="shared" ca="1" si="56"/>
        <v>3.5868166045614942E-4</v>
      </c>
    </row>
    <row r="3488" spans="2:7" x14ac:dyDescent="0.2">
      <c r="B3488" s="149">
        <v>40269</v>
      </c>
      <c r="C3488">
        <v>218.61511200000001</v>
      </c>
      <c r="D3488">
        <v>-8.9356005082856793E-3</v>
      </c>
      <c r="E3488">
        <v>-8.9356005082856793E-3</v>
      </c>
      <c r="F3488">
        <v>3486</v>
      </c>
      <c r="G3488">
        <f t="shared" ca="1" si="56"/>
        <v>3.3501446301803177E-2</v>
      </c>
    </row>
    <row r="3489" spans="2:7" x14ac:dyDescent="0.2">
      <c r="B3489" s="149">
        <v>40268</v>
      </c>
      <c r="C3489">
        <v>220.58618200000001</v>
      </c>
      <c r="D3489">
        <v>3.9872442120833258E-3</v>
      </c>
      <c r="E3489">
        <v>3.9872442120833258E-3</v>
      </c>
      <c r="F3489">
        <v>3487</v>
      </c>
      <c r="G3489">
        <f t="shared" ca="1" si="56"/>
        <v>1.7139304248390379E-3</v>
      </c>
    </row>
    <row r="3490" spans="2:7" x14ac:dyDescent="0.2">
      <c r="B3490" s="149">
        <v>40267</v>
      </c>
      <c r="C3490">
        <v>219.71014400000001</v>
      </c>
      <c r="D3490">
        <v>4.0031325644910446E-3</v>
      </c>
      <c r="E3490">
        <v>4.0031325644910446E-3</v>
      </c>
      <c r="F3490">
        <v>3488</v>
      </c>
      <c r="G3490">
        <f t="shared" ca="1" si="56"/>
        <v>6.1537704508018938E-2</v>
      </c>
    </row>
    <row r="3491" spans="2:7" x14ac:dyDescent="0.2">
      <c r="B3491" s="149">
        <v>40266</v>
      </c>
      <c r="C3491">
        <v>218.83412200000001</v>
      </c>
      <c r="D3491">
        <v>3.4144703424506149E-3</v>
      </c>
      <c r="E3491">
        <v>3.4144703424506149E-3</v>
      </c>
      <c r="F3491">
        <v>3489</v>
      </c>
      <c r="G3491">
        <f t="shared" ca="1" si="56"/>
        <v>-4.1724633385647997E-2</v>
      </c>
    </row>
    <row r="3492" spans="2:7" x14ac:dyDescent="0.2">
      <c r="B3492" s="149">
        <v>40263</v>
      </c>
      <c r="C3492">
        <v>218.089462</v>
      </c>
      <c r="D3492">
        <v>7.4866201760343982E-3</v>
      </c>
      <c r="E3492">
        <v>7.4866201760343982E-3</v>
      </c>
      <c r="F3492">
        <v>3490</v>
      </c>
      <c r="G3492">
        <f t="shared" ca="1" si="56"/>
        <v>-4.9465608921594635E-2</v>
      </c>
    </row>
    <row r="3493" spans="2:7" x14ac:dyDescent="0.2">
      <c r="B3493" s="149">
        <v>40262</v>
      </c>
      <c r="C3493">
        <v>216.468842</v>
      </c>
      <c r="D3493">
        <v>8.9834499587000752E-3</v>
      </c>
      <c r="E3493">
        <v>8.9834499587000752E-3</v>
      </c>
      <c r="F3493">
        <v>3491</v>
      </c>
      <c r="G3493">
        <f t="shared" ca="1" si="56"/>
        <v>9.6733071328172267E-3</v>
      </c>
    </row>
    <row r="3494" spans="2:7" x14ac:dyDescent="0.2">
      <c r="B3494" s="149">
        <v>40260</v>
      </c>
      <c r="C3494">
        <v>214.54151899999999</v>
      </c>
      <c r="D3494">
        <v>1.8718808961186287E-2</v>
      </c>
      <c r="E3494">
        <v>1.8718808961186287E-2</v>
      </c>
      <c r="F3494">
        <v>3492</v>
      </c>
      <c r="G3494">
        <f t="shared" ca="1" si="56"/>
        <v>-3.1595169886180663E-2</v>
      </c>
    </row>
    <row r="3495" spans="2:7" x14ac:dyDescent="0.2">
      <c r="B3495" s="149">
        <v>40259</v>
      </c>
      <c r="C3495">
        <v>210.59934999999999</v>
      </c>
      <c r="D3495">
        <v>-1.8775573036717518E-2</v>
      </c>
      <c r="E3495">
        <v>-1.8775573036717518E-2</v>
      </c>
      <c r="F3495">
        <v>3493</v>
      </c>
      <c r="G3495">
        <f t="shared" ca="1" si="56"/>
        <v>3.132461671811082E-2</v>
      </c>
    </row>
    <row r="3496" spans="2:7" x14ac:dyDescent="0.2">
      <c r="B3496" s="149">
        <v>40256</v>
      </c>
      <c r="C3496">
        <v>214.62913499999999</v>
      </c>
      <c r="D3496">
        <v>-2.8489745895969804E-3</v>
      </c>
      <c r="E3496">
        <v>-2.8489745895969804E-3</v>
      </c>
      <c r="F3496">
        <v>3494</v>
      </c>
      <c r="G3496">
        <f t="shared" ca="1" si="56"/>
        <v>-9.8244120614330022E-2</v>
      </c>
    </row>
    <row r="3497" spans="2:7" x14ac:dyDescent="0.2">
      <c r="B3497" s="149">
        <v>40255</v>
      </c>
      <c r="C3497">
        <v>215.242355</v>
      </c>
      <c r="D3497">
        <v>6.3487314599668136E-3</v>
      </c>
      <c r="E3497">
        <v>6.3487314599668136E-3</v>
      </c>
      <c r="F3497">
        <v>3495</v>
      </c>
      <c r="G3497">
        <f t="shared" ca="1" si="56"/>
        <v>-3.0745461107901932E-2</v>
      </c>
    </row>
    <row r="3498" spans="2:7" x14ac:dyDescent="0.2">
      <c r="B3498" s="149">
        <v>40254</v>
      </c>
      <c r="C3498">
        <v>213.88445999999999</v>
      </c>
      <c r="D3498">
        <v>1.8777315808004295E-2</v>
      </c>
      <c r="E3498">
        <v>1.8777315808004295E-2</v>
      </c>
      <c r="F3498">
        <v>3496</v>
      </c>
      <c r="G3498">
        <f t="shared" ca="1" si="56"/>
        <v>-3.0555557553547726E-2</v>
      </c>
    </row>
    <row r="3499" spans="2:7" x14ac:dyDescent="0.2">
      <c r="B3499" s="149">
        <v>40253</v>
      </c>
      <c r="C3499">
        <v>209.942307</v>
      </c>
      <c r="D3499">
        <v>7.991386391981643E-3</v>
      </c>
      <c r="E3499">
        <v>7.991386391981643E-3</v>
      </c>
      <c r="F3499">
        <v>3497</v>
      </c>
      <c r="G3499">
        <f t="shared" ca="1" si="56"/>
        <v>-2.5863881753259042E-3</v>
      </c>
    </row>
    <row r="3500" spans="2:7" x14ac:dyDescent="0.2">
      <c r="B3500" s="149">
        <v>40252</v>
      </c>
      <c r="C3500">
        <v>208.27787799999999</v>
      </c>
      <c r="D3500">
        <v>6.775492143392522E-3</v>
      </c>
      <c r="E3500">
        <v>6.775492143392522E-3</v>
      </c>
      <c r="F3500">
        <v>3498</v>
      </c>
      <c r="G3500">
        <f t="shared" ca="1" si="56"/>
        <v>3.8090231723997385E-2</v>
      </c>
    </row>
    <row r="3501" spans="2:7" x14ac:dyDescent="0.2">
      <c r="B3501" s="149">
        <v>40249</v>
      </c>
      <c r="C3501">
        <v>206.87619000000001</v>
      </c>
      <c r="D3501">
        <v>2.6739156341961279E-2</v>
      </c>
      <c r="E3501">
        <v>2.6739156341961279E-2</v>
      </c>
      <c r="F3501">
        <v>3499</v>
      </c>
      <c r="G3501">
        <f t="shared" ca="1" si="56"/>
        <v>-2.8738334364142984E-2</v>
      </c>
    </row>
    <row r="3502" spans="2:7" x14ac:dyDescent="0.2">
      <c r="B3502" s="149">
        <v>40248</v>
      </c>
      <c r="C3502">
        <v>201.48855599999999</v>
      </c>
      <c r="D3502">
        <v>-5.2718406189388424E-2</v>
      </c>
      <c r="E3502">
        <v>-5.2718406189388424E-2</v>
      </c>
      <c r="F3502">
        <v>3500</v>
      </c>
      <c r="G3502">
        <f t="shared" ca="1" si="56"/>
        <v>2.3567306254136205E-2</v>
      </c>
    </row>
    <row r="3503" spans="2:7" x14ac:dyDescent="0.2">
      <c r="B3503" s="149">
        <v>40247</v>
      </c>
      <c r="C3503">
        <v>212.70185900000001</v>
      </c>
      <c r="D3503">
        <v>3.3411364683524465E-2</v>
      </c>
      <c r="E3503">
        <v>3.3411364683524465E-2</v>
      </c>
      <c r="F3503">
        <v>3501</v>
      </c>
      <c r="G3503">
        <f t="shared" ca="1" si="56"/>
        <v>-3.9164455275955683E-2</v>
      </c>
    </row>
    <row r="3504" spans="2:7" x14ac:dyDescent="0.2">
      <c r="B3504" s="149">
        <v>40246</v>
      </c>
      <c r="C3504">
        <v>205.82496599999999</v>
      </c>
      <c r="D3504">
        <v>4.2137959807913128E-2</v>
      </c>
      <c r="E3504">
        <v>4.2137959807913128E-2</v>
      </c>
      <c r="F3504">
        <v>3502</v>
      </c>
      <c r="G3504">
        <f t="shared" ca="1" si="56"/>
        <v>6.3628496898301162E-2</v>
      </c>
    </row>
    <row r="3505" spans="2:7" x14ac:dyDescent="0.2">
      <c r="B3505" s="149">
        <v>40245</v>
      </c>
      <c r="C3505">
        <v>197.50260900000001</v>
      </c>
      <c r="D3505">
        <v>4.4475329715484381E-2</v>
      </c>
      <c r="E3505">
        <v>4.4475329715484381E-2</v>
      </c>
      <c r="F3505">
        <v>3503</v>
      </c>
      <c r="G3505">
        <f t="shared" ca="1" si="56"/>
        <v>-4.8761258863909647E-2</v>
      </c>
    </row>
    <row r="3506" spans="2:7" x14ac:dyDescent="0.2">
      <c r="B3506" s="149">
        <v>40242</v>
      </c>
      <c r="C3506">
        <v>189.09265099999999</v>
      </c>
      <c r="D3506">
        <v>-1.5282918754454807E-2</v>
      </c>
      <c r="E3506">
        <v>-1.5282918754454807E-2</v>
      </c>
      <c r="F3506">
        <v>3504</v>
      </c>
      <c r="G3506">
        <f t="shared" ca="1" si="56"/>
        <v>2.4709599177882579E-2</v>
      </c>
    </row>
    <row r="3507" spans="2:7" x14ac:dyDescent="0.2">
      <c r="B3507" s="149">
        <v>40241</v>
      </c>
      <c r="C3507">
        <v>192.02739</v>
      </c>
      <c r="D3507">
        <v>-3.1831504838486747E-3</v>
      </c>
      <c r="E3507">
        <v>-3.1831504838486747E-3</v>
      </c>
      <c r="F3507">
        <v>3505</v>
      </c>
      <c r="G3507">
        <f t="shared" ca="1" si="56"/>
        <v>1.3707927586996502E-2</v>
      </c>
    </row>
    <row r="3508" spans="2:7" x14ac:dyDescent="0.2">
      <c r="B3508" s="149">
        <v>40240</v>
      </c>
      <c r="C3508">
        <v>192.64059399999999</v>
      </c>
      <c r="D3508">
        <v>-4.5460910989624735E-4</v>
      </c>
      <c r="E3508">
        <v>-4.5460910989624735E-4</v>
      </c>
      <c r="F3508">
        <v>3506</v>
      </c>
      <c r="G3508">
        <f t="shared" ca="1" si="56"/>
        <v>2.844083566514043E-2</v>
      </c>
    </row>
    <row r="3509" spans="2:7" x14ac:dyDescent="0.2">
      <c r="B3509" s="149">
        <v>40239</v>
      </c>
      <c r="C3509">
        <v>192.72820999999999</v>
      </c>
      <c r="D3509">
        <v>2.3970314116662939E-2</v>
      </c>
      <c r="E3509">
        <v>2.3970314116662939E-2</v>
      </c>
      <c r="F3509">
        <v>3507</v>
      </c>
      <c r="G3509">
        <f t="shared" ca="1" si="56"/>
        <v>-3.1763821455738507E-2</v>
      </c>
    </row>
    <row r="3510" spans="2:7" x14ac:dyDescent="0.2">
      <c r="B3510" s="149">
        <v>40235</v>
      </c>
      <c r="C3510">
        <v>188.216599</v>
      </c>
      <c r="D3510">
        <v>1.7523232231601189E-2</v>
      </c>
      <c r="E3510">
        <v>1.7523232231601189E-2</v>
      </c>
      <c r="F3510">
        <v>3508</v>
      </c>
      <c r="G3510">
        <f t="shared" ca="1" si="56"/>
        <v>2.7641970271321804E-2</v>
      </c>
    </row>
    <row r="3511" spans="2:7" x14ac:dyDescent="0.2">
      <c r="B3511" s="149">
        <v>40234</v>
      </c>
      <c r="C3511">
        <v>184.975235</v>
      </c>
      <c r="D3511">
        <v>-1.4189738726673774E-3</v>
      </c>
      <c r="E3511">
        <v>-1.4189738726673774E-3</v>
      </c>
      <c r="F3511">
        <v>3509</v>
      </c>
      <c r="G3511">
        <f t="shared" ca="1" si="56"/>
        <v>-1.2579443554456319E-2</v>
      </c>
    </row>
    <row r="3512" spans="2:7" x14ac:dyDescent="0.2">
      <c r="B3512" s="149">
        <v>40233</v>
      </c>
      <c r="C3512">
        <v>185.23808299999999</v>
      </c>
      <c r="D3512">
        <v>-2.4677114316580828E-2</v>
      </c>
      <c r="E3512">
        <v>-2.4677114316580828E-2</v>
      </c>
      <c r="F3512">
        <v>3510</v>
      </c>
      <c r="G3512">
        <f t="shared" ca="1" si="56"/>
        <v>-1.9546229459191461E-2</v>
      </c>
    </row>
    <row r="3513" spans="2:7" x14ac:dyDescent="0.2">
      <c r="B3513" s="149">
        <v>40232</v>
      </c>
      <c r="C3513">
        <v>189.924881</v>
      </c>
      <c r="D3513">
        <v>-8.9144166418071748E-3</v>
      </c>
      <c r="E3513">
        <v>-8.9144166418071748E-3</v>
      </c>
      <c r="F3513">
        <v>3511</v>
      </c>
      <c r="G3513">
        <f t="shared" ca="1" si="56"/>
        <v>-2.0342192816976704E-2</v>
      </c>
    </row>
    <row r="3514" spans="2:7" x14ac:dyDescent="0.2">
      <c r="B3514" s="149">
        <v>40231</v>
      </c>
      <c r="C3514">
        <v>191.63317900000001</v>
      </c>
      <c r="D3514">
        <v>2.1003591680056975E-2</v>
      </c>
      <c r="E3514">
        <v>2.1003591680056975E-2</v>
      </c>
      <c r="F3514">
        <v>3512</v>
      </c>
      <c r="G3514">
        <f t="shared" ca="1" si="56"/>
        <v>5.7222682747756895E-2</v>
      </c>
    </row>
    <row r="3515" spans="2:7" x14ac:dyDescent="0.2">
      <c r="B3515" s="149">
        <v>40228</v>
      </c>
      <c r="C3515">
        <v>187.69099399999999</v>
      </c>
      <c r="D3515">
        <v>-9.0193178488155966E-3</v>
      </c>
      <c r="E3515">
        <v>-9.0193178488155966E-3</v>
      </c>
      <c r="F3515">
        <v>3513</v>
      </c>
      <c r="G3515">
        <f t="shared" ca="1" si="56"/>
        <v>2.4760794866894656E-2</v>
      </c>
    </row>
    <row r="3516" spans="2:7" x14ac:dyDescent="0.2">
      <c r="B3516" s="149">
        <v>40227</v>
      </c>
      <c r="C3516">
        <v>189.39924600000001</v>
      </c>
      <c r="D3516">
        <v>4.6973348308391671E-2</v>
      </c>
      <c r="E3516">
        <v>4.6973348308391671E-2</v>
      </c>
      <c r="F3516">
        <v>3514</v>
      </c>
      <c r="G3516">
        <f t="shared" ca="1" si="56"/>
        <v>-3.8908673507874809E-2</v>
      </c>
    </row>
    <row r="3517" spans="2:7" x14ac:dyDescent="0.2">
      <c r="B3517" s="149">
        <v>40226</v>
      </c>
      <c r="C3517">
        <v>180.90168800000001</v>
      </c>
      <c r="D3517">
        <v>6.335319604136449E-3</v>
      </c>
      <c r="E3517">
        <v>6.335319604136449E-3</v>
      </c>
      <c r="F3517">
        <v>3515</v>
      </c>
      <c r="G3517">
        <f t="shared" ca="1" si="56"/>
        <v>-5.423193281499495E-2</v>
      </c>
    </row>
    <row r="3518" spans="2:7" x14ac:dyDescent="0.2">
      <c r="B3518" s="149">
        <v>40225</v>
      </c>
      <c r="C3518">
        <v>179.762833</v>
      </c>
      <c r="D3518">
        <v>3.9138452213973258E-3</v>
      </c>
      <c r="E3518">
        <v>3.9138452213973258E-3</v>
      </c>
      <c r="F3518">
        <v>3516</v>
      </c>
      <c r="G3518">
        <f t="shared" ca="1" si="56"/>
        <v>2.2729845033645359E-2</v>
      </c>
    </row>
    <row r="3519" spans="2:7" x14ac:dyDescent="0.2">
      <c r="B3519" s="149">
        <v>40224</v>
      </c>
      <c r="C3519">
        <v>179.06201200000001</v>
      </c>
      <c r="D3519">
        <v>4.7936241339919146E-2</v>
      </c>
      <c r="E3519">
        <v>4.7936241339919146E-2</v>
      </c>
      <c r="F3519">
        <v>3517</v>
      </c>
      <c r="G3519">
        <f t="shared" ca="1" si="56"/>
        <v>-4.6448447654407171E-2</v>
      </c>
    </row>
    <row r="3520" spans="2:7" x14ac:dyDescent="0.2">
      <c r="B3520" s="149">
        <v>40220</v>
      </c>
      <c r="C3520">
        <v>170.871094</v>
      </c>
      <c r="D3520">
        <v>1.2195200621319393E-2</v>
      </c>
      <c r="E3520">
        <v>1.2195200621319393E-2</v>
      </c>
      <c r="F3520">
        <v>3518</v>
      </c>
      <c r="G3520">
        <f t="shared" ca="1" si="56"/>
        <v>-2.6987220365469649E-3</v>
      </c>
    </row>
    <row r="3521" spans="2:7" x14ac:dyDescent="0.2">
      <c r="B3521" s="149">
        <v>40219</v>
      </c>
      <c r="C3521">
        <v>168.81239299999999</v>
      </c>
      <c r="D3521">
        <v>1.8669440092335701E-2</v>
      </c>
      <c r="E3521">
        <v>1.8669440092335701E-2</v>
      </c>
      <c r="F3521">
        <v>3519</v>
      </c>
      <c r="G3521">
        <f t="shared" ca="1" si="56"/>
        <v>-2.5535356413486397E-2</v>
      </c>
    </row>
    <row r="3522" spans="2:7" x14ac:dyDescent="0.2">
      <c r="B3522" s="149">
        <v>40218</v>
      </c>
      <c r="C3522">
        <v>165.71852100000001</v>
      </c>
      <c r="D3522">
        <v>7.150608271036335E-3</v>
      </c>
      <c r="E3522">
        <v>7.150608271036335E-3</v>
      </c>
      <c r="F3522">
        <v>3520</v>
      </c>
      <c r="G3522">
        <f t="shared" ca="1" si="56"/>
        <v>-9.9780181410741142E-3</v>
      </c>
    </row>
    <row r="3523" spans="2:7" x14ac:dyDescent="0.2">
      <c r="B3523" s="149">
        <v>40217</v>
      </c>
      <c r="C3523">
        <v>164.541946</v>
      </c>
      <c r="D3523">
        <v>3.3953840734283328E-2</v>
      </c>
      <c r="E3523">
        <v>3.3953840734283328E-2</v>
      </c>
      <c r="F3523">
        <v>3521</v>
      </c>
      <c r="G3523">
        <f t="shared" ref="G3523:G3586" ca="1" si="57">_xlfn.NORM.INV(RAND(),$N$5,$N$6)</f>
        <v>-3.0724258243221635E-2</v>
      </c>
    </row>
    <row r="3524" spans="2:7" x14ac:dyDescent="0.2">
      <c r="B3524" s="149">
        <v>40214</v>
      </c>
      <c r="C3524">
        <v>159.13857999999999</v>
      </c>
      <c r="D3524">
        <v>-2.4311787267318332E-2</v>
      </c>
      <c r="E3524">
        <v>-2.4311787267318332E-2</v>
      </c>
      <c r="F3524">
        <v>3522</v>
      </c>
      <c r="G3524">
        <f t="shared" ca="1" si="57"/>
        <v>1.3397869754132733E-2</v>
      </c>
    </row>
    <row r="3525" spans="2:7" x14ac:dyDescent="0.2">
      <c r="B3525" s="149">
        <v>40213</v>
      </c>
      <c r="C3525">
        <v>163.103928</v>
      </c>
      <c r="D3525">
        <v>-9.0022654537559137E-3</v>
      </c>
      <c r="E3525">
        <v>-9.0022654537559137E-3</v>
      </c>
      <c r="F3525">
        <v>3523</v>
      </c>
      <c r="G3525">
        <f t="shared" ca="1" si="57"/>
        <v>1.8565177287921376E-2</v>
      </c>
    </row>
    <row r="3526" spans="2:7" x14ac:dyDescent="0.2">
      <c r="B3526" s="149">
        <v>40212</v>
      </c>
      <c r="C3526">
        <v>164.58557099999999</v>
      </c>
      <c r="D3526">
        <v>4.7886896149183641E-3</v>
      </c>
      <c r="E3526">
        <v>4.7886896149183641E-3</v>
      </c>
      <c r="F3526">
        <v>3524</v>
      </c>
      <c r="G3526">
        <f t="shared" ca="1" si="57"/>
        <v>3.3153490223736357E-2</v>
      </c>
    </row>
    <row r="3527" spans="2:7" x14ac:dyDescent="0.2">
      <c r="B3527" s="149">
        <v>40211</v>
      </c>
      <c r="C3527">
        <v>163.80117799999999</v>
      </c>
      <c r="D3527">
        <v>5.2351651093173433E-2</v>
      </c>
      <c r="E3527">
        <v>5.2351651093173433E-2</v>
      </c>
      <c r="F3527">
        <v>3525</v>
      </c>
      <c r="G3527">
        <f t="shared" ca="1" si="57"/>
        <v>-4.4222399493774791E-3</v>
      </c>
    </row>
    <row r="3528" spans="2:7" x14ac:dyDescent="0.2">
      <c r="B3528" s="149">
        <v>40210</v>
      </c>
      <c r="C3528">
        <v>155.652512</v>
      </c>
      <c r="D3528">
        <v>5.4309508793036386E-2</v>
      </c>
      <c r="E3528">
        <v>5.4309508793036386E-2</v>
      </c>
      <c r="F3528">
        <v>3526</v>
      </c>
      <c r="G3528">
        <f t="shared" ca="1" si="57"/>
        <v>2.5285108438246367E-2</v>
      </c>
    </row>
    <row r="3529" spans="2:7" x14ac:dyDescent="0.2">
      <c r="B3529" s="149">
        <v>40207</v>
      </c>
      <c r="C3529">
        <v>147.63455200000001</v>
      </c>
      <c r="D3529">
        <v>-1.9959925742031658E-2</v>
      </c>
      <c r="E3529">
        <v>-1.9959925742031658E-2</v>
      </c>
      <c r="F3529">
        <v>3527</v>
      </c>
      <c r="G3529">
        <f t="shared" ca="1" si="57"/>
        <v>2.8935606443060608E-2</v>
      </c>
    </row>
    <row r="3530" spans="2:7" x14ac:dyDescent="0.2">
      <c r="B3530" s="149">
        <v>40206</v>
      </c>
      <c r="C3530">
        <v>150.64134200000001</v>
      </c>
      <c r="D3530">
        <v>-8.8874971797889817E-3</v>
      </c>
      <c r="E3530">
        <v>-8.8874971797889817E-3</v>
      </c>
      <c r="F3530">
        <v>3528</v>
      </c>
      <c r="G3530">
        <f t="shared" ca="1" si="57"/>
        <v>-1.5538009077522126E-2</v>
      </c>
    </row>
    <row r="3531" spans="2:7" x14ac:dyDescent="0.2">
      <c r="B3531" s="149">
        <v>40205</v>
      </c>
      <c r="C3531">
        <v>151.99217200000001</v>
      </c>
      <c r="D3531">
        <v>-6.3624099000582232E-2</v>
      </c>
      <c r="E3531">
        <v>-6.3624099000582232E-2</v>
      </c>
      <c r="F3531">
        <v>3529</v>
      </c>
      <c r="G3531">
        <f t="shared" ca="1" si="57"/>
        <v>-1.2136075427808908E-3</v>
      </c>
    </row>
    <row r="3532" spans="2:7" x14ac:dyDescent="0.2">
      <c r="B3532" s="149">
        <v>40203</v>
      </c>
      <c r="C3532">
        <v>162.31961100000001</v>
      </c>
      <c r="D3532">
        <v>-2.639826192239577E-2</v>
      </c>
      <c r="E3532">
        <v>-2.639826192239577E-2</v>
      </c>
      <c r="F3532">
        <v>3530</v>
      </c>
      <c r="G3532">
        <f t="shared" ca="1" si="57"/>
        <v>-2.1121509125730936E-2</v>
      </c>
    </row>
    <row r="3533" spans="2:7" x14ac:dyDescent="0.2">
      <c r="B3533" s="149">
        <v>40200</v>
      </c>
      <c r="C3533">
        <v>166.72074900000001</v>
      </c>
      <c r="D3533">
        <v>-1.9728412131794069E-2</v>
      </c>
      <c r="E3533">
        <v>-1.9728412131794069E-2</v>
      </c>
      <c r="F3533">
        <v>3531</v>
      </c>
      <c r="G3533">
        <f t="shared" ca="1" si="57"/>
        <v>-5.2744530944232239E-2</v>
      </c>
    </row>
    <row r="3534" spans="2:7" x14ac:dyDescent="0.2">
      <c r="B3534" s="149">
        <v>40199</v>
      </c>
      <c r="C3534">
        <v>170.07607999999999</v>
      </c>
      <c r="D3534">
        <v>-4.2208509041598473E-2</v>
      </c>
      <c r="E3534">
        <v>-4.2208509041598473E-2</v>
      </c>
      <c r="F3534">
        <v>3532</v>
      </c>
      <c r="G3534">
        <f t="shared" ca="1" si="57"/>
        <v>3.5427226265808395E-2</v>
      </c>
    </row>
    <row r="3535" spans="2:7" x14ac:dyDescent="0.2">
      <c r="B3535" s="149">
        <v>40198</v>
      </c>
      <c r="C3535">
        <v>177.571091</v>
      </c>
      <c r="D3535">
        <v>-1.9593221757638691E-3</v>
      </c>
      <c r="E3535">
        <v>-1.9593221757638691E-3</v>
      </c>
      <c r="F3535">
        <v>3533</v>
      </c>
      <c r="G3535">
        <f t="shared" ca="1" si="57"/>
        <v>4.268019422578942E-2</v>
      </c>
    </row>
    <row r="3536" spans="2:7" x14ac:dyDescent="0.2">
      <c r="B3536" s="149">
        <v>40197</v>
      </c>
      <c r="C3536">
        <v>177.919693</v>
      </c>
      <c r="D3536">
        <v>-6.6102538506907463E-2</v>
      </c>
      <c r="E3536">
        <v>-6.6102538506907463E-2</v>
      </c>
      <c r="F3536">
        <v>3534</v>
      </c>
      <c r="G3536">
        <f t="shared" ca="1" si="57"/>
        <v>-4.90371199066078E-2</v>
      </c>
    </row>
    <row r="3537" spans="2:7" x14ac:dyDescent="0.2">
      <c r="B3537" s="149">
        <v>40196</v>
      </c>
      <c r="C3537">
        <v>190.513092</v>
      </c>
      <c r="D3537">
        <v>3.7739993564820072E-2</v>
      </c>
      <c r="E3537">
        <v>3.7739993564820072E-2</v>
      </c>
      <c r="F3537">
        <v>3535</v>
      </c>
      <c r="G3537">
        <f t="shared" ca="1" si="57"/>
        <v>2.8078983729314853E-2</v>
      </c>
    </row>
    <row r="3538" spans="2:7" x14ac:dyDescent="0.2">
      <c r="B3538" s="149">
        <v>40193</v>
      </c>
      <c r="C3538">
        <v>183.58461</v>
      </c>
      <c r="D3538">
        <v>6.5234239753847664E-2</v>
      </c>
      <c r="E3538">
        <v>6.5234239753847664E-2</v>
      </c>
      <c r="F3538">
        <v>3536</v>
      </c>
      <c r="G3538">
        <f t="shared" ca="1" si="57"/>
        <v>8.1905678467193099E-2</v>
      </c>
    </row>
    <row r="3539" spans="2:7" x14ac:dyDescent="0.2">
      <c r="B3539" s="149">
        <v>40192</v>
      </c>
      <c r="C3539">
        <v>172.34200999999999</v>
      </c>
      <c r="D3539">
        <v>4.9628383569398818E-2</v>
      </c>
      <c r="E3539">
        <v>4.9628383569398818E-2</v>
      </c>
      <c r="F3539">
        <v>3537</v>
      </c>
      <c r="G3539">
        <f t="shared" ca="1" si="57"/>
        <v>1.8437958486090051E-2</v>
      </c>
    </row>
    <row r="3540" spans="2:7" x14ac:dyDescent="0.2">
      <c r="B3540" s="149">
        <v>40191</v>
      </c>
      <c r="C3540">
        <v>164.19335899999999</v>
      </c>
      <c r="D3540">
        <v>1.3448092804886711E-2</v>
      </c>
      <c r="E3540">
        <v>1.3448092804886711E-2</v>
      </c>
      <c r="F3540">
        <v>3538</v>
      </c>
      <c r="G3540">
        <f t="shared" ca="1" si="57"/>
        <v>-5.9245739609139281E-3</v>
      </c>
    </row>
    <row r="3541" spans="2:7" x14ac:dyDescent="0.2">
      <c r="B3541" s="149">
        <v>40190</v>
      </c>
      <c r="C3541">
        <v>162.01457199999999</v>
      </c>
      <c r="D3541">
        <v>-1.2221242126274833E-2</v>
      </c>
      <c r="E3541">
        <v>-1.2221242126274833E-2</v>
      </c>
      <c r="F3541">
        <v>3539</v>
      </c>
      <c r="G3541">
        <f t="shared" ca="1" si="57"/>
        <v>5.2226314761896896E-2</v>
      </c>
    </row>
    <row r="3542" spans="2:7" x14ac:dyDescent="0.2">
      <c r="B3542" s="149">
        <v>40189</v>
      </c>
      <c r="C3542">
        <v>164.01908900000001</v>
      </c>
      <c r="D3542">
        <v>-3.7054866113600815E-3</v>
      </c>
      <c r="E3542">
        <v>-3.7054866113600815E-3</v>
      </c>
      <c r="F3542">
        <v>3540</v>
      </c>
      <c r="G3542">
        <f t="shared" ca="1" si="57"/>
        <v>4.2553182378542817E-2</v>
      </c>
    </row>
    <row r="3543" spans="2:7" x14ac:dyDescent="0.2">
      <c r="B3543" s="149">
        <v>40186</v>
      </c>
      <c r="C3543">
        <v>164.62912</v>
      </c>
      <c r="D3543">
        <v>2.8307020700493828E-2</v>
      </c>
      <c r="E3543">
        <v>2.8307020700493828E-2</v>
      </c>
      <c r="F3543">
        <v>3541</v>
      </c>
      <c r="G3543">
        <f t="shared" ca="1" si="57"/>
        <v>2.4349408148095154E-2</v>
      </c>
    </row>
    <row r="3544" spans="2:7" x14ac:dyDescent="0.2">
      <c r="B3544" s="149">
        <v>40185</v>
      </c>
      <c r="C3544">
        <v>160.09724399999999</v>
      </c>
      <c r="D3544">
        <v>2.999705432498696E-2</v>
      </c>
      <c r="E3544">
        <v>2.999705432498696E-2</v>
      </c>
      <c r="F3544">
        <v>3542</v>
      </c>
      <c r="G3544">
        <f t="shared" ca="1" si="57"/>
        <v>-4.2141528516844492E-3</v>
      </c>
    </row>
    <row r="3545" spans="2:7" x14ac:dyDescent="0.2">
      <c r="B3545" s="149">
        <v>40184</v>
      </c>
      <c r="C3545">
        <v>155.434662</v>
      </c>
      <c r="D3545">
        <v>-8.6156895769114068E-3</v>
      </c>
      <c r="E3545">
        <v>-8.6156895769114068E-3</v>
      </c>
      <c r="F3545">
        <v>3543</v>
      </c>
      <c r="G3545">
        <f t="shared" ca="1" si="57"/>
        <v>-1.0623479003570847E-2</v>
      </c>
    </row>
    <row r="3546" spans="2:7" x14ac:dyDescent="0.2">
      <c r="B3546" s="149">
        <v>40183</v>
      </c>
      <c r="C3546">
        <v>156.78547699999999</v>
      </c>
      <c r="D3546">
        <v>4.2596187143880179E-2</v>
      </c>
      <c r="E3546">
        <v>4.2596187143880179E-2</v>
      </c>
      <c r="F3546">
        <v>3544</v>
      </c>
      <c r="G3546">
        <f t="shared" ca="1" si="57"/>
        <v>4.3460175472379452E-2</v>
      </c>
    </row>
    <row r="3547" spans="2:7" x14ac:dyDescent="0.2">
      <c r="B3547" s="149">
        <v>40182</v>
      </c>
      <c r="C3547">
        <v>150.37986799999999</v>
      </c>
      <c r="D3547">
        <v>4.7026945301775661E-2</v>
      </c>
      <c r="E3547">
        <v>4.7026945301775661E-2</v>
      </c>
      <c r="F3547">
        <v>3545</v>
      </c>
      <c r="G3547">
        <f t="shared" ca="1" si="57"/>
        <v>4.9722722654797682E-3</v>
      </c>
    </row>
    <row r="3548" spans="2:7" x14ac:dyDescent="0.2">
      <c r="B3548" s="149">
        <v>40178</v>
      </c>
      <c r="C3548">
        <v>143.625595</v>
      </c>
      <c r="D3548">
        <v>2.5513279497625711E-2</v>
      </c>
      <c r="E3548">
        <v>2.5513279497625711E-2</v>
      </c>
      <c r="F3548">
        <v>3546</v>
      </c>
      <c r="G3548">
        <f t="shared" ca="1" si="57"/>
        <v>6.8038097954311566E-2</v>
      </c>
    </row>
    <row r="3549" spans="2:7" x14ac:dyDescent="0.2">
      <c r="B3549" s="149">
        <v>40177</v>
      </c>
      <c r="C3549">
        <v>140.05239900000001</v>
      </c>
      <c r="D3549">
        <v>1.7732787145135258E-2</v>
      </c>
      <c r="E3549">
        <v>1.7732787145135258E-2</v>
      </c>
      <c r="F3549">
        <v>3547</v>
      </c>
      <c r="G3549">
        <f t="shared" ca="1" si="57"/>
        <v>-2.1684981070403054E-2</v>
      </c>
    </row>
    <row r="3550" spans="2:7" x14ac:dyDescent="0.2">
      <c r="B3550" s="149">
        <v>40176</v>
      </c>
      <c r="C3550">
        <v>137.61215200000001</v>
      </c>
      <c r="D3550">
        <v>2.6991789425690547E-2</v>
      </c>
      <c r="E3550">
        <v>2.6991789425690547E-2</v>
      </c>
      <c r="F3550">
        <v>3548</v>
      </c>
      <c r="G3550">
        <f t="shared" ca="1" si="57"/>
        <v>4.9365268082113847E-2</v>
      </c>
    </row>
    <row r="3551" spans="2:7" x14ac:dyDescent="0.2">
      <c r="B3551" s="149">
        <v>40171</v>
      </c>
      <c r="C3551">
        <v>133.99537699999999</v>
      </c>
      <c r="D3551">
        <v>-6.7828987701702937E-3</v>
      </c>
      <c r="E3551">
        <v>-6.7828987701702937E-3</v>
      </c>
      <c r="F3551">
        <v>3549</v>
      </c>
      <c r="G3551">
        <f t="shared" ca="1" si="57"/>
        <v>-3.7364099736023809E-2</v>
      </c>
    </row>
    <row r="3552" spans="2:7" x14ac:dyDescent="0.2">
      <c r="B3552" s="149">
        <v>40170</v>
      </c>
      <c r="C3552">
        <v>134.910461</v>
      </c>
      <c r="D3552">
        <v>1.1434023516678989E-2</v>
      </c>
      <c r="E3552">
        <v>1.1434023516678989E-2</v>
      </c>
      <c r="F3552">
        <v>3550</v>
      </c>
      <c r="G3552">
        <f t="shared" ca="1" si="57"/>
        <v>-1.7988114630901213E-2</v>
      </c>
    </row>
    <row r="3553" spans="2:7" x14ac:dyDescent="0.2">
      <c r="B3553" s="149">
        <v>40169</v>
      </c>
      <c r="C3553">
        <v>133.38533000000001</v>
      </c>
      <c r="D3553">
        <v>-8.743406257489263E-3</v>
      </c>
      <c r="E3553">
        <v>-8.743406257489263E-3</v>
      </c>
      <c r="F3553">
        <v>3551</v>
      </c>
      <c r="G3553">
        <f t="shared" ca="1" si="57"/>
        <v>-9.7911722411040385E-3</v>
      </c>
    </row>
    <row r="3554" spans="2:7" x14ac:dyDescent="0.2">
      <c r="B3554" s="149">
        <v>40168</v>
      </c>
      <c r="C3554">
        <v>134.561859</v>
      </c>
      <c r="D3554">
        <v>1.0801993295626961E-2</v>
      </c>
      <c r="E3554">
        <v>1.0801993295626961E-2</v>
      </c>
      <c r="F3554">
        <v>3552</v>
      </c>
      <c r="G3554">
        <f t="shared" ca="1" si="57"/>
        <v>-1.3708614325499857E-2</v>
      </c>
    </row>
    <row r="3555" spans="2:7" x14ac:dyDescent="0.2">
      <c r="B3555" s="149">
        <v>40165</v>
      </c>
      <c r="C3555">
        <v>133.12385599999999</v>
      </c>
      <c r="D3555">
        <v>4.0885806320078315E-2</v>
      </c>
      <c r="E3555">
        <v>4.0885806320078315E-2</v>
      </c>
      <c r="F3555">
        <v>3553</v>
      </c>
      <c r="G3555">
        <f t="shared" ca="1" si="57"/>
        <v>-2.6434359614602742E-3</v>
      </c>
    </row>
    <row r="3556" spans="2:7" x14ac:dyDescent="0.2">
      <c r="B3556" s="149">
        <v>40164</v>
      </c>
      <c r="C3556">
        <v>127.894775</v>
      </c>
      <c r="D3556">
        <v>-2.0400414590882815E-3</v>
      </c>
      <c r="E3556">
        <v>-2.0400414590882815E-3</v>
      </c>
      <c r="F3556">
        <v>3554</v>
      </c>
      <c r="G3556">
        <f t="shared" ca="1" si="57"/>
        <v>8.1833172624007466E-2</v>
      </c>
    </row>
    <row r="3557" spans="2:7" x14ac:dyDescent="0.2">
      <c r="B3557" s="149">
        <v>40163</v>
      </c>
      <c r="C3557">
        <v>128.15621899999999</v>
      </c>
      <c r="D3557">
        <v>-3.7262251559337057E-3</v>
      </c>
      <c r="E3557">
        <v>-3.7262251559337057E-3</v>
      </c>
      <c r="F3557">
        <v>3555</v>
      </c>
      <c r="G3557">
        <f t="shared" ca="1" si="57"/>
        <v>-1.5646686427735052E-2</v>
      </c>
    </row>
    <row r="3558" spans="2:7" x14ac:dyDescent="0.2">
      <c r="B3558" s="149">
        <v>40162</v>
      </c>
      <c r="C3558">
        <v>128.63554400000001</v>
      </c>
      <c r="D3558">
        <v>-1.6983159407425914E-2</v>
      </c>
      <c r="E3558">
        <v>-1.6983159407425914E-2</v>
      </c>
      <c r="F3558">
        <v>3556</v>
      </c>
      <c r="G3558">
        <f t="shared" ca="1" si="57"/>
        <v>-5.5142440842426643E-2</v>
      </c>
    </row>
    <row r="3559" spans="2:7" x14ac:dyDescent="0.2">
      <c r="B3559" s="149">
        <v>40161</v>
      </c>
      <c r="C3559">
        <v>130.85792499999999</v>
      </c>
      <c r="D3559">
        <v>2.3866402266149764E-2</v>
      </c>
      <c r="E3559">
        <v>2.3866402266149764E-2</v>
      </c>
      <c r="F3559">
        <v>3557</v>
      </c>
      <c r="G3559">
        <f t="shared" ca="1" si="57"/>
        <v>-4.7331301797826943E-2</v>
      </c>
    </row>
    <row r="3560" spans="2:7" x14ac:dyDescent="0.2">
      <c r="B3560" s="149">
        <v>40158</v>
      </c>
      <c r="C3560">
        <v>127.80761699999999</v>
      </c>
      <c r="D3560">
        <v>3.7644184364355347E-3</v>
      </c>
      <c r="E3560">
        <v>3.7644184364355347E-3</v>
      </c>
      <c r="F3560">
        <v>3558</v>
      </c>
      <c r="G3560">
        <f t="shared" ca="1" si="57"/>
        <v>-1.5493734668809388E-2</v>
      </c>
    </row>
    <row r="3561" spans="2:7" x14ac:dyDescent="0.2">
      <c r="B3561" s="149">
        <v>40157</v>
      </c>
      <c r="C3561">
        <v>127.3283</v>
      </c>
      <c r="D3561">
        <v>2.7065087200748562E-2</v>
      </c>
      <c r="E3561">
        <v>2.7065087200748562E-2</v>
      </c>
      <c r="F3561">
        <v>3559</v>
      </c>
      <c r="G3561">
        <f t="shared" ca="1" si="57"/>
        <v>-2.4560070404496797E-2</v>
      </c>
    </row>
    <row r="3562" spans="2:7" x14ac:dyDescent="0.2">
      <c r="B3562" s="149">
        <v>40156</v>
      </c>
      <c r="C3562">
        <v>123.972961</v>
      </c>
      <c r="D3562">
        <v>-7.3273696888659142E-3</v>
      </c>
      <c r="E3562">
        <v>-7.3273696888659142E-3</v>
      </c>
      <c r="F3562">
        <v>3560</v>
      </c>
      <c r="G3562">
        <f t="shared" ca="1" si="57"/>
        <v>-2.4913725596120598E-2</v>
      </c>
    </row>
    <row r="3563" spans="2:7" x14ac:dyDescent="0.2">
      <c r="B3563" s="149">
        <v>40155</v>
      </c>
      <c r="C3563">
        <v>124.88806200000001</v>
      </c>
      <c r="D3563">
        <v>5.9672285765628944E-3</v>
      </c>
      <c r="E3563">
        <v>5.9672285765628944E-3</v>
      </c>
      <c r="F3563">
        <v>3561</v>
      </c>
      <c r="G3563">
        <f t="shared" ca="1" si="57"/>
        <v>3.0569609741660002E-2</v>
      </c>
    </row>
    <row r="3564" spans="2:7" x14ac:dyDescent="0.2">
      <c r="B3564" s="149">
        <v>40154</v>
      </c>
      <c r="C3564">
        <v>124.14724699999999</v>
      </c>
      <c r="D3564">
        <v>-2.6316026207746177E-2</v>
      </c>
      <c r="E3564">
        <v>-2.6316026207746177E-2</v>
      </c>
      <c r="F3564">
        <v>3562</v>
      </c>
      <c r="G3564">
        <f t="shared" ca="1" si="57"/>
        <v>-2.8305945397611536E-2</v>
      </c>
    </row>
    <row r="3565" spans="2:7" x14ac:dyDescent="0.2">
      <c r="B3565" s="149">
        <v>40151</v>
      </c>
      <c r="C3565">
        <v>127.50260900000001</v>
      </c>
      <c r="D3565">
        <v>-6.8293889920374696E-4</v>
      </c>
      <c r="E3565">
        <v>-6.8293889920374696E-4</v>
      </c>
      <c r="F3565">
        <v>3563</v>
      </c>
      <c r="G3565">
        <f t="shared" ca="1" si="57"/>
        <v>-1.936566940044368E-2</v>
      </c>
    </row>
    <row r="3566" spans="2:7" x14ac:dyDescent="0.2">
      <c r="B3566" s="149">
        <v>40150</v>
      </c>
      <c r="C3566">
        <v>127.58974499999999</v>
      </c>
      <c r="D3566">
        <v>1.0257808393286496E-3</v>
      </c>
      <c r="E3566">
        <v>1.0257808393286496E-3</v>
      </c>
      <c r="F3566">
        <v>3564</v>
      </c>
      <c r="G3566">
        <f t="shared" ca="1" si="57"/>
        <v>-4.1433152877422092E-3</v>
      </c>
    </row>
    <row r="3567" spans="2:7" x14ac:dyDescent="0.2">
      <c r="B3567" s="149">
        <v>40149</v>
      </c>
      <c r="C3567">
        <v>127.459</v>
      </c>
      <c r="D3567">
        <v>-7.128500944290724E-3</v>
      </c>
      <c r="E3567">
        <v>-7.128500944290724E-3</v>
      </c>
      <c r="F3567">
        <v>3565</v>
      </c>
      <c r="G3567">
        <f t="shared" ca="1" si="57"/>
        <v>-5.8840563178740334E-2</v>
      </c>
    </row>
    <row r="3568" spans="2:7" x14ac:dyDescent="0.2">
      <c r="B3568" s="149">
        <v>40148</v>
      </c>
      <c r="C3568">
        <v>128.37411499999999</v>
      </c>
      <c r="D3568">
        <v>1.937726661140006E-2</v>
      </c>
      <c r="E3568">
        <v>1.937726661140006E-2</v>
      </c>
      <c r="F3568">
        <v>3566</v>
      </c>
      <c r="G3568">
        <f t="shared" ca="1" si="57"/>
        <v>-8.8046180533209624E-3</v>
      </c>
    </row>
    <row r="3569" spans="2:7" x14ac:dyDescent="0.2">
      <c r="B3569" s="149">
        <v>40147</v>
      </c>
      <c r="C3569">
        <v>125.93386099999999</v>
      </c>
      <c r="D3569">
        <v>1.2968641590370995E-2</v>
      </c>
      <c r="E3569">
        <v>1.2968641590370995E-2</v>
      </c>
      <c r="F3569">
        <v>3567</v>
      </c>
      <c r="G3569">
        <f t="shared" ca="1" si="57"/>
        <v>1.8208105542188088E-2</v>
      </c>
    </row>
    <row r="3570" spans="2:7" x14ac:dyDescent="0.2">
      <c r="B3570" s="149">
        <v>40144</v>
      </c>
      <c r="C3570">
        <v>124.321579</v>
      </c>
      <c r="D3570">
        <v>-5.2474351167721367E-2</v>
      </c>
      <c r="E3570">
        <v>-5.2474351167721367E-2</v>
      </c>
      <c r="F3570">
        <v>3568</v>
      </c>
      <c r="G3570">
        <f t="shared" ca="1" si="57"/>
        <v>-1.1552665380768211E-2</v>
      </c>
    </row>
    <row r="3571" spans="2:7" x14ac:dyDescent="0.2">
      <c r="B3571" s="149">
        <v>40143</v>
      </c>
      <c r="C3571">
        <v>131.206558</v>
      </c>
      <c r="D3571">
        <v>4.9494754324278217E-2</v>
      </c>
      <c r="E3571">
        <v>4.9494754324278217E-2</v>
      </c>
      <c r="F3571">
        <v>3569</v>
      </c>
      <c r="G3571">
        <f t="shared" ca="1" si="57"/>
        <v>-1.1058702474227258E-2</v>
      </c>
    </row>
    <row r="3572" spans="2:7" x14ac:dyDescent="0.2">
      <c r="B3572" s="149">
        <v>40142</v>
      </c>
      <c r="C3572">
        <v>125.018784</v>
      </c>
      <c r="D3572">
        <v>5.2558215608692962E-3</v>
      </c>
      <c r="E3572">
        <v>5.2558215608692962E-3</v>
      </c>
      <c r="F3572">
        <v>3570</v>
      </c>
      <c r="G3572">
        <f t="shared" ca="1" si="57"/>
        <v>5.9724766817434889E-2</v>
      </c>
    </row>
    <row r="3573" spans="2:7" x14ac:dyDescent="0.2">
      <c r="B3573" s="149">
        <v>40141</v>
      </c>
      <c r="C3573">
        <v>124.365143</v>
      </c>
      <c r="D3573">
        <v>1.5658261233439844E-2</v>
      </c>
      <c r="E3573">
        <v>1.5658261233439844E-2</v>
      </c>
      <c r="F3573">
        <v>3571</v>
      </c>
      <c r="G3573">
        <f t="shared" ca="1" si="57"/>
        <v>4.3887264353722324E-2</v>
      </c>
    </row>
    <row r="3574" spans="2:7" x14ac:dyDescent="0.2">
      <c r="B3574" s="149">
        <v>40140</v>
      </c>
      <c r="C3574">
        <v>122.447823</v>
      </c>
      <c r="D3574">
        <v>-1.6106213821172537E-2</v>
      </c>
      <c r="E3574">
        <v>-1.6106213821172537E-2</v>
      </c>
      <c r="F3574">
        <v>3572</v>
      </c>
      <c r="G3574">
        <f t="shared" ca="1" si="57"/>
        <v>5.2284242379890114E-2</v>
      </c>
    </row>
    <row r="3575" spans="2:7" x14ac:dyDescent="0.2">
      <c r="B3575" s="149">
        <v>40137</v>
      </c>
      <c r="C3575">
        <v>124.45227800000001</v>
      </c>
      <c r="D3575">
        <v>1.75366063829676E-3</v>
      </c>
      <c r="E3575">
        <v>1.75366063829676E-3</v>
      </c>
      <c r="F3575">
        <v>3573</v>
      </c>
      <c r="G3575">
        <f t="shared" ca="1" si="57"/>
        <v>5.5996887315402803E-2</v>
      </c>
    </row>
    <row r="3576" spans="2:7" x14ac:dyDescent="0.2">
      <c r="B3576" s="149">
        <v>40136</v>
      </c>
      <c r="C3576">
        <v>124.234413</v>
      </c>
      <c r="D3576">
        <v>-1.1442353202116272E-2</v>
      </c>
      <c r="E3576">
        <v>-1.1442353202116272E-2</v>
      </c>
      <c r="F3576">
        <v>3574</v>
      </c>
      <c r="G3576">
        <f t="shared" ca="1" si="57"/>
        <v>-1.5466524141801403E-2</v>
      </c>
    </row>
    <row r="3577" spans="2:7" x14ac:dyDescent="0.2">
      <c r="B3577" s="149">
        <v>40135</v>
      </c>
      <c r="C3577">
        <v>125.67240099999999</v>
      </c>
      <c r="D3577">
        <v>-9.2753453912581916E-3</v>
      </c>
      <c r="E3577">
        <v>-9.2753453912581916E-3</v>
      </c>
      <c r="F3577">
        <v>3575</v>
      </c>
      <c r="G3577">
        <f t="shared" ca="1" si="57"/>
        <v>1.7617569911230826E-2</v>
      </c>
    </row>
    <row r="3578" spans="2:7" x14ac:dyDescent="0.2">
      <c r="B3578" s="149">
        <v>40134</v>
      </c>
      <c r="C3578">
        <v>126.848969</v>
      </c>
      <c r="D3578">
        <v>-1.1209151995085551E-2</v>
      </c>
      <c r="E3578">
        <v>-1.1209151995085551E-2</v>
      </c>
      <c r="F3578">
        <v>3576</v>
      </c>
      <c r="G3578">
        <f t="shared" ca="1" si="57"/>
        <v>-2.4678433473156156E-2</v>
      </c>
    </row>
    <row r="3579" spans="2:7" x14ac:dyDescent="0.2">
      <c r="B3579" s="149">
        <v>40133</v>
      </c>
      <c r="C3579">
        <v>128.286957</v>
      </c>
      <c r="D3579">
        <v>1.7628917560702489E-2</v>
      </c>
      <c r="E3579">
        <v>1.7628917560702489E-2</v>
      </c>
      <c r="F3579">
        <v>3577</v>
      </c>
      <c r="G3579">
        <f t="shared" ca="1" si="57"/>
        <v>4.2631003254368284E-2</v>
      </c>
    </row>
    <row r="3580" spans="2:7" x14ac:dyDescent="0.2">
      <c r="B3580" s="149">
        <v>40130</v>
      </c>
      <c r="C3580">
        <v>126.064575</v>
      </c>
      <c r="D3580">
        <v>-1.0263561817702513E-2</v>
      </c>
      <c r="E3580">
        <v>-1.0263561817702513E-2</v>
      </c>
      <c r="F3580">
        <v>3578</v>
      </c>
      <c r="G3580">
        <f t="shared" ca="1" si="57"/>
        <v>2.2851118334106496E-2</v>
      </c>
    </row>
    <row r="3581" spans="2:7" x14ac:dyDescent="0.2">
      <c r="B3581" s="149">
        <v>40129</v>
      </c>
      <c r="C3581">
        <v>127.371864</v>
      </c>
      <c r="D3581">
        <v>2.4176557252863037E-2</v>
      </c>
      <c r="E3581">
        <v>2.4176557252863037E-2</v>
      </c>
      <c r="F3581">
        <v>3579</v>
      </c>
      <c r="G3581">
        <f t="shared" ca="1" si="57"/>
        <v>9.0072934040634184E-2</v>
      </c>
    </row>
    <row r="3582" spans="2:7" x14ac:dyDescent="0.2">
      <c r="B3582" s="149">
        <v>40128</v>
      </c>
      <c r="C3582">
        <v>124.365143</v>
      </c>
      <c r="D3582">
        <v>-3.1433671364852218E-3</v>
      </c>
      <c r="E3582">
        <v>-3.1433671364852218E-3</v>
      </c>
      <c r="F3582">
        <v>3580</v>
      </c>
      <c r="G3582">
        <f t="shared" ca="1" si="57"/>
        <v>-6.6964825842323827E-2</v>
      </c>
    </row>
    <row r="3583" spans="2:7" x14ac:dyDescent="0.2">
      <c r="B3583" s="149">
        <v>40127</v>
      </c>
      <c r="C3583">
        <v>124.757301</v>
      </c>
      <c r="D3583">
        <v>-1.0470256156269507E-3</v>
      </c>
      <c r="E3583">
        <v>-1.0470256156269507E-3</v>
      </c>
      <c r="F3583">
        <v>3581</v>
      </c>
      <c r="G3583">
        <f t="shared" ca="1" si="57"/>
        <v>-2.3683620944551311E-2</v>
      </c>
    </row>
    <row r="3584" spans="2:7" x14ac:dyDescent="0.2">
      <c r="B3584" s="149">
        <v>40126</v>
      </c>
      <c r="C3584">
        <v>124.88806200000001</v>
      </c>
      <c r="D3584">
        <v>1.0578294742707149E-2</v>
      </c>
      <c r="E3584">
        <v>1.0578294742707149E-2</v>
      </c>
      <c r="F3584">
        <v>3582</v>
      </c>
      <c r="G3584">
        <f t="shared" ca="1" si="57"/>
        <v>-5.3316356234455221E-2</v>
      </c>
    </row>
    <row r="3585" spans="2:7" x14ac:dyDescent="0.2">
      <c r="B3585" s="149">
        <v>40123</v>
      </c>
      <c r="C3585">
        <v>123.580788</v>
      </c>
      <c r="D3585">
        <v>1.6487606801872549E-2</v>
      </c>
      <c r="E3585">
        <v>1.6487606801872549E-2</v>
      </c>
      <c r="F3585">
        <v>3583</v>
      </c>
      <c r="G3585">
        <f t="shared" ca="1" si="57"/>
        <v>1.6053983189240451E-2</v>
      </c>
    </row>
    <row r="3586" spans="2:7" x14ac:dyDescent="0.2">
      <c r="B3586" s="149">
        <v>40122</v>
      </c>
      <c r="C3586">
        <v>121.576286</v>
      </c>
      <c r="D3586">
        <v>-3.571458808489619E-3</v>
      </c>
      <c r="E3586">
        <v>-3.571458808489619E-3</v>
      </c>
      <c r="F3586">
        <v>3584</v>
      </c>
      <c r="G3586">
        <f t="shared" ca="1" si="57"/>
        <v>3.8748267161025918E-2</v>
      </c>
    </row>
    <row r="3587" spans="2:7" x14ac:dyDescent="0.2">
      <c r="B3587" s="149">
        <v>40121</v>
      </c>
      <c r="C3587">
        <v>122.012047</v>
      </c>
      <c r="D3587">
        <v>3.2067851253612285E-2</v>
      </c>
      <c r="E3587">
        <v>3.2067851253612285E-2</v>
      </c>
      <c r="F3587">
        <v>3585</v>
      </c>
      <c r="G3587">
        <f t="shared" ref="G3587:G3650" ca="1" si="58">_xlfn.NORM.INV(RAND(),$N$5,$N$6)</f>
        <v>1.0396651682828436E-2</v>
      </c>
    </row>
    <row r="3588" spans="2:7" x14ac:dyDescent="0.2">
      <c r="B3588" s="149">
        <v>40120</v>
      </c>
      <c r="C3588">
        <v>118.220955</v>
      </c>
      <c r="D3588">
        <v>-5.5033019183242285E-2</v>
      </c>
      <c r="E3588">
        <v>-5.5033019183242285E-2</v>
      </c>
      <c r="F3588">
        <v>3586</v>
      </c>
      <c r="G3588">
        <f t="shared" ca="1" si="58"/>
        <v>3.646380878731674E-2</v>
      </c>
    </row>
    <row r="3589" spans="2:7" x14ac:dyDescent="0.2">
      <c r="B3589" s="149">
        <v>40116</v>
      </c>
      <c r="C3589">
        <v>125.10591100000001</v>
      </c>
      <c r="D3589">
        <v>-2.8755400468431322E-2</v>
      </c>
      <c r="E3589">
        <v>-2.8755400468431322E-2</v>
      </c>
      <c r="F3589">
        <v>3587</v>
      </c>
      <c r="G3589">
        <f t="shared" ca="1" si="58"/>
        <v>-4.1879000026373826E-2</v>
      </c>
    </row>
    <row r="3590" spans="2:7" x14ac:dyDescent="0.2">
      <c r="B3590" s="149">
        <v>40115</v>
      </c>
      <c r="C3590">
        <v>128.80989099999999</v>
      </c>
      <c r="D3590">
        <v>-5.7998629551756845E-2</v>
      </c>
      <c r="E3590">
        <v>-5.7998629551756845E-2</v>
      </c>
      <c r="F3590">
        <v>3588</v>
      </c>
      <c r="G3590">
        <f t="shared" ca="1" si="58"/>
        <v>-3.6446642291261253E-2</v>
      </c>
    </row>
    <row r="3591" spans="2:7" x14ac:dyDescent="0.2">
      <c r="B3591" s="149">
        <v>40114</v>
      </c>
      <c r="C3591">
        <v>136.74066199999999</v>
      </c>
      <c r="D3591">
        <v>-2.5429924392557247E-3</v>
      </c>
      <c r="E3591">
        <v>-2.5429924392557247E-3</v>
      </c>
      <c r="F3591">
        <v>3589</v>
      </c>
      <c r="G3591">
        <f t="shared" ca="1" si="58"/>
        <v>-2.8176776080231433E-2</v>
      </c>
    </row>
    <row r="3592" spans="2:7" x14ac:dyDescent="0.2">
      <c r="B3592" s="149">
        <v>40113</v>
      </c>
      <c r="C3592">
        <v>137.089279</v>
      </c>
      <c r="D3592">
        <v>-3.3486843042203764E-2</v>
      </c>
      <c r="E3592">
        <v>-3.3486843042203764E-2</v>
      </c>
      <c r="F3592">
        <v>3590</v>
      </c>
      <c r="G3592">
        <f t="shared" ca="1" si="58"/>
        <v>1.3968909143912366E-2</v>
      </c>
    </row>
    <row r="3593" spans="2:7" x14ac:dyDescent="0.2">
      <c r="B3593" s="149">
        <v>40112</v>
      </c>
      <c r="C3593">
        <v>141.83902</v>
      </c>
      <c r="D3593">
        <v>-2.6032228942566953E-2</v>
      </c>
      <c r="E3593">
        <v>-2.6032228942566953E-2</v>
      </c>
      <c r="F3593">
        <v>3591</v>
      </c>
      <c r="G3593">
        <f t="shared" ca="1" si="58"/>
        <v>2.787567028003228E-2</v>
      </c>
    </row>
    <row r="3594" spans="2:7" x14ac:dyDescent="0.2">
      <c r="B3594" s="149">
        <v>40109</v>
      </c>
      <c r="C3594">
        <v>145.63009600000001</v>
      </c>
      <c r="D3594">
        <v>2.4210893428989171E-2</v>
      </c>
      <c r="E3594">
        <v>2.4210893428989171E-2</v>
      </c>
      <c r="F3594">
        <v>3592</v>
      </c>
      <c r="G3594">
        <f t="shared" ca="1" si="58"/>
        <v>4.7380785051607699E-2</v>
      </c>
    </row>
    <row r="3595" spans="2:7" x14ac:dyDescent="0.2">
      <c r="B3595" s="149">
        <v>40108</v>
      </c>
      <c r="C3595">
        <v>142.18760700000001</v>
      </c>
      <c r="D3595">
        <v>-5.3928777077269847E-2</v>
      </c>
      <c r="E3595">
        <v>-5.3928777077269847E-2</v>
      </c>
      <c r="F3595">
        <v>3593</v>
      </c>
      <c r="G3595">
        <f t="shared" ca="1" si="58"/>
        <v>-1.2594776088881951E-2</v>
      </c>
    </row>
    <row r="3596" spans="2:7" x14ac:dyDescent="0.2">
      <c r="B3596" s="149">
        <v>40107</v>
      </c>
      <c r="C3596">
        <v>150.292709</v>
      </c>
      <c r="D3596">
        <v>-3.9543337513897645E-2</v>
      </c>
      <c r="E3596">
        <v>-3.9543337513897645E-2</v>
      </c>
      <c r="F3596">
        <v>3594</v>
      </c>
      <c r="G3596">
        <f t="shared" ca="1" si="58"/>
        <v>2.0820056719422539E-2</v>
      </c>
    </row>
    <row r="3597" spans="2:7" x14ac:dyDescent="0.2">
      <c r="B3597" s="149">
        <v>40106</v>
      </c>
      <c r="C3597">
        <v>156.480469</v>
      </c>
      <c r="D3597">
        <v>2.2203576092193259E-2</v>
      </c>
      <c r="E3597">
        <v>2.2203576092193259E-2</v>
      </c>
      <c r="F3597">
        <v>3595</v>
      </c>
      <c r="G3597">
        <f t="shared" ca="1" si="58"/>
        <v>1.3966764327217119E-2</v>
      </c>
    </row>
    <row r="3598" spans="2:7" x14ac:dyDescent="0.2">
      <c r="B3598" s="149">
        <v>40102</v>
      </c>
      <c r="C3598">
        <v>153.081512</v>
      </c>
      <c r="D3598">
        <v>3.2627502620515926E-2</v>
      </c>
      <c r="E3598">
        <v>3.2627502620515926E-2</v>
      </c>
      <c r="F3598">
        <v>3596</v>
      </c>
      <c r="G3598">
        <f t="shared" ca="1" si="58"/>
        <v>-1.894294983204529E-3</v>
      </c>
    </row>
    <row r="3599" spans="2:7" x14ac:dyDescent="0.2">
      <c r="B3599" s="149">
        <v>40101</v>
      </c>
      <c r="C3599">
        <v>148.24465900000001</v>
      </c>
      <c r="D3599">
        <v>7.4031748906153473E-3</v>
      </c>
      <c r="E3599">
        <v>7.4031748906153473E-3</v>
      </c>
      <c r="F3599">
        <v>3597</v>
      </c>
      <c r="G3599">
        <f t="shared" ca="1" si="58"/>
        <v>-1.4453281350116406E-2</v>
      </c>
    </row>
    <row r="3600" spans="2:7" x14ac:dyDescent="0.2">
      <c r="B3600" s="149">
        <v>40100</v>
      </c>
      <c r="C3600">
        <v>147.15524300000001</v>
      </c>
      <c r="D3600">
        <v>-1.2573149601674485E-2</v>
      </c>
      <c r="E3600">
        <v>-1.2573149601674485E-2</v>
      </c>
      <c r="F3600">
        <v>3598</v>
      </c>
      <c r="G3600">
        <f t="shared" ca="1" si="58"/>
        <v>5.6388560729297307E-2</v>
      </c>
    </row>
    <row r="3601" spans="2:7" x14ac:dyDescent="0.2">
      <c r="B3601" s="149">
        <v>40099</v>
      </c>
      <c r="C3601">
        <v>149.02900700000001</v>
      </c>
      <c r="D3601">
        <v>-5.8459786188197048E-4</v>
      </c>
      <c r="E3601">
        <v>-5.8459786188197048E-4</v>
      </c>
      <c r="F3601">
        <v>3599</v>
      </c>
      <c r="G3601">
        <f t="shared" ca="1" si="58"/>
        <v>1.7342187064808098E-2</v>
      </c>
    </row>
    <row r="3602" spans="2:7" x14ac:dyDescent="0.2">
      <c r="B3602" s="149">
        <v>40098</v>
      </c>
      <c r="C3602">
        <v>149.11618000000001</v>
      </c>
      <c r="D3602">
        <v>-1.2409565225286984E-2</v>
      </c>
      <c r="E3602">
        <v>-1.2409565225286984E-2</v>
      </c>
      <c r="F3602">
        <v>3600</v>
      </c>
      <c r="G3602">
        <f t="shared" ca="1" si="58"/>
        <v>1.8141167788148733E-2</v>
      </c>
    </row>
    <row r="3603" spans="2:7" x14ac:dyDescent="0.2">
      <c r="B3603" s="149">
        <v>40095</v>
      </c>
      <c r="C3603">
        <v>150.98989900000001</v>
      </c>
      <c r="D3603">
        <v>-2.2566962396839595E-2</v>
      </c>
      <c r="E3603">
        <v>-2.2566962396839595E-2</v>
      </c>
      <c r="F3603">
        <v>3601</v>
      </c>
      <c r="G3603">
        <f t="shared" ca="1" si="58"/>
        <v>-3.2177386089556059E-2</v>
      </c>
    </row>
    <row r="3604" spans="2:7" x14ac:dyDescent="0.2">
      <c r="B3604" s="149">
        <v>40094</v>
      </c>
      <c r="C3604">
        <v>154.47595200000001</v>
      </c>
      <c r="D3604">
        <v>-1.6897980344470257E-3</v>
      </c>
      <c r="E3604">
        <v>-1.6897980344470257E-3</v>
      </c>
      <c r="F3604">
        <v>3602</v>
      </c>
      <c r="G3604">
        <f t="shared" ca="1" si="58"/>
        <v>1.4052642226378873E-2</v>
      </c>
    </row>
    <row r="3605" spans="2:7" x14ac:dyDescent="0.2">
      <c r="B3605" s="149">
        <v>40093</v>
      </c>
      <c r="C3605">
        <v>154.737427</v>
      </c>
      <c r="D3605">
        <v>8.8069055539062597E-3</v>
      </c>
      <c r="E3605">
        <v>8.8069055539062597E-3</v>
      </c>
      <c r="F3605">
        <v>3603</v>
      </c>
      <c r="G3605">
        <f t="shared" ca="1" si="58"/>
        <v>-2.5722356896981349E-2</v>
      </c>
    </row>
    <row r="3606" spans="2:7" x14ac:dyDescent="0.2">
      <c r="B3606" s="149">
        <v>40092</v>
      </c>
      <c r="C3606">
        <v>153.38656599999999</v>
      </c>
      <c r="D3606">
        <v>-4.1133151810317882E-2</v>
      </c>
      <c r="E3606">
        <v>-4.1133151810317882E-2</v>
      </c>
      <c r="F3606">
        <v>3604</v>
      </c>
      <c r="G3606">
        <f t="shared" ca="1" si="58"/>
        <v>-2.7827529711238974E-2</v>
      </c>
    </row>
    <row r="3607" spans="2:7" x14ac:dyDescent="0.2">
      <c r="B3607" s="149">
        <v>40091</v>
      </c>
      <c r="C3607">
        <v>159.96649199999999</v>
      </c>
      <c r="D3607">
        <v>-4.3398092893916608E-3</v>
      </c>
      <c r="E3607">
        <v>-4.3398092893916608E-3</v>
      </c>
      <c r="F3607">
        <v>3605</v>
      </c>
      <c r="G3607">
        <f t="shared" ca="1" si="58"/>
        <v>3.73853964551853E-2</v>
      </c>
    </row>
    <row r="3608" spans="2:7" x14ac:dyDescent="0.2">
      <c r="B3608" s="149">
        <v>40087</v>
      </c>
      <c r="C3608">
        <v>160.66374200000001</v>
      </c>
      <c r="D3608">
        <v>-5.420063978501551E-4</v>
      </c>
      <c r="E3608">
        <v>-5.420063978501551E-4</v>
      </c>
      <c r="F3608">
        <v>3606</v>
      </c>
      <c r="G3608">
        <f t="shared" ca="1" si="58"/>
        <v>-4.0576601051538236E-2</v>
      </c>
    </row>
    <row r="3609" spans="2:7" x14ac:dyDescent="0.2">
      <c r="B3609" s="149">
        <v>40086</v>
      </c>
      <c r="C3609">
        <v>160.75086999999999</v>
      </c>
      <c r="D3609">
        <v>-3.5115999176580067E-3</v>
      </c>
      <c r="E3609">
        <v>-3.5115999176580067E-3</v>
      </c>
      <c r="F3609">
        <v>3607</v>
      </c>
      <c r="G3609">
        <f t="shared" ca="1" si="58"/>
        <v>2.0908492565031304E-2</v>
      </c>
    </row>
    <row r="3610" spans="2:7" x14ac:dyDescent="0.2">
      <c r="B3610" s="149">
        <v>40085</v>
      </c>
      <c r="C3610">
        <v>161.317352</v>
      </c>
      <c r="D3610">
        <v>-2.425410039445785E-3</v>
      </c>
      <c r="E3610">
        <v>-2.425410039445785E-3</v>
      </c>
      <c r="F3610">
        <v>3608</v>
      </c>
      <c r="G3610">
        <f t="shared" ca="1" si="58"/>
        <v>-3.8293772206287435E-2</v>
      </c>
    </row>
    <row r="3611" spans="2:7" x14ac:dyDescent="0.2">
      <c r="B3611" s="149">
        <v>40081</v>
      </c>
      <c r="C3611">
        <v>161.709564</v>
      </c>
      <c r="D3611">
        <v>2.4313069557452237E-3</v>
      </c>
      <c r="E3611">
        <v>2.4313069557452237E-3</v>
      </c>
      <c r="F3611">
        <v>3609</v>
      </c>
      <c r="G3611">
        <f t="shared" ca="1" si="58"/>
        <v>-2.7914962631094394E-2</v>
      </c>
    </row>
    <row r="3612" spans="2:7" x14ac:dyDescent="0.2">
      <c r="B3612" s="149">
        <v>40080</v>
      </c>
      <c r="C3612">
        <v>161.317352</v>
      </c>
      <c r="D3612">
        <v>2.7021752631777295E-4</v>
      </c>
      <c r="E3612">
        <v>2.7021752631777295E-4</v>
      </c>
      <c r="F3612">
        <v>3610</v>
      </c>
      <c r="G3612">
        <f t="shared" ca="1" si="58"/>
        <v>1.6552736377361682E-2</v>
      </c>
    </row>
    <row r="3613" spans="2:7" x14ac:dyDescent="0.2">
      <c r="B3613" s="149">
        <v>40079</v>
      </c>
      <c r="C3613">
        <v>161.27377300000001</v>
      </c>
      <c r="D3613">
        <v>-5.8748819589668821E-2</v>
      </c>
      <c r="E3613">
        <v>-5.8748819589668821E-2</v>
      </c>
      <c r="F3613">
        <v>3611</v>
      </c>
      <c r="G3613">
        <f t="shared" ca="1" si="58"/>
        <v>-1.3223913804019334E-2</v>
      </c>
    </row>
    <row r="3614" spans="2:7" x14ac:dyDescent="0.2">
      <c r="B3614" s="149">
        <v>40078</v>
      </c>
      <c r="C3614">
        <v>171.33978300000001</v>
      </c>
      <c r="D3614">
        <v>-8.5729099524238499E-3</v>
      </c>
      <c r="E3614">
        <v>-8.5729099524238499E-3</v>
      </c>
      <c r="F3614">
        <v>3612</v>
      </c>
      <c r="G3614">
        <f t="shared" ca="1" si="58"/>
        <v>-2.3366210880485145E-2</v>
      </c>
    </row>
    <row r="3615" spans="2:7" x14ac:dyDescent="0.2">
      <c r="B3615" s="149">
        <v>40074</v>
      </c>
      <c r="C3615">
        <v>172.82136499999999</v>
      </c>
      <c r="D3615">
        <v>3.4698701943550653E-2</v>
      </c>
      <c r="E3615">
        <v>3.4698701943550653E-2</v>
      </c>
      <c r="F3615">
        <v>3613</v>
      </c>
      <c r="G3615">
        <f t="shared" ca="1" si="58"/>
        <v>5.193540247648577E-3</v>
      </c>
    </row>
    <row r="3616" spans="2:7" x14ac:dyDescent="0.2">
      <c r="B3616" s="149">
        <v>40073</v>
      </c>
      <c r="C3616">
        <v>167.02578700000001</v>
      </c>
      <c r="D3616">
        <v>3.7909741097283893E-2</v>
      </c>
      <c r="E3616">
        <v>3.7909741097283893E-2</v>
      </c>
      <c r="F3616">
        <v>3614</v>
      </c>
      <c r="G3616">
        <f t="shared" ca="1" si="58"/>
        <v>4.2977995217438059E-3</v>
      </c>
    </row>
    <row r="3617" spans="2:7" x14ac:dyDescent="0.2">
      <c r="B3617" s="149">
        <v>40072</v>
      </c>
      <c r="C3617">
        <v>160.92515599999999</v>
      </c>
      <c r="D3617">
        <v>-5.3865197738270079E-3</v>
      </c>
      <c r="E3617">
        <v>-5.3865197738270079E-3</v>
      </c>
      <c r="F3617">
        <v>3615</v>
      </c>
      <c r="G3617">
        <f t="shared" ca="1" si="58"/>
        <v>-3.2354004383314178E-2</v>
      </c>
    </row>
    <row r="3618" spans="2:7" x14ac:dyDescent="0.2">
      <c r="B3618" s="149">
        <v>40071</v>
      </c>
      <c r="C3618">
        <v>161.79667699999999</v>
      </c>
      <c r="D3618">
        <v>1.6703033293372343E-2</v>
      </c>
      <c r="E3618">
        <v>1.6703033293372343E-2</v>
      </c>
      <c r="F3618">
        <v>3616</v>
      </c>
      <c r="G3618">
        <f t="shared" ca="1" si="58"/>
        <v>-4.7057216783474324E-3</v>
      </c>
    </row>
    <row r="3619" spans="2:7" x14ac:dyDescent="0.2">
      <c r="B3619" s="149">
        <v>40070</v>
      </c>
      <c r="C3619">
        <v>159.13857999999999</v>
      </c>
      <c r="D3619">
        <v>-8.2076080172700187E-4</v>
      </c>
      <c r="E3619">
        <v>-8.2076080172700187E-4</v>
      </c>
      <c r="F3619">
        <v>3617</v>
      </c>
      <c r="G3619">
        <f t="shared" ca="1" si="58"/>
        <v>-4.7001943481584228E-2</v>
      </c>
    </row>
    <row r="3620" spans="2:7" x14ac:dyDescent="0.2">
      <c r="B3620" s="149">
        <v>40067</v>
      </c>
      <c r="C3620">
        <v>159.26930200000001</v>
      </c>
      <c r="D3620">
        <v>-5.9187508687403856E-3</v>
      </c>
      <c r="E3620">
        <v>-5.9187508687403856E-3</v>
      </c>
      <c r="F3620">
        <v>3618</v>
      </c>
      <c r="G3620">
        <f t="shared" ca="1" si="58"/>
        <v>1.476556015934403E-2</v>
      </c>
    </row>
    <row r="3621" spans="2:7" x14ac:dyDescent="0.2">
      <c r="B3621" s="149">
        <v>40066</v>
      </c>
      <c r="C3621">
        <v>160.21759</v>
      </c>
      <c r="D3621">
        <v>1.585111717722798E-2</v>
      </c>
      <c r="E3621">
        <v>1.585111717722798E-2</v>
      </c>
      <c r="F3621">
        <v>3619</v>
      </c>
      <c r="G3621">
        <f t="shared" ca="1" si="58"/>
        <v>-1.6942697646209724E-3</v>
      </c>
    </row>
    <row r="3622" spans="2:7" x14ac:dyDescent="0.2">
      <c r="B3622" s="149">
        <v>40065</v>
      </c>
      <c r="C3622">
        <v>157.71759</v>
      </c>
      <c r="D3622">
        <v>-2.9442793806007637E-2</v>
      </c>
      <c r="E3622">
        <v>-2.9442793806007637E-2</v>
      </c>
      <c r="F3622">
        <v>3620</v>
      </c>
      <c r="G3622">
        <f t="shared" ca="1" si="58"/>
        <v>-4.8771844302885718E-2</v>
      </c>
    </row>
    <row r="3623" spans="2:7" x14ac:dyDescent="0.2">
      <c r="B3623" s="149">
        <v>40064</v>
      </c>
      <c r="C3623">
        <v>162.502106</v>
      </c>
      <c r="D3623">
        <v>-1.6692627460186495E-2</v>
      </c>
      <c r="E3623">
        <v>-1.6692627460186495E-2</v>
      </c>
      <c r="F3623">
        <v>3621</v>
      </c>
      <c r="G3623">
        <f t="shared" ca="1" si="58"/>
        <v>-3.3993275918817102E-2</v>
      </c>
    </row>
    <row r="3624" spans="2:7" x14ac:dyDescent="0.2">
      <c r="B3624" s="149">
        <v>40063</v>
      </c>
      <c r="C3624">
        <v>165.26074199999999</v>
      </c>
      <c r="D3624">
        <v>-5.4475484292843875E-3</v>
      </c>
      <c r="E3624">
        <v>-5.4475484292843875E-3</v>
      </c>
      <c r="F3624">
        <v>3622</v>
      </c>
      <c r="G3624">
        <f t="shared" ca="1" si="58"/>
        <v>3.2069916824136166E-2</v>
      </c>
    </row>
    <row r="3625" spans="2:7" x14ac:dyDescent="0.2">
      <c r="B3625" s="149">
        <v>40060</v>
      </c>
      <c r="C3625">
        <v>166.16593900000001</v>
      </c>
      <c r="D3625">
        <v>-2.7987990675663401E-2</v>
      </c>
      <c r="E3625">
        <v>-2.7987990675663401E-2</v>
      </c>
      <c r="F3625">
        <v>3623</v>
      </c>
      <c r="G3625">
        <f t="shared" ca="1" si="58"/>
        <v>-1.8720795297828267E-2</v>
      </c>
    </row>
    <row r="3626" spans="2:7" x14ac:dyDescent="0.2">
      <c r="B3626" s="149">
        <v>40059</v>
      </c>
      <c r="C3626">
        <v>170.95050000000001</v>
      </c>
      <c r="D3626">
        <v>-2.1948218754649518E-2</v>
      </c>
      <c r="E3626">
        <v>-2.1948218754649518E-2</v>
      </c>
      <c r="F3626">
        <v>3624</v>
      </c>
      <c r="G3626">
        <f t="shared" ca="1" si="58"/>
        <v>3.467745916984185E-2</v>
      </c>
    </row>
    <row r="3627" spans="2:7" x14ac:dyDescent="0.2">
      <c r="B3627" s="149">
        <v>40058</v>
      </c>
      <c r="C3627">
        <v>174.78675799999999</v>
      </c>
      <c r="D3627">
        <v>6.1240582590174286E-2</v>
      </c>
      <c r="E3627">
        <v>6.1240582590174286E-2</v>
      </c>
      <c r="F3627">
        <v>3625</v>
      </c>
      <c r="G3627">
        <f t="shared" ca="1" si="58"/>
        <v>1.865523441758532E-2</v>
      </c>
    </row>
    <row r="3628" spans="2:7" x14ac:dyDescent="0.2">
      <c r="B3628" s="149">
        <v>40057</v>
      </c>
      <c r="C3628">
        <v>164.70040900000001</v>
      </c>
      <c r="D3628">
        <v>-9.8820746130139581E-2</v>
      </c>
      <c r="E3628">
        <v>-9.8820746130139581E-2</v>
      </c>
      <c r="F3628">
        <v>3626</v>
      </c>
      <c r="G3628">
        <f t="shared" ca="1" si="58"/>
        <v>-1.3895856438497847E-3</v>
      </c>
    </row>
    <row r="3629" spans="2:7" x14ac:dyDescent="0.2">
      <c r="B3629" s="149">
        <v>40056</v>
      </c>
      <c r="C3629">
        <v>182.760986</v>
      </c>
      <c r="D3629">
        <v>0.15029845256299829</v>
      </c>
      <c r="E3629">
        <v>0.15029845256299829</v>
      </c>
      <c r="F3629">
        <v>3627</v>
      </c>
      <c r="G3629">
        <f t="shared" ca="1" si="58"/>
        <v>7.7335155614840934E-3</v>
      </c>
    </row>
    <row r="3630" spans="2:7" x14ac:dyDescent="0.2">
      <c r="B3630" s="149">
        <v>40053</v>
      </c>
      <c r="C3630">
        <v>158.88136299999999</v>
      </c>
      <c r="D3630">
        <v>0.20026044551913622</v>
      </c>
      <c r="E3630">
        <v>0.20026044551913622</v>
      </c>
      <c r="F3630">
        <v>3628</v>
      </c>
      <c r="G3630">
        <f t="shared" ca="1" si="58"/>
        <v>6.0126291262116695E-2</v>
      </c>
    </row>
    <row r="3631" spans="2:7" x14ac:dyDescent="0.2">
      <c r="B3631" s="149">
        <v>40052</v>
      </c>
      <c r="C3631">
        <v>132.37240600000001</v>
      </c>
      <c r="D3631">
        <v>5.1712328084171033E-2</v>
      </c>
      <c r="E3631">
        <v>5.1712328084171033E-2</v>
      </c>
      <c r="F3631">
        <v>3629</v>
      </c>
      <c r="G3631">
        <f t="shared" ca="1" si="58"/>
        <v>4.0410791524598283E-2</v>
      </c>
    </row>
    <row r="3632" spans="2:7" x14ac:dyDescent="0.2">
      <c r="B3632" s="149">
        <v>40051</v>
      </c>
      <c r="C3632">
        <v>125.86370100000001</v>
      </c>
      <c r="D3632">
        <v>-1.4845033207379435E-2</v>
      </c>
      <c r="E3632">
        <v>-1.4845033207379435E-2</v>
      </c>
      <c r="F3632">
        <v>3630</v>
      </c>
      <c r="G3632">
        <f t="shared" ca="1" si="58"/>
        <v>-2.3545400186804769E-3</v>
      </c>
    </row>
    <row r="3633" spans="2:7" x14ac:dyDescent="0.2">
      <c r="B3633" s="149">
        <v>40050</v>
      </c>
      <c r="C3633">
        <v>127.760307</v>
      </c>
      <c r="D3633">
        <v>-8.695302609696481E-3</v>
      </c>
      <c r="E3633">
        <v>-8.695302609696481E-3</v>
      </c>
      <c r="F3633">
        <v>3631</v>
      </c>
      <c r="G3633">
        <f t="shared" ca="1" si="58"/>
        <v>9.1397185554193232E-3</v>
      </c>
    </row>
    <row r="3634" spans="2:7" x14ac:dyDescent="0.2">
      <c r="B3634" s="149">
        <v>40049</v>
      </c>
      <c r="C3634">
        <v>128.880966</v>
      </c>
      <c r="D3634">
        <v>6.9384619068687439E-2</v>
      </c>
      <c r="E3634">
        <v>6.9384619068687439E-2</v>
      </c>
      <c r="F3634">
        <v>3632</v>
      </c>
      <c r="G3634">
        <f t="shared" ca="1" si="58"/>
        <v>-6.3845058404471716E-2</v>
      </c>
    </row>
    <row r="3635" spans="2:7" x14ac:dyDescent="0.2">
      <c r="B3635" s="149">
        <v>40046</v>
      </c>
      <c r="C3635">
        <v>120.51881400000001</v>
      </c>
      <c r="D3635">
        <v>1.4145909499158714E-2</v>
      </c>
      <c r="E3635">
        <v>1.4145909499158714E-2</v>
      </c>
      <c r="F3635">
        <v>3633</v>
      </c>
      <c r="G3635">
        <f t="shared" ca="1" si="58"/>
        <v>4.0894570257074027E-2</v>
      </c>
    </row>
    <row r="3636" spans="2:7" x14ac:dyDescent="0.2">
      <c r="B3636" s="149">
        <v>40045</v>
      </c>
      <c r="C3636">
        <v>118.837746</v>
      </c>
      <c r="D3636">
        <v>-7.5595018572409828E-3</v>
      </c>
      <c r="E3636">
        <v>-7.5595018572409828E-3</v>
      </c>
      <c r="F3636">
        <v>3634</v>
      </c>
      <c r="G3636">
        <f t="shared" ca="1" si="58"/>
        <v>-3.6445174083564139E-2</v>
      </c>
    </row>
    <row r="3637" spans="2:7" x14ac:dyDescent="0.2">
      <c r="B3637" s="149">
        <v>40044</v>
      </c>
      <c r="C3637">
        <v>119.742943</v>
      </c>
      <c r="D3637">
        <v>-4.657794440552792E-3</v>
      </c>
      <c r="E3637">
        <v>-4.657794440552792E-3</v>
      </c>
      <c r="F3637">
        <v>3635</v>
      </c>
      <c r="G3637">
        <f t="shared" ca="1" si="58"/>
        <v>8.2848115541367499E-3</v>
      </c>
    </row>
    <row r="3638" spans="2:7" x14ac:dyDescent="0.2">
      <c r="B3638" s="149">
        <v>40043</v>
      </c>
      <c r="C3638">
        <v>120.303291</v>
      </c>
      <c r="D3638">
        <v>3.9568922884701185E-3</v>
      </c>
      <c r="E3638">
        <v>3.9568922884701185E-3</v>
      </c>
      <c r="F3638">
        <v>3636</v>
      </c>
      <c r="G3638">
        <f t="shared" ca="1" si="58"/>
        <v>6.2583384049392121E-2</v>
      </c>
    </row>
    <row r="3639" spans="2:7" x14ac:dyDescent="0.2">
      <c r="B3639" s="149">
        <v>40042</v>
      </c>
      <c r="C3639">
        <v>119.82914</v>
      </c>
      <c r="D3639">
        <v>-1.9054441428456591E-2</v>
      </c>
      <c r="E3639">
        <v>-1.9054441428456591E-2</v>
      </c>
      <c r="F3639">
        <v>3637</v>
      </c>
      <c r="G3639">
        <f t="shared" ca="1" si="58"/>
        <v>3.9537173288031253E-2</v>
      </c>
    </row>
    <row r="3640" spans="2:7" x14ac:dyDescent="0.2">
      <c r="B3640" s="149">
        <v>40039</v>
      </c>
      <c r="C3640">
        <v>122.156769</v>
      </c>
      <c r="D3640">
        <v>-1.7677567195816021E-2</v>
      </c>
      <c r="E3640">
        <v>-1.7677567195816021E-2</v>
      </c>
      <c r="F3640">
        <v>3638</v>
      </c>
      <c r="G3640">
        <f t="shared" ca="1" si="58"/>
        <v>-5.0499731898787682E-2</v>
      </c>
    </row>
    <row r="3641" spans="2:7" x14ac:dyDescent="0.2">
      <c r="B3641" s="149">
        <v>40038</v>
      </c>
      <c r="C3641">
        <v>124.355064</v>
      </c>
      <c r="D3641">
        <v>4.2645595692203601E-2</v>
      </c>
      <c r="E3641">
        <v>4.2645595692203601E-2</v>
      </c>
      <c r="F3641">
        <v>3639</v>
      </c>
      <c r="G3641">
        <f t="shared" ca="1" si="58"/>
        <v>9.4051603352117933E-3</v>
      </c>
    </row>
    <row r="3642" spans="2:7" x14ac:dyDescent="0.2">
      <c r="B3642" s="149">
        <v>40037</v>
      </c>
      <c r="C3642">
        <v>119.268776</v>
      </c>
      <c r="D3642">
        <v>-5.7492160014114219E-3</v>
      </c>
      <c r="E3642">
        <v>-5.7492160014114219E-3</v>
      </c>
      <c r="F3642">
        <v>3640</v>
      </c>
      <c r="G3642">
        <f t="shared" ca="1" si="58"/>
        <v>6.5954133420539657E-2</v>
      </c>
    </row>
    <row r="3643" spans="2:7" x14ac:dyDescent="0.2">
      <c r="B3643" s="149">
        <v>40036</v>
      </c>
      <c r="C3643">
        <v>119.958443</v>
      </c>
      <c r="D3643">
        <v>9.064530194620812E-3</v>
      </c>
      <c r="E3643">
        <v>9.064530194620812E-3</v>
      </c>
      <c r="F3643">
        <v>3641</v>
      </c>
      <c r="G3643">
        <f t="shared" ca="1" si="58"/>
        <v>6.6590330459457947E-2</v>
      </c>
    </row>
    <row r="3644" spans="2:7" x14ac:dyDescent="0.2">
      <c r="B3644" s="149">
        <v>40035</v>
      </c>
      <c r="C3644">
        <v>118.880844</v>
      </c>
      <c r="D3644">
        <v>-3.0239183917479484E-2</v>
      </c>
      <c r="E3644">
        <v>-3.0239183917479484E-2</v>
      </c>
      <c r="F3644">
        <v>3642</v>
      </c>
      <c r="G3644">
        <f t="shared" ca="1" si="58"/>
        <v>4.1626195906471368E-2</v>
      </c>
    </row>
    <row r="3645" spans="2:7" x14ac:dyDescent="0.2">
      <c r="B3645" s="149">
        <v>40032</v>
      </c>
      <c r="C3645">
        <v>122.587799</v>
      </c>
      <c r="D3645">
        <v>-3.9513610486935226E-2</v>
      </c>
      <c r="E3645">
        <v>-3.9513610486935226E-2</v>
      </c>
      <c r="F3645">
        <v>3643</v>
      </c>
      <c r="G3645">
        <f t="shared" ca="1" si="58"/>
        <v>1.3194878980041168E-2</v>
      </c>
    </row>
    <row r="3646" spans="2:7" x14ac:dyDescent="0.2">
      <c r="B3646" s="149">
        <v>40031</v>
      </c>
      <c r="C3646">
        <v>127.630959</v>
      </c>
      <c r="D3646">
        <v>2.6343076788573769E-2</v>
      </c>
      <c r="E3646">
        <v>2.6343076788573769E-2</v>
      </c>
      <c r="F3646">
        <v>3644</v>
      </c>
      <c r="G3646">
        <f t="shared" ca="1" si="58"/>
        <v>-1.1449492313167216E-2</v>
      </c>
    </row>
    <row r="3647" spans="2:7" x14ac:dyDescent="0.2">
      <c r="B3647" s="149">
        <v>40030</v>
      </c>
      <c r="C3647">
        <v>124.355064</v>
      </c>
      <c r="D3647">
        <v>-1.3000245632686085E-2</v>
      </c>
      <c r="E3647">
        <v>-1.3000245632686085E-2</v>
      </c>
      <c r="F3647">
        <v>3645</v>
      </c>
      <c r="G3647">
        <f t="shared" ca="1" si="58"/>
        <v>-1.1107021798247957E-2</v>
      </c>
    </row>
    <row r="3648" spans="2:7" x14ac:dyDescent="0.2">
      <c r="B3648" s="149">
        <v>40029</v>
      </c>
      <c r="C3648">
        <v>125.993004</v>
      </c>
      <c r="D3648">
        <v>1.493060316663361E-2</v>
      </c>
      <c r="E3648">
        <v>1.493060316663361E-2</v>
      </c>
      <c r="F3648">
        <v>3646</v>
      </c>
      <c r="G3648">
        <f t="shared" ca="1" si="58"/>
        <v>-7.3807186674565298E-4</v>
      </c>
    </row>
    <row r="3649" spans="2:7" x14ac:dyDescent="0.2">
      <c r="B3649" s="149">
        <v>40028</v>
      </c>
      <c r="C3649">
        <v>124.139526</v>
      </c>
      <c r="D3649">
        <v>-3.4602554446004708E-3</v>
      </c>
      <c r="E3649">
        <v>-3.4602554446004708E-3</v>
      </c>
      <c r="F3649">
        <v>3647</v>
      </c>
      <c r="G3649">
        <f t="shared" ca="1" si="58"/>
        <v>-1.9407883314683981E-2</v>
      </c>
    </row>
    <row r="3650" spans="2:7" x14ac:dyDescent="0.2">
      <c r="B3650" s="149">
        <v>40025</v>
      </c>
      <c r="C3650">
        <v>124.570572</v>
      </c>
      <c r="D3650">
        <v>1.0390041240094237E-3</v>
      </c>
      <c r="E3650">
        <v>1.0390041240094237E-3</v>
      </c>
      <c r="F3650">
        <v>3648</v>
      </c>
      <c r="G3650">
        <f t="shared" ca="1" si="58"/>
        <v>-5.0152963096340923E-2</v>
      </c>
    </row>
    <row r="3651" spans="2:7" x14ac:dyDescent="0.2">
      <c r="B3651" s="149">
        <v>40024</v>
      </c>
      <c r="C3651">
        <v>124.441277</v>
      </c>
      <c r="D3651">
        <v>-6.9212843373850157E-4</v>
      </c>
      <c r="E3651">
        <v>-6.9212843373850157E-4</v>
      </c>
      <c r="F3651">
        <v>3649</v>
      </c>
      <c r="G3651">
        <f t="shared" ref="G3651:G3714" ca="1" si="59">_xlfn.NORM.INV(RAND(),$N$5,$N$6)</f>
        <v>1.8894215664141355E-2</v>
      </c>
    </row>
    <row r="3652" spans="2:7" x14ac:dyDescent="0.2">
      <c r="B3652" s="149">
        <v>40023</v>
      </c>
      <c r="C3652">
        <v>124.527466</v>
      </c>
      <c r="D3652">
        <v>-3.0536955658740102E-2</v>
      </c>
      <c r="E3652">
        <v>-3.0536955658740102E-2</v>
      </c>
      <c r="F3652">
        <v>3650</v>
      </c>
      <c r="G3652">
        <f t="shared" ca="1" si="59"/>
        <v>1.187946450638876E-2</v>
      </c>
    </row>
    <row r="3653" spans="2:7" x14ac:dyDescent="0.2">
      <c r="B3653" s="149">
        <v>40022</v>
      </c>
      <c r="C3653">
        <v>128.44993600000001</v>
      </c>
      <c r="D3653">
        <v>6.0766117735225195E-3</v>
      </c>
      <c r="E3653">
        <v>6.0766117735225195E-3</v>
      </c>
      <c r="F3653">
        <v>3651</v>
      </c>
      <c r="G3653">
        <f t="shared" ca="1" si="59"/>
        <v>-3.0587831262980675E-2</v>
      </c>
    </row>
    <row r="3654" spans="2:7" x14ac:dyDescent="0.2">
      <c r="B3654" s="149">
        <v>40021</v>
      </c>
      <c r="C3654">
        <v>127.67411</v>
      </c>
      <c r="D3654">
        <v>1.0921840536841299E-2</v>
      </c>
      <c r="E3654">
        <v>1.0921840536841299E-2</v>
      </c>
      <c r="F3654">
        <v>3652</v>
      </c>
      <c r="G3654">
        <f t="shared" ca="1" si="59"/>
        <v>1.8528675870139632E-2</v>
      </c>
    </row>
    <row r="3655" spans="2:7" x14ac:dyDescent="0.2">
      <c r="B3655" s="149">
        <v>40018</v>
      </c>
      <c r="C3655">
        <v>126.29473900000001</v>
      </c>
      <c r="D3655">
        <v>1.8422054841030253E-2</v>
      </c>
      <c r="E3655">
        <v>1.8422054841030253E-2</v>
      </c>
      <c r="F3655">
        <v>3653</v>
      </c>
      <c r="G3655">
        <f t="shared" ca="1" si="59"/>
        <v>-2.5447603346115039E-2</v>
      </c>
    </row>
    <row r="3656" spans="2:7" x14ac:dyDescent="0.2">
      <c r="B3656" s="149">
        <v>40017</v>
      </c>
      <c r="C3656">
        <v>124.010216</v>
      </c>
      <c r="D3656">
        <v>1.5172691740070523E-2</v>
      </c>
      <c r="E3656">
        <v>1.5172691740070523E-2</v>
      </c>
      <c r="F3656">
        <v>3654</v>
      </c>
      <c r="G3656">
        <f t="shared" ca="1" si="59"/>
        <v>3.6938276725011758E-2</v>
      </c>
    </row>
    <row r="3657" spans="2:7" x14ac:dyDescent="0.2">
      <c r="B3657" s="149">
        <v>40016</v>
      </c>
      <c r="C3657">
        <v>122.156769</v>
      </c>
      <c r="D3657">
        <v>-6.8681927299370185E-2</v>
      </c>
      <c r="E3657">
        <v>-6.8681927299370185E-2</v>
      </c>
      <c r="F3657">
        <v>3655</v>
      </c>
      <c r="G3657">
        <f t="shared" ca="1" si="59"/>
        <v>-2.7907140333273066E-2</v>
      </c>
    </row>
    <row r="3658" spans="2:7" x14ac:dyDescent="0.2">
      <c r="B3658" s="149">
        <v>40015</v>
      </c>
      <c r="C3658">
        <v>131.16546600000001</v>
      </c>
      <c r="D3658">
        <v>7.3368179902430913E-2</v>
      </c>
      <c r="E3658">
        <v>7.3368179902430913E-2</v>
      </c>
      <c r="F3658">
        <v>3656</v>
      </c>
      <c r="G3658">
        <f t="shared" ca="1" si="59"/>
        <v>-4.5687848060090346E-2</v>
      </c>
    </row>
    <row r="3659" spans="2:7" x14ac:dyDescent="0.2">
      <c r="B3659" s="149">
        <v>40014</v>
      </c>
      <c r="C3659">
        <v>122.199883</v>
      </c>
      <c r="D3659">
        <v>7.3457354436869168E-2</v>
      </c>
      <c r="E3659">
        <v>7.3457354436869168E-2</v>
      </c>
      <c r="F3659">
        <v>3657</v>
      </c>
      <c r="G3659">
        <f t="shared" ca="1" si="59"/>
        <v>9.250632020821406E-2</v>
      </c>
    </row>
    <row r="3660" spans="2:7" x14ac:dyDescent="0.2">
      <c r="B3660" s="149">
        <v>40011</v>
      </c>
      <c r="C3660">
        <v>113.83766900000001</v>
      </c>
      <c r="D3660">
        <v>4.4699269164487014E-2</v>
      </c>
      <c r="E3660">
        <v>4.4699269164487014E-2</v>
      </c>
      <c r="F3660">
        <v>3658</v>
      </c>
      <c r="G3660">
        <f t="shared" ca="1" si="59"/>
        <v>4.3622168637926707E-2</v>
      </c>
    </row>
    <row r="3661" spans="2:7" x14ac:dyDescent="0.2">
      <c r="B3661" s="149">
        <v>40010</v>
      </c>
      <c r="C3661">
        <v>108.966927</v>
      </c>
      <c r="D3661">
        <v>-2.843966665758409E-2</v>
      </c>
      <c r="E3661">
        <v>-2.843966665758409E-2</v>
      </c>
      <c r="F3661">
        <v>3659</v>
      </c>
      <c r="G3661">
        <f t="shared" ca="1" si="59"/>
        <v>1.4901376693563598E-2</v>
      </c>
    </row>
    <row r="3662" spans="2:7" x14ac:dyDescent="0.2">
      <c r="B3662" s="149">
        <v>40009</v>
      </c>
      <c r="C3662">
        <v>112.15662399999999</v>
      </c>
      <c r="D3662">
        <v>5.0888473024611393E-2</v>
      </c>
      <c r="E3662">
        <v>5.0888473024611393E-2</v>
      </c>
      <c r="F3662">
        <v>3660</v>
      </c>
      <c r="G3662">
        <f t="shared" ca="1" si="59"/>
        <v>-4.7807221658817775E-2</v>
      </c>
    </row>
    <row r="3663" spans="2:7" x14ac:dyDescent="0.2">
      <c r="B3663" s="149">
        <v>40008</v>
      </c>
      <c r="C3663">
        <v>106.725525</v>
      </c>
      <c r="D3663">
        <v>8.6441292599906835E-2</v>
      </c>
      <c r="E3663">
        <v>8.6441292599906835E-2</v>
      </c>
      <c r="F3663">
        <v>3661</v>
      </c>
      <c r="G3663">
        <f t="shared" ca="1" si="59"/>
        <v>2.86642556032076E-3</v>
      </c>
    </row>
    <row r="3664" spans="2:7" x14ac:dyDescent="0.2">
      <c r="B3664" s="149">
        <v>40007</v>
      </c>
      <c r="C3664">
        <v>98.234047000000004</v>
      </c>
      <c r="D3664">
        <v>-2.1518748120724455E-2</v>
      </c>
      <c r="E3664">
        <v>-2.1518748120724455E-2</v>
      </c>
      <c r="F3664">
        <v>3662</v>
      </c>
      <c r="G3664">
        <f t="shared" ca="1" si="59"/>
        <v>-2.2390612339788455E-3</v>
      </c>
    </row>
    <row r="3665" spans="2:7" x14ac:dyDescent="0.2">
      <c r="B3665" s="149">
        <v>40004</v>
      </c>
      <c r="C3665">
        <v>100.394409</v>
      </c>
      <c r="D3665">
        <v>-1.08515529056987E-2</v>
      </c>
      <c r="E3665">
        <v>-1.08515529056987E-2</v>
      </c>
      <c r="F3665">
        <v>3663</v>
      </c>
      <c r="G3665">
        <f t="shared" ca="1" si="59"/>
        <v>-2.1452258058836285E-2</v>
      </c>
    </row>
    <row r="3666" spans="2:7" x14ac:dyDescent="0.2">
      <c r="B3666" s="149">
        <v>40003</v>
      </c>
      <c r="C3666">
        <v>101.495796</v>
      </c>
      <c r="D3666">
        <v>-1.6823867220118673E-2</v>
      </c>
      <c r="E3666">
        <v>-1.6823867220118673E-2</v>
      </c>
      <c r="F3666">
        <v>3664</v>
      </c>
      <c r="G3666">
        <f t="shared" ca="1" si="59"/>
        <v>2.2678482203965421E-2</v>
      </c>
    </row>
    <row r="3667" spans="2:7" x14ac:dyDescent="0.2">
      <c r="B3667" s="149">
        <v>40002</v>
      </c>
      <c r="C3667">
        <v>103.232567</v>
      </c>
      <c r="D3667">
        <v>-8.9467143493237831E-3</v>
      </c>
      <c r="E3667">
        <v>-8.9467143493237831E-3</v>
      </c>
      <c r="F3667">
        <v>3665</v>
      </c>
      <c r="G3667">
        <f t="shared" ca="1" si="59"/>
        <v>3.1133328374056281E-2</v>
      </c>
    </row>
    <row r="3668" spans="2:7" x14ac:dyDescent="0.2">
      <c r="B3668" s="149">
        <v>40001</v>
      </c>
      <c r="C3668">
        <v>104.164497</v>
      </c>
      <c r="D3668">
        <v>1.9063351570512199E-2</v>
      </c>
      <c r="E3668">
        <v>1.9063351570512199E-2</v>
      </c>
      <c r="F3668">
        <v>3666</v>
      </c>
      <c r="G3668">
        <f t="shared" ca="1" si="59"/>
        <v>-1.4539455960803573E-3</v>
      </c>
    </row>
    <row r="3669" spans="2:7" x14ac:dyDescent="0.2">
      <c r="B3669" s="149">
        <v>40000</v>
      </c>
      <c r="C3669">
        <v>102.215919</v>
      </c>
      <c r="D3669">
        <v>-6.0358259013532277E-2</v>
      </c>
      <c r="E3669">
        <v>-6.0358259013532277E-2</v>
      </c>
      <c r="F3669">
        <v>3667</v>
      </c>
      <c r="G3669">
        <f t="shared" ca="1" si="59"/>
        <v>2.3909739043614544E-3</v>
      </c>
    </row>
    <row r="3670" spans="2:7" x14ac:dyDescent="0.2">
      <c r="B3670" s="149">
        <v>39997</v>
      </c>
      <c r="C3670">
        <v>108.78179900000001</v>
      </c>
      <c r="D3670">
        <v>-1.5337418453830265E-2</v>
      </c>
      <c r="E3670">
        <v>-1.5337418453830265E-2</v>
      </c>
      <c r="F3670">
        <v>3668</v>
      </c>
      <c r="G3670">
        <f t="shared" ca="1" si="59"/>
        <v>-2.2397335573053618E-3</v>
      </c>
    </row>
    <row r="3671" spans="2:7" x14ac:dyDescent="0.2">
      <c r="B3671" s="149">
        <v>39996</v>
      </c>
      <c r="C3671">
        <v>110.476219</v>
      </c>
      <c r="D3671">
        <v>1.9546533223810138E-2</v>
      </c>
      <c r="E3671">
        <v>1.9546533223810138E-2</v>
      </c>
      <c r="F3671">
        <v>3669</v>
      </c>
      <c r="G3671">
        <f t="shared" ca="1" si="59"/>
        <v>4.5473322576573265E-2</v>
      </c>
    </row>
    <row r="3672" spans="2:7" x14ac:dyDescent="0.2">
      <c r="B3672" s="149">
        <v>39995</v>
      </c>
      <c r="C3672">
        <v>108.358192</v>
      </c>
      <c r="D3672">
        <v>-4.765447427848115E-2</v>
      </c>
      <c r="E3672">
        <v>-4.765447427848115E-2</v>
      </c>
      <c r="F3672">
        <v>3670</v>
      </c>
      <c r="G3672">
        <f t="shared" ca="1" si="59"/>
        <v>3.7883195518906052E-2</v>
      </c>
    </row>
    <row r="3673" spans="2:7" x14ac:dyDescent="0.2">
      <c r="B3673" s="149">
        <v>39994</v>
      </c>
      <c r="C3673">
        <v>113.780334</v>
      </c>
      <c r="D3673">
        <v>-2.8571375393411223E-2</v>
      </c>
      <c r="E3673">
        <v>-2.8571375393411223E-2</v>
      </c>
      <c r="F3673">
        <v>3671</v>
      </c>
      <c r="G3673">
        <f t="shared" ca="1" si="59"/>
        <v>5.2426653081656541E-4</v>
      </c>
    </row>
    <row r="3674" spans="2:7" x14ac:dyDescent="0.2">
      <c r="B3674" s="149">
        <v>39993</v>
      </c>
      <c r="C3674">
        <v>117.126808</v>
      </c>
      <c r="D3674">
        <v>2.1425794389276259E-2</v>
      </c>
      <c r="E3674">
        <v>2.1425794389276259E-2</v>
      </c>
      <c r="F3674">
        <v>3672</v>
      </c>
      <c r="G3674">
        <f t="shared" ca="1" si="59"/>
        <v>1.4018223421117495E-2</v>
      </c>
    </row>
    <row r="3675" spans="2:7" x14ac:dyDescent="0.2">
      <c r="B3675" s="149">
        <v>39990</v>
      </c>
      <c r="C3675">
        <v>114.66991400000001</v>
      </c>
      <c r="D3675">
        <v>-8.0614294773707386E-3</v>
      </c>
      <c r="E3675">
        <v>-8.0614294773707386E-3</v>
      </c>
      <c r="F3675">
        <v>3673</v>
      </c>
      <c r="G3675">
        <f t="shared" ca="1" si="59"/>
        <v>-3.746831991100593E-2</v>
      </c>
    </row>
    <row r="3676" spans="2:7" x14ac:dyDescent="0.2">
      <c r="B3676" s="149">
        <v>39989</v>
      </c>
      <c r="C3676">
        <v>115.60183000000001</v>
      </c>
      <c r="D3676">
        <v>0</v>
      </c>
      <c r="E3676">
        <v>0</v>
      </c>
      <c r="F3676">
        <v>3674</v>
      </c>
      <c r="G3676">
        <f t="shared" ca="1" si="59"/>
        <v>-5.5226380194183496E-3</v>
      </c>
    </row>
    <row r="3677" spans="2:7" x14ac:dyDescent="0.2">
      <c r="B3677" s="149">
        <v>39988</v>
      </c>
      <c r="C3677">
        <v>115.60183000000001</v>
      </c>
      <c r="D3677">
        <v>3.7642348745264856E-2</v>
      </c>
      <c r="E3677">
        <v>3.7642348745264856E-2</v>
      </c>
      <c r="F3677">
        <v>3675</v>
      </c>
      <c r="G3677">
        <f t="shared" ca="1" si="59"/>
        <v>-3.7165012996369776E-2</v>
      </c>
    </row>
    <row r="3678" spans="2:7" x14ac:dyDescent="0.2">
      <c r="B3678" s="149">
        <v>39987</v>
      </c>
      <c r="C3678">
        <v>111.408165</v>
      </c>
      <c r="D3678">
        <v>-3.1307448594562769E-2</v>
      </c>
      <c r="E3678">
        <v>-3.1307448594562769E-2</v>
      </c>
      <c r="F3678">
        <v>3676</v>
      </c>
      <c r="G3678">
        <f t="shared" ca="1" si="59"/>
        <v>3.3728662041288416E-4</v>
      </c>
    </row>
    <row r="3679" spans="2:7" x14ac:dyDescent="0.2">
      <c r="B3679" s="149">
        <v>39986</v>
      </c>
      <c r="C3679">
        <v>115.008797</v>
      </c>
      <c r="D3679">
        <v>-3.6208526867411786E-2</v>
      </c>
      <c r="E3679">
        <v>-3.6208526867411786E-2</v>
      </c>
      <c r="F3679">
        <v>3677</v>
      </c>
      <c r="G3679">
        <f t="shared" ca="1" si="59"/>
        <v>-1.6970718958389083E-2</v>
      </c>
    </row>
    <row r="3680" spans="2:7" x14ac:dyDescent="0.2">
      <c r="B3680" s="149">
        <v>39983</v>
      </c>
      <c r="C3680">
        <v>119.329544</v>
      </c>
      <c r="D3680">
        <v>3.0735371299499683E-2</v>
      </c>
      <c r="E3680">
        <v>3.0735371299499683E-2</v>
      </c>
      <c r="F3680">
        <v>3678</v>
      </c>
      <c r="G3680">
        <f t="shared" ca="1" si="59"/>
        <v>1.709857625354182E-2</v>
      </c>
    </row>
    <row r="3681" spans="2:7" x14ac:dyDescent="0.2">
      <c r="B3681" s="149">
        <v>39982</v>
      </c>
      <c r="C3681">
        <v>115.771271</v>
      </c>
      <c r="D3681">
        <v>-4.7071163354886356E-2</v>
      </c>
      <c r="E3681">
        <v>-4.7071163354886356E-2</v>
      </c>
      <c r="F3681">
        <v>3679</v>
      </c>
      <c r="G3681">
        <f t="shared" ca="1" si="59"/>
        <v>3.9530932254866494E-2</v>
      </c>
    </row>
    <row r="3682" spans="2:7" x14ac:dyDescent="0.2">
      <c r="B3682" s="149">
        <v>39981</v>
      </c>
      <c r="C3682">
        <v>121.48994399999999</v>
      </c>
      <c r="D3682">
        <v>-8.98421602095178E-3</v>
      </c>
      <c r="E3682">
        <v>-8.98421602095178E-3</v>
      </c>
      <c r="F3682">
        <v>3680</v>
      </c>
      <c r="G3682">
        <f t="shared" ca="1" si="59"/>
        <v>3.4642596439090637E-2</v>
      </c>
    </row>
    <row r="3683" spans="2:7" x14ac:dyDescent="0.2">
      <c r="B3683" s="149">
        <v>39980</v>
      </c>
      <c r="C3683">
        <v>122.591331</v>
      </c>
      <c r="D3683">
        <v>2.0091592063518911E-2</v>
      </c>
      <c r="E3683">
        <v>2.0091592063518911E-2</v>
      </c>
      <c r="F3683">
        <v>3681</v>
      </c>
      <c r="G3683">
        <f t="shared" ca="1" si="59"/>
        <v>-9.9965155834399189E-3</v>
      </c>
    </row>
    <row r="3684" spans="2:7" x14ac:dyDescent="0.2">
      <c r="B3684" s="149">
        <v>39979</v>
      </c>
      <c r="C3684">
        <v>120.176788</v>
      </c>
      <c r="D3684">
        <v>0</v>
      </c>
      <c r="E3684">
        <v>0</v>
      </c>
      <c r="F3684">
        <v>3682</v>
      </c>
      <c r="G3684">
        <f t="shared" ca="1" si="59"/>
        <v>1.914618184245314E-2</v>
      </c>
    </row>
    <row r="3685" spans="2:7" x14ac:dyDescent="0.2">
      <c r="B3685" s="149">
        <v>39976</v>
      </c>
      <c r="C3685">
        <v>120.176788</v>
      </c>
      <c r="D3685">
        <v>-4.7347318920106282E-2</v>
      </c>
      <c r="E3685">
        <v>-4.7347318920106282E-2</v>
      </c>
      <c r="F3685">
        <v>3683</v>
      </c>
      <c r="G3685">
        <f t="shared" ca="1" si="59"/>
        <v>-3.8101018172537464E-2</v>
      </c>
    </row>
    <row r="3686" spans="2:7" x14ac:dyDescent="0.2">
      <c r="B3686" s="149">
        <v>39975</v>
      </c>
      <c r="C3686">
        <v>126.149635</v>
      </c>
      <c r="D3686">
        <v>2.2665121496129578E-2</v>
      </c>
      <c r="E3686">
        <v>2.2665121496129578E-2</v>
      </c>
      <c r="F3686">
        <v>3684</v>
      </c>
      <c r="G3686">
        <f t="shared" ca="1" si="59"/>
        <v>-8.4679435186593276E-3</v>
      </c>
    </row>
    <row r="3687" spans="2:7" x14ac:dyDescent="0.2">
      <c r="B3687" s="149">
        <v>39974</v>
      </c>
      <c r="C3687">
        <v>123.35380600000001</v>
      </c>
      <c r="D3687">
        <v>1.8537714462146103E-2</v>
      </c>
      <c r="E3687">
        <v>1.8537714462146103E-2</v>
      </c>
      <c r="F3687">
        <v>3685</v>
      </c>
      <c r="G3687">
        <f t="shared" ca="1" si="59"/>
        <v>-5.3443887052516251E-2</v>
      </c>
    </row>
    <row r="3688" spans="2:7" x14ac:dyDescent="0.2">
      <c r="B3688" s="149">
        <v>39973</v>
      </c>
      <c r="C3688">
        <v>121.108727</v>
      </c>
      <c r="D3688">
        <v>2.2166665338761698E-2</v>
      </c>
      <c r="E3688">
        <v>2.2166665338761698E-2</v>
      </c>
      <c r="F3688">
        <v>3686</v>
      </c>
      <c r="G3688">
        <f t="shared" ca="1" si="59"/>
        <v>9.0577780661891989E-3</v>
      </c>
    </row>
    <row r="3689" spans="2:7" x14ac:dyDescent="0.2">
      <c r="B3689" s="149">
        <v>39972</v>
      </c>
      <c r="C3689">
        <v>118.48236799999999</v>
      </c>
      <c r="D3689">
        <v>-6.077914533799491E-2</v>
      </c>
      <c r="E3689">
        <v>-6.077914533799491E-2</v>
      </c>
      <c r="F3689">
        <v>3687</v>
      </c>
      <c r="G3689">
        <f t="shared" ca="1" si="59"/>
        <v>1.3502313690824058E-2</v>
      </c>
    </row>
    <row r="3690" spans="2:7" x14ac:dyDescent="0.2">
      <c r="B3690" s="149">
        <v>39969</v>
      </c>
      <c r="C3690">
        <v>126.149635</v>
      </c>
      <c r="D3690">
        <v>-2.6160815999157948E-2</v>
      </c>
      <c r="E3690">
        <v>-2.6160815999157948E-2</v>
      </c>
      <c r="F3690">
        <v>3688</v>
      </c>
      <c r="G3690">
        <f t="shared" ca="1" si="59"/>
        <v>1.4293657419816155E-2</v>
      </c>
    </row>
    <row r="3691" spans="2:7" x14ac:dyDescent="0.2">
      <c r="B3691" s="149">
        <v>39968</v>
      </c>
      <c r="C3691">
        <v>129.538467</v>
      </c>
      <c r="D3691">
        <v>-2.1752881749313821E-2</v>
      </c>
      <c r="E3691">
        <v>-2.1752881749313821E-2</v>
      </c>
      <c r="F3691">
        <v>3689</v>
      </c>
      <c r="G3691">
        <f t="shared" ca="1" si="59"/>
        <v>-3.955933881678448E-2</v>
      </c>
    </row>
    <row r="3692" spans="2:7" x14ac:dyDescent="0.2">
      <c r="B3692" s="149">
        <v>39967</v>
      </c>
      <c r="C3692">
        <v>132.418961</v>
      </c>
      <c r="D3692">
        <v>-1.5743075917108315E-2</v>
      </c>
      <c r="E3692">
        <v>-1.5743075917108315E-2</v>
      </c>
      <c r="F3692">
        <v>3690</v>
      </c>
      <c r="G3692">
        <f t="shared" ca="1" si="59"/>
        <v>-4.9931886649240795E-2</v>
      </c>
    </row>
    <row r="3693" spans="2:7" x14ac:dyDescent="0.2">
      <c r="B3693" s="149">
        <v>39966</v>
      </c>
      <c r="C3693">
        <v>134.53698700000001</v>
      </c>
      <c r="D3693">
        <v>-1.7326763625346246E-2</v>
      </c>
      <c r="E3693">
        <v>-1.7326763625346246E-2</v>
      </c>
      <c r="F3693">
        <v>3691</v>
      </c>
      <c r="G3693">
        <f t="shared" ca="1" si="59"/>
        <v>2.6076074529891326E-2</v>
      </c>
    </row>
    <row r="3694" spans="2:7" x14ac:dyDescent="0.2">
      <c r="B3694" s="149">
        <v>39965</v>
      </c>
      <c r="C3694">
        <v>136.90917999999999</v>
      </c>
      <c r="D3694">
        <v>0.18823522223507871</v>
      </c>
      <c r="E3694">
        <v>0.18823522223507871</v>
      </c>
      <c r="F3694">
        <v>3692</v>
      </c>
      <c r="G3694">
        <f t="shared" ca="1" si="59"/>
        <v>4.9556993614630227E-3</v>
      </c>
    </row>
    <row r="3695" spans="2:7" x14ac:dyDescent="0.2">
      <c r="B3695" s="149">
        <v>39962</v>
      </c>
      <c r="C3695">
        <v>115.22060399999999</v>
      </c>
      <c r="D3695">
        <v>0.11796139556518238</v>
      </c>
      <c r="E3695">
        <v>0.11796139556518238</v>
      </c>
      <c r="F3695">
        <v>3693</v>
      </c>
      <c r="G3695">
        <f t="shared" ca="1" si="59"/>
        <v>-3.8893752711903019E-2</v>
      </c>
    </row>
    <row r="3696" spans="2:7" x14ac:dyDescent="0.2">
      <c r="B3696" s="149">
        <v>39961</v>
      </c>
      <c r="C3696">
        <v>103.06313299999999</v>
      </c>
      <c r="D3696">
        <v>2.1839605961436793E-2</v>
      </c>
      <c r="E3696">
        <v>2.1839605961436793E-2</v>
      </c>
      <c r="F3696">
        <v>3694</v>
      </c>
      <c r="G3696">
        <f t="shared" ca="1" si="59"/>
        <v>4.2850132599523562E-2</v>
      </c>
    </row>
    <row r="3697" spans="2:7" x14ac:dyDescent="0.2">
      <c r="B3697" s="149">
        <v>39960</v>
      </c>
      <c r="C3697">
        <v>100.860382</v>
      </c>
      <c r="D3697">
        <v>1.882762274667198E-2</v>
      </c>
      <c r="E3697">
        <v>1.882762274667198E-2</v>
      </c>
      <c r="F3697">
        <v>3695</v>
      </c>
      <c r="G3697">
        <f t="shared" ca="1" si="59"/>
        <v>1.5817091718865202E-2</v>
      </c>
    </row>
    <row r="3698" spans="2:7" x14ac:dyDescent="0.2">
      <c r="B3698" s="149">
        <v>39959</v>
      </c>
      <c r="C3698">
        <v>98.996512999999993</v>
      </c>
      <c r="D3698">
        <v>-6.2951054695201833E-2</v>
      </c>
      <c r="E3698">
        <v>-6.2951054695201833E-2</v>
      </c>
      <c r="F3698">
        <v>3696</v>
      </c>
      <c r="G3698">
        <f t="shared" ca="1" si="59"/>
        <v>3.2633802758677236E-2</v>
      </c>
    </row>
    <row r="3699" spans="2:7" x14ac:dyDescent="0.2">
      <c r="B3699" s="149">
        <v>39958</v>
      </c>
      <c r="C3699">
        <v>105.64711</v>
      </c>
      <c r="D3699">
        <v>2.8877781119814892E-2</v>
      </c>
      <c r="E3699">
        <v>2.8877781119814892E-2</v>
      </c>
      <c r="F3699">
        <v>3697</v>
      </c>
      <c r="G3699">
        <f t="shared" ca="1" si="59"/>
        <v>4.1032392676684647E-2</v>
      </c>
    </row>
    <row r="3700" spans="2:7" x14ac:dyDescent="0.2">
      <c r="B3700" s="149">
        <v>39955</v>
      </c>
      <c r="C3700">
        <v>102.68188499999999</v>
      </c>
      <c r="D3700">
        <v>-3.7713425279120999E-2</v>
      </c>
      <c r="E3700">
        <v>-3.7713425279120999E-2</v>
      </c>
      <c r="F3700">
        <v>3698</v>
      </c>
      <c r="G3700">
        <f t="shared" ca="1" si="59"/>
        <v>2.4185963876192235E-2</v>
      </c>
    </row>
    <row r="3701" spans="2:7" x14ac:dyDescent="0.2">
      <c r="B3701" s="149">
        <v>39954</v>
      </c>
      <c r="C3701">
        <v>106.70613899999999</v>
      </c>
      <c r="D3701">
        <v>0.11460178666132184</v>
      </c>
      <c r="E3701">
        <v>0.11460178666132184</v>
      </c>
      <c r="F3701">
        <v>3699</v>
      </c>
      <c r="G3701">
        <f t="shared" ca="1" si="59"/>
        <v>3.3184401790550842E-2</v>
      </c>
    </row>
    <row r="3702" spans="2:7" x14ac:dyDescent="0.2">
      <c r="B3702" s="149">
        <v>39953</v>
      </c>
      <c r="C3702">
        <v>95.734763999999998</v>
      </c>
      <c r="D3702">
        <v>0.12103177660724858</v>
      </c>
      <c r="E3702">
        <v>0.12103177660724858</v>
      </c>
      <c r="F3702">
        <v>3700</v>
      </c>
      <c r="G3702">
        <f t="shared" ca="1" si="59"/>
        <v>6.1659540681308411E-2</v>
      </c>
    </row>
    <row r="3703" spans="2:7" x14ac:dyDescent="0.2">
      <c r="B3703" s="149">
        <v>39952</v>
      </c>
      <c r="C3703">
        <v>85.398796000000004</v>
      </c>
      <c r="D3703">
        <v>5.0000034426716078E-2</v>
      </c>
      <c r="E3703">
        <v>5.0000034426716078E-2</v>
      </c>
      <c r="F3703">
        <v>3701</v>
      </c>
      <c r="G3703">
        <f t="shared" ca="1" si="59"/>
        <v>-5.6819549058911498E-2</v>
      </c>
    </row>
    <row r="3704" spans="2:7" x14ac:dyDescent="0.2">
      <c r="B3704" s="149">
        <v>39951</v>
      </c>
      <c r="C3704">
        <v>81.332183999999998</v>
      </c>
      <c r="D3704">
        <v>0</v>
      </c>
      <c r="E3704">
        <v>0</v>
      </c>
      <c r="F3704">
        <v>3702</v>
      </c>
      <c r="G3704">
        <f t="shared" ca="1" si="59"/>
        <v>3.4581987430913591E-2</v>
      </c>
    </row>
    <row r="3705" spans="2:7" x14ac:dyDescent="0.2">
      <c r="B3705" s="149">
        <v>39948</v>
      </c>
      <c r="C3705">
        <v>81.332183999999998</v>
      </c>
      <c r="D3705">
        <v>-1.5384670513919814E-2</v>
      </c>
      <c r="E3705">
        <v>-1.5384670513919814E-2</v>
      </c>
      <c r="F3705">
        <v>3703</v>
      </c>
      <c r="G3705">
        <f t="shared" ca="1" si="59"/>
        <v>1.7633130369287795E-2</v>
      </c>
    </row>
    <row r="3706" spans="2:7" x14ac:dyDescent="0.2">
      <c r="B3706" s="149">
        <v>39947</v>
      </c>
      <c r="C3706">
        <v>82.603003999999999</v>
      </c>
      <c r="D3706">
        <v>6.7114376967914386E-3</v>
      </c>
      <c r="E3706">
        <v>6.7114376967914386E-3</v>
      </c>
      <c r="F3706">
        <v>3704</v>
      </c>
      <c r="G3706">
        <f t="shared" ca="1" si="59"/>
        <v>-1.2428593892936626E-2</v>
      </c>
    </row>
    <row r="3707" spans="2:7" x14ac:dyDescent="0.2">
      <c r="B3707" s="149">
        <v>39946</v>
      </c>
      <c r="C3707">
        <v>82.052314999999993</v>
      </c>
      <c r="D3707">
        <v>1.5731485161045777E-2</v>
      </c>
      <c r="E3707">
        <v>1.5731485161045777E-2</v>
      </c>
      <c r="F3707">
        <v>3705</v>
      </c>
      <c r="G3707">
        <f t="shared" ca="1" si="59"/>
        <v>-6.3870615657146218E-2</v>
      </c>
    </row>
    <row r="3708" spans="2:7" x14ac:dyDescent="0.2">
      <c r="B3708" s="149">
        <v>39945</v>
      </c>
      <c r="C3708">
        <v>80.781502000000003</v>
      </c>
      <c r="D3708">
        <v>-3.6571688271905818E-3</v>
      </c>
      <c r="E3708">
        <v>-3.6571688271905818E-3</v>
      </c>
      <c r="F3708">
        <v>3706</v>
      </c>
      <c r="G3708">
        <f t="shared" ca="1" si="59"/>
        <v>7.2608841985907224E-2</v>
      </c>
    </row>
    <row r="3709" spans="2:7" x14ac:dyDescent="0.2">
      <c r="B3709" s="149">
        <v>39944</v>
      </c>
      <c r="C3709">
        <v>81.078018</v>
      </c>
      <c r="D3709">
        <v>-1.644400734089399E-2</v>
      </c>
      <c r="E3709">
        <v>-1.644400734089399E-2</v>
      </c>
      <c r="F3709">
        <v>3707</v>
      </c>
      <c r="G3709">
        <f t="shared" ca="1" si="59"/>
        <v>-1.3624595638325422E-2</v>
      </c>
    </row>
    <row r="3710" spans="2:7" x14ac:dyDescent="0.2">
      <c r="B3710" s="149">
        <v>39941</v>
      </c>
      <c r="C3710">
        <v>82.433555999999996</v>
      </c>
      <c r="D3710">
        <v>-2.9910386674360974E-2</v>
      </c>
      <c r="E3710">
        <v>-2.9910386674360974E-2</v>
      </c>
      <c r="F3710">
        <v>3708</v>
      </c>
      <c r="G3710">
        <f t="shared" ca="1" si="59"/>
        <v>2.8172522813618955E-2</v>
      </c>
    </row>
    <row r="3711" spans="2:7" x14ac:dyDescent="0.2">
      <c r="B3711" s="149">
        <v>39940</v>
      </c>
      <c r="C3711">
        <v>84.975196999999994</v>
      </c>
      <c r="D3711">
        <v>1.4155731304480662E-2</v>
      </c>
      <c r="E3711">
        <v>1.4155731304480662E-2</v>
      </c>
      <c r="F3711">
        <v>3709</v>
      </c>
      <c r="G3711">
        <f t="shared" ca="1" si="59"/>
        <v>-3.7910163011569291E-2</v>
      </c>
    </row>
    <row r="3712" spans="2:7" x14ac:dyDescent="0.2">
      <c r="B3712" s="149">
        <v>39939</v>
      </c>
      <c r="C3712">
        <v>83.789101000000002</v>
      </c>
      <c r="D3712">
        <v>5.6059994127643453E-2</v>
      </c>
      <c r="E3712">
        <v>5.6059994127643453E-2</v>
      </c>
      <c r="F3712">
        <v>3710</v>
      </c>
      <c r="G3712">
        <f t="shared" ca="1" si="59"/>
        <v>3.4535838893733344E-2</v>
      </c>
    </row>
    <row r="3713" spans="2:7" x14ac:dyDescent="0.2">
      <c r="B3713" s="149">
        <v>39938</v>
      </c>
      <c r="C3713">
        <v>79.341232000000005</v>
      </c>
      <c r="D3713">
        <v>2.9686541497280759E-2</v>
      </c>
      <c r="E3713">
        <v>2.9686541497280759E-2</v>
      </c>
      <c r="F3713">
        <v>3711</v>
      </c>
      <c r="G3713">
        <f t="shared" ca="1" si="59"/>
        <v>-3.2770899876604448E-2</v>
      </c>
    </row>
    <row r="3714" spans="2:7" x14ac:dyDescent="0.2">
      <c r="B3714" s="149">
        <v>39937</v>
      </c>
      <c r="C3714">
        <v>77.053771999999995</v>
      </c>
      <c r="D3714">
        <v>1.2806199011631018E-2</v>
      </c>
      <c r="E3714">
        <v>1.2806199011631018E-2</v>
      </c>
      <c r="F3714">
        <v>3712</v>
      </c>
      <c r="G3714">
        <f t="shared" ca="1" si="59"/>
        <v>3.6627737168709339E-2</v>
      </c>
    </row>
    <row r="3715" spans="2:7" x14ac:dyDescent="0.2">
      <c r="B3715" s="149">
        <v>39933</v>
      </c>
      <c r="C3715">
        <v>76.079482999999996</v>
      </c>
      <c r="D3715">
        <v>8.4223187908912655E-3</v>
      </c>
      <c r="E3715">
        <v>8.4223187908912655E-3</v>
      </c>
      <c r="F3715">
        <v>3713</v>
      </c>
      <c r="G3715">
        <f t="shared" ref="G3715:G3778" ca="1" si="60">_xlfn.NORM.INV(RAND(),$N$5,$N$6)</f>
        <v>-8.0633830974995088E-3</v>
      </c>
    </row>
    <row r="3716" spans="2:7" x14ac:dyDescent="0.2">
      <c r="B3716" s="149">
        <v>39932</v>
      </c>
      <c r="C3716">
        <v>75.444068999999999</v>
      </c>
      <c r="D3716">
        <v>-1.2749410292223222E-2</v>
      </c>
      <c r="E3716">
        <v>-1.2749410292223222E-2</v>
      </c>
      <c r="F3716">
        <v>3714</v>
      </c>
      <c r="G3716">
        <f t="shared" ca="1" si="60"/>
        <v>-2.2484633088220855E-2</v>
      </c>
    </row>
    <row r="3717" spans="2:7" x14ac:dyDescent="0.2">
      <c r="B3717" s="149">
        <v>39931</v>
      </c>
      <c r="C3717">
        <v>76.418357999999998</v>
      </c>
      <c r="D3717">
        <v>-3.3744217924821934E-2</v>
      </c>
      <c r="E3717">
        <v>-3.3744217924821934E-2</v>
      </c>
      <c r="F3717">
        <v>3715</v>
      </c>
      <c r="G3717">
        <f t="shared" ca="1" si="60"/>
        <v>-4.3631383707681624E-2</v>
      </c>
    </row>
    <row r="3718" spans="2:7" x14ac:dyDescent="0.2">
      <c r="B3718" s="149">
        <v>39930</v>
      </c>
      <c r="C3718">
        <v>79.087090000000003</v>
      </c>
      <c r="D3718">
        <v>-8.4970255195351615E-3</v>
      </c>
      <c r="E3718">
        <v>-8.4970255195351615E-3</v>
      </c>
      <c r="F3718">
        <v>3716</v>
      </c>
      <c r="G3718">
        <f t="shared" ca="1" si="60"/>
        <v>4.2692211603729019E-2</v>
      </c>
    </row>
    <row r="3719" spans="2:7" x14ac:dyDescent="0.2">
      <c r="B3719" s="149">
        <v>39927</v>
      </c>
      <c r="C3719">
        <v>79.764854</v>
      </c>
      <c r="D3719">
        <v>1.2910290054659244E-2</v>
      </c>
      <c r="E3719">
        <v>1.2910290054659244E-2</v>
      </c>
      <c r="F3719">
        <v>3717</v>
      </c>
      <c r="G3719">
        <f t="shared" ca="1" si="60"/>
        <v>6.874861263809906E-2</v>
      </c>
    </row>
    <row r="3720" spans="2:7" x14ac:dyDescent="0.2">
      <c r="B3720" s="149">
        <v>39926</v>
      </c>
      <c r="C3720">
        <v>78.748192000000003</v>
      </c>
      <c r="D3720">
        <v>2.3678427132097252E-2</v>
      </c>
      <c r="E3720">
        <v>2.3678427132097252E-2</v>
      </c>
      <c r="F3720">
        <v>3718</v>
      </c>
      <c r="G3720">
        <f t="shared" ca="1" si="60"/>
        <v>-5.7096717660432214E-2</v>
      </c>
    </row>
    <row r="3721" spans="2:7" x14ac:dyDescent="0.2">
      <c r="B3721" s="149">
        <v>39925</v>
      </c>
      <c r="C3721">
        <v>76.926688999999996</v>
      </c>
      <c r="D3721">
        <v>-1.8908636630893625E-2</v>
      </c>
      <c r="E3721">
        <v>-1.8908636630893625E-2</v>
      </c>
      <c r="F3721">
        <v>3719</v>
      </c>
      <c r="G3721">
        <f t="shared" ca="1" si="60"/>
        <v>2.5667270657840927E-2</v>
      </c>
    </row>
    <row r="3722" spans="2:7" x14ac:dyDescent="0.2">
      <c r="B3722" s="149">
        <v>39924</v>
      </c>
      <c r="C3722">
        <v>78.409301999999997</v>
      </c>
      <c r="D3722">
        <v>-2.2187219679898919E-2</v>
      </c>
      <c r="E3722">
        <v>-2.2187219679898919E-2</v>
      </c>
      <c r="F3722">
        <v>3720</v>
      </c>
      <c r="G3722">
        <f t="shared" ca="1" si="60"/>
        <v>-3.1538095468308103E-2</v>
      </c>
    </row>
    <row r="3723" spans="2:7" x14ac:dyDescent="0.2">
      <c r="B3723" s="149">
        <v>39923</v>
      </c>
      <c r="C3723">
        <v>80.188461000000004</v>
      </c>
      <c r="D3723">
        <v>0</v>
      </c>
      <c r="E3723">
        <v>0</v>
      </c>
      <c r="F3723">
        <v>3721</v>
      </c>
      <c r="G3723">
        <f t="shared" ca="1" si="60"/>
        <v>1.8530589940637162E-2</v>
      </c>
    </row>
    <row r="3724" spans="2:7" x14ac:dyDescent="0.2">
      <c r="B3724" s="149">
        <v>39920</v>
      </c>
      <c r="C3724">
        <v>80.188461000000004</v>
      </c>
      <c r="D3724">
        <v>-9.9372159248363682E-3</v>
      </c>
      <c r="E3724">
        <v>-9.9372159248363682E-3</v>
      </c>
      <c r="F3724">
        <v>3722</v>
      </c>
      <c r="G3724">
        <f t="shared" ca="1" si="60"/>
        <v>6.0152259643442334E-2</v>
      </c>
    </row>
    <row r="3725" spans="2:7" x14ac:dyDescent="0.2">
      <c r="B3725" s="149">
        <v>39919</v>
      </c>
      <c r="C3725">
        <v>80.993308999999996</v>
      </c>
      <c r="D3725">
        <v>-3.0425997896473121E-2</v>
      </c>
      <c r="E3725">
        <v>-3.0425997896473121E-2</v>
      </c>
      <c r="F3725">
        <v>3723</v>
      </c>
      <c r="G3725">
        <f t="shared" ca="1" si="60"/>
        <v>2.3555126092620341E-2</v>
      </c>
    </row>
    <row r="3726" spans="2:7" x14ac:dyDescent="0.2">
      <c r="B3726" s="149">
        <v>39918</v>
      </c>
      <c r="C3726">
        <v>83.534942999999998</v>
      </c>
      <c r="D3726">
        <v>4.4491792159457866E-2</v>
      </c>
      <c r="E3726">
        <v>4.4491792159457866E-2</v>
      </c>
      <c r="F3726">
        <v>3724</v>
      </c>
      <c r="G3726">
        <f t="shared" ca="1" si="60"/>
        <v>-1.3034812379273123E-2</v>
      </c>
    </row>
    <row r="3727" spans="2:7" x14ac:dyDescent="0.2">
      <c r="B3727" s="149">
        <v>39916</v>
      </c>
      <c r="C3727">
        <v>79.976639000000006</v>
      </c>
      <c r="D3727">
        <v>4.3093560503390728E-2</v>
      </c>
      <c r="E3727">
        <v>4.3093560503390728E-2</v>
      </c>
      <c r="F3727">
        <v>3725</v>
      </c>
      <c r="G3727">
        <f t="shared" ca="1" si="60"/>
        <v>-1.5551226014511581E-2</v>
      </c>
    </row>
    <row r="3728" spans="2:7" x14ac:dyDescent="0.2">
      <c r="B3728" s="149">
        <v>39912</v>
      </c>
      <c r="C3728">
        <v>76.672545999999997</v>
      </c>
      <c r="D3728">
        <v>1.0608865889077635E-2</v>
      </c>
      <c r="E3728">
        <v>1.0608865889077635E-2</v>
      </c>
      <c r="F3728">
        <v>3726</v>
      </c>
      <c r="G3728">
        <f t="shared" ca="1" si="60"/>
        <v>6.524034015896938E-3</v>
      </c>
    </row>
    <row r="3729" spans="2:7" x14ac:dyDescent="0.2">
      <c r="B3729" s="149">
        <v>39911</v>
      </c>
      <c r="C3729">
        <v>75.867676000000003</v>
      </c>
      <c r="D3729">
        <v>7.0531897656273324E-2</v>
      </c>
      <c r="E3729">
        <v>7.0531897656273324E-2</v>
      </c>
      <c r="F3729">
        <v>3727</v>
      </c>
      <c r="G3729">
        <f t="shared" ca="1" si="60"/>
        <v>-3.6078259493458859E-2</v>
      </c>
    </row>
    <row r="3730" spans="2:7" x14ac:dyDescent="0.2">
      <c r="B3730" s="149">
        <v>39909</v>
      </c>
      <c r="C3730">
        <v>70.869140999999999</v>
      </c>
      <c r="D3730">
        <v>-1.7899825459729241E-3</v>
      </c>
      <c r="E3730">
        <v>-1.7899825459729241E-3</v>
      </c>
      <c r="F3730">
        <v>3728</v>
      </c>
      <c r="G3730">
        <f t="shared" ca="1" si="60"/>
        <v>9.089307698841349E-3</v>
      </c>
    </row>
    <row r="3731" spans="2:7" x14ac:dyDescent="0.2">
      <c r="B3731" s="149">
        <v>39905</v>
      </c>
      <c r="C3731">
        <v>70.996223000000001</v>
      </c>
      <c r="D3731">
        <v>4.6845742745087411E-2</v>
      </c>
      <c r="E3731">
        <v>4.6845742745087411E-2</v>
      </c>
      <c r="F3731">
        <v>3729</v>
      </c>
      <c r="G3731">
        <f t="shared" ca="1" si="60"/>
        <v>3.4885671731683249E-2</v>
      </c>
    </row>
    <row r="3732" spans="2:7" x14ac:dyDescent="0.2">
      <c r="B3732" s="149">
        <v>39904</v>
      </c>
      <c r="C3732">
        <v>67.819182999999995</v>
      </c>
      <c r="D3732">
        <v>2.4968004502296307E-2</v>
      </c>
      <c r="E3732">
        <v>2.4968004502296307E-2</v>
      </c>
      <c r="F3732">
        <v>3730</v>
      </c>
      <c r="G3732">
        <f t="shared" ca="1" si="60"/>
        <v>1.87271827316156E-2</v>
      </c>
    </row>
    <row r="3733" spans="2:7" x14ac:dyDescent="0.2">
      <c r="B3733" s="149">
        <v>39903</v>
      </c>
      <c r="C3733">
        <v>66.167122000000006</v>
      </c>
      <c r="D3733">
        <v>-3.1905316426877302E-3</v>
      </c>
      <c r="E3733">
        <v>-3.1905316426877302E-3</v>
      </c>
      <c r="F3733">
        <v>3731</v>
      </c>
      <c r="G3733">
        <f t="shared" ca="1" si="60"/>
        <v>-5.3072541155156527E-2</v>
      </c>
    </row>
    <row r="3734" spans="2:7" x14ac:dyDescent="0.2">
      <c r="B3734" s="149">
        <v>39902</v>
      </c>
      <c r="C3734">
        <v>66.378906000000001</v>
      </c>
      <c r="D3734">
        <v>-3.1810731150351927E-3</v>
      </c>
      <c r="E3734">
        <v>-3.1810731150351927E-3</v>
      </c>
      <c r="F3734">
        <v>3732</v>
      </c>
      <c r="G3734">
        <f t="shared" ca="1" si="60"/>
        <v>-2.4116673901035324E-2</v>
      </c>
    </row>
    <row r="3735" spans="2:7" x14ac:dyDescent="0.2">
      <c r="B3735" s="149">
        <v>39899</v>
      </c>
      <c r="C3735">
        <v>66.590736000000007</v>
      </c>
      <c r="D3735">
        <v>7.6923804452942134E-3</v>
      </c>
      <c r="E3735">
        <v>7.6923804452942134E-3</v>
      </c>
      <c r="F3735">
        <v>3733</v>
      </c>
      <c r="G3735">
        <f t="shared" ca="1" si="60"/>
        <v>-3.0446246978633899E-2</v>
      </c>
    </row>
    <row r="3736" spans="2:7" x14ac:dyDescent="0.2">
      <c r="B3736" s="149">
        <v>39898</v>
      </c>
      <c r="C3736">
        <v>66.082404999999994</v>
      </c>
      <c r="D3736">
        <v>-2.5575287366333336E-3</v>
      </c>
      <c r="E3736">
        <v>-2.5575287366333336E-3</v>
      </c>
      <c r="F3736">
        <v>3734</v>
      </c>
      <c r="G3736">
        <f t="shared" ca="1" si="60"/>
        <v>2.0277543631358204E-2</v>
      </c>
    </row>
    <row r="3737" spans="2:7" x14ac:dyDescent="0.2">
      <c r="B3737" s="149">
        <v>39897</v>
      </c>
      <c r="C3737">
        <v>66.251846</v>
      </c>
      <c r="D3737">
        <v>1.8229066047305526E-2</v>
      </c>
      <c r="E3737">
        <v>1.8229066047305526E-2</v>
      </c>
      <c r="F3737">
        <v>3735</v>
      </c>
      <c r="G3737">
        <f t="shared" ca="1" si="60"/>
        <v>-6.514925758977985E-3</v>
      </c>
    </row>
    <row r="3738" spans="2:7" x14ac:dyDescent="0.2">
      <c r="B3738" s="149">
        <v>39896</v>
      </c>
      <c r="C3738">
        <v>65.065758000000002</v>
      </c>
      <c r="D3738">
        <v>1.0526750326404192E-2</v>
      </c>
      <c r="E3738">
        <v>1.0526750326404192E-2</v>
      </c>
      <c r="F3738">
        <v>3736</v>
      </c>
      <c r="G3738">
        <f t="shared" ca="1" si="60"/>
        <v>-2.6256500024205046E-2</v>
      </c>
    </row>
    <row r="3739" spans="2:7" x14ac:dyDescent="0.2">
      <c r="B3739" s="149">
        <v>39895</v>
      </c>
      <c r="C3739">
        <v>64.387962000000002</v>
      </c>
      <c r="D3739">
        <v>4.6260915005708189E-3</v>
      </c>
      <c r="E3739">
        <v>4.6260915005708189E-3</v>
      </c>
      <c r="F3739">
        <v>3737</v>
      </c>
      <c r="G3739">
        <f t="shared" ca="1" si="60"/>
        <v>2.5168189487072386E-2</v>
      </c>
    </row>
    <row r="3740" spans="2:7" x14ac:dyDescent="0.2">
      <c r="B3740" s="149">
        <v>39892</v>
      </c>
      <c r="C3740">
        <v>64.091469000000004</v>
      </c>
      <c r="D3740">
        <v>-2.8883014844112424E-2</v>
      </c>
      <c r="E3740">
        <v>-2.8883014844112424E-2</v>
      </c>
      <c r="F3740">
        <v>3738</v>
      </c>
      <c r="G3740">
        <f t="shared" ca="1" si="60"/>
        <v>4.0108459137414919E-2</v>
      </c>
    </row>
    <row r="3741" spans="2:7" x14ac:dyDescent="0.2">
      <c r="B3741" s="149">
        <v>39891</v>
      </c>
      <c r="C3741">
        <v>65.997681</v>
      </c>
      <c r="D3741">
        <v>1.0376084990678703E-2</v>
      </c>
      <c r="E3741">
        <v>1.0376084990678703E-2</v>
      </c>
      <c r="F3741">
        <v>3739</v>
      </c>
      <c r="G3741">
        <f t="shared" ca="1" si="60"/>
        <v>3.9819469774746066E-3</v>
      </c>
    </row>
    <row r="3742" spans="2:7" x14ac:dyDescent="0.2">
      <c r="B3742" s="149">
        <v>39890</v>
      </c>
      <c r="C3742">
        <v>65.319916000000006</v>
      </c>
      <c r="D3742">
        <v>3.143831826702987E-2</v>
      </c>
      <c r="E3742">
        <v>3.143831826702987E-2</v>
      </c>
      <c r="F3742">
        <v>3740</v>
      </c>
      <c r="G3742">
        <f t="shared" ca="1" si="60"/>
        <v>1.9021211369935728E-3</v>
      </c>
    </row>
    <row r="3743" spans="2:7" x14ac:dyDescent="0.2">
      <c r="B3743" s="149">
        <v>39889</v>
      </c>
      <c r="C3743">
        <v>63.328960000000002</v>
      </c>
      <c r="D3743">
        <v>-7.962993921296414E-3</v>
      </c>
      <c r="E3743">
        <v>-7.962993921296414E-3</v>
      </c>
      <c r="F3743">
        <v>3741</v>
      </c>
      <c r="G3743">
        <f t="shared" ca="1" si="60"/>
        <v>8.960701658962969E-3</v>
      </c>
    </row>
    <row r="3744" spans="2:7" x14ac:dyDescent="0.2">
      <c r="B3744" s="149">
        <v>39888</v>
      </c>
      <c r="C3744">
        <v>63.837296000000002</v>
      </c>
      <c r="D3744">
        <v>4.6668626563485119E-3</v>
      </c>
      <c r="E3744">
        <v>4.6668626563485119E-3</v>
      </c>
      <c r="F3744">
        <v>3742</v>
      </c>
      <c r="G3744">
        <f t="shared" ca="1" si="60"/>
        <v>2.1564230810689769E-2</v>
      </c>
    </row>
    <row r="3745" spans="2:7" x14ac:dyDescent="0.2">
      <c r="B3745" s="149">
        <v>39885</v>
      </c>
      <c r="C3745">
        <v>63.540759999999999</v>
      </c>
      <c r="D3745">
        <v>2.1798263028053474E-2</v>
      </c>
      <c r="E3745">
        <v>2.1798263028053474E-2</v>
      </c>
      <c r="F3745">
        <v>3743</v>
      </c>
      <c r="G3745">
        <f t="shared" ca="1" si="60"/>
        <v>-3.1332676192598052E-3</v>
      </c>
    </row>
    <row r="3746" spans="2:7" x14ac:dyDescent="0.2">
      <c r="B3746" s="149">
        <v>39884</v>
      </c>
      <c r="C3746">
        <v>62.185229999999997</v>
      </c>
      <c r="D3746">
        <v>-2.7174385882053459E-3</v>
      </c>
      <c r="E3746">
        <v>-2.7174385882053459E-3</v>
      </c>
      <c r="F3746">
        <v>3744</v>
      </c>
      <c r="G3746">
        <f t="shared" ca="1" si="60"/>
        <v>3.6326706455893677E-2</v>
      </c>
    </row>
    <row r="3747" spans="2:7" x14ac:dyDescent="0.2">
      <c r="B3747" s="149">
        <v>39881</v>
      </c>
      <c r="C3747">
        <v>62.354675</v>
      </c>
      <c r="D3747">
        <v>1.5172590903761957E-2</v>
      </c>
      <c r="E3747">
        <v>1.5172590903761957E-2</v>
      </c>
      <c r="F3747">
        <v>3745</v>
      </c>
      <c r="G3747">
        <f t="shared" ca="1" si="60"/>
        <v>6.5860154292553671E-3</v>
      </c>
    </row>
    <row r="3748" spans="2:7" x14ac:dyDescent="0.2">
      <c r="B3748" s="149">
        <v>39878</v>
      </c>
      <c r="C3748">
        <v>61.422733000000001</v>
      </c>
      <c r="D3748">
        <v>-2.1592876276971977E-2</v>
      </c>
      <c r="E3748">
        <v>-2.1592876276971977E-2</v>
      </c>
      <c r="F3748">
        <v>3746</v>
      </c>
      <c r="G3748">
        <f t="shared" ca="1" si="60"/>
        <v>2.4010634590899632E-3</v>
      </c>
    </row>
    <row r="3749" spans="2:7" x14ac:dyDescent="0.2">
      <c r="B3749" s="149">
        <v>39877</v>
      </c>
      <c r="C3749">
        <v>62.778297000000002</v>
      </c>
      <c r="D3749">
        <v>-1.3315215016674736E-2</v>
      </c>
      <c r="E3749">
        <v>-1.3315215016674736E-2</v>
      </c>
      <c r="F3749">
        <v>3747</v>
      </c>
      <c r="G3749">
        <f t="shared" ca="1" si="60"/>
        <v>7.8848651415796167E-2</v>
      </c>
    </row>
    <row r="3750" spans="2:7" x14ac:dyDescent="0.2">
      <c r="B3750" s="149">
        <v>39876</v>
      </c>
      <c r="C3750">
        <v>63.625484</v>
      </c>
      <c r="D3750">
        <v>5.3545447281243743E-3</v>
      </c>
      <c r="E3750">
        <v>5.3545447281243743E-3</v>
      </c>
      <c r="F3750">
        <v>3748</v>
      </c>
      <c r="G3750">
        <f t="shared" ca="1" si="60"/>
        <v>-1.1258888572988301E-2</v>
      </c>
    </row>
    <row r="3751" spans="2:7" x14ac:dyDescent="0.2">
      <c r="B3751" s="149">
        <v>39875</v>
      </c>
      <c r="C3751">
        <v>63.286613000000003</v>
      </c>
      <c r="D3751">
        <v>-4.6635792023978981E-3</v>
      </c>
      <c r="E3751">
        <v>-4.6635792023978981E-3</v>
      </c>
      <c r="F3751">
        <v>3749</v>
      </c>
      <c r="G3751">
        <f t="shared" ca="1" si="60"/>
        <v>3.7968211943238482E-2</v>
      </c>
    </row>
    <row r="3752" spans="2:7" x14ac:dyDescent="0.2">
      <c r="B3752" s="149">
        <v>39874</v>
      </c>
      <c r="C3752">
        <v>63.583137999999998</v>
      </c>
      <c r="D3752">
        <v>-2.5957144811654079E-2</v>
      </c>
      <c r="E3752">
        <v>-2.5957144811654079E-2</v>
      </c>
      <c r="F3752">
        <v>3750</v>
      </c>
      <c r="G3752">
        <f t="shared" ca="1" si="60"/>
        <v>-2.7451471716020342E-2</v>
      </c>
    </row>
    <row r="3753" spans="2:7" x14ac:dyDescent="0.2">
      <c r="B3753" s="149">
        <v>39871</v>
      </c>
      <c r="C3753">
        <v>65.277557000000002</v>
      </c>
      <c r="D3753">
        <v>-1.4705839290878006E-2</v>
      </c>
      <c r="E3753">
        <v>-1.4705839290878006E-2</v>
      </c>
      <c r="F3753">
        <v>3751</v>
      </c>
      <c r="G3753">
        <f t="shared" ca="1" si="60"/>
        <v>6.0503364745337088E-2</v>
      </c>
    </row>
    <row r="3754" spans="2:7" x14ac:dyDescent="0.2">
      <c r="B3754" s="149">
        <v>39870</v>
      </c>
      <c r="C3754">
        <v>66.251846</v>
      </c>
      <c r="D3754">
        <v>2.5640864614416832E-3</v>
      </c>
      <c r="E3754">
        <v>2.5640864614416832E-3</v>
      </c>
      <c r="F3754">
        <v>3752</v>
      </c>
      <c r="G3754">
        <f t="shared" ca="1" si="60"/>
        <v>2.1299071141816121E-2</v>
      </c>
    </row>
    <row r="3755" spans="2:7" x14ac:dyDescent="0.2">
      <c r="B3755" s="149">
        <v>39869</v>
      </c>
      <c r="C3755">
        <v>66.082404999999994</v>
      </c>
      <c r="D3755">
        <v>-2.5575287366333336E-3</v>
      </c>
      <c r="E3755">
        <v>-2.5575287366333336E-3</v>
      </c>
      <c r="F3755">
        <v>3753</v>
      </c>
      <c r="G3755">
        <f t="shared" ca="1" si="60"/>
        <v>-2.2577664792525615E-2</v>
      </c>
    </row>
    <row r="3756" spans="2:7" x14ac:dyDescent="0.2">
      <c r="B3756" s="149">
        <v>39868</v>
      </c>
      <c r="C3756">
        <v>66.251846</v>
      </c>
      <c r="D3756">
        <v>-1.5732845514905808E-2</v>
      </c>
      <c r="E3756">
        <v>-1.5732845514905808E-2</v>
      </c>
      <c r="F3756">
        <v>3754</v>
      </c>
      <c r="G3756">
        <f t="shared" ca="1" si="60"/>
        <v>1.939723264785578E-2</v>
      </c>
    </row>
    <row r="3757" spans="2:7" x14ac:dyDescent="0.2">
      <c r="B3757" s="149">
        <v>39864</v>
      </c>
      <c r="C3757">
        <v>67.310837000000006</v>
      </c>
      <c r="D3757">
        <v>1.8589396072979068E-2</v>
      </c>
      <c r="E3757">
        <v>1.8589396072979068E-2</v>
      </c>
      <c r="F3757">
        <v>3755</v>
      </c>
      <c r="G3757">
        <f t="shared" ca="1" si="60"/>
        <v>1.7102587501916167E-2</v>
      </c>
    </row>
    <row r="3758" spans="2:7" x14ac:dyDescent="0.2">
      <c r="B3758" s="149">
        <v>39863</v>
      </c>
      <c r="C3758">
        <v>66.082404999999994</v>
      </c>
      <c r="D3758">
        <v>-6.36945423821239E-3</v>
      </c>
      <c r="E3758">
        <v>-6.36945423821239E-3</v>
      </c>
      <c r="F3758">
        <v>3756</v>
      </c>
      <c r="G3758">
        <f t="shared" ca="1" si="60"/>
        <v>-1.1558233501961852E-2</v>
      </c>
    </row>
    <row r="3759" spans="2:7" x14ac:dyDescent="0.2">
      <c r="B3759" s="149">
        <v>39862</v>
      </c>
      <c r="C3759">
        <v>66.506011999999998</v>
      </c>
      <c r="D3759">
        <v>1.2754493871279943E-3</v>
      </c>
      <c r="E3759">
        <v>1.2754493871279943E-3</v>
      </c>
      <c r="F3759">
        <v>3757</v>
      </c>
      <c r="G3759">
        <f t="shared" ca="1" si="60"/>
        <v>-1.8451527070619967E-2</v>
      </c>
    </row>
    <row r="3760" spans="2:7" x14ac:dyDescent="0.2">
      <c r="B3760" s="149">
        <v>39861</v>
      </c>
      <c r="C3760">
        <v>66.421295000000001</v>
      </c>
      <c r="D3760">
        <v>-1.9999687208648458E-2</v>
      </c>
      <c r="E3760">
        <v>-1.9999687208648458E-2</v>
      </c>
      <c r="F3760">
        <v>3758</v>
      </c>
      <c r="G3760">
        <f t="shared" ca="1" si="60"/>
        <v>5.2777593891024308E-2</v>
      </c>
    </row>
    <row r="3761" spans="2:7" x14ac:dyDescent="0.2">
      <c r="B3761" s="149">
        <v>39860</v>
      </c>
      <c r="C3761">
        <v>67.776809999999998</v>
      </c>
      <c r="D3761">
        <v>-8.6742163378559656E-3</v>
      </c>
      <c r="E3761">
        <v>-8.6742163378559656E-3</v>
      </c>
      <c r="F3761">
        <v>3759</v>
      </c>
      <c r="G3761">
        <f t="shared" ca="1" si="60"/>
        <v>6.7202139765906527E-2</v>
      </c>
    </row>
    <row r="3762" spans="2:7" x14ac:dyDescent="0.2">
      <c r="B3762" s="149">
        <v>39857</v>
      </c>
      <c r="C3762">
        <v>68.369865000000004</v>
      </c>
      <c r="D3762">
        <v>2.1518935766711839E-2</v>
      </c>
      <c r="E3762">
        <v>2.1518935766711839E-2</v>
      </c>
      <c r="F3762">
        <v>3760</v>
      </c>
      <c r="G3762">
        <f t="shared" ca="1" si="60"/>
        <v>1.8533196105916208E-2</v>
      </c>
    </row>
    <row r="3763" spans="2:7" x14ac:dyDescent="0.2">
      <c r="B3763" s="149">
        <v>39856</v>
      </c>
      <c r="C3763">
        <v>66.929610999999994</v>
      </c>
      <c r="D3763">
        <v>1.2820570052868904E-2</v>
      </c>
      <c r="E3763">
        <v>1.2820570052868904E-2</v>
      </c>
      <c r="F3763">
        <v>3761</v>
      </c>
      <c r="G3763">
        <f t="shared" ca="1" si="60"/>
        <v>3.1436067342296564E-2</v>
      </c>
    </row>
    <row r="3764" spans="2:7" x14ac:dyDescent="0.2">
      <c r="B3764" s="149">
        <v>39855</v>
      </c>
      <c r="C3764">
        <v>66.082397</v>
      </c>
      <c r="D3764">
        <v>-4.3004289264864159E-2</v>
      </c>
      <c r="E3764">
        <v>-4.3004289264864159E-2</v>
      </c>
      <c r="F3764">
        <v>3762</v>
      </c>
      <c r="G3764">
        <f t="shared" ca="1" si="60"/>
        <v>6.3196078726744428E-3</v>
      </c>
    </row>
    <row r="3765" spans="2:7" x14ac:dyDescent="0.2">
      <c r="B3765" s="149">
        <v>39854</v>
      </c>
      <c r="C3765">
        <v>69.051925999999995</v>
      </c>
      <c r="D3765">
        <v>3.575913807323676E-2</v>
      </c>
      <c r="E3765">
        <v>3.575913807323676E-2</v>
      </c>
      <c r="F3765">
        <v>3763</v>
      </c>
      <c r="G3765">
        <f t="shared" ca="1" si="60"/>
        <v>7.5859209164540947E-2</v>
      </c>
    </row>
    <row r="3766" spans="2:7" x14ac:dyDescent="0.2">
      <c r="B3766" s="149">
        <v>39853</v>
      </c>
      <c r="C3766">
        <v>66.667938000000007</v>
      </c>
      <c r="D3766">
        <v>-2.4479617234172267E-2</v>
      </c>
      <c r="E3766">
        <v>-2.4479617234172267E-2</v>
      </c>
      <c r="F3766">
        <v>3764</v>
      </c>
      <c r="G3766">
        <f t="shared" ca="1" si="60"/>
        <v>-3.9376820069479235E-2</v>
      </c>
    </row>
    <row r="3767" spans="2:7" x14ac:dyDescent="0.2">
      <c r="B3767" s="149">
        <v>39850</v>
      </c>
      <c r="C3767">
        <v>68.340896999999998</v>
      </c>
      <c r="D3767">
        <v>4.6764341333332383E-2</v>
      </c>
      <c r="E3767">
        <v>4.6764341333332383E-2</v>
      </c>
      <c r="F3767">
        <v>3765</v>
      </c>
      <c r="G3767">
        <f t="shared" ca="1" si="60"/>
        <v>2.9333025881215981E-2</v>
      </c>
    </row>
    <row r="3768" spans="2:7" x14ac:dyDescent="0.2">
      <c r="B3768" s="149">
        <v>39849</v>
      </c>
      <c r="C3768">
        <v>65.287757999999997</v>
      </c>
      <c r="D3768">
        <v>5.1515593978600982E-3</v>
      </c>
      <c r="E3768">
        <v>5.1515593978600982E-3</v>
      </c>
      <c r="F3768">
        <v>3766</v>
      </c>
      <c r="G3768">
        <f t="shared" ca="1" si="60"/>
        <v>-2.6039201824454763E-2</v>
      </c>
    </row>
    <row r="3769" spans="2:7" x14ac:dyDescent="0.2">
      <c r="B3769" s="149">
        <v>39848</v>
      </c>
      <c r="C3769">
        <v>64.953147999999999</v>
      </c>
      <c r="D3769">
        <v>-4.4871772667832554E-3</v>
      </c>
      <c r="E3769">
        <v>-4.4871772667832554E-3</v>
      </c>
      <c r="F3769">
        <v>3767</v>
      </c>
      <c r="G3769">
        <f t="shared" ca="1" si="60"/>
        <v>-8.1560861204315422E-4</v>
      </c>
    </row>
    <row r="3770" spans="2:7" x14ac:dyDescent="0.2">
      <c r="B3770" s="149">
        <v>39847</v>
      </c>
      <c r="C3770">
        <v>65.245918000000003</v>
      </c>
      <c r="D3770">
        <v>2.3622191283452179E-2</v>
      </c>
      <c r="E3770">
        <v>2.3622191283452179E-2</v>
      </c>
      <c r="F3770">
        <v>3768</v>
      </c>
      <c r="G3770">
        <f t="shared" ca="1" si="60"/>
        <v>-1.8749839761924483E-2</v>
      </c>
    </row>
    <row r="3771" spans="2:7" x14ac:dyDescent="0.2">
      <c r="B3771" s="149">
        <v>39846</v>
      </c>
      <c r="C3771">
        <v>63.740234000000001</v>
      </c>
      <c r="D3771">
        <v>-1.2313923973430143E-2</v>
      </c>
      <c r="E3771">
        <v>-1.2313923973430143E-2</v>
      </c>
      <c r="F3771">
        <v>3769</v>
      </c>
      <c r="G3771">
        <f t="shared" ca="1" si="60"/>
        <v>-9.5454047749202936E-2</v>
      </c>
    </row>
    <row r="3772" spans="2:7" x14ac:dyDescent="0.2">
      <c r="B3772" s="149">
        <v>39843</v>
      </c>
      <c r="C3772">
        <v>64.534912000000006</v>
      </c>
      <c r="D3772">
        <v>-1.0262655500432535E-2</v>
      </c>
      <c r="E3772">
        <v>-1.0262655500432535E-2</v>
      </c>
      <c r="F3772">
        <v>3770</v>
      </c>
      <c r="G3772">
        <f t="shared" ca="1" si="60"/>
        <v>-5.9190543373733681E-2</v>
      </c>
    </row>
    <row r="3773" spans="2:7" x14ac:dyDescent="0.2">
      <c r="B3773" s="149">
        <v>39842</v>
      </c>
      <c r="C3773">
        <v>65.204078999999993</v>
      </c>
      <c r="D3773">
        <v>-5.105184777487129E-3</v>
      </c>
      <c r="E3773">
        <v>-5.105184777487129E-3</v>
      </c>
      <c r="F3773">
        <v>3771</v>
      </c>
      <c r="G3773">
        <f t="shared" ca="1" si="60"/>
        <v>4.6438158448592684E-2</v>
      </c>
    </row>
    <row r="3774" spans="2:7" x14ac:dyDescent="0.2">
      <c r="B3774" s="149">
        <v>39841</v>
      </c>
      <c r="C3774">
        <v>65.538666000000006</v>
      </c>
      <c r="D3774">
        <v>1.9518213237585774E-2</v>
      </c>
      <c r="E3774">
        <v>1.9518213237585774E-2</v>
      </c>
      <c r="F3774">
        <v>3772</v>
      </c>
      <c r="G3774">
        <f t="shared" ca="1" si="60"/>
        <v>-1.3999464688083966E-2</v>
      </c>
    </row>
    <row r="3775" spans="2:7" x14ac:dyDescent="0.2">
      <c r="B3775" s="149">
        <v>39840</v>
      </c>
      <c r="C3775">
        <v>64.283957999999998</v>
      </c>
      <c r="D3775">
        <v>1.9907113569596551E-2</v>
      </c>
      <c r="E3775">
        <v>1.9907113569596551E-2</v>
      </c>
      <c r="F3775">
        <v>3773</v>
      </c>
      <c r="G3775">
        <f t="shared" ca="1" si="60"/>
        <v>4.5678699207595862E-3</v>
      </c>
    </row>
    <row r="3776" spans="2:7" x14ac:dyDescent="0.2">
      <c r="B3776" s="149">
        <v>39836</v>
      </c>
      <c r="C3776">
        <v>63.029228000000003</v>
      </c>
      <c r="D3776">
        <v>-3.1491032976866472E-2</v>
      </c>
      <c r="E3776">
        <v>-3.1491032976866472E-2</v>
      </c>
      <c r="F3776">
        <v>3774</v>
      </c>
      <c r="G3776">
        <f t="shared" ca="1" si="60"/>
        <v>-5.9062740693473304E-3</v>
      </c>
    </row>
    <row r="3777" spans="2:7" x14ac:dyDescent="0.2">
      <c r="B3777" s="149">
        <v>39835</v>
      </c>
      <c r="C3777">
        <v>65.078620999999998</v>
      </c>
      <c r="D3777">
        <v>-1.9240820808157531E-3</v>
      </c>
      <c r="E3777">
        <v>-1.9240820808157531E-3</v>
      </c>
      <c r="F3777">
        <v>3775</v>
      </c>
      <c r="G3777">
        <f t="shared" ca="1" si="60"/>
        <v>4.6003776879252362E-2</v>
      </c>
    </row>
    <row r="3778" spans="2:7" x14ac:dyDescent="0.2">
      <c r="B3778" s="149">
        <v>39834</v>
      </c>
      <c r="C3778">
        <v>65.204078999999993</v>
      </c>
      <c r="D3778">
        <v>1.2842971205124492E-3</v>
      </c>
      <c r="E3778">
        <v>1.2842971205124492E-3</v>
      </c>
      <c r="F3778">
        <v>3776</v>
      </c>
      <c r="G3778">
        <f t="shared" ca="1" si="60"/>
        <v>-6.0599982704985398E-3</v>
      </c>
    </row>
    <row r="3779" spans="2:7" x14ac:dyDescent="0.2">
      <c r="B3779" s="149">
        <v>39833</v>
      </c>
      <c r="C3779">
        <v>65.120445000000004</v>
      </c>
      <c r="D3779">
        <v>7.7671045089750057E-3</v>
      </c>
      <c r="E3779">
        <v>7.7671045089750057E-3</v>
      </c>
      <c r="F3779">
        <v>3777</v>
      </c>
      <c r="G3779">
        <f t="shared" ref="G3779:G3842" ca="1" si="61">_xlfn.NORM.INV(RAND(),$N$5,$N$6)</f>
        <v>1.1177677402365372E-2</v>
      </c>
    </row>
    <row r="3780" spans="2:7" x14ac:dyDescent="0.2">
      <c r="B3780" s="149">
        <v>39832</v>
      </c>
      <c r="C3780">
        <v>64.618545999999995</v>
      </c>
      <c r="D3780">
        <v>-9.6154980913903034E-3</v>
      </c>
      <c r="E3780">
        <v>-9.6154980913903034E-3</v>
      </c>
      <c r="F3780">
        <v>3778</v>
      </c>
      <c r="G3780">
        <f t="shared" ca="1" si="61"/>
        <v>8.7303462260741704E-2</v>
      </c>
    </row>
    <row r="3781" spans="2:7" x14ac:dyDescent="0.2">
      <c r="B3781" s="149">
        <v>39829</v>
      </c>
      <c r="C3781">
        <v>65.245918000000003</v>
      </c>
      <c r="D3781">
        <v>-8.2644781354996241E-3</v>
      </c>
      <c r="E3781">
        <v>-8.2644781354996241E-3</v>
      </c>
      <c r="F3781">
        <v>3779</v>
      </c>
      <c r="G3781">
        <f t="shared" ca="1" si="61"/>
        <v>5.5998824112239443E-2</v>
      </c>
    </row>
    <row r="3782" spans="2:7" x14ac:dyDescent="0.2">
      <c r="B3782" s="149">
        <v>39828</v>
      </c>
      <c r="C3782">
        <v>65.789635000000004</v>
      </c>
      <c r="D3782">
        <v>-1.2697258293332804E-3</v>
      </c>
      <c r="E3782">
        <v>-1.2697258293332804E-3</v>
      </c>
      <c r="F3782">
        <v>3780</v>
      </c>
      <c r="G3782">
        <f t="shared" ca="1" si="61"/>
        <v>-7.6111644326913142E-2</v>
      </c>
    </row>
    <row r="3783" spans="2:7" x14ac:dyDescent="0.2">
      <c r="B3783" s="149">
        <v>39827</v>
      </c>
      <c r="C3783">
        <v>65.873276000000004</v>
      </c>
      <c r="D3783">
        <v>2.5390404946335741E-2</v>
      </c>
      <c r="E3783">
        <v>2.5390404946335741E-2</v>
      </c>
      <c r="F3783">
        <v>3781</v>
      </c>
      <c r="G3783">
        <f t="shared" ca="1" si="61"/>
        <v>3.588512520208721E-3</v>
      </c>
    </row>
    <row r="3784" spans="2:7" x14ac:dyDescent="0.2">
      <c r="B3784" s="149">
        <v>39826</v>
      </c>
      <c r="C3784">
        <v>64.242142000000001</v>
      </c>
      <c r="D3784">
        <v>-1.8530246104807142E-2</v>
      </c>
      <c r="E3784">
        <v>-1.8530246104807142E-2</v>
      </c>
      <c r="F3784">
        <v>3782</v>
      </c>
      <c r="G3784">
        <f t="shared" ca="1" si="61"/>
        <v>-1.8587128076213662E-2</v>
      </c>
    </row>
    <row r="3785" spans="2:7" x14ac:dyDescent="0.2">
      <c r="B3785" s="149">
        <v>39825</v>
      </c>
      <c r="C3785">
        <v>65.455039999999997</v>
      </c>
      <c r="D3785">
        <v>-2.3705353247514483E-2</v>
      </c>
      <c r="E3785">
        <v>-2.3705353247514483E-2</v>
      </c>
      <c r="F3785">
        <v>3783</v>
      </c>
      <c r="G3785">
        <f t="shared" ca="1" si="61"/>
        <v>-4.810836860195105E-2</v>
      </c>
    </row>
    <row r="3786" spans="2:7" x14ac:dyDescent="0.2">
      <c r="B3786" s="149">
        <v>39822</v>
      </c>
      <c r="C3786">
        <v>67.044349999999994</v>
      </c>
      <c r="D3786">
        <v>2.2321094399356627E-2</v>
      </c>
      <c r="E3786">
        <v>2.2321094399356627E-2</v>
      </c>
      <c r="F3786">
        <v>3784</v>
      </c>
      <c r="G3786">
        <f t="shared" ca="1" si="61"/>
        <v>8.7531127309538378E-3</v>
      </c>
    </row>
    <row r="3787" spans="2:7" x14ac:dyDescent="0.2">
      <c r="B3787" s="149">
        <v>39820</v>
      </c>
      <c r="C3787">
        <v>65.580521000000005</v>
      </c>
      <c r="D3787">
        <v>-7.7104024973777552E-2</v>
      </c>
      <c r="E3787">
        <v>-7.7104024973777552E-2</v>
      </c>
      <c r="F3787">
        <v>3785</v>
      </c>
      <c r="G3787">
        <f t="shared" ca="1" si="61"/>
        <v>-2.3912806757123376E-2</v>
      </c>
    </row>
    <row r="3788" spans="2:7" x14ac:dyDescent="0.2">
      <c r="B3788" s="149">
        <v>39819</v>
      </c>
      <c r="C3788">
        <v>71.059494000000001</v>
      </c>
      <c r="D3788">
        <v>6.8553150085839745E-2</v>
      </c>
      <c r="E3788">
        <v>6.8553150085839745E-2</v>
      </c>
      <c r="F3788">
        <v>3786</v>
      </c>
      <c r="G3788">
        <f t="shared" ca="1" si="61"/>
        <v>3.3878905895289198E-2</v>
      </c>
    </row>
    <row r="3789" spans="2:7" x14ac:dyDescent="0.2">
      <c r="B3789" s="149">
        <v>39818</v>
      </c>
      <c r="C3789">
        <v>66.500664</v>
      </c>
      <c r="D3789">
        <v>1.4678327447189634E-2</v>
      </c>
      <c r="E3789">
        <v>1.4678327447189634E-2</v>
      </c>
      <c r="F3789">
        <v>3787</v>
      </c>
      <c r="G3789">
        <f t="shared" ca="1" si="61"/>
        <v>1.6521183456922904E-2</v>
      </c>
    </row>
    <row r="3790" spans="2:7" x14ac:dyDescent="0.2">
      <c r="B3790" s="149">
        <v>39815</v>
      </c>
      <c r="C3790">
        <v>65.538666000000006</v>
      </c>
      <c r="D3790">
        <v>1.227367426788893E-2</v>
      </c>
      <c r="E3790">
        <v>1.227367426788893E-2</v>
      </c>
      <c r="F3790">
        <v>3788</v>
      </c>
      <c r="G3790">
        <f t="shared" ca="1" si="61"/>
        <v>4.5681263898110586E-2</v>
      </c>
    </row>
    <row r="3791" spans="2:7" x14ac:dyDescent="0.2">
      <c r="B3791" s="149">
        <v>39813</v>
      </c>
      <c r="C3791">
        <v>64.744018999999994</v>
      </c>
      <c r="D3791">
        <v>-1.338433121774266E-2</v>
      </c>
      <c r="E3791">
        <v>-1.338433121774266E-2</v>
      </c>
      <c r="F3791">
        <v>3789</v>
      </c>
      <c r="G3791">
        <f t="shared" ca="1" si="61"/>
        <v>3.0187047238521562E-2</v>
      </c>
    </row>
    <row r="3792" spans="2:7" x14ac:dyDescent="0.2">
      <c r="B3792" s="149">
        <v>39812</v>
      </c>
      <c r="C3792">
        <v>65.622330000000005</v>
      </c>
      <c r="D3792">
        <v>3.7012346140218144E-2</v>
      </c>
      <c r="E3792">
        <v>3.7012346140218144E-2</v>
      </c>
      <c r="F3792">
        <v>3790</v>
      </c>
      <c r="G3792">
        <f t="shared" ca="1" si="61"/>
        <v>-2.5650641590294062E-2</v>
      </c>
    </row>
    <row r="3793" spans="2:7" x14ac:dyDescent="0.2">
      <c r="B3793" s="149">
        <v>39811</v>
      </c>
      <c r="C3793">
        <v>63.280182000000003</v>
      </c>
      <c r="D3793">
        <v>-8.5189567324275139E-3</v>
      </c>
      <c r="E3793">
        <v>-8.5189567324275139E-3</v>
      </c>
      <c r="F3793">
        <v>3791</v>
      </c>
      <c r="G3793">
        <f t="shared" ca="1" si="61"/>
        <v>4.1465022734957155E-2</v>
      </c>
    </row>
    <row r="3794" spans="2:7" x14ac:dyDescent="0.2">
      <c r="B3794" s="149">
        <v>39808</v>
      </c>
      <c r="C3794">
        <v>63.823895</v>
      </c>
      <c r="D3794">
        <v>-1.9910029791719071E-2</v>
      </c>
      <c r="E3794">
        <v>-1.9910029791719071E-2</v>
      </c>
      <c r="F3794">
        <v>3792</v>
      </c>
      <c r="G3794">
        <f t="shared" ca="1" si="61"/>
        <v>-5.8223390946947645E-2</v>
      </c>
    </row>
    <row r="3795" spans="2:7" x14ac:dyDescent="0.2">
      <c r="B3795" s="149">
        <v>39806</v>
      </c>
      <c r="C3795">
        <v>65.120445000000004</v>
      </c>
      <c r="D3795">
        <v>2.4342422118497443E-2</v>
      </c>
      <c r="E3795">
        <v>2.4342422118497443E-2</v>
      </c>
      <c r="F3795">
        <v>3793</v>
      </c>
      <c r="G3795">
        <f t="shared" ca="1" si="61"/>
        <v>-1.7025621733801961E-2</v>
      </c>
    </row>
    <row r="3796" spans="2:7" x14ac:dyDescent="0.2">
      <c r="B3796" s="149">
        <v>39805</v>
      </c>
      <c r="C3796">
        <v>63.572926000000002</v>
      </c>
      <c r="D3796">
        <v>-2.6265751076947598E-2</v>
      </c>
      <c r="E3796">
        <v>-2.6265751076947598E-2</v>
      </c>
      <c r="F3796">
        <v>3794</v>
      </c>
      <c r="G3796">
        <f t="shared" ca="1" si="61"/>
        <v>7.7309108400997013E-3</v>
      </c>
    </row>
    <row r="3797" spans="2:7" x14ac:dyDescent="0.2">
      <c r="B3797" s="149">
        <v>39804</v>
      </c>
      <c r="C3797">
        <v>65.287757999999997</v>
      </c>
      <c r="D3797">
        <v>-7.4688536041800369E-2</v>
      </c>
      <c r="E3797">
        <v>-7.4688536041800369E-2</v>
      </c>
      <c r="F3797">
        <v>3795</v>
      </c>
      <c r="G3797">
        <f t="shared" ca="1" si="61"/>
        <v>3.5996318803527133E-2</v>
      </c>
    </row>
    <row r="3798" spans="2:7" x14ac:dyDescent="0.2">
      <c r="B3798" s="149">
        <v>39801</v>
      </c>
      <c r="C3798">
        <v>70.557602000000003</v>
      </c>
      <c r="D3798">
        <v>4.8477240858579358E-2</v>
      </c>
      <c r="E3798">
        <v>4.8477240858579358E-2</v>
      </c>
      <c r="F3798">
        <v>3796</v>
      </c>
      <c r="G3798">
        <f t="shared" ca="1" si="61"/>
        <v>-2.3237420645204017E-2</v>
      </c>
    </row>
    <row r="3799" spans="2:7" x14ac:dyDescent="0.2">
      <c r="B3799" s="149">
        <v>39800</v>
      </c>
      <c r="C3799">
        <v>67.295310999999998</v>
      </c>
      <c r="D3799">
        <v>1.8678768446185102E-3</v>
      </c>
      <c r="E3799">
        <v>1.8678768446185102E-3</v>
      </c>
      <c r="F3799">
        <v>3797</v>
      </c>
      <c r="G3799">
        <f t="shared" ca="1" si="61"/>
        <v>3.12083089906602E-2</v>
      </c>
    </row>
    <row r="3800" spans="2:7" x14ac:dyDescent="0.2">
      <c r="B3800" s="149">
        <v>39799</v>
      </c>
      <c r="C3800">
        <v>67.169846000000007</v>
      </c>
      <c r="D3800">
        <v>-5.0827250389603874E-2</v>
      </c>
      <c r="E3800">
        <v>-5.0827250389603874E-2</v>
      </c>
      <c r="F3800">
        <v>3798</v>
      </c>
      <c r="G3800">
        <f t="shared" ca="1" si="61"/>
        <v>3.0368712490228943E-2</v>
      </c>
    </row>
    <row r="3801" spans="2:7" x14ac:dyDescent="0.2">
      <c r="B3801" s="149">
        <v>39798</v>
      </c>
      <c r="C3801">
        <v>70.766723999999996</v>
      </c>
      <c r="D3801">
        <v>0.13177271864231907</v>
      </c>
      <c r="E3801">
        <v>0.13177271864231907</v>
      </c>
      <c r="F3801">
        <v>3799</v>
      </c>
      <c r="G3801">
        <f t="shared" ca="1" si="61"/>
        <v>-3.7719922377069733E-2</v>
      </c>
    </row>
    <row r="3802" spans="2:7" x14ac:dyDescent="0.2">
      <c r="B3802" s="149">
        <v>39797</v>
      </c>
      <c r="C3802">
        <v>62.527327999999997</v>
      </c>
      <c r="D3802">
        <v>3.3171902894809216E-2</v>
      </c>
      <c r="E3802">
        <v>3.3171902894809216E-2</v>
      </c>
      <c r="F3802">
        <v>3800</v>
      </c>
      <c r="G3802">
        <f t="shared" ca="1" si="61"/>
        <v>4.914188546260588E-2</v>
      </c>
    </row>
    <row r="3803" spans="2:7" x14ac:dyDescent="0.2">
      <c r="B3803" s="149">
        <v>39794</v>
      </c>
      <c r="C3803">
        <v>60.519772000000003</v>
      </c>
      <c r="D3803">
        <v>8.3625090872933017E-3</v>
      </c>
      <c r="E3803">
        <v>8.3625090872933017E-3</v>
      </c>
      <c r="F3803">
        <v>3801</v>
      </c>
      <c r="G3803">
        <f t="shared" ca="1" si="61"/>
        <v>4.2922295411735305E-2</v>
      </c>
    </row>
    <row r="3804" spans="2:7" x14ac:dyDescent="0.2">
      <c r="B3804" s="149">
        <v>39793</v>
      </c>
      <c r="C3804">
        <v>60.017871999999997</v>
      </c>
      <c r="D3804">
        <v>2.353796137946218E-2</v>
      </c>
      <c r="E3804">
        <v>2.353796137946218E-2</v>
      </c>
      <c r="F3804">
        <v>3802</v>
      </c>
      <c r="G3804">
        <f t="shared" ca="1" si="61"/>
        <v>1.718966797769832E-2</v>
      </c>
    </row>
    <row r="3805" spans="2:7" x14ac:dyDescent="0.2">
      <c r="B3805" s="149">
        <v>39792</v>
      </c>
      <c r="C3805">
        <v>58.637661000000001</v>
      </c>
      <c r="D3805">
        <v>-4.5609665963893306E-2</v>
      </c>
      <c r="E3805">
        <v>-4.5609665963893306E-2</v>
      </c>
      <c r="F3805">
        <v>3803</v>
      </c>
      <c r="G3805">
        <f t="shared" ca="1" si="61"/>
        <v>-4.080193299167946E-2</v>
      </c>
    </row>
    <row r="3806" spans="2:7" x14ac:dyDescent="0.2">
      <c r="B3806" s="149">
        <v>39790</v>
      </c>
      <c r="C3806">
        <v>61.439914999999999</v>
      </c>
      <c r="D3806">
        <v>4.2583626937947885E-2</v>
      </c>
      <c r="E3806">
        <v>4.2583626937947885E-2</v>
      </c>
      <c r="F3806">
        <v>3804</v>
      </c>
      <c r="G3806">
        <f t="shared" ca="1" si="61"/>
        <v>6.4231014578343959E-2</v>
      </c>
    </row>
    <row r="3807" spans="2:7" x14ac:dyDescent="0.2">
      <c r="B3807" s="149">
        <v>39787</v>
      </c>
      <c r="C3807">
        <v>58.930442999999997</v>
      </c>
      <c r="D3807">
        <v>-2.1245122503239723E-3</v>
      </c>
      <c r="E3807">
        <v>-2.1245122503239723E-3</v>
      </c>
      <c r="F3807">
        <v>3805</v>
      </c>
      <c r="G3807">
        <f t="shared" ca="1" si="61"/>
        <v>-8.5905877446319778E-3</v>
      </c>
    </row>
    <row r="3808" spans="2:7" x14ac:dyDescent="0.2">
      <c r="B3808" s="149">
        <v>39786</v>
      </c>
      <c r="C3808">
        <v>59.055908000000002</v>
      </c>
      <c r="D3808">
        <v>1.4183107459647105E-3</v>
      </c>
      <c r="E3808">
        <v>1.4183107459647105E-3</v>
      </c>
      <c r="F3808">
        <v>3806</v>
      </c>
      <c r="G3808">
        <f t="shared" ca="1" si="61"/>
        <v>-4.5752145973679874E-2</v>
      </c>
    </row>
    <row r="3809" spans="2:7" x14ac:dyDescent="0.2">
      <c r="B3809" s="149">
        <v>39785</v>
      </c>
      <c r="C3809">
        <v>58.972267000000002</v>
      </c>
      <c r="D3809">
        <v>-2.4896234891598399E-2</v>
      </c>
      <c r="E3809">
        <v>-2.4896234891598399E-2</v>
      </c>
      <c r="F3809">
        <v>3807</v>
      </c>
      <c r="G3809">
        <f t="shared" ca="1" si="61"/>
        <v>-6.0305344889139072E-2</v>
      </c>
    </row>
    <row r="3810" spans="2:7" x14ac:dyDescent="0.2">
      <c r="B3810" s="149">
        <v>39784</v>
      </c>
      <c r="C3810">
        <v>60.477939999999997</v>
      </c>
      <c r="D3810">
        <v>-5.7366237068932562E-2</v>
      </c>
      <c r="E3810">
        <v>-5.7366237068932562E-2</v>
      </c>
      <c r="F3810">
        <v>3808</v>
      </c>
      <c r="G3810">
        <f t="shared" ca="1" si="61"/>
        <v>7.2323163973397858E-2</v>
      </c>
    </row>
    <row r="3811" spans="2:7" x14ac:dyDescent="0.2">
      <c r="B3811" s="149">
        <v>39783</v>
      </c>
      <c r="C3811">
        <v>64.158469999999994</v>
      </c>
      <c r="D3811">
        <v>-1.2870257102349549E-2</v>
      </c>
      <c r="E3811">
        <v>-1.2870257102349549E-2</v>
      </c>
      <c r="F3811">
        <v>3809</v>
      </c>
      <c r="G3811">
        <f t="shared" ca="1" si="61"/>
        <v>-5.2417356987367117E-2</v>
      </c>
    </row>
    <row r="3812" spans="2:7" x14ac:dyDescent="0.2">
      <c r="B3812" s="149">
        <v>39780</v>
      </c>
      <c r="C3812">
        <v>64.994972000000004</v>
      </c>
      <c r="D3812">
        <v>-2.5674059543966529E-3</v>
      </c>
      <c r="E3812">
        <v>-2.5674059543966529E-3</v>
      </c>
      <c r="F3812">
        <v>3810</v>
      </c>
      <c r="G3812">
        <f t="shared" ca="1" si="61"/>
        <v>-4.9485943019958643E-2</v>
      </c>
    </row>
    <row r="3813" spans="2:7" x14ac:dyDescent="0.2">
      <c r="B3813" s="149">
        <v>39779</v>
      </c>
      <c r="C3813">
        <v>65.162270000000007</v>
      </c>
      <c r="D3813">
        <v>0</v>
      </c>
      <c r="E3813">
        <v>0</v>
      </c>
      <c r="F3813">
        <v>3811</v>
      </c>
      <c r="G3813">
        <f t="shared" ca="1" si="61"/>
        <v>3.6607182749117007E-2</v>
      </c>
    </row>
    <row r="3814" spans="2:7" x14ac:dyDescent="0.2">
      <c r="B3814" s="149">
        <v>39778</v>
      </c>
      <c r="C3814">
        <v>65.162270000000007</v>
      </c>
      <c r="D3814">
        <v>-6.144550879223952E-2</v>
      </c>
      <c r="E3814">
        <v>-6.144550879223952E-2</v>
      </c>
      <c r="F3814">
        <v>3812</v>
      </c>
      <c r="G3814">
        <f t="shared" ca="1" si="61"/>
        <v>4.7735446481503137E-2</v>
      </c>
    </row>
    <row r="3815" spans="2:7" x14ac:dyDescent="0.2">
      <c r="B3815" s="149">
        <v>39777</v>
      </c>
      <c r="C3815">
        <v>69.428329000000005</v>
      </c>
      <c r="D3815">
        <v>3.6274568377405994E-3</v>
      </c>
      <c r="E3815">
        <v>3.6274568377405994E-3</v>
      </c>
      <c r="F3815">
        <v>3813</v>
      </c>
      <c r="G3815">
        <f t="shared" ca="1" si="61"/>
        <v>-3.3413233718516296E-2</v>
      </c>
    </row>
    <row r="3816" spans="2:7" x14ac:dyDescent="0.2">
      <c r="B3816" s="149">
        <v>39776</v>
      </c>
      <c r="C3816">
        <v>69.177391</v>
      </c>
      <c r="D3816">
        <v>2.9887592715338265E-2</v>
      </c>
      <c r="E3816">
        <v>2.9887592715338265E-2</v>
      </c>
      <c r="F3816">
        <v>3814</v>
      </c>
      <c r="G3816">
        <f t="shared" ca="1" si="61"/>
        <v>4.4315959246566554E-2</v>
      </c>
    </row>
    <row r="3817" spans="2:7" x14ac:dyDescent="0.2">
      <c r="B3817" s="149">
        <v>39773</v>
      </c>
      <c r="C3817">
        <v>67.169846000000007</v>
      </c>
      <c r="D3817">
        <v>-8.641750334449352E-3</v>
      </c>
      <c r="E3817">
        <v>-8.641750334449352E-3</v>
      </c>
      <c r="F3817">
        <v>3815</v>
      </c>
      <c r="G3817">
        <f t="shared" ca="1" si="61"/>
        <v>1.138767114366533E-2</v>
      </c>
    </row>
    <row r="3818" spans="2:7" x14ac:dyDescent="0.2">
      <c r="B3818" s="149">
        <v>39772</v>
      </c>
      <c r="C3818">
        <v>67.755370999999997</v>
      </c>
      <c r="D3818">
        <v>-1.9370478516508416E-2</v>
      </c>
      <c r="E3818">
        <v>-1.9370478516508416E-2</v>
      </c>
      <c r="F3818">
        <v>3816</v>
      </c>
      <c r="G3818">
        <f t="shared" ca="1" si="61"/>
        <v>-4.6560399597405745E-2</v>
      </c>
    </row>
    <row r="3819" spans="2:7" x14ac:dyDescent="0.2">
      <c r="B3819" s="149">
        <v>39771</v>
      </c>
      <c r="C3819">
        <v>69.09375</v>
      </c>
      <c r="D3819">
        <v>6.6494326585903901E-2</v>
      </c>
      <c r="E3819">
        <v>6.6494326585903901E-2</v>
      </c>
      <c r="F3819">
        <v>3817</v>
      </c>
      <c r="G3819">
        <f t="shared" ca="1" si="61"/>
        <v>2.8529504745533524E-2</v>
      </c>
    </row>
    <row r="3820" spans="2:7" x14ac:dyDescent="0.2">
      <c r="B3820" s="149">
        <v>39770</v>
      </c>
      <c r="C3820">
        <v>64.785858000000005</v>
      </c>
      <c r="D3820">
        <v>-0.12088516335429453</v>
      </c>
      <c r="E3820">
        <v>-0.12088516335429453</v>
      </c>
      <c r="F3820">
        <v>3818</v>
      </c>
      <c r="G3820">
        <f t="shared" ca="1" si="61"/>
        <v>-5.3955057946506416E-2</v>
      </c>
    </row>
    <row r="3821" spans="2:7" x14ac:dyDescent="0.2">
      <c r="B3821" s="149">
        <v>39769</v>
      </c>
      <c r="C3821">
        <v>73.694419999999994</v>
      </c>
      <c r="D3821">
        <v>-2.1111221980541207E-2</v>
      </c>
      <c r="E3821">
        <v>-2.1111221980541207E-2</v>
      </c>
      <c r="F3821">
        <v>3819</v>
      </c>
      <c r="G3821">
        <f t="shared" ca="1" si="61"/>
        <v>2.2454888423140341E-2</v>
      </c>
    </row>
    <row r="3822" spans="2:7" x14ac:dyDescent="0.2">
      <c r="B3822" s="149">
        <v>39766</v>
      </c>
      <c r="C3822">
        <v>75.283752000000007</v>
      </c>
      <c r="D3822">
        <v>-7.0247822428357906E-2</v>
      </c>
      <c r="E3822">
        <v>-7.0247822428357906E-2</v>
      </c>
      <c r="F3822">
        <v>3820</v>
      </c>
      <c r="G3822">
        <f t="shared" ca="1" si="61"/>
        <v>-3.7607691237655463E-2</v>
      </c>
    </row>
    <row r="3823" spans="2:7" x14ac:dyDescent="0.2">
      <c r="B3823" s="149">
        <v>39764</v>
      </c>
      <c r="C3823">
        <v>80.971847999999994</v>
      </c>
      <c r="D3823">
        <v>6.0240919683077217E-2</v>
      </c>
      <c r="E3823">
        <v>6.0240919683077217E-2</v>
      </c>
      <c r="F3823">
        <v>3821</v>
      </c>
      <c r="G3823">
        <f t="shared" ca="1" si="61"/>
        <v>3.237458962071646E-2</v>
      </c>
    </row>
    <row r="3824" spans="2:7" x14ac:dyDescent="0.2">
      <c r="B3824" s="149">
        <v>39763</v>
      </c>
      <c r="C3824">
        <v>76.371178</v>
      </c>
      <c r="D3824">
        <v>-6.021621264829307E-2</v>
      </c>
      <c r="E3824">
        <v>-6.021621264829307E-2</v>
      </c>
      <c r="F3824">
        <v>3822</v>
      </c>
      <c r="G3824">
        <f t="shared" ca="1" si="61"/>
        <v>3.3240731632732723E-2</v>
      </c>
    </row>
    <row r="3825" spans="2:7" x14ac:dyDescent="0.2">
      <c r="B3825" s="149">
        <v>39762</v>
      </c>
      <c r="C3825">
        <v>81.264626000000007</v>
      </c>
      <c r="D3825">
        <v>2.048321989611511E-2</v>
      </c>
      <c r="E3825">
        <v>2.048321989611511E-2</v>
      </c>
      <c r="F3825">
        <v>3823</v>
      </c>
      <c r="G3825">
        <f t="shared" ca="1" si="61"/>
        <v>-3.646893765960408E-2</v>
      </c>
    </row>
    <row r="3826" spans="2:7" x14ac:dyDescent="0.2">
      <c r="B3826" s="149">
        <v>39759</v>
      </c>
      <c r="C3826">
        <v>79.633476000000002</v>
      </c>
      <c r="D3826">
        <v>1.3304954398304855E-2</v>
      </c>
      <c r="E3826">
        <v>1.3304954398304855E-2</v>
      </c>
      <c r="F3826">
        <v>3824</v>
      </c>
      <c r="G3826">
        <f t="shared" ca="1" si="61"/>
        <v>-3.9330948328050966E-2</v>
      </c>
    </row>
    <row r="3827" spans="2:7" x14ac:dyDescent="0.2">
      <c r="B3827" s="149">
        <v>39758</v>
      </c>
      <c r="C3827">
        <v>78.587868</v>
      </c>
      <c r="D3827">
        <v>3.7392248212706741E-3</v>
      </c>
      <c r="E3827">
        <v>3.7392248212706741E-3</v>
      </c>
      <c r="F3827">
        <v>3825</v>
      </c>
      <c r="G3827">
        <f t="shared" ca="1" si="61"/>
        <v>-1.4448807517252114E-2</v>
      </c>
    </row>
    <row r="3828" spans="2:7" x14ac:dyDescent="0.2">
      <c r="B3828" s="149">
        <v>39757</v>
      </c>
      <c r="C3828">
        <v>78.295105000000007</v>
      </c>
      <c r="D3828">
        <v>-1.5998099886122309E-3</v>
      </c>
      <c r="E3828">
        <v>-1.5998099886122309E-3</v>
      </c>
      <c r="F3828">
        <v>3826</v>
      </c>
      <c r="G3828">
        <f t="shared" ca="1" si="61"/>
        <v>-2.7287865130754436E-2</v>
      </c>
    </row>
    <row r="3829" spans="2:7" x14ac:dyDescent="0.2">
      <c r="B3829" s="149">
        <v>39756</v>
      </c>
      <c r="C3829">
        <v>78.420563000000001</v>
      </c>
      <c r="D3829">
        <v>8.3188889617117928E-2</v>
      </c>
      <c r="E3829">
        <v>8.3188889617117928E-2</v>
      </c>
      <c r="F3829">
        <v>3827</v>
      </c>
      <c r="G3829">
        <f t="shared" ca="1" si="61"/>
        <v>-5.5211207594478728E-2</v>
      </c>
    </row>
    <row r="3830" spans="2:7" x14ac:dyDescent="0.2">
      <c r="B3830" s="149">
        <v>39755</v>
      </c>
      <c r="C3830">
        <v>72.397864999999996</v>
      </c>
      <c r="D3830">
        <v>6.1963121656376852E-2</v>
      </c>
      <c r="E3830">
        <v>6.1963121656376852E-2</v>
      </c>
      <c r="F3830">
        <v>3828</v>
      </c>
      <c r="G3830">
        <f t="shared" ca="1" si="61"/>
        <v>-5.2705762253118821E-2</v>
      </c>
    </row>
    <row r="3831" spans="2:7" x14ac:dyDescent="0.2">
      <c r="B3831" s="149">
        <v>39752</v>
      </c>
      <c r="C3831">
        <v>68.173614999999998</v>
      </c>
      <c r="D3831">
        <v>4.8905983065889981E-2</v>
      </c>
      <c r="E3831">
        <v>4.8905983065889981E-2</v>
      </c>
      <c r="F3831">
        <v>3829</v>
      </c>
      <c r="G3831">
        <f t="shared" ca="1" si="61"/>
        <v>-5.2170680981298394E-2</v>
      </c>
    </row>
    <row r="3832" spans="2:7" x14ac:dyDescent="0.2">
      <c r="B3832" s="149">
        <v>39750</v>
      </c>
      <c r="C3832">
        <v>64.994972000000004</v>
      </c>
      <c r="D3832">
        <v>6.0750900655343443E-2</v>
      </c>
      <c r="E3832">
        <v>6.0750900655343443E-2</v>
      </c>
      <c r="F3832">
        <v>3830</v>
      </c>
      <c r="G3832">
        <f t="shared" ca="1" si="61"/>
        <v>7.8989692731059741E-2</v>
      </c>
    </row>
    <row r="3833" spans="2:7" x14ac:dyDescent="0.2">
      <c r="B3833" s="149">
        <v>39748</v>
      </c>
      <c r="C3833">
        <v>61.272606000000003</v>
      </c>
      <c r="D3833">
        <v>-0.13262286365794956</v>
      </c>
      <c r="E3833">
        <v>-0.13262286365794956</v>
      </c>
      <c r="F3833">
        <v>3831</v>
      </c>
      <c r="G3833">
        <f t="shared" ca="1" si="61"/>
        <v>6.807336868942743E-3</v>
      </c>
    </row>
    <row r="3834" spans="2:7" x14ac:dyDescent="0.2">
      <c r="B3834" s="149">
        <v>39745</v>
      </c>
      <c r="C3834">
        <v>70.641250999999997</v>
      </c>
      <c r="D3834">
        <v>-9.3883837041537035E-2</v>
      </c>
      <c r="E3834">
        <v>-9.3883837041537035E-2</v>
      </c>
      <c r="F3834">
        <v>3832</v>
      </c>
      <c r="G3834">
        <f t="shared" ca="1" si="61"/>
        <v>-2.6892755342965438E-2</v>
      </c>
    </row>
    <row r="3835" spans="2:7" x14ac:dyDescent="0.2">
      <c r="B3835" s="149">
        <v>39744</v>
      </c>
      <c r="C3835">
        <v>77.960480000000004</v>
      </c>
      <c r="D3835">
        <v>-3.2191284700309658E-2</v>
      </c>
      <c r="E3835">
        <v>-3.2191284700309658E-2</v>
      </c>
      <c r="F3835">
        <v>3833</v>
      </c>
      <c r="G3835">
        <f t="shared" ca="1" si="61"/>
        <v>3.4766579312414882E-3</v>
      </c>
    </row>
    <row r="3836" spans="2:7" x14ac:dyDescent="0.2">
      <c r="B3836" s="149">
        <v>39743</v>
      </c>
      <c r="C3836">
        <v>80.553604000000007</v>
      </c>
      <c r="D3836">
        <v>-2.6781226607700579E-2</v>
      </c>
      <c r="E3836">
        <v>-2.6781226607700579E-2</v>
      </c>
      <c r="F3836">
        <v>3834</v>
      </c>
      <c r="G3836">
        <f t="shared" ca="1" si="61"/>
        <v>-2.5662330015623375E-2</v>
      </c>
    </row>
    <row r="3837" spans="2:7" x14ac:dyDescent="0.2">
      <c r="B3837" s="149">
        <v>39742</v>
      </c>
      <c r="C3837">
        <v>82.770294000000007</v>
      </c>
      <c r="D3837">
        <v>-1.0095958861003644E-3</v>
      </c>
      <c r="E3837">
        <v>-1.0095958861003644E-3</v>
      </c>
      <c r="F3837">
        <v>3835</v>
      </c>
      <c r="G3837">
        <f t="shared" ca="1" si="61"/>
        <v>3.8897789011606385E-2</v>
      </c>
    </row>
    <row r="3838" spans="2:7" x14ac:dyDescent="0.2">
      <c r="B3838" s="149">
        <v>39741</v>
      </c>
      <c r="C3838">
        <v>82.853943000000001</v>
      </c>
      <c r="D3838">
        <v>-3.5211253630676224E-3</v>
      </c>
      <c r="E3838">
        <v>-3.5211253630676224E-3</v>
      </c>
      <c r="F3838">
        <v>3836</v>
      </c>
      <c r="G3838">
        <f t="shared" ca="1" si="61"/>
        <v>3.7858518653910177E-2</v>
      </c>
    </row>
    <row r="3839" spans="2:7" x14ac:dyDescent="0.2">
      <c r="B3839" s="149">
        <v>39738</v>
      </c>
      <c r="C3839">
        <v>83.146713000000005</v>
      </c>
      <c r="D3839">
        <v>-4.3311170757619415E-2</v>
      </c>
      <c r="E3839">
        <v>-4.3311170757619415E-2</v>
      </c>
      <c r="F3839">
        <v>3837</v>
      </c>
      <c r="G3839">
        <f t="shared" ca="1" si="61"/>
        <v>-1.7738880631668688E-2</v>
      </c>
    </row>
    <row r="3840" spans="2:7" x14ac:dyDescent="0.2">
      <c r="B3840" s="149">
        <v>39737</v>
      </c>
      <c r="C3840">
        <v>86.910927000000001</v>
      </c>
      <c r="D3840">
        <v>-7.2735125020559385E-2</v>
      </c>
      <c r="E3840">
        <v>-7.2735125020559385E-2</v>
      </c>
      <c r="F3840">
        <v>3838</v>
      </c>
      <c r="G3840">
        <f t="shared" ca="1" si="61"/>
        <v>-2.3516320589190547E-2</v>
      </c>
    </row>
    <row r="3841" spans="2:7" x14ac:dyDescent="0.2">
      <c r="B3841" s="149">
        <v>39736</v>
      </c>
      <c r="C3841">
        <v>93.728263999999996</v>
      </c>
      <c r="D3841">
        <v>3.6061064511941028E-2</v>
      </c>
      <c r="E3841">
        <v>3.6061064511941028E-2</v>
      </c>
      <c r="F3841">
        <v>3839</v>
      </c>
      <c r="G3841">
        <f t="shared" ca="1" si="61"/>
        <v>5.2581373540919914E-2</v>
      </c>
    </row>
    <row r="3842" spans="2:7" x14ac:dyDescent="0.2">
      <c r="B3842" s="149">
        <v>39735</v>
      </c>
      <c r="C3842">
        <v>90.465964999999997</v>
      </c>
      <c r="D3842">
        <v>2.1728966753622632E-2</v>
      </c>
      <c r="E3842">
        <v>2.1728966753622632E-2</v>
      </c>
      <c r="F3842">
        <v>3840</v>
      </c>
      <c r="G3842">
        <f t="shared" ca="1" si="61"/>
        <v>-9.2017749993944242E-3</v>
      </c>
    </row>
    <row r="3843" spans="2:7" x14ac:dyDescent="0.2">
      <c r="B3843" s="149">
        <v>39734</v>
      </c>
      <c r="C3843">
        <v>88.542038000000005</v>
      </c>
      <c r="D3843">
        <v>-0.12339556071750879</v>
      </c>
      <c r="E3843">
        <v>-0.12339556071750879</v>
      </c>
      <c r="F3843">
        <v>3841</v>
      </c>
      <c r="G3843">
        <f t="shared" ref="G3843:G3906" ca="1" si="62">_xlfn.NORM.INV(RAND(),$N$5,$N$6)</f>
        <v>5.0019946830251877E-2</v>
      </c>
    </row>
    <row r="3844" spans="2:7" x14ac:dyDescent="0.2">
      <c r="B3844" s="149">
        <v>39731</v>
      </c>
      <c r="C3844">
        <v>101.005692</v>
      </c>
      <c r="D3844">
        <v>-6.1771472931876743E-2</v>
      </c>
      <c r="E3844">
        <v>-6.1771472931876743E-2</v>
      </c>
      <c r="F3844">
        <v>3842</v>
      </c>
      <c r="G3844">
        <f t="shared" ca="1" si="62"/>
        <v>1.1809383535213182E-2</v>
      </c>
    </row>
    <row r="3845" spans="2:7" x14ac:dyDescent="0.2">
      <c r="B3845" s="149">
        <v>39729</v>
      </c>
      <c r="C3845">
        <v>107.65574599999999</v>
      </c>
      <c r="D3845">
        <v>-0.11333119446024734</v>
      </c>
      <c r="E3845">
        <v>-0.11333119446024734</v>
      </c>
      <c r="F3845">
        <v>3843</v>
      </c>
      <c r="G3845">
        <f t="shared" ca="1" si="62"/>
        <v>-5.5476151421526634E-2</v>
      </c>
    </row>
    <row r="3846" spans="2:7" x14ac:dyDescent="0.2">
      <c r="B3846" s="149">
        <v>39728</v>
      </c>
      <c r="C3846">
        <v>121.41596199999999</v>
      </c>
      <c r="D3846">
        <v>-1.6265563332886781E-2</v>
      </c>
      <c r="E3846">
        <v>-1.6265563332886781E-2</v>
      </c>
      <c r="F3846">
        <v>3844</v>
      </c>
      <c r="G3846">
        <f t="shared" ca="1" si="62"/>
        <v>-2.5778760229527048E-2</v>
      </c>
    </row>
    <row r="3847" spans="2:7" x14ac:dyDescent="0.2">
      <c r="B3847" s="149">
        <v>39727</v>
      </c>
      <c r="C3847">
        <v>123.42351499999999</v>
      </c>
      <c r="D3847">
        <v>-7.7812409178746433E-2</v>
      </c>
      <c r="E3847">
        <v>-7.7812409178746433E-2</v>
      </c>
      <c r="F3847">
        <v>3845</v>
      </c>
      <c r="G3847">
        <f t="shared" ca="1" si="62"/>
        <v>5.1937352692052879E-3</v>
      </c>
    </row>
    <row r="3848" spans="2:7" x14ac:dyDescent="0.2">
      <c r="B3848" s="149">
        <v>39724</v>
      </c>
      <c r="C3848">
        <v>133.83775299999999</v>
      </c>
      <c r="D3848">
        <v>-3.6144510721664524E-2</v>
      </c>
      <c r="E3848">
        <v>-3.6144510721664524E-2</v>
      </c>
      <c r="F3848">
        <v>3846</v>
      </c>
      <c r="G3848">
        <f t="shared" ca="1" si="62"/>
        <v>-2.3151965360278595E-3</v>
      </c>
    </row>
    <row r="3849" spans="2:7" x14ac:dyDescent="0.2">
      <c r="B3849" s="149">
        <v>39722</v>
      </c>
      <c r="C3849">
        <v>138.85665900000001</v>
      </c>
      <c r="D3849">
        <v>-1.5713247956488877E-2</v>
      </c>
      <c r="E3849">
        <v>-1.5713247956488877E-2</v>
      </c>
      <c r="F3849">
        <v>3847</v>
      </c>
      <c r="G3849">
        <f t="shared" ca="1" si="62"/>
        <v>-1.2573962799977316E-2</v>
      </c>
    </row>
    <row r="3850" spans="2:7" x14ac:dyDescent="0.2">
      <c r="B3850" s="149">
        <v>39721</v>
      </c>
      <c r="C3850">
        <v>141.07337999999999</v>
      </c>
      <c r="D3850">
        <v>2.71010130335535E-2</v>
      </c>
      <c r="E3850">
        <v>2.71010130335535E-2</v>
      </c>
      <c r="F3850">
        <v>3848</v>
      </c>
      <c r="G3850">
        <f t="shared" ca="1" si="62"/>
        <v>4.3384663100172659E-2</v>
      </c>
    </row>
    <row r="3851" spans="2:7" x14ac:dyDescent="0.2">
      <c r="B3851" s="149">
        <v>39720</v>
      </c>
      <c r="C3851">
        <v>137.35102800000001</v>
      </c>
      <c r="D3851">
        <v>-8.3705421643420416E-2</v>
      </c>
      <c r="E3851">
        <v>-8.3705421643420416E-2</v>
      </c>
      <c r="F3851">
        <v>3849</v>
      </c>
      <c r="G3851">
        <f t="shared" ca="1" si="62"/>
        <v>4.8278600334331921E-2</v>
      </c>
    </row>
    <row r="3852" spans="2:7" x14ac:dyDescent="0.2">
      <c r="B3852" s="149">
        <v>39717</v>
      </c>
      <c r="C3852">
        <v>149.89833100000001</v>
      </c>
      <c r="D3852">
        <v>-1.5654854095704034E-2</v>
      </c>
      <c r="E3852">
        <v>-1.5654854095704034E-2</v>
      </c>
      <c r="F3852">
        <v>3850</v>
      </c>
      <c r="G3852">
        <f t="shared" ca="1" si="62"/>
        <v>-3.5159662400716669E-2</v>
      </c>
    </row>
    <row r="3853" spans="2:7" x14ac:dyDescent="0.2">
      <c r="B3853" s="149">
        <v>39716</v>
      </c>
      <c r="C3853">
        <v>152.28228799999999</v>
      </c>
      <c r="D3853">
        <v>2.2022451388556794E-3</v>
      </c>
      <c r="E3853">
        <v>2.2022451388556794E-3</v>
      </c>
      <c r="F3853">
        <v>3851</v>
      </c>
      <c r="G3853">
        <f t="shared" ca="1" si="62"/>
        <v>-1.4585087432369792E-3</v>
      </c>
    </row>
    <row r="3854" spans="2:7" x14ac:dyDescent="0.2">
      <c r="B3854" s="149">
        <v>39715</v>
      </c>
      <c r="C3854">
        <v>151.94766200000001</v>
      </c>
      <c r="D3854">
        <v>-8.255891905538501E-4</v>
      </c>
      <c r="E3854">
        <v>-8.255891905538501E-4</v>
      </c>
      <c r="F3854">
        <v>3852</v>
      </c>
      <c r="G3854">
        <f t="shared" ca="1" si="62"/>
        <v>-2.0033616925778725E-2</v>
      </c>
    </row>
    <row r="3855" spans="2:7" x14ac:dyDescent="0.2">
      <c r="B3855" s="149">
        <v>39714</v>
      </c>
      <c r="C3855">
        <v>152.07321200000001</v>
      </c>
      <c r="D3855">
        <v>-3.835320051544655E-3</v>
      </c>
      <c r="E3855">
        <v>-3.835320051544655E-3</v>
      </c>
      <c r="F3855">
        <v>3853</v>
      </c>
      <c r="G3855">
        <f t="shared" ca="1" si="62"/>
        <v>5.7619806930875185E-2</v>
      </c>
    </row>
    <row r="3856" spans="2:7" x14ac:dyDescent="0.2">
      <c r="B3856" s="149">
        <v>39713</v>
      </c>
      <c r="C3856">
        <v>152.65870699999999</v>
      </c>
      <c r="D3856">
        <v>-2.3280629047407915E-2</v>
      </c>
      <c r="E3856">
        <v>-2.3280629047407915E-2</v>
      </c>
      <c r="F3856">
        <v>3854</v>
      </c>
      <c r="G3856">
        <f t="shared" ca="1" si="62"/>
        <v>-2.9717584744747608E-3</v>
      </c>
    </row>
    <row r="3857" spans="2:7" x14ac:dyDescent="0.2">
      <c r="B3857" s="149">
        <v>39710</v>
      </c>
      <c r="C3857">
        <v>156.29740899999999</v>
      </c>
      <c r="D3857">
        <v>3.2891129428208286E-2</v>
      </c>
      <c r="E3857">
        <v>3.2891129428208286E-2</v>
      </c>
      <c r="F3857">
        <v>3855</v>
      </c>
      <c r="G3857">
        <f t="shared" ca="1" si="62"/>
        <v>1.1436865185291873E-2</v>
      </c>
    </row>
    <row r="3858" spans="2:7" x14ac:dyDescent="0.2">
      <c r="B3858" s="149">
        <v>39709</v>
      </c>
      <c r="C3858">
        <v>151.320313</v>
      </c>
      <c r="D3858">
        <v>-4.9895096567836028E-2</v>
      </c>
      <c r="E3858">
        <v>-4.9895096567836028E-2</v>
      </c>
      <c r="F3858">
        <v>3856</v>
      </c>
      <c r="G3858">
        <f t="shared" ca="1" si="62"/>
        <v>3.8688530529255902E-2</v>
      </c>
    </row>
    <row r="3859" spans="2:7" x14ac:dyDescent="0.2">
      <c r="B3859" s="149">
        <v>39708</v>
      </c>
      <c r="C3859">
        <v>159.266953</v>
      </c>
      <c r="D3859">
        <v>-5.4843650434136422E-3</v>
      </c>
      <c r="E3859">
        <v>-5.4843650434136422E-3</v>
      </c>
      <c r="F3859">
        <v>3857</v>
      </c>
      <c r="G3859">
        <f t="shared" ca="1" si="62"/>
        <v>-7.1580290713525088E-3</v>
      </c>
    </row>
    <row r="3860" spans="2:7" x14ac:dyDescent="0.2">
      <c r="B3860" s="149">
        <v>39707</v>
      </c>
      <c r="C3860">
        <v>160.14524800000001</v>
      </c>
      <c r="D3860">
        <v>-3.3080840698453962E-2</v>
      </c>
      <c r="E3860">
        <v>-3.3080840698453962E-2</v>
      </c>
      <c r="F3860">
        <v>3858</v>
      </c>
      <c r="G3860">
        <f t="shared" ca="1" si="62"/>
        <v>-2.1507058394428104E-2</v>
      </c>
    </row>
    <row r="3861" spans="2:7" x14ac:dyDescent="0.2">
      <c r="B3861" s="149">
        <v>39706</v>
      </c>
      <c r="C3861">
        <v>165.62423699999999</v>
      </c>
      <c r="D3861">
        <v>-5.2404842527925592E-2</v>
      </c>
      <c r="E3861">
        <v>-5.2404842527925592E-2</v>
      </c>
      <c r="F3861">
        <v>3859</v>
      </c>
      <c r="G3861">
        <f t="shared" ca="1" si="62"/>
        <v>3.1593573529203049E-2</v>
      </c>
    </row>
    <row r="3862" spans="2:7" x14ac:dyDescent="0.2">
      <c r="B3862" s="149">
        <v>39703</v>
      </c>
      <c r="C3862">
        <v>174.78375199999999</v>
      </c>
      <c r="D3862">
        <v>-1.4619123400130858E-2</v>
      </c>
      <c r="E3862">
        <v>-1.4619123400130858E-2</v>
      </c>
      <c r="F3862">
        <v>3860</v>
      </c>
      <c r="G3862">
        <f t="shared" ca="1" si="62"/>
        <v>-1.0588202359640711E-2</v>
      </c>
    </row>
    <row r="3863" spans="2:7" x14ac:dyDescent="0.2">
      <c r="B3863" s="149">
        <v>39702</v>
      </c>
      <c r="C3863">
        <v>177.376846</v>
      </c>
      <c r="D3863">
        <v>-1.6009463430149685E-2</v>
      </c>
      <c r="E3863">
        <v>-1.6009463430149685E-2</v>
      </c>
      <c r="F3863">
        <v>3861</v>
      </c>
      <c r="G3863">
        <f t="shared" ca="1" si="62"/>
        <v>3.9938740647360374E-2</v>
      </c>
    </row>
    <row r="3864" spans="2:7" x14ac:dyDescent="0.2">
      <c r="B3864" s="149">
        <v>39701</v>
      </c>
      <c r="C3864">
        <v>180.262756</v>
      </c>
      <c r="D3864">
        <v>3.2590169976226386E-3</v>
      </c>
      <c r="E3864">
        <v>3.2590169976226386E-3</v>
      </c>
      <c r="F3864">
        <v>3862</v>
      </c>
      <c r="G3864">
        <f t="shared" ca="1" si="62"/>
        <v>1.3499394918864106E-2</v>
      </c>
    </row>
    <row r="3865" spans="2:7" x14ac:dyDescent="0.2">
      <c r="B3865" s="149">
        <v>39700</v>
      </c>
      <c r="C3865">
        <v>179.67718500000001</v>
      </c>
      <c r="D3865">
        <v>1.6804485314372512E-2</v>
      </c>
      <c r="E3865">
        <v>1.6804485314372512E-2</v>
      </c>
      <c r="F3865">
        <v>3863</v>
      </c>
      <c r="G3865">
        <f t="shared" ca="1" si="62"/>
        <v>-4.0856021784762352E-2</v>
      </c>
    </row>
    <row r="3866" spans="2:7" x14ac:dyDescent="0.2">
      <c r="B3866" s="149">
        <v>39699</v>
      </c>
      <c r="C3866">
        <v>176.70770300000001</v>
      </c>
      <c r="D3866">
        <v>-4.4767411087858573E-3</v>
      </c>
      <c r="E3866">
        <v>-4.4767411087858573E-3</v>
      </c>
      <c r="F3866">
        <v>3864</v>
      </c>
      <c r="G3866">
        <f t="shared" ca="1" si="62"/>
        <v>7.8811602032002215E-2</v>
      </c>
    </row>
    <row r="3867" spans="2:7" x14ac:dyDescent="0.2">
      <c r="B3867" s="149">
        <v>39696</v>
      </c>
      <c r="C3867">
        <v>177.50233499999999</v>
      </c>
      <c r="D3867">
        <v>-2.8610768809602328E-2</v>
      </c>
      <c r="E3867">
        <v>-2.8610768809602328E-2</v>
      </c>
      <c r="F3867">
        <v>3865</v>
      </c>
      <c r="G3867">
        <f t="shared" ca="1" si="62"/>
        <v>2.2850109866110146E-2</v>
      </c>
    </row>
    <row r="3868" spans="2:7" x14ac:dyDescent="0.2">
      <c r="B3868" s="149">
        <v>39695</v>
      </c>
      <c r="C3868">
        <v>182.73039199999999</v>
      </c>
      <c r="D3868">
        <v>4.3678999475172163E-3</v>
      </c>
      <c r="E3868">
        <v>4.3678999475172163E-3</v>
      </c>
      <c r="F3868">
        <v>3866</v>
      </c>
      <c r="G3868">
        <f t="shared" ca="1" si="62"/>
        <v>3.984801064531634E-3</v>
      </c>
    </row>
    <row r="3869" spans="2:7" x14ac:dyDescent="0.2">
      <c r="B3869" s="149">
        <v>39693</v>
      </c>
      <c r="C3869">
        <v>181.93571499999999</v>
      </c>
      <c r="D3869">
        <v>-6.6225232457524418E-3</v>
      </c>
      <c r="E3869">
        <v>-6.6225232457524418E-3</v>
      </c>
      <c r="F3869">
        <v>3867</v>
      </c>
      <c r="G3869">
        <f t="shared" ca="1" si="62"/>
        <v>-5.3233452554988736E-2</v>
      </c>
    </row>
    <row r="3870" spans="2:7" x14ac:dyDescent="0.2">
      <c r="B3870" s="149">
        <v>39692</v>
      </c>
      <c r="C3870">
        <v>183.14862099999999</v>
      </c>
      <c r="D3870">
        <v>1.6011848897246194E-3</v>
      </c>
      <c r="E3870">
        <v>1.6011848897246194E-3</v>
      </c>
      <c r="F3870">
        <v>3868</v>
      </c>
      <c r="G3870">
        <f t="shared" ca="1" si="62"/>
        <v>2.2295114696450014E-2</v>
      </c>
    </row>
    <row r="3871" spans="2:7" x14ac:dyDescent="0.2">
      <c r="B3871" s="149">
        <v>39689</v>
      </c>
      <c r="C3871">
        <v>182.85583500000001</v>
      </c>
      <c r="D3871">
        <v>4.4433781678426432E-2</v>
      </c>
      <c r="E3871">
        <v>4.4433781678426432E-2</v>
      </c>
      <c r="F3871">
        <v>3869</v>
      </c>
      <c r="G3871">
        <f t="shared" ca="1" si="62"/>
        <v>4.4370404534806611E-2</v>
      </c>
    </row>
    <row r="3872" spans="2:7" x14ac:dyDescent="0.2">
      <c r="B3872" s="149">
        <v>39688</v>
      </c>
      <c r="C3872">
        <v>175.07652300000001</v>
      </c>
      <c r="D3872">
        <v>-3.2362491063006357E-2</v>
      </c>
      <c r="E3872">
        <v>-3.2362491063006357E-2</v>
      </c>
      <c r="F3872">
        <v>3870</v>
      </c>
      <c r="G3872">
        <f t="shared" ca="1" si="62"/>
        <v>-2.4220010755139004E-2</v>
      </c>
    </row>
    <row r="3873" spans="2:7" x14ac:dyDescent="0.2">
      <c r="B3873" s="149">
        <v>39687</v>
      </c>
      <c r="C3873">
        <v>180.93193099999999</v>
      </c>
      <c r="D3873">
        <v>2.6334370905296146E-2</v>
      </c>
      <c r="E3873">
        <v>2.6334370905296146E-2</v>
      </c>
      <c r="F3873">
        <v>3871</v>
      </c>
      <c r="G3873">
        <f t="shared" ca="1" si="62"/>
        <v>-3.5796302660917934E-2</v>
      </c>
    </row>
    <row r="3874" spans="2:7" x14ac:dyDescent="0.2">
      <c r="B3874" s="149">
        <v>39686</v>
      </c>
      <c r="C3874">
        <v>176.28945899999999</v>
      </c>
      <c r="D3874">
        <v>-1.0563303266971287E-2</v>
      </c>
      <c r="E3874">
        <v>-1.0563303266971287E-2</v>
      </c>
      <c r="F3874">
        <v>3872</v>
      </c>
      <c r="G3874">
        <f t="shared" ca="1" si="62"/>
        <v>-7.6385893478167662E-3</v>
      </c>
    </row>
    <row r="3875" spans="2:7" x14ac:dyDescent="0.2">
      <c r="B3875" s="149">
        <v>39685</v>
      </c>
      <c r="C3875">
        <v>178.171539</v>
      </c>
      <c r="D3875">
        <v>2.3479518843889241E-4</v>
      </c>
      <c r="E3875">
        <v>2.3479518843889241E-4</v>
      </c>
      <c r="F3875">
        <v>3873</v>
      </c>
      <c r="G3875">
        <f t="shared" ca="1" si="62"/>
        <v>3.3930123842881917E-2</v>
      </c>
    </row>
    <row r="3876" spans="2:7" x14ac:dyDescent="0.2">
      <c r="B3876" s="149">
        <v>39682</v>
      </c>
      <c r="C3876">
        <v>178.129715</v>
      </c>
      <c r="D3876">
        <v>-9.3822107390849742E-4</v>
      </c>
      <c r="E3876">
        <v>-9.3822107390849742E-4</v>
      </c>
      <c r="F3876">
        <v>3874</v>
      </c>
      <c r="G3876">
        <f t="shared" ca="1" si="62"/>
        <v>2.8440909131720465E-2</v>
      </c>
    </row>
    <row r="3877" spans="2:7" x14ac:dyDescent="0.2">
      <c r="B3877" s="149">
        <v>39681</v>
      </c>
      <c r="C3877">
        <v>178.296997</v>
      </c>
      <c r="D3877">
        <v>-2.1349964143371279E-2</v>
      </c>
      <c r="E3877">
        <v>-2.1349964143371279E-2</v>
      </c>
      <c r="F3877">
        <v>3875</v>
      </c>
      <c r="G3877">
        <f t="shared" ca="1" si="62"/>
        <v>7.1355471341938703E-2</v>
      </c>
    </row>
    <row r="3878" spans="2:7" x14ac:dyDescent="0.2">
      <c r="B3878" s="149">
        <v>39680</v>
      </c>
      <c r="C3878">
        <v>182.18667600000001</v>
      </c>
      <c r="D3878">
        <v>-4.58928242982001E-4</v>
      </c>
      <c r="E3878">
        <v>-4.58928242982001E-4</v>
      </c>
      <c r="F3878">
        <v>3876</v>
      </c>
      <c r="G3878">
        <f t="shared" ca="1" si="62"/>
        <v>-7.4953279074032263E-4</v>
      </c>
    </row>
    <row r="3879" spans="2:7" x14ac:dyDescent="0.2">
      <c r="B3879" s="149">
        <v>39679</v>
      </c>
      <c r="C3879">
        <v>182.27032500000001</v>
      </c>
      <c r="D3879">
        <v>-9.9954648998038815E-3</v>
      </c>
      <c r="E3879">
        <v>-9.9954648998038815E-3</v>
      </c>
      <c r="F3879">
        <v>3877</v>
      </c>
      <c r="G3879">
        <f t="shared" ca="1" si="62"/>
        <v>8.2889029022644667E-2</v>
      </c>
    </row>
    <row r="3880" spans="2:7" x14ac:dyDescent="0.2">
      <c r="B3880" s="149">
        <v>39678</v>
      </c>
      <c r="C3880">
        <v>184.11059599999999</v>
      </c>
      <c r="D3880">
        <v>-1.9599125066274443E-2</v>
      </c>
      <c r="E3880">
        <v>-1.9599125066274443E-2</v>
      </c>
      <c r="F3880">
        <v>3878</v>
      </c>
      <c r="G3880">
        <f t="shared" ca="1" si="62"/>
        <v>-1.5029041581504348E-2</v>
      </c>
    </row>
    <row r="3881" spans="2:7" x14ac:dyDescent="0.2">
      <c r="B3881" s="149">
        <v>39674</v>
      </c>
      <c r="C3881">
        <v>187.79113799999999</v>
      </c>
      <c r="D3881">
        <v>1.7909868988058752E-2</v>
      </c>
      <c r="E3881">
        <v>1.7909868988058752E-2</v>
      </c>
      <c r="F3881">
        <v>3879</v>
      </c>
      <c r="G3881">
        <f t="shared" ca="1" si="62"/>
        <v>4.2503992865500745E-2</v>
      </c>
    </row>
    <row r="3882" spans="2:7" x14ac:dyDescent="0.2">
      <c r="B3882" s="149">
        <v>39673</v>
      </c>
      <c r="C3882">
        <v>184.48699999999999</v>
      </c>
      <c r="D3882">
        <v>-1.1208259107760689E-2</v>
      </c>
      <c r="E3882">
        <v>-1.1208259107760689E-2</v>
      </c>
      <c r="F3882">
        <v>3880</v>
      </c>
      <c r="G3882">
        <f t="shared" ca="1" si="62"/>
        <v>2.6724452065953853E-2</v>
      </c>
    </row>
    <row r="3883" spans="2:7" x14ac:dyDescent="0.2">
      <c r="B3883" s="149">
        <v>39672</v>
      </c>
      <c r="C3883">
        <v>186.578217</v>
      </c>
      <c r="D3883">
        <v>-1.999114779557153E-2</v>
      </c>
      <c r="E3883">
        <v>-1.999114779557153E-2</v>
      </c>
      <c r="F3883">
        <v>3881</v>
      </c>
      <c r="G3883">
        <f t="shared" ca="1" si="62"/>
        <v>-2.0415580843650537E-2</v>
      </c>
    </row>
    <row r="3884" spans="2:7" x14ac:dyDescent="0.2">
      <c r="B3884" s="149">
        <v>39671</v>
      </c>
      <c r="C3884">
        <v>190.38421600000001</v>
      </c>
      <c r="D3884">
        <v>1.9484652335265435E-2</v>
      </c>
      <c r="E3884">
        <v>1.9484652335265435E-2</v>
      </c>
      <c r="F3884">
        <v>3882</v>
      </c>
      <c r="G3884">
        <f t="shared" ca="1" si="62"/>
        <v>-5.0872107192053838E-2</v>
      </c>
    </row>
    <row r="3885" spans="2:7" x14ac:dyDescent="0.2">
      <c r="B3885" s="149">
        <v>39668</v>
      </c>
      <c r="C3885">
        <v>186.745544</v>
      </c>
      <c r="D3885">
        <v>-3.1453156575445305E-2</v>
      </c>
      <c r="E3885">
        <v>-3.1453156575445305E-2</v>
      </c>
      <c r="F3885">
        <v>3883</v>
      </c>
      <c r="G3885">
        <f t="shared" ca="1" si="62"/>
        <v>-4.4199663460604444E-2</v>
      </c>
    </row>
    <row r="3886" spans="2:7" x14ac:dyDescent="0.2">
      <c r="B3886" s="149">
        <v>39667</v>
      </c>
      <c r="C3886">
        <v>192.81002799999999</v>
      </c>
      <c r="D3886">
        <v>-1.8104613403815771E-2</v>
      </c>
      <c r="E3886">
        <v>-1.8104613403815771E-2</v>
      </c>
      <c r="F3886">
        <v>3884</v>
      </c>
      <c r="G3886">
        <f t="shared" ca="1" si="62"/>
        <v>5.2875524694566439E-2</v>
      </c>
    </row>
    <row r="3887" spans="2:7" x14ac:dyDescent="0.2">
      <c r="B3887" s="149">
        <v>39666</v>
      </c>
      <c r="C3887">
        <v>196.36514299999999</v>
      </c>
      <c r="D3887">
        <v>1.5574473441840464E-2</v>
      </c>
      <c r="E3887">
        <v>1.5574473441840464E-2</v>
      </c>
      <c r="F3887">
        <v>3885</v>
      </c>
      <c r="G3887">
        <f t="shared" ca="1" si="62"/>
        <v>-4.9927278037013531E-4</v>
      </c>
    </row>
    <row r="3888" spans="2:7" x14ac:dyDescent="0.2">
      <c r="B3888" s="149">
        <v>39665</v>
      </c>
      <c r="C3888">
        <v>193.35375999999999</v>
      </c>
      <c r="D3888">
        <v>1.6267490235717351E-2</v>
      </c>
      <c r="E3888">
        <v>1.6267490235717351E-2</v>
      </c>
      <c r="F3888">
        <v>3886</v>
      </c>
      <c r="G3888">
        <f t="shared" ca="1" si="62"/>
        <v>-8.0608063065330554E-2</v>
      </c>
    </row>
    <row r="3889" spans="2:7" x14ac:dyDescent="0.2">
      <c r="B3889" s="149">
        <v>39664</v>
      </c>
      <c r="C3889">
        <v>190.25872799999999</v>
      </c>
      <c r="D3889">
        <v>4.6950306803723495E-2</v>
      </c>
      <c r="E3889">
        <v>4.6950306803723495E-2</v>
      </c>
      <c r="F3889">
        <v>3887</v>
      </c>
      <c r="G3889">
        <f t="shared" ca="1" si="62"/>
        <v>-2.172030777087677E-2</v>
      </c>
    </row>
    <row r="3890" spans="2:7" x14ac:dyDescent="0.2">
      <c r="B3890" s="149">
        <v>39661</v>
      </c>
      <c r="C3890">
        <v>181.726608</v>
      </c>
      <c r="D3890">
        <v>1.2348481016925171E-2</v>
      </c>
      <c r="E3890">
        <v>1.2348481016925171E-2</v>
      </c>
      <c r="F3890">
        <v>3888</v>
      </c>
      <c r="G3890">
        <f t="shared" ca="1" si="62"/>
        <v>1.6073661267210947E-2</v>
      </c>
    </row>
    <row r="3891" spans="2:7" x14ac:dyDescent="0.2">
      <c r="B3891" s="149">
        <v>39660</v>
      </c>
      <c r="C3891">
        <v>179.50993299999999</v>
      </c>
      <c r="D3891">
        <v>-1.4239627184200649E-2</v>
      </c>
      <c r="E3891">
        <v>-1.4239627184200649E-2</v>
      </c>
      <c r="F3891">
        <v>3889</v>
      </c>
      <c r="G3891">
        <f t="shared" ca="1" si="62"/>
        <v>3.0831815208596462E-2</v>
      </c>
    </row>
    <row r="3892" spans="2:7" x14ac:dyDescent="0.2">
      <c r="B3892" s="149">
        <v>39659</v>
      </c>
      <c r="C3892">
        <v>182.10301200000001</v>
      </c>
      <c r="D3892">
        <v>2.2964255597059111E-4</v>
      </c>
      <c r="E3892">
        <v>2.2964255597059111E-4</v>
      </c>
      <c r="F3892">
        <v>3890</v>
      </c>
      <c r="G3892">
        <f t="shared" ca="1" si="62"/>
        <v>-7.4348196863931792E-2</v>
      </c>
    </row>
    <row r="3893" spans="2:7" x14ac:dyDescent="0.2">
      <c r="B3893" s="149">
        <v>39658</v>
      </c>
      <c r="C3893">
        <v>182.06120300000001</v>
      </c>
      <c r="D3893">
        <v>8.105611693053032E-3</v>
      </c>
      <c r="E3893">
        <v>8.105611693053032E-3</v>
      </c>
      <c r="F3893">
        <v>3891</v>
      </c>
      <c r="G3893">
        <f t="shared" ca="1" si="62"/>
        <v>2.5204001851479696E-2</v>
      </c>
    </row>
    <row r="3894" spans="2:7" x14ac:dyDescent="0.2">
      <c r="B3894" s="149">
        <v>39657</v>
      </c>
      <c r="C3894">
        <v>180.597351</v>
      </c>
      <c r="D3894">
        <v>4.6330550900287724E-4</v>
      </c>
      <c r="E3894">
        <v>4.6330550900287724E-4</v>
      </c>
      <c r="F3894">
        <v>3892</v>
      </c>
      <c r="G3894">
        <f t="shared" ca="1" si="62"/>
        <v>2.6468536319637199E-3</v>
      </c>
    </row>
    <row r="3895" spans="2:7" x14ac:dyDescent="0.2">
      <c r="B3895" s="149">
        <v>39654</v>
      </c>
      <c r="C3895">
        <v>180.51371800000001</v>
      </c>
      <c r="D3895">
        <v>-4.4498438972015532E-2</v>
      </c>
      <c r="E3895">
        <v>-4.4498438972015532E-2</v>
      </c>
      <c r="F3895">
        <v>3893</v>
      </c>
      <c r="G3895">
        <f t="shared" ca="1" si="62"/>
        <v>4.1248744113674976E-2</v>
      </c>
    </row>
    <row r="3896" spans="2:7" x14ac:dyDescent="0.2">
      <c r="B3896" s="149">
        <v>39653</v>
      </c>
      <c r="C3896">
        <v>188.92037999999999</v>
      </c>
      <c r="D3896">
        <v>1.1419628454686736E-2</v>
      </c>
      <c r="E3896">
        <v>1.1419628454686736E-2</v>
      </c>
      <c r="F3896">
        <v>3894</v>
      </c>
      <c r="G3896">
        <f t="shared" ca="1" si="62"/>
        <v>-1.8405207770520026E-2</v>
      </c>
    </row>
    <row r="3897" spans="2:7" x14ac:dyDescent="0.2">
      <c r="B3897" s="149">
        <v>39652</v>
      </c>
      <c r="C3897">
        <v>186.78733800000001</v>
      </c>
      <c r="D3897">
        <v>3.0456790147498958E-2</v>
      </c>
      <c r="E3897">
        <v>3.0456790147498958E-2</v>
      </c>
      <c r="F3897">
        <v>3895</v>
      </c>
      <c r="G3897">
        <f t="shared" ca="1" si="62"/>
        <v>-1.3296296352009568E-2</v>
      </c>
    </row>
    <row r="3898" spans="2:7" x14ac:dyDescent="0.2">
      <c r="B3898" s="149">
        <v>39651</v>
      </c>
      <c r="C3898">
        <v>181.26654099999999</v>
      </c>
      <c r="D3898">
        <v>-5.9633902497193145E-3</v>
      </c>
      <c r="E3898">
        <v>-5.9633902497193145E-3</v>
      </c>
      <c r="F3898">
        <v>3896</v>
      </c>
      <c r="G3898">
        <f t="shared" ca="1" si="62"/>
        <v>8.9779606654704323E-3</v>
      </c>
    </row>
    <row r="3899" spans="2:7" x14ac:dyDescent="0.2">
      <c r="B3899" s="149">
        <v>39650</v>
      </c>
      <c r="C3899">
        <v>182.35398900000001</v>
      </c>
      <c r="D3899">
        <v>2.3955106432709223E-2</v>
      </c>
      <c r="E3899">
        <v>2.3955106432709223E-2</v>
      </c>
      <c r="F3899">
        <v>3897</v>
      </c>
      <c r="G3899">
        <f t="shared" ca="1" si="62"/>
        <v>-4.2535398873069459E-2</v>
      </c>
    </row>
    <row r="3900" spans="2:7" x14ac:dyDescent="0.2">
      <c r="B3900" s="149">
        <v>39647</v>
      </c>
      <c r="C3900">
        <v>178.087875</v>
      </c>
      <c r="D3900">
        <v>1.0680883160961755E-2</v>
      </c>
      <c r="E3900">
        <v>1.0680883160961755E-2</v>
      </c>
      <c r="F3900">
        <v>3898</v>
      </c>
      <c r="G3900">
        <f t="shared" ca="1" si="62"/>
        <v>-2.3501932549024725E-2</v>
      </c>
    </row>
    <row r="3901" spans="2:7" x14ac:dyDescent="0.2">
      <c r="B3901" s="149">
        <v>39646</v>
      </c>
      <c r="C3901">
        <v>176.20584099999999</v>
      </c>
      <c r="D3901">
        <v>-7.0702202246374218E-3</v>
      </c>
      <c r="E3901">
        <v>-7.0702202246374218E-3</v>
      </c>
      <c r="F3901">
        <v>3899</v>
      </c>
      <c r="G3901">
        <f t="shared" ca="1" si="62"/>
        <v>-2.1442953917058718E-2</v>
      </c>
    </row>
    <row r="3902" spans="2:7" x14ac:dyDescent="0.2">
      <c r="B3902" s="149">
        <v>39645</v>
      </c>
      <c r="C3902">
        <v>177.46052599999999</v>
      </c>
      <c r="D3902">
        <v>1.62874441339926E-2</v>
      </c>
      <c r="E3902">
        <v>1.62874441339926E-2</v>
      </c>
      <c r="F3902">
        <v>3900</v>
      </c>
      <c r="G3902">
        <f t="shared" ca="1" si="62"/>
        <v>3.0380833245383758E-3</v>
      </c>
    </row>
    <row r="3903" spans="2:7" x14ac:dyDescent="0.2">
      <c r="B3903" s="149">
        <v>39644</v>
      </c>
      <c r="C3903">
        <v>174.61646999999999</v>
      </c>
      <c r="D3903">
        <v>-6.1164882011412021E-2</v>
      </c>
      <c r="E3903">
        <v>-6.1164882011412021E-2</v>
      </c>
      <c r="F3903">
        <v>3901</v>
      </c>
      <c r="G3903">
        <f t="shared" ca="1" si="62"/>
        <v>-5.0288798916235545E-3</v>
      </c>
    </row>
    <row r="3904" spans="2:7" x14ac:dyDescent="0.2">
      <c r="B3904" s="149">
        <v>39643</v>
      </c>
      <c r="C3904">
        <v>185.99269100000001</v>
      </c>
      <c r="D3904">
        <v>-7.3659966552576898E-3</v>
      </c>
      <c r="E3904">
        <v>-7.3659966552576898E-3</v>
      </c>
      <c r="F3904">
        <v>3902</v>
      </c>
      <c r="G3904">
        <f t="shared" ca="1" si="62"/>
        <v>7.6795151441648359E-3</v>
      </c>
    </row>
    <row r="3905" spans="2:7" x14ac:dyDescent="0.2">
      <c r="B3905" s="149">
        <v>39640</v>
      </c>
      <c r="C3905">
        <v>187.37287900000001</v>
      </c>
      <c r="D3905">
        <v>-3.4054432384782098E-2</v>
      </c>
      <c r="E3905">
        <v>-3.4054432384782098E-2</v>
      </c>
      <c r="F3905">
        <v>3903</v>
      </c>
      <c r="G3905">
        <f t="shared" ca="1" si="62"/>
        <v>9.6123442671381207E-3</v>
      </c>
    </row>
    <row r="3906" spans="2:7" x14ac:dyDescent="0.2">
      <c r="B3906" s="149">
        <v>39639</v>
      </c>
      <c r="C3906">
        <v>193.978714</v>
      </c>
      <c r="D3906">
        <v>1.6768222032537486E-2</v>
      </c>
      <c r="E3906">
        <v>1.6768222032537486E-2</v>
      </c>
      <c r="F3906">
        <v>3904</v>
      </c>
      <c r="G3906">
        <f t="shared" ca="1" si="62"/>
        <v>-2.691756752899847E-2</v>
      </c>
    </row>
    <row r="3907" spans="2:7" x14ac:dyDescent="0.2">
      <c r="B3907" s="149">
        <v>39638</v>
      </c>
      <c r="C3907">
        <v>190.77967799999999</v>
      </c>
      <c r="D3907">
        <v>1.4358395459256674E-2</v>
      </c>
      <c r="E3907">
        <v>1.4358395459256674E-2</v>
      </c>
      <c r="F3907">
        <v>3905</v>
      </c>
      <c r="G3907">
        <f t="shared" ref="G3907:G3970" ca="1" si="63">_xlfn.NORM.INV(RAND(),$N$5,$N$6)</f>
        <v>-3.8241638507426581E-2</v>
      </c>
    </row>
    <row r="3908" spans="2:7" x14ac:dyDescent="0.2">
      <c r="B3908" s="149">
        <v>39637</v>
      </c>
      <c r="C3908">
        <v>188.07916299999999</v>
      </c>
      <c r="D3908">
        <v>-5.8248378151331222E-2</v>
      </c>
      <c r="E3908">
        <v>-5.8248378151331222E-2</v>
      </c>
      <c r="F3908">
        <v>3906</v>
      </c>
      <c r="G3908">
        <f t="shared" ca="1" si="63"/>
        <v>1.6677336123119984E-2</v>
      </c>
    </row>
    <row r="3909" spans="2:7" x14ac:dyDescent="0.2">
      <c r="B3909" s="149">
        <v>39636</v>
      </c>
      <c r="C3909">
        <v>199.71206699999999</v>
      </c>
      <c r="D3909">
        <v>4.7504847092179121E-2</v>
      </c>
      <c r="E3909">
        <v>4.7504847092179121E-2</v>
      </c>
      <c r="F3909">
        <v>3907</v>
      </c>
      <c r="G3909">
        <f t="shared" ca="1" si="63"/>
        <v>-3.8036898308578024E-2</v>
      </c>
    </row>
    <row r="3910" spans="2:7" x14ac:dyDescent="0.2">
      <c r="B3910" s="149">
        <v>39633</v>
      </c>
      <c r="C3910">
        <v>190.65502900000001</v>
      </c>
      <c r="D3910">
        <v>2.9847415641368166E-2</v>
      </c>
      <c r="E3910">
        <v>2.9847415641368166E-2</v>
      </c>
      <c r="F3910">
        <v>3908</v>
      </c>
      <c r="G3910">
        <f t="shared" ca="1" si="63"/>
        <v>-6.710168674168608E-3</v>
      </c>
    </row>
    <row r="3911" spans="2:7" x14ac:dyDescent="0.2">
      <c r="B3911" s="149">
        <v>39632</v>
      </c>
      <c r="C3911">
        <v>185.12939499999999</v>
      </c>
      <c r="D3911">
        <v>-4.3160774303315219E-2</v>
      </c>
      <c r="E3911">
        <v>-4.3160774303315219E-2</v>
      </c>
      <c r="F3911">
        <v>3909</v>
      </c>
      <c r="G3911">
        <f t="shared" ca="1" si="63"/>
        <v>-1.6157490267878064E-2</v>
      </c>
    </row>
    <row r="3912" spans="2:7" x14ac:dyDescent="0.2">
      <c r="B3912" s="149">
        <v>39631</v>
      </c>
      <c r="C3912">
        <v>193.48014800000001</v>
      </c>
      <c r="D3912">
        <v>-1.7095828963384851E-2</v>
      </c>
      <c r="E3912">
        <v>-1.7095828963384851E-2</v>
      </c>
      <c r="F3912">
        <v>3910</v>
      </c>
      <c r="G3912">
        <f t="shared" ca="1" si="63"/>
        <v>-2.8556202581759161E-2</v>
      </c>
    </row>
    <row r="3913" spans="2:7" x14ac:dyDescent="0.2">
      <c r="B3913" s="149">
        <v>39630</v>
      </c>
      <c r="C3913">
        <v>196.845383</v>
      </c>
      <c r="D3913">
        <v>-1.1062518652597176E-2</v>
      </c>
      <c r="E3913">
        <v>-1.1062518652597176E-2</v>
      </c>
      <c r="F3913">
        <v>3911</v>
      </c>
      <c r="G3913">
        <f t="shared" ca="1" si="63"/>
        <v>8.6632642390090699E-3</v>
      </c>
    </row>
    <row r="3914" spans="2:7" x14ac:dyDescent="0.2">
      <c r="B3914" s="149">
        <v>39629</v>
      </c>
      <c r="C3914">
        <v>199.047348</v>
      </c>
      <c r="D3914">
        <v>-4.6567234670448182E-2</v>
      </c>
      <c r="E3914">
        <v>-4.6567234670448182E-2</v>
      </c>
      <c r="F3914">
        <v>3912</v>
      </c>
      <c r="G3914">
        <f t="shared" ca="1" si="63"/>
        <v>4.3536778202604501E-2</v>
      </c>
    </row>
    <row r="3915" spans="2:7" x14ac:dyDescent="0.2">
      <c r="B3915" s="149">
        <v>39626</v>
      </c>
      <c r="C3915">
        <v>208.76915</v>
      </c>
      <c r="D3915">
        <v>-1.7210865279237597E-2</v>
      </c>
      <c r="E3915">
        <v>-1.7210865279237597E-2</v>
      </c>
      <c r="F3915">
        <v>3913</v>
      </c>
      <c r="G3915">
        <f t="shared" ca="1" si="63"/>
        <v>9.1950961042185607E-3</v>
      </c>
    </row>
    <row r="3916" spans="2:7" x14ac:dyDescent="0.2">
      <c r="B3916" s="149">
        <v>39625</v>
      </c>
      <c r="C3916">
        <v>212.42517100000001</v>
      </c>
      <c r="D3916">
        <v>3.7297703548461042E-3</v>
      </c>
      <c r="E3916">
        <v>3.7297703548461042E-3</v>
      </c>
      <c r="F3916">
        <v>3914</v>
      </c>
      <c r="G3916">
        <f t="shared" ca="1" si="63"/>
        <v>1.9925621493325593E-2</v>
      </c>
    </row>
    <row r="3917" spans="2:7" x14ac:dyDescent="0.2">
      <c r="B3917" s="149">
        <v>39624</v>
      </c>
      <c r="C3917">
        <v>211.635818</v>
      </c>
      <c r="D3917">
        <v>-1.9614759138737535E-4</v>
      </c>
      <c r="E3917">
        <v>-1.9614759138737535E-4</v>
      </c>
      <c r="F3917">
        <v>3915</v>
      </c>
      <c r="G3917">
        <f t="shared" ca="1" si="63"/>
        <v>5.6423629759061421E-3</v>
      </c>
    </row>
    <row r="3918" spans="2:7" x14ac:dyDescent="0.2">
      <c r="B3918" s="149">
        <v>39623</v>
      </c>
      <c r="C3918">
        <v>211.67733799999999</v>
      </c>
      <c r="D3918">
        <v>1.9665212968583883E-3</v>
      </c>
      <c r="E3918">
        <v>1.9665212968583883E-3</v>
      </c>
      <c r="F3918">
        <v>3916</v>
      </c>
      <c r="G3918">
        <f t="shared" ca="1" si="63"/>
        <v>4.6540617187761403E-2</v>
      </c>
    </row>
    <row r="3919" spans="2:7" x14ac:dyDescent="0.2">
      <c r="B3919" s="149">
        <v>39622</v>
      </c>
      <c r="C3919">
        <v>211.261887</v>
      </c>
      <c r="D3919">
        <v>-2.7352759069778559E-2</v>
      </c>
      <c r="E3919">
        <v>-2.7352759069778559E-2</v>
      </c>
      <c r="F3919">
        <v>3917</v>
      </c>
      <c r="G3919">
        <f t="shared" ca="1" si="63"/>
        <v>-3.553598335616414E-2</v>
      </c>
    </row>
    <row r="3920" spans="2:7" x14ac:dyDescent="0.2">
      <c r="B3920" s="149">
        <v>39619</v>
      </c>
      <c r="C3920">
        <v>217.202988</v>
      </c>
      <c r="D3920">
        <v>-1.747790482053984E-2</v>
      </c>
      <c r="E3920">
        <v>-1.747790482053984E-2</v>
      </c>
      <c r="F3920">
        <v>3918</v>
      </c>
      <c r="G3920">
        <f t="shared" ca="1" si="63"/>
        <v>-7.5222491060621899E-2</v>
      </c>
    </row>
    <row r="3921" spans="2:7" x14ac:dyDescent="0.2">
      <c r="B3921" s="149">
        <v>39618</v>
      </c>
      <c r="C3921">
        <v>221.06677199999999</v>
      </c>
      <c r="D3921">
        <v>3.2049159800777729E-3</v>
      </c>
      <c r="E3921">
        <v>3.2049159800777729E-3</v>
      </c>
      <c r="F3921">
        <v>3919</v>
      </c>
      <c r="G3921">
        <f t="shared" ca="1" si="63"/>
        <v>1.8904236821988209E-3</v>
      </c>
    </row>
    <row r="3922" spans="2:7" x14ac:dyDescent="0.2">
      <c r="B3922" s="149">
        <v>39617</v>
      </c>
      <c r="C3922">
        <v>220.360535</v>
      </c>
      <c r="D3922">
        <v>3.7731965446114395E-4</v>
      </c>
      <c r="E3922">
        <v>3.7731965446114395E-4</v>
      </c>
      <c r="F3922">
        <v>3920</v>
      </c>
      <c r="G3922">
        <f t="shared" ca="1" si="63"/>
        <v>1.6164108294442543E-2</v>
      </c>
    </row>
    <row r="3923" spans="2:7" x14ac:dyDescent="0.2">
      <c r="B3923" s="149">
        <v>39616</v>
      </c>
      <c r="C3923">
        <v>220.27742000000001</v>
      </c>
      <c r="D3923">
        <v>-1.5047172875719701E-2</v>
      </c>
      <c r="E3923">
        <v>-1.5047172875719701E-2</v>
      </c>
      <c r="F3923">
        <v>3921</v>
      </c>
      <c r="G3923">
        <f t="shared" ca="1" si="63"/>
        <v>8.2422383405647143E-3</v>
      </c>
    </row>
    <row r="3924" spans="2:7" x14ac:dyDescent="0.2">
      <c r="B3924" s="149">
        <v>39615</v>
      </c>
      <c r="C3924">
        <v>223.64260899999999</v>
      </c>
      <c r="D3924">
        <v>9.9436790912223825E-3</v>
      </c>
      <c r="E3924">
        <v>9.9436790912223825E-3</v>
      </c>
      <c r="F3924">
        <v>3922</v>
      </c>
      <c r="G3924">
        <f t="shared" ca="1" si="63"/>
        <v>-3.4601356642652542E-2</v>
      </c>
    </row>
    <row r="3925" spans="2:7" x14ac:dyDescent="0.2">
      <c r="B3925" s="149">
        <v>39612</v>
      </c>
      <c r="C3925">
        <v>221.440674</v>
      </c>
      <c r="D3925">
        <v>5.4705166783230895E-3</v>
      </c>
      <c r="E3925">
        <v>5.4705166783230895E-3</v>
      </c>
      <c r="F3925">
        <v>3923</v>
      </c>
      <c r="G3925">
        <f t="shared" ca="1" si="63"/>
        <v>1.6121410041578681E-2</v>
      </c>
    </row>
    <row r="3926" spans="2:7" x14ac:dyDescent="0.2">
      <c r="B3926" s="149">
        <v>39611</v>
      </c>
      <c r="C3926">
        <v>220.23587000000001</v>
      </c>
      <c r="D3926">
        <v>-5.2038647969302097E-2</v>
      </c>
      <c r="E3926">
        <v>-5.2038647969302097E-2</v>
      </c>
      <c r="F3926">
        <v>3924</v>
      </c>
      <c r="G3926">
        <f t="shared" ca="1" si="63"/>
        <v>-1.4647281912374062E-2</v>
      </c>
    </row>
    <row r="3927" spans="2:7" x14ac:dyDescent="0.2">
      <c r="B3927" s="149">
        <v>39610</v>
      </c>
      <c r="C3927">
        <v>232.32579000000001</v>
      </c>
      <c r="D3927">
        <v>7.1264545049800551E-2</v>
      </c>
      <c r="E3927">
        <v>7.1264545049800551E-2</v>
      </c>
      <c r="F3927">
        <v>3925</v>
      </c>
      <c r="G3927">
        <f t="shared" ca="1" si="63"/>
        <v>-4.2583223602581904E-2</v>
      </c>
    </row>
    <row r="3928" spans="2:7" x14ac:dyDescent="0.2">
      <c r="B3928" s="149">
        <v>39609</v>
      </c>
      <c r="C3928">
        <v>216.87060500000001</v>
      </c>
      <c r="D3928">
        <v>-8.35868942010198E-3</v>
      </c>
      <c r="E3928">
        <v>-8.35868942010198E-3</v>
      </c>
      <c r="F3928">
        <v>3926</v>
      </c>
      <c r="G3928">
        <f t="shared" ca="1" si="63"/>
        <v>3.659161104004665E-2</v>
      </c>
    </row>
    <row r="3929" spans="2:7" x14ac:dyDescent="0.2">
      <c r="B3929" s="149">
        <v>39608</v>
      </c>
      <c r="C3929">
        <v>218.69863900000001</v>
      </c>
      <c r="D3929">
        <v>-3.412848946330517E-2</v>
      </c>
      <c r="E3929">
        <v>-3.412848946330517E-2</v>
      </c>
      <c r="F3929">
        <v>3927</v>
      </c>
      <c r="G3929">
        <f t="shared" ca="1" si="63"/>
        <v>1.4182846287848138E-2</v>
      </c>
    </row>
    <row r="3930" spans="2:7" x14ac:dyDescent="0.2">
      <c r="B3930" s="149">
        <v>39605</v>
      </c>
      <c r="C3930">
        <v>226.42622399999999</v>
      </c>
      <c r="D3930">
        <v>2.0026214971242413E-2</v>
      </c>
      <c r="E3930">
        <v>2.0026214971242413E-2</v>
      </c>
      <c r="F3930">
        <v>3928</v>
      </c>
      <c r="G3930">
        <f t="shared" ca="1" si="63"/>
        <v>-4.0529485552325197E-2</v>
      </c>
    </row>
    <row r="3931" spans="2:7" x14ac:dyDescent="0.2">
      <c r="B3931" s="149">
        <v>39604</v>
      </c>
      <c r="C3931">
        <v>221.98078899999999</v>
      </c>
      <c r="D3931">
        <v>-3.171643465806436E-3</v>
      </c>
      <c r="E3931">
        <v>-3.171643465806436E-3</v>
      </c>
      <c r="F3931">
        <v>3929</v>
      </c>
      <c r="G3931">
        <f t="shared" ca="1" si="63"/>
        <v>-2.0036702612383002E-2</v>
      </c>
    </row>
    <row r="3932" spans="2:7" x14ac:dyDescent="0.2">
      <c r="B3932" s="149">
        <v>39603</v>
      </c>
      <c r="C3932">
        <v>222.687073</v>
      </c>
      <c r="D3932">
        <v>-3.1791546140832724E-2</v>
      </c>
      <c r="E3932">
        <v>-3.1791546140832724E-2</v>
      </c>
      <c r="F3932">
        <v>3930</v>
      </c>
      <c r="G3932">
        <f t="shared" ca="1" si="63"/>
        <v>1.931639220742086E-2</v>
      </c>
    </row>
    <row r="3933" spans="2:7" x14ac:dyDescent="0.2">
      <c r="B3933" s="149">
        <v>39602</v>
      </c>
      <c r="C3933">
        <v>229.9991</v>
      </c>
      <c r="D3933">
        <v>-1.1428770568121567E-2</v>
      </c>
      <c r="E3933">
        <v>-1.1428770568121567E-2</v>
      </c>
      <c r="F3933">
        <v>3931</v>
      </c>
      <c r="G3933">
        <f t="shared" ca="1" si="63"/>
        <v>-1.9233507289811839E-5</v>
      </c>
    </row>
    <row r="3934" spans="2:7" x14ac:dyDescent="0.2">
      <c r="B3934" s="149">
        <v>39601</v>
      </c>
      <c r="C3934">
        <v>232.658096</v>
      </c>
      <c r="D3934">
        <v>-1.7868954755793605E-4</v>
      </c>
      <c r="E3934">
        <v>-1.7868954755793605E-4</v>
      </c>
      <c r="F3934">
        <v>3932</v>
      </c>
      <c r="G3934">
        <f t="shared" ca="1" si="63"/>
        <v>-0.13190061576761875</v>
      </c>
    </row>
    <row r="3935" spans="2:7" x14ac:dyDescent="0.2">
      <c r="B3935" s="149">
        <v>39598</v>
      </c>
      <c r="C3935">
        <v>232.69967700000001</v>
      </c>
      <c r="D3935">
        <v>1.3205376100441842E-2</v>
      </c>
      <c r="E3935">
        <v>1.3205376100441842E-2</v>
      </c>
      <c r="F3935">
        <v>3933</v>
      </c>
      <c r="G3935">
        <f t="shared" ca="1" si="63"/>
        <v>-3.2534492469668642E-2</v>
      </c>
    </row>
    <row r="3936" spans="2:7" x14ac:dyDescent="0.2">
      <c r="B3936" s="149">
        <v>39597</v>
      </c>
      <c r="C3936">
        <v>229.66684000000001</v>
      </c>
      <c r="D3936">
        <v>-3.1025074228204896E-2</v>
      </c>
      <c r="E3936">
        <v>-3.1025074228204896E-2</v>
      </c>
      <c r="F3936">
        <v>3934</v>
      </c>
      <c r="G3936">
        <f t="shared" ca="1" si="63"/>
        <v>2.1780767778749609E-2</v>
      </c>
    </row>
    <row r="3937" spans="2:7" x14ac:dyDescent="0.2">
      <c r="B3937" s="149">
        <v>39596</v>
      </c>
      <c r="C3937">
        <v>237.02041600000001</v>
      </c>
      <c r="D3937">
        <v>-2.7970186081317E-3</v>
      </c>
      <c r="E3937">
        <v>-2.7970186081317E-3</v>
      </c>
      <c r="F3937">
        <v>3935</v>
      </c>
      <c r="G3937">
        <f t="shared" ca="1" si="63"/>
        <v>6.0124725693103696E-2</v>
      </c>
    </row>
    <row r="3938" spans="2:7" x14ac:dyDescent="0.2">
      <c r="B3938" s="149">
        <v>39595</v>
      </c>
      <c r="C3938">
        <v>237.685226</v>
      </c>
      <c r="D3938">
        <v>3.3321901586419941E-3</v>
      </c>
      <c r="E3938">
        <v>3.3321901586419941E-3</v>
      </c>
      <c r="F3938">
        <v>3936</v>
      </c>
      <c r="G3938">
        <f t="shared" ca="1" si="63"/>
        <v>-1.3141382942769002E-2</v>
      </c>
    </row>
    <row r="3939" spans="2:7" x14ac:dyDescent="0.2">
      <c r="B3939" s="149">
        <v>39594</v>
      </c>
      <c r="C3939">
        <v>236.89584400000001</v>
      </c>
      <c r="D3939">
        <v>-4.5389826746949653E-3</v>
      </c>
      <c r="E3939">
        <v>-4.5389826746949653E-3</v>
      </c>
      <c r="F3939">
        <v>3937</v>
      </c>
      <c r="G3939">
        <f t="shared" ca="1" si="63"/>
        <v>8.2169384833709891E-3</v>
      </c>
    </row>
    <row r="3940" spans="2:7" x14ac:dyDescent="0.2">
      <c r="B3940" s="149">
        <v>39591</v>
      </c>
      <c r="C3940">
        <v>237.97601299999999</v>
      </c>
      <c r="D3940">
        <v>1.0482873309276674E-3</v>
      </c>
      <c r="E3940">
        <v>1.0482873309276674E-3</v>
      </c>
      <c r="F3940">
        <v>3938</v>
      </c>
      <c r="G3940">
        <f t="shared" ca="1" si="63"/>
        <v>2.0592949892367075E-2</v>
      </c>
    </row>
    <row r="3941" spans="2:7" x14ac:dyDescent="0.2">
      <c r="B3941" s="149">
        <v>39590</v>
      </c>
      <c r="C3941">
        <v>237.72680700000001</v>
      </c>
      <c r="D3941">
        <v>-8.490381743712503E-3</v>
      </c>
      <c r="E3941">
        <v>-8.490381743712503E-3</v>
      </c>
      <c r="F3941">
        <v>3939</v>
      </c>
      <c r="G3941">
        <f t="shared" ca="1" si="63"/>
        <v>-6.7223847004758919E-2</v>
      </c>
    </row>
    <row r="3942" spans="2:7" x14ac:dyDescent="0.2">
      <c r="B3942" s="149">
        <v>39589</v>
      </c>
      <c r="C3942">
        <v>239.76248200000001</v>
      </c>
      <c r="D3942">
        <v>1.9095715685378011E-3</v>
      </c>
      <c r="E3942">
        <v>1.9095715685378011E-3</v>
      </c>
      <c r="F3942">
        <v>3940</v>
      </c>
      <c r="G3942">
        <f t="shared" ca="1" si="63"/>
        <v>2.4435650392939431E-2</v>
      </c>
    </row>
    <row r="3943" spans="2:7" x14ac:dyDescent="0.2">
      <c r="B3943" s="149">
        <v>39588</v>
      </c>
      <c r="C3943">
        <v>239.305511</v>
      </c>
      <c r="D3943">
        <v>1.4799266068951857E-2</v>
      </c>
      <c r="E3943">
        <v>1.4799266068951857E-2</v>
      </c>
      <c r="F3943">
        <v>3941</v>
      </c>
      <c r="G3943">
        <f t="shared" ca="1" si="63"/>
        <v>3.7678363743111398E-2</v>
      </c>
    </row>
    <row r="3944" spans="2:7" x14ac:dyDescent="0.2">
      <c r="B3944" s="149">
        <v>39584</v>
      </c>
      <c r="C3944">
        <v>235.81561300000001</v>
      </c>
      <c r="D3944">
        <v>1.3209664916195745E-2</v>
      </c>
      <c r="E3944">
        <v>1.3209664916195745E-2</v>
      </c>
      <c r="F3944">
        <v>3942</v>
      </c>
      <c r="G3944">
        <f t="shared" ca="1" si="63"/>
        <v>1.7358080805320163E-2</v>
      </c>
    </row>
    <row r="3945" spans="2:7" x14ac:dyDescent="0.2">
      <c r="B3945" s="149">
        <v>39583</v>
      </c>
      <c r="C3945">
        <v>232.74118000000001</v>
      </c>
      <c r="D3945">
        <v>2.1516987082128718E-2</v>
      </c>
      <c r="E3945">
        <v>2.1516987082128718E-2</v>
      </c>
      <c r="F3945">
        <v>3943</v>
      </c>
      <c r="G3945">
        <f t="shared" ca="1" si="63"/>
        <v>-3.6264928680085254E-2</v>
      </c>
    </row>
    <row r="3946" spans="2:7" x14ac:dyDescent="0.2">
      <c r="B3946" s="149">
        <v>39582</v>
      </c>
      <c r="C3946">
        <v>227.838776</v>
      </c>
      <c r="D3946">
        <v>1.480377004120156E-2</v>
      </c>
      <c r="E3946">
        <v>1.480377004120156E-2</v>
      </c>
      <c r="F3946">
        <v>3944</v>
      </c>
      <c r="G3946">
        <f t="shared" ca="1" si="63"/>
        <v>-6.4134547331224073E-3</v>
      </c>
    </row>
    <row r="3947" spans="2:7" x14ac:dyDescent="0.2">
      <c r="B3947" s="149">
        <v>39581</v>
      </c>
      <c r="C3947">
        <v>224.515106</v>
      </c>
      <c r="D3947">
        <v>-5.5208659244187653E-3</v>
      </c>
      <c r="E3947">
        <v>-5.5208659244187653E-3</v>
      </c>
      <c r="F3947">
        <v>3945</v>
      </c>
      <c r="G3947">
        <f t="shared" ca="1" si="63"/>
        <v>1.4776458733990413E-2</v>
      </c>
    </row>
    <row r="3948" spans="2:7" x14ac:dyDescent="0.2">
      <c r="B3948" s="149">
        <v>39580</v>
      </c>
      <c r="C3948">
        <v>225.761505</v>
      </c>
      <c r="D3948">
        <v>4.0651201803810879E-3</v>
      </c>
      <c r="E3948">
        <v>4.0651201803810879E-3</v>
      </c>
      <c r="F3948">
        <v>3946</v>
      </c>
      <c r="G3948">
        <f t="shared" ca="1" si="63"/>
        <v>1.5587311719834742E-2</v>
      </c>
    </row>
    <row r="3949" spans="2:7" x14ac:dyDescent="0.2">
      <c r="B3949" s="149">
        <v>39577</v>
      </c>
      <c r="C3949">
        <v>224.84747300000001</v>
      </c>
      <c r="D3949">
        <v>-2.8191515009101314E-2</v>
      </c>
      <c r="E3949">
        <v>-2.8191515009101314E-2</v>
      </c>
      <c r="F3949">
        <v>3947</v>
      </c>
      <c r="G3949">
        <f t="shared" ca="1" si="63"/>
        <v>-4.4070077917280216E-2</v>
      </c>
    </row>
    <row r="3950" spans="2:7" x14ac:dyDescent="0.2">
      <c r="B3950" s="149">
        <v>39576</v>
      </c>
      <c r="C3950">
        <v>231.370148</v>
      </c>
      <c r="D3950">
        <v>-7.6622901729482256E-3</v>
      </c>
      <c r="E3950">
        <v>-7.6622901729482256E-3</v>
      </c>
      <c r="F3950">
        <v>3948</v>
      </c>
      <c r="G3950">
        <f t="shared" ca="1" si="63"/>
        <v>-4.6770044689676625E-2</v>
      </c>
    </row>
    <row r="3951" spans="2:7" x14ac:dyDescent="0.2">
      <c r="B3951" s="149">
        <v>39575</v>
      </c>
      <c r="C3951">
        <v>233.15666200000001</v>
      </c>
      <c r="D3951">
        <v>-9.5305123557569722E-3</v>
      </c>
      <c r="E3951">
        <v>-9.5305123557569722E-3</v>
      </c>
      <c r="F3951">
        <v>3949</v>
      </c>
      <c r="G3951">
        <f t="shared" ca="1" si="63"/>
        <v>-4.3017889530135682E-3</v>
      </c>
    </row>
    <row r="3952" spans="2:7" x14ac:dyDescent="0.2">
      <c r="B3952" s="149">
        <v>39574</v>
      </c>
      <c r="C3952">
        <v>235.40014600000001</v>
      </c>
      <c r="D3952">
        <v>4.6098032862132458E-3</v>
      </c>
      <c r="E3952">
        <v>4.6098032862132458E-3</v>
      </c>
      <c r="F3952">
        <v>3950</v>
      </c>
      <c r="G3952">
        <f t="shared" ca="1" si="63"/>
        <v>6.6066664322701474E-2</v>
      </c>
    </row>
    <row r="3953" spans="2:7" x14ac:dyDescent="0.2">
      <c r="B3953" s="149">
        <v>39573</v>
      </c>
      <c r="C3953">
        <v>234.31997699999999</v>
      </c>
      <c r="D3953">
        <v>4.0946729387108284E-3</v>
      </c>
      <c r="E3953">
        <v>4.0946729387108284E-3</v>
      </c>
      <c r="F3953">
        <v>3951</v>
      </c>
      <c r="G3953">
        <f t="shared" ca="1" si="63"/>
        <v>2.2830650734052643E-2</v>
      </c>
    </row>
    <row r="3954" spans="2:7" x14ac:dyDescent="0.2">
      <c r="B3954" s="149">
        <v>39570</v>
      </c>
      <c r="C3954">
        <v>233.36442600000001</v>
      </c>
      <c r="D3954">
        <v>2.8566820915699011E-3</v>
      </c>
      <c r="E3954">
        <v>2.8566820915699011E-3</v>
      </c>
      <c r="F3954">
        <v>3952</v>
      </c>
      <c r="G3954">
        <f t="shared" ca="1" si="63"/>
        <v>2.8001099370731652E-2</v>
      </c>
    </row>
    <row r="3955" spans="2:7" x14ac:dyDescent="0.2">
      <c r="B3955" s="149">
        <v>39568</v>
      </c>
      <c r="C3955">
        <v>232.69967700000001</v>
      </c>
      <c r="D3955">
        <v>-3.3643818150085381E-2</v>
      </c>
      <c r="E3955">
        <v>-3.3643818150085381E-2</v>
      </c>
      <c r="F3955">
        <v>3953</v>
      </c>
      <c r="G3955">
        <f t="shared" ca="1" si="63"/>
        <v>1.6588306963381955E-2</v>
      </c>
    </row>
    <row r="3956" spans="2:7" x14ac:dyDescent="0.2">
      <c r="B3956" s="149">
        <v>39567</v>
      </c>
      <c r="C3956">
        <v>240.80114699999999</v>
      </c>
      <c r="D3956">
        <v>1.7245000893585809E-4</v>
      </c>
      <c r="E3956">
        <v>1.7245000893585809E-4</v>
      </c>
      <c r="F3956">
        <v>3954</v>
      </c>
      <c r="G3956">
        <f t="shared" ca="1" si="63"/>
        <v>-7.9992299744150924E-2</v>
      </c>
    </row>
    <row r="3957" spans="2:7" x14ac:dyDescent="0.2">
      <c r="B3957" s="149">
        <v>39566</v>
      </c>
      <c r="C3957">
        <v>240.75962799999999</v>
      </c>
      <c r="D3957">
        <v>-2.6214061890283243E-2</v>
      </c>
      <c r="E3957">
        <v>-2.6214061890283243E-2</v>
      </c>
      <c r="F3957">
        <v>3955</v>
      </c>
      <c r="G3957">
        <f t="shared" ca="1" si="63"/>
        <v>5.5216480926118625E-2</v>
      </c>
    </row>
    <row r="3958" spans="2:7" x14ac:dyDescent="0.2">
      <c r="B3958" s="149">
        <v>39563</v>
      </c>
      <c r="C3958">
        <v>247.240814</v>
      </c>
      <c r="D3958">
        <v>1.1775743505532349E-3</v>
      </c>
      <c r="E3958">
        <v>1.1775743505532349E-3</v>
      </c>
      <c r="F3958">
        <v>3956</v>
      </c>
      <c r="G3958">
        <f t="shared" ca="1" si="63"/>
        <v>-2.6499666203881285E-2</v>
      </c>
    </row>
    <row r="3959" spans="2:7" x14ac:dyDescent="0.2">
      <c r="B3959" s="149">
        <v>39562</v>
      </c>
      <c r="C3959">
        <v>246.95001199999999</v>
      </c>
      <c r="D3959">
        <v>3.3761380873030648E-3</v>
      </c>
      <c r="E3959">
        <v>3.3761380873030648E-3</v>
      </c>
      <c r="F3959">
        <v>3957</v>
      </c>
      <c r="G3959">
        <f t="shared" ca="1" si="63"/>
        <v>6.4656798905405544E-2</v>
      </c>
    </row>
    <row r="3960" spans="2:7" x14ac:dyDescent="0.2">
      <c r="B3960" s="149">
        <v>39561</v>
      </c>
      <c r="C3960">
        <v>246.11908</v>
      </c>
      <c r="D3960">
        <v>1.8605929871865377E-3</v>
      </c>
      <c r="E3960">
        <v>1.8605929871865377E-3</v>
      </c>
      <c r="F3960">
        <v>3958</v>
      </c>
      <c r="G3960">
        <f t="shared" ca="1" si="63"/>
        <v>2.2401518467637313E-2</v>
      </c>
    </row>
    <row r="3961" spans="2:7" x14ac:dyDescent="0.2">
      <c r="B3961" s="149">
        <v>39560</v>
      </c>
      <c r="C3961">
        <v>245.662003</v>
      </c>
      <c r="D3961">
        <v>1.1460879047364319E-2</v>
      </c>
      <c r="E3961">
        <v>1.1460879047364319E-2</v>
      </c>
      <c r="F3961">
        <v>3959</v>
      </c>
      <c r="G3961">
        <f t="shared" ca="1" si="63"/>
        <v>3.8698654438932673E-3</v>
      </c>
    </row>
    <row r="3962" spans="2:7" x14ac:dyDescent="0.2">
      <c r="B3962" s="149">
        <v>39559</v>
      </c>
      <c r="C3962">
        <v>242.87840299999999</v>
      </c>
      <c r="D3962">
        <v>2.6153797924196517E-2</v>
      </c>
      <c r="E3962">
        <v>2.6153797924196517E-2</v>
      </c>
      <c r="F3962">
        <v>3960</v>
      </c>
      <c r="G3962">
        <f t="shared" ca="1" si="63"/>
        <v>3.9431002750748838E-2</v>
      </c>
    </row>
    <row r="3963" spans="2:7" x14ac:dyDescent="0.2">
      <c r="B3963" s="149">
        <v>39555</v>
      </c>
      <c r="C3963">
        <v>236.68810999999999</v>
      </c>
      <c r="D3963">
        <v>2.463571038901487E-3</v>
      </c>
      <c r="E3963">
        <v>2.463571038901487E-3</v>
      </c>
      <c r="F3963">
        <v>3961</v>
      </c>
      <c r="G3963">
        <f t="shared" ca="1" si="63"/>
        <v>-1.4572186250577717E-3</v>
      </c>
    </row>
    <row r="3964" spans="2:7" x14ac:dyDescent="0.2">
      <c r="B3964" s="149">
        <v>39554</v>
      </c>
      <c r="C3964">
        <v>236.10644500000001</v>
      </c>
      <c r="D3964">
        <v>7.4455447237801375E-3</v>
      </c>
      <c r="E3964">
        <v>7.4455447237801375E-3</v>
      </c>
      <c r="F3964">
        <v>3962</v>
      </c>
      <c r="G3964">
        <f t="shared" ca="1" si="63"/>
        <v>-8.9834474585909364E-3</v>
      </c>
    </row>
    <row r="3965" spans="2:7" x14ac:dyDescent="0.2">
      <c r="B3965" s="149">
        <v>39553</v>
      </c>
      <c r="C3965">
        <v>234.36149599999999</v>
      </c>
      <c r="D3965">
        <v>4.9883269481289213E-3</v>
      </c>
      <c r="E3965">
        <v>4.9883269481289213E-3</v>
      </c>
      <c r="F3965">
        <v>3963</v>
      </c>
      <c r="G3965">
        <f t="shared" ca="1" si="63"/>
        <v>4.8166620925843E-2</v>
      </c>
    </row>
    <row r="3966" spans="2:7" x14ac:dyDescent="0.2">
      <c r="B3966" s="149">
        <v>39549</v>
      </c>
      <c r="C3966">
        <v>233.198227</v>
      </c>
      <c r="D3966">
        <v>-5.1400096690717078E-3</v>
      </c>
      <c r="E3966">
        <v>-5.1400096690717078E-3</v>
      </c>
      <c r="F3966">
        <v>3964</v>
      </c>
      <c r="G3966">
        <f t="shared" ca="1" si="63"/>
        <v>9.6513798780837341E-3</v>
      </c>
    </row>
    <row r="3967" spans="2:7" x14ac:dyDescent="0.2">
      <c r="B3967" s="149">
        <v>39548</v>
      </c>
      <c r="C3967">
        <v>234.40306100000001</v>
      </c>
      <c r="D3967">
        <v>-2.5224684959248126E-2</v>
      </c>
      <c r="E3967">
        <v>-2.5224684959248126E-2</v>
      </c>
      <c r="F3967">
        <v>3965</v>
      </c>
      <c r="G3967">
        <f t="shared" ca="1" si="63"/>
        <v>5.9361517117546636E-3</v>
      </c>
    </row>
    <row r="3968" spans="2:7" x14ac:dyDescent="0.2">
      <c r="B3968" s="149">
        <v>39547</v>
      </c>
      <c r="C3968">
        <v>240.46881099999999</v>
      </c>
      <c r="D3968">
        <v>4.420000134352333E-2</v>
      </c>
      <c r="E3968">
        <v>4.420000134352333E-2</v>
      </c>
      <c r="F3968">
        <v>3966</v>
      </c>
      <c r="G3968">
        <f t="shared" ca="1" si="63"/>
        <v>-4.509202012175835E-2</v>
      </c>
    </row>
    <row r="3969" spans="2:7" x14ac:dyDescent="0.2">
      <c r="B3969" s="149">
        <v>39546</v>
      </c>
      <c r="C3969">
        <v>230.28999300000001</v>
      </c>
      <c r="D3969">
        <v>-5.2047160373643545E-3</v>
      </c>
      <c r="E3969">
        <v>-5.2047160373643545E-3</v>
      </c>
      <c r="F3969">
        <v>3967</v>
      </c>
      <c r="G3969">
        <f t="shared" ca="1" si="63"/>
        <v>2.8636717885102492E-3</v>
      </c>
    </row>
    <row r="3970" spans="2:7" x14ac:dyDescent="0.2">
      <c r="B3970" s="149">
        <v>39545</v>
      </c>
      <c r="C3970">
        <v>231.49485799999999</v>
      </c>
      <c r="D3970">
        <v>3.9642419459245013E-3</v>
      </c>
      <c r="E3970">
        <v>3.9642419459245013E-3</v>
      </c>
      <c r="F3970">
        <v>3968</v>
      </c>
      <c r="G3970">
        <f t="shared" ca="1" si="63"/>
        <v>3.2418807180574785E-2</v>
      </c>
    </row>
    <row r="3971" spans="2:7" x14ac:dyDescent="0.2">
      <c r="B3971" s="149">
        <v>39542</v>
      </c>
      <c r="C3971">
        <v>230.58078</v>
      </c>
      <c r="D3971">
        <v>-6.0888897329742838E-3</v>
      </c>
      <c r="E3971">
        <v>-6.0888897329742838E-3</v>
      </c>
      <c r="F3971">
        <v>3969</v>
      </c>
      <c r="G3971">
        <f t="shared" ref="G3971:G4034" ca="1" si="64">_xlfn.NORM.INV(RAND(),$N$5,$N$6)</f>
        <v>-3.398215155144145E-2</v>
      </c>
    </row>
    <row r="3972" spans="2:7" x14ac:dyDescent="0.2">
      <c r="B3972" s="149">
        <v>39541</v>
      </c>
      <c r="C3972">
        <v>231.99336199999999</v>
      </c>
      <c r="D3972">
        <v>-4.9893491784507573E-3</v>
      </c>
      <c r="E3972">
        <v>-4.9893491784507573E-3</v>
      </c>
      <c r="F3972">
        <v>3970</v>
      </c>
      <c r="G3972">
        <f t="shared" ca="1" si="64"/>
        <v>-2.8688435694309899E-2</v>
      </c>
    </row>
    <row r="3973" spans="2:7" x14ac:dyDescent="0.2">
      <c r="B3973" s="149">
        <v>39540</v>
      </c>
      <c r="C3973">
        <v>233.15666200000001</v>
      </c>
      <c r="D3973">
        <v>-2.4885947039017557E-3</v>
      </c>
      <c r="E3973">
        <v>-2.4885947039017557E-3</v>
      </c>
      <c r="F3973">
        <v>3971</v>
      </c>
      <c r="G3973">
        <f t="shared" ca="1" si="64"/>
        <v>-1.8076887662315175E-2</v>
      </c>
    </row>
    <row r="3974" spans="2:7" x14ac:dyDescent="0.2">
      <c r="B3974" s="149">
        <v>39539</v>
      </c>
      <c r="C3974">
        <v>233.73834199999999</v>
      </c>
      <c r="D3974">
        <v>-1.2115842297186182E-2</v>
      </c>
      <c r="E3974">
        <v>-1.2115842297186182E-2</v>
      </c>
      <c r="F3974">
        <v>3972</v>
      </c>
      <c r="G3974">
        <f t="shared" ca="1" si="64"/>
        <v>-2.0342625492161506E-2</v>
      </c>
    </row>
    <row r="3975" spans="2:7" x14ac:dyDescent="0.2">
      <c r="B3975" s="149">
        <v>39538</v>
      </c>
      <c r="C3975">
        <v>236.60501099999999</v>
      </c>
      <c r="D3975">
        <v>-2.1645741183235211E-2</v>
      </c>
      <c r="E3975">
        <v>-2.1645741183235211E-2</v>
      </c>
      <c r="F3975">
        <v>3973</v>
      </c>
      <c r="G3975">
        <f t="shared" ca="1" si="64"/>
        <v>-2.6962175557348339E-4</v>
      </c>
    </row>
    <row r="3976" spans="2:7" x14ac:dyDescent="0.2">
      <c r="B3976" s="149">
        <v>39535</v>
      </c>
      <c r="C3976">
        <v>241.83981299999999</v>
      </c>
      <c r="D3976">
        <v>4.2816071439751816E-2</v>
      </c>
      <c r="E3976">
        <v>4.2816071439751816E-2</v>
      </c>
      <c r="F3976">
        <v>3974</v>
      </c>
      <c r="G3976">
        <f t="shared" ca="1" si="64"/>
        <v>-3.335154066966892E-3</v>
      </c>
    </row>
    <row r="3977" spans="2:7" x14ac:dyDescent="0.2">
      <c r="B3977" s="149">
        <v>39534</v>
      </c>
      <c r="C3977">
        <v>231.910324</v>
      </c>
      <c r="D3977">
        <v>-1.8290374908713818E-2</v>
      </c>
      <c r="E3977">
        <v>-1.8290374908713818E-2</v>
      </c>
      <c r="F3977">
        <v>3975</v>
      </c>
      <c r="G3977">
        <f t="shared" ca="1" si="64"/>
        <v>5.8359716294922911E-2</v>
      </c>
    </row>
    <row r="3978" spans="2:7" x14ac:dyDescent="0.2">
      <c r="B3978" s="149">
        <v>39533</v>
      </c>
      <c r="C3978">
        <v>236.23107899999999</v>
      </c>
      <c r="D3978">
        <v>-5.2333269154274796E-2</v>
      </c>
      <c r="E3978">
        <v>-5.2333269154274796E-2</v>
      </c>
      <c r="F3978">
        <v>3976</v>
      </c>
      <c r="G3978">
        <f t="shared" ca="1" si="64"/>
        <v>-2.0034947440218743E-3</v>
      </c>
    </row>
    <row r="3979" spans="2:7" x14ac:dyDescent="0.2">
      <c r="B3979" s="149">
        <v>39532</v>
      </c>
      <c r="C3979">
        <v>249.276535</v>
      </c>
      <c r="D3979">
        <v>-3.412754792697207E-2</v>
      </c>
      <c r="E3979">
        <v>-3.412754792697207E-2</v>
      </c>
      <c r="F3979">
        <v>3977</v>
      </c>
      <c r="G3979">
        <f t="shared" ca="1" si="64"/>
        <v>-1.1413745213558956E-2</v>
      </c>
    </row>
    <row r="3980" spans="2:7" x14ac:dyDescent="0.2">
      <c r="B3980" s="149">
        <v>39531</v>
      </c>
      <c r="C3980">
        <v>258.08431999999999</v>
      </c>
      <c r="D3980">
        <v>-7.1920362439007223E-3</v>
      </c>
      <c r="E3980">
        <v>-7.1920362439007223E-3</v>
      </c>
      <c r="F3980">
        <v>3978</v>
      </c>
      <c r="G3980">
        <f t="shared" ca="1" si="64"/>
        <v>-3.9879881190906949E-2</v>
      </c>
    </row>
    <row r="3981" spans="2:7" x14ac:dyDescent="0.2">
      <c r="B3981" s="149">
        <v>39526</v>
      </c>
      <c r="C3981">
        <v>259.95391799999999</v>
      </c>
      <c r="D3981">
        <v>-3.0274946605822425E-3</v>
      </c>
      <c r="E3981">
        <v>-3.0274946605822425E-3</v>
      </c>
      <c r="F3981">
        <v>3979</v>
      </c>
      <c r="G3981">
        <f t="shared" ca="1" si="64"/>
        <v>-2.6120814200614913E-2</v>
      </c>
    </row>
    <row r="3982" spans="2:7" x14ac:dyDescent="0.2">
      <c r="B3982" s="149">
        <v>39525</v>
      </c>
      <c r="C3982">
        <v>260.74331699999999</v>
      </c>
      <c r="D3982">
        <v>4.3218219810884494E-2</v>
      </c>
      <c r="E3982">
        <v>4.3218219810884494E-2</v>
      </c>
      <c r="F3982">
        <v>3980</v>
      </c>
      <c r="G3982">
        <f t="shared" ca="1" si="64"/>
        <v>-7.8150066796825401E-2</v>
      </c>
    </row>
    <row r="3983" spans="2:7" x14ac:dyDescent="0.2">
      <c r="B3983" s="149">
        <v>39524</v>
      </c>
      <c r="C3983">
        <v>249.94129899999999</v>
      </c>
      <c r="D3983">
        <v>-0.11698221616937429</v>
      </c>
      <c r="E3983">
        <v>-0.11698221616937429</v>
      </c>
      <c r="F3983">
        <v>3981</v>
      </c>
      <c r="G3983">
        <f t="shared" ca="1" si="64"/>
        <v>6.8259878375916211E-2</v>
      </c>
    </row>
    <row r="3984" spans="2:7" x14ac:dyDescent="0.2">
      <c r="B3984" s="149">
        <v>39521</v>
      </c>
      <c r="C3984">
        <v>283.05352800000003</v>
      </c>
      <c r="D3984">
        <v>0.15611753572156495</v>
      </c>
      <c r="E3984">
        <v>0.15611753572156495</v>
      </c>
      <c r="F3984">
        <v>3982</v>
      </c>
      <c r="G3984">
        <f t="shared" ca="1" si="64"/>
        <v>-1.5286258253281757E-2</v>
      </c>
    </row>
    <row r="3985" spans="2:7" x14ac:dyDescent="0.2">
      <c r="B3985" s="149">
        <v>39520</v>
      </c>
      <c r="C3985">
        <v>244.83109999999999</v>
      </c>
      <c r="D3985">
        <v>-4.303353667903119E-2</v>
      </c>
      <c r="E3985">
        <v>-4.303353667903119E-2</v>
      </c>
      <c r="F3985">
        <v>3983</v>
      </c>
      <c r="G3985">
        <f t="shared" ca="1" si="64"/>
        <v>-4.263015885462032E-2</v>
      </c>
    </row>
    <row r="3986" spans="2:7" x14ac:dyDescent="0.2">
      <c r="B3986" s="149">
        <v>39519</v>
      </c>
      <c r="C3986">
        <v>255.840836</v>
      </c>
      <c r="D3986">
        <v>-1.1874102944785657E-2</v>
      </c>
      <c r="E3986">
        <v>-1.1874102944785657E-2</v>
      </c>
      <c r="F3986">
        <v>3984</v>
      </c>
      <c r="G3986">
        <f t="shared" ca="1" si="64"/>
        <v>2.2690642264937017E-3</v>
      </c>
    </row>
    <row r="3987" spans="2:7" x14ac:dyDescent="0.2">
      <c r="B3987" s="149">
        <v>39518</v>
      </c>
      <c r="C3987">
        <v>258.91522200000003</v>
      </c>
      <c r="D3987">
        <v>6.1126832656353977E-2</v>
      </c>
      <c r="E3987">
        <v>6.1126832656353977E-2</v>
      </c>
      <c r="F3987">
        <v>3985</v>
      </c>
      <c r="G3987">
        <f t="shared" ca="1" si="64"/>
        <v>-7.5496540324382893E-3</v>
      </c>
    </row>
    <row r="3988" spans="2:7" x14ac:dyDescent="0.2">
      <c r="B3988" s="149">
        <v>39517</v>
      </c>
      <c r="C3988">
        <v>244.000259</v>
      </c>
      <c r="D3988">
        <v>-1.3106877248834817E-2</v>
      </c>
      <c r="E3988">
        <v>-1.3106877248834817E-2</v>
      </c>
      <c r="F3988">
        <v>3986</v>
      </c>
      <c r="G3988">
        <f t="shared" ca="1" si="64"/>
        <v>2.2082513726754337E-4</v>
      </c>
    </row>
    <row r="3989" spans="2:7" x14ac:dyDescent="0.2">
      <c r="B3989" s="149">
        <v>39514</v>
      </c>
      <c r="C3989">
        <v>247.240814</v>
      </c>
      <c r="D3989">
        <v>-6.0615642987611046E-2</v>
      </c>
      <c r="E3989">
        <v>-6.0615642987611046E-2</v>
      </c>
      <c r="F3989">
        <v>3987</v>
      </c>
      <c r="G3989">
        <f t="shared" ca="1" si="64"/>
        <v>1.0711486147892102E-2</v>
      </c>
    </row>
    <row r="3990" spans="2:7" x14ac:dyDescent="0.2">
      <c r="B3990" s="149">
        <v>39512</v>
      </c>
      <c r="C3990">
        <v>263.19451900000001</v>
      </c>
      <c r="D3990">
        <v>-2.3581940632426988E-2</v>
      </c>
      <c r="E3990">
        <v>-2.3581940632426988E-2</v>
      </c>
      <c r="F3990">
        <v>3988</v>
      </c>
      <c r="G3990">
        <f t="shared" ca="1" si="64"/>
        <v>-2.4729624651081208E-2</v>
      </c>
    </row>
    <row r="3991" spans="2:7" x14ac:dyDescent="0.2">
      <c r="B3991" s="149">
        <v>39511</v>
      </c>
      <c r="C3991">
        <v>269.55105600000002</v>
      </c>
      <c r="D3991">
        <v>-5.9164532093115826E-2</v>
      </c>
      <c r="E3991">
        <v>-5.9164532093115826E-2</v>
      </c>
      <c r="F3991">
        <v>3989</v>
      </c>
      <c r="G3991">
        <f t="shared" ca="1" si="64"/>
        <v>-3.6417975181815825E-2</v>
      </c>
    </row>
    <row r="3992" spans="2:7" x14ac:dyDescent="0.2">
      <c r="B3992" s="149">
        <v>39510</v>
      </c>
      <c r="C3992">
        <v>286.501801</v>
      </c>
      <c r="D3992">
        <v>-5.8823747192068378E-2</v>
      </c>
      <c r="E3992">
        <v>-5.8823747192068378E-2</v>
      </c>
      <c r="F3992">
        <v>3990</v>
      </c>
      <c r="G3992">
        <f t="shared" ca="1" si="64"/>
        <v>-2.8860502462385685E-2</v>
      </c>
    </row>
    <row r="3993" spans="2:7" x14ac:dyDescent="0.2">
      <c r="B3993" s="149">
        <v>39507</v>
      </c>
      <c r="C3993">
        <v>304.40823399999999</v>
      </c>
      <c r="D3993">
        <v>-1.769669316375384E-2</v>
      </c>
      <c r="E3993">
        <v>-1.769669316375384E-2</v>
      </c>
      <c r="F3993">
        <v>3991</v>
      </c>
      <c r="G3993">
        <f t="shared" ca="1" si="64"/>
        <v>-1.3093638411688591E-2</v>
      </c>
    </row>
    <row r="3994" spans="2:7" x14ac:dyDescent="0.2">
      <c r="B3994" s="149">
        <v>39506</v>
      </c>
      <c r="C3994">
        <v>309.89230300000003</v>
      </c>
      <c r="D3994">
        <v>1.0293809702401966E-2</v>
      </c>
      <c r="E3994">
        <v>1.0293809702401966E-2</v>
      </c>
      <c r="F3994">
        <v>3992</v>
      </c>
      <c r="G3994">
        <f t="shared" ca="1" si="64"/>
        <v>-1.9802784506498541E-2</v>
      </c>
    </row>
    <row r="3995" spans="2:7" x14ac:dyDescent="0.2">
      <c r="B3995" s="149">
        <v>39505</v>
      </c>
      <c r="C3995">
        <v>306.73483299999998</v>
      </c>
      <c r="D3995">
        <v>-2.4444957507698591E-2</v>
      </c>
      <c r="E3995">
        <v>-2.4444957507698591E-2</v>
      </c>
      <c r="F3995">
        <v>3993</v>
      </c>
      <c r="G3995">
        <f t="shared" ca="1" si="64"/>
        <v>-1.2820838130027859E-2</v>
      </c>
    </row>
    <row r="3996" spans="2:7" x14ac:dyDescent="0.2">
      <c r="B3996" s="149">
        <v>39504</v>
      </c>
      <c r="C3996">
        <v>314.42083700000001</v>
      </c>
      <c r="D3996">
        <v>1.7751428667759073E-2</v>
      </c>
      <c r="E3996">
        <v>1.7751428667759073E-2</v>
      </c>
      <c r="F3996">
        <v>3994</v>
      </c>
      <c r="G3996">
        <f t="shared" ca="1" si="64"/>
        <v>1.0859473816460076E-2</v>
      </c>
    </row>
    <row r="3997" spans="2:7" x14ac:dyDescent="0.2">
      <c r="B3997" s="149">
        <v>39503</v>
      </c>
      <c r="C3997">
        <v>308.93676799999997</v>
      </c>
      <c r="D3997">
        <v>-2.1965023129135782E-2</v>
      </c>
      <c r="E3997">
        <v>-2.1965023129135782E-2</v>
      </c>
      <c r="F3997">
        <v>3995</v>
      </c>
      <c r="G3997">
        <f t="shared" ca="1" si="64"/>
        <v>1.6871015197503288E-2</v>
      </c>
    </row>
    <row r="3998" spans="2:7" x14ac:dyDescent="0.2">
      <c r="B3998" s="149">
        <v>39500</v>
      </c>
      <c r="C3998">
        <v>315.87496900000002</v>
      </c>
      <c r="D3998">
        <v>-1.934722330424745E-2</v>
      </c>
      <c r="E3998">
        <v>-1.934722330424745E-2</v>
      </c>
      <c r="F3998">
        <v>3996</v>
      </c>
      <c r="G3998">
        <f t="shared" ca="1" si="64"/>
        <v>-1.3825471200944447E-2</v>
      </c>
    </row>
    <row r="3999" spans="2:7" x14ac:dyDescent="0.2">
      <c r="B3999" s="149">
        <v>39499</v>
      </c>
      <c r="C3999">
        <v>322.10684199999997</v>
      </c>
      <c r="D3999">
        <v>-9.327983100435663E-3</v>
      </c>
      <c r="E3999">
        <v>-9.327983100435663E-3</v>
      </c>
      <c r="F3999">
        <v>3997</v>
      </c>
      <c r="G3999">
        <f t="shared" ca="1" si="64"/>
        <v>4.9054514529160535E-3</v>
      </c>
    </row>
    <row r="4000" spans="2:7" x14ac:dyDescent="0.2">
      <c r="B4000" s="149">
        <v>39498</v>
      </c>
      <c r="C4000">
        <v>325.13974000000002</v>
      </c>
      <c r="D4000">
        <v>-2.9032126869199409E-2</v>
      </c>
      <c r="E4000">
        <v>-2.9032126869199409E-2</v>
      </c>
      <c r="F4000">
        <v>3998</v>
      </c>
      <c r="G4000">
        <f t="shared" ca="1" si="64"/>
        <v>4.0713135510445059E-2</v>
      </c>
    </row>
    <row r="4001" spans="2:7" x14ac:dyDescent="0.2">
      <c r="B4001" s="149">
        <v>39497</v>
      </c>
      <c r="C4001">
        <v>334.86148100000003</v>
      </c>
      <c r="D4001">
        <v>1.5880814159676616E-2</v>
      </c>
      <c r="E4001">
        <v>1.5880814159676616E-2</v>
      </c>
      <c r="F4001">
        <v>3999</v>
      </c>
      <c r="G4001">
        <f t="shared" ca="1" si="64"/>
        <v>1.2901829020512004E-2</v>
      </c>
    </row>
    <row r="4002" spans="2:7" x14ac:dyDescent="0.2">
      <c r="B4002" s="149">
        <v>39496</v>
      </c>
      <c r="C4002">
        <v>329.62673999999998</v>
      </c>
      <c r="D4002">
        <v>6.3824282181234399E-2</v>
      </c>
      <c r="E4002">
        <v>6.3824282181234399E-2</v>
      </c>
      <c r="F4002">
        <v>4000</v>
      </c>
      <c r="G4002">
        <f t="shared" ca="1" si="64"/>
        <v>-4.0170710864093309E-2</v>
      </c>
    </row>
    <row r="4003" spans="2:7" x14ac:dyDescent="0.2">
      <c r="B4003" s="149">
        <v>39493</v>
      </c>
      <c r="C4003">
        <v>309.85073899999998</v>
      </c>
      <c r="D4003">
        <v>4.22021928379646E-2</v>
      </c>
      <c r="E4003">
        <v>4.22021928379646E-2</v>
      </c>
      <c r="F4003">
        <v>4001</v>
      </c>
      <c r="G4003">
        <f t="shared" ca="1" si="64"/>
        <v>-3.2006695057669489E-2</v>
      </c>
    </row>
    <row r="4004" spans="2:7" x14ac:dyDescent="0.2">
      <c r="B4004" s="149">
        <v>39492</v>
      </c>
      <c r="C4004">
        <v>297.30386399999998</v>
      </c>
      <c r="D4004">
        <v>-1.3237454937682807E-2</v>
      </c>
      <c r="E4004">
        <v>-1.3237454937682807E-2</v>
      </c>
      <c r="F4004">
        <v>4002</v>
      </c>
      <c r="G4004">
        <f t="shared" ca="1" si="64"/>
        <v>1.0482322550101069E-2</v>
      </c>
    </row>
    <row r="4005" spans="2:7" x14ac:dyDescent="0.2">
      <c r="B4005" s="149">
        <v>39491</v>
      </c>
      <c r="C4005">
        <v>301.29220600000002</v>
      </c>
      <c r="D4005">
        <v>-4.8351515990772212E-2</v>
      </c>
      <c r="E4005">
        <v>-4.8351515990772212E-2</v>
      </c>
      <c r="F4005">
        <v>4003</v>
      </c>
      <c r="G4005">
        <f t="shared" ca="1" si="64"/>
        <v>1.4183740361145919E-2</v>
      </c>
    </row>
    <row r="4006" spans="2:7" x14ac:dyDescent="0.2">
      <c r="B4006" s="149">
        <v>39490</v>
      </c>
      <c r="C4006">
        <v>316.60031099999998</v>
      </c>
      <c r="D4006">
        <v>1.3606219038558269E-2</v>
      </c>
      <c r="E4006">
        <v>1.3606219038558269E-2</v>
      </c>
      <c r="F4006">
        <v>4004</v>
      </c>
      <c r="G4006">
        <f t="shared" ca="1" si="64"/>
        <v>2.8376626513349178E-3</v>
      </c>
    </row>
    <row r="4007" spans="2:7" x14ac:dyDescent="0.2">
      <c r="B4007" s="149">
        <v>39489</v>
      </c>
      <c r="C4007">
        <v>312.35040300000003</v>
      </c>
      <c r="D4007">
        <v>-8.1644973042793778E-2</v>
      </c>
      <c r="E4007">
        <v>-8.1644973042793778E-2</v>
      </c>
      <c r="F4007">
        <v>4005</v>
      </c>
      <c r="G4007">
        <f t="shared" ca="1" si="64"/>
        <v>6.726781813508631E-2</v>
      </c>
    </row>
    <row r="4008" spans="2:7" x14ac:dyDescent="0.2">
      <c r="B4008" s="149">
        <v>39486</v>
      </c>
      <c r="C4008">
        <v>340.11944599999998</v>
      </c>
      <c r="D4008">
        <v>-3.2170905488227736E-2</v>
      </c>
      <c r="E4008">
        <v>-3.2170905488227736E-2</v>
      </c>
      <c r="F4008">
        <v>4006</v>
      </c>
      <c r="G4008">
        <f t="shared" ca="1" si="64"/>
        <v>4.6027840117474669E-2</v>
      </c>
    </row>
    <row r="4009" spans="2:7" x14ac:dyDescent="0.2">
      <c r="B4009" s="149">
        <v>39485</v>
      </c>
      <c r="C4009">
        <v>351.42511000000002</v>
      </c>
      <c r="D4009">
        <v>-1.9918552280479757E-3</v>
      </c>
      <c r="E4009">
        <v>-1.9918552280479757E-3</v>
      </c>
      <c r="F4009">
        <v>4007</v>
      </c>
      <c r="G4009">
        <f t="shared" ca="1" si="64"/>
        <v>3.4609774646522776E-2</v>
      </c>
    </row>
    <row r="4010" spans="2:7" x14ac:dyDescent="0.2">
      <c r="B4010" s="149">
        <v>39484</v>
      </c>
      <c r="C4010">
        <v>352.12649499999998</v>
      </c>
      <c r="D4010">
        <v>-2.6021645365178571E-2</v>
      </c>
      <c r="E4010">
        <v>-2.6021645365178571E-2</v>
      </c>
      <c r="F4010">
        <v>4008</v>
      </c>
      <c r="G4010">
        <f t="shared" ca="1" si="64"/>
        <v>-6.0804256133064269E-2</v>
      </c>
    </row>
    <row r="4011" spans="2:7" x14ac:dyDescent="0.2">
      <c r="B4011" s="149">
        <v>39483</v>
      </c>
      <c r="C4011">
        <v>361.53420999999997</v>
      </c>
      <c r="D4011">
        <v>-1.4730859820519035E-2</v>
      </c>
      <c r="E4011">
        <v>-1.4730859820519035E-2</v>
      </c>
      <c r="F4011">
        <v>4009</v>
      </c>
      <c r="G4011">
        <f t="shared" ca="1" si="64"/>
        <v>1.0388881145937232E-2</v>
      </c>
    </row>
    <row r="4012" spans="2:7" x14ac:dyDescent="0.2">
      <c r="B4012" s="149">
        <v>39482</v>
      </c>
      <c r="C4012">
        <v>366.93954500000001</v>
      </c>
      <c r="D4012">
        <v>3.4981775439725717E-3</v>
      </c>
      <c r="E4012">
        <v>3.4981775439725717E-3</v>
      </c>
      <c r="F4012">
        <v>4010</v>
      </c>
      <c r="G4012">
        <f t="shared" ca="1" si="64"/>
        <v>1.0959258711349538E-2</v>
      </c>
    </row>
    <row r="4013" spans="2:7" x14ac:dyDescent="0.2">
      <c r="B4013" s="149">
        <v>39479</v>
      </c>
      <c r="C4013">
        <v>365.66039999999998</v>
      </c>
      <c r="D4013">
        <v>-4.7167734090836555E-3</v>
      </c>
      <c r="E4013">
        <v>-4.7167734090836555E-3</v>
      </c>
      <c r="F4013">
        <v>4011</v>
      </c>
      <c r="G4013">
        <f t="shared" ca="1" si="64"/>
        <v>-4.5914757140087692E-2</v>
      </c>
    </row>
    <row r="4014" spans="2:7" x14ac:dyDescent="0.2">
      <c r="B4014" s="149">
        <v>39478</v>
      </c>
      <c r="C4014">
        <v>367.39331099999998</v>
      </c>
      <c r="D4014">
        <v>-4.2580808100537278E-2</v>
      </c>
      <c r="E4014">
        <v>-4.2580808100537278E-2</v>
      </c>
      <c r="F4014">
        <v>4012</v>
      </c>
      <c r="G4014">
        <f t="shared" ca="1" si="64"/>
        <v>-5.2760617870391935E-2</v>
      </c>
    </row>
    <row r="4015" spans="2:7" x14ac:dyDescent="0.2">
      <c r="B4015" s="149">
        <v>39477</v>
      </c>
      <c r="C4015">
        <v>383.73297100000002</v>
      </c>
      <c r="D4015">
        <v>1.5078170286189612E-3</v>
      </c>
      <c r="E4015">
        <v>1.5078170286189612E-3</v>
      </c>
      <c r="F4015">
        <v>4013</v>
      </c>
      <c r="G4015">
        <f t="shared" ca="1" si="64"/>
        <v>6.2817150495856594E-2</v>
      </c>
    </row>
    <row r="4016" spans="2:7" x14ac:dyDescent="0.2">
      <c r="B4016" s="149">
        <v>39476</v>
      </c>
      <c r="C4016">
        <v>383.15524299999998</v>
      </c>
      <c r="D4016">
        <v>2.1674397083830448E-2</v>
      </c>
      <c r="E4016">
        <v>2.1674397083830448E-2</v>
      </c>
      <c r="F4016">
        <v>4014</v>
      </c>
      <c r="G4016">
        <f t="shared" ca="1" si="64"/>
        <v>-5.5668376686524662E-2</v>
      </c>
    </row>
    <row r="4017" spans="2:7" x14ac:dyDescent="0.2">
      <c r="B4017" s="149">
        <v>39475</v>
      </c>
      <c r="C4017">
        <v>375.02676400000001</v>
      </c>
      <c r="D4017">
        <v>-1.4849317009362355E-2</v>
      </c>
      <c r="E4017">
        <v>-1.4849317009362355E-2</v>
      </c>
      <c r="F4017">
        <v>4015</v>
      </c>
      <c r="G4017">
        <f t="shared" ca="1" si="64"/>
        <v>-3.2341619529528853E-2</v>
      </c>
    </row>
    <row r="4018" spans="2:7" x14ac:dyDescent="0.2">
      <c r="B4018" s="149">
        <v>39472</v>
      </c>
      <c r="C4018">
        <v>380.679596</v>
      </c>
      <c r="D4018">
        <v>0.12088425318161579</v>
      </c>
      <c r="E4018">
        <v>0.12088425318161579</v>
      </c>
      <c r="F4018">
        <v>4016</v>
      </c>
      <c r="G4018">
        <f t="shared" ca="1" si="64"/>
        <v>1.857148922486325E-2</v>
      </c>
    </row>
    <row r="4019" spans="2:7" x14ac:dyDescent="0.2">
      <c r="B4019" s="149">
        <v>39471</v>
      </c>
      <c r="C4019">
        <v>339.62435900000003</v>
      </c>
      <c r="D4019">
        <v>-1.3344784190303513E-3</v>
      </c>
      <c r="E4019">
        <v>-1.3344784190303513E-3</v>
      </c>
      <c r="F4019">
        <v>4017</v>
      </c>
      <c r="G4019">
        <f t="shared" ca="1" si="64"/>
        <v>3.9787339233119175E-2</v>
      </c>
    </row>
    <row r="4020" spans="2:7" x14ac:dyDescent="0.2">
      <c r="B4020" s="149">
        <v>39470</v>
      </c>
      <c r="C4020">
        <v>340.07818600000002</v>
      </c>
      <c r="D4020">
        <v>1.3277736561918566E-2</v>
      </c>
      <c r="E4020">
        <v>1.3277736561918566E-2</v>
      </c>
      <c r="F4020">
        <v>4018</v>
      </c>
      <c r="G4020">
        <f t="shared" ca="1" si="64"/>
        <v>6.9814328172114592E-3</v>
      </c>
    </row>
    <row r="4021" spans="2:7" x14ac:dyDescent="0.2">
      <c r="B4021" s="149">
        <v>39469</v>
      </c>
      <c r="C4021">
        <v>335.62188700000002</v>
      </c>
      <c r="D4021">
        <v>-3.9329239642899916E-2</v>
      </c>
      <c r="E4021">
        <v>-3.9329239642899916E-2</v>
      </c>
      <c r="F4021">
        <v>4019</v>
      </c>
      <c r="G4021">
        <f t="shared" ca="1" si="64"/>
        <v>-3.8893794682085432E-2</v>
      </c>
    </row>
    <row r="4022" spans="2:7" x14ac:dyDescent="0.2">
      <c r="B4022" s="149">
        <v>39468</v>
      </c>
      <c r="C4022">
        <v>349.36203</v>
      </c>
      <c r="D4022">
        <v>-0.11802087518550647</v>
      </c>
      <c r="E4022">
        <v>-0.11802087518550647</v>
      </c>
      <c r="F4022">
        <v>4020</v>
      </c>
      <c r="G4022">
        <f t="shared" ca="1" si="64"/>
        <v>3.1595870899447195E-2</v>
      </c>
    </row>
    <row r="4023" spans="2:7" x14ac:dyDescent="0.2">
      <c r="B4023" s="149">
        <v>39465</v>
      </c>
      <c r="C4023">
        <v>396.11144999999999</v>
      </c>
      <c r="D4023">
        <v>-1.9307429127909167E-2</v>
      </c>
      <c r="E4023">
        <v>-1.9307429127909167E-2</v>
      </c>
      <c r="F4023">
        <v>4021</v>
      </c>
      <c r="G4023">
        <f t="shared" ca="1" si="64"/>
        <v>-9.6261152410451085E-3</v>
      </c>
    </row>
    <row r="4024" spans="2:7" x14ac:dyDescent="0.2">
      <c r="B4024" s="149">
        <v>39464</v>
      </c>
      <c r="C4024">
        <v>403.90991200000002</v>
      </c>
      <c r="D4024">
        <v>-9.5113051897074974E-3</v>
      </c>
      <c r="E4024">
        <v>-9.5113051897074974E-3</v>
      </c>
      <c r="F4024">
        <v>4022</v>
      </c>
      <c r="G4024">
        <f t="shared" ca="1" si="64"/>
        <v>3.1101611640763503E-2</v>
      </c>
    </row>
    <row r="4025" spans="2:7" x14ac:dyDescent="0.2">
      <c r="B4025" s="149">
        <v>39463</v>
      </c>
      <c r="C4025">
        <v>407.78851300000002</v>
      </c>
      <c r="D4025">
        <v>-1.3574120109877552E-2</v>
      </c>
      <c r="E4025">
        <v>-1.3574120109877552E-2</v>
      </c>
      <c r="F4025">
        <v>4023</v>
      </c>
      <c r="G4025">
        <f t="shared" ca="1" si="64"/>
        <v>-4.3129469637335979E-2</v>
      </c>
    </row>
    <row r="4026" spans="2:7" x14ac:dyDescent="0.2">
      <c r="B4026" s="149">
        <v>39462</v>
      </c>
      <c r="C4026">
        <v>413.40005500000001</v>
      </c>
      <c r="D4026">
        <v>-9.4907972326940329E-3</v>
      </c>
      <c r="E4026">
        <v>-9.4907972326940329E-3</v>
      </c>
      <c r="F4026">
        <v>4024</v>
      </c>
      <c r="G4026">
        <f t="shared" ca="1" si="64"/>
        <v>-1.8262578415094495E-2</v>
      </c>
    </row>
    <row r="4027" spans="2:7" x14ac:dyDescent="0.2">
      <c r="B4027" s="149">
        <v>39461</v>
      </c>
      <c r="C4027">
        <v>417.36114500000002</v>
      </c>
      <c r="D4027">
        <v>-2.4402128576859472E-2</v>
      </c>
      <c r="E4027">
        <v>-2.4402128576859472E-2</v>
      </c>
      <c r="F4027">
        <v>4025</v>
      </c>
      <c r="G4027">
        <f t="shared" ca="1" si="64"/>
        <v>-3.4151294901618737E-2</v>
      </c>
    </row>
    <row r="4028" spans="2:7" x14ac:dyDescent="0.2">
      <c r="B4028" s="149">
        <v>39458</v>
      </c>
      <c r="C4028">
        <v>427.80038500000001</v>
      </c>
      <c r="D4028">
        <v>3.6592825381627579E-2</v>
      </c>
      <c r="E4028">
        <v>3.6592825381627579E-2</v>
      </c>
      <c r="F4028">
        <v>4026</v>
      </c>
      <c r="G4028">
        <f t="shared" ca="1" si="64"/>
        <v>-1.0556241739742733E-2</v>
      </c>
    </row>
    <row r="4029" spans="2:7" x14ac:dyDescent="0.2">
      <c r="B4029" s="149">
        <v>39457</v>
      </c>
      <c r="C4029">
        <v>412.698578</v>
      </c>
      <c r="D4029">
        <v>-3.4928747529042473E-2</v>
      </c>
      <c r="E4029">
        <v>-3.4928747529042473E-2</v>
      </c>
      <c r="F4029">
        <v>4027</v>
      </c>
      <c r="G4029">
        <f t="shared" ca="1" si="64"/>
        <v>9.1185082806323176E-2</v>
      </c>
    </row>
    <row r="4030" spans="2:7" x14ac:dyDescent="0.2">
      <c r="B4030" s="149">
        <v>39456</v>
      </c>
      <c r="C4030">
        <v>427.63534499999997</v>
      </c>
      <c r="D4030">
        <v>-3.1492225550096675E-2</v>
      </c>
      <c r="E4030">
        <v>-3.1492225550096675E-2</v>
      </c>
      <c r="F4030">
        <v>4028</v>
      </c>
      <c r="G4030">
        <f t="shared" ca="1" si="64"/>
        <v>4.7620996900591392E-2</v>
      </c>
    </row>
    <row r="4031" spans="2:7" x14ac:dyDescent="0.2">
      <c r="B4031" s="149">
        <v>39455</v>
      </c>
      <c r="C4031">
        <v>441.540436</v>
      </c>
      <c r="D4031">
        <v>3.2217678498445673E-2</v>
      </c>
      <c r="E4031">
        <v>3.2217678498445673E-2</v>
      </c>
      <c r="F4031">
        <v>4029</v>
      </c>
      <c r="G4031">
        <f t="shared" ca="1" si="64"/>
        <v>-2.2494193744639285E-4</v>
      </c>
    </row>
    <row r="4032" spans="2:7" x14ac:dyDescent="0.2">
      <c r="B4032" s="149">
        <v>39454</v>
      </c>
      <c r="C4032">
        <v>427.75903299999999</v>
      </c>
      <c r="D4032">
        <v>3.775901098170564E-3</v>
      </c>
      <c r="E4032">
        <v>3.775901098170564E-3</v>
      </c>
      <c r="F4032">
        <v>4030</v>
      </c>
      <c r="G4032">
        <f t="shared" ca="1" si="64"/>
        <v>-5.1539380389762557E-3</v>
      </c>
    </row>
    <row r="4033" spans="2:7" x14ac:dyDescent="0.2">
      <c r="B4033" s="149">
        <v>39451</v>
      </c>
      <c r="C4033">
        <v>426.14993299999998</v>
      </c>
      <c r="D4033">
        <v>-7.9722634448500147E-3</v>
      </c>
      <c r="E4033">
        <v>-7.9722634448500147E-3</v>
      </c>
      <c r="F4033">
        <v>4031</v>
      </c>
      <c r="G4033">
        <f t="shared" ca="1" si="64"/>
        <v>-3.3904058654983298E-2</v>
      </c>
    </row>
    <row r="4034" spans="2:7" x14ac:dyDescent="0.2">
      <c r="B4034" s="149">
        <v>39450</v>
      </c>
      <c r="C4034">
        <v>429.57461499999999</v>
      </c>
      <c r="D4034">
        <v>-1.1113287230380154E-2</v>
      </c>
      <c r="E4034">
        <v>-1.1113287230380154E-2</v>
      </c>
      <c r="F4034">
        <v>4032</v>
      </c>
      <c r="G4034">
        <f t="shared" ca="1" si="64"/>
        <v>-3.6171562281915252E-2</v>
      </c>
    </row>
    <row r="4035" spans="2:7" x14ac:dyDescent="0.2">
      <c r="B4035" s="149">
        <v>39449</v>
      </c>
      <c r="C4035">
        <v>434.40225199999998</v>
      </c>
      <c r="D4035">
        <v>-2.0104173033475274E-2</v>
      </c>
      <c r="E4035">
        <v>-2.0104173033475274E-2</v>
      </c>
      <c r="F4035">
        <v>4033</v>
      </c>
      <c r="G4035">
        <f t="shared" ref="G4035:G4098" ca="1" si="65">_xlfn.NORM.INV(RAND(),$N$5,$N$6)</f>
        <v>5.7787826064094348E-2</v>
      </c>
    </row>
    <row r="4036" spans="2:7" x14ac:dyDescent="0.2">
      <c r="B4036" s="149">
        <v>39448</v>
      </c>
      <c r="C4036">
        <v>443.314728</v>
      </c>
      <c r="D4036">
        <v>-7.4394429642494749E-4</v>
      </c>
      <c r="E4036">
        <v>-7.4394429642494749E-4</v>
      </c>
      <c r="F4036">
        <v>4034</v>
      </c>
      <c r="G4036">
        <f t="shared" ca="1" si="65"/>
        <v>-8.3412834661369728E-2</v>
      </c>
    </row>
    <row r="4037" spans="2:7" x14ac:dyDescent="0.2">
      <c r="B4037" s="149">
        <v>39447</v>
      </c>
      <c r="C4037">
        <v>443.64477499999998</v>
      </c>
      <c r="D4037">
        <v>1.00515646218817E-2</v>
      </c>
      <c r="E4037">
        <v>1.00515646218817E-2</v>
      </c>
      <c r="F4037">
        <v>4035</v>
      </c>
      <c r="G4037">
        <f t="shared" ca="1" si="65"/>
        <v>1.2823380257247547E-2</v>
      </c>
    </row>
    <row r="4038" spans="2:7" x14ac:dyDescent="0.2">
      <c r="B4038" s="149">
        <v>39444</v>
      </c>
      <c r="C4038">
        <v>439.229828</v>
      </c>
      <c r="D4038">
        <v>9.0046168199001599E-3</v>
      </c>
      <c r="E4038">
        <v>9.0046168199001599E-3</v>
      </c>
      <c r="F4038">
        <v>4036</v>
      </c>
      <c r="G4038">
        <f t="shared" ca="1" si="65"/>
        <v>2.9679945973470758E-2</v>
      </c>
    </row>
    <row r="4039" spans="2:7" x14ac:dyDescent="0.2">
      <c r="B4039" s="149">
        <v>39443</v>
      </c>
      <c r="C4039">
        <v>435.31002799999999</v>
      </c>
      <c r="D4039">
        <v>-6.3104906680792067E-3</v>
      </c>
      <c r="E4039">
        <v>-6.3104906680792067E-3</v>
      </c>
      <c r="F4039">
        <v>4037</v>
      </c>
      <c r="G4039">
        <f t="shared" ca="1" si="65"/>
        <v>3.4377570955000193E-2</v>
      </c>
    </row>
    <row r="4040" spans="2:7" x14ac:dyDescent="0.2">
      <c r="B4040" s="149">
        <v>39442</v>
      </c>
      <c r="C4040">
        <v>438.07449300000002</v>
      </c>
      <c r="D4040">
        <v>4.9219704800277739E-3</v>
      </c>
      <c r="E4040">
        <v>4.9219704800277739E-3</v>
      </c>
      <c r="F4040">
        <v>4038</v>
      </c>
      <c r="G4040">
        <f t="shared" ca="1" si="65"/>
        <v>-6.5397249900310296E-3</v>
      </c>
    </row>
    <row r="4041" spans="2:7" x14ac:dyDescent="0.2">
      <c r="B4041" s="149">
        <v>39440</v>
      </c>
      <c r="C4041">
        <v>435.92886399999998</v>
      </c>
      <c r="D4041">
        <v>1.3137689745027855E-2</v>
      </c>
      <c r="E4041">
        <v>1.3137689745027855E-2</v>
      </c>
      <c r="F4041">
        <v>4039</v>
      </c>
      <c r="G4041">
        <f t="shared" ca="1" si="65"/>
        <v>-2.1852708065140305E-3</v>
      </c>
    </row>
    <row r="4042" spans="2:7" x14ac:dyDescent="0.2">
      <c r="B4042" s="149">
        <v>39436</v>
      </c>
      <c r="C4042">
        <v>430.27603099999999</v>
      </c>
      <c r="D4042">
        <v>-3.7385936770997483E-2</v>
      </c>
      <c r="E4042">
        <v>-3.7385936770997483E-2</v>
      </c>
      <c r="F4042">
        <v>4040</v>
      </c>
      <c r="G4042">
        <f t="shared" ca="1" si="65"/>
        <v>6.1908226882683395E-2</v>
      </c>
    </row>
    <row r="4043" spans="2:7" x14ac:dyDescent="0.2">
      <c r="B4043" s="149">
        <v>39435</v>
      </c>
      <c r="C4043">
        <v>446.98706099999998</v>
      </c>
      <c r="D4043">
        <v>1.3471813263297213E-2</v>
      </c>
      <c r="E4043">
        <v>1.3471813263297213E-2</v>
      </c>
      <c r="F4043">
        <v>4041</v>
      </c>
      <c r="G4043">
        <f t="shared" ca="1" si="65"/>
        <v>-6.3624614506036965E-3</v>
      </c>
    </row>
    <row r="4044" spans="2:7" x14ac:dyDescent="0.2">
      <c r="B4044" s="149">
        <v>39434</v>
      </c>
      <c r="C4044">
        <v>441.04538000000002</v>
      </c>
      <c r="D4044">
        <v>-1.3474659193304855E-2</v>
      </c>
      <c r="E4044">
        <v>-1.3474659193304855E-2</v>
      </c>
      <c r="F4044">
        <v>4042</v>
      </c>
      <c r="G4044">
        <f t="shared" ca="1" si="65"/>
        <v>-8.1776040081897872E-2</v>
      </c>
    </row>
    <row r="4045" spans="2:7" x14ac:dyDescent="0.2">
      <c r="B4045" s="149">
        <v>39433</v>
      </c>
      <c r="C4045">
        <v>447.06948899999998</v>
      </c>
      <c r="D4045">
        <v>-9.2354774452532533E-3</v>
      </c>
      <c r="E4045">
        <v>-9.2354774452532533E-3</v>
      </c>
      <c r="F4045">
        <v>4043</v>
      </c>
      <c r="G4045">
        <f t="shared" ca="1" si="65"/>
        <v>-3.3317499658050299E-3</v>
      </c>
    </row>
    <row r="4046" spans="2:7" x14ac:dyDescent="0.2">
      <c r="B4046" s="149">
        <v>39430</v>
      </c>
      <c r="C4046">
        <v>451.23687699999999</v>
      </c>
      <c r="D4046">
        <v>3.0265542137281058E-3</v>
      </c>
      <c r="E4046">
        <v>3.0265542137281058E-3</v>
      </c>
      <c r="F4046">
        <v>4044</v>
      </c>
      <c r="G4046">
        <f t="shared" ca="1" si="65"/>
        <v>1.4532234057240289E-2</v>
      </c>
    </row>
    <row r="4047" spans="2:7" x14ac:dyDescent="0.2">
      <c r="B4047" s="149">
        <v>39429</v>
      </c>
      <c r="C4047">
        <v>449.87530500000003</v>
      </c>
      <c r="D4047">
        <v>-3.6665381937316338E-4</v>
      </c>
      <c r="E4047">
        <v>-3.6665381937316338E-4</v>
      </c>
      <c r="F4047">
        <v>4045</v>
      </c>
      <c r="G4047">
        <f t="shared" ca="1" si="65"/>
        <v>-9.0471153307500416E-3</v>
      </c>
    </row>
    <row r="4048" spans="2:7" x14ac:dyDescent="0.2">
      <c r="B4048" s="149">
        <v>39428</v>
      </c>
      <c r="C4048">
        <v>450.04031400000002</v>
      </c>
      <c r="D4048">
        <v>5.4733426999333611E-2</v>
      </c>
      <c r="E4048">
        <v>5.4733426999333611E-2</v>
      </c>
      <c r="F4048">
        <v>4046</v>
      </c>
      <c r="G4048">
        <f t="shared" ca="1" si="65"/>
        <v>6.1653001202632883E-3</v>
      </c>
    </row>
    <row r="4049" spans="2:7" x14ac:dyDescent="0.2">
      <c r="B4049" s="149">
        <v>39427</v>
      </c>
      <c r="C4049">
        <v>426.68630999999999</v>
      </c>
      <c r="D4049">
        <v>-5.9738088968536968E-2</v>
      </c>
      <c r="E4049">
        <v>-5.9738088968536968E-2</v>
      </c>
      <c r="F4049">
        <v>4047</v>
      </c>
      <c r="G4049">
        <f t="shared" ca="1" si="65"/>
        <v>4.5931254900749965E-2</v>
      </c>
    </row>
    <row r="4050" spans="2:7" x14ac:dyDescent="0.2">
      <c r="B4050" s="149">
        <v>39426</v>
      </c>
      <c r="C4050">
        <v>453.79516599999999</v>
      </c>
      <c r="D4050">
        <v>-2.9131551853193115E-2</v>
      </c>
      <c r="E4050">
        <v>-2.9131551853193115E-2</v>
      </c>
      <c r="F4050">
        <v>4048</v>
      </c>
      <c r="G4050">
        <f t="shared" ca="1" si="65"/>
        <v>3.2381666684838033E-3</v>
      </c>
    </row>
    <row r="4051" spans="2:7" x14ac:dyDescent="0.2">
      <c r="B4051" s="149">
        <v>39423</v>
      </c>
      <c r="C4051">
        <v>467.41159099999999</v>
      </c>
      <c r="D4051">
        <v>-5.1809864212147881E-3</v>
      </c>
      <c r="E4051">
        <v>-5.1809864212147881E-3</v>
      </c>
      <c r="F4051">
        <v>4049</v>
      </c>
      <c r="G4051">
        <f t="shared" ca="1" si="65"/>
        <v>3.4843222323041052E-2</v>
      </c>
    </row>
    <row r="4052" spans="2:7" x14ac:dyDescent="0.2">
      <c r="B4052" s="149">
        <v>39422</v>
      </c>
      <c r="C4052">
        <v>469.84585600000003</v>
      </c>
      <c r="D4052">
        <v>1.5426850452054164E-2</v>
      </c>
      <c r="E4052">
        <v>1.5426850452054164E-2</v>
      </c>
      <c r="F4052">
        <v>4050</v>
      </c>
      <c r="G4052">
        <f t="shared" ca="1" si="65"/>
        <v>2.7061389777197492E-3</v>
      </c>
    </row>
    <row r="4053" spans="2:7" x14ac:dyDescent="0.2">
      <c r="B4053" s="149">
        <v>39421</v>
      </c>
      <c r="C4053">
        <v>462.70773300000002</v>
      </c>
      <c r="D4053">
        <v>8.9375415220940182E-5</v>
      </c>
      <c r="E4053">
        <v>8.9375415220940182E-5</v>
      </c>
      <c r="F4053">
        <v>4051</v>
      </c>
      <c r="G4053">
        <f t="shared" ca="1" si="65"/>
        <v>3.1833250973151872E-2</v>
      </c>
    </row>
    <row r="4054" spans="2:7" x14ac:dyDescent="0.2">
      <c r="B4054" s="149">
        <v>39420</v>
      </c>
      <c r="C4054">
        <v>462.666382</v>
      </c>
      <c r="D4054">
        <v>9.0122269901173238E-2</v>
      </c>
      <c r="E4054">
        <v>9.0122269901173238E-2</v>
      </c>
      <c r="F4054">
        <v>4052</v>
      </c>
      <c r="G4054">
        <f t="shared" ca="1" si="65"/>
        <v>-5.7183506269450027E-2</v>
      </c>
    </row>
    <row r="4055" spans="2:7" x14ac:dyDescent="0.2">
      <c r="B4055" s="149">
        <v>39419</v>
      </c>
      <c r="C4055">
        <v>424.41696200000001</v>
      </c>
      <c r="D4055">
        <v>5.5949321195404085E-2</v>
      </c>
      <c r="E4055">
        <v>5.5949321195404085E-2</v>
      </c>
      <c r="F4055">
        <v>4053</v>
      </c>
      <c r="G4055">
        <f t="shared" ca="1" si="65"/>
        <v>4.244695568323088E-3</v>
      </c>
    </row>
    <row r="4056" spans="2:7" x14ac:dyDescent="0.2">
      <c r="B4056" s="149">
        <v>39416</v>
      </c>
      <c r="C4056">
        <v>401.92929099999998</v>
      </c>
      <c r="D4056">
        <v>1.4391518002472145E-3</v>
      </c>
      <c r="E4056">
        <v>1.4391518002472145E-3</v>
      </c>
      <c r="F4056">
        <v>4054</v>
      </c>
      <c r="G4056">
        <f t="shared" ca="1" si="65"/>
        <v>-7.041138193059758E-3</v>
      </c>
    </row>
    <row r="4057" spans="2:7" x14ac:dyDescent="0.2">
      <c r="B4057" s="149">
        <v>39415</v>
      </c>
      <c r="C4057">
        <v>401.35168499999997</v>
      </c>
      <c r="D4057">
        <v>1.1438029588184189E-2</v>
      </c>
      <c r="E4057">
        <v>1.1438029588184189E-2</v>
      </c>
      <c r="F4057">
        <v>4055</v>
      </c>
      <c r="G4057">
        <f t="shared" ca="1" si="65"/>
        <v>-4.9610635760612205E-2</v>
      </c>
    </row>
    <row r="4058" spans="2:7" x14ac:dyDescent="0.2">
      <c r="B4058" s="149">
        <v>39414</v>
      </c>
      <c r="C4058">
        <v>396.812927</v>
      </c>
      <c r="D4058">
        <v>-3.5986316057760315E-2</v>
      </c>
      <c r="E4058">
        <v>-3.5986316057760315E-2</v>
      </c>
      <c r="F4058">
        <v>4056</v>
      </c>
      <c r="G4058">
        <f t="shared" ca="1" si="65"/>
        <v>1.2196441471358727E-2</v>
      </c>
    </row>
    <row r="4059" spans="2:7" x14ac:dyDescent="0.2">
      <c r="B4059" s="149">
        <v>39413</v>
      </c>
      <c r="C4059">
        <v>411.62582400000002</v>
      </c>
      <c r="D4059">
        <v>2.8029722151014107E-2</v>
      </c>
      <c r="E4059">
        <v>2.8029722151014107E-2</v>
      </c>
      <c r="F4059">
        <v>4057</v>
      </c>
      <c r="G4059">
        <f t="shared" ca="1" si="65"/>
        <v>4.501023175810754E-2</v>
      </c>
    </row>
    <row r="4060" spans="2:7" x14ac:dyDescent="0.2">
      <c r="B4060" s="149">
        <v>39412</v>
      </c>
      <c r="C4060">
        <v>400.402649</v>
      </c>
      <c r="D4060">
        <v>-2.9600079680842592E-2</v>
      </c>
      <c r="E4060">
        <v>-2.9600079680842592E-2</v>
      </c>
      <c r="F4060">
        <v>4058</v>
      </c>
      <c r="G4060">
        <f t="shared" ca="1" si="65"/>
        <v>-3.4775153193159873E-3</v>
      </c>
    </row>
    <row r="4061" spans="2:7" x14ac:dyDescent="0.2">
      <c r="B4061" s="149">
        <v>39409</v>
      </c>
      <c r="C4061">
        <v>412.61611900000003</v>
      </c>
      <c r="D4061">
        <v>5.9322042970990869E-2</v>
      </c>
      <c r="E4061">
        <v>5.9322042970990869E-2</v>
      </c>
      <c r="F4061">
        <v>4059</v>
      </c>
      <c r="G4061">
        <f t="shared" ca="1" si="65"/>
        <v>2.1661791308356573E-2</v>
      </c>
    </row>
    <row r="4062" spans="2:7" x14ac:dyDescent="0.2">
      <c r="B4062" s="149">
        <v>39408</v>
      </c>
      <c r="C4062">
        <v>389.509613</v>
      </c>
      <c r="D4062">
        <v>-8.4033741588918787E-3</v>
      </c>
      <c r="E4062">
        <v>-8.4033741588918787E-3</v>
      </c>
      <c r="F4062">
        <v>4060</v>
      </c>
      <c r="G4062">
        <f t="shared" ca="1" si="65"/>
        <v>-2.2707374588665397E-2</v>
      </c>
    </row>
    <row r="4063" spans="2:7" x14ac:dyDescent="0.2">
      <c r="B4063" s="149">
        <v>39407</v>
      </c>
      <c r="C4063">
        <v>392.81054699999999</v>
      </c>
      <c r="D4063">
        <v>-4.7999995850865049E-2</v>
      </c>
      <c r="E4063">
        <v>-4.7999995850865049E-2</v>
      </c>
      <c r="F4063">
        <v>4061</v>
      </c>
      <c r="G4063">
        <f t="shared" ca="1" si="65"/>
        <v>1.9649097794588451E-2</v>
      </c>
    </row>
    <row r="4064" spans="2:7" x14ac:dyDescent="0.2">
      <c r="B4064" s="149">
        <v>39406</v>
      </c>
      <c r="C4064">
        <v>412.61611900000003</v>
      </c>
      <c r="D4064">
        <v>-1.6812268039397917E-2</v>
      </c>
      <c r="E4064">
        <v>-1.6812268039397917E-2</v>
      </c>
      <c r="F4064">
        <v>4062</v>
      </c>
      <c r="G4064">
        <f t="shared" ca="1" si="65"/>
        <v>-1.8672403248452055E-2</v>
      </c>
    </row>
    <row r="4065" spans="2:7" x14ac:dyDescent="0.2">
      <c r="B4065" s="149">
        <v>39405</v>
      </c>
      <c r="C4065">
        <v>419.67175300000002</v>
      </c>
      <c r="D4065">
        <v>1.6083714585879635E-2</v>
      </c>
      <c r="E4065">
        <v>1.6083714585879635E-2</v>
      </c>
      <c r="F4065">
        <v>4063</v>
      </c>
      <c r="G4065">
        <f t="shared" ca="1" si="65"/>
        <v>7.0159431083807395E-3</v>
      </c>
    </row>
    <row r="4066" spans="2:7" x14ac:dyDescent="0.2">
      <c r="B4066" s="149">
        <v>39402</v>
      </c>
      <c r="C4066">
        <v>413.02871699999997</v>
      </c>
      <c r="D4066">
        <v>0</v>
      </c>
      <c r="E4066">
        <v>0</v>
      </c>
      <c r="F4066">
        <v>4064</v>
      </c>
      <c r="G4066">
        <f t="shared" ca="1" si="65"/>
        <v>5.150125872159015E-2</v>
      </c>
    </row>
    <row r="4067" spans="2:7" x14ac:dyDescent="0.2">
      <c r="B4067" s="149">
        <v>39401</v>
      </c>
      <c r="C4067">
        <v>413.02871699999997</v>
      </c>
      <c r="D4067">
        <v>1.3004800994104802E-3</v>
      </c>
      <c r="E4067">
        <v>1.3004800994104802E-3</v>
      </c>
      <c r="F4067">
        <v>4065</v>
      </c>
      <c r="G4067">
        <f t="shared" ca="1" si="65"/>
        <v>-2.1373435875304786E-3</v>
      </c>
    </row>
    <row r="4068" spans="2:7" x14ac:dyDescent="0.2">
      <c r="B4068" s="149">
        <v>39400</v>
      </c>
      <c r="C4068">
        <v>412.492279</v>
      </c>
      <c r="D4068">
        <v>-3.0013369400149316E-4</v>
      </c>
      <c r="E4068">
        <v>-3.0013369400149316E-4</v>
      </c>
      <c r="F4068">
        <v>4066</v>
      </c>
      <c r="G4068">
        <f t="shared" ca="1" si="65"/>
        <v>-2.4963828869999018E-2</v>
      </c>
    </row>
    <row r="4069" spans="2:7" x14ac:dyDescent="0.2">
      <c r="B4069" s="149">
        <v>39399</v>
      </c>
      <c r="C4069">
        <v>412.61611900000003</v>
      </c>
      <c r="D4069">
        <v>-1.9958456785364714E-3</v>
      </c>
      <c r="E4069">
        <v>-1.9958456785364714E-3</v>
      </c>
      <c r="F4069">
        <v>4067</v>
      </c>
      <c r="G4069">
        <f t="shared" ca="1" si="65"/>
        <v>-8.348854089606747E-2</v>
      </c>
    </row>
    <row r="4070" spans="2:7" x14ac:dyDescent="0.2">
      <c r="B4070" s="149">
        <v>39398</v>
      </c>
      <c r="C4070">
        <v>413.441284</v>
      </c>
      <c r="D4070">
        <v>2.6113563490258104E-2</v>
      </c>
      <c r="E4070">
        <v>2.6113563490258104E-2</v>
      </c>
      <c r="F4070">
        <v>4068</v>
      </c>
      <c r="G4070">
        <f t="shared" ca="1" si="65"/>
        <v>2.4584340756361671E-2</v>
      </c>
    </row>
    <row r="4071" spans="2:7" x14ac:dyDescent="0.2">
      <c r="B4071" s="149">
        <v>39394</v>
      </c>
      <c r="C4071">
        <v>402.91961700000002</v>
      </c>
      <c r="D4071">
        <v>-2.3500056235078903E-2</v>
      </c>
      <c r="E4071">
        <v>-2.3500056235078903E-2</v>
      </c>
      <c r="F4071">
        <v>4069</v>
      </c>
      <c r="G4071">
        <f t="shared" ca="1" si="65"/>
        <v>-3.1159947627850806E-2</v>
      </c>
    </row>
    <row r="4072" spans="2:7" x14ac:dyDescent="0.2">
      <c r="B4072" s="149">
        <v>39393</v>
      </c>
      <c r="C4072">
        <v>412.61611900000003</v>
      </c>
      <c r="D4072">
        <v>-1.9415431494848367E-2</v>
      </c>
      <c r="E4072">
        <v>-1.9415431494848367E-2</v>
      </c>
      <c r="F4072">
        <v>4070</v>
      </c>
      <c r="G4072">
        <f t="shared" ca="1" si="65"/>
        <v>-2.0981515407395377E-2</v>
      </c>
    </row>
    <row r="4073" spans="2:7" x14ac:dyDescent="0.2">
      <c r="B4073" s="149">
        <v>39392</v>
      </c>
      <c r="C4073">
        <v>420.78585800000002</v>
      </c>
      <c r="D4073">
        <v>1.9799854207828444E-2</v>
      </c>
      <c r="E4073">
        <v>1.9799854207828444E-2</v>
      </c>
      <c r="F4073">
        <v>4071</v>
      </c>
      <c r="G4073">
        <f t="shared" ca="1" si="65"/>
        <v>-5.0757647862792611E-2</v>
      </c>
    </row>
    <row r="4074" spans="2:7" x14ac:dyDescent="0.2">
      <c r="B4074" s="149">
        <v>39391</v>
      </c>
      <c r="C4074">
        <v>412.61611900000003</v>
      </c>
      <c r="D4074">
        <v>0</v>
      </c>
      <c r="E4074">
        <v>0</v>
      </c>
      <c r="F4074">
        <v>4072</v>
      </c>
      <c r="G4074">
        <f t="shared" ca="1" si="65"/>
        <v>-4.9732286498492262E-3</v>
      </c>
    </row>
    <row r="4075" spans="2:7" x14ac:dyDescent="0.2">
      <c r="B4075" s="149">
        <v>39388</v>
      </c>
      <c r="C4075">
        <v>412.61611900000003</v>
      </c>
      <c r="D4075">
        <v>2.1137737610966236E-2</v>
      </c>
      <c r="E4075">
        <v>2.1137737610966236E-2</v>
      </c>
      <c r="F4075">
        <v>4073</v>
      </c>
      <c r="G4075">
        <f t="shared" ca="1" si="65"/>
        <v>-3.338915047589306E-2</v>
      </c>
    </row>
    <row r="4076" spans="2:7" x14ac:dyDescent="0.2">
      <c r="B4076" s="149">
        <v>39387</v>
      </c>
      <c r="C4076">
        <v>404.07488999999998</v>
      </c>
      <c r="D4076">
        <v>-2.4699027456614318E-2</v>
      </c>
      <c r="E4076">
        <v>-2.4699027456614318E-2</v>
      </c>
      <c r="F4076">
        <v>4074</v>
      </c>
      <c r="G4076">
        <f t="shared" ca="1" si="65"/>
        <v>2.18293509438389E-3</v>
      </c>
    </row>
    <row r="4077" spans="2:7" x14ac:dyDescent="0.2">
      <c r="B4077" s="149">
        <v>39386</v>
      </c>
      <c r="C4077">
        <v>414.30789199999998</v>
      </c>
      <c r="D4077">
        <v>-2.8164670505742676E-2</v>
      </c>
      <c r="E4077">
        <v>-2.8164670505742676E-2</v>
      </c>
      <c r="F4077">
        <v>4075</v>
      </c>
      <c r="G4077">
        <f t="shared" ca="1" si="65"/>
        <v>1.0220535683630818E-2</v>
      </c>
    </row>
    <row r="4078" spans="2:7" x14ac:dyDescent="0.2">
      <c r="B4078" s="149">
        <v>39385</v>
      </c>
      <c r="C4078">
        <v>426.314911</v>
      </c>
      <c r="D4078">
        <v>-6.1560823974981648E-3</v>
      </c>
      <c r="E4078">
        <v>-6.1560823974981648E-3</v>
      </c>
      <c r="F4078">
        <v>4076</v>
      </c>
      <c r="G4078">
        <f t="shared" ca="1" si="65"/>
        <v>-6.2856557573432253E-2</v>
      </c>
    </row>
    <row r="4079" spans="2:7" x14ac:dyDescent="0.2">
      <c r="B4079" s="149">
        <v>39384</v>
      </c>
      <c r="C4079">
        <v>428.95559700000001</v>
      </c>
      <c r="D4079">
        <v>1.0988663494479649E-2</v>
      </c>
      <c r="E4079">
        <v>1.0988663494479649E-2</v>
      </c>
      <c r="F4079">
        <v>4077</v>
      </c>
      <c r="G4079">
        <f t="shared" ca="1" si="65"/>
        <v>2.4274787862120441E-3</v>
      </c>
    </row>
    <row r="4080" spans="2:7" x14ac:dyDescent="0.2">
      <c r="B4080" s="149">
        <v>39381</v>
      </c>
      <c r="C4080">
        <v>424.293182</v>
      </c>
      <c r="D4080">
        <v>1.7917319261995295E-2</v>
      </c>
      <c r="E4080">
        <v>1.7917319261995295E-2</v>
      </c>
      <c r="F4080">
        <v>4078</v>
      </c>
      <c r="G4080">
        <f t="shared" ca="1" si="65"/>
        <v>4.507110388675491E-3</v>
      </c>
    </row>
    <row r="4081" spans="2:7" x14ac:dyDescent="0.2">
      <c r="B4081" s="149">
        <v>39380</v>
      </c>
      <c r="C4081">
        <v>416.82479899999998</v>
      </c>
      <c r="D4081">
        <v>-1.43427278018868E-2</v>
      </c>
      <c r="E4081">
        <v>-1.43427278018868E-2</v>
      </c>
      <c r="F4081">
        <v>4079</v>
      </c>
      <c r="G4081">
        <f t="shared" ca="1" si="65"/>
        <v>-1.5569174519443955E-2</v>
      </c>
    </row>
    <row r="4082" spans="2:7" x14ac:dyDescent="0.2">
      <c r="B4082" s="149">
        <v>39379</v>
      </c>
      <c r="C4082">
        <v>422.890198</v>
      </c>
      <c r="D4082">
        <v>-2.9261208075877167E-4</v>
      </c>
      <c r="E4082">
        <v>-2.9261208075877167E-4</v>
      </c>
      <c r="F4082">
        <v>4080</v>
      </c>
      <c r="G4082">
        <f t="shared" ca="1" si="65"/>
        <v>1.0589673550892265E-3</v>
      </c>
    </row>
    <row r="4083" spans="2:7" x14ac:dyDescent="0.2">
      <c r="B4083" s="149">
        <v>39378</v>
      </c>
      <c r="C4083">
        <v>423.01397700000001</v>
      </c>
      <c r="D4083">
        <v>3.0041191179365462E-2</v>
      </c>
      <c r="E4083">
        <v>3.0041191179365462E-2</v>
      </c>
      <c r="F4083">
        <v>4081</v>
      </c>
      <c r="G4083">
        <f t="shared" ca="1" si="65"/>
        <v>1.3669194032825869E-3</v>
      </c>
    </row>
    <row r="4084" spans="2:7" x14ac:dyDescent="0.2">
      <c r="B4084" s="149">
        <v>39377</v>
      </c>
      <c r="C4084">
        <v>410.67675800000001</v>
      </c>
      <c r="D4084">
        <v>-1.3773401483438865E-2</v>
      </c>
      <c r="E4084">
        <v>-1.3773401483438865E-2</v>
      </c>
      <c r="F4084">
        <v>4082</v>
      </c>
      <c r="G4084">
        <f t="shared" ca="1" si="65"/>
        <v>3.3687750863596454E-2</v>
      </c>
    </row>
    <row r="4085" spans="2:7" x14ac:dyDescent="0.2">
      <c r="B4085" s="149">
        <v>39374</v>
      </c>
      <c r="C4085">
        <v>416.41217</v>
      </c>
      <c r="D4085">
        <v>2.9741163001190487E-4</v>
      </c>
      <c r="E4085">
        <v>2.9741163001190487E-4</v>
      </c>
      <c r="F4085">
        <v>4083</v>
      </c>
      <c r="G4085">
        <f t="shared" ca="1" si="65"/>
        <v>-5.7314363172656126E-2</v>
      </c>
    </row>
    <row r="4086" spans="2:7" x14ac:dyDescent="0.2">
      <c r="B4086" s="149">
        <v>39373</v>
      </c>
      <c r="C4086">
        <v>416.28836100000001</v>
      </c>
      <c r="D4086">
        <v>-1.1463910263185714E-2</v>
      </c>
      <c r="E4086">
        <v>-1.1463910263185714E-2</v>
      </c>
      <c r="F4086">
        <v>4084</v>
      </c>
      <c r="G4086">
        <f t="shared" ca="1" si="65"/>
        <v>-2.1247757506566281E-2</v>
      </c>
    </row>
    <row r="4087" spans="2:7" x14ac:dyDescent="0.2">
      <c r="B4087" s="149">
        <v>39372</v>
      </c>
      <c r="C4087">
        <v>421.11599699999999</v>
      </c>
      <c r="D4087">
        <v>4.7521298195694346E-2</v>
      </c>
      <c r="E4087">
        <v>4.7521298195694346E-2</v>
      </c>
      <c r="F4087">
        <v>4085</v>
      </c>
      <c r="G4087">
        <f t="shared" ca="1" si="65"/>
        <v>-4.2089993488422413E-3</v>
      </c>
    </row>
    <row r="4088" spans="2:7" x14ac:dyDescent="0.2">
      <c r="B4088" s="149">
        <v>39371</v>
      </c>
      <c r="C4088">
        <v>402.01187099999999</v>
      </c>
      <c r="D4088">
        <v>6.4808669782762743E-2</v>
      </c>
      <c r="E4088">
        <v>6.4808669782762743E-2</v>
      </c>
      <c r="F4088">
        <v>4086</v>
      </c>
      <c r="G4088">
        <f t="shared" ca="1" si="65"/>
        <v>4.4608457770556074E-2</v>
      </c>
    </row>
    <row r="4089" spans="2:7" x14ac:dyDescent="0.2">
      <c r="B4089" s="149">
        <v>39370</v>
      </c>
      <c r="C4089">
        <v>377.54376200000002</v>
      </c>
      <c r="D4089">
        <v>1.5425721342729383E-2</v>
      </c>
      <c r="E4089">
        <v>1.5425721342729383E-2</v>
      </c>
      <c r="F4089">
        <v>4087</v>
      </c>
      <c r="G4089">
        <f t="shared" ca="1" si="65"/>
        <v>2.1089012625463803E-3</v>
      </c>
    </row>
    <row r="4090" spans="2:7" x14ac:dyDescent="0.2">
      <c r="B4090" s="149">
        <v>39367</v>
      </c>
      <c r="C4090">
        <v>371.80835000000002</v>
      </c>
      <c r="D4090">
        <v>-2.6563803631850734E-3</v>
      </c>
      <c r="E4090">
        <v>-2.6563803631850734E-3</v>
      </c>
      <c r="F4090">
        <v>4088</v>
      </c>
      <c r="G4090">
        <f t="shared" ca="1" si="65"/>
        <v>-2.5522381890029207E-2</v>
      </c>
    </row>
    <row r="4091" spans="2:7" x14ac:dyDescent="0.2">
      <c r="B4091" s="149">
        <v>39366</v>
      </c>
      <c r="C4091">
        <v>372.79864500000002</v>
      </c>
      <c r="D4091">
        <v>4.6201935567051149E-2</v>
      </c>
      <c r="E4091">
        <v>4.6201935567051149E-2</v>
      </c>
      <c r="F4091">
        <v>4089</v>
      </c>
      <c r="G4091">
        <f t="shared" ca="1" si="65"/>
        <v>2.7884936816614816E-2</v>
      </c>
    </row>
    <row r="4092" spans="2:7" x14ac:dyDescent="0.2">
      <c r="B4092" s="149">
        <v>39365</v>
      </c>
      <c r="C4092">
        <v>356.33526599999999</v>
      </c>
      <c r="D4092">
        <v>6.5646675075998737E-2</v>
      </c>
      <c r="E4092">
        <v>6.5646675075998737E-2</v>
      </c>
      <c r="F4092">
        <v>4090</v>
      </c>
      <c r="G4092">
        <f t="shared" ca="1" si="65"/>
        <v>-1.8831881208323537E-2</v>
      </c>
    </row>
    <row r="4093" spans="2:7" x14ac:dyDescent="0.2">
      <c r="B4093" s="149">
        <v>39364</v>
      </c>
      <c r="C4093">
        <v>334.38406400000002</v>
      </c>
      <c r="D4093">
        <v>5.2330834115218237E-2</v>
      </c>
      <c r="E4093">
        <v>5.2330834115218237E-2</v>
      </c>
      <c r="F4093">
        <v>4091</v>
      </c>
      <c r="G4093">
        <f t="shared" ca="1" si="65"/>
        <v>3.7954076653515509E-2</v>
      </c>
    </row>
    <row r="4094" spans="2:7" x14ac:dyDescent="0.2">
      <c r="B4094" s="149">
        <v>39363</v>
      </c>
      <c r="C4094">
        <v>317.75564600000001</v>
      </c>
      <c r="D4094">
        <v>-2.6052824779144484E-2</v>
      </c>
      <c r="E4094">
        <v>-2.6052824779144484E-2</v>
      </c>
      <c r="F4094">
        <v>4092</v>
      </c>
      <c r="G4094">
        <f t="shared" ca="1" si="65"/>
        <v>-2.5776589247117367E-2</v>
      </c>
    </row>
    <row r="4095" spans="2:7" x14ac:dyDescent="0.2">
      <c r="B4095" s="149">
        <v>39360</v>
      </c>
      <c r="C4095">
        <v>326.25552399999998</v>
      </c>
      <c r="D4095">
        <v>1.3931421756274002E-3</v>
      </c>
      <c r="E4095">
        <v>1.3931421756274002E-3</v>
      </c>
      <c r="F4095">
        <v>4093</v>
      </c>
      <c r="G4095">
        <f t="shared" ca="1" si="65"/>
        <v>6.263414306952117E-2</v>
      </c>
    </row>
    <row r="4096" spans="2:7" x14ac:dyDescent="0.2">
      <c r="B4096" s="149">
        <v>39359</v>
      </c>
      <c r="C4096">
        <v>325.80163599999997</v>
      </c>
      <c r="D4096">
        <v>2.5720776399229178E-2</v>
      </c>
      <c r="E4096">
        <v>2.5720776399229178E-2</v>
      </c>
      <c r="F4096">
        <v>4094</v>
      </c>
      <c r="G4096">
        <f t="shared" ca="1" si="65"/>
        <v>1.479600077526827E-2</v>
      </c>
    </row>
    <row r="4097" spans="2:7" x14ac:dyDescent="0.2">
      <c r="B4097" s="149">
        <v>39358</v>
      </c>
      <c r="C4097">
        <v>317.63189699999998</v>
      </c>
      <c r="D4097">
        <v>-3.1941706823692309E-2</v>
      </c>
      <c r="E4097">
        <v>-3.1941706823692309E-2</v>
      </c>
      <c r="F4097">
        <v>4095</v>
      </c>
      <c r="G4097">
        <f t="shared" ca="1" si="65"/>
        <v>1.6288106303335249E-2</v>
      </c>
    </row>
    <row r="4098" spans="2:7" x14ac:dyDescent="0.2">
      <c r="B4098" s="149">
        <v>39356</v>
      </c>
      <c r="C4098">
        <v>328.11236600000001</v>
      </c>
      <c r="D4098">
        <v>2.6594519743126203E-2</v>
      </c>
      <c r="E4098">
        <v>2.6594519743126203E-2</v>
      </c>
      <c r="F4098">
        <v>4096</v>
      </c>
      <c r="G4098">
        <f t="shared" ca="1" si="65"/>
        <v>2.8210505031268811E-2</v>
      </c>
    </row>
    <row r="4099" spans="2:7" x14ac:dyDescent="0.2">
      <c r="B4099" s="149">
        <v>39353</v>
      </c>
      <c r="C4099">
        <v>319.61242700000003</v>
      </c>
      <c r="D4099">
        <v>2.4738794426422708E-2</v>
      </c>
      <c r="E4099">
        <v>2.4738794426422708E-2</v>
      </c>
      <c r="F4099">
        <v>4097</v>
      </c>
      <c r="G4099">
        <f t="shared" ref="G4099:G4162" ca="1" si="66">_xlfn.NORM.INV(RAND(),$N$5,$N$6)</f>
        <v>-2.7446007866162924E-2</v>
      </c>
    </row>
    <row r="4100" spans="2:7" x14ac:dyDescent="0.2">
      <c r="B4100" s="149">
        <v>39352</v>
      </c>
      <c r="C4100">
        <v>311.89648399999999</v>
      </c>
      <c r="D4100">
        <v>2.1209764891254035E-3</v>
      </c>
      <c r="E4100">
        <v>2.1209764891254035E-3</v>
      </c>
      <c r="F4100">
        <v>4098</v>
      </c>
      <c r="G4100">
        <f t="shared" ca="1" si="66"/>
        <v>4.8348117340838416E-2</v>
      </c>
    </row>
    <row r="4101" spans="2:7" x14ac:dyDescent="0.2">
      <c r="B4101" s="149">
        <v>39351</v>
      </c>
      <c r="C4101">
        <v>311.23635899999999</v>
      </c>
      <c r="D4101">
        <v>-7.6305254138437102E-3</v>
      </c>
      <c r="E4101">
        <v>-7.6305254138437102E-3</v>
      </c>
      <c r="F4101">
        <v>4099</v>
      </c>
      <c r="G4101">
        <f t="shared" ca="1" si="66"/>
        <v>-3.5532854013602427E-2</v>
      </c>
    </row>
    <row r="4102" spans="2:7" x14ac:dyDescent="0.2">
      <c r="B4102" s="149">
        <v>39350</v>
      </c>
      <c r="C4102">
        <v>313.62951700000002</v>
      </c>
      <c r="D4102">
        <v>2.6318223676065062E-4</v>
      </c>
      <c r="E4102">
        <v>2.6318223676065062E-4</v>
      </c>
      <c r="F4102">
        <v>4100</v>
      </c>
      <c r="G4102">
        <f t="shared" ca="1" si="66"/>
        <v>-2.5618653949944038E-2</v>
      </c>
    </row>
    <row r="4103" spans="2:7" x14ac:dyDescent="0.2">
      <c r="B4103" s="149">
        <v>39349</v>
      </c>
      <c r="C4103">
        <v>313.54699699999998</v>
      </c>
      <c r="D4103">
        <v>1.2390123864914244E-2</v>
      </c>
      <c r="E4103">
        <v>1.2390123864914244E-2</v>
      </c>
      <c r="F4103">
        <v>4101</v>
      </c>
      <c r="G4103">
        <f t="shared" ca="1" si="66"/>
        <v>5.665639160711766E-3</v>
      </c>
    </row>
    <row r="4104" spans="2:7" x14ac:dyDescent="0.2">
      <c r="B4104" s="149">
        <v>39346</v>
      </c>
      <c r="C4104">
        <v>309.709656</v>
      </c>
      <c r="D4104">
        <v>-1.0806346616805157E-2</v>
      </c>
      <c r="E4104">
        <v>-1.0806346616805157E-2</v>
      </c>
      <c r="F4104">
        <v>4102</v>
      </c>
      <c r="G4104">
        <f t="shared" ca="1" si="66"/>
        <v>2.8673032417623413E-2</v>
      </c>
    </row>
    <row r="4105" spans="2:7" x14ac:dyDescent="0.2">
      <c r="B4105" s="149">
        <v>39345</v>
      </c>
      <c r="C4105">
        <v>313.09304800000001</v>
      </c>
      <c r="D4105">
        <v>-2.1912840889804337E-2</v>
      </c>
      <c r="E4105">
        <v>-2.1912840889804337E-2</v>
      </c>
      <c r="F4105">
        <v>4103</v>
      </c>
      <c r="G4105">
        <f t="shared" ca="1" si="66"/>
        <v>-5.0093056381044936E-2</v>
      </c>
    </row>
    <row r="4106" spans="2:7" x14ac:dyDescent="0.2">
      <c r="B4106" s="149">
        <v>39344</v>
      </c>
      <c r="C4106">
        <v>320.10751299999998</v>
      </c>
      <c r="D4106">
        <v>2.1058109965447609E-2</v>
      </c>
      <c r="E4106">
        <v>2.1058109965447609E-2</v>
      </c>
      <c r="F4106">
        <v>4104</v>
      </c>
      <c r="G4106">
        <f t="shared" ca="1" si="66"/>
        <v>2.8063942710971651E-2</v>
      </c>
    </row>
    <row r="4107" spans="2:7" x14ac:dyDescent="0.2">
      <c r="B4107" s="149">
        <v>39343</v>
      </c>
      <c r="C4107">
        <v>313.50567599999999</v>
      </c>
      <c r="D4107">
        <v>1.0237835552518259E-2</v>
      </c>
      <c r="E4107">
        <v>1.0237835552518259E-2</v>
      </c>
      <c r="F4107">
        <v>4105</v>
      </c>
      <c r="G4107">
        <f t="shared" ca="1" si="66"/>
        <v>1.2660732912592813E-2</v>
      </c>
    </row>
    <row r="4108" spans="2:7" x14ac:dyDescent="0.2">
      <c r="B4108" s="149">
        <v>39342</v>
      </c>
      <c r="C4108">
        <v>310.32858299999998</v>
      </c>
      <c r="D4108">
        <v>2.3990338629014066E-3</v>
      </c>
      <c r="E4108">
        <v>2.3990338629014066E-3</v>
      </c>
      <c r="F4108">
        <v>4106</v>
      </c>
      <c r="G4108">
        <f t="shared" ca="1" si="66"/>
        <v>1.0149628723883334E-2</v>
      </c>
    </row>
    <row r="4109" spans="2:7" x14ac:dyDescent="0.2">
      <c r="B4109" s="149">
        <v>39339</v>
      </c>
      <c r="C4109">
        <v>309.58587599999998</v>
      </c>
      <c r="D4109">
        <v>-5.8300675346746591E-3</v>
      </c>
      <c r="E4109">
        <v>-5.8300675346746591E-3</v>
      </c>
      <c r="F4109">
        <v>4107</v>
      </c>
      <c r="G4109">
        <f t="shared" ca="1" si="66"/>
        <v>-1.4173912827700124E-2</v>
      </c>
    </row>
    <row r="4110" spans="2:7" x14ac:dyDescent="0.2">
      <c r="B4110" s="149">
        <v>39338</v>
      </c>
      <c r="C4110">
        <v>311.40136699999999</v>
      </c>
      <c r="D4110">
        <v>-1.6036561923860396E-2</v>
      </c>
      <c r="E4110">
        <v>-1.6036561923860396E-2</v>
      </c>
      <c r="F4110">
        <v>4108</v>
      </c>
      <c r="G4110">
        <f t="shared" ca="1" si="66"/>
        <v>2.2921615205283002E-3</v>
      </c>
    </row>
    <row r="4111" spans="2:7" x14ac:dyDescent="0.2">
      <c r="B4111" s="149">
        <v>39337</v>
      </c>
      <c r="C4111">
        <v>316.476563</v>
      </c>
      <c r="D4111">
        <v>5.2425231099024845E-3</v>
      </c>
      <c r="E4111">
        <v>5.2425231099024845E-3</v>
      </c>
      <c r="F4111">
        <v>4109</v>
      </c>
      <c r="G4111">
        <f t="shared" ca="1" si="66"/>
        <v>-2.2860512590840671E-2</v>
      </c>
    </row>
    <row r="4112" spans="2:7" x14ac:dyDescent="0.2">
      <c r="B4112" s="149">
        <v>39336</v>
      </c>
      <c r="C4112">
        <v>314.82607999999999</v>
      </c>
      <c r="D4112">
        <v>-7.80228264603569E-3</v>
      </c>
      <c r="E4112">
        <v>-7.80228264603569E-3</v>
      </c>
      <c r="F4112">
        <v>4110</v>
      </c>
      <c r="G4112">
        <f t="shared" ca="1" si="66"/>
        <v>2.8092686746713719E-3</v>
      </c>
    </row>
    <row r="4113" spans="2:7" x14ac:dyDescent="0.2">
      <c r="B4113" s="149">
        <v>39335</v>
      </c>
      <c r="C4113">
        <v>317.30175800000001</v>
      </c>
      <c r="D4113">
        <v>4.4553134283319924E-2</v>
      </c>
      <c r="E4113">
        <v>4.4553134283319924E-2</v>
      </c>
      <c r="F4113">
        <v>4111</v>
      </c>
      <c r="G4113">
        <f t="shared" ca="1" si="66"/>
        <v>1.3738475312570414E-2</v>
      </c>
    </row>
    <row r="4114" spans="2:7" x14ac:dyDescent="0.2">
      <c r="B4114" s="149">
        <v>39332</v>
      </c>
      <c r="C4114">
        <v>303.767944</v>
      </c>
      <c r="D4114">
        <v>9.7381069251184817E-3</v>
      </c>
      <c r="E4114">
        <v>9.7381069251184817E-3</v>
      </c>
      <c r="F4114">
        <v>4112</v>
      </c>
      <c r="G4114">
        <f t="shared" ca="1" si="66"/>
        <v>-8.6422038410740015E-3</v>
      </c>
    </row>
    <row r="4115" spans="2:7" x14ac:dyDescent="0.2">
      <c r="B4115" s="149">
        <v>39331</v>
      </c>
      <c r="C4115">
        <v>300.838348</v>
      </c>
      <c r="D4115">
        <v>-8.7017771988267718E-3</v>
      </c>
      <c r="E4115">
        <v>-8.7017771988267718E-3</v>
      </c>
      <c r="F4115">
        <v>4113</v>
      </c>
      <c r="G4115">
        <f t="shared" ca="1" si="66"/>
        <v>-1.1611085290600027E-2</v>
      </c>
    </row>
    <row r="4116" spans="2:7" x14ac:dyDescent="0.2">
      <c r="B4116" s="149">
        <v>39330</v>
      </c>
      <c r="C4116">
        <v>303.47915599999999</v>
      </c>
      <c r="D4116">
        <v>-5.5433901110282591E-3</v>
      </c>
      <c r="E4116">
        <v>-5.5433901110282591E-3</v>
      </c>
      <c r="F4116">
        <v>4114</v>
      </c>
      <c r="G4116">
        <f t="shared" ca="1" si="66"/>
        <v>-2.6547632045442734E-2</v>
      </c>
    </row>
    <row r="4117" spans="2:7" x14ac:dyDescent="0.2">
      <c r="B4117" s="149">
        <v>39329</v>
      </c>
      <c r="C4117">
        <v>305.17083700000001</v>
      </c>
      <c r="D4117">
        <v>3.6637325728563212E-3</v>
      </c>
      <c r="E4117">
        <v>3.6637325728563212E-3</v>
      </c>
      <c r="F4117">
        <v>4115</v>
      </c>
      <c r="G4117">
        <f t="shared" ca="1" si="66"/>
        <v>-1.25590284286507E-2</v>
      </c>
    </row>
    <row r="4118" spans="2:7" x14ac:dyDescent="0.2">
      <c r="B4118" s="149">
        <v>39328</v>
      </c>
      <c r="C4118">
        <v>304.05685399999999</v>
      </c>
      <c r="D4118">
        <v>1.3199831805621454E-2</v>
      </c>
      <c r="E4118">
        <v>1.3199831805621454E-2</v>
      </c>
      <c r="F4118">
        <v>4116</v>
      </c>
      <c r="G4118">
        <f t="shared" ca="1" si="66"/>
        <v>-1.9699682805089571E-2</v>
      </c>
    </row>
    <row r="4119" spans="2:7" x14ac:dyDescent="0.2">
      <c r="B4119" s="149">
        <v>39325</v>
      </c>
      <c r="C4119">
        <v>300.095642</v>
      </c>
      <c r="D4119">
        <v>8.2551127868687687E-4</v>
      </c>
      <c r="E4119">
        <v>8.2551127868687687E-4</v>
      </c>
      <c r="F4119">
        <v>4117</v>
      </c>
      <c r="G4119">
        <f t="shared" ca="1" si="66"/>
        <v>-9.042007108729766E-2</v>
      </c>
    </row>
    <row r="4120" spans="2:7" x14ac:dyDescent="0.2">
      <c r="B4120" s="149">
        <v>39324</v>
      </c>
      <c r="C4120">
        <v>299.84811400000001</v>
      </c>
      <c r="D4120">
        <v>7.7659771528925331E-3</v>
      </c>
      <c r="E4120">
        <v>7.7659771528925331E-3</v>
      </c>
      <c r="F4120">
        <v>4118</v>
      </c>
      <c r="G4120">
        <f t="shared" ca="1" si="66"/>
        <v>-8.7567128301629417E-3</v>
      </c>
    </row>
    <row r="4121" spans="2:7" x14ac:dyDescent="0.2">
      <c r="B4121" s="149">
        <v>39323</v>
      </c>
      <c r="C4121">
        <v>297.53744499999999</v>
      </c>
      <c r="D4121">
        <v>-3.4548968702272976E-3</v>
      </c>
      <c r="E4121">
        <v>-3.4548968702272976E-3</v>
      </c>
      <c r="F4121">
        <v>4119</v>
      </c>
      <c r="G4121">
        <f t="shared" ca="1" si="66"/>
        <v>7.7323022031933555E-4</v>
      </c>
    </row>
    <row r="4122" spans="2:7" x14ac:dyDescent="0.2">
      <c r="B4122" s="149">
        <v>39322</v>
      </c>
      <c r="C4122">
        <v>298.56896999999998</v>
      </c>
      <c r="D4122">
        <v>-4.4028673603116924E-3</v>
      </c>
      <c r="E4122">
        <v>-4.4028673603116924E-3</v>
      </c>
      <c r="F4122">
        <v>4120</v>
      </c>
      <c r="G4122">
        <f t="shared" ca="1" si="66"/>
        <v>-7.1017387255477599E-2</v>
      </c>
    </row>
    <row r="4123" spans="2:7" x14ac:dyDescent="0.2">
      <c r="B4123" s="149">
        <v>39321</v>
      </c>
      <c r="C4123">
        <v>299.889343</v>
      </c>
      <c r="D4123">
        <v>6.3694510116942193E-3</v>
      </c>
      <c r="E4123">
        <v>6.3694510116942193E-3</v>
      </c>
      <c r="F4123">
        <v>4121</v>
      </c>
      <c r="G4123">
        <f t="shared" ca="1" si="66"/>
        <v>4.4397688601727443E-2</v>
      </c>
    </row>
    <row r="4124" spans="2:7" x14ac:dyDescent="0.2">
      <c r="B4124" s="149">
        <v>39318</v>
      </c>
      <c r="C4124">
        <v>297.99130200000002</v>
      </c>
      <c r="D4124">
        <v>2.6377747284139072E-3</v>
      </c>
      <c r="E4124">
        <v>2.6377747284139072E-3</v>
      </c>
      <c r="F4124">
        <v>4122</v>
      </c>
      <c r="G4124">
        <f t="shared" ca="1" si="66"/>
        <v>-3.6748982622654296E-2</v>
      </c>
    </row>
    <row r="4125" spans="2:7" x14ac:dyDescent="0.2">
      <c r="B4125" s="149">
        <v>39317</v>
      </c>
      <c r="C4125">
        <v>297.207336</v>
      </c>
      <c r="D4125">
        <v>1.1799190393387672E-2</v>
      </c>
      <c r="E4125">
        <v>1.1799190393387672E-2</v>
      </c>
      <c r="F4125">
        <v>4123</v>
      </c>
      <c r="G4125">
        <f t="shared" ca="1" si="66"/>
        <v>-1.7333471699096874E-2</v>
      </c>
    </row>
    <row r="4126" spans="2:7" x14ac:dyDescent="0.2">
      <c r="B4126" s="149">
        <v>39316</v>
      </c>
      <c r="C4126">
        <v>293.74142499999999</v>
      </c>
      <c r="D4126">
        <v>3.5242614444538859E-3</v>
      </c>
      <c r="E4126">
        <v>3.5242614444538859E-3</v>
      </c>
      <c r="F4126">
        <v>4124</v>
      </c>
      <c r="G4126">
        <f t="shared" ca="1" si="66"/>
        <v>4.4595279221752743E-2</v>
      </c>
    </row>
    <row r="4127" spans="2:7" x14ac:dyDescent="0.2">
      <c r="B4127" s="149">
        <v>39315</v>
      </c>
      <c r="C4127">
        <v>292.70983899999999</v>
      </c>
      <c r="D4127">
        <v>-1.4585426357148702E-2</v>
      </c>
      <c r="E4127">
        <v>-1.4585426357148702E-2</v>
      </c>
      <c r="F4127">
        <v>4125</v>
      </c>
      <c r="G4127">
        <f t="shared" ca="1" si="66"/>
        <v>-2.0950773772218829E-3</v>
      </c>
    </row>
    <row r="4128" spans="2:7" x14ac:dyDescent="0.2">
      <c r="B4128" s="149">
        <v>39314</v>
      </c>
      <c r="C4128">
        <v>297.042328</v>
      </c>
      <c r="D4128">
        <v>1.3892205936452223E-4</v>
      </c>
      <c r="E4128">
        <v>1.3892205936452223E-4</v>
      </c>
      <c r="F4128">
        <v>4126</v>
      </c>
      <c r="G4128">
        <f t="shared" ca="1" si="66"/>
        <v>-4.1307520973351795E-2</v>
      </c>
    </row>
    <row r="4129" spans="2:7" x14ac:dyDescent="0.2">
      <c r="B4129" s="149">
        <v>39311</v>
      </c>
      <c r="C4129">
        <v>297.00106799999998</v>
      </c>
      <c r="D4129">
        <v>1.5303699959224701E-3</v>
      </c>
      <c r="E4129">
        <v>1.5303699959224701E-3</v>
      </c>
      <c r="F4129">
        <v>4127</v>
      </c>
      <c r="G4129">
        <f t="shared" ca="1" si="66"/>
        <v>2.5091162587501773E-2</v>
      </c>
    </row>
    <row r="4130" spans="2:7" x14ac:dyDescent="0.2">
      <c r="B4130" s="149">
        <v>39310</v>
      </c>
      <c r="C4130">
        <v>296.54724099999999</v>
      </c>
      <c r="D4130">
        <v>-1.8051690897018947E-3</v>
      </c>
      <c r="E4130">
        <v>-1.8051690897018947E-3</v>
      </c>
      <c r="F4130">
        <v>4128</v>
      </c>
      <c r="G4130">
        <f t="shared" ca="1" si="66"/>
        <v>9.0729807885887997E-2</v>
      </c>
    </row>
    <row r="4131" spans="2:7" x14ac:dyDescent="0.2">
      <c r="B4131" s="149">
        <v>39308</v>
      </c>
      <c r="C4131">
        <v>297.083527</v>
      </c>
      <c r="D4131">
        <v>-3.8741619375252342E-3</v>
      </c>
      <c r="E4131">
        <v>-3.8741619375252342E-3</v>
      </c>
      <c r="F4131">
        <v>4129</v>
      </c>
      <c r="G4131">
        <f t="shared" ca="1" si="66"/>
        <v>-4.0543354177770788E-2</v>
      </c>
    </row>
    <row r="4132" spans="2:7" x14ac:dyDescent="0.2">
      <c r="B4132" s="149">
        <v>39307</v>
      </c>
      <c r="C4132">
        <v>298.23895299999998</v>
      </c>
      <c r="D4132">
        <v>-4.9558271603138779E-3</v>
      </c>
      <c r="E4132">
        <v>-4.9558271603138779E-3</v>
      </c>
      <c r="F4132">
        <v>4130</v>
      </c>
      <c r="G4132">
        <f t="shared" ca="1" si="66"/>
        <v>-5.5861076165092241E-2</v>
      </c>
    </row>
    <row r="4133" spans="2:7" x14ac:dyDescent="0.2">
      <c r="B4133" s="149">
        <v>39304</v>
      </c>
      <c r="C4133">
        <v>299.724335</v>
      </c>
      <c r="D4133">
        <v>3.0378032325373157E-3</v>
      </c>
      <c r="E4133">
        <v>3.0378032325373157E-3</v>
      </c>
      <c r="F4133">
        <v>4131</v>
      </c>
      <c r="G4133">
        <f t="shared" ca="1" si="66"/>
        <v>3.9873517061285082E-3</v>
      </c>
    </row>
    <row r="4134" spans="2:7" x14ac:dyDescent="0.2">
      <c r="B4134" s="149">
        <v>39303</v>
      </c>
      <c r="C4134">
        <v>298.81658900000002</v>
      </c>
      <c r="D4134">
        <v>-1.3787660451108157E-3</v>
      </c>
      <c r="E4134">
        <v>-1.3787660451108157E-3</v>
      </c>
      <c r="F4134">
        <v>4132</v>
      </c>
      <c r="G4134">
        <f t="shared" ca="1" si="66"/>
        <v>2.7667398574238947E-2</v>
      </c>
    </row>
    <row r="4135" spans="2:7" x14ac:dyDescent="0.2">
      <c r="B4135" s="149">
        <v>39302</v>
      </c>
      <c r="C4135">
        <v>299.22915599999999</v>
      </c>
      <c r="D4135">
        <v>-1.346766001013327E-2</v>
      </c>
      <c r="E4135">
        <v>-1.346766001013327E-2</v>
      </c>
      <c r="F4135">
        <v>4133</v>
      </c>
      <c r="G4135">
        <f t="shared" ca="1" si="66"/>
        <v>2.6105964020772697E-3</v>
      </c>
    </row>
    <row r="4136" spans="2:7" x14ac:dyDescent="0.2">
      <c r="B4136" s="149">
        <v>39301</v>
      </c>
      <c r="C4136">
        <v>303.31408699999997</v>
      </c>
      <c r="D4136">
        <v>4.0825513459340635E-4</v>
      </c>
      <c r="E4136">
        <v>4.0825513459340635E-4</v>
      </c>
      <c r="F4136">
        <v>4134</v>
      </c>
      <c r="G4136">
        <f t="shared" ca="1" si="66"/>
        <v>6.8504650714462101E-2</v>
      </c>
    </row>
    <row r="4137" spans="2:7" x14ac:dyDescent="0.2">
      <c r="B4137" s="149">
        <v>39300</v>
      </c>
      <c r="C4137">
        <v>303.19030800000002</v>
      </c>
      <c r="D4137">
        <v>-1.5013231114774804E-2</v>
      </c>
      <c r="E4137">
        <v>-1.5013231114774804E-2</v>
      </c>
      <c r="F4137">
        <v>4135</v>
      </c>
      <c r="G4137">
        <f t="shared" ca="1" si="66"/>
        <v>-2.3875999128963907E-3</v>
      </c>
    </row>
    <row r="4138" spans="2:7" x14ac:dyDescent="0.2">
      <c r="B4138" s="149">
        <v>39297</v>
      </c>
      <c r="C4138">
        <v>307.811554</v>
      </c>
      <c r="D4138">
        <v>1.1113826146561277E-2</v>
      </c>
      <c r="E4138">
        <v>1.1113826146561277E-2</v>
      </c>
      <c r="F4138">
        <v>4136</v>
      </c>
      <c r="G4138">
        <f t="shared" ca="1" si="66"/>
        <v>1.5120616855302384E-2</v>
      </c>
    </row>
    <row r="4139" spans="2:7" x14ac:dyDescent="0.2">
      <c r="B4139" s="149">
        <v>39296</v>
      </c>
      <c r="C4139">
        <v>304.42819200000002</v>
      </c>
      <c r="D4139">
        <v>2.018838225639813E-2</v>
      </c>
      <c r="E4139">
        <v>2.018838225639813E-2</v>
      </c>
      <c r="F4139">
        <v>4137</v>
      </c>
      <c r="G4139">
        <f t="shared" ca="1" si="66"/>
        <v>-8.670114514592717E-3</v>
      </c>
    </row>
    <row r="4140" spans="2:7" x14ac:dyDescent="0.2">
      <c r="B4140" s="149">
        <v>39295</v>
      </c>
      <c r="C4140">
        <v>298.40390000000002</v>
      </c>
      <c r="D4140">
        <v>-2.7041660690365565E-2</v>
      </c>
      <c r="E4140">
        <v>-2.7041660690365565E-2</v>
      </c>
      <c r="F4140">
        <v>4138</v>
      </c>
      <c r="G4140">
        <f t="shared" ca="1" si="66"/>
        <v>3.7145315761793626E-2</v>
      </c>
    </row>
    <row r="4141" spans="2:7" x14ac:dyDescent="0.2">
      <c r="B4141" s="149">
        <v>39294</v>
      </c>
      <c r="C4141">
        <v>306.69751000000002</v>
      </c>
      <c r="D4141">
        <v>1.3913401591340042E-2</v>
      </c>
      <c r="E4141">
        <v>1.3913401591340042E-2</v>
      </c>
      <c r="F4141">
        <v>4139</v>
      </c>
      <c r="G4141">
        <f t="shared" ca="1" si="66"/>
        <v>1.6385463217710533E-2</v>
      </c>
    </row>
    <row r="4142" spans="2:7" x14ac:dyDescent="0.2">
      <c r="B4142" s="149">
        <v>39293</v>
      </c>
      <c r="C4142">
        <v>302.48886099999999</v>
      </c>
      <c r="D4142">
        <v>1.9131648470674038E-3</v>
      </c>
      <c r="E4142">
        <v>1.9131648470674038E-3</v>
      </c>
      <c r="F4142">
        <v>4140</v>
      </c>
      <c r="G4142">
        <f t="shared" ca="1" si="66"/>
        <v>-8.4153748874572273E-3</v>
      </c>
    </row>
    <row r="4143" spans="2:7" x14ac:dyDescent="0.2">
      <c r="B4143" s="149">
        <v>39290</v>
      </c>
      <c r="C4143">
        <v>301.91125499999998</v>
      </c>
      <c r="D4143">
        <v>-1.8379168310145706E-2</v>
      </c>
      <c r="E4143">
        <v>-1.8379168310145706E-2</v>
      </c>
      <c r="F4143">
        <v>4141</v>
      </c>
      <c r="G4143">
        <f t="shared" ca="1" si="66"/>
        <v>-1.0942959877263894E-2</v>
      </c>
    </row>
    <row r="4144" spans="2:7" x14ac:dyDescent="0.2">
      <c r="B4144" s="149">
        <v>39289</v>
      </c>
      <c r="C4144">
        <v>307.56402600000001</v>
      </c>
      <c r="D4144">
        <v>1.1534592803489395E-2</v>
      </c>
      <c r="E4144">
        <v>1.1534592803489395E-2</v>
      </c>
      <c r="F4144">
        <v>4142</v>
      </c>
      <c r="G4144">
        <f t="shared" ca="1" si="66"/>
        <v>-1.0948921615542957E-2</v>
      </c>
    </row>
    <row r="4145" spans="2:7" x14ac:dyDescent="0.2">
      <c r="B4145" s="149">
        <v>39288</v>
      </c>
      <c r="C4145">
        <v>304.05685399999999</v>
      </c>
      <c r="D4145">
        <v>-4.8055847158302863E-2</v>
      </c>
      <c r="E4145">
        <v>-4.8055847158302863E-2</v>
      </c>
      <c r="F4145">
        <v>4143</v>
      </c>
      <c r="G4145">
        <f t="shared" ca="1" si="66"/>
        <v>-1.1778300586633459E-2</v>
      </c>
    </row>
    <row r="4146" spans="2:7" x14ac:dyDescent="0.2">
      <c r="B4146" s="149">
        <v>39287</v>
      </c>
      <c r="C4146">
        <v>319.40618899999998</v>
      </c>
      <c r="D4146">
        <v>8.3366993626712987E-3</v>
      </c>
      <c r="E4146">
        <v>8.3366993626712987E-3</v>
      </c>
      <c r="F4146">
        <v>4144</v>
      </c>
      <c r="G4146">
        <f t="shared" ca="1" si="66"/>
        <v>1.7806864829725238E-3</v>
      </c>
    </row>
    <row r="4147" spans="2:7" x14ac:dyDescent="0.2">
      <c r="B4147" s="149">
        <v>39286</v>
      </c>
      <c r="C4147">
        <v>316.76541099999997</v>
      </c>
      <c r="D4147">
        <v>1.5654868933090294E-3</v>
      </c>
      <c r="E4147">
        <v>1.5654868933090294E-3</v>
      </c>
      <c r="F4147">
        <v>4145</v>
      </c>
      <c r="G4147">
        <f t="shared" ca="1" si="66"/>
        <v>-4.9310905022826208E-2</v>
      </c>
    </row>
    <row r="4148" spans="2:7" x14ac:dyDescent="0.2">
      <c r="B4148" s="149">
        <v>39283</v>
      </c>
      <c r="C4148">
        <v>316.27029399999998</v>
      </c>
      <c r="D4148">
        <v>2.8997374124906796E-2</v>
      </c>
      <c r="E4148">
        <v>2.8997374124906796E-2</v>
      </c>
      <c r="F4148">
        <v>4146</v>
      </c>
      <c r="G4148">
        <f t="shared" ca="1" si="66"/>
        <v>7.2234170849779164E-3</v>
      </c>
    </row>
    <row r="4149" spans="2:7" x14ac:dyDescent="0.2">
      <c r="B4149" s="149">
        <v>39282</v>
      </c>
      <c r="C4149">
        <v>307.35772700000001</v>
      </c>
      <c r="D4149">
        <v>5.8061420116231818E-3</v>
      </c>
      <c r="E4149">
        <v>5.8061420116231818E-3</v>
      </c>
      <c r="F4149">
        <v>4147</v>
      </c>
      <c r="G4149">
        <f t="shared" ca="1" si="66"/>
        <v>-3.175478106720174E-2</v>
      </c>
    </row>
    <row r="4150" spans="2:7" x14ac:dyDescent="0.2">
      <c r="B4150" s="149">
        <v>39281</v>
      </c>
      <c r="C4150">
        <v>305.58346599999999</v>
      </c>
      <c r="D4150">
        <v>4.611838635328735E-3</v>
      </c>
      <c r="E4150">
        <v>4.611838635328735E-3</v>
      </c>
      <c r="F4150">
        <v>4148</v>
      </c>
      <c r="G4150">
        <f t="shared" ca="1" si="66"/>
        <v>-3.8172430690939042E-2</v>
      </c>
    </row>
    <row r="4151" spans="2:7" x14ac:dyDescent="0.2">
      <c r="B4151" s="149">
        <v>39280</v>
      </c>
      <c r="C4151">
        <v>304.180634</v>
      </c>
      <c r="D4151">
        <v>6.0044030476637368E-3</v>
      </c>
      <c r="E4151">
        <v>6.0044030476637368E-3</v>
      </c>
      <c r="F4151">
        <v>4149</v>
      </c>
      <c r="G4151">
        <f t="shared" ca="1" si="66"/>
        <v>-3.508199328272058E-3</v>
      </c>
    </row>
    <row r="4152" spans="2:7" x14ac:dyDescent="0.2">
      <c r="B4152" s="149">
        <v>39279</v>
      </c>
      <c r="C4152">
        <v>302.36511200000001</v>
      </c>
      <c r="D4152">
        <v>1.0898178076405756E-2</v>
      </c>
      <c r="E4152">
        <v>1.0898178076405756E-2</v>
      </c>
      <c r="F4152">
        <v>4150</v>
      </c>
      <c r="G4152">
        <f t="shared" ca="1" si="66"/>
        <v>-1.2815597980897613E-2</v>
      </c>
    </row>
    <row r="4153" spans="2:7" x14ac:dyDescent="0.2">
      <c r="B4153" s="149">
        <v>39276</v>
      </c>
      <c r="C4153">
        <v>299.10540800000001</v>
      </c>
      <c r="D4153">
        <v>3.2621101876624946E-2</v>
      </c>
      <c r="E4153">
        <v>3.2621101876624946E-2</v>
      </c>
      <c r="F4153">
        <v>4151</v>
      </c>
      <c r="G4153">
        <f t="shared" ca="1" si="66"/>
        <v>-5.3681943595380435E-2</v>
      </c>
    </row>
    <row r="4154" spans="2:7" x14ac:dyDescent="0.2">
      <c r="B4154" s="149">
        <v>39275</v>
      </c>
      <c r="C4154">
        <v>289.65649400000001</v>
      </c>
      <c r="D4154">
        <v>3.4482631281384943E-2</v>
      </c>
      <c r="E4154">
        <v>3.4482631281384943E-2</v>
      </c>
      <c r="F4154">
        <v>4152</v>
      </c>
      <c r="G4154">
        <f t="shared" ca="1" si="66"/>
        <v>-1.5473532583708382E-3</v>
      </c>
    </row>
    <row r="4155" spans="2:7" x14ac:dyDescent="0.2">
      <c r="B4155" s="149">
        <v>39274</v>
      </c>
      <c r="C4155">
        <v>280.00131199999998</v>
      </c>
      <c r="D4155">
        <v>3.8249911604558227E-2</v>
      </c>
      <c r="E4155">
        <v>3.8249911604558227E-2</v>
      </c>
      <c r="F4155">
        <v>4153</v>
      </c>
      <c r="G4155">
        <f t="shared" ca="1" si="66"/>
        <v>9.5254993243013234E-3</v>
      </c>
    </row>
    <row r="4156" spans="2:7" x14ac:dyDescent="0.2">
      <c r="B4156" s="149">
        <v>39273</v>
      </c>
      <c r="C4156">
        <v>269.68585200000001</v>
      </c>
      <c r="D4156">
        <v>-1.5217707587651912E-2</v>
      </c>
      <c r="E4156">
        <v>-1.5217707587651912E-2</v>
      </c>
      <c r="F4156">
        <v>4154</v>
      </c>
      <c r="G4156">
        <f t="shared" ca="1" si="66"/>
        <v>1.7377810385331562E-2</v>
      </c>
    </row>
    <row r="4157" spans="2:7" x14ac:dyDescent="0.2">
      <c r="B4157" s="149">
        <v>39272</v>
      </c>
      <c r="C4157">
        <v>273.85327100000001</v>
      </c>
      <c r="D4157">
        <v>-1.5075509239209018E-4</v>
      </c>
      <c r="E4157">
        <v>-1.5075509239209018E-4</v>
      </c>
      <c r="F4157">
        <v>4155</v>
      </c>
      <c r="G4157">
        <f t="shared" ca="1" si="66"/>
        <v>1.1105603964891244E-2</v>
      </c>
    </row>
    <row r="4158" spans="2:7" x14ac:dyDescent="0.2">
      <c r="B4158" s="149">
        <v>39269</v>
      </c>
      <c r="C4158">
        <v>273.89456200000001</v>
      </c>
      <c r="D4158">
        <v>1.2198860795051624E-2</v>
      </c>
      <c r="E4158">
        <v>1.2198860795051624E-2</v>
      </c>
      <c r="F4158">
        <v>4156</v>
      </c>
      <c r="G4158">
        <f t="shared" ca="1" si="66"/>
        <v>-2.4324878347609897E-2</v>
      </c>
    </row>
    <row r="4159" spans="2:7" x14ac:dyDescent="0.2">
      <c r="B4159" s="149">
        <v>39268</v>
      </c>
      <c r="C4159">
        <v>270.59362800000002</v>
      </c>
      <c r="D4159">
        <v>-1.0561231441342666E-2</v>
      </c>
      <c r="E4159">
        <v>-1.0561231441342666E-2</v>
      </c>
      <c r="F4159">
        <v>4157</v>
      </c>
      <c r="G4159">
        <f t="shared" ca="1" si="66"/>
        <v>3.7696063941980641E-2</v>
      </c>
    </row>
    <row r="4160" spans="2:7" x14ac:dyDescent="0.2">
      <c r="B4160" s="149">
        <v>39267</v>
      </c>
      <c r="C4160">
        <v>273.48193400000002</v>
      </c>
      <c r="D4160">
        <v>2.7915295327056805E-2</v>
      </c>
      <c r="E4160">
        <v>2.7915295327056805E-2</v>
      </c>
      <c r="F4160">
        <v>4158</v>
      </c>
      <c r="G4160">
        <f t="shared" ca="1" si="66"/>
        <v>5.8410439722684782E-3</v>
      </c>
    </row>
    <row r="4161" spans="2:7" x14ac:dyDescent="0.2">
      <c r="B4161" s="149">
        <v>39266</v>
      </c>
      <c r="C4161">
        <v>266.05493200000001</v>
      </c>
      <c r="D4161">
        <v>-1.2405860414929479E-2</v>
      </c>
      <c r="E4161">
        <v>-1.2405860414929479E-2</v>
      </c>
      <c r="F4161">
        <v>4159</v>
      </c>
      <c r="G4161">
        <f t="shared" ca="1" si="66"/>
        <v>-3.6918130609121899E-2</v>
      </c>
    </row>
    <row r="4162" spans="2:7" x14ac:dyDescent="0.2">
      <c r="B4162" s="149">
        <v>39265</v>
      </c>
      <c r="C4162">
        <v>269.39703400000002</v>
      </c>
      <c r="D4162">
        <v>-1.150647748517202E-2</v>
      </c>
      <c r="E4162">
        <v>-1.150647748517202E-2</v>
      </c>
      <c r="F4162">
        <v>4160</v>
      </c>
      <c r="G4162">
        <f t="shared" ca="1" si="66"/>
        <v>-5.1200424346605142E-2</v>
      </c>
    </row>
    <row r="4163" spans="2:7" x14ac:dyDescent="0.2">
      <c r="B4163" s="149">
        <v>39262</v>
      </c>
      <c r="C4163">
        <v>272.53292800000003</v>
      </c>
      <c r="D4163">
        <v>1.2881564688785142E-2</v>
      </c>
      <c r="E4163">
        <v>1.2881564688785142E-2</v>
      </c>
      <c r="F4163">
        <v>4161</v>
      </c>
      <c r="G4163">
        <f t="shared" ref="G4163:G4226" ca="1" si="67">_xlfn.NORM.INV(RAND(),$N$5,$N$6)</f>
        <v>1.0300131868326451E-2</v>
      </c>
    </row>
    <row r="4164" spans="2:7" x14ac:dyDescent="0.2">
      <c r="B4164" s="149">
        <v>39261</v>
      </c>
      <c r="C4164">
        <v>269.06692500000003</v>
      </c>
      <c r="D4164">
        <v>2.5798108890390553E-2</v>
      </c>
      <c r="E4164">
        <v>2.5798108890390553E-2</v>
      </c>
      <c r="F4164">
        <v>4162</v>
      </c>
      <c r="G4164">
        <f t="shared" ca="1" si="67"/>
        <v>-1.7945504419171272E-2</v>
      </c>
    </row>
    <row r="4165" spans="2:7" x14ac:dyDescent="0.2">
      <c r="B4165" s="149">
        <v>39260</v>
      </c>
      <c r="C4165">
        <v>262.30007899999998</v>
      </c>
      <c r="D4165">
        <v>-1.6705390643599681E-2</v>
      </c>
      <c r="E4165">
        <v>-1.6705390643599681E-2</v>
      </c>
      <c r="F4165">
        <v>4163</v>
      </c>
      <c r="G4165">
        <f t="shared" ca="1" si="67"/>
        <v>-1.6196308569719825E-3</v>
      </c>
    </row>
    <row r="4166" spans="2:7" x14ac:dyDescent="0.2">
      <c r="B4166" s="149">
        <v>39259</v>
      </c>
      <c r="C4166">
        <v>266.756348</v>
      </c>
      <c r="D4166">
        <v>1.394106384654728E-3</v>
      </c>
      <c r="E4166">
        <v>1.394106384654728E-3</v>
      </c>
      <c r="F4166">
        <v>4164</v>
      </c>
      <c r="G4166">
        <f t="shared" ca="1" si="67"/>
        <v>3.9354289142368278E-2</v>
      </c>
    </row>
    <row r="4167" spans="2:7" x14ac:dyDescent="0.2">
      <c r="B4167" s="149">
        <v>39258</v>
      </c>
      <c r="C4167">
        <v>266.38497899999999</v>
      </c>
      <c r="D4167">
        <v>-1.4802283874774454E-2</v>
      </c>
      <c r="E4167">
        <v>-1.4802283874774454E-2</v>
      </c>
      <c r="F4167">
        <v>4165</v>
      </c>
      <c r="G4167">
        <f t="shared" ca="1" si="67"/>
        <v>-6.3389695635015869E-2</v>
      </c>
    </row>
    <row r="4168" spans="2:7" x14ac:dyDescent="0.2">
      <c r="B4168" s="149">
        <v>39255</v>
      </c>
      <c r="C4168">
        <v>270.38732900000002</v>
      </c>
      <c r="D4168">
        <v>4.4450410473777712E-3</v>
      </c>
      <c r="E4168">
        <v>4.4450410473777712E-3</v>
      </c>
      <c r="F4168">
        <v>4166</v>
      </c>
      <c r="G4168">
        <f t="shared" ca="1" si="67"/>
        <v>-1.3198008658402928E-2</v>
      </c>
    </row>
    <row r="4169" spans="2:7" x14ac:dyDescent="0.2">
      <c r="B4169" s="149">
        <v>39254</v>
      </c>
      <c r="C4169">
        <v>269.190765</v>
      </c>
      <c r="D4169">
        <v>1.4461360158822838E-2</v>
      </c>
      <c r="E4169">
        <v>1.4461360158822838E-2</v>
      </c>
      <c r="F4169">
        <v>4167</v>
      </c>
      <c r="G4169">
        <f t="shared" ca="1" si="67"/>
        <v>7.8776501242302649E-3</v>
      </c>
    </row>
    <row r="4170" spans="2:7" x14ac:dyDescent="0.2">
      <c r="B4170" s="149">
        <v>39253</v>
      </c>
      <c r="C4170">
        <v>265.35339399999998</v>
      </c>
      <c r="D4170">
        <v>-3.8725344194426477E-3</v>
      </c>
      <c r="E4170">
        <v>-3.8725344194426477E-3</v>
      </c>
      <c r="F4170">
        <v>4168</v>
      </c>
      <c r="G4170">
        <f t="shared" ca="1" si="67"/>
        <v>2.7201712055743198E-2</v>
      </c>
    </row>
    <row r="4171" spans="2:7" x14ac:dyDescent="0.2">
      <c r="B4171" s="149">
        <v>39252</v>
      </c>
      <c r="C4171">
        <v>266.38497899999999</v>
      </c>
      <c r="D4171">
        <v>2.0711589896799439E-2</v>
      </c>
      <c r="E4171">
        <v>2.0711589896799439E-2</v>
      </c>
      <c r="F4171">
        <v>4169</v>
      </c>
      <c r="G4171">
        <f t="shared" ca="1" si="67"/>
        <v>1.6422007620990279E-2</v>
      </c>
    </row>
    <row r="4172" spans="2:7" x14ac:dyDescent="0.2">
      <c r="B4172" s="149">
        <v>39251</v>
      </c>
      <c r="C4172">
        <v>260.97967499999999</v>
      </c>
      <c r="D4172">
        <v>-9.7072488278850799E-3</v>
      </c>
      <c r="E4172">
        <v>-9.7072488278850799E-3</v>
      </c>
      <c r="F4172">
        <v>4170</v>
      </c>
      <c r="G4172">
        <f t="shared" ca="1" si="67"/>
        <v>7.6800417595625919E-2</v>
      </c>
    </row>
    <row r="4173" spans="2:7" x14ac:dyDescent="0.2">
      <c r="B4173" s="149">
        <v>39248</v>
      </c>
      <c r="C4173">
        <v>263.53790300000003</v>
      </c>
      <c r="D4173">
        <v>3.1659063349855021E-2</v>
      </c>
      <c r="E4173">
        <v>3.1659063349855021E-2</v>
      </c>
      <c r="F4173">
        <v>4171</v>
      </c>
      <c r="G4173">
        <f t="shared" ca="1" si="67"/>
        <v>4.8403453309179646E-2</v>
      </c>
    </row>
    <row r="4174" spans="2:7" x14ac:dyDescent="0.2">
      <c r="B4174" s="149">
        <v>39247</v>
      </c>
      <c r="C4174">
        <v>255.45057700000001</v>
      </c>
      <c r="D4174">
        <v>-2.4578552636688511E-2</v>
      </c>
      <c r="E4174">
        <v>-2.4578552636688511E-2</v>
      </c>
      <c r="F4174">
        <v>4172</v>
      </c>
      <c r="G4174">
        <f t="shared" ca="1" si="67"/>
        <v>2.7041070229264245E-3</v>
      </c>
    </row>
    <row r="4175" spans="2:7" x14ac:dyDescent="0.2">
      <c r="B4175" s="149">
        <v>39246</v>
      </c>
      <c r="C4175">
        <v>261.88738999999998</v>
      </c>
      <c r="D4175">
        <v>4.4798100918002036E-2</v>
      </c>
      <c r="E4175">
        <v>4.4798100918002036E-2</v>
      </c>
      <c r="F4175">
        <v>4173</v>
      </c>
      <c r="G4175">
        <f t="shared" ca="1" si="67"/>
        <v>2.231936879183094E-2</v>
      </c>
    </row>
    <row r="4176" spans="2:7" x14ac:dyDescent="0.2">
      <c r="B4176" s="149">
        <v>39245</v>
      </c>
      <c r="C4176">
        <v>250.65837099999999</v>
      </c>
      <c r="D4176">
        <v>3.1274560594422244E-3</v>
      </c>
      <c r="E4176">
        <v>3.1274560594422244E-3</v>
      </c>
      <c r="F4176">
        <v>4174</v>
      </c>
      <c r="G4176">
        <f t="shared" ca="1" si="67"/>
        <v>-1.121833778157796E-2</v>
      </c>
    </row>
    <row r="4177" spans="2:7" x14ac:dyDescent="0.2">
      <c r="B4177" s="149">
        <v>39244</v>
      </c>
      <c r="C4177">
        <v>249.876892</v>
      </c>
      <c r="D4177">
        <v>-5.0929417641520466E-2</v>
      </c>
      <c r="E4177">
        <v>-5.0929417641520466E-2</v>
      </c>
      <c r="F4177">
        <v>4175</v>
      </c>
      <c r="G4177">
        <f t="shared" ca="1" si="67"/>
        <v>-2.393609727897009E-2</v>
      </c>
    </row>
    <row r="4178" spans="2:7" x14ac:dyDescent="0.2">
      <c r="B4178" s="149">
        <v>39241</v>
      </c>
      <c r="C4178">
        <v>263.285889</v>
      </c>
      <c r="D4178">
        <v>1.6677089355978138E-2</v>
      </c>
      <c r="E4178">
        <v>1.6677089355978138E-2</v>
      </c>
      <c r="F4178">
        <v>4176</v>
      </c>
      <c r="G4178">
        <f t="shared" ca="1" si="67"/>
        <v>-3.7086086730677877E-2</v>
      </c>
    </row>
    <row r="4179" spans="2:7" x14ac:dyDescent="0.2">
      <c r="B4179" s="149">
        <v>39240</v>
      </c>
      <c r="C4179">
        <v>258.96707199999997</v>
      </c>
      <c r="D4179">
        <v>-6.3488978217692048E-4</v>
      </c>
      <c r="E4179">
        <v>-6.3488978217692048E-4</v>
      </c>
      <c r="F4179">
        <v>4177</v>
      </c>
      <c r="G4179">
        <f t="shared" ca="1" si="67"/>
        <v>-3.7511932460885425E-2</v>
      </c>
    </row>
    <row r="4180" spans="2:7" x14ac:dyDescent="0.2">
      <c r="B4180" s="149">
        <v>39239</v>
      </c>
      <c r="C4180">
        <v>259.13159200000001</v>
      </c>
      <c r="D4180">
        <v>-5.0534588215337926E-3</v>
      </c>
      <c r="E4180">
        <v>-5.0534588215337926E-3</v>
      </c>
      <c r="F4180">
        <v>4178</v>
      </c>
      <c r="G4180">
        <f t="shared" ca="1" si="67"/>
        <v>-4.147207926371467E-2</v>
      </c>
    </row>
    <row r="4181" spans="2:7" x14ac:dyDescent="0.2">
      <c r="B4181" s="149">
        <v>39238</v>
      </c>
      <c r="C4181">
        <v>260.44775399999997</v>
      </c>
      <c r="D4181">
        <v>-1.7533324297101933E-2</v>
      </c>
      <c r="E4181">
        <v>-1.7533324297101933E-2</v>
      </c>
      <c r="F4181">
        <v>4179</v>
      </c>
      <c r="G4181">
        <f t="shared" ca="1" si="67"/>
        <v>-6.1236098848314213E-2</v>
      </c>
    </row>
    <row r="4182" spans="2:7" x14ac:dyDescent="0.2">
      <c r="B4182" s="149">
        <v>39237</v>
      </c>
      <c r="C4182">
        <v>265.09576399999997</v>
      </c>
      <c r="D4182">
        <v>3.4254334886064568E-3</v>
      </c>
      <c r="E4182">
        <v>3.4254334886064568E-3</v>
      </c>
      <c r="F4182">
        <v>4180</v>
      </c>
      <c r="G4182">
        <f t="shared" ca="1" si="67"/>
        <v>1.0272197629807614E-2</v>
      </c>
    </row>
    <row r="4183" spans="2:7" x14ac:dyDescent="0.2">
      <c r="B4183" s="149">
        <v>39234</v>
      </c>
      <c r="C4183">
        <v>264.19079599999998</v>
      </c>
      <c r="D4183">
        <v>-4.340551830649189E-3</v>
      </c>
      <c r="E4183">
        <v>-4.340551830649189E-3</v>
      </c>
      <c r="F4183">
        <v>4181</v>
      </c>
      <c r="G4183">
        <f t="shared" ca="1" si="67"/>
        <v>-1.5277099127356721E-2</v>
      </c>
    </row>
    <row r="4184" spans="2:7" x14ac:dyDescent="0.2">
      <c r="B4184" s="149">
        <v>39233</v>
      </c>
      <c r="C4184">
        <v>265.34252900000001</v>
      </c>
      <c r="D4184">
        <v>-1.6315946519475402E-2</v>
      </c>
      <c r="E4184">
        <v>-1.6315946519475402E-2</v>
      </c>
      <c r="F4184">
        <v>4182</v>
      </c>
      <c r="G4184">
        <f t="shared" ca="1" si="67"/>
        <v>1.9705813372251954E-2</v>
      </c>
    </row>
    <row r="4185" spans="2:7" x14ac:dyDescent="0.2">
      <c r="B4185" s="149">
        <v>39232</v>
      </c>
      <c r="C4185">
        <v>269.743652</v>
      </c>
      <c r="D4185">
        <v>-1.472337076666624E-2</v>
      </c>
      <c r="E4185">
        <v>-1.472337076666624E-2</v>
      </c>
      <c r="F4185">
        <v>4183</v>
      </c>
      <c r="G4185">
        <f t="shared" ca="1" si="67"/>
        <v>4.099931066380906E-4</v>
      </c>
    </row>
    <row r="4186" spans="2:7" x14ac:dyDescent="0.2">
      <c r="B4186" s="149">
        <v>39231</v>
      </c>
      <c r="C4186">
        <v>273.77453600000001</v>
      </c>
      <c r="D4186">
        <v>-1.3926095660708737E-2</v>
      </c>
      <c r="E4186">
        <v>-1.3926095660708737E-2</v>
      </c>
      <c r="F4186">
        <v>4184</v>
      </c>
      <c r="G4186">
        <f t="shared" ca="1" si="67"/>
        <v>-3.3928188837420513E-2</v>
      </c>
    </row>
    <row r="4187" spans="2:7" x14ac:dyDescent="0.2">
      <c r="B4187" s="149">
        <v>39230</v>
      </c>
      <c r="C4187">
        <v>277.64099099999999</v>
      </c>
      <c r="D4187">
        <v>-1.4742251474410892E-2</v>
      </c>
      <c r="E4187">
        <v>-1.4742251474410892E-2</v>
      </c>
      <c r="F4187">
        <v>4185</v>
      </c>
      <c r="G4187">
        <f t="shared" ca="1" si="67"/>
        <v>1.6587375794483973E-2</v>
      </c>
    </row>
    <row r="4188" spans="2:7" x14ac:dyDescent="0.2">
      <c r="B4188" s="149">
        <v>39227</v>
      </c>
      <c r="C4188">
        <v>281.79528800000003</v>
      </c>
      <c r="D4188">
        <v>6.9076772530796493E-3</v>
      </c>
      <c r="E4188">
        <v>6.9076772530796493E-3</v>
      </c>
      <c r="F4188">
        <v>4186</v>
      </c>
      <c r="G4188">
        <f t="shared" ca="1" si="67"/>
        <v>-1.8261981606936161E-2</v>
      </c>
    </row>
    <row r="4189" spans="2:7" x14ac:dyDescent="0.2">
      <c r="B4189" s="149">
        <v>39226</v>
      </c>
      <c r="C4189">
        <v>279.86209100000002</v>
      </c>
      <c r="D4189">
        <v>4.3237996434535457E-2</v>
      </c>
      <c r="E4189">
        <v>4.3237996434535457E-2</v>
      </c>
      <c r="F4189">
        <v>4187</v>
      </c>
      <c r="G4189">
        <f t="shared" ca="1" si="67"/>
        <v>-1.1121428997399556E-2</v>
      </c>
    </row>
    <row r="4190" spans="2:7" x14ac:dyDescent="0.2">
      <c r="B4190" s="149">
        <v>39225</v>
      </c>
      <c r="C4190">
        <v>268.26293900000002</v>
      </c>
      <c r="D4190">
        <v>-2.482057100474043E-2</v>
      </c>
      <c r="E4190">
        <v>-2.482057100474043E-2</v>
      </c>
      <c r="F4190">
        <v>4188</v>
      </c>
      <c r="G4190">
        <f t="shared" ca="1" si="67"/>
        <v>2.0880924639049233E-3</v>
      </c>
    </row>
    <row r="4191" spans="2:7" x14ac:dyDescent="0.2">
      <c r="B4191" s="149">
        <v>39224</v>
      </c>
      <c r="C4191">
        <v>275.09085099999999</v>
      </c>
      <c r="D4191">
        <v>-4.7619005583049451E-3</v>
      </c>
      <c r="E4191">
        <v>-4.7619005583049451E-3</v>
      </c>
      <c r="F4191">
        <v>4189</v>
      </c>
      <c r="G4191">
        <f t="shared" ca="1" si="67"/>
        <v>-2.3762724015268768E-2</v>
      </c>
    </row>
    <row r="4192" spans="2:7" x14ac:dyDescent="0.2">
      <c r="B4192" s="149">
        <v>39223</v>
      </c>
      <c r="C4192">
        <v>276.40707400000002</v>
      </c>
      <c r="D4192">
        <v>2.9853763358282858E-3</v>
      </c>
      <c r="E4192">
        <v>2.9853763358282858E-3</v>
      </c>
      <c r="F4192">
        <v>4190</v>
      </c>
      <c r="G4192">
        <f t="shared" ca="1" si="67"/>
        <v>-2.8409434272329902E-2</v>
      </c>
    </row>
    <row r="4193" spans="2:7" x14ac:dyDescent="0.2">
      <c r="B4193" s="149">
        <v>39220</v>
      </c>
      <c r="C4193">
        <v>275.58435100000003</v>
      </c>
      <c r="D4193">
        <v>-1.0193733756791232E-2</v>
      </c>
      <c r="E4193">
        <v>-1.0193733756791232E-2</v>
      </c>
      <c r="F4193">
        <v>4191</v>
      </c>
      <c r="G4193">
        <f t="shared" ca="1" si="67"/>
        <v>1.8579755985197132E-2</v>
      </c>
    </row>
    <row r="4194" spans="2:7" x14ac:dyDescent="0.2">
      <c r="B4194" s="149">
        <v>39219</v>
      </c>
      <c r="C4194">
        <v>278.42251599999997</v>
      </c>
      <c r="D4194">
        <v>-2.6521682932923759E-3</v>
      </c>
      <c r="E4194">
        <v>-2.6521682932923759E-3</v>
      </c>
      <c r="F4194">
        <v>4192</v>
      </c>
      <c r="G4194">
        <f t="shared" ca="1" si="67"/>
        <v>2.2786105542080271E-2</v>
      </c>
    </row>
    <row r="4195" spans="2:7" x14ac:dyDescent="0.2">
      <c r="B4195" s="149">
        <v>39218</v>
      </c>
      <c r="C4195">
        <v>279.16290300000003</v>
      </c>
      <c r="D4195">
        <v>9.2196184527215726E-3</v>
      </c>
      <c r="E4195">
        <v>9.2196184527215726E-3</v>
      </c>
      <c r="F4195">
        <v>4193</v>
      </c>
      <c r="G4195">
        <f t="shared" ca="1" si="67"/>
        <v>-2.5757970110400489E-2</v>
      </c>
    </row>
    <row r="4196" spans="2:7" x14ac:dyDescent="0.2">
      <c r="B4196" s="149">
        <v>39217</v>
      </c>
      <c r="C4196">
        <v>276.61264</v>
      </c>
      <c r="D4196">
        <v>-1.1901386148989343E-2</v>
      </c>
      <c r="E4196">
        <v>-1.1901386148989343E-2</v>
      </c>
      <c r="F4196">
        <v>4194</v>
      </c>
      <c r="G4196">
        <f t="shared" ca="1" si="67"/>
        <v>4.008777231690458E-2</v>
      </c>
    </row>
    <row r="4197" spans="2:7" x14ac:dyDescent="0.2">
      <c r="B4197" s="149">
        <v>39216</v>
      </c>
      <c r="C4197">
        <v>279.944366</v>
      </c>
      <c r="D4197">
        <v>-3.6386704906264535E-2</v>
      </c>
      <c r="E4197">
        <v>-3.6386704906264535E-2</v>
      </c>
      <c r="F4197">
        <v>4195</v>
      </c>
      <c r="G4197">
        <f t="shared" ca="1" si="67"/>
        <v>1.6633436121525635E-2</v>
      </c>
    </row>
    <row r="4198" spans="2:7" x14ac:dyDescent="0.2">
      <c r="B4198" s="149">
        <v>39213</v>
      </c>
      <c r="C4198">
        <v>290.51525900000001</v>
      </c>
      <c r="D4198">
        <v>2.8542262192630809E-2</v>
      </c>
      <c r="E4198">
        <v>2.8542262192630809E-2</v>
      </c>
      <c r="F4198">
        <v>4196</v>
      </c>
      <c r="G4198">
        <f t="shared" ca="1" si="67"/>
        <v>3.2770337788095349E-2</v>
      </c>
    </row>
    <row r="4199" spans="2:7" x14ac:dyDescent="0.2">
      <c r="B4199" s="149">
        <v>39212</v>
      </c>
      <c r="C4199">
        <v>282.45339999999999</v>
      </c>
      <c r="D4199">
        <v>-1.3928892306157058E-2</v>
      </c>
      <c r="E4199">
        <v>-1.3928892306157058E-2</v>
      </c>
      <c r="F4199">
        <v>4197</v>
      </c>
      <c r="G4199">
        <f t="shared" ca="1" si="67"/>
        <v>4.5914069498728585E-3</v>
      </c>
    </row>
    <row r="4200" spans="2:7" x14ac:dyDescent="0.2">
      <c r="B4200" s="149">
        <v>39211</v>
      </c>
      <c r="C4200">
        <v>286.44323700000001</v>
      </c>
      <c r="D4200">
        <v>8.9827474741310774E-3</v>
      </c>
      <c r="E4200">
        <v>8.9827474741310774E-3</v>
      </c>
      <c r="F4200">
        <v>4198</v>
      </c>
      <c r="G4200">
        <f t="shared" ca="1" si="67"/>
        <v>-6.2896330871610895E-2</v>
      </c>
    </row>
    <row r="4201" spans="2:7" x14ac:dyDescent="0.2">
      <c r="B4201" s="149">
        <v>39210</v>
      </c>
      <c r="C4201">
        <v>283.89309700000001</v>
      </c>
      <c r="D4201">
        <v>4.5121276806367365E-3</v>
      </c>
      <c r="E4201">
        <v>4.5121276806367365E-3</v>
      </c>
      <c r="F4201">
        <v>4199</v>
      </c>
      <c r="G4201">
        <f t="shared" ca="1" si="67"/>
        <v>-1.3910382698533737E-2</v>
      </c>
    </row>
    <row r="4202" spans="2:7" x14ac:dyDescent="0.2">
      <c r="B4202" s="149">
        <v>39209</v>
      </c>
      <c r="C4202">
        <v>282.61788899999999</v>
      </c>
      <c r="D4202">
        <v>-3.1298518662297582E-2</v>
      </c>
      <c r="E4202">
        <v>-3.1298518662297582E-2</v>
      </c>
      <c r="F4202">
        <v>4200</v>
      </c>
      <c r="G4202">
        <f t="shared" ca="1" si="67"/>
        <v>-4.4745726827431498E-2</v>
      </c>
    </row>
    <row r="4203" spans="2:7" x14ac:dyDescent="0.2">
      <c r="B4203" s="149">
        <v>39206</v>
      </c>
      <c r="C4203">
        <v>291.74920700000001</v>
      </c>
      <c r="D4203">
        <v>2.6334611075026704E-2</v>
      </c>
      <c r="E4203">
        <v>2.6334611075026704E-2</v>
      </c>
      <c r="F4203">
        <v>4201</v>
      </c>
      <c r="G4203">
        <f t="shared" ca="1" si="67"/>
        <v>-4.6577174464577237E-2</v>
      </c>
    </row>
    <row r="4204" spans="2:7" x14ac:dyDescent="0.2">
      <c r="B4204" s="149">
        <v>39205</v>
      </c>
      <c r="C4204">
        <v>284.26324499999998</v>
      </c>
      <c r="D4204">
        <v>2.6114934301215082E-3</v>
      </c>
      <c r="E4204">
        <v>2.6114934301215082E-3</v>
      </c>
      <c r="F4204">
        <v>4202</v>
      </c>
      <c r="G4204">
        <f t="shared" ca="1" si="67"/>
        <v>4.9691102207823239E-2</v>
      </c>
    </row>
    <row r="4205" spans="2:7" x14ac:dyDescent="0.2">
      <c r="B4205" s="149">
        <v>39202</v>
      </c>
      <c r="C4205">
        <v>283.52282700000001</v>
      </c>
      <c r="D4205">
        <v>-2.0271016775140378E-3</v>
      </c>
      <c r="E4205">
        <v>-2.0271016775140378E-3</v>
      </c>
      <c r="F4205">
        <v>4203</v>
      </c>
      <c r="G4205">
        <f t="shared" ca="1" si="67"/>
        <v>1.2814497057549928E-2</v>
      </c>
    </row>
    <row r="4206" spans="2:7" x14ac:dyDescent="0.2">
      <c r="B4206" s="149">
        <v>39199</v>
      </c>
      <c r="C4206">
        <v>284.098724</v>
      </c>
      <c r="D4206">
        <v>-6.9015062337624616E-3</v>
      </c>
      <c r="E4206">
        <v>-6.9015062337624616E-3</v>
      </c>
      <c r="F4206">
        <v>4204</v>
      </c>
      <c r="G4206">
        <f t="shared" ca="1" si="67"/>
        <v>1.7870699388393848E-3</v>
      </c>
    </row>
    <row r="4207" spans="2:7" x14ac:dyDescent="0.2">
      <c r="B4207" s="149">
        <v>39198</v>
      </c>
      <c r="C4207">
        <v>286.073059</v>
      </c>
      <c r="D4207">
        <v>-7.8458587052560019E-3</v>
      </c>
      <c r="E4207">
        <v>-7.8458587052560019E-3</v>
      </c>
      <c r="F4207">
        <v>4205</v>
      </c>
      <c r="G4207">
        <f t="shared" ca="1" si="67"/>
        <v>-4.3610539953477391E-2</v>
      </c>
    </row>
    <row r="4208" spans="2:7" x14ac:dyDescent="0.2">
      <c r="B4208" s="149">
        <v>39197</v>
      </c>
      <c r="C4208">
        <v>288.33529700000003</v>
      </c>
      <c r="D4208">
        <v>1.3298880890582957E-2</v>
      </c>
      <c r="E4208">
        <v>1.3298880890582957E-2</v>
      </c>
      <c r="F4208">
        <v>4206</v>
      </c>
      <c r="G4208">
        <f t="shared" ca="1" si="67"/>
        <v>2.7428790352950806E-2</v>
      </c>
    </row>
    <row r="4209" spans="2:7" x14ac:dyDescent="0.2">
      <c r="B4209" s="149">
        <v>39196</v>
      </c>
      <c r="C4209">
        <v>284.551086</v>
      </c>
      <c r="D4209">
        <v>-1.5878604662834049E-3</v>
      </c>
      <c r="E4209">
        <v>-1.5878604662834049E-3</v>
      </c>
      <c r="F4209">
        <v>4207</v>
      </c>
      <c r="G4209">
        <f t="shared" ca="1" si="67"/>
        <v>7.2270452023037108E-3</v>
      </c>
    </row>
    <row r="4210" spans="2:7" x14ac:dyDescent="0.2">
      <c r="B4210" s="149">
        <v>39195</v>
      </c>
      <c r="C4210">
        <v>285.00363199999998</v>
      </c>
      <c r="D4210">
        <v>-1.2259344604997287E-2</v>
      </c>
      <c r="E4210">
        <v>-1.2259344604997287E-2</v>
      </c>
      <c r="F4210">
        <v>4208</v>
      </c>
      <c r="G4210">
        <f t="shared" ca="1" si="67"/>
        <v>-1.5356268891312544E-2</v>
      </c>
    </row>
    <row r="4211" spans="2:7" x14ac:dyDescent="0.2">
      <c r="B4211" s="149">
        <v>39192</v>
      </c>
      <c r="C4211">
        <v>288.540955</v>
      </c>
      <c r="D4211">
        <v>-1.0019472812033631E-2</v>
      </c>
      <c r="E4211">
        <v>-1.0019472812033631E-2</v>
      </c>
      <c r="F4211">
        <v>4209</v>
      </c>
      <c r="G4211">
        <f t="shared" ca="1" si="67"/>
        <v>-2.9001531210635385E-2</v>
      </c>
    </row>
    <row r="4212" spans="2:7" x14ac:dyDescent="0.2">
      <c r="B4212" s="149">
        <v>39191</v>
      </c>
      <c r="C4212">
        <v>291.46124300000002</v>
      </c>
      <c r="D4212">
        <v>-1.0197432609933058E-2</v>
      </c>
      <c r="E4212">
        <v>-1.0197432609933058E-2</v>
      </c>
      <c r="F4212">
        <v>4210</v>
      </c>
      <c r="G4212">
        <f t="shared" ca="1" si="67"/>
        <v>-2.7871044404071291E-2</v>
      </c>
    </row>
    <row r="4213" spans="2:7" x14ac:dyDescent="0.2">
      <c r="B4213" s="149">
        <v>39190</v>
      </c>
      <c r="C4213">
        <v>294.46402</v>
      </c>
      <c r="D4213">
        <v>2.7116460098946919E-2</v>
      </c>
      <c r="E4213">
        <v>2.7116460098946919E-2</v>
      </c>
      <c r="F4213">
        <v>4211</v>
      </c>
      <c r="G4213">
        <f t="shared" ca="1" si="67"/>
        <v>-4.203856733493062E-3</v>
      </c>
    </row>
    <row r="4214" spans="2:7" x14ac:dyDescent="0.2">
      <c r="B4214" s="149">
        <v>39189</v>
      </c>
      <c r="C4214">
        <v>286.69000199999999</v>
      </c>
      <c r="D4214">
        <v>-1.8447950353522848E-2</v>
      </c>
      <c r="E4214">
        <v>-1.8447950353522848E-2</v>
      </c>
      <c r="F4214">
        <v>4212</v>
      </c>
      <c r="G4214">
        <f t="shared" ca="1" si="67"/>
        <v>-8.5044881086348903E-3</v>
      </c>
    </row>
    <row r="4215" spans="2:7" x14ac:dyDescent="0.2">
      <c r="B4215" s="149">
        <v>39188</v>
      </c>
      <c r="C4215">
        <v>292.07824699999998</v>
      </c>
      <c r="D4215">
        <v>2.7641068349778888E-2</v>
      </c>
      <c r="E4215">
        <v>2.7641068349778888E-2</v>
      </c>
      <c r="F4215">
        <v>4213</v>
      </c>
      <c r="G4215">
        <f t="shared" ca="1" si="67"/>
        <v>-3.2934901363058152E-3</v>
      </c>
    </row>
    <row r="4216" spans="2:7" x14ac:dyDescent="0.2">
      <c r="B4216" s="149">
        <v>39185</v>
      </c>
      <c r="C4216">
        <v>284.22204599999998</v>
      </c>
      <c r="D4216">
        <v>-8.1817057218626244E-3</v>
      </c>
      <c r="E4216">
        <v>-8.1817057218626244E-3</v>
      </c>
      <c r="F4216">
        <v>4214</v>
      </c>
      <c r="G4216">
        <f t="shared" ca="1" si="67"/>
        <v>-3.4176564657141056E-2</v>
      </c>
    </row>
    <row r="4217" spans="2:7" x14ac:dyDescent="0.2">
      <c r="B4217" s="149">
        <v>39184</v>
      </c>
      <c r="C4217">
        <v>286.56664999999998</v>
      </c>
      <c r="D4217">
        <v>-4.4296052682434809E-3</v>
      </c>
      <c r="E4217">
        <v>-4.4296052682434809E-3</v>
      </c>
      <c r="F4217">
        <v>4215</v>
      </c>
      <c r="G4217">
        <f t="shared" ca="1" si="67"/>
        <v>-5.6771365390398967E-2</v>
      </c>
    </row>
    <row r="4218" spans="2:7" x14ac:dyDescent="0.2">
      <c r="B4218" s="149">
        <v>39183</v>
      </c>
      <c r="C4218">
        <v>287.84167500000001</v>
      </c>
      <c r="D4218">
        <v>-2.5076786695496948E-2</v>
      </c>
      <c r="E4218">
        <v>-2.5076786695496948E-2</v>
      </c>
      <c r="F4218">
        <v>4216</v>
      </c>
      <c r="G4218">
        <f t="shared" ca="1" si="67"/>
        <v>-4.4456430716285689E-2</v>
      </c>
    </row>
    <row r="4219" spans="2:7" x14ac:dyDescent="0.2">
      <c r="B4219" s="149">
        <v>39182</v>
      </c>
      <c r="C4219">
        <v>295.24548299999998</v>
      </c>
      <c r="D4219">
        <v>-6.0923147434697412E-3</v>
      </c>
      <c r="E4219">
        <v>-6.0923147434697412E-3</v>
      </c>
      <c r="F4219">
        <v>4217</v>
      </c>
      <c r="G4219">
        <f t="shared" ca="1" si="67"/>
        <v>3.1039335061191855E-2</v>
      </c>
    </row>
    <row r="4220" spans="2:7" x14ac:dyDescent="0.2">
      <c r="B4220" s="149">
        <v>39181</v>
      </c>
      <c r="C4220">
        <v>297.05523699999998</v>
      </c>
      <c r="D4220">
        <v>1.7469727726578534E-2</v>
      </c>
      <c r="E4220">
        <v>1.7469727726578534E-2</v>
      </c>
      <c r="F4220">
        <v>4218</v>
      </c>
      <c r="G4220">
        <f t="shared" ca="1" si="67"/>
        <v>3.0916556653718442E-2</v>
      </c>
    </row>
    <row r="4221" spans="2:7" x14ac:dyDescent="0.2">
      <c r="B4221" s="149">
        <v>39177</v>
      </c>
      <c r="C4221">
        <v>291.95486499999998</v>
      </c>
      <c r="D4221">
        <v>1.1543197683706907E-2</v>
      </c>
      <c r="E4221">
        <v>1.1543197683706907E-2</v>
      </c>
      <c r="F4221">
        <v>4219</v>
      </c>
      <c r="G4221">
        <f t="shared" ca="1" si="67"/>
        <v>5.6895744658252277E-2</v>
      </c>
    </row>
    <row r="4222" spans="2:7" x14ac:dyDescent="0.2">
      <c r="B4222" s="149">
        <v>39176</v>
      </c>
      <c r="C4222">
        <v>288.62322999999998</v>
      </c>
      <c r="D4222">
        <v>-5.1115674046699415E-2</v>
      </c>
      <c r="E4222">
        <v>-5.1115674046699415E-2</v>
      </c>
      <c r="F4222">
        <v>4220</v>
      </c>
      <c r="G4222">
        <f t="shared" ca="1" si="67"/>
        <v>2.1487913377582057E-2</v>
      </c>
    </row>
    <row r="4223" spans="2:7" x14ac:dyDescent="0.2">
      <c r="B4223" s="149">
        <v>39175</v>
      </c>
      <c r="C4223">
        <v>304.17114299999997</v>
      </c>
      <c r="D4223">
        <v>3.1956754833526349E-2</v>
      </c>
      <c r="E4223">
        <v>3.1956754833526349E-2</v>
      </c>
      <c r="F4223">
        <v>4221</v>
      </c>
      <c r="G4223">
        <f t="shared" ca="1" si="67"/>
        <v>-4.7232147817886632E-3</v>
      </c>
    </row>
    <row r="4224" spans="2:7" x14ac:dyDescent="0.2">
      <c r="B4224" s="149">
        <v>39174</v>
      </c>
      <c r="C4224">
        <v>294.75183099999998</v>
      </c>
      <c r="D4224">
        <v>-8.3033712997754514E-3</v>
      </c>
      <c r="E4224">
        <v>-8.3033712997754514E-3</v>
      </c>
      <c r="F4224">
        <v>4222</v>
      </c>
      <c r="G4224">
        <f t="shared" ca="1" si="67"/>
        <v>2.4436391366056847E-3</v>
      </c>
    </row>
    <row r="4225" spans="2:7" x14ac:dyDescent="0.2">
      <c r="B4225" s="149">
        <v>39171</v>
      </c>
      <c r="C4225">
        <v>297.21975700000002</v>
      </c>
      <c r="D4225">
        <v>-1.7539297997439151E-2</v>
      </c>
      <c r="E4225">
        <v>-1.7539297997439151E-2</v>
      </c>
      <c r="F4225">
        <v>4223</v>
      </c>
      <c r="G4225">
        <f t="shared" ca="1" si="67"/>
        <v>1.0405186834777114E-2</v>
      </c>
    </row>
    <row r="4226" spans="2:7" x14ac:dyDescent="0.2">
      <c r="B4226" s="149">
        <v>39170</v>
      </c>
      <c r="C4226">
        <v>302.525848</v>
      </c>
      <c r="D4226">
        <v>-3.906461921252781E-2</v>
      </c>
      <c r="E4226">
        <v>-3.906461921252781E-2</v>
      </c>
      <c r="F4226">
        <v>4224</v>
      </c>
      <c r="G4226">
        <f t="shared" ca="1" si="67"/>
        <v>1.6368358117847686E-2</v>
      </c>
    </row>
    <row r="4227" spans="2:7" x14ac:dyDescent="0.2">
      <c r="B4227" s="149">
        <v>39169</v>
      </c>
      <c r="C4227">
        <v>314.824341</v>
      </c>
      <c r="D4227">
        <v>7.2377232501536666E-3</v>
      </c>
      <c r="E4227">
        <v>7.2377232501536666E-3</v>
      </c>
      <c r="F4227">
        <v>4225</v>
      </c>
      <c r="G4227">
        <f t="shared" ref="G4227:G4290" ca="1" si="68">_xlfn.NORM.INV(RAND(),$N$5,$N$6)</f>
        <v>1.2919736997003706E-2</v>
      </c>
    </row>
    <row r="4228" spans="2:7" x14ac:dyDescent="0.2">
      <c r="B4228" s="149">
        <v>39167</v>
      </c>
      <c r="C4228">
        <v>312.56210299999998</v>
      </c>
      <c r="D4228">
        <v>7.0236754647691191E-3</v>
      </c>
      <c r="E4228">
        <v>7.0236754647691191E-3</v>
      </c>
      <c r="F4228">
        <v>4226</v>
      </c>
      <c r="G4228">
        <f t="shared" ca="1" si="68"/>
        <v>2.1068471165601576E-2</v>
      </c>
    </row>
    <row r="4229" spans="2:7" x14ac:dyDescent="0.2">
      <c r="B4229" s="149">
        <v>39164</v>
      </c>
      <c r="C4229">
        <v>310.38207999999997</v>
      </c>
      <c r="D4229">
        <v>8.9203268974758415E-2</v>
      </c>
      <c r="E4229">
        <v>8.9203268974758415E-2</v>
      </c>
      <c r="F4229">
        <v>4227</v>
      </c>
      <c r="G4229">
        <f t="shared" ca="1" si="68"/>
        <v>-8.2671025993046404E-2</v>
      </c>
    </row>
    <row r="4230" spans="2:7" x14ac:dyDescent="0.2">
      <c r="B4230" s="149">
        <v>39163</v>
      </c>
      <c r="C4230">
        <v>284.96249399999999</v>
      </c>
      <c r="D4230">
        <v>-1.1838381894796036E-2</v>
      </c>
      <c r="E4230">
        <v>-1.1838381894796036E-2</v>
      </c>
      <c r="F4230">
        <v>4228</v>
      </c>
      <c r="G4230">
        <f t="shared" ca="1" si="68"/>
        <v>-2.4843833865199873E-2</v>
      </c>
    </row>
    <row r="4231" spans="2:7" x14ac:dyDescent="0.2">
      <c r="B4231" s="149">
        <v>39162</v>
      </c>
      <c r="C4231">
        <v>288.37640399999998</v>
      </c>
      <c r="D4231">
        <v>2.2773289925798915E-2</v>
      </c>
      <c r="E4231">
        <v>2.2773289925798915E-2</v>
      </c>
      <c r="F4231">
        <v>4229</v>
      </c>
      <c r="G4231">
        <f t="shared" ca="1" si="68"/>
        <v>1.9090035994065536E-2</v>
      </c>
    </row>
    <row r="4232" spans="2:7" x14ac:dyDescent="0.2">
      <c r="B4232" s="149">
        <v>39161</v>
      </c>
      <c r="C4232">
        <v>281.955353</v>
      </c>
      <c r="D4232">
        <v>5.8058832865474192E-4</v>
      </c>
      <c r="E4232">
        <v>5.8058832865474192E-4</v>
      </c>
      <c r="F4232">
        <v>4230</v>
      </c>
      <c r="G4232">
        <f t="shared" ca="1" si="68"/>
        <v>2.5256799305989872E-2</v>
      </c>
    </row>
    <row r="4233" spans="2:7" x14ac:dyDescent="0.2">
      <c r="B4233" s="149">
        <v>39160</v>
      </c>
      <c r="C4233">
        <v>281.79174799999998</v>
      </c>
      <c r="D4233">
        <v>-1.3048061908951674E-3</v>
      </c>
      <c r="E4233">
        <v>-1.3048061908951674E-3</v>
      </c>
      <c r="F4233">
        <v>4231</v>
      </c>
      <c r="G4233">
        <f t="shared" ca="1" si="68"/>
        <v>2.0097275417712132E-3</v>
      </c>
    </row>
    <row r="4234" spans="2:7" x14ac:dyDescent="0.2">
      <c r="B4234" s="149">
        <v>39157</v>
      </c>
      <c r="C4234">
        <v>282.15991200000002</v>
      </c>
      <c r="D4234">
        <v>-4.2071274495845176E-2</v>
      </c>
      <c r="E4234">
        <v>-4.2071274495845176E-2</v>
      </c>
      <c r="F4234">
        <v>4232</v>
      </c>
      <c r="G4234">
        <f t="shared" ca="1" si="68"/>
        <v>4.7718654247401279E-2</v>
      </c>
    </row>
    <row r="4235" spans="2:7" x14ac:dyDescent="0.2">
      <c r="B4235" s="149">
        <v>39156</v>
      </c>
      <c r="C4235">
        <v>294.55209400000001</v>
      </c>
      <c r="D4235">
        <v>-4.0108338910815437E-3</v>
      </c>
      <c r="E4235">
        <v>-4.0108338910815437E-3</v>
      </c>
      <c r="F4235">
        <v>4233</v>
      </c>
      <c r="G4235">
        <f t="shared" ca="1" si="68"/>
        <v>-1.4645798069088247E-2</v>
      </c>
    </row>
    <row r="4236" spans="2:7" x14ac:dyDescent="0.2">
      <c r="B4236" s="149">
        <v>39155</v>
      </c>
      <c r="C4236">
        <v>295.73825099999999</v>
      </c>
      <c r="D4236">
        <v>-5.7745763638879068E-3</v>
      </c>
      <c r="E4236">
        <v>-5.7745763638879068E-3</v>
      </c>
      <c r="F4236">
        <v>4234</v>
      </c>
      <c r="G4236">
        <f t="shared" ca="1" si="68"/>
        <v>3.3196868856293998E-2</v>
      </c>
    </row>
    <row r="4237" spans="2:7" x14ac:dyDescent="0.2">
      <c r="B4237" s="149">
        <v>39154</v>
      </c>
      <c r="C4237">
        <v>297.45593300000002</v>
      </c>
      <c r="D4237">
        <v>1.5145446303690192E-3</v>
      </c>
      <c r="E4237">
        <v>1.5145446303690192E-3</v>
      </c>
      <c r="F4237">
        <v>4235</v>
      </c>
      <c r="G4237">
        <f t="shared" ca="1" si="68"/>
        <v>-3.0263845121185139E-2</v>
      </c>
    </row>
    <row r="4238" spans="2:7" x14ac:dyDescent="0.2">
      <c r="B4238" s="149">
        <v>39153</v>
      </c>
      <c r="C4238">
        <v>297.00610399999999</v>
      </c>
      <c r="D4238">
        <v>-1.7453299828672247E-2</v>
      </c>
      <c r="E4238">
        <v>-1.7453299828672247E-2</v>
      </c>
      <c r="F4238">
        <v>4236</v>
      </c>
      <c r="G4238">
        <f t="shared" ca="1" si="68"/>
        <v>3.1752977054170226E-2</v>
      </c>
    </row>
    <row r="4239" spans="2:7" x14ac:dyDescent="0.2">
      <c r="B4239" s="149">
        <v>39150</v>
      </c>
      <c r="C4239">
        <v>302.28192100000001</v>
      </c>
      <c r="D4239">
        <v>-1.1237653584125542E-2</v>
      </c>
      <c r="E4239">
        <v>-1.1237653584125542E-2</v>
      </c>
      <c r="F4239">
        <v>4237</v>
      </c>
      <c r="G4239">
        <f t="shared" ca="1" si="68"/>
        <v>2.8418731216910058E-3</v>
      </c>
    </row>
    <row r="4240" spans="2:7" x14ac:dyDescent="0.2">
      <c r="B4240" s="149">
        <v>39149</v>
      </c>
      <c r="C4240">
        <v>305.717468</v>
      </c>
      <c r="D4240">
        <v>6.2393583184134474E-2</v>
      </c>
      <c r="E4240">
        <v>6.2393583184134474E-2</v>
      </c>
      <c r="F4240">
        <v>4238</v>
      </c>
      <c r="G4240">
        <f t="shared" ca="1" si="68"/>
        <v>-1.1248587369215086E-2</v>
      </c>
    </row>
    <row r="4241" spans="2:7" x14ac:dyDescent="0.2">
      <c r="B4241" s="149">
        <v>39148</v>
      </c>
      <c r="C4241">
        <v>287.76290899999998</v>
      </c>
      <c r="D4241">
        <v>-3.814094593001565E-2</v>
      </c>
      <c r="E4241">
        <v>-3.814094593001565E-2</v>
      </c>
      <c r="F4241">
        <v>4239</v>
      </c>
      <c r="G4241">
        <f t="shared" ca="1" si="68"/>
        <v>7.7341162413362115E-3</v>
      </c>
    </row>
    <row r="4242" spans="2:7" x14ac:dyDescent="0.2">
      <c r="B4242" s="149">
        <v>39147</v>
      </c>
      <c r="C4242">
        <v>299.173676</v>
      </c>
      <c r="D4242">
        <v>-1.0416677830228128E-2</v>
      </c>
      <c r="E4242">
        <v>-1.0416677830228128E-2</v>
      </c>
      <c r="F4242">
        <v>4240</v>
      </c>
      <c r="G4242">
        <f t="shared" ca="1" si="68"/>
        <v>6.7304261325178286E-3</v>
      </c>
    </row>
    <row r="4243" spans="2:7" x14ac:dyDescent="0.2">
      <c r="B4243" s="149">
        <v>39146</v>
      </c>
      <c r="C4243">
        <v>302.32287600000001</v>
      </c>
      <c r="D4243">
        <v>-3.1446811482721868E-2</v>
      </c>
      <c r="E4243">
        <v>-3.1446811482721868E-2</v>
      </c>
      <c r="F4243">
        <v>4241</v>
      </c>
      <c r="G4243">
        <f t="shared" ca="1" si="68"/>
        <v>-9.0009280202347944E-4</v>
      </c>
    </row>
    <row r="4244" spans="2:7" x14ac:dyDescent="0.2">
      <c r="B4244" s="149">
        <v>39143</v>
      </c>
      <c r="C4244">
        <v>312.13864100000001</v>
      </c>
      <c r="D4244">
        <v>5.2834851806474632E-2</v>
      </c>
      <c r="E4244">
        <v>5.2834851806474632E-2</v>
      </c>
      <c r="F4244">
        <v>4242</v>
      </c>
      <c r="G4244">
        <f t="shared" ca="1" si="68"/>
        <v>1.2825253409882822E-2</v>
      </c>
    </row>
    <row r="4245" spans="2:7" x14ac:dyDescent="0.2">
      <c r="B4245" s="149">
        <v>39142</v>
      </c>
      <c r="C4245">
        <v>296.47445699999997</v>
      </c>
      <c r="D4245">
        <v>-2.4491746189723163E-2</v>
      </c>
      <c r="E4245">
        <v>-2.4491746189723163E-2</v>
      </c>
      <c r="F4245">
        <v>4243</v>
      </c>
      <c r="G4245">
        <f t="shared" ca="1" si="68"/>
        <v>-2.097658468352773E-2</v>
      </c>
    </row>
    <row r="4246" spans="2:7" x14ac:dyDescent="0.2">
      <c r="B4246" s="149">
        <v>39141</v>
      </c>
      <c r="C4246">
        <v>303.91793799999999</v>
      </c>
      <c r="D4246">
        <v>-2.3265022794135171E-2</v>
      </c>
      <c r="E4246">
        <v>-2.3265022794135171E-2</v>
      </c>
      <c r="F4246">
        <v>4244</v>
      </c>
      <c r="G4246">
        <f t="shared" ca="1" si="68"/>
        <v>1.5509722411283892E-2</v>
      </c>
    </row>
    <row r="4247" spans="2:7" x14ac:dyDescent="0.2">
      <c r="B4247" s="149">
        <v>39140</v>
      </c>
      <c r="C4247">
        <v>311.15701300000001</v>
      </c>
      <c r="D4247">
        <v>-4.4491274363646196E-3</v>
      </c>
      <c r="E4247">
        <v>-4.4491274363646196E-3</v>
      </c>
      <c r="F4247">
        <v>4245</v>
      </c>
      <c r="G4247">
        <f t="shared" ca="1" si="68"/>
        <v>5.1923356864788217E-2</v>
      </c>
    </row>
    <row r="4248" spans="2:7" x14ac:dyDescent="0.2">
      <c r="B4248" s="149">
        <v>39139</v>
      </c>
      <c r="C4248">
        <v>312.54757699999999</v>
      </c>
      <c r="D4248">
        <v>-1.3298690035967294E-2</v>
      </c>
      <c r="E4248">
        <v>-1.3298690035967294E-2</v>
      </c>
      <c r="F4248">
        <v>4246</v>
      </c>
      <c r="G4248">
        <f t="shared" ca="1" si="68"/>
        <v>-3.2051984334383631E-2</v>
      </c>
    </row>
    <row r="4249" spans="2:7" x14ac:dyDescent="0.2">
      <c r="B4249" s="149">
        <v>39136</v>
      </c>
      <c r="C4249">
        <v>316.76007099999998</v>
      </c>
      <c r="D4249">
        <v>-2.0488354166989388E-2</v>
      </c>
      <c r="E4249">
        <v>-2.0488354166989388E-2</v>
      </c>
      <c r="F4249">
        <v>4247</v>
      </c>
      <c r="G4249">
        <f t="shared" ca="1" si="68"/>
        <v>9.0888252472644659E-3</v>
      </c>
    </row>
    <row r="4250" spans="2:7" x14ac:dyDescent="0.2">
      <c r="B4250" s="149">
        <v>39135</v>
      </c>
      <c r="C4250">
        <v>323.38571200000001</v>
      </c>
      <c r="D4250">
        <v>-3.9051538554943531E-3</v>
      </c>
      <c r="E4250">
        <v>-3.9051538554943531E-3</v>
      </c>
      <c r="F4250">
        <v>4248</v>
      </c>
      <c r="G4250">
        <f t="shared" ca="1" si="68"/>
        <v>9.6959590560613245E-3</v>
      </c>
    </row>
    <row r="4251" spans="2:7" x14ac:dyDescent="0.2">
      <c r="B4251" s="149">
        <v>39134</v>
      </c>
      <c r="C4251">
        <v>324.65353399999998</v>
      </c>
      <c r="D4251">
        <v>-7.6259349328944015E-3</v>
      </c>
      <c r="E4251">
        <v>-7.6259349328944015E-3</v>
      </c>
      <c r="F4251">
        <v>4249</v>
      </c>
      <c r="G4251">
        <f t="shared" ca="1" si="68"/>
        <v>-8.1840780325810325E-2</v>
      </c>
    </row>
    <row r="4252" spans="2:7" x14ac:dyDescent="0.2">
      <c r="B4252" s="149">
        <v>39133</v>
      </c>
      <c r="C4252">
        <v>327.148346</v>
      </c>
      <c r="D4252">
        <v>3.5128587701989756E-3</v>
      </c>
      <c r="E4252">
        <v>3.5128587701989756E-3</v>
      </c>
      <c r="F4252">
        <v>4250</v>
      </c>
      <c r="G4252">
        <f t="shared" ca="1" si="68"/>
        <v>-4.697319458529651E-4</v>
      </c>
    </row>
    <row r="4253" spans="2:7" x14ac:dyDescent="0.2">
      <c r="B4253" s="149">
        <v>39132</v>
      </c>
      <c r="C4253">
        <v>326.00314300000002</v>
      </c>
      <c r="D4253">
        <v>-5.7381166957764457E-3</v>
      </c>
      <c r="E4253">
        <v>-5.7381166957764457E-3</v>
      </c>
      <c r="F4253">
        <v>4251</v>
      </c>
      <c r="G4253">
        <f t="shared" ca="1" si="68"/>
        <v>1.148683769529601E-2</v>
      </c>
    </row>
    <row r="4254" spans="2:7" x14ac:dyDescent="0.2">
      <c r="B4254" s="149">
        <v>39128</v>
      </c>
      <c r="C4254">
        <v>327.88458300000002</v>
      </c>
      <c r="D4254">
        <v>3.8068187171525866E-2</v>
      </c>
      <c r="E4254">
        <v>3.8068187171525866E-2</v>
      </c>
      <c r="F4254">
        <v>4252</v>
      </c>
      <c r="G4254">
        <f t="shared" ca="1" si="68"/>
        <v>-1.7000963831003298E-2</v>
      </c>
    </row>
    <row r="4255" spans="2:7" x14ac:dyDescent="0.2">
      <c r="B4255" s="149">
        <v>39127</v>
      </c>
      <c r="C4255">
        <v>315.86035199999998</v>
      </c>
      <c r="D4255">
        <v>-2.3253758810607103E-3</v>
      </c>
      <c r="E4255">
        <v>-2.3253758810607103E-3</v>
      </c>
      <c r="F4255">
        <v>4253</v>
      </c>
      <c r="G4255">
        <f t="shared" ca="1" si="68"/>
        <v>6.4448048604147847E-3</v>
      </c>
    </row>
    <row r="4256" spans="2:7" x14ac:dyDescent="0.2">
      <c r="B4256" s="149">
        <v>39126</v>
      </c>
      <c r="C4256">
        <v>316.59655800000002</v>
      </c>
      <c r="D4256">
        <v>-6.9273218446121833E-3</v>
      </c>
      <c r="E4256">
        <v>-6.9273218446121833E-3</v>
      </c>
      <c r="F4256">
        <v>4254</v>
      </c>
      <c r="G4256">
        <f t="shared" ca="1" si="68"/>
        <v>-1.3513526273697322E-3</v>
      </c>
    </row>
    <row r="4257" spans="2:7" x14ac:dyDescent="0.2">
      <c r="B4257" s="149">
        <v>39125</v>
      </c>
      <c r="C4257">
        <v>318.80502300000001</v>
      </c>
      <c r="D4257">
        <v>-7.7647472181240551E-3</v>
      </c>
      <c r="E4257">
        <v>-7.7647472181240551E-3</v>
      </c>
      <c r="F4257">
        <v>4255</v>
      </c>
      <c r="G4257">
        <f t="shared" ca="1" si="68"/>
        <v>-5.0769794673229042E-2</v>
      </c>
    </row>
    <row r="4258" spans="2:7" x14ac:dyDescent="0.2">
      <c r="B4258" s="149">
        <v>39122</v>
      </c>
      <c r="C4258">
        <v>321.29983499999997</v>
      </c>
      <c r="D4258">
        <v>-1.6524782718899803E-2</v>
      </c>
      <c r="E4258">
        <v>-1.6524782718899803E-2</v>
      </c>
      <c r="F4258">
        <v>4256</v>
      </c>
      <c r="G4258">
        <f t="shared" ca="1" si="68"/>
        <v>4.6451276104069163E-2</v>
      </c>
    </row>
    <row r="4259" spans="2:7" x14ac:dyDescent="0.2">
      <c r="B4259" s="149">
        <v>39121</v>
      </c>
      <c r="C4259">
        <v>326.69845600000002</v>
      </c>
      <c r="D4259">
        <v>2.5099137253137647E-3</v>
      </c>
      <c r="E4259">
        <v>2.5099137253137647E-3</v>
      </c>
      <c r="F4259">
        <v>4257</v>
      </c>
      <c r="G4259">
        <f t="shared" ca="1" si="68"/>
        <v>-5.0890302603142326E-2</v>
      </c>
    </row>
    <row r="4260" spans="2:7" x14ac:dyDescent="0.2">
      <c r="B4260" s="149">
        <v>39120</v>
      </c>
      <c r="C4260">
        <v>325.88052399999998</v>
      </c>
      <c r="D4260">
        <v>-2.129006457998362E-3</v>
      </c>
      <c r="E4260">
        <v>-2.129006457998362E-3</v>
      </c>
      <c r="F4260">
        <v>4258</v>
      </c>
      <c r="G4260">
        <f t="shared" ca="1" si="68"/>
        <v>5.0391598570086557E-2</v>
      </c>
    </row>
    <row r="4261" spans="2:7" x14ac:dyDescent="0.2">
      <c r="B4261" s="149">
        <v>39119</v>
      </c>
      <c r="C4261">
        <v>326.575806</v>
      </c>
      <c r="D4261">
        <v>8.2071798078818033E-3</v>
      </c>
      <c r="E4261">
        <v>8.2071798078818033E-3</v>
      </c>
      <c r="F4261">
        <v>4259</v>
      </c>
      <c r="G4261">
        <f t="shared" ca="1" si="68"/>
        <v>-5.8272756704997814E-3</v>
      </c>
    </row>
    <row r="4262" spans="2:7" x14ac:dyDescent="0.2">
      <c r="B4262" s="149">
        <v>39118</v>
      </c>
      <c r="C4262">
        <v>323.91735799999998</v>
      </c>
      <c r="D4262">
        <v>-7.7673501045402325E-3</v>
      </c>
      <c r="E4262">
        <v>-7.7673501045402325E-3</v>
      </c>
      <c r="F4262">
        <v>4260</v>
      </c>
      <c r="G4262">
        <f t="shared" ca="1" si="68"/>
        <v>-3.1690179215375119E-2</v>
      </c>
    </row>
    <row r="4263" spans="2:7" x14ac:dyDescent="0.2">
      <c r="B4263" s="149">
        <v>39115</v>
      </c>
      <c r="C4263">
        <v>326.453033</v>
      </c>
      <c r="D4263">
        <v>2.8896347399289791E-3</v>
      </c>
      <c r="E4263">
        <v>2.8896347399289791E-3</v>
      </c>
      <c r="F4263">
        <v>4261</v>
      </c>
      <c r="G4263">
        <f t="shared" ca="1" si="68"/>
        <v>-3.2193755690290052E-2</v>
      </c>
    </row>
    <row r="4264" spans="2:7" x14ac:dyDescent="0.2">
      <c r="B4264" s="149">
        <v>39114</v>
      </c>
      <c r="C4264">
        <v>325.51242100000002</v>
      </c>
      <c r="D4264">
        <v>-5.9949349022676082E-3</v>
      </c>
      <c r="E4264">
        <v>-5.9949349022676082E-3</v>
      </c>
      <c r="F4264">
        <v>4262</v>
      </c>
      <c r="G4264">
        <f t="shared" ca="1" si="68"/>
        <v>2.0047325968591545E-2</v>
      </c>
    </row>
    <row r="4265" spans="2:7" x14ac:dyDescent="0.2">
      <c r="B4265" s="149">
        <v>39113</v>
      </c>
      <c r="C4265">
        <v>327.475616</v>
      </c>
      <c r="D4265">
        <v>5.5257091767808852E-3</v>
      </c>
      <c r="E4265">
        <v>5.5257091767808852E-3</v>
      </c>
      <c r="F4265">
        <v>4263</v>
      </c>
      <c r="G4265">
        <f t="shared" ca="1" si="68"/>
        <v>3.3985503073647887E-2</v>
      </c>
    </row>
    <row r="4266" spans="2:7" x14ac:dyDescent="0.2">
      <c r="B4266" s="149">
        <v>39111</v>
      </c>
      <c r="C4266">
        <v>325.67602499999998</v>
      </c>
      <c r="D4266">
        <v>-2.3801524919513412E-3</v>
      </c>
      <c r="E4266">
        <v>-2.3801524919513412E-3</v>
      </c>
      <c r="F4266">
        <v>4264</v>
      </c>
      <c r="G4266">
        <f t="shared" ca="1" si="68"/>
        <v>4.99231623676128E-3</v>
      </c>
    </row>
    <row r="4267" spans="2:7" x14ac:dyDescent="0.2">
      <c r="B4267" s="149">
        <v>39107</v>
      </c>
      <c r="C4267">
        <v>326.453033</v>
      </c>
      <c r="D4267">
        <v>-1.1761897888722809E-2</v>
      </c>
      <c r="E4267">
        <v>-1.1761897888722809E-2</v>
      </c>
      <c r="F4267">
        <v>4265</v>
      </c>
      <c r="G4267">
        <f t="shared" ca="1" si="68"/>
        <v>-5.0786842997880097E-2</v>
      </c>
    </row>
    <row r="4268" spans="2:7" x14ac:dyDescent="0.2">
      <c r="B4268" s="149">
        <v>39106</v>
      </c>
      <c r="C4268">
        <v>330.33843999999999</v>
      </c>
      <c r="D4268">
        <v>-1.162507222405721E-2</v>
      </c>
      <c r="E4268">
        <v>-1.162507222405721E-2</v>
      </c>
      <c r="F4268">
        <v>4266</v>
      </c>
      <c r="G4268">
        <f t="shared" ca="1" si="68"/>
        <v>-1.823004370168628E-2</v>
      </c>
    </row>
    <row r="4269" spans="2:7" x14ac:dyDescent="0.2">
      <c r="B4269" s="149">
        <v>39105</v>
      </c>
      <c r="C4269">
        <v>334.223816</v>
      </c>
      <c r="D4269">
        <v>-9.8146535631759655E-3</v>
      </c>
      <c r="E4269">
        <v>-9.8146535631759655E-3</v>
      </c>
      <c r="F4269">
        <v>4267</v>
      </c>
      <c r="G4269">
        <f t="shared" ca="1" si="68"/>
        <v>-2.9785381224835285E-2</v>
      </c>
    </row>
    <row r="4270" spans="2:7" x14ac:dyDescent="0.2">
      <c r="B4270" s="149">
        <v>39104</v>
      </c>
      <c r="C4270">
        <v>337.53662100000003</v>
      </c>
      <c r="D4270">
        <v>-5.9022647890084445E-3</v>
      </c>
      <c r="E4270">
        <v>-5.9022647890084445E-3</v>
      </c>
      <c r="F4270">
        <v>4268</v>
      </c>
      <c r="G4270">
        <f t="shared" ca="1" si="68"/>
        <v>-2.4219991599913646E-2</v>
      </c>
    </row>
    <row r="4271" spans="2:7" x14ac:dyDescent="0.2">
      <c r="B4271" s="149">
        <v>39101</v>
      </c>
      <c r="C4271">
        <v>339.54068000000001</v>
      </c>
      <c r="D4271">
        <v>-2.5929923581380607E-2</v>
      </c>
      <c r="E4271">
        <v>-2.5929923581380607E-2</v>
      </c>
      <c r="F4271">
        <v>4269</v>
      </c>
      <c r="G4271">
        <f t="shared" ca="1" si="68"/>
        <v>-1.3427772784926063E-2</v>
      </c>
    </row>
    <row r="4272" spans="2:7" x14ac:dyDescent="0.2">
      <c r="B4272" s="149">
        <v>39100</v>
      </c>
      <c r="C4272">
        <v>348.57931500000001</v>
      </c>
      <c r="D4272">
        <v>1.7631762018903681E-3</v>
      </c>
      <c r="E4272">
        <v>1.7631762018903681E-3</v>
      </c>
      <c r="F4272">
        <v>4270</v>
      </c>
      <c r="G4272">
        <f t="shared" ca="1" si="68"/>
        <v>1.2920737906003151E-2</v>
      </c>
    </row>
    <row r="4273" spans="2:7" x14ac:dyDescent="0.2">
      <c r="B4273" s="149">
        <v>39099</v>
      </c>
      <c r="C4273">
        <v>347.96579000000003</v>
      </c>
      <c r="D4273">
        <v>6.2684920556127293E-3</v>
      </c>
      <c r="E4273">
        <v>6.2684920556127293E-3</v>
      </c>
      <c r="F4273">
        <v>4271</v>
      </c>
      <c r="G4273">
        <f t="shared" ca="1" si="68"/>
        <v>3.0483318483187482E-2</v>
      </c>
    </row>
    <row r="4274" spans="2:7" x14ac:dyDescent="0.2">
      <c r="B4274" s="149">
        <v>39098</v>
      </c>
      <c r="C4274">
        <v>345.798157</v>
      </c>
      <c r="D4274">
        <v>1.8674797655581492E-2</v>
      </c>
      <c r="E4274">
        <v>1.8674797655581492E-2</v>
      </c>
      <c r="F4274">
        <v>4272</v>
      </c>
      <c r="G4274">
        <f t="shared" ca="1" si="68"/>
        <v>-1.2036151731914988E-3</v>
      </c>
    </row>
    <row r="4275" spans="2:7" x14ac:dyDescent="0.2">
      <c r="B4275" s="149">
        <v>39097</v>
      </c>
      <c r="C4275">
        <v>339.45883199999997</v>
      </c>
      <c r="D4275">
        <v>-2.2494327022304948E-2</v>
      </c>
      <c r="E4275">
        <v>-2.2494327022304948E-2</v>
      </c>
      <c r="F4275">
        <v>4273</v>
      </c>
      <c r="G4275">
        <f t="shared" ca="1" si="68"/>
        <v>-1.4964555275647728E-2</v>
      </c>
    </row>
    <row r="4276" spans="2:7" x14ac:dyDescent="0.2">
      <c r="B4276" s="149">
        <v>39094</v>
      </c>
      <c r="C4276">
        <v>347.27044699999999</v>
      </c>
      <c r="D4276">
        <v>-2.5845741319495308E-3</v>
      </c>
      <c r="E4276">
        <v>-2.5845741319495308E-3</v>
      </c>
      <c r="F4276">
        <v>4274</v>
      </c>
      <c r="G4276">
        <f t="shared" ca="1" si="68"/>
        <v>4.4606428856652801E-2</v>
      </c>
    </row>
    <row r="4277" spans="2:7" x14ac:dyDescent="0.2">
      <c r="B4277" s="149">
        <v>39093</v>
      </c>
      <c r="C4277">
        <v>348.17031900000001</v>
      </c>
      <c r="D4277">
        <v>5.1954761146435543E-3</v>
      </c>
      <c r="E4277">
        <v>5.1954761146435543E-3</v>
      </c>
      <c r="F4277">
        <v>4275</v>
      </c>
      <c r="G4277">
        <f t="shared" ca="1" si="68"/>
        <v>3.0720817602283797E-2</v>
      </c>
    </row>
    <row r="4278" spans="2:7" x14ac:dyDescent="0.2">
      <c r="B4278" s="149">
        <v>39092</v>
      </c>
      <c r="C4278">
        <v>346.37075800000002</v>
      </c>
      <c r="D4278">
        <v>3.4362103450660264E-3</v>
      </c>
      <c r="E4278">
        <v>3.4362103450660264E-3</v>
      </c>
      <c r="F4278">
        <v>4276</v>
      </c>
      <c r="G4278">
        <f t="shared" ca="1" si="68"/>
        <v>-6.6423064148926542E-2</v>
      </c>
    </row>
    <row r="4279" spans="2:7" x14ac:dyDescent="0.2">
      <c r="B4279" s="149">
        <v>39091</v>
      </c>
      <c r="C4279">
        <v>345.18463100000002</v>
      </c>
      <c r="D4279">
        <v>2.0181200925741189E-3</v>
      </c>
      <c r="E4279">
        <v>2.0181200925741189E-3</v>
      </c>
      <c r="F4279">
        <v>4277</v>
      </c>
      <c r="G4279">
        <f t="shared" ca="1" si="68"/>
        <v>1.4049128794948434E-2</v>
      </c>
    </row>
    <row r="4280" spans="2:7" x14ac:dyDescent="0.2">
      <c r="B4280" s="149">
        <v>39090</v>
      </c>
      <c r="C4280">
        <v>344.48941000000002</v>
      </c>
      <c r="D4280">
        <v>1.188663996434281E-3</v>
      </c>
      <c r="E4280">
        <v>1.188663996434281E-3</v>
      </c>
      <c r="F4280">
        <v>4278</v>
      </c>
      <c r="G4280">
        <f t="shared" ca="1" si="68"/>
        <v>7.0500541075325274E-2</v>
      </c>
    </row>
    <row r="4281" spans="2:7" x14ac:dyDescent="0.2">
      <c r="B4281" s="149">
        <v>39087</v>
      </c>
      <c r="C4281">
        <v>344.08041400000002</v>
      </c>
      <c r="D4281">
        <v>9.6004412472082152E-3</v>
      </c>
      <c r="E4281">
        <v>9.6004412472082152E-3</v>
      </c>
      <c r="F4281">
        <v>4279</v>
      </c>
      <c r="G4281">
        <f t="shared" ca="1" si="68"/>
        <v>4.8478718465607973E-2</v>
      </c>
    </row>
    <row r="4282" spans="2:7" x14ac:dyDescent="0.2">
      <c r="B4282" s="149">
        <v>39086</v>
      </c>
      <c r="C4282">
        <v>340.80850199999998</v>
      </c>
      <c r="D4282">
        <v>-4.4207116363442437E-3</v>
      </c>
      <c r="E4282">
        <v>-4.4207116363442437E-3</v>
      </c>
      <c r="F4282">
        <v>4280</v>
      </c>
      <c r="G4282">
        <f t="shared" ca="1" si="68"/>
        <v>-5.8037645674106353E-2</v>
      </c>
    </row>
    <row r="4283" spans="2:7" x14ac:dyDescent="0.2">
      <c r="B4283" s="149">
        <v>39085</v>
      </c>
      <c r="C4283">
        <v>342.32180799999998</v>
      </c>
      <c r="D4283">
        <v>1.5407171097295728E-2</v>
      </c>
      <c r="E4283">
        <v>1.5407171097295728E-2</v>
      </c>
      <c r="F4283">
        <v>4281</v>
      </c>
      <c r="G4283">
        <f t="shared" ca="1" si="68"/>
        <v>5.6478132675692225E-2</v>
      </c>
    </row>
    <row r="4284" spans="2:7" x14ac:dyDescent="0.2">
      <c r="B4284" s="149">
        <v>39084</v>
      </c>
      <c r="C4284">
        <v>337.12762500000002</v>
      </c>
      <c r="D4284">
        <v>-2.6618551830138279E-3</v>
      </c>
      <c r="E4284">
        <v>-2.6618551830138279E-3</v>
      </c>
      <c r="F4284">
        <v>4282</v>
      </c>
      <c r="G4284">
        <f t="shared" ca="1" si="68"/>
        <v>3.1644759941425432E-2</v>
      </c>
    </row>
    <row r="4285" spans="2:7" x14ac:dyDescent="0.2">
      <c r="B4285" s="149">
        <v>39080</v>
      </c>
      <c r="C4285">
        <v>338.02740499999999</v>
      </c>
      <c r="D4285">
        <v>-3.6166343905896584E-3</v>
      </c>
      <c r="E4285">
        <v>-3.6166343905896584E-3</v>
      </c>
      <c r="F4285">
        <v>4283</v>
      </c>
      <c r="G4285">
        <f t="shared" ca="1" si="68"/>
        <v>-2.7280178433181528E-2</v>
      </c>
    </row>
    <row r="4286" spans="2:7" x14ac:dyDescent="0.2">
      <c r="B4286" s="149">
        <v>39079</v>
      </c>
      <c r="C4286">
        <v>339.25436400000001</v>
      </c>
      <c r="D4286">
        <v>-9.1975106864010791E-3</v>
      </c>
      <c r="E4286">
        <v>-9.1975106864010791E-3</v>
      </c>
      <c r="F4286">
        <v>4284</v>
      </c>
      <c r="G4286">
        <f t="shared" ca="1" si="68"/>
        <v>-3.1606040571207535E-2</v>
      </c>
    </row>
    <row r="4287" spans="2:7" x14ac:dyDescent="0.2">
      <c r="B4287" s="149">
        <v>39078</v>
      </c>
      <c r="C4287">
        <v>342.40362499999998</v>
      </c>
      <c r="D4287">
        <v>9.8915500036017914E-3</v>
      </c>
      <c r="E4287">
        <v>9.8915500036017914E-3</v>
      </c>
      <c r="F4287">
        <v>4285</v>
      </c>
      <c r="G4287">
        <f t="shared" ca="1" si="68"/>
        <v>3.0726485408726682E-2</v>
      </c>
    </row>
    <row r="4288" spans="2:7" x14ac:dyDescent="0.2">
      <c r="B4288" s="149">
        <v>39077</v>
      </c>
      <c r="C4288">
        <v>339.04989599999999</v>
      </c>
      <c r="D4288">
        <v>-8.1358860045323625E-3</v>
      </c>
      <c r="E4288">
        <v>-8.1358860045323625E-3</v>
      </c>
      <c r="F4288">
        <v>4286</v>
      </c>
      <c r="G4288">
        <f t="shared" ca="1" si="68"/>
        <v>1.4881721368183552E-2</v>
      </c>
    </row>
    <row r="4289" spans="2:7" x14ac:dyDescent="0.2">
      <c r="B4289" s="149">
        <v>39073</v>
      </c>
      <c r="C4289">
        <v>341.83099399999998</v>
      </c>
      <c r="D4289">
        <v>5.784073618544415E-2</v>
      </c>
      <c r="E4289">
        <v>5.784073618544415E-2</v>
      </c>
      <c r="F4289">
        <v>4287</v>
      </c>
      <c r="G4289">
        <f t="shared" ca="1" si="68"/>
        <v>-3.0309465331314383E-2</v>
      </c>
    </row>
    <row r="4290" spans="2:7" x14ac:dyDescent="0.2">
      <c r="B4290" s="149">
        <v>39072</v>
      </c>
      <c r="C4290">
        <v>323.14031999999997</v>
      </c>
      <c r="D4290">
        <v>-1.2251402304201254E-2</v>
      </c>
      <c r="E4290">
        <v>-1.2251402304201254E-2</v>
      </c>
      <c r="F4290">
        <v>4288</v>
      </c>
      <c r="G4290">
        <f t="shared" ca="1" si="68"/>
        <v>-2.8733145402137419E-2</v>
      </c>
    </row>
    <row r="4291" spans="2:7" x14ac:dyDescent="0.2">
      <c r="B4291" s="149">
        <v>39071</v>
      </c>
      <c r="C4291">
        <v>327.148346</v>
      </c>
      <c r="D4291">
        <v>-8.74327187462406E-4</v>
      </c>
      <c r="E4291">
        <v>-8.74327187462406E-4</v>
      </c>
      <c r="F4291">
        <v>4289</v>
      </c>
      <c r="G4291">
        <f t="shared" ref="G4291:G4354" ca="1" si="69">_xlfn.NORM.INV(RAND(),$N$5,$N$6)</f>
        <v>2.8315789784399631E-3</v>
      </c>
    </row>
    <row r="4292" spans="2:7" x14ac:dyDescent="0.2">
      <c r="B4292" s="149">
        <v>39070</v>
      </c>
      <c r="C4292">
        <v>327.43463100000002</v>
      </c>
      <c r="D4292">
        <v>-3.9811505513137578E-3</v>
      </c>
      <c r="E4292">
        <v>-3.9811505513137578E-3</v>
      </c>
      <c r="F4292">
        <v>4290</v>
      </c>
      <c r="G4292">
        <f t="shared" ca="1" si="69"/>
        <v>9.7121093554906474E-3</v>
      </c>
    </row>
    <row r="4293" spans="2:7" x14ac:dyDescent="0.2">
      <c r="B4293" s="149">
        <v>39069</v>
      </c>
      <c r="C4293">
        <v>328.74340799999999</v>
      </c>
      <c r="D4293">
        <v>-1.8559180699285409E-2</v>
      </c>
      <c r="E4293">
        <v>-1.8559180699285409E-2</v>
      </c>
      <c r="F4293">
        <v>4291</v>
      </c>
      <c r="G4293">
        <f t="shared" ca="1" si="69"/>
        <v>1.0014233034801699E-2</v>
      </c>
    </row>
    <row r="4294" spans="2:7" x14ac:dyDescent="0.2">
      <c r="B4294" s="149">
        <v>39066</v>
      </c>
      <c r="C4294">
        <v>334.959991</v>
      </c>
      <c r="D4294">
        <v>-1.5033084417950806E-2</v>
      </c>
      <c r="E4294">
        <v>-1.5033084417950806E-2</v>
      </c>
      <c r="F4294">
        <v>4292</v>
      </c>
      <c r="G4294">
        <f t="shared" ca="1" si="69"/>
        <v>5.7310460262516842E-2</v>
      </c>
    </row>
    <row r="4295" spans="2:7" x14ac:dyDescent="0.2">
      <c r="B4295" s="149">
        <v>39065</v>
      </c>
      <c r="C4295">
        <v>340.07232699999997</v>
      </c>
      <c r="D4295">
        <v>3.2534384135862439E-2</v>
      </c>
      <c r="E4295">
        <v>3.2534384135862439E-2</v>
      </c>
      <c r="F4295">
        <v>4293</v>
      </c>
      <c r="G4295">
        <f t="shared" ca="1" si="69"/>
        <v>-1.8839125223434606E-2</v>
      </c>
    </row>
    <row r="4296" spans="2:7" x14ac:dyDescent="0.2">
      <c r="B4296" s="149">
        <v>39064</v>
      </c>
      <c r="C4296">
        <v>329.35690299999999</v>
      </c>
      <c r="D4296">
        <v>2.5729228288740701E-2</v>
      </c>
      <c r="E4296">
        <v>2.5729228288740701E-2</v>
      </c>
      <c r="F4296">
        <v>4294</v>
      </c>
      <c r="G4296">
        <f t="shared" ca="1" si="69"/>
        <v>-2.6197368173115267E-2</v>
      </c>
    </row>
    <row r="4297" spans="2:7" x14ac:dyDescent="0.2">
      <c r="B4297" s="149">
        <v>39063</v>
      </c>
      <c r="C4297">
        <v>321.09536700000001</v>
      </c>
      <c r="D4297">
        <v>-3.1816666983167631E-2</v>
      </c>
      <c r="E4297">
        <v>-3.1816666983167631E-2</v>
      </c>
      <c r="F4297">
        <v>4295</v>
      </c>
      <c r="G4297">
        <f t="shared" ca="1" si="69"/>
        <v>-1.5152875507366124E-2</v>
      </c>
    </row>
    <row r="4298" spans="2:7" x14ac:dyDescent="0.2">
      <c r="B4298" s="149">
        <v>39062</v>
      </c>
      <c r="C4298">
        <v>331.64727800000003</v>
      </c>
      <c r="D4298">
        <v>-3.0487655556813684E-2</v>
      </c>
      <c r="E4298">
        <v>-3.0487655556813684E-2</v>
      </c>
      <c r="F4298">
        <v>4296</v>
      </c>
      <c r="G4298">
        <f t="shared" ca="1" si="69"/>
        <v>-4.9180977571970555E-2</v>
      </c>
    </row>
    <row r="4299" spans="2:7" x14ac:dyDescent="0.2">
      <c r="B4299" s="149">
        <v>39059</v>
      </c>
      <c r="C4299">
        <v>342.07638500000002</v>
      </c>
      <c r="D4299">
        <v>-4.2856252236908891E-3</v>
      </c>
      <c r="E4299">
        <v>-4.2856252236908891E-3</v>
      </c>
      <c r="F4299">
        <v>4297</v>
      </c>
      <c r="G4299">
        <f t="shared" ca="1" si="69"/>
        <v>3.6315386927477745E-2</v>
      </c>
    </row>
    <row r="4300" spans="2:7" x14ac:dyDescent="0.2">
      <c r="B4300" s="149">
        <v>39058</v>
      </c>
      <c r="C4300">
        <v>343.54870599999998</v>
      </c>
      <c r="D4300">
        <v>-1.0251100313657353E-2</v>
      </c>
      <c r="E4300">
        <v>-1.0251100313657353E-2</v>
      </c>
      <c r="F4300">
        <v>4298</v>
      </c>
      <c r="G4300">
        <f t="shared" ca="1" si="69"/>
        <v>-6.8948616613828118E-2</v>
      </c>
    </row>
    <row r="4301" spans="2:7" x14ac:dyDescent="0.2">
      <c r="B4301" s="149">
        <v>39057</v>
      </c>
      <c r="C4301">
        <v>347.10693400000002</v>
      </c>
      <c r="D4301">
        <v>1.5677364834382809E-2</v>
      </c>
      <c r="E4301">
        <v>1.5677364834382809E-2</v>
      </c>
      <c r="F4301">
        <v>4299</v>
      </c>
      <c r="G4301">
        <f t="shared" ca="1" si="69"/>
        <v>1.7512247805220382E-2</v>
      </c>
    </row>
    <row r="4302" spans="2:7" x14ac:dyDescent="0.2">
      <c r="B4302" s="149">
        <v>39056</v>
      </c>
      <c r="C4302">
        <v>341.74920700000001</v>
      </c>
      <c r="D4302">
        <v>-6.4207464458010104E-3</v>
      </c>
      <c r="E4302">
        <v>-6.4207464458010104E-3</v>
      </c>
      <c r="F4302">
        <v>4300</v>
      </c>
      <c r="G4302">
        <f t="shared" ca="1" si="69"/>
        <v>6.335048691713599E-2</v>
      </c>
    </row>
    <row r="4303" spans="2:7" x14ac:dyDescent="0.2">
      <c r="B4303" s="149">
        <v>39055</v>
      </c>
      <c r="C4303">
        <v>343.957672</v>
      </c>
      <c r="D4303">
        <v>-1.7179041422366238E-2</v>
      </c>
      <c r="E4303">
        <v>-1.7179041422366238E-2</v>
      </c>
      <c r="F4303">
        <v>4301</v>
      </c>
      <c r="G4303">
        <f t="shared" ca="1" si="69"/>
        <v>-0.11151520898757342</v>
      </c>
    </row>
    <row r="4304" spans="2:7" x14ac:dyDescent="0.2">
      <c r="B4304" s="149">
        <v>39052</v>
      </c>
      <c r="C4304">
        <v>349.96981799999998</v>
      </c>
      <c r="D4304">
        <v>-1.1551284822725803E-2</v>
      </c>
      <c r="E4304">
        <v>-1.1551284822725803E-2</v>
      </c>
      <c r="F4304">
        <v>4302</v>
      </c>
      <c r="G4304">
        <f t="shared" ca="1" si="69"/>
        <v>-2.0573017744387925E-2</v>
      </c>
    </row>
    <row r="4305" spans="2:7" x14ac:dyDescent="0.2">
      <c r="B4305" s="149">
        <v>39051</v>
      </c>
      <c r="C4305">
        <v>354.059662</v>
      </c>
      <c r="D4305">
        <v>0</v>
      </c>
      <c r="E4305">
        <v>0</v>
      </c>
      <c r="F4305">
        <v>4303</v>
      </c>
      <c r="G4305">
        <f t="shared" ca="1" si="69"/>
        <v>3.8074968123810615E-2</v>
      </c>
    </row>
    <row r="4306" spans="2:7" x14ac:dyDescent="0.2">
      <c r="B4306" s="149">
        <v>39050</v>
      </c>
      <c r="C4306">
        <v>354.059662</v>
      </c>
      <c r="D4306">
        <v>6.5109260040695323E-3</v>
      </c>
      <c r="E4306">
        <v>6.5109260040695323E-3</v>
      </c>
      <c r="F4306">
        <v>4304</v>
      </c>
      <c r="G4306">
        <f t="shared" ca="1" si="69"/>
        <v>-3.9695641747643402E-2</v>
      </c>
    </row>
    <row r="4307" spans="2:7" x14ac:dyDescent="0.2">
      <c r="B4307" s="149">
        <v>39049</v>
      </c>
      <c r="C4307">
        <v>351.769318</v>
      </c>
      <c r="D4307">
        <v>-2.1167708811896502E-2</v>
      </c>
      <c r="E4307">
        <v>-2.1167708811896502E-2</v>
      </c>
      <c r="F4307">
        <v>4305</v>
      </c>
      <c r="G4307">
        <f t="shared" ca="1" si="69"/>
        <v>5.6097388945835734E-2</v>
      </c>
    </row>
    <row r="4308" spans="2:7" x14ac:dyDescent="0.2">
      <c r="B4308" s="149">
        <v>39048</v>
      </c>
      <c r="C4308">
        <v>359.37649499999998</v>
      </c>
      <c r="D4308">
        <v>-4.6442420966118685E-3</v>
      </c>
      <c r="E4308">
        <v>-4.6442420966118685E-3</v>
      </c>
      <c r="F4308">
        <v>4306</v>
      </c>
      <c r="G4308">
        <f t="shared" ca="1" si="69"/>
        <v>7.0180360401780526E-4</v>
      </c>
    </row>
    <row r="4309" spans="2:7" x14ac:dyDescent="0.2">
      <c r="B4309" s="149">
        <v>39045</v>
      </c>
      <c r="C4309">
        <v>361.053314</v>
      </c>
      <c r="D4309">
        <v>6.2690473966487545E-3</v>
      </c>
      <c r="E4309">
        <v>6.2690473966487545E-3</v>
      </c>
      <c r="F4309">
        <v>4307</v>
      </c>
      <c r="G4309">
        <f t="shared" ca="1" si="69"/>
        <v>6.2859898082196636E-2</v>
      </c>
    </row>
    <row r="4310" spans="2:7" x14ac:dyDescent="0.2">
      <c r="B4310" s="149">
        <v>39044</v>
      </c>
      <c r="C4310">
        <v>358.80395499999997</v>
      </c>
      <c r="D4310">
        <v>1.0248568751466233E-2</v>
      </c>
      <c r="E4310">
        <v>1.0248568751466233E-2</v>
      </c>
      <c r="F4310">
        <v>4308</v>
      </c>
      <c r="G4310">
        <f t="shared" ca="1" si="69"/>
        <v>-5.0387651758822184E-2</v>
      </c>
    </row>
    <row r="4311" spans="2:7" x14ac:dyDescent="0.2">
      <c r="B4311" s="149">
        <v>39043</v>
      </c>
      <c r="C4311">
        <v>355.16403200000002</v>
      </c>
      <c r="D4311">
        <v>8.8291946923485416E-3</v>
      </c>
      <c r="E4311">
        <v>8.8291946923485416E-3</v>
      </c>
      <c r="F4311">
        <v>4309</v>
      </c>
      <c r="G4311">
        <f t="shared" ca="1" si="69"/>
        <v>2.6521979404153764E-2</v>
      </c>
    </row>
    <row r="4312" spans="2:7" x14ac:dyDescent="0.2">
      <c r="B4312" s="149">
        <v>39042</v>
      </c>
      <c r="C4312">
        <v>352.05566399999998</v>
      </c>
      <c r="D4312">
        <v>1.4615858926506863E-2</v>
      </c>
      <c r="E4312">
        <v>1.4615858926506863E-2</v>
      </c>
      <c r="F4312">
        <v>4310</v>
      </c>
      <c r="G4312">
        <f t="shared" ca="1" si="69"/>
        <v>-2.8669767066496718E-3</v>
      </c>
    </row>
    <row r="4313" spans="2:7" x14ac:dyDescent="0.2">
      <c r="B4313" s="149">
        <v>39041</v>
      </c>
      <c r="C4313">
        <v>346.98419200000001</v>
      </c>
      <c r="D4313">
        <v>-1.1188893149424468E-2</v>
      </c>
      <c r="E4313">
        <v>-1.1188893149424468E-2</v>
      </c>
      <c r="F4313">
        <v>4311</v>
      </c>
      <c r="G4313">
        <f t="shared" ca="1" si="69"/>
        <v>-1.4530072367686178E-2</v>
      </c>
    </row>
    <row r="4314" spans="2:7" x14ac:dyDescent="0.2">
      <c r="B4314" s="149">
        <v>39038</v>
      </c>
      <c r="C4314">
        <v>350.91049199999998</v>
      </c>
      <c r="D4314">
        <v>-1.9652669163191309E-2</v>
      </c>
      <c r="E4314">
        <v>-1.9652669163191309E-2</v>
      </c>
      <c r="F4314">
        <v>4312</v>
      </c>
      <c r="G4314">
        <f t="shared" ca="1" si="69"/>
        <v>-3.5639248196381833E-2</v>
      </c>
    </row>
    <row r="4315" spans="2:7" x14ac:dyDescent="0.2">
      <c r="B4315" s="149">
        <v>39037</v>
      </c>
      <c r="C4315">
        <v>357.94506799999999</v>
      </c>
      <c r="D4315">
        <v>-1.5079786130330649E-2</v>
      </c>
      <c r="E4315">
        <v>-1.5079786130330649E-2</v>
      </c>
      <c r="F4315">
        <v>4313</v>
      </c>
      <c r="G4315">
        <f t="shared" ca="1" si="69"/>
        <v>3.2310675303750834E-2</v>
      </c>
    </row>
    <row r="4316" spans="2:7" x14ac:dyDescent="0.2">
      <c r="B4316" s="149">
        <v>39036</v>
      </c>
      <c r="C4316">
        <v>363.42544600000002</v>
      </c>
      <c r="D4316">
        <v>1.1612104128492996E-2</v>
      </c>
      <c r="E4316">
        <v>1.1612104128492996E-2</v>
      </c>
      <c r="F4316">
        <v>4314</v>
      </c>
      <c r="G4316">
        <f t="shared" ca="1" si="69"/>
        <v>7.1297755470675038E-3</v>
      </c>
    </row>
    <row r="4317" spans="2:7" x14ac:dyDescent="0.2">
      <c r="B4317" s="149">
        <v>39035</v>
      </c>
      <c r="C4317">
        <v>359.25375400000001</v>
      </c>
      <c r="D4317">
        <v>-1.4030930150893517E-2</v>
      </c>
      <c r="E4317">
        <v>-1.4030930150893517E-2</v>
      </c>
      <c r="F4317">
        <v>4315</v>
      </c>
      <c r="G4317">
        <f t="shared" ca="1" si="69"/>
        <v>-4.2260525546589919E-2</v>
      </c>
    </row>
    <row r="4318" spans="2:7" x14ac:dyDescent="0.2">
      <c r="B4318" s="149">
        <v>39034</v>
      </c>
      <c r="C4318">
        <v>364.36615</v>
      </c>
      <c r="D4318">
        <v>9.8616637315367441E-3</v>
      </c>
      <c r="E4318">
        <v>9.8616637315367441E-3</v>
      </c>
      <c r="F4318">
        <v>4316</v>
      </c>
      <c r="G4318">
        <f t="shared" ca="1" si="69"/>
        <v>2.4711893061132029E-3</v>
      </c>
    </row>
    <row r="4319" spans="2:7" x14ac:dyDescent="0.2">
      <c r="B4319" s="149">
        <v>39031</v>
      </c>
      <c r="C4319">
        <v>360.80798299999998</v>
      </c>
      <c r="D4319">
        <v>-1.1097366180246543E-2</v>
      </c>
      <c r="E4319">
        <v>-1.1097366180246543E-2</v>
      </c>
      <c r="F4319">
        <v>4317</v>
      </c>
      <c r="G4319">
        <f t="shared" ca="1" si="69"/>
        <v>4.1592620948241073E-2</v>
      </c>
    </row>
    <row r="4320" spans="2:7" x14ac:dyDescent="0.2">
      <c r="B4320" s="149">
        <v>39030</v>
      </c>
      <c r="C4320">
        <v>364.85693400000002</v>
      </c>
      <c r="D4320">
        <v>-4.6857609057298485E-3</v>
      </c>
      <c r="E4320">
        <v>-4.6857609057298485E-3</v>
      </c>
      <c r="F4320">
        <v>4318</v>
      </c>
      <c r="G4320">
        <f t="shared" ca="1" si="69"/>
        <v>-5.9073266252280626E-2</v>
      </c>
    </row>
    <row r="4321" spans="2:7" x14ac:dyDescent="0.2">
      <c r="B4321" s="149">
        <v>39029</v>
      </c>
      <c r="C4321">
        <v>366.57461499999999</v>
      </c>
      <c r="D4321">
        <v>7.0785214954738728E-3</v>
      </c>
      <c r="E4321">
        <v>7.0785214954738728E-3</v>
      </c>
      <c r="F4321">
        <v>4319</v>
      </c>
      <c r="G4321">
        <f t="shared" ca="1" si="69"/>
        <v>-3.8125164851338803E-3</v>
      </c>
    </row>
    <row r="4322" spans="2:7" x14ac:dyDescent="0.2">
      <c r="B4322" s="149">
        <v>39028</v>
      </c>
      <c r="C4322">
        <v>363.99804699999999</v>
      </c>
      <c r="D4322">
        <v>-4.1402434906036975E-3</v>
      </c>
      <c r="E4322">
        <v>-4.1402434906036975E-3</v>
      </c>
      <c r="F4322">
        <v>4320</v>
      </c>
      <c r="G4322">
        <f t="shared" ca="1" si="69"/>
        <v>1.757652042884256E-3</v>
      </c>
    </row>
    <row r="4323" spans="2:7" x14ac:dyDescent="0.2">
      <c r="B4323" s="149">
        <v>39027</v>
      </c>
      <c r="C4323">
        <v>365.51135299999999</v>
      </c>
      <c r="D4323">
        <v>2.2389542213657797E-4</v>
      </c>
      <c r="E4323">
        <v>2.2389542213657797E-4</v>
      </c>
      <c r="F4323">
        <v>4321</v>
      </c>
      <c r="G4323">
        <f t="shared" ca="1" si="69"/>
        <v>3.5379998530927471E-2</v>
      </c>
    </row>
    <row r="4324" spans="2:7" x14ac:dyDescent="0.2">
      <c r="B4324" s="149">
        <v>39024</v>
      </c>
      <c r="C4324">
        <v>365.42953499999999</v>
      </c>
      <c r="D4324">
        <v>2.8785455358834096E-2</v>
      </c>
      <c r="E4324">
        <v>2.8785455358834096E-2</v>
      </c>
      <c r="F4324">
        <v>4322</v>
      </c>
      <c r="G4324">
        <f t="shared" ca="1" si="69"/>
        <v>6.7808309631607555E-2</v>
      </c>
    </row>
    <row r="4325" spans="2:7" x14ac:dyDescent="0.2">
      <c r="B4325" s="149">
        <v>39023</v>
      </c>
      <c r="C4325">
        <v>355.20480300000003</v>
      </c>
      <c r="D4325">
        <v>-1.2956266050706313E-2</v>
      </c>
      <c r="E4325">
        <v>-1.2956266050706313E-2</v>
      </c>
      <c r="F4325">
        <v>4323</v>
      </c>
      <c r="G4325">
        <f t="shared" ca="1" si="69"/>
        <v>-1.526317128003557E-2</v>
      </c>
    </row>
    <row r="4326" spans="2:7" x14ac:dyDescent="0.2">
      <c r="B4326" s="149">
        <v>39022</v>
      </c>
      <c r="C4326">
        <v>359.86734000000001</v>
      </c>
      <c r="D4326">
        <v>-1.0217568476533461E-3</v>
      </c>
      <c r="E4326">
        <v>-1.0217568476533461E-3</v>
      </c>
      <c r="F4326">
        <v>4324</v>
      </c>
      <c r="G4326">
        <f t="shared" ca="1" si="69"/>
        <v>4.4317584413099201E-3</v>
      </c>
    </row>
    <row r="4327" spans="2:7" x14ac:dyDescent="0.2">
      <c r="B4327" s="149">
        <v>39021</v>
      </c>
      <c r="C4327">
        <v>360.23541299999999</v>
      </c>
      <c r="D4327">
        <v>-1.2998620786098937E-2</v>
      </c>
      <c r="E4327">
        <v>-1.2998620786098937E-2</v>
      </c>
      <c r="F4327">
        <v>4325</v>
      </c>
      <c r="G4327">
        <f t="shared" ca="1" si="69"/>
        <v>6.5252760669683274E-2</v>
      </c>
    </row>
    <row r="4328" spans="2:7" x14ac:dyDescent="0.2">
      <c r="B4328" s="149">
        <v>39020</v>
      </c>
      <c r="C4328">
        <v>364.979645</v>
      </c>
      <c r="D4328">
        <v>-1.261324101215767E-2</v>
      </c>
      <c r="E4328">
        <v>-1.261324101215767E-2</v>
      </c>
      <c r="F4328">
        <v>4326</v>
      </c>
      <c r="G4328">
        <f t="shared" ca="1" si="69"/>
        <v>1.8972838272724835E-2</v>
      </c>
    </row>
    <row r="4329" spans="2:7" x14ac:dyDescent="0.2">
      <c r="B4329" s="149">
        <v>39017</v>
      </c>
      <c r="C4329">
        <v>369.64202899999998</v>
      </c>
      <c r="D4329">
        <v>2.5646692508600206E-2</v>
      </c>
      <c r="E4329">
        <v>2.5646692508600206E-2</v>
      </c>
      <c r="F4329">
        <v>4327</v>
      </c>
      <c r="G4329">
        <f t="shared" ca="1" si="69"/>
        <v>9.7028619622988067E-3</v>
      </c>
    </row>
    <row r="4330" spans="2:7" x14ac:dyDescent="0.2">
      <c r="B4330" s="149">
        <v>39016</v>
      </c>
      <c r="C4330">
        <v>360.39898699999998</v>
      </c>
      <c r="D4330">
        <v>2.7638427448283473E-2</v>
      </c>
      <c r="E4330">
        <v>2.7638427448283473E-2</v>
      </c>
      <c r="F4330">
        <v>4328</v>
      </c>
      <c r="G4330">
        <f t="shared" ca="1" si="69"/>
        <v>2.9687231862739645E-2</v>
      </c>
    </row>
    <row r="4331" spans="2:7" x14ac:dyDescent="0.2">
      <c r="B4331" s="149">
        <v>39013</v>
      </c>
      <c r="C4331">
        <v>350.70602400000001</v>
      </c>
      <c r="D4331">
        <v>-2.7887981689238846E-2</v>
      </c>
      <c r="E4331">
        <v>-2.7887981689238846E-2</v>
      </c>
      <c r="F4331">
        <v>4329</v>
      </c>
      <c r="G4331">
        <f t="shared" ca="1" si="69"/>
        <v>-2.6005678586981804E-2</v>
      </c>
    </row>
    <row r="4332" spans="2:7" x14ac:dyDescent="0.2">
      <c r="B4332" s="149">
        <v>39010</v>
      </c>
      <c r="C4332">
        <v>360.76709</v>
      </c>
      <c r="D4332">
        <v>1.0213763447676372E-3</v>
      </c>
      <c r="E4332">
        <v>1.0213763447676372E-3</v>
      </c>
      <c r="F4332">
        <v>4330</v>
      </c>
      <c r="G4332">
        <f t="shared" ca="1" si="69"/>
        <v>2.0184291600845908E-2</v>
      </c>
    </row>
    <row r="4333" spans="2:7" x14ac:dyDescent="0.2">
      <c r="B4333" s="149">
        <v>39009</v>
      </c>
      <c r="C4333">
        <v>360.39898699999998</v>
      </c>
      <c r="D4333">
        <v>-6.9868371078809959E-3</v>
      </c>
      <c r="E4333">
        <v>-6.9868371078809959E-3</v>
      </c>
      <c r="F4333">
        <v>4331</v>
      </c>
      <c r="G4333">
        <f t="shared" ca="1" si="69"/>
        <v>-6.8137583349953013E-2</v>
      </c>
    </row>
    <row r="4334" spans="2:7" x14ac:dyDescent="0.2">
      <c r="B4334" s="149">
        <v>39008</v>
      </c>
      <c r="C4334">
        <v>362.934753</v>
      </c>
      <c r="D4334">
        <v>-1.126632057493935E-4</v>
      </c>
      <c r="E4334">
        <v>-1.126632057493935E-4</v>
      </c>
      <c r="F4334">
        <v>4332</v>
      </c>
      <c r="G4334">
        <f t="shared" ca="1" si="69"/>
        <v>2.4711258042836408E-2</v>
      </c>
    </row>
    <row r="4335" spans="2:7" x14ac:dyDescent="0.2">
      <c r="B4335" s="149">
        <v>39007</v>
      </c>
      <c r="C4335">
        <v>362.97564699999998</v>
      </c>
      <c r="D4335">
        <v>1.5801801411762097E-3</v>
      </c>
      <c r="E4335">
        <v>1.5801801411762097E-3</v>
      </c>
      <c r="F4335">
        <v>4333</v>
      </c>
      <c r="G4335">
        <f t="shared" ca="1" si="69"/>
        <v>-5.9976212597285632E-2</v>
      </c>
    </row>
    <row r="4336" spans="2:7" x14ac:dyDescent="0.2">
      <c r="B4336" s="149">
        <v>39006</v>
      </c>
      <c r="C4336">
        <v>362.402985</v>
      </c>
      <c r="D4336">
        <v>5.788833226539984E-3</v>
      </c>
      <c r="E4336">
        <v>5.788833226539984E-3</v>
      </c>
      <c r="F4336">
        <v>4334</v>
      </c>
      <c r="G4336">
        <f t="shared" ca="1" si="69"/>
        <v>-1.7136365404560126E-2</v>
      </c>
    </row>
    <row r="4337" spans="2:7" x14ac:dyDescent="0.2">
      <c r="B4337" s="149">
        <v>39003</v>
      </c>
      <c r="C4337">
        <v>360.31716899999998</v>
      </c>
      <c r="D4337">
        <v>-2.4911368376589953E-3</v>
      </c>
      <c r="E4337">
        <v>-2.4911368376589953E-3</v>
      </c>
      <c r="F4337">
        <v>4335</v>
      </c>
      <c r="G4337">
        <f t="shared" ca="1" si="69"/>
        <v>-1.5845029020254073E-2</v>
      </c>
    </row>
    <row r="4338" spans="2:7" x14ac:dyDescent="0.2">
      <c r="B4338" s="149">
        <v>39002</v>
      </c>
      <c r="C4338">
        <v>361.21701000000002</v>
      </c>
      <c r="D4338">
        <v>1.3425337172433403E-2</v>
      </c>
      <c r="E4338">
        <v>1.3425337172433403E-2</v>
      </c>
      <c r="F4338">
        <v>4336</v>
      </c>
      <c r="G4338">
        <f t="shared" ca="1" si="69"/>
        <v>4.8096408901816524E-2</v>
      </c>
    </row>
    <row r="4339" spans="2:7" x14ac:dyDescent="0.2">
      <c r="B4339" s="149">
        <v>39001</v>
      </c>
      <c r="C4339">
        <v>356.43179300000003</v>
      </c>
      <c r="D4339">
        <v>-2.974459949873067E-3</v>
      </c>
      <c r="E4339">
        <v>-2.974459949873067E-3</v>
      </c>
      <c r="F4339">
        <v>4337</v>
      </c>
      <c r="G4339">
        <f t="shared" ca="1" si="69"/>
        <v>-1.4808730261705205E-2</v>
      </c>
    </row>
    <row r="4340" spans="2:7" x14ac:dyDescent="0.2">
      <c r="B4340" s="149">
        <v>39000</v>
      </c>
      <c r="C4340">
        <v>357.49514799999997</v>
      </c>
      <c r="D4340">
        <v>3.7507436018289854E-2</v>
      </c>
      <c r="E4340">
        <v>3.7507436018289854E-2</v>
      </c>
      <c r="F4340">
        <v>4338</v>
      </c>
      <c r="G4340">
        <f t="shared" ca="1" si="69"/>
        <v>4.104236201912808E-2</v>
      </c>
    </row>
    <row r="4341" spans="2:7" x14ac:dyDescent="0.2">
      <c r="B4341" s="149">
        <v>38999</v>
      </c>
      <c r="C4341">
        <v>344.571167</v>
      </c>
      <c r="D4341">
        <v>2.7689687619123628E-2</v>
      </c>
      <c r="E4341">
        <v>2.7689687619123628E-2</v>
      </c>
      <c r="F4341">
        <v>4339</v>
      </c>
      <c r="G4341">
        <f t="shared" ca="1" si="69"/>
        <v>3.6389028331030725E-3</v>
      </c>
    </row>
    <row r="4342" spans="2:7" x14ac:dyDescent="0.2">
      <c r="B4342" s="149">
        <v>38996</v>
      </c>
      <c r="C4342">
        <v>335.28717</v>
      </c>
      <c r="D4342">
        <v>2.372648826208083E-2</v>
      </c>
      <c r="E4342">
        <v>2.372648826208083E-2</v>
      </c>
      <c r="F4342">
        <v>4340</v>
      </c>
      <c r="G4342">
        <f t="shared" ca="1" si="69"/>
        <v>1.2973043980004902E-2</v>
      </c>
    </row>
    <row r="4343" spans="2:7" x14ac:dyDescent="0.2">
      <c r="B4343" s="149">
        <v>38995</v>
      </c>
      <c r="C4343">
        <v>327.51635700000003</v>
      </c>
      <c r="D4343">
        <v>2.8512413435336545E-2</v>
      </c>
      <c r="E4343">
        <v>2.8512413435336545E-2</v>
      </c>
      <c r="F4343">
        <v>4341</v>
      </c>
      <c r="G4343">
        <f t="shared" ca="1" si="69"/>
        <v>6.11623130954964E-3</v>
      </c>
    </row>
    <row r="4344" spans="2:7" x14ac:dyDescent="0.2">
      <c r="B4344" s="149">
        <v>38994</v>
      </c>
      <c r="C4344">
        <v>318.43695100000002</v>
      </c>
      <c r="D4344">
        <v>1.1037508564841933E-2</v>
      </c>
      <c r="E4344">
        <v>1.1037508564841933E-2</v>
      </c>
      <c r="F4344">
        <v>4342</v>
      </c>
      <c r="G4344">
        <f t="shared" ca="1" si="69"/>
        <v>1.7982425951328495E-2</v>
      </c>
    </row>
    <row r="4345" spans="2:7" x14ac:dyDescent="0.2">
      <c r="B4345" s="149">
        <v>38993</v>
      </c>
      <c r="C4345">
        <v>314.96057100000002</v>
      </c>
      <c r="D4345">
        <v>-3.8945576300040302E-4</v>
      </c>
      <c r="E4345">
        <v>-3.8945576300040302E-4</v>
      </c>
      <c r="F4345">
        <v>4343</v>
      </c>
      <c r="G4345">
        <f t="shared" ca="1" si="69"/>
        <v>5.7852970425612507E-2</v>
      </c>
    </row>
    <row r="4346" spans="2:7" x14ac:dyDescent="0.2">
      <c r="B4346" s="149">
        <v>38989</v>
      </c>
      <c r="C4346">
        <v>315.083282</v>
      </c>
      <c r="D4346">
        <v>3.4649457680120677E-2</v>
      </c>
      <c r="E4346">
        <v>3.4649457680120677E-2</v>
      </c>
      <c r="F4346">
        <v>4344</v>
      </c>
      <c r="G4346">
        <f t="shared" ca="1" si="69"/>
        <v>4.6119040132705201E-2</v>
      </c>
    </row>
    <row r="4347" spans="2:7" x14ac:dyDescent="0.2">
      <c r="B4347" s="149">
        <v>38988</v>
      </c>
      <c r="C4347">
        <v>304.53143299999999</v>
      </c>
      <c r="D4347">
        <v>-6.7106625506527804E-4</v>
      </c>
      <c r="E4347">
        <v>-6.7106625506527804E-4</v>
      </c>
      <c r="F4347">
        <v>4345</v>
      </c>
      <c r="G4347">
        <f t="shared" ca="1" si="69"/>
        <v>-1.9671424334567051E-2</v>
      </c>
    </row>
    <row r="4348" spans="2:7" x14ac:dyDescent="0.2">
      <c r="B4348" s="149">
        <v>38987</v>
      </c>
      <c r="C4348">
        <v>304.73593099999999</v>
      </c>
      <c r="D4348">
        <v>3.8322397098854225E-2</v>
      </c>
      <c r="E4348">
        <v>3.8322397098854225E-2</v>
      </c>
      <c r="F4348">
        <v>4346</v>
      </c>
      <c r="G4348">
        <f t="shared" ca="1" si="69"/>
        <v>3.0240329785164416E-2</v>
      </c>
    </row>
    <row r="4349" spans="2:7" x14ac:dyDescent="0.2">
      <c r="B4349" s="149">
        <v>38986</v>
      </c>
      <c r="C4349">
        <v>293.48873900000001</v>
      </c>
      <c r="D4349">
        <v>1.0704045467682322E-2</v>
      </c>
      <c r="E4349">
        <v>1.0704045467682322E-2</v>
      </c>
      <c r="F4349">
        <v>4347</v>
      </c>
      <c r="G4349">
        <f t="shared" ca="1" si="69"/>
        <v>-3.4950553420268655E-2</v>
      </c>
    </row>
    <row r="4350" spans="2:7" x14ac:dyDescent="0.2">
      <c r="B4350" s="149">
        <v>38985</v>
      </c>
      <c r="C4350">
        <v>290.380493</v>
      </c>
      <c r="D4350">
        <v>4.8117000327624008E-3</v>
      </c>
      <c r="E4350">
        <v>4.8117000327624008E-3</v>
      </c>
      <c r="F4350">
        <v>4348</v>
      </c>
      <c r="G4350">
        <f t="shared" ca="1" si="69"/>
        <v>-3.3128006701563031E-2</v>
      </c>
    </row>
    <row r="4351" spans="2:7" x14ac:dyDescent="0.2">
      <c r="B4351" s="149">
        <v>38982</v>
      </c>
      <c r="C4351">
        <v>288.98996</v>
      </c>
      <c r="D4351">
        <v>1.7012667344256205E-3</v>
      </c>
      <c r="E4351">
        <v>1.7012667344256205E-3</v>
      </c>
      <c r="F4351">
        <v>4349</v>
      </c>
      <c r="G4351">
        <f t="shared" ca="1" si="69"/>
        <v>-1.6138063799949837E-2</v>
      </c>
    </row>
    <row r="4352" spans="2:7" x14ac:dyDescent="0.2">
      <c r="B4352" s="149">
        <v>38981</v>
      </c>
      <c r="C4352">
        <v>288.499146</v>
      </c>
      <c r="D4352">
        <v>3.8116112986848361E-2</v>
      </c>
      <c r="E4352">
        <v>3.8116112986848361E-2</v>
      </c>
      <c r="F4352">
        <v>4350</v>
      </c>
      <c r="G4352">
        <f t="shared" ca="1" si="69"/>
        <v>-1.9043799186487478E-2</v>
      </c>
    </row>
    <row r="4353" spans="2:7" x14ac:dyDescent="0.2">
      <c r="B4353" s="149">
        <v>38980</v>
      </c>
      <c r="C4353">
        <v>277.90643299999999</v>
      </c>
      <c r="D4353">
        <v>-8.8200411340918724E-4</v>
      </c>
      <c r="E4353">
        <v>-8.8200411340918724E-4</v>
      </c>
      <c r="F4353">
        <v>4351</v>
      </c>
      <c r="G4353">
        <f t="shared" ca="1" si="69"/>
        <v>6.5148597964503951E-2</v>
      </c>
    </row>
    <row r="4354" spans="2:7" x14ac:dyDescent="0.2">
      <c r="B4354" s="149">
        <v>38979</v>
      </c>
      <c r="C4354">
        <v>278.15176400000001</v>
      </c>
      <c r="D4354">
        <v>2.9423532164097444E-4</v>
      </c>
      <c r="E4354">
        <v>2.9423532164097444E-4</v>
      </c>
      <c r="F4354">
        <v>4352</v>
      </c>
      <c r="G4354">
        <f t="shared" ca="1" si="69"/>
        <v>1.7807047959393689E-2</v>
      </c>
    </row>
    <row r="4355" spans="2:7" x14ac:dyDescent="0.2">
      <c r="B4355" s="149">
        <v>38978</v>
      </c>
      <c r="C4355">
        <v>278.06994600000002</v>
      </c>
      <c r="D4355">
        <v>1.4708175120115808E-4</v>
      </c>
      <c r="E4355">
        <v>1.4708175120115808E-4</v>
      </c>
      <c r="F4355">
        <v>4353</v>
      </c>
      <c r="G4355">
        <f t="shared" ref="G4355:G4418" ca="1" si="70">_xlfn.NORM.INV(RAND(),$N$5,$N$6)</f>
        <v>2.9986558659510842E-2</v>
      </c>
    </row>
    <row r="4356" spans="2:7" x14ac:dyDescent="0.2">
      <c r="B4356" s="149">
        <v>38975</v>
      </c>
      <c r="C4356">
        <v>278.02905299999998</v>
      </c>
      <c r="D4356">
        <v>1.251128140175887E-2</v>
      </c>
      <c r="E4356">
        <v>1.251128140175887E-2</v>
      </c>
      <c r="F4356">
        <v>4354</v>
      </c>
      <c r="G4356">
        <f t="shared" ca="1" si="70"/>
        <v>1.8485554456293074E-2</v>
      </c>
    </row>
    <row r="4357" spans="2:7" x14ac:dyDescent="0.2">
      <c r="B4357" s="149">
        <v>38974</v>
      </c>
      <c r="C4357">
        <v>274.59353599999997</v>
      </c>
      <c r="D4357">
        <v>2.9754434799429894E-2</v>
      </c>
      <c r="E4357">
        <v>2.9754434799429894E-2</v>
      </c>
      <c r="F4357">
        <v>4355</v>
      </c>
      <c r="G4357">
        <f t="shared" ca="1" si="70"/>
        <v>3.4156647885673248E-2</v>
      </c>
    </row>
    <row r="4358" spans="2:7" x14ac:dyDescent="0.2">
      <c r="B4358" s="149">
        <v>38973</v>
      </c>
      <c r="C4358">
        <v>266.65924100000001</v>
      </c>
      <c r="D4358">
        <v>3.0341327868704252E-2</v>
      </c>
      <c r="E4358">
        <v>3.0341327868704252E-2</v>
      </c>
      <c r="F4358">
        <v>4356</v>
      </c>
      <c r="G4358">
        <f t="shared" ca="1" si="70"/>
        <v>4.9939607590723738E-2</v>
      </c>
    </row>
    <row r="4359" spans="2:7" x14ac:dyDescent="0.2">
      <c r="B4359" s="149">
        <v>38972</v>
      </c>
      <c r="C4359">
        <v>258.80670199999997</v>
      </c>
      <c r="D4359">
        <v>1.883747859276317E-2</v>
      </c>
      <c r="E4359">
        <v>1.883747859276317E-2</v>
      </c>
      <c r="F4359">
        <v>4357</v>
      </c>
      <c r="G4359">
        <f t="shared" ca="1" si="70"/>
        <v>-1.7286718385944772E-2</v>
      </c>
    </row>
    <row r="4360" spans="2:7" x14ac:dyDescent="0.2">
      <c r="B4360" s="149">
        <v>38971</v>
      </c>
      <c r="C4360">
        <v>254.02157600000001</v>
      </c>
      <c r="D4360">
        <v>-3.824721191292705E-2</v>
      </c>
      <c r="E4360">
        <v>-3.824721191292705E-2</v>
      </c>
      <c r="F4360">
        <v>4358</v>
      </c>
      <c r="G4360">
        <f t="shared" ca="1" si="70"/>
        <v>1.455410170230201E-2</v>
      </c>
    </row>
    <row r="4361" spans="2:7" x14ac:dyDescent="0.2">
      <c r="B4361" s="149">
        <v>38968</v>
      </c>
      <c r="C4361">
        <v>264.12356599999998</v>
      </c>
      <c r="D4361">
        <v>-8.139857812316709E-3</v>
      </c>
      <c r="E4361">
        <v>-8.139857812316709E-3</v>
      </c>
      <c r="F4361">
        <v>4359</v>
      </c>
      <c r="G4361">
        <f t="shared" ca="1" si="70"/>
        <v>-6.4082714089548243E-2</v>
      </c>
    </row>
    <row r="4362" spans="2:7" x14ac:dyDescent="0.2">
      <c r="B4362" s="149">
        <v>38967</v>
      </c>
      <c r="C4362">
        <v>266.29113799999999</v>
      </c>
      <c r="D4362">
        <v>7.2710596030176817E-3</v>
      </c>
      <c r="E4362">
        <v>7.2710596030176817E-3</v>
      </c>
      <c r="F4362">
        <v>4360</v>
      </c>
      <c r="G4362">
        <f t="shared" ca="1" si="70"/>
        <v>-3.6168994536335972E-2</v>
      </c>
    </row>
    <row r="4363" spans="2:7" x14ac:dyDescent="0.2">
      <c r="B4363" s="149">
        <v>38966</v>
      </c>
      <c r="C4363">
        <v>264.36889600000001</v>
      </c>
      <c r="D4363">
        <v>-3.1320257925716362E-2</v>
      </c>
      <c r="E4363">
        <v>-3.1320257925716362E-2</v>
      </c>
      <c r="F4363">
        <v>4361</v>
      </c>
      <c r="G4363">
        <f t="shared" ca="1" si="70"/>
        <v>-2.258793750533763E-3</v>
      </c>
    </row>
    <row r="4364" spans="2:7" x14ac:dyDescent="0.2">
      <c r="B4364" s="149">
        <v>38965</v>
      </c>
      <c r="C4364">
        <v>272.916718</v>
      </c>
      <c r="D4364">
        <v>-4.7802511140211383E-2</v>
      </c>
      <c r="E4364">
        <v>-4.7802511140211383E-2</v>
      </c>
      <c r="F4364">
        <v>4362</v>
      </c>
      <c r="G4364">
        <f t="shared" ca="1" si="70"/>
        <v>1.5346279262918426E-2</v>
      </c>
    </row>
    <row r="4365" spans="2:7" x14ac:dyDescent="0.2">
      <c r="B4365" s="149">
        <v>38964</v>
      </c>
      <c r="C4365">
        <v>286.61776700000001</v>
      </c>
      <c r="D4365">
        <v>3.2409819909756853E-2</v>
      </c>
      <c r="E4365">
        <v>3.2409819909756853E-2</v>
      </c>
      <c r="F4365">
        <v>4363</v>
      </c>
      <c r="G4365">
        <f t="shared" ca="1" si="70"/>
        <v>1.9676015921868007E-2</v>
      </c>
    </row>
    <row r="4366" spans="2:7" x14ac:dyDescent="0.2">
      <c r="B4366" s="149">
        <v>38961</v>
      </c>
      <c r="C4366">
        <v>277.62014799999997</v>
      </c>
      <c r="D4366">
        <v>2.9553750413461861E-3</v>
      </c>
      <c r="E4366">
        <v>2.9553750413461861E-3</v>
      </c>
      <c r="F4366">
        <v>4364</v>
      </c>
      <c r="G4366">
        <f t="shared" ca="1" si="70"/>
        <v>-2.9589642716575812E-2</v>
      </c>
    </row>
    <row r="4367" spans="2:7" x14ac:dyDescent="0.2">
      <c r="B4367" s="149">
        <v>38960</v>
      </c>
      <c r="C4367">
        <v>276.80209400000001</v>
      </c>
      <c r="D4367">
        <v>7.650690293356531E-2</v>
      </c>
      <c r="E4367">
        <v>7.650690293356531E-2</v>
      </c>
      <c r="F4367">
        <v>4365</v>
      </c>
      <c r="G4367">
        <f t="shared" ca="1" si="70"/>
        <v>-2.3900531110412353E-3</v>
      </c>
    </row>
    <row r="4368" spans="2:7" x14ac:dyDescent="0.2">
      <c r="B4368" s="149">
        <v>38959</v>
      </c>
      <c r="C4368">
        <v>257.12988300000001</v>
      </c>
      <c r="D4368">
        <v>-2.360632612405773E-2</v>
      </c>
      <c r="E4368">
        <v>-2.360632612405773E-2</v>
      </c>
      <c r="F4368">
        <v>4366</v>
      </c>
      <c r="G4368">
        <f t="shared" ca="1" si="70"/>
        <v>-9.7966865325861442E-3</v>
      </c>
    </row>
    <row r="4369" spans="2:7" x14ac:dyDescent="0.2">
      <c r="B4369" s="149">
        <v>38958</v>
      </c>
      <c r="C4369">
        <v>263.34652699999998</v>
      </c>
      <c r="D4369">
        <v>4.4953454834089579E-2</v>
      </c>
      <c r="E4369">
        <v>4.4953454834089579E-2</v>
      </c>
      <c r="F4369">
        <v>4367</v>
      </c>
      <c r="G4369">
        <f t="shared" ca="1" si="70"/>
        <v>-5.5530868521512573E-2</v>
      </c>
    </row>
    <row r="4370" spans="2:7" x14ac:dyDescent="0.2">
      <c r="B4370" s="149">
        <v>38957</v>
      </c>
      <c r="C4370">
        <v>252.017471</v>
      </c>
      <c r="D4370">
        <v>1.9523215964329019E-2</v>
      </c>
      <c r="E4370">
        <v>1.9523215964329019E-2</v>
      </c>
      <c r="F4370">
        <v>4368</v>
      </c>
      <c r="G4370">
        <f t="shared" ca="1" si="70"/>
        <v>7.7548510451896369E-2</v>
      </c>
    </row>
    <row r="4371" spans="2:7" x14ac:dyDescent="0.2">
      <c r="B4371" s="149">
        <v>38954</v>
      </c>
      <c r="C4371">
        <v>247.191498</v>
      </c>
      <c r="D4371">
        <v>7.2011575833415567E-2</v>
      </c>
      <c r="E4371">
        <v>7.2011575833415567E-2</v>
      </c>
      <c r="F4371">
        <v>4369</v>
      </c>
      <c r="G4371">
        <f t="shared" ca="1" si="70"/>
        <v>2.0015834939615392E-2</v>
      </c>
    </row>
    <row r="4372" spans="2:7" x14ac:dyDescent="0.2">
      <c r="B4372" s="149">
        <v>38953</v>
      </c>
      <c r="C4372">
        <v>230.58659399999999</v>
      </c>
      <c r="D4372">
        <v>2.3973842510674366E-2</v>
      </c>
      <c r="E4372">
        <v>2.3973842510674366E-2</v>
      </c>
      <c r="F4372">
        <v>4370</v>
      </c>
      <c r="G4372">
        <f t="shared" ca="1" si="70"/>
        <v>-2.3844431373004273E-2</v>
      </c>
    </row>
    <row r="4373" spans="2:7" x14ac:dyDescent="0.2">
      <c r="B4373" s="149">
        <v>38952</v>
      </c>
      <c r="C4373">
        <v>225.187973</v>
      </c>
      <c r="D4373">
        <v>-9.534173777916025E-3</v>
      </c>
      <c r="E4373">
        <v>-9.534173777916025E-3</v>
      </c>
      <c r="F4373">
        <v>4371</v>
      </c>
      <c r="G4373">
        <f t="shared" ca="1" si="70"/>
        <v>-6.2848083892597079E-2</v>
      </c>
    </row>
    <row r="4374" spans="2:7" x14ac:dyDescent="0.2">
      <c r="B4374" s="149">
        <v>38951</v>
      </c>
      <c r="C4374">
        <v>227.35562100000001</v>
      </c>
      <c r="D4374">
        <v>-1.1733199285330537E-2</v>
      </c>
      <c r="E4374">
        <v>-1.1733199285330537E-2</v>
      </c>
      <c r="F4374">
        <v>4372</v>
      </c>
      <c r="G4374">
        <f t="shared" ca="1" si="70"/>
        <v>-9.3143931668199283E-3</v>
      </c>
    </row>
    <row r="4375" spans="2:7" x14ac:dyDescent="0.2">
      <c r="B4375" s="149">
        <v>38950</v>
      </c>
      <c r="C4375">
        <v>230.054901</v>
      </c>
      <c r="D4375">
        <v>1.0417971341168798E-2</v>
      </c>
      <c r="E4375">
        <v>1.0417971341168798E-2</v>
      </c>
      <c r="F4375">
        <v>4373</v>
      </c>
      <c r="G4375">
        <f t="shared" ca="1" si="70"/>
        <v>-2.4969759387691729E-3</v>
      </c>
    </row>
    <row r="4376" spans="2:7" x14ac:dyDescent="0.2">
      <c r="B4376" s="149">
        <v>38947</v>
      </c>
      <c r="C4376">
        <v>227.682907</v>
      </c>
      <c r="D4376">
        <v>1.8105811224853319E-2</v>
      </c>
      <c r="E4376">
        <v>1.8105811224853319E-2</v>
      </c>
      <c r="F4376">
        <v>4374</v>
      </c>
      <c r="G4376">
        <f t="shared" ca="1" si="70"/>
        <v>4.0225862377434012E-3</v>
      </c>
    </row>
    <row r="4377" spans="2:7" x14ac:dyDescent="0.2">
      <c r="B4377" s="149">
        <v>38946</v>
      </c>
      <c r="C4377">
        <v>223.633835</v>
      </c>
      <c r="D4377">
        <v>-3.1012035652772704E-2</v>
      </c>
      <c r="E4377">
        <v>-3.1012035652772704E-2</v>
      </c>
      <c r="F4377">
        <v>4375</v>
      </c>
      <c r="G4377">
        <f t="shared" ca="1" si="70"/>
        <v>7.6607017051480014E-2</v>
      </c>
    </row>
    <row r="4378" spans="2:7" x14ac:dyDescent="0.2">
      <c r="B4378" s="149">
        <v>38945</v>
      </c>
      <c r="C4378">
        <v>230.79113799999999</v>
      </c>
      <c r="D4378">
        <v>1.2419260490411934E-3</v>
      </c>
      <c r="E4378">
        <v>1.2419260490411934E-3</v>
      </c>
      <c r="F4378">
        <v>4376</v>
      </c>
      <c r="G4378">
        <f t="shared" ca="1" si="70"/>
        <v>-1.8653481647418816E-2</v>
      </c>
    </row>
    <row r="4379" spans="2:7" x14ac:dyDescent="0.2">
      <c r="B4379" s="149">
        <v>38943</v>
      </c>
      <c r="C4379">
        <v>230.50486799999999</v>
      </c>
      <c r="D4379">
        <v>3.1478801806366218E-2</v>
      </c>
      <c r="E4379">
        <v>3.1478801806366218E-2</v>
      </c>
      <c r="F4379">
        <v>4377</v>
      </c>
      <c r="G4379">
        <f t="shared" ca="1" si="70"/>
        <v>-8.9679846322882149E-3</v>
      </c>
    </row>
    <row r="4380" spans="2:7" x14ac:dyDescent="0.2">
      <c r="B4380" s="149">
        <v>38940</v>
      </c>
      <c r="C4380">
        <v>223.470291</v>
      </c>
      <c r="D4380">
        <v>0.10006037057685986</v>
      </c>
      <c r="E4380">
        <v>0.10006037057685986</v>
      </c>
      <c r="F4380">
        <v>4378</v>
      </c>
      <c r="G4380">
        <f t="shared" ca="1" si="70"/>
        <v>-2.9417957296012467E-3</v>
      </c>
    </row>
    <row r="4381" spans="2:7" x14ac:dyDescent="0.2">
      <c r="B4381" s="149">
        <v>38939</v>
      </c>
      <c r="C4381">
        <v>203.14366100000001</v>
      </c>
      <c r="D4381">
        <v>-4.8085048275127839E-3</v>
      </c>
      <c r="E4381">
        <v>-4.8085048275127839E-3</v>
      </c>
      <c r="F4381">
        <v>4379</v>
      </c>
      <c r="G4381">
        <f t="shared" ca="1" si="70"/>
        <v>-1.6388551165760962E-2</v>
      </c>
    </row>
    <row r="4382" spans="2:7" x14ac:dyDescent="0.2">
      <c r="B4382" s="149">
        <v>38938</v>
      </c>
      <c r="C4382">
        <v>204.12519800000001</v>
      </c>
      <c r="D4382">
        <v>0</v>
      </c>
      <c r="E4382">
        <v>0</v>
      </c>
      <c r="F4382">
        <v>4380</v>
      </c>
      <c r="G4382">
        <f t="shared" ca="1" si="70"/>
        <v>9.8849556626239357E-4</v>
      </c>
    </row>
    <row r="4383" spans="2:7" x14ac:dyDescent="0.2">
      <c r="B4383" s="149">
        <v>38937</v>
      </c>
      <c r="C4383">
        <v>204.12519800000001</v>
      </c>
      <c r="D4383">
        <v>-4.9841023058144864E-3</v>
      </c>
      <c r="E4383">
        <v>-4.9841023058144864E-3</v>
      </c>
      <c r="F4383">
        <v>4381</v>
      </c>
      <c r="G4383">
        <f t="shared" ca="1" si="70"/>
        <v>5.8396838883197362E-2</v>
      </c>
    </row>
    <row r="4384" spans="2:7" x14ac:dyDescent="0.2">
      <c r="B4384" s="149">
        <v>38936</v>
      </c>
      <c r="C4384">
        <v>205.14767499999999</v>
      </c>
      <c r="D4384">
        <v>-1.5505434848307525E-2</v>
      </c>
      <c r="E4384">
        <v>-1.5505434848307525E-2</v>
      </c>
      <c r="F4384">
        <v>4382</v>
      </c>
      <c r="G4384">
        <f t="shared" ca="1" si="70"/>
        <v>-1.2145549030091858E-2</v>
      </c>
    </row>
    <row r="4385" spans="2:7" x14ac:dyDescent="0.2">
      <c r="B4385" s="149">
        <v>38933</v>
      </c>
      <c r="C4385">
        <v>208.37867700000001</v>
      </c>
      <c r="D4385">
        <v>-4.9971986806863745E-2</v>
      </c>
      <c r="E4385">
        <v>-4.9971986806863745E-2</v>
      </c>
      <c r="F4385">
        <v>4383</v>
      </c>
      <c r="G4385">
        <f t="shared" ca="1" si="70"/>
        <v>-1.692675259268446E-2</v>
      </c>
    </row>
    <row r="4386" spans="2:7" x14ac:dyDescent="0.2">
      <c r="B4386" s="149">
        <v>38932</v>
      </c>
      <c r="C4386">
        <v>219.339508</v>
      </c>
      <c r="D4386">
        <v>2.0940502983148427E-2</v>
      </c>
      <c r="E4386">
        <v>2.0940502983148427E-2</v>
      </c>
      <c r="F4386">
        <v>4384</v>
      </c>
      <c r="G4386">
        <f t="shared" ca="1" si="70"/>
        <v>-1.8852366849338147E-2</v>
      </c>
    </row>
    <row r="4387" spans="2:7" x14ac:dyDescent="0.2">
      <c r="B4387" s="149">
        <v>38931</v>
      </c>
      <c r="C4387">
        <v>214.84063699999999</v>
      </c>
      <c r="D4387">
        <v>-6.6187092047143275E-3</v>
      </c>
      <c r="E4387">
        <v>-6.6187092047143275E-3</v>
      </c>
      <c r="F4387">
        <v>4385</v>
      </c>
      <c r="G4387">
        <f t="shared" ca="1" si="70"/>
        <v>2.0148611285672271E-2</v>
      </c>
    </row>
    <row r="4388" spans="2:7" x14ac:dyDescent="0.2">
      <c r="B4388" s="149">
        <v>38930</v>
      </c>
      <c r="C4388">
        <v>216.27207899999999</v>
      </c>
      <c r="D4388">
        <v>3.03473178553945E-3</v>
      </c>
      <c r="E4388">
        <v>3.03473178553945E-3</v>
      </c>
      <c r="F4388">
        <v>4386</v>
      </c>
      <c r="G4388">
        <f t="shared" ca="1" si="70"/>
        <v>2.3115320293058291E-2</v>
      </c>
    </row>
    <row r="4389" spans="2:7" x14ac:dyDescent="0.2">
      <c r="B4389" s="149">
        <v>38929</v>
      </c>
      <c r="C4389">
        <v>215.61773700000001</v>
      </c>
      <c r="D4389">
        <v>-3.3901414702730198E-2</v>
      </c>
      <c r="E4389">
        <v>-3.3901414702730198E-2</v>
      </c>
      <c r="F4389">
        <v>4387</v>
      </c>
      <c r="G4389">
        <f t="shared" ca="1" si="70"/>
        <v>4.7096013845500398E-2</v>
      </c>
    </row>
    <row r="4390" spans="2:7" x14ac:dyDescent="0.2">
      <c r="B4390" s="149">
        <v>38926</v>
      </c>
      <c r="C4390">
        <v>223.18398999999999</v>
      </c>
      <c r="D4390">
        <v>3.156922080805695E-2</v>
      </c>
      <c r="E4390">
        <v>3.156922080805695E-2</v>
      </c>
      <c r="F4390">
        <v>4388</v>
      </c>
      <c r="G4390">
        <f t="shared" ca="1" si="70"/>
        <v>2.8091525842193325E-2</v>
      </c>
    </row>
    <row r="4391" spans="2:7" x14ac:dyDescent="0.2">
      <c r="B4391" s="149">
        <v>38925</v>
      </c>
      <c r="C4391">
        <v>216.35386700000001</v>
      </c>
      <c r="D4391">
        <v>5.0019603493767946E-2</v>
      </c>
      <c r="E4391">
        <v>5.0019603493767946E-2</v>
      </c>
      <c r="F4391">
        <v>4389</v>
      </c>
      <c r="G4391">
        <f t="shared" ca="1" si="70"/>
        <v>-2.4267498066829086E-2</v>
      </c>
    </row>
    <row r="4392" spans="2:7" x14ac:dyDescent="0.2">
      <c r="B4392" s="149">
        <v>38924</v>
      </c>
      <c r="C4392">
        <v>206.04745500000001</v>
      </c>
      <c r="D4392">
        <v>5.0020897228229708E-2</v>
      </c>
      <c r="E4392">
        <v>5.0020897228229708E-2</v>
      </c>
      <c r="F4392">
        <v>4390</v>
      </c>
      <c r="G4392">
        <f t="shared" ca="1" si="70"/>
        <v>-5.8723724733280608E-2</v>
      </c>
    </row>
    <row r="4393" spans="2:7" x14ac:dyDescent="0.2">
      <c r="B4393" s="149">
        <v>38923</v>
      </c>
      <c r="C4393">
        <v>196.23176599999999</v>
      </c>
      <c r="D4393">
        <v>3.0941196868509761E-2</v>
      </c>
      <c r="E4393">
        <v>3.0941196868509761E-2</v>
      </c>
      <c r="F4393">
        <v>4391</v>
      </c>
      <c r="G4393">
        <f t="shared" ca="1" si="70"/>
        <v>2.3499132712850597E-2</v>
      </c>
    </row>
    <row r="4394" spans="2:7" x14ac:dyDescent="0.2">
      <c r="B4394" s="149">
        <v>38922</v>
      </c>
      <c r="C4394">
        <v>190.34234599999999</v>
      </c>
      <c r="D4394">
        <v>-5.0010358971825666E-2</v>
      </c>
      <c r="E4394">
        <v>-5.0010358971825666E-2</v>
      </c>
      <c r="F4394">
        <v>4392</v>
      </c>
      <c r="G4394">
        <f t="shared" ca="1" si="70"/>
        <v>-1.2186270095067963E-3</v>
      </c>
    </row>
    <row r="4395" spans="2:7" x14ac:dyDescent="0.2">
      <c r="B4395" s="149">
        <v>38919</v>
      </c>
      <c r="C4395">
        <v>200.362549</v>
      </c>
      <c r="D4395">
        <v>-4.9844767352429042E-2</v>
      </c>
      <c r="E4395">
        <v>-4.9844767352429042E-2</v>
      </c>
      <c r="F4395">
        <v>4393</v>
      </c>
      <c r="G4395">
        <f t="shared" ca="1" si="70"/>
        <v>-5.6180797264296665E-2</v>
      </c>
    </row>
    <row r="4396" spans="2:7" x14ac:dyDescent="0.2">
      <c r="B4396" s="149">
        <v>38918</v>
      </c>
      <c r="C4396">
        <v>210.87348900000001</v>
      </c>
      <c r="D4396">
        <v>1.5960584137366039E-2</v>
      </c>
      <c r="E4396">
        <v>1.5960584137366039E-2</v>
      </c>
      <c r="F4396">
        <v>4394</v>
      </c>
      <c r="G4396">
        <f t="shared" ca="1" si="70"/>
        <v>4.6314066612687058E-3</v>
      </c>
    </row>
    <row r="4397" spans="2:7" x14ac:dyDescent="0.2">
      <c r="B4397" s="149">
        <v>38917</v>
      </c>
      <c r="C4397">
        <v>207.560699</v>
      </c>
      <c r="D4397">
        <v>-4.9981262183888646E-2</v>
      </c>
      <c r="E4397">
        <v>-4.9981262183888646E-2</v>
      </c>
      <c r="F4397">
        <v>4395</v>
      </c>
      <c r="G4397">
        <f t="shared" ca="1" si="70"/>
        <v>4.5699980401241042E-2</v>
      </c>
    </row>
    <row r="4398" spans="2:7" x14ac:dyDescent="0.2">
      <c r="B4398" s="149">
        <v>38916</v>
      </c>
      <c r="C4398">
        <v>218.480637</v>
      </c>
      <c r="D4398">
        <v>-1.8375699035729463E-2</v>
      </c>
      <c r="E4398">
        <v>-1.8375699035729463E-2</v>
      </c>
      <c r="F4398">
        <v>4396</v>
      </c>
      <c r="G4398">
        <f t="shared" ca="1" si="70"/>
        <v>-3.9172899300694486E-3</v>
      </c>
    </row>
    <row r="4399" spans="2:7" x14ac:dyDescent="0.2">
      <c r="B4399" s="149">
        <v>38915</v>
      </c>
      <c r="C4399">
        <v>222.570526</v>
      </c>
      <c r="D4399">
        <v>-4.2084832011235838E-3</v>
      </c>
      <c r="E4399">
        <v>-4.2084832011235838E-3</v>
      </c>
      <c r="F4399">
        <v>4397</v>
      </c>
      <c r="G4399">
        <f t="shared" ca="1" si="70"/>
        <v>2.0525190899219777E-2</v>
      </c>
    </row>
    <row r="4400" spans="2:7" x14ac:dyDescent="0.2">
      <c r="B4400" s="149">
        <v>38912</v>
      </c>
      <c r="C4400">
        <v>223.511169</v>
      </c>
      <c r="D4400">
        <v>2.0732153081895348E-2</v>
      </c>
      <c r="E4400">
        <v>2.0732153081895348E-2</v>
      </c>
      <c r="F4400">
        <v>4398</v>
      </c>
      <c r="G4400">
        <f t="shared" ca="1" si="70"/>
        <v>-4.7772780360525118E-2</v>
      </c>
    </row>
    <row r="4401" spans="2:7" x14ac:dyDescent="0.2">
      <c r="B4401" s="149">
        <v>38911</v>
      </c>
      <c r="C4401">
        <v>218.97141999999999</v>
      </c>
      <c r="D4401">
        <v>-1.8694873003237814E-2</v>
      </c>
      <c r="E4401">
        <v>-1.8694873003237814E-2</v>
      </c>
      <c r="F4401">
        <v>4399</v>
      </c>
      <c r="G4401">
        <f t="shared" ca="1" si="70"/>
        <v>8.776727711789549E-3</v>
      </c>
    </row>
    <row r="4402" spans="2:7" x14ac:dyDescent="0.2">
      <c r="B4402" s="149">
        <v>38910</v>
      </c>
      <c r="C4402">
        <v>223.14305100000001</v>
      </c>
      <c r="D4402">
        <v>5.0038423003517393E-2</v>
      </c>
      <c r="E4402">
        <v>5.0038423003517393E-2</v>
      </c>
      <c r="F4402">
        <v>4400</v>
      </c>
      <c r="G4402">
        <f t="shared" ca="1" si="70"/>
        <v>-1.3846854878087117E-2</v>
      </c>
    </row>
    <row r="4403" spans="2:7" x14ac:dyDescent="0.2">
      <c r="B4403" s="149">
        <v>38909</v>
      </c>
      <c r="C4403">
        <v>212.50941499999999</v>
      </c>
      <c r="D4403">
        <v>-1.1791571104363732E-2</v>
      </c>
      <c r="E4403">
        <v>-1.1791571104363732E-2</v>
      </c>
      <c r="F4403">
        <v>4401</v>
      </c>
      <c r="G4403">
        <f t="shared" ca="1" si="70"/>
        <v>2.6606345998764536E-2</v>
      </c>
    </row>
    <row r="4404" spans="2:7" x14ac:dyDescent="0.2">
      <c r="B4404" s="149">
        <v>38908</v>
      </c>
      <c r="C4404">
        <v>215.04513499999999</v>
      </c>
      <c r="D4404">
        <v>-2.7557021143107093E-2</v>
      </c>
      <c r="E4404">
        <v>-2.7557021143107093E-2</v>
      </c>
      <c r="F4404">
        <v>4402</v>
      </c>
      <c r="G4404">
        <f t="shared" ca="1" si="70"/>
        <v>-3.097106358768912E-2</v>
      </c>
    </row>
    <row r="4405" spans="2:7" x14ac:dyDescent="0.2">
      <c r="B4405" s="149">
        <v>38905</v>
      </c>
      <c r="C4405">
        <v>221.13906900000001</v>
      </c>
      <c r="D4405">
        <v>-3.0134446939339646E-2</v>
      </c>
      <c r="E4405">
        <v>-3.0134446939339646E-2</v>
      </c>
      <c r="F4405">
        <v>4403</v>
      </c>
      <c r="G4405">
        <f t="shared" ca="1" si="70"/>
        <v>5.2372129873020853E-3</v>
      </c>
    </row>
    <row r="4406" spans="2:7" x14ac:dyDescent="0.2">
      <c r="B4406" s="149">
        <v>38904</v>
      </c>
      <c r="C4406">
        <v>228.01002500000001</v>
      </c>
      <c r="D4406">
        <v>-3.574506179690197E-3</v>
      </c>
      <c r="E4406">
        <v>-3.574506179690197E-3</v>
      </c>
      <c r="F4406">
        <v>4404</v>
      </c>
      <c r="G4406">
        <f t="shared" ca="1" si="70"/>
        <v>-1.378721946956046E-3</v>
      </c>
    </row>
    <row r="4407" spans="2:7" x14ac:dyDescent="0.2">
      <c r="B4407" s="149">
        <v>38903</v>
      </c>
      <c r="C4407">
        <v>228.82797199999999</v>
      </c>
      <c r="D4407">
        <v>1.5242166307732724E-2</v>
      </c>
      <c r="E4407">
        <v>1.5242166307732724E-2</v>
      </c>
      <c r="F4407">
        <v>4405</v>
      </c>
      <c r="G4407">
        <f t="shared" ca="1" si="70"/>
        <v>2.5937939148967599E-2</v>
      </c>
    </row>
    <row r="4408" spans="2:7" x14ac:dyDescent="0.2">
      <c r="B4408" s="149">
        <v>38902</v>
      </c>
      <c r="C4408">
        <v>225.39250200000001</v>
      </c>
      <c r="D4408">
        <v>-3.2818499740622412E-2</v>
      </c>
      <c r="E4408">
        <v>-3.2818499740622412E-2</v>
      </c>
      <c r="F4408">
        <v>4406</v>
      </c>
      <c r="G4408">
        <f t="shared" ca="1" si="70"/>
        <v>5.6780934160065279E-2</v>
      </c>
    </row>
    <row r="4409" spans="2:7" x14ac:dyDescent="0.2">
      <c r="B4409" s="149">
        <v>38901</v>
      </c>
      <c r="C4409">
        <v>233.04054300000001</v>
      </c>
      <c r="D4409">
        <v>4.974205838244164E-2</v>
      </c>
      <c r="E4409">
        <v>4.974205838244164E-2</v>
      </c>
      <c r="F4409">
        <v>4407</v>
      </c>
      <c r="G4409">
        <f t="shared" ca="1" si="70"/>
        <v>-4.2280892599293692E-2</v>
      </c>
    </row>
    <row r="4410" spans="2:7" x14ac:dyDescent="0.2">
      <c r="B4410" s="149">
        <v>38898</v>
      </c>
      <c r="C4410">
        <v>221.99790999999999</v>
      </c>
      <c r="D4410">
        <v>2.6863525411922114E-2</v>
      </c>
      <c r="E4410">
        <v>2.6863525411922114E-2</v>
      </c>
      <c r="F4410">
        <v>4408</v>
      </c>
      <c r="G4410">
        <f t="shared" ca="1" si="70"/>
        <v>1.3956054073061105E-2</v>
      </c>
    </row>
    <row r="4411" spans="2:7" x14ac:dyDescent="0.2">
      <c r="B4411" s="149">
        <v>38897</v>
      </c>
      <c r="C4411">
        <v>216.19027700000001</v>
      </c>
      <c r="D4411">
        <v>4.0141435767656018E-2</v>
      </c>
      <c r="E4411">
        <v>4.0141435767656018E-2</v>
      </c>
      <c r="F4411">
        <v>4409</v>
      </c>
      <c r="G4411">
        <f t="shared" ca="1" si="70"/>
        <v>2.9935674531704915E-2</v>
      </c>
    </row>
    <row r="4412" spans="2:7" x14ac:dyDescent="0.2">
      <c r="B4412" s="149">
        <v>38896</v>
      </c>
      <c r="C4412">
        <v>207.84700000000001</v>
      </c>
      <c r="D4412">
        <v>-4.6886811339643564E-2</v>
      </c>
      <c r="E4412">
        <v>-4.6886811339643564E-2</v>
      </c>
      <c r="F4412">
        <v>4410</v>
      </c>
      <c r="G4412">
        <f t="shared" ca="1" si="70"/>
        <v>-1.1583560545693488E-2</v>
      </c>
    </row>
    <row r="4413" spans="2:7" x14ac:dyDescent="0.2">
      <c r="B4413" s="149">
        <v>38895</v>
      </c>
      <c r="C4413">
        <v>218.071686</v>
      </c>
      <c r="D4413">
        <v>-4.9892910640389525E-2</v>
      </c>
      <c r="E4413">
        <v>-4.9892910640389525E-2</v>
      </c>
      <c r="F4413">
        <v>4411</v>
      </c>
      <c r="G4413">
        <f t="shared" ca="1" si="70"/>
        <v>7.711854501576082E-2</v>
      </c>
    </row>
    <row r="4414" spans="2:7" x14ac:dyDescent="0.2">
      <c r="B4414" s="149">
        <v>38894</v>
      </c>
      <c r="C4414">
        <v>229.52327</v>
      </c>
      <c r="D4414">
        <v>-2.8561649751724743E-2</v>
      </c>
      <c r="E4414">
        <v>-2.8561649751724743E-2</v>
      </c>
      <c r="F4414">
        <v>4412</v>
      </c>
      <c r="G4414">
        <f t="shared" ca="1" si="70"/>
        <v>1.0305261810786365E-2</v>
      </c>
    </row>
    <row r="4415" spans="2:7" x14ac:dyDescent="0.2">
      <c r="B4415" s="149">
        <v>38891</v>
      </c>
      <c r="C4415">
        <v>236.27157600000001</v>
      </c>
      <c r="D4415">
        <v>4.7317295382274749E-2</v>
      </c>
      <c r="E4415">
        <v>4.7317295382274749E-2</v>
      </c>
      <c r="F4415">
        <v>4413</v>
      </c>
      <c r="G4415">
        <f t="shared" ca="1" si="70"/>
        <v>-7.217099169703348E-3</v>
      </c>
    </row>
    <row r="4416" spans="2:7" x14ac:dyDescent="0.2">
      <c r="B4416" s="149">
        <v>38890</v>
      </c>
      <c r="C4416">
        <v>225.59693899999999</v>
      </c>
      <c r="D4416">
        <v>5.0066422024246771E-2</v>
      </c>
      <c r="E4416">
        <v>5.0066422024246771E-2</v>
      </c>
      <c r="F4416">
        <v>4414</v>
      </c>
      <c r="G4416">
        <f t="shared" ca="1" si="70"/>
        <v>-9.5809976666299864E-3</v>
      </c>
    </row>
    <row r="4417" spans="2:7" x14ac:dyDescent="0.2">
      <c r="B4417" s="149">
        <v>38889</v>
      </c>
      <c r="C4417">
        <v>214.84063699999999</v>
      </c>
      <c r="D4417">
        <v>5.0179853520679614E-2</v>
      </c>
      <c r="E4417">
        <v>5.0179853520679614E-2</v>
      </c>
      <c r="F4417">
        <v>4415</v>
      </c>
      <c r="G4417">
        <f t="shared" ca="1" si="70"/>
        <v>-5.0661282213935316E-2</v>
      </c>
    </row>
    <row r="4418" spans="2:7" x14ac:dyDescent="0.2">
      <c r="B4418" s="149">
        <v>38888</v>
      </c>
      <c r="C4418">
        <v>204.57508899999999</v>
      </c>
      <c r="D4418">
        <v>2.0608057037445272E-2</v>
      </c>
      <c r="E4418">
        <v>2.0608057037445272E-2</v>
      </c>
      <c r="F4418">
        <v>4416</v>
      </c>
      <c r="G4418">
        <f t="shared" ca="1" si="70"/>
        <v>-3.1954401306070697E-2</v>
      </c>
    </row>
    <row r="4419" spans="2:7" x14ac:dyDescent="0.2">
      <c r="B4419" s="149">
        <v>38887</v>
      </c>
      <c r="C4419">
        <v>200.444321</v>
      </c>
      <c r="D4419">
        <v>2.1467242974310331E-2</v>
      </c>
      <c r="E4419">
        <v>2.1467242974310331E-2</v>
      </c>
      <c r="F4419">
        <v>4417</v>
      </c>
      <c r="G4419">
        <f t="shared" ref="G4419:G4482" ca="1" si="71">_xlfn.NORM.INV(RAND(),$N$5,$N$6)</f>
        <v>1.0843198180257229E-2</v>
      </c>
    </row>
    <row r="4420" spans="2:7" x14ac:dyDescent="0.2">
      <c r="B4420" s="149">
        <v>38884</v>
      </c>
      <c r="C4420">
        <v>196.23176599999999</v>
      </c>
      <c r="D4420">
        <v>5.0120326341687976E-2</v>
      </c>
      <c r="E4420">
        <v>5.0120326341687976E-2</v>
      </c>
      <c r="F4420">
        <v>4418</v>
      </c>
      <c r="G4420">
        <f t="shared" ca="1" si="71"/>
        <v>-1.397622965052546E-2</v>
      </c>
    </row>
    <row r="4421" spans="2:7" x14ac:dyDescent="0.2">
      <c r="B4421" s="149">
        <v>38883</v>
      </c>
      <c r="C4421">
        <v>186.865982</v>
      </c>
      <c r="D4421">
        <v>2.3980380449413204E-2</v>
      </c>
      <c r="E4421">
        <v>2.3980380449413204E-2</v>
      </c>
      <c r="F4421">
        <v>4419</v>
      </c>
      <c r="G4421">
        <f t="shared" ca="1" si="71"/>
        <v>-2.1508431347633358E-2</v>
      </c>
    </row>
    <row r="4422" spans="2:7" x14ac:dyDescent="0.2">
      <c r="B4422" s="149">
        <v>38882</v>
      </c>
      <c r="C4422">
        <v>182.48980700000001</v>
      </c>
      <c r="D4422">
        <v>-5.0010386959721438E-2</v>
      </c>
      <c r="E4422">
        <v>-5.0010386959721438E-2</v>
      </c>
      <c r="F4422">
        <v>4420</v>
      </c>
      <c r="G4422">
        <f t="shared" ca="1" si="71"/>
        <v>-6.3450067519987441E-2</v>
      </c>
    </row>
    <row r="4423" spans="2:7" x14ac:dyDescent="0.2">
      <c r="B4423" s="149">
        <v>38881</v>
      </c>
      <c r="C4423">
        <v>192.09663399999999</v>
      </c>
      <c r="D4423">
        <v>-8.9704351169081362E-2</v>
      </c>
      <c r="E4423">
        <v>-8.9704351169081362E-2</v>
      </c>
      <c r="F4423">
        <v>4421</v>
      </c>
      <c r="G4423">
        <f t="shared" ca="1" si="71"/>
        <v>2.9223547507067908E-2</v>
      </c>
    </row>
    <row r="4424" spans="2:7" x14ac:dyDescent="0.2">
      <c r="B4424" s="149">
        <v>38880</v>
      </c>
      <c r="C4424">
        <v>211.02664200000001</v>
      </c>
      <c r="D4424">
        <v>-6.3163612619345666E-2</v>
      </c>
      <c r="E4424">
        <v>-6.3163612619345666E-2</v>
      </c>
      <c r="F4424">
        <v>4422</v>
      </c>
      <c r="G4424">
        <f t="shared" ca="1" si="71"/>
        <v>-8.9838730633838293E-2</v>
      </c>
    </row>
    <row r="4425" spans="2:7" x14ac:dyDescent="0.2">
      <c r="B4425" s="149">
        <v>38877</v>
      </c>
      <c r="C4425">
        <v>225.25453200000001</v>
      </c>
      <c r="D4425">
        <v>2.5465900985690834E-2</v>
      </c>
      <c r="E4425">
        <v>2.5465900985690834E-2</v>
      </c>
      <c r="F4425">
        <v>4423</v>
      </c>
      <c r="G4425">
        <f t="shared" ca="1" si="71"/>
        <v>8.3242311922825975E-3</v>
      </c>
    </row>
    <row r="4426" spans="2:7" x14ac:dyDescent="0.2">
      <c r="B4426" s="149">
        <v>38876</v>
      </c>
      <c r="C4426">
        <v>219.660675</v>
      </c>
      <c r="D4426">
        <v>-4.9964799586957882E-2</v>
      </c>
      <c r="E4426">
        <v>-4.9964799586957882E-2</v>
      </c>
      <c r="F4426">
        <v>4424</v>
      </c>
      <c r="G4426">
        <f t="shared" ca="1" si="71"/>
        <v>2.0329348847494419E-2</v>
      </c>
    </row>
    <row r="4427" spans="2:7" x14ac:dyDescent="0.2">
      <c r="B4427" s="149">
        <v>38875</v>
      </c>
      <c r="C4427">
        <v>231.21319600000001</v>
      </c>
      <c r="D4427">
        <v>-4.9966814424280005E-2</v>
      </c>
      <c r="E4427">
        <v>-4.9966814424280005E-2</v>
      </c>
      <c r="F4427">
        <v>4425</v>
      </c>
      <c r="G4427">
        <f t="shared" ca="1" si="71"/>
        <v>1.6172689626712676E-4</v>
      </c>
    </row>
    <row r="4428" spans="2:7" x14ac:dyDescent="0.2">
      <c r="B4428" s="149">
        <v>38874</v>
      </c>
      <c r="C4428">
        <v>243.37380999999999</v>
      </c>
      <c r="D4428">
        <v>-4.3796841193792652E-2</v>
      </c>
      <c r="E4428">
        <v>-4.3796841193792652E-2</v>
      </c>
      <c r="F4428">
        <v>4426</v>
      </c>
      <c r="G4428">
        <f t="shared" ca="1" si="71"/>
        <v>3.1486203887659797E-2</v>
      </c>
    </row>
    <row r="4429" spans="2:7" x14ac:dyDescent="0.2">
      <c r="B4429" s="149">
        <v>38873</v>
      </c>
      <c r="C4429">
        <v>254.521027</v>
      </c>
      <c r="D4429">
        <v>-4.4873555871493019E-2</v>
      </c>
      <c r="E4429">
        <v>-4.4873555871493019E-2</v>
      </c>
      <c r="F4429">
        <v>4427</v>
      </c>
      <c r="G4429">
        <f t="shared" ca="1" si="71"/>
        <v>5.9506149089018995E-2</v>
      </c>
    </row>
    <row r="4430" spans="2:7" x14ac:dyDescent="0.2">
      <c r="B4430" s="149">
        <v>38870</v>
      </c>
      <c r="C4430">
        <v>266.478882</v>
      </c>
      <c r="D4430">
        <v>-2.5785719105206037E-2</v>
      </c>
      <c r="E4430">
        <v>-2.5785719105206037E-2</v>
      </c>
      <c r="F4430">
        <v>4428</v>
      </c>
      <c r="G4430">
        <f t="shared" ca="1" si="71"/>
        <v>7.3927268701103416E-2</v>
      </c>
    </row>
    <row r="4431" spans="2:7" x14ac:dyDescent="0.2">
      <c r="B4431" s="149">
        <v>38869</v>
      </c>
      <c r="C4431">
        <v>273.532104</v>
      </c>
      <c r="D4431">
        <v>-1.2439512701335384E-2</v>
      </c>
      <c r="E4431">
        <v>-1.2439512701335384E-2</v>
      </c>
      <c r="F4431">
        <v>4429</v>
      </c>
      <c r="G4431">
        <f t="shared" ca="1" si="71"/>
        <v>-1.5918076423533854E-2</v>
      </c>
    </row>
    <row r="4432" spans="2:7" x14ac:dyDescent="0.2">
      <c r="B4432" s="149">
        <v>38868</v>
      </c>
      <c r="C4432">
        <v>276.97757000000001</v>
      </c>
      <c r="D4432">
        <v>2.3670403356361638E-2</v>
      </c>
      <c r="E4432">
        <v>2.3670403356361638E-2</v>
      </c>
      <c r="F4432">
        <v>4430</v>
      </c>
      <c r="G4432">
        <f t="shared" ca="1" si="71"/>
        <v>8.8691131604210327E-2</v>
      </c>
    </row>
    <row r="4433" spans="2:7" x14ac:dyDescent="0.2">
      <c r="B4433" s="149">
        <v>38867</v>
      </c>
      <c r="C4433">
        <v>270.57299799999998</v>
      </c>
      <c r="D4433">
        <v>-2.4835731854530259E-2</v>
      </c>
      <c r="E4433">
        <v>-2.4835731854530259E-2</v>
      </c>
      <c r="F4433">
        <v>4431</v>
      </c>
      <c r="G4433">
        <f t="shared" ca="1" si="71"/>
        <v>1.2955633532003751E-2</v>
      </c>
    </row>
    <row r="4434" spans="2:7" x14ac:dyDescent="0.2">
      <c r="B4434" s="149">
        <v>38866</v>
      </c>
      <c r="C4434">
        <v>277.46402</v>
      </c>
      <c r="D4434">
        <v>5.0007933602102289E-2</v>
      </c>
      <c r="E4434">
        <v>5.0007933602102289E-2</v>
      </c>
      <c r="F4434">
        <v>4432</v>
      </c>
      <c r="G4434">
        <f t="shared" ca="1" si="71"/>
        <v>-6.199276023299178E-2</v>
      </c>
    </row>
    <row r="4435" spans="2:7" x14ac:dyDescent="0.2">
      <c r="B4435" s="149">
        <v>38863</v>
      </c>
      <c r="C4435">
        <v>264.24945100000002</v>
      </c>
      <c r="D4435">
        <v>-4.6092866779543787E-2</v>
      </c>
      <c r="E4435">
        <v>-4.6092866779543787E-2</v>
      </c>
      <c r="F4435">
        <v>4433</v>
      </c>
      <c r="G4435">
        <f t="shared" ca="1" si="71"/>
        <v>-9.5326950478808528E-3</v>
      </c>
    </row>
    <row r="4436" spans="2:7" x14ac:dyDescent="0.2">
      <c r="B4436" s="149">
        <v>38862</v>
      </c>
      <c r="C4436">
        <v>277.01800500000002</v>
      </c>
      <c r="D4436">
        <v>4.3517855793811996E-2</v>
      </c>
      <c r="E4436">
        <v>4.3517855793811996E-2</v>
      </c>
      <c r="F4436">
        <v>4434</v>
      </c>
      <c r="G4436">
        <f t="shared" ca="1" si="71"/>
        <v>1.2722410398057649E-3</v>
      </c>
    </row>
    <row r="4437" spans="2:7" x14ac:dyDescent="0.2">
      <c r="B4437" s="149">
        <v>38861</v>
      </c>
      <c r="C4437">
        <v>265.46551499999998</v>
      </c>
      <c r="D4437">
        <v>4.9855870470488145E-2</v>
      </c>
      <c r="E4437">
        <v>4.9855870470488145E-2</v>
      </c>
      <c r="F4437">
        <v>4435</v>
      </c>
      <c r="G4437">
        <f t="shared" ca="1" si="71"/>
        <v>-3.1348696391202427E-2</v>
      </c>
    </row>
    <row r="4438" spans="2:7" x14ac:dyDescent="0.2">
      <c r="B4438" s="149">
        <v>38860</v>
      </c>
      <c r="C4438">
        <v>252.85900899999999</v>
      </c>
      <c r="D4438">
        <v>4.999156673166863E-2</v>
      </c>
      <c r="E4438">
        <v>4.999156673166863E-2</v>
      </c>
      <c r="F4438">
        <v>4436</v>
      </c>
      <c r="G4438">
        <f t="shared" ca="1" si="71"/>
        <v>2.5653231158758404E-2</v>
      </c>
    </row>
    <row r="4439" spans="2:7" x14ac:dyDescent="0.2">
      <c r="B4439" s="149">
        <v>38859</v>
      </c>
      <c r="C4439">
        <v>240.82003800000001</v>
      </c>
      <c r="D4439">
        <v>-4.867894681768125E-2</v>
      </c>
      <c r="E4439">
        <v>-4.867894681768125E-2</v>
      </c>
      <c r="F4439">
        <v>4437</v>
      </c>
      <c r="G4439">
        <f t="shared" ca="1" si="71"/>
        <v>-7.8673981563159329E-2</v>
      </c>
    </row>
    <row r="4440" spans="2:7" x14ac:dyDescent="0.2">
      <c r="B4440" s="149">
        <v>38856</v>
      </c>
      <c r="C4440">
        <v>253.14276100000001</v>
      </c>
      <c r="D4440">
        <v>2.4778504784314155E-2</v>
      </c>
      <c r="E4440">
        <v>2.4778504784314155E-2</v>
      </c>
      <c r="F4440">
        <v>4438</v>
      </c>
      <c r="G4440">
        <f t="shared" ca="1" si="71"/>
        <v>8.2111034540357924E-3</v>
      </c>
    </row>
    <row r="4441" spans="2:7" x14ac:dyDescent="0.2">
      <c r="B4441" s="149">
        <v>38855</v>
      </c>
      <c r="C4441">
        <v>247.02192700000001</v>
      </c>
      <c r="D4441">
        <v>-9.2750014854440718E-2</v>
      </c>
      <c r="E4441">
        <v>-9.2750014854440718E-2</v>
      </c>
      <c r="F4441">
        <v>4439</v>
      </c>
      <c r="G4441">
        <f t="shared" ca="1" si="71"/>
        <v>2.2118397973800889E-2</v>
      </c>
    </row>
    <row r="4442" spans="2:7" x14ac:dyDescent="0.2">
      <c r="B4442" s="149">
        <v>38854</v>
      </c>
      <c r="C4442">
        <v>272.27548200000001</v>
      </c>
      <c r="D4442">
        <v>-3.2689982983651639E-2</v>
      </c>
      <c r="E4442">
        <v>-3.2689982983651639E-2</v>
      </c>
      <c r="F4442">
        <v>4440</v>
      </c>
      <c r="G4442">
        <f t="shared" ca="1" si="71"/>
        <v>-3.8006209992476885E-2</v>
      </c>
    </row>
    <row r="4443" spans="2:7" x14ac:dyDescent="0.2">
      <c r="B4443" s="149">
        <v>38853</v>
      </c>
      <c r="C4443">
        <v>281.47695900000002</v>
      </c>
      <c r="D4443">
        <v>3.7036981500085497E-2</v>
      </c>
      <c r="E4443">
        <v>3.7036981500085497E-2</v>
      </c>
      <c r="F4443">
        <v>4441</v>
      </c>
      <c r="G4443">
        <f t="shared" ca="1" si="71"/>
        <v>-6.9348149259374822E-3</v>
      </c>
    </row>
    <row r="4444" spans="2:7" x14ac:dyDescent="0.2">
      <c r="B4444" s="149">
        <v>38852</v>
      </c>
      <c r="C4444">
        <v>271.42422499999998</v>
      </c>
      <c r="D4444">
        <v>-6.1527763931111798E-2</v>
      </c>
      <c r="E4444">
        <v>-6.1527763931111798E-2</v>
      </c>
      <c r="F4444">
        <v>4442</v>
      </c>
      <c r="G4444">
        <f t="shared" ca="1" si="71"/>
        <v>3.9865080732344391E-2</v>
      </c>
    </row>
    <row r="4445" spans="2:7" x14ac:dyDescent="0.2">
      <c r="B4445" s="149">
        <v>38849</v>
      </c>
      <c r="C4445">
        <v>289.21923800000002</v>
      </c>
      <c r="D4445">
        <v>-9.8546986504484638E-2</v>
      </c>
      <c r="E4445">
        <v>-9.8546986504484638E-2</v>
      </c>
      <c r="F4445">
        <v>4443</v>
      </c>
      <c r="G4445">
        <f t="shared" ca="1" si="71"/>
        <v>-1.3447730298443306E-2</v>
      </c>
    </row>
    <row r="4446" spans="2:7" x14ac:dyDescent="0.2">
      <c r="B4446" s="149">
        <v>38848</v>
      </c>
      <c r="C4446">
        <v>320.83673099999999</v>
      </c>
      <c r="D4446">
        <v>5.7872056872287594E-2</v>
      </c>
      <c r="E4446">
        <v>5.7872056872287594E-2</v>
      </c>
      <c r="F4446">
        <v>4444</v>
      </c>
      <c r="G4446">
        <f t="shared" ca="1" si="71"/>
        <v>3.8897733794867146E-3</v>
      </c>
    </row>
    <row r="4447" spans="2:7" x14ac:dyDescent="0.2">
      <c r="B4447" s="149">
        <v>38847</v>
      </c>
      <c r="C4447">
        <v>303.28500400000001</v>
      </c>
      <c r="D4447">
        <v>1.4646251251245751E-2</v>
      </c>
      <c r="E4447">
        <v>1.4646251251245751E-2</v>
      </c>
      <c r="F4447">
        <v>4445</v>
      </c>
      <c r="G4447">
        <f t="shared" ca="1" si="71"/>
        <v>7.3256917675093874E-2</v>
      </c>
    </row>
    <row r="4448" spans="2:7" x14ac:dyDescent="0.2">
      <c r="B4448" s="149">
        <v>38846</v>
      </c>
      <c r="C4448">
        <v>298.90713499999998</v>
      </c>
      <c r="D4448">
        <v>-2.3828454653379516E-2</v>
      </c>
      <c r="E4448">
        <v>-2.3828454653379516E-2</v>
      </c>
      <c r="F4448">
        <v>4446</v>
      </c>
      <c r="G4448">
        <f t="shared" ca="1" si="71"/>
        <v>-1.1074136003815654E-3</v>
      </c>
    </row>
    <row r="4449" spans="2:7" x14ac:dyDescent="0.2">
      <c r="B4449" s="149">
        <v>38845</v>
      </c>
      <c r="C4449">
        <v>306.20349099999999</v>
      </c>
      <c r="D4449">
        <v>-4.7774979167205342E-2</v>
      </c>
      <c r="E4449">
        <v>-4.7774979167205342E-2</v>
      </c>
      <c r="F4449">
        <v>4447</v>
      </c>
      <c r="G4449">
        <f t="shared" ca="1" si="71"/>
        <v>-4.5499318775224534E-2</v>
      </c>
    </row>
    <row r="4450" spans="2:7" x14ac:dyDescent="0.2">
      <c r="B4450" s="149">
        <v>38842</v>
      </c>
      <c r="C4450">
        <v>321.56631499999997</v>
      </c>
      <c r="D4450">
        <v>4.8229300161345738E-2</v>
      </c>
      <c r="E4450">
        <v>4.8229300161345738E-2</v>
      </c>
      <c r="F4450">
        <v>4448</v>
      </c>
      <c r="G4450">
        <f t="shared" ca="1" si="71"/>
        <v>2.0206066706125611E-2</v>
      </c>
    </row>
    <row r="4451" spans="2:7" x14ac:dyDescent="0.2">
      <c r="B4451" s="149">
        <v>38841</v>
      </c>
      <c r="C4451">
        <v>306.77096599999999</v>
      </c>
      <c r="D4451">
        <v>-4.480623393290184E-2</v>
      </c>
      <c r="E4451">
        <v>-4.480623393290184E-2</v>
      </c>
      <c r="F4451">
        <v>4449</v>
      </c>
      <c r="G4451">
        <f t="shared" ca="1" si="71"/>
        <v>3.0508275154488042E-2</v>
      </c>
    </row>
    <row r="4452" spans="2:7" x14ac:dyDescent="0.2">
      <c r="B4452" s="149">
        <v>38840</v>
      </c>
      <c r="C4452">
        <v>321.16098</v>
      </c>
      <c r="D4452">
        <v>2.1795110171724558E-2</v>
      </c>
      <c r="E4452">
        <v>2.1795110171724558E-2</v>
      </c>
      <c r="F4452">
        <v>4450</v>
      </c>
      <c r="G4452">
        <f t="shared" ca="1" si="71"/>
        <v>5.1901407633346214E-3</v>
      </c>
    </row>
    <row r="4453" spans="2:7" x14ac:dyDescent="0.2">
      <c r="B4453" s="149">
        <v>38839</v>
      </c>
      <c r="C4453">
        <v>314.31054699999999</v>
      </c>
      <c r="D4453">
        <v>7.7543296614337814E-2</v>
      </c>
      <c r="E4453">
        <v>7.7543296614337814E-2</v>
      </c>
      <c r="F4453">
        <v>4451</v>
      </c>
      <c r="G4453">
        <f t="shared" ca="1" si="71"/>
        <v>2.1213178219309889E-2</v>
      </c>
    </row>
    <row r="4454" spans="2:7" x14ac:dyDescent="0.2">
      <c r="B4454" s="149">
        <v>38835</v>
      </c>
      <c r="C4454">
        <v>291.69180299999999</v>
      </c>
      <c r="D4454">
        <v>4.8368043491252039E-2</v>
      </c>
      <c r="E4454">
        <v>4.8368043491252039E-2</v>
      </c>
      <c r="F4454">
        <v>4452</v>
      </c>
      <c r="G4454">
        <f t="shared" ca="1" si="71"/>
        <v>3.4319062684129528E-2</v>
      </c>
    </row>
    <row r="4455" spans="2:7" x14ac:dyDescent="0.2">
      <c r="B4455" s="149">
        <v>38834</v>
      </c>
      <c r="C4455">
        <v>278.23416099999997</v>
      </c>
      <c r="D4455">
        <v>-1.6196032372242698E-2</v>
      </c>
      <c r="E4455">
        <v>-1.6196032372242698E-2</v>
      </c>
      <c r="F4455">
        <v>4453</v>
      </c>
      <c r="G4455">
        <f t="shared" ca="1" si="71"/>
        <v>1.6298143201050729E-2</v>
      </c>
    </row>
    <row r="4456" spans="2:7" x14ac:dyDescent="0.2">
      <c r="B4456" s="149">
        <v>38833</v>
      </c>
      <c r="C4456">
        <v>282.81463600000001</v>
      </c>
      <c r="D4456">
        <v>2.5124950845573285E-2</v>
      </c>
      <c r="E4456">
        <v>2.5124950845573285E-2</v>
      </c>
      <c r="F4456">
        <v>4454</v>
      </c>
      <c r="G4456">
        <f t="shared" ca="1" si="71"/>
        <v>-2.4207709944961308E-2</v>
      </c>
    </row>
    <row r="4457" spans="2:7" x14ac:dyDescent="0.2">
      <c r="B4457" s="149">
        <v>38832</v>
      </c>
      <c r="C4457">
        <v>275.88308699999999</v>
      </c>
      <c r="D4457">
        <v>8.8940910723859061E-3</v>
      </c>
      <c r="E4457">
        <v>8.8940910723859061E-3</v>
      </c>
      <c r="F4457">
        <v>4455</v>
      </c>
      <c r="G4457">
        <f t="shared" ca="1" si="71"/>
        <v>5.1848799341899258E-3</v>
      </c>
    </row>
    <row r="4458" spans="2:7" x14ac:dyDescent="0.2">
      <c r="B4458" s="149">
        <v>38831</v>
      </c>
      <c r="C4458">
        <v>273.45098899999999</v>
      </c>
      <c r="D4458">
        <v>-5.1613584604399219E-3</v>
      </c>
      <c r="E4458">
        <v>-5.1613584604399219E-3</v>
      </c>
      <c r="F4458">
        <v>4456</v>
      </c>
      <c r="G4458">
        <f t="shared" ca="1" si="71"/>
        <v>-2.2111946901945064E-2</v>
      </c>
    </row>
    <row r="4459" spans="2:7" x14ac:dyDescent="0.2">
      <c r="B4459" s="149">
        <v>38828</v>
      </c>
      <c r="C4459">
        <v>274.86968999999999</v>
      </c>
      <c r="D4459">
        <v>-8.8420411884226912E-4</v>
      </c>
      <c r="E4459">
        <v>-8.8420411884226912E-4</v>
      </c>
      <c r="F4459">
        <v>4457</v>
      </c>
      <c r="G4459">
        <f t="shared" ca="1" si="71"/>
        <v>2.5124289262696397E-2</v>
      </c>
    </row>
    <row r="4460" spans="2:7" x14ac:dyDescent="0.2">
      <c r="B4460" s="149">
        <v>38827</v>
      </c>
      <c r="C4460">
        <v>275.11294600000002</v>
      </c>
      <c r="D4460">
        <v>-1.5377642329957437E-2</v>
      </c>
      <c r="E4460">
        <v>-1.5377642329957437E-2</v>
      </c>
      <c r="F4460">
        <v>4458</v>
      </c>
      <c r="G4460">
        <f t="shared" ca="1" si="71"/>
        <v>7.7045036924592962E-3</v>
      </c>
    </row>
    <row r="4461" spans="2:7" x14ac:dyDescent="0.2">
      <c r="B4461" s="149">
        <v>38826</v>
      </c>
      <c r="C4461">
        <v>279.40960699999999</v>
      </c>
      <c r="D4461">
        <v>6.277243416354928E-3</v>
      </c>
      <c r="E4461">
        <v>6.277243416354928E-3</v>
      </c>
      <c r="F4461">
        <v>4459</v>
      </c>
      <c r="G4461">
        <f t="shared" ca="1" si="71"/>
        <v>3.6542576932714746E-2</v>
      </c>
    </row>
    <row r="4462" spans="2:7" x14ac:dyDescent="0.2">
      <c r="B4462" s="149">
        <v>38825</v>
      </c>
      <c r="C4462">
        <v>277.66662600000001</v>
      </c>
      <c r="D4462">
        <v>5.1356078059228809E-3</v>
      </c>
      <c r="E4462">
        <v>5.1356078059228809E-3</v>
      </c>
      <c r="F4462">
        <v>4460</v>
      </c>
      <c r="G4462">
        <f t="shared" ca="1" si="71"/>
        <v>-9.4290616464065089E-3</v>
      </c>
    </row>
    <row r="4463" spans="2:7" x14ac:dyDescent="0.2">
      <c r="B4463" s="149">
        <v>38824</v>
      </c>
      <c r="C4463">
        <v>276.24792500000001</v>
      </c>
      <c r="D4463">
        <v>6.4344949634491139E-2</v>
      </c>
      <c r="E4463">
        <v>6.4344949634491139E-2</v>
      </c>
      <c r="F4463">
        <v>4461</v>
      </c>
      <c r="G4463">
        <f t="shared" ca="1" si="71"/>
        <v>-3.1817973855033106E-2</v>
      </c>
    </row>
    <row r="4464" spans="2:7" x14ac:dyDescent="0.2">
      <c r="B4464" s="149">
        <v>38820</v>
      </c>
      <c r="C4464">
        <v>259.54736300000002</v>
      </c>
      <c r="D4464">
        <v>1.9261448884640309E-2</v>
      </c>
      <c r="E4464">
        <v>1.9261448884640309E-2</v>
      </c>
      <c r="F4464">
        <v>4462</v>
      </c>
      <c r="G4464">
        <f t="shared" ca="1" si="71"/>
        <v>-6.5111560401255458E-3</v>
      </c>
    </row>
    <row r="4465" spans="2:7" x14ac:dyDescent="0.2">
      <c r="B4465" s="149">
        <v>38819</v>
      </c>
      <c r="C4465">
        <v>254.64257799999999</v>
      </c>
      <c r="D4465">
        <v>2.7134970186428607E-3</v>
      </c>
      <c r="E4465">
        <v>2.7134970186428607E-3</v>
      </c>
      <c r="F4465">
        <v>4463</v>
      </c>
      <c r="G4465">
        <f t="shared" ca="1" si="71"/>
        <v>-9.3318138965247325E-3</v>
      </c>
    </row>
    <row r="4466" spans="2:7" x14ac:dyDescent="0.2">
      <c r="B4466" s="149">
        <v>38817</v>
      </c>
      <c r="C4466">
        <v>253.95347599999999</v>
      </c>
      <c r="D4466">
        <v>3.2635448718242401E-2</v>
      </c>
      <c r="E4466">
        <v>3.2635448718242401E-2</v>
      </c>
      <c r="F4466">
        <v>4464</v>
      </c>
      <c r="G4466">
        <f t="shared" ca="1" si="71"/>
        <v>1.1894841925213361E-2</v>
      </c>
    </row>
    <row r="4467" spans="2:7" x14ac:dyDescent="0.2">
      <c r="B4467" s="149">
        <v>38814</v>
      </c>
      <c r="C4467">
        <v>245.92752100000001</v>
      </c>
      <c r="D4467">
        <v>4.5854281018838608E-2</v>
      </c>
      <c r="E4467">
        <v>4.5854281018838608E-2</v>
      </c>
      <c r="F4467">
        <v>4465</v>
      </c>
      <c r="G4467">
        <f t="shared" ca="1" si="71"/>
        <v>1.818101405448462E-2</v>
      </c>
    </row>
    <row r="4468" spans="2:7" x14ac:dyDescent="0.2">
      <c r="B4468" s="149">
        <v>38812</v>
      </c>
      <c r="C4468">
        <v>235.14511100000001</v>
      </c>
      <c r="D4468">
        <v>2.3284423643615992E-2</v>
      </c>
      <c r="E4468">
        <v>2.3284423643615992E-2</v>
      </c>
      <c r="F4468">
        <v>4466</v>
      </c>
      <c r="G4468">
        <f t="shared" ca="1" si="71"/>
        <v>4.9933444317934533E-2</v>
      </c>
    </row>
    <row r="4469" spans="2:7" x14ac:dyDescent="0.2">
      <c r="B4469" s="149">
        <v>38811</v>
      </c>
      <c r="C4469">
        <v>229.794479</v>
      </c>
      <c r="D4469">
        <v>7.3674301018550353E-2</v>
      </c>
      <c r="E4469">
        <v>7.3674301018550353E-2</v>
      </c>
      <c r="F4469">
        <v>4467</v>
      </c>
      <c r="G4469">
        <f t="shared" ca="1" si="71"/>
        <v>1.5501407625634964E-2</v>
      </c>
    </row>
    <row r="4470" spans="2:7" x14ac:dyDescent="0.2">
      <c r="B4470" s="149">
        <v>38810</v>
      </c>
      <c r="C4470">
        <v>214.02624499999999</v>
      </c>
      <c r="D4470">
        <v>-1.7017405523345398E-3</v>
      </c>
      <c r="E4470">
        <v>-1.7017405523345398E-3</v>
      </c>
      <c r="F4470">
        <v>4468</v>
      </c>
      <c r="G4470">
        <f t="shared" ca="1" si="71"/>
        <v>4.0378749254271016E-3</v>
      </c>
    </row>
    <row r="4471" spans="2:7" x14ac:dyDescent="0.2">
      <c r="B4471" s="149">
        <v>38807</v>
      </c>
      <c r="C4471">
        <v>214.39108300000001</v>
      </c>
      <c r="D4471">
        <v>8.0046609742094842E-3</v>
      </c>
      <c r="E4471">
        <v>8.0046609742094842E-3</v>
      </c>
      <c r="F4471">
        <v>4469</v>
      </c>
      <c r="G4471">
        <f t="shared" ca="1" si="71"/>
        <v>-2.4452479718248082E-2</v>
      </c>
    </row>
    <row r="4472" spans="2:7" x14ac:dyDescent="0.2">
      <c r="B4472" s="149">
        <v>38806</v>
      </c>
      <c r="C4472">
        <v>212.68858299999999</v>
      </c>
      <c r="D4472">
        <v>-6.8142596552525758E-3</v>
      </c>
      <c r="E4472">
        <v>-6.8142596552525758E-3</v>
      </c>
      <c r="F4472">
        <v>4470</v>
      </c>
      <c r="G4472">
        <f t="shared" ca="1" si="71"/>
        <v>5.1367175643702162E-2</v>
      </c>
    </row>
    <row r="4473" spans="2:7" x14ac:dyDescent="0.2">
      <c r="B4473" s="149">
        <v>38805</v>
      </c>
      <c r="C4473">
        <v>214.147842</v>
      </c>
      <c r="D4473">
        <v>1.0713448692447076E-2</v>
      </c>
      <c r="E4473">
        <v>1.0713448692447076E-2</v>
      </c>
      <c r="F4473">
        <v>4471</v>
      </c>
      <c r="G4473">
        <f t="shared" ca="1" si="71"/>
        <v>-6.0890436347342926E-3</v>
      </c>
    </row>
    <row r="4474" spans="2:7" x14ac:dyDescent="0.2">
      <c r="B4474" s="149">
        <v>38804</v>
      </c>
      <c r="C4474">
        <v>211.87789900000001</v>
      </c>
      <c r="D4474">
        <v>-1.13487168681124E-2</v>
      </c>
      <c r="E4474">
        <v>-1.13487168681124E-2</v>
      </c>
      <c r="F4474">
        <v>4472</v>
      </c>
      <c r="G4474">
        <f t="shared" ca="1" si="71"/>
        <v>-3.5058741258079527E-2</v>
      </c>
    </row>
    <row r="4475" spans="2:7" x14ac:dyDescent="0.2">
      <c r="B4475" s="149">
        <v>38803</v>
      </c>
      <c r="C4475">
        <v>214.31004300000001</v>
      </c>
      <c r="D4475">
        <v>-3.7800079586333148E-4</v>
      </c>
      <c r="E4475">
        <v>-3.7800079586333148E-4</v>
      </c>
      <c r="F4475">
        <v>4473</v>
      </c>
      <c r="G4475">
        <f t="shared" ca="1" si="71"/>
        <v>-1.5433223905638024E-3</v>
      </c>
    </row>
    <row r="4476" spans="2:7" x14ac:dyDescent="0.2">
      <c r="B4476" s="149">
        <v>38800</v>
      </c>
      <c r="C4476">
        <v>214.39108300000001</v>
      </c>
      <c r="D4476">
        <v>2.025466291953678E-2</v>
      </c>
      <c r="E4476">
        <v>2.025466291953678E-2</v>
      </c>
      <c r="F4476">
        <v>4474</v>
      </c>
      <c r="G4476">
        <f t="shared" ca="1" si="71"/>
        <v>-3.5700751227041978E-2</v>
      </c>
    </row>
    <row r="4477" spans="2:7" x14ac:dyDescent="0.2">
      <c r="B4477" s="149">
        <v>38799</v>
      </c>
      <c r="C4477">
        <v>210.134872</v>
      </c>
      <c r="D4477">
        <v>3.5557289509947347E-2</v>
      </c>
      <c r="E4477">
        <v>3.5557289509947347E-2</v>
      </c>
      <c r="F4477">
        <v>4475</v>
      </c>
      <c r="G4477">
        <f t="shared" ca="1" si="71"/>
        <v>2.011406395232716E-2</v>
      </c>
    </row>
    <row r="4478" spans="2:7" x14ac:dyDescent="0.2">
      <c r="B4478" s="149">
        <v>38798</v>
      </c>
      <c r="C4478">
        <v>202.919601</v>
      </c>
      <c r="D4478">
        <v>-3.4149967361087302E-2</v>
      </c>
      <c r="E4478">
        <v>-3.4149967361087302E-2</v>
      </c>
      <c r="F4478">
        <v>4476</v>
      </c>
      <c r="G4478">
        <f t="shared" ca="1" si="71"/>
        <v>-4.6612710092309349E-2</v>
      </c>
    </row>
    <row r="4479" spans="2:7" x14ac:dyDescent="0.2">
      <c r="B4479" s="149">
        <v>38797</v>
      </c>
      <c r="C4479">
        <v>210.09431499999999</v>
      </c>
      <c r="D4479">
        <v>2.8577112860429184E-2</v>
      </c>
      <c r="E4479">
        <v>2.8577112860429184E-2</v>
      </c>
      <c r="F4479">
        <v>4477</v>
      </c>
      <c r="G4479">
        <f t="shared" ca="1" si="71"/>
        <v>-6.1412978546055173E-2</v>
      </c>
    </row>
    <row r="4480" spans="2:7" x14ac:dyDescent="0.2">
      <c r="B4480" s="149">
        <v>38796</v>
      </c>
      <c r="C4480">
        <v>204.25723300000001</v>
      </c>
      <c r="D4480">
        <v>-1.9852392823951724E-4</v>
      </c>
      <c r="E4480">
        <v>-1.9852392823951724E-4</v>
      </c>
      <c r="F4480">
        <v>4478</v>
      </c>
      <c r="G4480">
        <f t="shared" ca="1" si="71"/>
        <v>-8.002376997304908E-2</v>
      </c>
    </row>
    <row r="4481" spans="2:7" x14ac:dyDescent="0.2">
      <c r="B4481" s="149">
        <v>38793</v>
      </c>
      <c r="C4481">
        <v>204.29779099999999</v>
      </c>
      <c r="D4481">
        <v>-3.1141989303350492E-2</v>
      </c>
      <c r="E4481">
        <v>-3.1141989303350492E-2</v>
      </c>
      <c r="F4481">
        <v>4479</v>
      </c>
      <c r="G4481">
        <f t="shared" ca="1" si="71"/>
        <v>-1.8457778563911953E-2</v>
      </c>
    </row>
    <row r="4482" spans="2:7" x14ac:dyDescent="0.2">
      <c r="B4482" s="149">
        <v>38792</v>
      </c>
      <c r="C4482">
        <v>210.864532</v>
      </c>
      <c r="D4482">
        <v>-6.6829870649502219E-3</v>
      </c>
      <c r="E4482">
        <v>-6.6829870649502219E-3</v>
      </c>
      <c r="F4482">
        <v>4480</v>
      </c>
      <c r="G4482">
        <f t="shared" ca="1" si="71"/>
        <v>1.0189035347628295E-2</v>
      </c>
    </row>
    <row r="4483" spans="2:7" x14ac:dyDescent="0.2">
      <c r="B4483" s="149">
        <v>38790</v>
      </c>
      <c r="C4483">
        <v>212.28321800000001</v>
      </c>
      <c r="D4483">
        <v>-2.2035390467689226E-2</v>
      </c>
      <c r="E4483">
        <v>-2.2035390467689226E-2</v>
      </c>
      <c r="F4483">
        <v>4481</v>
      </c>
      <c r="G4483">
        <f t="shared" ref="G4483:G4546" ca="1" si="72">_xlfn.NORM.INV(RAND(),$N$5,$N$6)</f>
        <v>3.0015399568452106E-2</v>
      </c>
    </row>
    <row r="4484" spans="2:7" x14ac:dyDescent="0.2">
      <c r="B4484" s="149">
        <v>38789</v>
      </c>
      <c r="C4484">
        <v>217.06636</v>
      </c>
      <c r="D4484">
        <v>1.535813519660173E-2</v>
      </c>
      <c r="E4484">
        <v>1.535813519660173E-2</v>
      </c>
      <c r="F4484">
        <v>4482</v>
      </c>
      <c r="G4484">
        <f t="shared" ca="1" si="72"/>
        <v>-3.8113373133189292E-2</v>
      </c>
    </row>
    <row r="4485" spans="2:7" x14ac:dyDescent="0.2">
      <c r="B4485" s="149">
        <v>38786</v>
      </c>
      <c r="C4485">
        <v>213.783051</v>
      </c>
      <c r="D4485">
        <v>8.413086633924342E-3</v>
      </c>
      <c r="E4485">
        <v>8.413086633924342E-3</v>
      </c>
      <c r="F4485">
        <v>4483</v>
      </c>
      <c r="G4485">
        <f t="shared" ca="1" si="72"/>
        <v>1.0162953328513216E-2</v>
      </c>
    </row>
    <row r="4486" spans="2:7" x14ac:dyDescent="0.2">
      <c r="B4486" s="149">
        <v>38785</v>
      </c>
      <c r="C4486">
        <v>211.999481</v>
      </c>
      <c r="D4486">
        <v>-2.3342534513408709E-2</v>
      </c>
      <c r="E4486">
        <v>-2.3342534513408709E-2</v>
      </c>
      <c r="F4486">
        <v>4484</v>
      </c>
      <c r="G4486">
        <f t="shared" ca="1" si="72"/>
        <v>-1.4706148442544826E-2</v>
      </c>
    </row>
    <row r="4487" spans="2:7" x14ac:dyDescent="0.2">
      <c r="B4487" s="149">
        <v>38784</v>
      </c>
      <c r="C4487">
        <v>217.06636</v>
      </c>
      <c r="D4487">
        <v>1.8254212132868257E-2</v>
      </c>
      <c r="E4487">
        <v>1.8254212132868257E-2</v>
      </c>
      <c r="F4487">
        <v>4485</v>
      </c>
      <c r="G4487">
        <f t="shared" ca="1" si="72"/>
        <v>-2.7318135464852469E-2</v>
      </c>
    </row>
    <row r="4488" spans="2:7" x14ac:dyDescent="0.2">
      <c r="B4488" s="149">
        <v>38783</v>
      </c>
      <c r="C4488">
        <v>213.17501799999999</v>
      </c>
      <c r="D4488">
        <v>4.469630140785652E-2</v>
      </c>
      <c r="E4488">
        <v>4.469630140785652E-2</v>
      </c>
      <c r="F4488">
        <v>4486</v>
      </c>
      <c r="G4488">
        <f t="shared" ca="1" si="72"/>
        <v>-2.4532115482780769E-3</v>
      </c>
    </row>
    <row r="4489" spans="2:7" x14ac:dyDescent="0.2">
      <c r="B4489" s="149">
        <v>38782</v>
      </c>
      <c r="C4489">
        <v>204.05453499999999</v>
      </c>
      <c r="D4489">
        <v>2.1897986634389433E-3</v>
      </c>
      <c r="E4489">
        <v>2.1897986634389433E-3</v>
      </c>
      <c r="F4489">
        <v>4487</v>
      </c>
      <c r="G4489">
        <f t="shared" ca="1" si="72"/>
        <v>-3.9032983741272988E-2</v>
      </c>
    </row>
    <row r="4490" spans="2:7" x14ac:dyDescent="0.2">
      <c r="B4490" s="149">
        <v>38779</v>
      </c>
      <c r="C4490">
        <v>203.60867300000001</v>
      </c>
      <c r="D4490">
        <v>-1.664069609136495E-2</v>
      </c>
      <c r="E4490">
        <v>-1.664069609136495E-2</v>
      </c>
      <c r="F4490">
        <v>4488</v>
      </c>
      <c r="G4490">
        <f t="shared" ca="1" si="72"/>
        <v>-5.4177937495684225E-2</v>
      </c>
    </row>
    <row r="4491" spans="2:7" x14ac:dyDescent="0.2">
      <c r="B4491" s="149">
        <v>38778</v>
      </c>
      <c r="C4491">
        <v>207.05419900000001</v>
      </c>
      <c r="D4491">
        <v>-5.1615063358065878E-2</v>
      </c>
      <c r="E4491">
        <v>-5.1615063358065878E-2</v>
      </c>
      <c r="F4491">
        <v>4489</v>
      </c>
      <c r="G4491">
        <f t="shared" ca="1" si="72"/>
        <v>4.4404420890606609E-2</v>
      </c>
    </row>
    <row r="4492" spans="2:7" x14ac:dyDescent="0.2">
      <c r="B4492" s="149">
        <v>38777</v>
      </c>
      <c r="C4492">
        <v>218.32295199999999</v>
      </c>
      <c r="D4492">
        <v>7.1201037159011007E-2</v>
      </c>
      <c r="E4492">
        <v>7.1201037159011007E-2</v>
      </c>
      <c r="F4492">
        <v>4490</v>
      </c>
      <c r="G4492">
        <f t="shared" ca="1" si="72"/>
        <v>-1.1345850263178143E-3</v>
      </c>
    </row>
    <row r="4493" spans="2:7" x14ac:dyDescent="0.2">
      <c r="B4493" s="149">
        <v>38776</v>
      </c>
      <c r="C4493">
        <v>203.81137100000001</v>
      </c>
      <c r="D4493">
        <v>2.486755683566674E-2</v>
      </c>
      <c r="E4493">
        <v>2.486755683566674E-2</v>
      </c>
      <c r="F4493">
        <v>4491</v>
      </c>
      <c r="G4493">
        <f t="shared" ca="1" si="72"/>
        <v>-4.5498691429387769E-2</v>
      </c>
    </row>
    <row r="4494" spans="2:7" x14ac:dyDescent="0.2">
      <c r="B4494" s="149">
        <v>38775</v>
      </c>
      <c r="C4494">
        <v>198.86605800000001</v>
      </c>
      <c r="D4494">
        <v>2.2472868695680276E-3</v>
      </c>
      <c r="E4494">
        <v>2.2472868695680276E-3</v>
      </c>
      <c r="F4494">
        <v>4492</v>
      </c>
      <c r="G4494">
        <f t="shared" ca="1" si="72"/>
        <v>-3.2048646462263179E-2</v>
      </c>
    </row>
    <row r="4495" spans="2:7" x14ac:dyDescent="0.2">
      <c r="B4495" s="149">
        <v>38772</v>
      </c>
      <c r="C4495">
        <v>198.420151</v>
      </c>
      <c r="D4495">
        <v>1.8942366564304262E-2</v>
      </c>
      <c r="E4495">
        <v>1.8942366564304262E-2</v>
      </c>
      <c r="F4495">
        <v>4493</v>
      </c>
      <c r="G4495">
        <f t="shared" ca="1" si="72"/>
        <v>1.2810191838586036E-2</v>
      </c>
    </row>
    <row r="4496" spans="2:7" x14ac:dyDescent="0.2">
      <c r="B4496" s="149">
        <v>38771</v>
      </c>
      <c r="C4496">
        <v>194.73147599999999</v>
      </c>
      <c r="D4496">
        <v>-7.0276444559732448E-3</v>
      </c>
      <c r="E4496">
        <v>-7.0276444559732448E-3</v>
      </c>
      <c r="F4496">
        <v>4494</v>
      </c>
      <c r="G4496">
        <f t="shared" ca="1" si="72"/>
        <v>7.7594482695417461E-3</v>
      </c>
    </row>
    <row r="4497" spans="2:7" x14ac:dyDescent="0.2">
      <c r="B4497" s="149">
        <v>38770</v>
      </c>
      <c r="C4497">
        <v>196.10966500000001</v>
      </c>
      <c r="D4497">
        <v>-6.1973810627547886E-4</v>
      </c>
      <c r="E4497">
        <v>-6.1973810627547886E-4</v>
      </c>
      <c r="F4497">
        <v>4495</v>
      </c>
      <c r="G4497">
        <f t="shared" ca="1" si="72"/>
        <v>4.3799607212534029E-3</v>
      </c>
    </row>
    <row r="4498" spans="2:7" x14ac:dyDescent="0.2">
      <c r="B4498" s="149">
        <v>38769</v>
      </c>
      <c r="C4498">
        <v>196.23127700000001</v>
      </c>
      <c r="D4498">
        <v>-1.2645303357661853E-2</v>
      </c>
      <c r="E4498">
        <v>-1.2645303357661853E-2</v>
      </c>
      <c r="F4498">
        <v>4496</v>
      </c>
      <c r="G4498">
        <f t="shared" ca="1" si="72"/>
        <v>-1.1941820907944744E-2</v>
      </c>
    </row>
    <row r="4499" spans="2:7" x14ac:dyDescent="0.2">
      <c r="B4499" s="149">
        <v>38768</v>
      </c>
      <c r="C4499">
        <v>198.744461</v>
      </c>
      <c r="D4499">
        <v>6.2175200151050672E-2</v>
      </c>
      <c r="E4499">
        <v>6.2175200151050672E-2</v>
      </c>
      <c r="F4499">
        <v>4497</v>
      </c>
      <c r="G4499">
        <f t="shared" ca="1" si="72"/>
        <v>-2.4371542400342342E-2</v>
      </c>
    </row>
    <row r="4500" spans="2:7" x14ac:dyDescent="0.2">
      <c r="B4500" s="149">
        <v>38765</v>
      </c>
      <c r="C4500">
        <v>187.11080899999999</v>
      </c>
      <c r="D4500">
        <v>-3.5117188922335188E-2</v>
      </c>
      <c r="E4500">
        <v>-3.5117188922335188E-2</v>
      </c>
      <c r="F4500">
        <v>4498</v>
      </c>
      <c r="G4500">
        <f t="shared" ca="1" si="72"/>
        <v>9.3624100270742805E-2</v>
      </c>
    </row>
    <row r="4501" spans="2:7" x14ac:dyDescent="0.2">
      <c r="B4501" s="149">
        <v>38764</v>
      </c>
      <c r="C4501">
        <v>193.920761</v>
      </c>
      <c r="D4501">
        <v>2.9038654285499545E-2</v>
      </c>
      <c r="E4501">
        <v>2.9038654285499545E-2</v>
      </c>
      <c r="F4501">
        <v>4499</v>
      </c>
      <c r="G4501">
        <f t="shared" ca="1" si="72"/>
        <v>-6.8897946899732443E-2</v>
      </c>
    </row>
    <row r="4502" spans="2:7" x14ac:dyDescent="0.2">
      <c r="B4502" s="149">
        <v>38763</v>
      </c>
      <c r="C4502">
        <v>188.44847100000001</v>
      </c>
      <c r="D4502">
        <v>-3.7872735440629426E-2</v>
      </c>
      <c r="E4502">
        <v>-3.7872735440629426E-2</v>
      </c>
      <c r="F4502">
        <v>4500</v>
      </c>
      <c r="G4502">
        <f t="shared" ca="1" si="72"/>
        <v>2.2743560426388535E-2</v>
      </c>
    </row>
    <row r="4503" spans="2:7" x14ac:dyDescent="0.2">
      <c r="B4503" s="149">
        <v>38762</v>
      </c>
      <c r="C4503">
        <v>195.86646999999999</v>
      </c>
      <c r="D4503">
        <v>7.7166649942256478E-3</v>
      </c>
      <c r="E4503">
        <v>7.7166649942256478E-3</v>
      </c>
      <c r="F4503">
        <v>4501</v>
      </c>
      <c r="G4503">
        <f t="shared" ca="1" si="72"/>
        <v>-7.4880118509928414E-3</v>
      </c>
    </row>
    <row r="4504" spans="2:7" x14ac:dyDescent="0.2">
      <c r="B4504" s="149">
        <v>38761</v>
      </c>
      <c r="C4504">
        <v>194.36660800000001</v>
      </c>
      <c r="D4504">
        <v>-7.2465169384208165E-3</v>
      </c>
      <c r="E4504">
        <v>-7.2465169384208165E-3</v>
      </c>
      <c r="F4504">
        <v>4502</v>
      </c>
      <c r="G4504">
        <f t="shared" ca="1" si="72"/>
        <v>7.4935017433854278E-2</v>
      </c>
    </row>
    <row r="4505" spans="2:7" x14ac:dyDescent="0.2">
      <c r="B4505" s="149">
        <v>38758</v>
      </c>
      <c r="C4505">
        <v>195.78537</v>
      </c>
      <c r="D4505">
        <v>-1.9687556786513245E-2</v>
      </c>
      <c r="E4505">
        <v>-1.9687556786513245E-2</v>
      </c>
      <c r="F4505">
        <v>4503</v>
      </c>
      <c r="G4505">
        <f t="shared" ca="1" si="72"/>
        <v>-1.2130349076722741E-3</v>
      </c>
    </row>
    <row r="4506" spans="2:7" x14ac:dyDescent="0.2">
      <c r="B4506" s="149">
        <v>38756</v>
      </c>
      <c r="C4506">
        <v>199.71731600000001</v>
      </c>
      <c r="D4506">
        <v>-1.3020774378236247E-2</v>
      </c>
      <c r="E4506">
        <v>-1.3020774378236247E-2</v>
      </c>
      <c r="F4506">
        <v>4504</v>
      </c>
      <c r="G4506">
        <f t="shared" ca="1" si="72"/>
        <v>4.4573878370359539E-2</v>
      </c>
    </row>
    <row r="4507" spans="2:7" x14ac:dyDescent="0.2">
      <c r="B4507" s="149">
        <v>38755</v>
      </c>
      <c r="C4507">
        <v>202.35209699999999</v>
      </c>
      <c r="D4507">
        <v>4.2245131129815582E-3</v>
      </c>
      <c r="E4507">
        <v>4.2245131129815582E-3</v>
      </c>
      <c r="F4507">
        <v>4505</v>
      </c>
      <c r="G4507">
        <f t="shared" ca="1" si="72"/>
        <v>-5.0328010533773102E-2</v>
      </c>
    </row>
    <row r="4508" spans="2:7" x14ac:dyDescent="0.2">
      <c r="B4508" s="149">
        <v>38754</v>
      </c>
      <c r="C4508">
        <v>201.500854</v>
      </c>
      <c r="D4508">
        <v>4.4453822551492874E-3</v>
      </c>
      <c r="E4508">
        <v>4.4453822551492874E-3</v>
      </c>
      <c r="F4508">
        <v>4506</v>
      </c>
      <c r="G4508">
        <f t="shared" ca="1" si="72"/>
        <v>1.6074104697592143E-2</v>
      </c>
    </row>
    <row r="4509" spans="2:7" x14ac:dyDescent="0.2">
      <c r="B4509" s="149">
        <v>38751</v>
      </c>
      <c r="C4509">
        <v>200.60907</v>
      </c>
      <c r="D4509">
        <v>2.9540191034092687E-2</v>
      </c>
      <c r="E4509">
        <v>2.9540191034092687E-2</v>
      </c>
      <c r="F4509">
        <v>4507</v>
      </c>
      <c r="G4509">
        <f t="shared" ca="1" si="72"/>
        <v>-2.6375497042898093E-2</v>
      </c>
    </row>
    <row r="4510" spans="2:7" x14ac:dyDescent="0.2">
      <c r="B4510" s="149">
        <v>38750</v>
      </c>
      <c r="C4510">
        <v>194.85307299999999</v>
      </c>
      <c r="D4510">
        <v>-2.2371426510338157E-2</v>
      </c>
      <c r="E4510">
        <v>-2.2371426510338157E-2</v>
      </c>
      <c r="F4510">
        <v>4508</v>
      </c>
      <c r="G4510">
        <f t="shared" ca="1" si="72"/>
        <v>-1.6114091503296089E-2</v>
      </c>
    </row>
    <row r="4511" spans="2:7" x14ac:dyDescent="0.2">
      <c r="B4511" s="149">
        <v>38749</v>
      </c>
      <c r="C4511">
        <v>199.31196600000001</v>
      </c>
      <c r="D4511">
        <v>6.1388453064593436E-3</v>
      </c>
      <c r="E4511">
        <v>6.1388453064593436E-3</v>
      </c>
      <c r="F4511">
        <v>4509</v>
      </c>
      <c r="G4511">
        <f t="shared" ca="1" si="72"/>
        <v>-4.6890885827730711E-2</v>
      </c>
    </row>
    <row r="4512" spans="2:7" x14ac:dyDescent="0.2">
      <c r="B4512" s="149">
        <v>38748</v>
      </c>
      <c r="C4512">
        <v>198.09588600000001</v>
      </c>
      <c r="D4512">
        <v>1.5586037098933985E-2</v>
      </c>
      <c r="E4512">
        <v>1.5586037098933985E-2</v>
      </c>
      <c r="F4512">
        <v>4510</v>
      </c>
      <c r="G4512">
        <f t="shared" ca="1" si="72"/>
        <v>-9.1053934228430902E-3</v>
      </c>
    </row>
    <row r="4513" spans="2:7" x14ac:dyDescent="0.2">
      <c r="B4513" s="149">
        <v>38747</v>
      </c>
      <c r="C4513">
        <v>195.05573999999999</v>
      </c>
      <c r="D4513">
        <v>7.5788043948109063E-2</v>
      </c>
      <c r="E4513">
        <v>7.5788043948109063E-2</v>
      </c>
      <c r="F4513">
        <v>4511</v>
      </c>
      <c r="G4513">
        <f t="shared" ca="1" si="72"/>
        <v>-2.8219116589852662E-2</v>
      </c>
    </row>
    <row r="4514" spans="2:7" x14ac:dyDescent="0.2">
      <c r="B4514" s="149">
        <v>38744</v>
      </c>
      <c r="C4514">
        <v>181.31428500000001</v>
      </c>
      <c r="D4514">
        <v>6.7796930282700354E-2</v>
      </c>
      <c r="E4514">
        <v>6.7796930282700354E-2</v>
      </c>
      <c r="F4514">
        <v>4512</v>
      </c>
      <c r="G4514">
        <f t="shared" ca="1" si="72"/>
        <v>-4.1694659870259679E-2</v>
      </c>
    </row>
    <row r="4515" spans="2:7" x14ac:dyDescent="0.2">
      <c r="B4515" s="149">
        <v>38742</v>
      </c>
      <c r="C4515">
        <v>169.80221599999999</v>
      </c>
      <c r="D4515">
        <v>-4.5786092400283446E-2</v>
      </c>
      <c r="E4515">
        <v>-4.5786092400283446E-2</v>
      </c>
      <c r="F4515">
        <v>4513</v>
      </c>
      <c r="G4515">
        <f t="shared" ca="1" si="72"/>
        <v>-3.3844298728447804E-3</v>
      </c>
    </row>
    <row r="4516" spans="2:7" x14ac:dyDescent="0.2">
      <c r="B4516" s="149">
        <v>38741</v>
      </c>
      <c r="C4516">
        <v>177.94984400000001</v>
      </c>
      <c r="D4516">
        <v>3.4889117422175632E-2</v>
      </c>
      <c r="E4516">
        <v>3.4889117422175632E-2</v>
      </c>
      <c r="F4516">
        <v>4514</v>
      </c>
      <c r="G4516">
        <f t="shared" ca="1" si="72"/>
        <v>4.8980194529351741E-2</v>
      </c>
    </row>
    <row r="4517" spans="2:7" x14ac:dyDescent="0.2">
      <c r="B4517" s="149">
        <v>38740</v>
      </c>
      <c r="C4517">
        <v>171.950638</v>
      </c>
      <c r="D4517">
        <v>1.6534698743743987E-2</v>
      </c>
      <c r="E4517">
        <v>1.6534698743743987E-2</v>
      </c>
      <c r="F4517">
        <v>4515</v>
      </c>
      <c r="G4517">
        <f t="shared" ca="1" si="72"/>
        <v>-4.9065487204593694E-2</v>
      </c>
    </row>
    <row r="4518" spans="2:7" x14ac:dyDescent="0.2">
      <c r="B4518" s="149">
        <v>38737</v>
      </c>
      <c r="C4518">
        <v>169.15373199999999</v>
      </c>
      <c r="D4518">
        <v>1.3110340818191877E-2</v>
      </c>
      <c r="E4518">
        <v>1.3110340818191877E-2</v>
      </c>
      <c r="F4518">
        <v>4516</v>
      </c>
      <c r="G4518">
        <f t="shared" ca="1" si="72"/>
        <v>-4.2540898001045425E-3</v>
      </c>
    </row>
    <row r="4519" spans="2:7" x14ac:dyDescent="0.2">
      <c r="B4519" s="149">
        <v>38736</v>
      </c>
      <c r="C4519">
        <v>166.96476699999999</v>
      </c>
      <c r="D4519">
        <v>-4.5916964654148483E-3</v>
      </c>
      <c r="E4519">
        <v>-4.5916964654148483E-3</v>
      </c>
      <c r="F4519">
        <v>4517</v>
      </c>
      <c r="G4519">
        <f t="shared" ca="1" si="72"/>
        <v>-6.8268163486779082E-2</v>
      </c>
    </row>
    <row r="4520" spans="2:7" x14ac:dyDescent="0.2">
      <c r="B4520" s="149">
        <v>38735</v>
      </c>
      <c r="C4520">
        <v>167.73495500000001</v>
      </c>
      <c r="D4520">
        <v>7.5478923709463757E-3</v>
      </c>
      <c r="E4520">
        <v>7.5478923709463757E-3</v>
      </c>
      <c r="F4520">
        <v>4518</v>
      </c>
      <c r="G4520">
        <f t="shared" ca="1" si="72"/>
        <v>-2.5842484037001952E-3</v>
      </c>
    </row>
    <row r="4521" spans="2:7" x14ac:dyDescent="0.2">
      <c r="B4521" s="149">
        <v>38734</v>
      </c>
      <c r="C4521">
        <v>166.47839400000001</v>
      </c>
      <c r="D4521">
        <v>-2.5853653415819529E-2</v>
      </c>
      <c r="E4521">
        <v>-2.5853653415819529E-2</v>
      </c>
      <c r="F4521">
        <v>4519</v>
      </c>
      <c r="G4521">
        <f t="shared" ca="1" si="72"/>
        <v>1.5107722522354683E-2</v>
      </c>
    </row>
    <row r="4522" spans="2:7" x14ac:dyDescent="0.2">
      <c r="B4522" s="149">
        <v>38733</v>
      </c>
      <c r="C4522">
        <v>170.89669799999999</v>
      </c>
      <c r="D4522">
        <v>2.954795874648727E-2</v>
      </c>
      <c r="E4522">
        <v>2.954795874648727E-2</v>
      </c>
      <c r="F4522">
        <v>4520</v>
      </c>
      <c r="G4522">
        <f t="shared" ca="1" si="72"/>
        <v>4.2438673029309617E-3</v>
      </c>
    </row>
    <row r="4523" spans="2:7" x14ac:dyDescent="0.2">
      <c r="B4523" s="149">
        <v>38730</v>
      </c>
      <c r="C4523">
        <v>165.991974</v>
      </c>
      <c r="D4523">
        <v>-1.586136449344383E-2</v>
      </c>
      <c r="E4523">
        <v>-1.586136449344383E-2</v>
      </c>
      <c r="F4523">
        <v>4521</v>
      </c>
      <c r="G4523">
        <f t="shared" ca="1" si="72"/>
        <v>4.3054991377369484E-2</v>
      </c>
    </row>
    <row r="4524" spans="2:7" x14ac:dyDescent="0.2">
      <c r="B4524" s="149">
        <v>38729</v>
      </c>
      <c r="C4524">
        <v>168.66726700000001</v>
      </c>
      <c r="D4524">
        <v>-3.3449576080515672E-2</v>
      </c>
      <c r="E4524">
        <v>-3.3449576080515672E-2</v>
      </c>
      <c r="F4524">
        <v>4522</v>
      </c>
      <c r="G4524">
        <f t="shared" ca="1" si="72"/>
        <v>2.4830097012148507E-2</v>
      </c>
    </row>
    <row r="4525" spans="2:7" x14ac:dyDescent="0.2">
      <c r="B4525" s="149">
        <v>38727</v>
      </c>
      <c r="C4525">
        <v>174.50436400000001</v>
      </c>
      <c r="D4525">
        <v>3.0644043337657714E-2</v>
      </c>
      <c r="E4525">
        <v>3.0644043337657714E-2</v>
      </c>
      <c r="F4525">
        <v>4523</v>
      </c>
      <c r="G4525">
        <f t="shared" ca="1" si="72"/>
        <v>1.18331061895599E-2</v>
      </c>
    </row>
    <row r="4526" spans="2:7" x14ac:dyDescent="0.2">
      <c r="B4526" s="149">
        <v>38726</v>
      </c>
      <c r="C4526">
        <v>169.315842</v>
      </c>
      <c r="D4526">
        <v>-1.7176561606905404E-2</v>
      </c>
      <c r="E4526">
        <v>-1.7176561606905404E-2</v>
      </c>
      <c r="F4526">
        <v>4524</v>
      </c>
      <c r="G4526">
        <f t="shared" ca="1" si="72"/>
        <v>-6.5058753065119462E-2</v>
      </c>
    </row>
    <row r="4527" spans="2:7" x14ac:dyDescent="0.2">
      <c r="B4527" s="149">
        <v>38723</v>
      </c>
      <c r="C4527">
        <v>172.274933</v>
      </c>
      <c r="D4527">
        <v>3.481856630596758E-2</v>
      </c>
      <c r="E4527">
        <v>3.481856630596758E-2</v>
      </c>
      <c r="F4527">
        <v>4525</v>
      </c>
      <c r="G4527">
        <f t="shared" ca="1" si="72"/>
        <v>-4.3841424939701418E-2</v>
      </c>
    </row>
    <row r="4528" spans="2:7" x14ac:dyDescent="0.2">
      <c r="B4528" s="149">
        <v>38722</v>
      </c>
      <c r="C4528">
        <v>166.47839400000001</v>
      </c>
      <c r="D4528">
        <v>-5.8096854981055492E-3</v>
      </c>
      <c r="E4528">
        <v>-5.8096854981055492E-3</v>
      </c>
      <c r="F4528">
        <v>4526</v>
      </c>
      <c r="G4528">
        <f t="shared" ca="1" si="72"/>
        <v>5.7656555756674159E-2</v>
      </c>
    </row>
    <row r="4529" spans="2:7" x14ac:dyDescent="0.2">
      <c r="B4529" s="149">
        <v>38721</v>
      </c>
      <c r="C4529">
        <v>167.451233</v>
      </c>
      <c r="D4529">
        <v>3.0945702216645016E-2</v>
      </c>
      <c r="E4529">
        <v>3.0945702216645016E-2</v>
      </c>
      <c r="F4529">
        <v>4527</v>
      </c>
      <c r="G4529">
        <f t="shared" ca="1" si="72"/>
        <v>-2.7505478938549717E-2</v>
      </c>
    </row>
    <row r="4530" spans="2:7" x14ac:dyDescent="0.2">
      <c r="B4530" s="149">
        <v>38720</v>
      </c>
      <c r="C4530">
        <v>162.424881</v>
      </c>
      <c r="D4530">
        <v>2.115215847865606E-2</v>
      </c>
      <c r="E4530">
        <v>2.115215847865606E-2</v>
      </c>
      <c r="F4530">
        <v>4528</v>
      </c>
      <c r="G4530">
        <f t="shared" ca="1" si="72"/>
        <v>2.8567882487914982E-2</v>
      </c>
    </row>
    <row r="4531" spans="2:7" x14ac:dyDescent="0.2">
      <c r="B4531" s="149">
        <v>38719</v>
      </c>
      <c r="C4531">
        <v>159.06040999999999</v>
      </c>
      <c r="D4531">
        <v>1.5790767157554824E-2</v>
      </c>
      <c r="E4531">
        <v>1.5790767157554824E-2</v>
      </c>
      <c r="F4531">
        <v>4529</v>
      </c>
      <c r="G4531">
        <f t="shared" ca="1" si="72"/>
        <v>-4.2091211142618455E-2</v>
      </c>
    </row>
    <row r="4532" spans="2:7" x14ac:dyDescent="0.2">
      <c r="B4532" s="149">
        <v>38716</v>
      </c>
      <c r="C4532">
        <v>156.58776900000001</v>
      </c>
      <c r="D4532">
        <v>2.9310079625917168E-2</v>
      </c>
      <c r="E4532">
        <v>2.9310079625917168E-2</v>
      </c>
      <c r="F4532">
        <v>4530</v>
      </c>
      <c r="G4532">
        <f t="shared" ca="1" si="72"/>
        <v>-1.179222425689835E-2</v>
      </c>
    </row>
    <row r="4533" spans="2:7" x14ac:dyDescent="0.2">
      <c r="B4533" s="149">
        <v>38715</v>
      </c>
      <c r="C4533">
        <v>152.12886</v>
      </c>
      <c r="D4533">
        <v>-1.9848673758274312E-2</v>
      </c>
      <c r="E4533">
        <v>-1.9848673758274312E-2</v>
      </c>
      <c r="F4533">
        <v>4531</v>
      </c>
      <c r="G4533">
        <f t="shared" ca="1" si="72"/>
        <v>2.0216308661780404E-2</v>
      </c>
    </row>
    <row r="4534" spans="2:7" x14ac:dyDescent="0.2">
      <c r="B4534" s="149">
        <v>38714</v>
      </c>
      <c r="C4534">
        <v>155.209564</v>
      </c>
      <c r="D4534">
        <v>3.4063352012501194E-3</v>
      </c>
      <c r="E4534">
        <v>3.4063352012501194E-3</v>
      </c>
      <c r="F4534">
        <v>4532</v>
      </c>
      <c r="G4534">
        <f t="shared" ca="1" si="72"/>
        <v>-2.1472964725867592E-2</v>
      </c>
    </row>
    <row r="4535" spans="2:7" x14ac:dyDescent="0.2">
      <c r="B4535" s="149">
        <v>38713</v>
      </c>
      <c r="C4535">
        <v>154.68266299999999</v>
      </c>
      <c r="D4535">
        <v>3.6393502484742067E-2</v>
      </c>
      <c r="E4535">
        <v>3.6393502484742067E-2</v>
      </c>
      <c r="F4535">
        <v>4533</v>
      </c>
      <c r="G4535">
        <f t="shared" ca="1" si="72"/>
        <v>3.0624347331426518E-2</v>
      </c>
    </row>
    <row r="4536" spans="2:7" x14ac:dyDescent="0.2">
      <c r="B4536" s="149">
        <v>38712</v>
      </c>
      <c r="C4536">
        <v>149.2509</v>
      </c>
      <c r="D4536">
        <v>-4.7594166859895912E-2</v>
      </c>
      <c r="E4536">
        <v>-4.7594166859895912E-2</v>
      </c>
      <c r="F4536">
        <v>4534</v>
      </c>
      <c r="G4536">
        <f t="shared" ca="1" si="72"/>
        <v>-1.903944942298218E-2</v>
      </c>
    </row>
    <row r="4537" spans="2:7" x14ac:dyDescent="0.2">
      <c r="B4537" s="149">
        <v>38709</v>
      </c>
      <c r="C4537">
        <v>156.709351</v>
      </c>
      <c r="D4537">
        <v>3.4796314184347386E-2</v>
      </c>
      <c r="E4537">
        <v>3.4796314184347386E-2</v>
      </c>
      <c r="F4537">
        <v>4535</v>
      </c>
      <c r="G4537">
        <f t="shared" ca="1" si="72"/>
        <v>1.4994096984874916E-2</v>
      </c>
    </row>
    <row r="4538" spans="2:7" x14ac:dyDescent="0.2">
      <c r="B4538" s="149">
        <v>38708</v>
      </c>
      <c r="C4538">
        <v>151.43980400000001</v>
      </c>
      <c r="D4538">
        <v>9.5922547006609835E-2</v>
      </c>
      <c r="E4538">
        <v>9.5922547006609835E-2</v>
      </c>
      <c r="F4538">
        <v>4536</v>
      </c>
      <c r="G4538">
        <f t="shared" ca="1" si="72"/>
        <v>-5.6100141618969222E-2</v>
      </c>
    </row>
    <row r="4539" spans="2:7" x14ac:dyDescent="0.2">
      <c r="B4539" s="149">
        <v>38707</v>
      </c>
      <c r="C4539">
        <v>138.18476899999999</v>
      </c>
      <c r="D4539">
        <v>5.8713857761490042E-4</v>
      </c>
      <c r="E4539">
        <v>5.8713857761490042E-4</v>
      </c>
      <c r="F4539">
        <v>4537</v>
      </c>
      <c r="G4539">
        <f t="shared" ca="1" si="72"/>
        <v>-1.0788088820465284E-3</v>
      </c>
    </row>
    <row r="4540" spans="2:7" x14ac:dyDescent="0.2">
      <c r="B4540" s="149">
        <v>38706</v>
      </c>
      <c r="C4540">
        <v>138.10368299999999</v>
      </c>
      <c r="D4540">
        <v>-1.7305905765693338E-2</v>
      </c>
      <c r="E4540">
        <v>-1.7305905765693338E-2</v>
      </c>
      <c r="F4540">
        <v>4538</v>
      </c>
      <c r="G4540">
        <f t="shared" ca="1" si="72"/>
        <v>-5.1729597788864365E-2</v>
      </c>
    </row>
    <row r="4541" spans="2:7" x14ac:dyDescent="0.2">
      <c r="B4541" s="149">
        <v>38705</v>
      </c>
      <c r="C4541">
        <v>140.53578200000001</v>
      </c>
      <c r="D4541">
        <v>-2.3380373774681357E-2</v>
      </c>
      <c r="E4541">
        <v>-2.3380373774681357E-2</v>
      </c>
      <c r="F4541">
        <v>4539</v>
      </c>
      <c r="G4541">
        <f t="shared" ca="1" si="72"/>
        <v>-3.0421935026807782E-2</v>
      </c>
    </row>
    <row r="4542" spans="2:7" x14ac:dyDescent="0.2">
      <c r="B4542" s="149">
        <v>38702</v>
      </c>
      <c r="C4542">
        <v>143.90022300000001</v>
      </c>
      <c r="D4542">
        <v>-1.4162678690273394E-2</v>
      </c>
      <c r="E4542">
        <v>-1.4162678690273394E-2</v>
      </c>
      <c r="F4542">
        <v>4540</v>
      </c>
      <c r="G4542">
        <f t="shared" ca="1" si="72"/>
        <v>-2.226189730285753E-2</v>
      </c>
    </row>
    <row r="4543" spans="2:7" x14ac:dyDescent="0.2">
      <c r="B4543" s="149">
        <v>38701</v>
      </c>
      <c r="C4543">
        <v>145.96751399999999</v>
      </c>
      <c r="D4543">
        <v>-7.9891770095371697E-3</v>
      </c>
      <c r="E4543">
        <v>-7.9891770095371697E-3</v>
      </c>
      <c r="F4543">
        <v>4541</v>
      </c>
      <c r="G4543">
        <f t="shared" ca="1" si="72"/>
        <v>-3.3095309758334315E-2</v>
      </c>
    </row>
    <row r="4544" spans="2:7" x14ac:dyDescent="0.2">
      <c r="B4544" s="149">
        <v>38700</v>
      </c>
      <c r="C4544">
        <v>147.143066</v>
      </c>
      <c r="D4544">
        <v>-4.120433329860481E-2</v>
      </c>
      <c r="E4544">
        <v>-4.120433329860481E-2</v>
      </c>
      <c r="F4544">
        <v>4542</v>
      </c>
      <c r="G4544">
        <f t="shared" ca="1" si="72"/>
        <v>-5.9363457457706624E-2</v>
      </c>
    </row>
    <row r="4545" spans="2:7" x14ac:dyDescent="0.2">
      <c r="B4545" s="149">
        <v>38699</v>
      </c>
      <c r="C4545">
        <v>153.466553</v>
      </c>
      <c r="D4545">
        <v>8.7931573272816317E-3</v>
      </c>
      <c r="E4545">
        <v>8.7931573272816317E-3</v>
      </c>
      <c r="F4545">
        <v>4543</v>
      </c>
      <c r="G4545">
        <f t="shared" ca="1" si="72"/>
        <v>-7.3481357323669144E-2</v>
      </c>
    </row>
    <row r="4546" spans="2:7" x14ac:dyDescent="0.2">
      <c r="B4546" s="149">
        <v>38698</v>
      </c>
      <c r="C4546">
        <v>152.12886</v>
      </c>
      <c r="D4546">
        <v>-2.7216129909497164E-2</v>
      </c>
      <c r="E4546">
        <v>-2.7216129909497164E-2</v>
      </c>
      <c r="F4546">
        <v>4544</v>
      </c>
      <c r="G4546">
        <f t="shared" ca="1" si="72"/>
        <v>-2.6443306838525357E-2</v>
      </c>
    </row>
    <row r="4547" spans="2:7" x14ac:dyDescent="0.2">
      <c r="B4547" s="149">
        <v>38695</v>
      </c>
      <c r="C4547">
        <v>156.38505599999999</v>
      </c>
      <c r="D4547">
        <v>-7.4611401357743915E-3</v>
      </c>
      <c r="E4547">
        <v>-7.4611401357743915E-3</v>
      </c>
      <c r="F4547">
        <v>4545</v>
      </c>
      <c r="G4547">
        <f t="shared" ref="G4547:G4610" ca="1" si="73">_xlfn.NORM.INV(RAND(),$N$5,$N$6)</f>
        <v>-2.8071706205776141E-2</v>
      </c>
    </row>
    <row r="4548" spans="2:7" x14ac:dyDescent="0.2">
      <c r="B4548" s="149">
        <v>38694</v>
      </c>
      <c r="C4548">
        <v>157.56063800000001</v>
      </c>
      <c r="D4548">
        <v>-1.8929741239283867E-2</v>
      </c>
      <c r="E4548">
        <v>-1.8929741239283867E-2</v>
      </c>
      <c r="F4548">
        <v>4546</v>
      </c>
      <c r="G4548">
        <f t="shared" ca="1" si="73"/>
        <v>4.3839041610508424E-2</v>
      </c>
    </row>
    <row r="4549" spans="2:7" x14ac:dyDescent="0.2">
      <c r="B4549" s="149">
        <v>38693</v>
      </c>
      <c r="C4549">
        <v>160.60076900000001</v>
      </c>
      <c r="D4549">
        <v>2.1397546513083187E-2</v>
      </c>
      <c r="E4549">
        <v>2.1397546513083187E-2</v>
      </c>
      <c r="F4549">
        <v>4547</v>
      </c>
      <c r="G4549">
        <f t="shared" ca="1" si="73"/>
        <v>2.3006035327434567E-2</v>
      </c>
    </row>
    <row r="4550" spans="2:7" x14ac:dyDescent="0.2">
      <c r="B4550" s="149">
        <v>38692</v>
      </c>
      <c r="C4550">
        <v>157.23629800000001</v>
      </c>
      <c r="D4550">
        <v>2.2942817236664369E-2</v>
      </c>
      <c r="E4550">
        <v>2.2942817236664369E-2</v>
      </c>
      <c r="F4550">
        <v>4548</v>
      </c>
      <c r="G4550">
        <f t="shared" ca="1" si="73"/>
        <v>-1.7254484618114546E-3</v>
      </c>
    </row>
    <row r="4551" spans="2:7" x14ac:dyDescent="0.2">
      <c r="B4551" s="149">
        <v>38691</v>
      </c>
      <c r="C4551">
        <v>153.70976300000001</v>
      </c>
      <c r="D4551">
        <v>-8.627431307726835E-3</v>
      </c>
      <c r="E4551">
        <v>-8.627431307726835E-3</v>
      </c>
      <c r="F4551">
        <v>4549</v>
      </c>
      <c r="G4551">
        <f t="shared" ca="1" si="73"/>
        <v>-7.4786310802564537E-3</v>
      </c>
    </row>
    <row r="4552" spans="2:7" x14ac:dyDescent="0.2">
      <c r="B4552" s="149">
        <v>38688</v>
      </c>
      <c r="C4552">
        <v>155.04742400000001</v>
      </c>
      <c r="D4552">
        <v>2.3822138597062611E-2</v>
      </c>
      <c r="E4552">
        <v>2.3822138597062611E-2</v>
      </c>
      <c r="F4552">
        <v>4550</v>
      </c>
      <c r="G4552">
        <f t="shared" ca="1" si="73"/>
        <v>-2.4891018789329301E-2</v>
      </c>
    </row>
    <row r="4553" spans="2:7" x14ac:dyDescent="0.2">
      <c r="B4553" s="149">
        <v>38687</v>
      </c>
      <c r="C4553">
        <v>151.43980400000001</v>
      </c>
      <c r="D4553">
        <v>-1.4767825775647055E-2</v>
      </c>
      <c r="E4553">
        <v>-1.4767825775647055E-2</v>
      </c>
      <c r="F4553">
        <v>4551</v>
      </c>
      <c r="G4553">
        <f t="shared" ca="1" si="73"/>
        <v>-1.3037062571015076E-2</v>
      </c>
    </row>
    <row r="4554" spans="2:7" x14ac:dyDescent="0.2">
      <c r="B4554" s="149">
        <v>38686</v>
      </c>
      <c r="C4554">
        <v>153.70976300000001</v>
      </c>
      <c r="D4554">
        <v>-4.6996529384293134E-2</v>
      </c>
      <c r="E4554">
        <v>-4.6996529384293134E-2</v>
      </c>
      <c r="F4554">
        <v>4552</v>
      </c>
      <c r="G4554">
        <f t="shared" ca="1" si="73"/>
        <v>-1.2705334609676456E-2</v>
      </c>
    </row>
    <row r="4555" spans="2:7" x14ac:dyDescent="0.2">
      <c r="B4555" s="149">
        <v>38685</v>
      </c>
      <c r="C4555">
        <v>161.28982500000001</v>
      </c>
      <c r="D4555">
        <v>3.7548609050687486E-2</v>
      </c>
      <c r="E4555">
        <v>3.7548609050687486E-2</v>
      </c>
      <c r="F4555">
        <v>4553</v>
      </c>
      <c r="G4555">
        <f t="shared" ca="1" si="73"/>
        <v>9.6425036617640639E-3</v>
      </c>
    </row>
    <row r="4556" spans="2:7" x14ac:dyDescent="0.2">
      <c r="B4556" s="149">
        <v>38684</v>
      </c>
      <c r="C4556">
        <v>155.452789</v>
      </c>
      <c r="D4556">
        <v>4.0705774779765773E-2</v>
      </c>
      <c r="E4556">
        <v>4.0705774779765773E-2</v>
      </c>
      <c r="F4556">
        <v>4554</v>
      </c>
      <c r="G4556">
        <f t="shared" ca="1" si="73"/>
        <v>-5.6551471406267977E-2</v>
      </c>
    </row>
    <row r="4557" spans="2:7" x14ac:dyDescent="0.2">
      <c r="B4557" s="149">
        <v>38681</v>
      </c>
      <c r="C4557">
        <v>149.372467</v>
      </c>
      <c r="D4557">
        <v>4.8065671578998909E-2</v>
      </c>
      <c r="E4557">
        <v>4.8065671578998909E-2</v>
      </c>
      <c r="F4557">
        <v>4555</v>
      </c>
      <c r="G4557">
        <f t="shared" ca="1" si="73"/>
        <v>4.0521985642647328E-2</v>
      </c>
    </row>
    <row r="4558" spans="2:7" x14ac:dyDescent="0.2">
      <c r="B4558" s="149">
        <v>38680</v>
      </c>
      <c r="C4558">
        <v>142.52204900000001</v>
      </c>
      <c r="D4558">
        <v>-3.4596320412576688E-2</v>
      </c>
      <c r="E4558">
        <v>-3.4596320412576688E-2</v>
      </c>
      <c r="F4558">
        <v>4556</v>
      </c>
      <c r="G4558">
        <f t="shared" ca="1" si="73"/>
        <v>-2.2134644441146357E-2</v>
      </c>
    </row>
    <row r="4559" spans="2:7" x14ac:dyDescent="0.2">
      <c r="B4559" s="149">
        <v>38679</v>
      </c>
      <c r="C4559">
        <v>147.62948600000001</v>
      </c>
      <c r="D4559">
        <v>2.7072873930007995E-2</v>
      </c>
      <c r="E4559">
        <v>2.7072873930007995E-2</v>
      </c>
      <c r="F4559">
        <v>4557</v>
      </c>
      <c r="G4559">
        <f t="shared" ca="1" si="73"/>
        <v>-6.9632092551292352E-3</v>
      </c>
    </row>
    <row r="4560" spans="2:7" x14ac:dyDescent="0.2">
      <c r="B4560" s="149">
        <v>38678</v>
      </c>
      <c r="C4560">
        <v>143.73808299999999</v>
      </c>
      <c r="D4560">
        <v>-2.125320427412607E-2</v>
      </c>
      <c r="E4560">
        <v>-2.125320427412607E-2</v>
      </c>
      <c r="F4560">
        <v>4558</v>
      </c>
      <c r="G4560">
        <f t="shared" ca="1" si="73"/>
        <v>1.8794092389954817E-2</v>
      </c>
    </row>
    <row r="4561" spans="2:7" x14ac:dyDescent="0.2">
      <c r="B4561" s="149">
        <v>38677</v>
      </c>
      <c r="C4561">
        <v>146.85931400000001</v>
      </c>
      <c r="D4561">
        <v>-8.2729790673280001E-4</v>
      </c>
      <c r="E4561">
        <v>-8.2729790673280001E-4</v>
      </c>
      <c r="F4561">
        <v>4559</v>
      </c>
      <c r="G4561">
        <f t="shared" ca="1" si="73"/>
        <v>6.4099451623433112E-2</v>
      </c>
    </row>
    <row r="4562" spans="2:7" x14ac:dyDescent="0.2">
      <c r="B4562" s="149">
        <v>38674</v>
      </c>
      <c r="C4562">
        <v>146.98091099999999</v>
      </c>
      <c r="D4562">
        <v>9.118272583372454E-2</v>
      </c>
      <c r="E4562">
        <v>9.118272583372454E-2</v>
      </c>
      <c r="F4562">
        <v>4560</v>
      </c>
      <c r="G4562">
        <f t="shared" ca="1" si="73"/>
        <v>-6.1910699223854788E-2</v>
      </c>
    </row>
    <row r="4563" spans="2:7" x14ac:dyDescent="0.2">
      <c r="B4563" s="149">
        <v>38673</v>
      </c>
      <c r="C4563">
        <v>134.69871499999999</v>
      </c>
      <c r="D4563">
        <v>9.7786470540203299E-2</v>
      </c>
      <c r="E4563">
        <v>9.7786470540203299E-2</v>
      </c>
      <c r="F4563">
        <v>4561</v>
      </c>
      <c r="G4563">
        <f t="shared" ca="1" si="73"/>
        <v>1.2008568060978221E-4</v>
      </c>
    </row>
    <row r="4564" spans="2:7" x14ac:dyDescent="0.2">
      <c r="B4564" s="149">
        <v>38672</v>
      </c>
      <c r="C4564">
        <v>122.700287</v>
      </c>
      <c r="D4564">
        <v>1.3232451653276858E-3</v>
      </c>
      <c r="E4564">
        <v>1.3232451653276858E-3</v>
      </c>
      <c r="F4564">
        <v>4562</v>
      </c>
      <c r="G4564">
        <f t="shared" ca="1" si="73"/>
        <v>-8.98967533100852E-3</v>
      </c>
    </row>
    <row r="4565" spans="2:7" x14ac:dyDescent="0.2">
      <c r="B4565" s="149">
        <v>38670</v>
      </c>
      <c r="C4565">
        <v>122.538139</v>
      </c>
      <c r="D4565">
        <v>-1.2091477719708379E-2</v>
      </c>
      <c r="E4565">
        <v>-1.2091477719708379E-2</v>
      </c>
      <c r="F4565">
        <v>4563</v>
      </c>
      <c r="G4565">
        <f t="shared" ca="1" si="73"/>
        <v>3.6496524404722799E-2</v>
      </c>
    </row>
    <row r="4566" spans="2:7" x14ac:dyDescent="0.2">
      <c r="B4566" s="149">
        <v>38667</v>
      </c>
      <c r="C4566">
        <v>124.037941</v>
      </c>
      <c r="D4566">
        <v>2.4782323087240227E-2</v>
      </c>
      <c r="E4566">
        <v>2.4782323087240227E-2</v>
      </c>
      <c r="F4566">
        <v>4564</v>
      </c>
      <c r="G4566">
        <f t="shared" ca="1" si="73"/>
        <v>3.5712013351334574E-3</v>
      </c>
    </row>
    <row r="4567" spans="2:7" x14ac:dyDescent="0.2">
      <c r="B4567" s="149">
        <v>38666</v>
      </c>
      <c r="C4567">
        <v>121.03833</v>
      </c>
      <c r="D4567">
        <v>-1.7116402072792324E-2</v>
      </c>
      <c r="E4567">
        <v>-1.7116402072792324E-2</v>
      </c>
      <c r="F4567">
        <v>4565</v>
      </c>
      <c r="G4567">
        <f t="shared" ca="1" si="73"/>
        <v>-6.5950816916440197E-2</v>
      </c>
    </row>
    <row r="4568" spans="2:7" x14ac:dyDescent="0.2">
      <c r="B4568" s="149">
        <v>38665</v>
      </c>
      <c r="C4568">
        <v>123.14614899999999</v>
      </c>
      <c r="D4568">
        <v>-5.1810319328933256E-2</v>
      </c>
      <c r="E4568">
        <v>-5.1810319328933256E-2</v>
      </c>
      <c r="F4568">
        <v>4566</v>
      </c>
      <c r="G4568">
        <f t="shared" ca="1" si="73"/>
        <v>6.5602697537847504E-2</v>
      </c>
    </row>
    <row r="4569" spans="2:7" x14ac:dyDescent="0.2">
      <c r="B4569" s="149">
        <v>38664</v>
      </c>
      <c r="C4569">
        <v>129.87501499999999</v>
      </c>
      <c r="D4569">
        <v>3.6222422175117279E-2</v>
      </c>
      <c r="E4569">
        <v>3.6222422175117279E-2</v>
      </c>
      <c r="F4569">
        <v>4567</v>
      </c>
      <c r="G4569">
        <f t="shared" ca="1" si="73"/>
        <v>2.0169472350652596E-3</v>
      </c>
    </row>
    <row r="4570" spans="2:7" x14ac:dyDescent="0.2">
      <c r="B4570" s="149">
        <v>38663</v>
      </c>
      <c r="C4570">
        <v>125.335075</v>
      </c>
      <c r="D4570">
        <v>2.9637058309091826E-2</v>
      </c>
      <c r="E4570">
        <v>2.9637058309091826E-2</v>
      </c>
      <c r="F4570">
        <v>4568</v>
      </c>
      <c r="G4570">
        <f t="shared" ca="1" si="73"/>
        <v>-6.293804942517911E-2</v>
      </c>
    </row>
    <row r="4571" spans="2:7" x14ac:dyDescent="0.2">
      <c r="B4571" s="149">
        <v>38660</v>
      </c>
      <c r="C4571">
        <v>121.72743199999999</v>
      </c>
      <c r="D4571">
        <v>0</v>
      </c>
      <c r="E4571">
        <v>0</v>
      </c>
      <c r="F4571">
        <v>4569</v>
      </c>
      <c r="G4571">
        <f t="shared" ca="1" si="73"/>
        <v>1.2978414015640306E-2</v>
      </c>
    </row>
    <row r="4572" spans="2:7" x14ac:dyDescent="0.2">
      <c r="B4572" s="149">
        <v>38658</v>
      </c>
      <c r="C4572">
        <v>121.72743199999999</v>
      </c>
      <c r="D4572">
        <v>7.3800816489138941E-3</v>
      </c>
      <c r="E4572">
        <v>7.3800816489138941E-3</v>
      </c>
      <c r="F4572">
        <v>4570</v>
      </c>
      <c r="G4572">
        <f t="shared" ca="1" si="73"/>
        <v>-8.3812720185332049E-3</v>
      </c>
    </row>
    <row r="4573" spans="2:7" x14ac:dyDescent="0.2">
      <c r="B4573" s="149">
        <v>38656</v>
      </c>
      <c r="C4573">
        <v>120.835655</v>
      </c>
      <c r="D4573">
        <v>-2.5180035569461773E-2</v>
      </c>
      <c r="E4573">
        <v>-2.5180035569461773E-2</v>
      </c>
      <c r="F4573">
        <v>4571</v>
      </c>
      <c r="G4573">
        <f t="shared" ca="1" si="73"/>
        <v>-5.6713886119033635E-2</v>
      </c>
    </row>
    <row r="4574" spans="2:7" x14ac:dyDescent="0.2">
      <c r="B4574" s="149">
        <v>38653</v>
      </c>
      <c r="C4574">
        <v>123.95689400000001</v>
      </c>
      <c r="D4574">
        <v>4.9296781297243023E-3</v>
      </c>
      <c r="E4574">
        <v>4.9296781297243023E-3</v>
      </c>
      <c r="F4574">
        <v>4572</v>
      </c>
      <c r="G4574">
        <f t="shared" ca="1" si="73"/>
        <v>5.8004840789689427E-2</v>
      </c>
    </row>
    <row r="4575" spans="2:7" x14ac:dyDescent="0.2">
      <c r="B4575" s="149">
        <v>38652</v>
      </c>
      <c r="C4575">
        <v>123.34882399999999</v>
      </c>
      <c r="D4575">
        <v>5.00343275540742E-2</v>
      </c>
      <c r="E4575">
        <v>5.00343275540742E-2</v>
      </c>
      <c r="F4575">
        <v>4573</v>
      </c>
      <c r="G4575">
        <f t="shared" ca="1" si="73"/>
        <v>-3.2363447279707122E-2</v>
      </c>
    </row>
    <row r="4576" spans="2:7" x14ac:dyDescent="0.2">
      <c r="B4576" s="149">
        <v>38651</v>
      </c>
      <c r="C4576">
        <v>117.47123000000001</v>
      </c>
      <c r="D4576">
        <v>7.2538878647920232E-2</v>
      </c>
      <c r="E4576">
        <v>7.2538878647920232E-2</v>
      </c>
      <c r="F4576">
        <v>4574</v>
      </c>
      <c r="G4576">
        <f t="shared" ca="1" si="73"/>
        <v>6.3938257529593229E-2</v>
      </c>
    </row>
    <row r="4577" spans="2:7" x14ac:dyDescent="0.2">
      <c r="B4577" s="149">
        <v>38650</v>
      </c>
      <c r="C4577">
        <v>109.526314</v>
      </c>
      <c r="D4577">
        <v>-6.3252299285025855E-3</v>
      </c>
      <c r="E4577">
        <v>-6.3252299285025855E-3</v>
      </c>
      <c r="F4577">
        <v>4575</v>
      </c>
      <c r="G4577">
        <f t="shared" ca="1" si="73"/>
        <v>7.4904044343156182E-3</v>
      </c>
    </row>
    <row r="4578" spans="2:7" x14ac:dyDescent="0.2">
      <c r="B4578" s="149">
        <v>38649</v>
      </c>
      <c r="C4578">
        <v>110.22350299999999</v>
      </c>
      <c r="D4578">
        <v>-3.2657420018551028E-2</v>
      </c>
      <c r="E4578">
        <v>-3.2657420018551028E-2</v>
      </c>
      <c r="F4578">
        <v>4576</v>
      </c>
      <c r="G4578">
        <f t="shared" ca="1" si="73"/>
        <v>-2.9861131085116364E-2</v>
      </c>
    </row>
    <row r="4579" spans="2:7" x14ac:dyDescent="0.2">
      <c r="B4579" s="149">
        <v>38646</v>
      </c>
      <c r="C4579">
        <v>113.944641</v>
      </c>
      <c r="D4579">
        <v>1.042387035816097E-2</v>
      </c>
      <c r="E4579">
        <v>1.042387035816097E-2</v>
      </c>
      <c r="F4579">
        <v>4577</v>
      </c>
      <c r="G4579">
        <f t="shared" ca="1" si="73"/>
        <v>3.1718171152275647E-2</v>
      </c>
    </row>
    <row r="4580" spans="2:7" x14ac:dyDescent="0.2">
      <c r="B4580" s="149">
        <v>38645</v>
      </c>
      <c r="C4580">
        <v>112.76915</v>
      </c>
      <c r="D4580">
        <v>8.2635226060385116E-3</v>
      </c>
      <c r="E4580">
        <v>8.2635226060385116E-3</v>
      </c>
      <c r="F4580">
        <v>4578</v>
      </c>
      <c r="G4580">
        <f t="shared" ca="1" si="73"/>
        <v>-3.932793437421097E-2</v>
      </c>
    </row>
    <row r="4581" spans="2:7" x14ac:dyDescent="0.2">
      <c r="B4581" s="149">
        <v>38644</v>
      </c>
      <c r="C4581">
        <v>111.844917</v>
      </c>
      <c r="D4581">
        <v>-2.7217753386153714E-2</v>
      </c>
      <c r="E4581">
        <v>-2.7217753386153714E-2</v>
      </c>
      <c r="F4581">
        <v>4579</v>
      </c>
      <c r="G4581">
        <f t="shared" ca="1" si="73"/>
        <v>8.7934165291420085E-4</v>
      </c>
    </row>
    <row r="4582" spans="2:7" x14ac:dyDescent="0.2">
      <c r="B4582" s="149">
        <v>38643</v>
      </c>
      <c r="C4582">
        <v>114.97425800000001</v>
      </c>
      <c r="D4582">
        <v>2.7532232457523172E-2</v>
      </c>
      <c r="E4582">
        <v>2.7532232457523172E-2</v>
      </c>
      <c r="F4582">
        <v>4580</v>
      </c>
      <c r="G4582">
        <f t="shared" ca="1" si="73"/>
        <v>-4.8521793421112909E-2</v>
      </c>
    </row>
    <row r="4583" spans="2:7" x14ac:dyDescent="0.2">
      <c r="B4583" s="149">
        <v>38642</v>
      </c>
      <c r="C4583">
        <v>111.89357800000001</v>
      </c>
      <c r="D4583">
        <v>-3.0622394853919124E-2</v>
      </c>
      <c r="E4583">
        <v>-3.0622394853919124E-2</v>
      </c>
      <c r="F4583">
        <v>4581</v>
      </c>
      <c r="G4583">
        <f t="shared" ca="1" si="73"/>
        <v>-6.2333496370791781E-2</v>
      </c>
    </row>
    <row r="4584" spans="2:7" x14ac:dyDescent="0.2">
      <c r="B4584" s="149">
        <v>38639</v>
      </c>
      <c r="C4584">
        <v>115.428268</v>
      </c>
      <c r="D4584">
        <v>-3.2941539898533601E-2</v>
      </c>
      <c r="E4584">
        <v>-3.2941539898533601E-2</v>
      </c>
      <c r="F4584">
        <v>4582</v>
      </c>
      <c r="G4584">
        <f t="shared" ca="1" si="73"/>
        <v>-1.0789898879110639E-2</v>
      </c>
    </row>
    <row r="4585" spans="2:7" x14ac:dyDescent="0.2">
      <c r="B4585" s="149">
        <v>38638</v>
      </c>
      <c r="C4585">
        <v>119.360176</v>
      </c>
      <c r="D4585">
        <v>-1.9381852948540165E-2</v>
      </c>
      <c r="E4585">
        <v>-1.9381852948540165E-2</v>
      </c>
      <c r="F4585">
        <v>4583</v>
      </c>
      <c r="G4585">
        <f t="shared" ca="1" si="73"/>
        <v>3.9488399239999573E-3</v>
      </c>
    </row>
    <row r="4586" spans="2:7" x14ac:dyDescent="0.2">
      <c r="B4586" s="149">
        <v>38636</v>
      </c>
      <c r="C4586">
        <v>121.71932200000001</v>
      </c>
      <c r="D4586">
        <v>8.6661125086582625E-4</v>
      </c>
      <c r="E4586">
        <v>8.6661125086582625E-4</v>
      </c>
      <c r="F4586">
        <v>4584</v>
      </c>
      <c r="G4586">
        <f t="shared" ca="1" si="73"/>
        <v>-3.3122379007746949E-2</v>
      </c>
    </row>
    <row r="4587" spans="2:7" x14ac:dyDescent="0.2">
      <c r="B4587" s="149">
        <v>38635</v>
      </c>
      <c r="C4587">
        <v>121.61393</v>
      </c>
      <c r="D4587">
        <v>-8.7225844154544055E-3</v>
      </c>
      <c r="E4587">
        <v>-8.7225844154544055E-3</v>
      </c>
      <c r="F4587">
        <v>4585</v>
      </c>
      <c r="G4587">
        <f t="shared" ca="1" si="73"/>
        <v>3.3618887690472117E-2</v>
      </c>
    </row>
    <row r="4588" spans="2:7" x14ac:dyDescent="0.2">
      <c r="B4588" s="149">
        <v>38632</v>
      </c>
      <c r="C4588">
        <v>122.68405199999999</v>
      </c>
      <c r="D4588">
        <v>8.3288350569463536E-3</v>
      </c>
      <c r="E4588">
        <v>8.3288350569463536E-3</v>
      </c>
      <c r="F4588">
        <v>4586</v>
      </c>
      <c r="G4588">
        <f t="shared" ca="1" si="73"/>
        <v>-2.4088109495008637E-3</v>
      </c>
    </row>
    <row r="4589" spans="2:7" x14ac:dyDescent="0.2">
      <c r="B4589" s="149">
        <v>38631</v>
      </c>
      <c r="C4589">
        <v>121.670677</v>
      </c>
      <c r="D4589">
        <v>-4.2063017416050938E-2</v>
      </c>
      <c r="E4589">
        <v>-4.2063017416050938E-2</v>
      </c>
      <c r="F4589">
        <v>4587</v>
      </c>
      <c r="G4589">
        <f t="shared" ca="1" si="73"/>
        <v>1.1102778482637247E-2</v>
      </c>
    </row>
    <row r="4590" spans="2:7" x14ac:dyDescent="0.2">
      <c r="B4590" s="149">
        <v>38630</v>
      </c>
      <c r="C4590">
        <v>127.013237</v>
      </c>
      <c r="D4590">
        <v>3.221785887892701E-2</v>
      </c>
      <c r="E4590">
        <v>3.221785887892701E-2</v>
      </c>
      <c r="F4590">
        <v>4588</v>
      </c>
      <c r="G4590">
        <f t="shared" ca="1" si="73"/>
        <v>-2.8058213047785781E-2</v>
      </c>
    </row>
    <row r="4591" spans="2:7" x14ac:dyDescent="0.2">
      <c r="B4591" s="149">
        <v>38629</v>
      </c>
      <c r="C4591">
        <v>123.048866</v>
      </c>
      <c r="D4591">
        <v>-3.3488112542969782E-3</v>
      </c>
      <c r="E4591">
        <v>-3.3488112542969782E-3</v>
      </c>
      <c r="F4591">
        <v>4589</v>
      </c>
      <c r="G4591">
        <f t="shared" ca="1" si="73"/>
        <v>-4.5207129272002364E-2</v>
      </c>
    </row>
    <row r="4592" spans="2:7" x14ac:dyDescent="0.2">
      <c r="B4592" s="149">
        <v>38628</v>
      </c>
      <c r="C4592">
        <v>123.462318</v>
      </c>
      <c r="D4592">
        <v>2.947313919782299E-2</v>
      </c>
      <c r="E4592">
        <v>2.947313919782299E-2</v>
      </c>
      <c r="F4592">
        <v>4590</v>
      </c>
      <c r="G4592">
        <f t="shared" ca="1" si="73"/>
        <v>-1.5356147390983083E-2</v>
      </c>
    </row>
    <row r="4593" spans="2:7" x14ac:dyDescent="0.2">
      <c r="B4593" s="149">
        <v>38625</v>
      </c>
      <c r="C4593">
        <v>119.927673</v>
      </c>
      <c r="D4593">
        <v>-5.4820743390146441E-2</v>
      </c>
      <c r="E4593">
        <v>-5.4820743390146441E-2</v>
      </c>
      <c r="F4593">
        <v>4591</v>
      </c>
      <c r="G4593">
        <f t="shared" ca="1" si="73"/>
        <v>-0.10048832889179274</v>
      </c>
    </row>
    <row r="4594" spans="2:7" x14ac:dyDescent="0.2">
      <c r="B4594" s="149">
        <v>38624</v>
      </c>
      <c r="C4594">
        <v>126.883522</v>
      </c>
      <c r="D4594">
        <v>-1.8684318185469052E-2</v>
      </c>
      <c r="E4594">
        <v>-1.8684318185469052E-2</v>
      </c>
      <c r="F4594">
        <v>4592</v>
      </c>
      <c r="G4594">
        <f t="shared" ca="1" si="73"/>
        <v>-4.3400181644517227E-2</v>
      </c>
    </row>
    <row r="4595" spans="2:7" x14ac:dyDescent="0.2">
      <c r="B4595" s="149">
        <v>38623</v>
      </c>
      <c r="C4595">
        <v>129.29939300000001</v>
      </c>
      <c r="D4595">
        <v>5.4200132004739318E-2</v>
      </c>
      <c r="E4595">
        <v>5.4200132004739318E-2</v>
      </c>
      <c r="F4595">
        <v>4593</v>
      </c>
      <c r="G4595">
        <f t="shared" ca="1" si="73"/>
        <v>9.2435607822881433E-2</v>
      </c>
    </row>
    <row r="4596" spans="2:7" x14ac:dyDescent="0.2">
      <c r="B4596" s="149">
        <v>38622</v>
      </c>
      <c r="C4596">
        <v>122.651657</v>
      </c>
      <c r="D4596">
        <v>5.4506475497929509E-2</v>
      </c>
      <c r="E4596">
        <v>5.4506475497929509E-2</v>
      </c>
      <c r="F4596">
        <v>4594</v>
      </c>
      <c r="G4596">
        <f t="shared" ca="1" si="73"/>
        <v>1.5301002586501241E-2</v>
      </c>
    </row>
    <row r="4597" spans="2:7" x14ac:dyDescent="0.2">
      <c r="B4597" s="149">
        <v>38621</v>
      </c>
      <c r="C4597">
        <v>116.311905</v>
      </c>
      <c r="D4597">
        <v>4.2811381686939765E-2</v>
      </c>
      <c r="E4597">
        <v>4.2811381686939765E-2</v>
      </c>
      <c r="F4597">
        <v>4595</v>
      </c>
      <c r="G4597">
        <f t="shared" ca="1" si="73"/>
        <v>-5.3687601240158915E-2</v>
      </c>
    </row>
    <row r="4598" spans="2:7" x14ac:dyDescent="0.2">
      <c r="B4598" s="149">
        <v>38618</v>
      </c>
      <c r="C4598">
        <v>111.536858</v>
      </c>
      <c r="D4598">
        <v>6.8001751786700634E-2</v>
      </c>
      <c r="E4598">
        <v>6.8001751786700634E-2</v>
      </c>
      <c r="F4598">
        <v>4596</v>
      </c>
      <c r="G4598">
        <f t="shared" ca="1" si="73"/>
        <v>4.6153985509704652E-3</v>
      </c>
    </row>
    <row r="4599" spans="2:7" x14ac:dyDescent="0.2">
      <c r="B4599" s="149">
        <v>38617</v>
      </c>
      <c r="C4599">
        <v>104.435089</v>
      </c>
      <c r="D4599">
        <v>-5.501780548166841E-2</v>
      </c>
      <c r="E4599">
        <v>-5.501780548166841E-2</v>
      </c>
      <c r="F4599">
        <v>4597</v>
      </c>
      <c r="G4599">
        <f t="shared" ca="1" si="73"/>
        <v>-1.1414550193202086E-3</v>
      </c>
    </row>
    <row r="4600" spans="2:7" x14ac:dyDescent="0.2">
      <c r="B4600" s="149">
        <v>38616</v>
      </c>
      <c r="C4600">
        <v>110.515404</v>
      </c>
      <c r="D4600">
        <v>-4.2629193021266588E-2</v>
      </c>
      <c r="E4600">
        <v>-4.2629193021266588E-2</v>
      </c>
      <c r="F4600">
        <v>4598</v>
      </c>
      <c r="G4600">
        <f t="shared" ca="1" si="73"/>
        <v>1.1806356521725327E-2</v>
      </c>
    </row>
    <row r="4601" spans="2:7" x14ac:dyDescent="0.2">
      <c r="B4601" s="149">
        <v>38615</v>
      </c>
      <c r="C4601">
        <v>115.436363</v>
      </c>
      <c r="D4601">
        <v>-2.7191240710369581E-2</v>
      </c>
      <c r="E4601">
        <v>-2.7191240710369581E-2</v>
      </c>
      <c r="F4601">
        <v>4599</v>
      </c>
      <c r="G4601">
        <f t="shared" ca="1" si="73"/>
        <v>1.6553082824458713E-2</v>
      </c>
    </row>
    <row r="4602" spans="2:7" x14ac:dyDescent="0.2">
      <c r="B4602" s="149">
        <v>38614</v>
      </c>
      <c r="C4602">
        <v>118.66295599999999</v>
      </c>
      <c r="D4602">
        <v>-2.6795213214745314E-2</v>
      </c>
      <c r="E4602">
        <v>-2.6795213214745314E-2</v>
      </c>
      <c r="F4602">
        <v>4600</v>
      </c>
      <c r="G4602">
        <f t="shared" ca="1" si="73"/>
        <v>-1.4972394533589485E-2</v>
      </c>
    </row>
    <row r="4603" spans="2:7" x14ac:dyDescent="0.2">
      <c r="B4603" s="149">
        <v>38611</v>
      </c>
      <c r="C4603">
        <v>121.930099</v>
      </c>
      <c r="D4603">
        <v>4.0470586552720872E-2</v>
      </c>
      <c r="E4603">
        <v>4.0470586552720872E-2</v>
      </c>
      <c r="F4603">
        <v>4601</v>
      </c>
      <c r="G4603">
        <f t="shared" ca="1" si="73"/>
        <v>9.8657295924348427E-3</v>
      </c>
    </row>
    <row r="4604" spans="2:7" x14ac:dyDescent="0.2">
      <c r="B4604" s="149">
        <v>38610</v>
      </c>
      <c r="C4604">
        <v>117.187454</v>
      </c>
      <c r="D4604">
        <v>-2.3310897471852936E-2</v>
      </c>
      <c r="E4604">
        <v>-2.3310897471852936E-2</v>
      </c>
      <c r="F4604">
        <v>4602</v>
      </c>
      <c r="G4604">
        <f t="shared" ca="1" si="73"/>
        <v>4.6196218669475556E-2</v>
      </c>
    </row>
    <row r="4605" spans="2:7" x14ac:dyDescent="0.2">
      <c r="B4605" s="149">
        <v>38609</v>
      </c>
      <c r="C4605">
        <v>119.984398</v>
      </c>
      <c r="D4605">
        <v>8.7835182709265977E-2</v>
      </c>
      <c r="E4605">
        <v>8.7835182709265977E-2</v>
      </c>
      <c r="F4605">
        <v>4603</v>
      </c>
      <c r="G4605">
        <f t="shared" ca="1" si="73"/>
        <v>1.5156327847114315E-2</v>
      </c>
    </row>
    <row r="4606" spans="2:7" x14ac:dyDescent="0.2">
      <c r="B4606" s="149">
        <v>38608</v>
      </c>
      <c r="C4606">
        <v>110.296486</v>
      </c>
      <c r="D4606">
        <v>4.6297085497366122E-2</v>
      </c>
      <c r="E4606">
        <v>4.6297085497366122E-2</v>
      </c>
      <c r="F4606">
        <v>4604</v>
      </c>
      <c r="G4606">
        <f t="shared" ca="1" si="73"/>
        <v>2.4157653576559468E-2</v>
      </c>
    </row>
    <row r="4607" spans="2:7" x14ac:dyDescent="0.2">
      <c r="B4607" s="149">
        <v>38607</v>
      </c>
      <c r="C4607">
        <v>105.416031</v>
      </c>
      <c r="D4607">
        <v>2.2007454691744893E-2</v>
      </c>
      <c r="E4607">
        <v>2.2007454691744893E-2</v>
      </c>
      <c r="F4607">
        <v>4605</v>
      </c>
      <c r="G4607">
        <f t="shared" ca="1" si="73"/>
        <v>4.8784340820109129E-2</v>
      </c>
    </row>
    <row r="4608" spans="2:7" x14ac:dyDescent="0.2">
      <c r="B4608" s="149">
        <v>38604</v>
      </c>
      <c r="C4608">
        <v>103.146049</v>
      </c>
      <c r="D4608">
        <v>2.0043288280338554E-2</v>
      </c>
      <c r="E4608">
        <v>2.0043288280338554E-2</v>
      </c>
      <c r="F4608">
        <v>4606</v>
      </c>
      <c r="G4608">
        <f t="shared" ca="1" si="73"/>
        <v>-3.1774661212735811E-2</v>
      </c>
    </row>
    <row r="4609" spans="2:7" x14ac:dyDescent="0.2">
      <c r="B4609" s="149">
        <v>38603</v>
      </c>
      <c r="C4609">
        <v>101.119286</v>
      </c>
      <c r="D4609">
        <v>3.2447547935075101E-2</v>
      </c>
      <c r="E4609">
        <v>3.2447547935075101E-2</v>
      </c>
      <c r="F4609">
        <v>4607</v>
      </c>
      <c r="G4609">
        <f t="shared" ca="1" si="73"/>
        <v>1.4780382638706097E-2</v>
      </c>
    </row>
    <row r="4610" spans="2:7" x14ac:dyDescent="0.2">
      <c r="B4610" s="149">
        <v>38601</v>
      </c>
      <c r="C4610">
        <v>97.941329999999994</v>
      </c>
      <c r="D4610">
        <v>-1.8177798971848774E-3</v>
      </c>
      <c r="E4610">
        <v>-1.8177798971848774E-3</v>
      </c>
      <c r="F4610">
        <v>4608</v>
      </c>
      <c r="G4610">
        <f t="shared" ca="1" si="73"/>
        <v>-1.0966998944743509E-2</v>
      </c>
    </row>
    <row r="4611" spans="2:7" x14ac:dyDescent="0.2">
      <c r="B4611" s="149">
        <v>38600</v>
      </c>
      <c r="C4611">
        <v>98.119690000000006</v>
      </c>
      <c r="D4611">
        <v>1.7144221119144647E-2</v>
      </c>
      <c r="E4611">
        <v>1.7144221119144647E-2</v>
      </c>
      <c r="F4611">
        <v>4609</v>
      </c>
      <c r="G4611">
        <f t="shared" ref="G4611:G4674" ca="1" si="74">_xlfn.NORM.INV(RAND(),$N$5,$N$6)</f>
        <v>3.4075237321609324E-2</v>
      </c>
    </row>
    <row r="4612" spans="2:7" x14ac:dyDescent="0.2">
      <c r="B4612" s="149">
        <v>38597</v>
      </c>
      <c r="C4612">
        <v>96.465857999999997</v>
      </c>
      <c r="D4612">
        <v>1.4753841568885356E-2</v>
      </c>
      <c r="E4612">
        <v>1.4753841568885356E-2</v>
      </c>
      <c r="F4612">
        <v>4610</v>
      </c>
      <c r="G4612">
        <f t="shared" ca="1" si="74"/>
        <v>8.9061887462475453E-2</v>
      </c>
    </row>
    <row r="4613" spans="2:7" x14ac:dyDescent="0.2">
      <c r="B4613" s="149">
        <v>38596</v>
      </c>
      <c r="C4613">
        <v>95.063309000000004</v>
      </c>
      <c r="D4613">
        <v>-7.1967894617889433E-3</v>
      </c>
      <c r="E4613">
        <v>-7.1967894617889433E-3</v>
      </c>
      <c r="F4613">
        <v>4611</v>
      </c>
      <c r="G4613">
        <f t="shared" ca="1" si="74"/>
        <v>-5.4582635884518019E-2</v>
      </c>
    </row>
    <row r="4614" spans="2:7" x14ac:dyDescent="0.2">
      <c r="B4614" s="149">
        <v>38595</v>
      </c>
      <c r="C4614">
        <v>95.752419000000003</v>
      </c>
      <c r="D4614">
        <v>1.9419846053925577E-2</v>
      </c>
      <c r="E4614">
        <v>1.9419846053925577E-2</v>
      </c>
      <c r="F4614">
        <v>4612</v>
      </c>
      <c r="G4614">
        <f t="shared" ca="1" si="74"/>
        <v>2.4107344671418906E-3</v>
      </c>
    </row>
    <row r="4615" spans="2:7" x14ac:dyDescent="0.2">
      <c r="B4615" s="149">
        <v>38594</v>
      </c>
      <c r="C4615">
        <v>93.928344999999993</v>
      </c>
      <c r="D4615">
        <v>4.7748233030094844E-2</v>
      </c>
      <c r="E4615">
        <v>4.7748233030094844E-2</v>
      </c>
      <c r="F4615">
        <v>4613</v>
      </c>
      <c r="G4615">
        <f t="shared" ca="1" si="74"/>
        <v>-1.3702656550659354E-2</v>
      </c>
    </row>
    <row r="4616" spans="2:7" x14ac:dyDescent="0.2">
      <c r="B4616" s="149">
        <v>38593</v>
      </c>
      <c r="C4616">
        <v>89.647819999999996</v>
      </c>
      <c r="D4616">
        <v>2.8173015643198365E-2</v>
      </c>
      <c r="E4616">
        <v>2.8173015643198365E-2</v>
      </c>
      <c r="F4616">
        <v>4614</v>
      </c>
      <c r="G4616">
        <f t="shared" ca="1" si="74"/>
        <v>7.3290266202078588E-3</v>
      </c>
    </row>
    <row r="4617" spans="2:7" x14ac:dyDescent="0.2">
      <c r="B4617" s="149">
        <v>38590</v>
      </c>
      <c r="C4617">
        <v>87.191376000000005</v>
      </c>
      <c r="D4617">
        <v>4.6520496252743274E-4</v>
      </c>
      <c r="E4617">
        <v>4.6520496252743274E-4</v>
      </c>
      <c r="F4617">
        <v>4615</v>
      </c>
      <c r="G4617">
        <f t="shared" ca="1" si="74"/>
        <v>-1.4599927188448717E-2</v>
      </c>
    </row>
    <row r="4618" spans="2:7" x14ac:dyDescent="0.2">
      <c r="B4618" s="149">
        <v>38589</v>
      </c>
      <c r="C4618">
        <v>87.150833000000006</v>
      </c>
      <c r="D4618">
        <v>2.3309867012938821E-3</v>
      </c>
      <c r="E4618">
        <v>2.3309867012938821E-3</v>
      </c>
      <c r="F4618">
        <v>4616</v>
      </c>
      <c r="G4618">
        <f t="shared" ca="1" si="74"/>
        <v>-2.8812899206584416E-2</v>
      </c>
    </row>
    <row r="4619" spans="2:7" x14ac:dyDescent="0.2">
      <c r="B4619" s="149">
        <v>38588</v>
      </c>
      <c r="C4619">
        <v>86.948158000000006</v>
      </c>
      <c r="D4619">
        <v>2.9270504494219435E-2</v>
      </c>
      <c r="E4619">
        <v>2.9270504494219435E-2</v>
      </c>
      <c r="F4619">
        <v>4617</v>
      </c>
      <c r="G4619">
        <f t="shared" ca="1" si="74"/>
        <v>4.1424049477150497E-2</v>
      </c>
    </row>
    <row r="4620" spans="2:7" x14ac:dyDescent="0.2">
      <c r="B4620" s="149">
        <v>38587</v>
      </c>
      <c r="C4620">
        <v>84.475516999999996</v>
      </c>
      <c r="D4620">
        <v>-2.1871638409920232E-2</v>
      </c>
      <c r="E4620">
        <v>-2.1871638409920232E-2</v>
      </c>
      <c r="F4620">
        <v>4618</v>
      </c>
      <c r="G4620">
        <f t="shared" ca="1" si="74"/>
        <v>-1.0163561831434798E-2</v>
      </c>
    </row>
    <row r="4621" spans="2:7" x14ac:dyDescent="0.2">
      <c r="B4621" s="149">
        <v>38586</v>
      </c>
      <c r="C4621">
        <v>86.364448999999993</v>
      </c>
      <c r="D4621">
        <v>1.1392593724978846E-2</v>
      </c>
      <c r="E4621">
        <v>1.1392593724978846E-2</v>
      </c>
      <c r="F4621">
        <v>4619</v>
      </c>
      <c r="G4621">
        <f t="shared" ca="1" si="74"/>
        <v>-1.213727965672123E-2</v>
      </c>
    </row>
    <row r="4622" spans="2:7" x14ac:dyDescent="0.2">
      <c r="B4622" s="149">
        <v>38583</v>
      </c>
      <c r="C4622">
        <v>85.391616999999997</v>
      </c>
      <c r="D4622">
        <v>-1.7077333472813122E-2</v>
      </c>
      <c r="E4622">
        <v>-1.7077333472813122E-2</v>
      </c>
      <c r="F4622">
        <v>4620</v>
      </c>
      <c r="G4622">
        <f t="shared" ca="1" si="74"/>
        <v>4.3002117734264128E-2</v>
      </c>
    </row>
    <row r="4623" spans="2:7" x14ac:dyDescent="0.2">
      <c r="B4623" s="149">
        <v>38582</v>
      </c>
      <c r="C4623">
        <v>86.875214</v>
      </c>
      <c r="D4623">
        <v>1.9115713098523834E-2</v>
      </c>
      <c r="E4623">
        <v>1.9115713098523834E-2</v>
      </c>
      <c r="F4623">
        <v>4621</v>
      </c>
      <c r="G4623">
        <f t="shared" ca="1" si="74"/>
        <v>7.0287359660990339E-2</v>
      </c>
    </row>
    <row r="4624" spans="2:7" x14ac:dyDescent="0.2">
      <c r="B4624" s="149">
        <v>38581</v>
      </c>
      <c r="C4624">
        <v>85.245682000000002</v>
      </c>
      <c r="D4624">
        <v>3.6573200682857257E-2</v>
      </c>
      <c r="E4624">
        <v>3.6573200682857257E-2</v>
      </c>
      <c r="F4624">
        <v>4622</v>
      </c>
      <c r="G4624">
        <f t="shared" ca="1" si="74"/>
        <v>2.7419972992685079E-3</v>
      </c>
    </row>
    <row r="4625" spans="2:7" x14ac:dyDescent="0.2">
      <c r="B4625" s="149">
        <v>38580</v>
      </c>
      <c r="C4625">
        <v>82.237976000000003</v>
      </c>
      <c r="D4625">
        <v>3.7603246961398608E-3</v>
      </c>
      <c r="E4625">
        <v>3.7603246961398608E-3</v>
      </c>
      <c r="F4625">
        <v>4623</v>
      </c>
      <c r="G4625">
        <f t="shared" ca="1" si="74"/>
        <v>2.0257455797077573E-3</v>
      </c>
    </row>
    <row r="4626" spans="2:7" x14ac:dyDescent="0.2">
      <c r="B4626" s="149">
        <v>38576</v>
      </c>
      <c r="C4626">
        <v>81.929893000000007</v>
      </c>
      <c r="D4626">
        <v>6.7744098967737676E-3</v>
      </c>
      <c r="E4626">
        <v>6.7744098967737676E-3</v>
      </c>
      <c r="F4626">
        <v>4624</v>
      </c>
      <c r="G4626">
        <f t="shared" ca="1" si="74"/>
        <v>-2.2962936606593931E-2</v>
      </c>
    </row>
    <row r="4627" spans="2:7" x14ac:dyDescent="0.2">
      <c r="B4627" s="149">
        <v>38575</v>
      </c>
      <c r="C4627">
        <v>81.378601000000003</v>
      </c>
      <c r="D4627">
        <v>4.0530577427041345E-2</v>
      </c>
      <c r="E4627">
        <v>4.0530577427041345E-2</v>
      </c>
      <c r="F4627">
        <v>4625</v>
      </c>
      <c r="G4627">
        <f t="shared" ca="1" si="74"/>
        <v>5.9263767812288509E-2</v>
      </c>
    </row>
    <row r="4628" spans="2:7" x14ac:dyDescent="0.2">
      <c r="B4628" s="149">
        <v>38574</v>
      </c>
      <c r="C4628">
        <v>78.208754999999996</v>
      </c>
      <c r="D4628">
        <v>1.4699757744847329E-2</v>
      </c>
      <c r="E4628">
        <v>1.4699757744847329E-2</v>
      </c>
      <c r="F4628">
        <v>4626</v>
      </c>
      <c r="G4628">
        <f t="shared" ca="1" si="74"/>
        <v>3.5080087629096937E-2</v>
      </c>
    </row>
    <row r="4629" spans="2:7" x14ac:dyDescent="0.2">
      <c r="B4629" s="149">
        <v>38573</v>
      </c>
      <c r="C4629">
        <v>77.075760000000002</v>
      </c>
      <c r="D4629">
        <v>-9.9762011170966588E-5</v>
      </c>
      <c r="E4629">
        <v>-9.9762011170966588E-5</v>
      </c>
      <c r="F4629">
        <v>4627</v>
      </c>
      <c r="G4629">
        <f t="shared" ca="1" si="74"/>
        <v>1.098978172223147E-2</v>
      </c>
    </row>
    <row r="4630" spans="2:7" x14ac:dyDescent="0.2">
      <c r="B4630" s="149">
        <v>38572</v>
      </c>
      <c r="C4630">
        <v>77.083449999999999</v>
      </c>
      <c r="D4630">
        <v>8.1654212932506035E-3</v>
      </c>
      <c r="E4630">
        <v>8.1654212932506035E-3</v>
      </c>
      <c r="F4630">
        <v>4628</v>
      </c>
      <c r="G4630">
        <f t="shared" ca="1" si="74"/>
        <v>-2.9124229225077247E-2</v>
      </c>
    </row>
    <row r="4631" spans="2:7" x14ac:dyDescent="0.2">
      <c r="B4631" s="149">
        <v>38569</v>
      </c>
      <c r="C4631">
        <v>76.459129000000004</v>
      </c>
      <c r="D4631">
        <v>2.3841353506371329E-2</v>
      </c>
      <c r="E4631">
        <v>2.3841353506371329E-2</v>
      </c>
      <c r="F4631">
        <v>4629</v>
      </c>
      <c r="G4631">
        <f t="shared" ca="1" si="74"/>
        <v>-4.0311004331248651E-2</v>
      </c>
    </row>
    <row r="4632" spans="2:7" x14ac:dyDescent="0.2">
      <c r="B4632" s="149">
        <v>38568</v>
      </c>
      <c r="C4632">
        <v>74.678687999999994</v>
      </c>
      <c r="D4632">
        <v>9.2709408411147404E-3</v>
      </c>
      <c r="E4632">
        <v>9.2709408411147404E-3</v>
      </c>
      <c r="F4632">
        <v>4630</v>
      </c>
      <c r="G4632">
        <f t="shared" ca="1" si="74"/>
        <v>-2.004649646159146E-3</v>
      </c>
    </row>
    <row r="4633" spans="2:7" x14ac:dyDescent="0.2">
      <c r="B4633" s="149">
        <v>38567</v>
      </c>
      <c r="C4633">
        <v>73.992705999999998</v>
      </c>
      <c r="D4633">
        <v>9.8885753800817804E-3</v>
      </c>
      <c r="E4633">
        <v>9.8885753800817804E-3</v>
      </c>
      <c r="F4633">
        <v>4631</v>
      </c>
      <c r="G4633">
        <f t="shared" ca="1" si="74"/>
        <v>4.4080034089786606E-3</v>
      </c>
    </row>
    <row r="4634" spans="2:7" x14ac:dyDescent="0.2">
      <c r="B4634" s="149">
        <v>38566</v>
      </c>
      <c r="C4634">
        <v>73.268187999999995</v>
      </c>
      <c r="D4634">
        <v>-6.8952882691562262E-3</v>
      </c>
      <c r="E4634">
        <v>-6.8952882691562262E-3</v>
      </c>
      <c r="F4634">
        <v>4632</v>
      </c>
      <c r="G4634">
        <f t="shared" ca="1" si="74"/>
        <v>1.8639042493581809E-2</v>
      </c>
    </row>
    <row r="4635" spans="2:7" x14ac:dyDescent="0.2">
      <c r="B4635" s="149">
        <v>38565</v>
      </c>
      <c r="C4635">
        <v>73.776900999999995</v>
      </c>
      <c r="D4635">
        <v>1.1518551512594271E-2</v>
      </c>
      <c r="E4635">
        <v>1.1518551512594271E-2</v>
      </c>
      <c r="F4635">
        <v>4633</v>
      </c>
      <c r="G4635">
        <f t="shared" ca="1" si="74"/>
        <v>4.3091026242798609E-3</v>
      </c>
    </row>
    <row r="4636" spans="2:7" x14ac:dyDescent="0.2">
      <c r="B4636" s="149">
        <v>38562</v>
      </c>
      <c r="C4636">
        <v>72.936774999999997</v>
      </c>
      <c r="D4636">
        <v>1.4581462816010823E-2</v>
      </c>
      <c r="E4636">
        <v>1.4581462816010823E-2</v>
      </c>
      <c r="F4636">
        <v>4634</v>
      </c>
      <c r="G4636">
        <f t="shared" ca="1" si="74"/>
        <v>6.4726664303324161E-2</v>
      </c>
    </row>
    <row r="4637" spans="2:7" x14ac:dyDescent="0.2">
      <c r="B4637" s="149">
        <v>38561</v>
      </c>
      <c r="C4637">
        <v>71.888535000000005</v>
      </c>
      <c r="D4637">
        <v>0</v>
      </c>
      <c r="E4637">
        <v>0</v>
      </c>
      <c r="F4637">
        <v>4635</v>
      </c>
      <c r="G4637">
        <f t="shared" ca="1" si="74"/>
        <v>3.6330112199289299E-3</v>
      </c>
    </row>
    <row r="4638" spans="2:7" x14ac:dyDescent="0.2">
      <c r="B4638" s="149">
        <v>38560</v>
      </c>
      <c r="C4638">
        <v>71.888535000000005</v>
      </c>
      <c r="D4638">
        <v>9.0878855555073558E-3</v>
      </c>
      <c r="E4638">
        <v>9.0878855555073558E-3</v>
      </c>
      <c r="F4638">
        <v>4636</v>
      </c>
      <c r="G4638">
        <f t="shared" ca="1" si="74"/>
        <v>-8.2512327191140121E-3</v>
      </c>
    </row>
    <row r="4639" spans="2:7" x14ac:dyDescent="0.2">
      <c r="B4639" s="149">
        <v>38559</v>
      </c>
      <c r="C4639">
        <v>71.241104000000007</v>
      </c>
      <c r="D4639">
        <v>1.593747900133698E-2</v>
      </c>
      <c r="E4639">
        <v>1.593747900133698E-2</v>
      </c>
      <c r="F4639">
        <v>4637</v>
      </c>
      <c r="G4639">
        <f t="shared" ca="1" si="74"/>
        <v>-2.2117497381022932E-2</v>
      </c>
    </row>
    <row r="4640" spans="2:7" x14ac:dyDescent="0.2">
      <c r="B4640" s="149">
        <v>38558</v>
      </c>
      <c r="C4640">
        <v>70.123512000000005</v>
      </c>
      <c r="D4640">
        <v>5.5085176106593137E-2</v>
      </c>
      <c r="E4640">
        <v>5.5085176106593137E-2</v>
      </c>
      <c r="F4640">
        <v>4638</v>
      </c>
      <c r="G4640">
        <f t="shared" ca="1" si="74"/>
        <v>1.0003528474818052E-2</v>
      </c>
    </row>
    <row r="4641" spans="2:7" x14ac:dyDescent="0.2">
      <c r="B4641" s="149">
        <v>38555</v>
      </c>
      <c r="C4641">
        <v>66.462418</v>
      </c>
      <c r="D4641">
        <v>2.6744606306261564E-3</v>
      </c>
      <c r="E4641">
        <v>2.6744606306261564E-3</v>
      </c>
      <c r="F4641">
        <v>4639</v>
      </c>
      <c r="G4641">
        <f t="shared" ca="1" si="74"/>
        <v>1.5213758027879255E-2</v>
      </c>
    </row>
    <row r="4642" spans="2:7" x14ac:dyDescent="0.2">
      <c r="B4642" s="149">
        <v>38554</v>
      </c>
      <c r="C4642">
        <v>66.285140999999996</v>
      </c>
      <c r="D4642">
        <v>-7.6161648046240938E-3</v>
      </c>
      <c r="E4642">
        <v>-7.6161648046240938E-3</v>
      </c>
      <c r="F4642">
        <v>4640</v>
      </c>
      <c r="G4642">
        <f t="shared" ca="1" si="74"/>
        <v>-2.5133110737235488E-3</v>
      </c>
    </row>
    <row r="4643" spans="2:7" x14ac:dyDescent="0.2">
      <c r="B4643" s="149">
        <v>38553</v>
      </c>
      <c r="C4643">
        <v>66.793853999999996</v>
      </c>
      <c r="D4643">
        <v>-9.1469492254125061E-3</v>
      </c>
      <c r="E4643">
        <v>-9.1469492254125061E-3</v>
      </c>
      <c r="F4643">
        <v>4641</v>
      </c>
      <c r="G4643">
        <f t="shared" ca="1" si="74"/>
        <v>2.8639681695697472E-2</v>
      </c>
    </row>
    <row r="4644" spans="2:7" x14ac:dyDescent="0.2">
      <c r="B4644" s="149">
        <v>38552</v>
      </c>
      <c r="C4644">
        <v>67.410454000000001</v>
      </c>
      <c r="D4644">
        <v>-8.7271858980751665E-3</v>
      </c>
      <c r="E4644">
        <v>-8.7271858980751665E-3</v>
      </c>
      <c r="F4644">
        <v>4642</v>
      </c>
      <c r="G4644">
        <f t="shared" ca="1" si="74"/>
        <v>-1.8468616103535299E-3</v>
      </c>
    </row>
    <row r="4645" spans="2:7" x14ac:dyDescent="0.2">
      <c r="B4645" s="149">
        <v>38551</v>
      </c>
      <c r="C4645">
        <v>68.003936999999993</v>
      </c>
      <c r="D4645">
        <v>6.9622223862223212E-3</v>
      </c>
      <c r="E4645">
        <v>6.9622223862223212E-3</v>
      </c>
      <c r="F4645">
        <v>4643</v>
      </c>
      <c r="G4645">
        <f t="shared" ca="1" si="74"/>
        <v>-3.3592865327101221E-2</v>
      </c>
    </row>
    <row r="4646" spans="2:7" x14ac:dyDescent="0.2">
      <c r="B4646" s="149">
        <v>38548</v>
      </c>
      <c r="C4646">
        <v>67.533752000000007</v>
      </c>
      <c r="D4646">
        <v>1.1661124785429243E-2</v>
      </c>
      <c r="E4646">
        <v>1.1661124785429243E-2</v>
      </c>
      <c r="F4646">
        <v>4644</v>
      </c>
      <c r="G4646">
        <f t="shared" ca="1" si="74"/>
        <v>-2.2572253995387288E-4</v>
      </c>
    </row>
    <row r="4647" spans="2:7" x14ac:dyDescent="0.2">
      <c r="B4647" s="149">
        <v>38547</v>
      </c>
      <c r="C4647">
        <v>66.755309999999994</v>
      </c>
      <c r="D4647">
        <v>2.9845288505525053E-2</v>
      </c>
      <c r="E4647">
        <v>2.9845288505525053E-2</v>
      </c>
      <c r="F4647">
        <v>4645</v>
      </c>
      <c r="G4647">
        <f t="shared" ca="1" si="74"/>
        <v>4.9988123214687208E-2</v>
      </c>
    </row>
    <row r="4648" spans="2:7" x14ac:dyDescent="0.2">
      <c r="B4648" s="149">
        <v>38546</v>
      </c>
      <c r="C4648">
        <v>64.820717000000002</v>
      </c>
      <c r="D4648">
        <v>3.5459660250945282E-2</v>
      </c>
      <c r="E4648">
        <v>3.5459660250945282E-2</v>
      </c>
      <c r="F4648">
        <v>4646</v>
      </c>
      <c r="G4648">
        <f t="shared" ca="1" si="74"/>
        <v>-1.9897699127046951E-2</v>
      </c>
    </row>
    <row r="4649" spans="2:7" x14ac:dyDescent="0.2">
      <c r="B4649" s="149">
        <v>38545</v>
      </c>
      <c r="C4649">
        <v>62.600909999999999</v>
      </c>
      <c r="D4649">
        <v>4.9272751449257678E-4</v>
      </c>
      <c r="E4649">
        <v>4.9272751449257678E-4</v>
      </c>
      <c r="F4649">
        <v>4647</v>
      </c>
      <c r="G4649">
        <f t="shared" ca="1" si="74"/>
        <v>1.2984901570340397E-2</v>
      </c>
    </row>
    <row r="4650" spans="2:7" x14ac:dyDescent="0.2">
      <c r="B4650" s="149">
        <v>38544</v>
      </c>
      <c r="C4650">
        <v>62.570079999999997</v>
      </c>
      <c r="D4650">
        <v>3.0072192378190001E-2</v>
      </c>
      <c r="E4650">
        <v>3.0072192378190001E-2</v>
      </c>
      <c r="F4650">
        <v>4648</v>
      </c>
      <c r="G4650">
        <f t="shared" ca="1" si="74"/>
        <v>-3.7621835567128083E-3</v>
      </c>
    </row>
    <row r="4651" spans="2:7" x14ac:dyDescent="0.2">
      <c r="B4651" s="149">
        <v>38541</v>
      </c>
      <c r="C4651">
        <v>60.743392999999998</v>
      </c>
      <c r="D4651">
        <v>7.0276457414949305E-3</v>
      </c>
      <c r="E4651">
        <v>7.0276457414949305E-3</v>
      </c>
      <c r="F4651">
        <v>4649</v>
      </c>
      <c r="G4651">
        <f t="shared" ca="1" si="74"/>
        <v>4.5795339815208856E-3</v>
      </c>
    </row>
    <row r="4652" spans="2:7" x14ac:dyDescent="0.2">
      <c r="B4652" s="149">
        <v>38540</v>
      </c>
      <c r="C4652">
        <v>60.319488999999997</v>
      </c>
      <c r="D4652">
        <v>1.2288263272361889E-2</v>
      </c>
      <c r="E4652">
        <v>1.2288263272361889E-2</v>
      </c>
      <c r="F4652">
        <v>4650</v>
      </c>
      <c r="G4652">
        <f t="shared" ca="1" si="74"/>
        <v>1.4195342890549748E-2</v>
      </c>
    </row>
    <row r="4653" spans="2:7" x14ac:dyDescent="0.2">
      <c r="B4653" s="149">
        <v>38539</v>
      </c>
      <c r="C4653">
        <v>59.587265000000002</v>
      </c>
      <c r="D4653">
        <v>6.5097770384769512E-3</v>
      </c>
      <c r="E4653">
        <v>6.5097770384769512E-3</v>
      </c>
      <c r="F4653">
        <v>4651</v>
      </c>
      <c r="G4653">
        <f t="shared" ca="1" si="74"/>
        <v>-1.377088623373884E-2</v>
      </c>
    </row>
    <row r="4654" spans="2:7" x14ac:dyDescent="0.2">
      <c r="B4654" s="149">
        <v>38538</v>
      </c>
      <c r="C4654">
        <v>59.201873999999997</v>
      </c>
      <c r="D4654">
        <v>-1.5256487624228451E-2</v>
      </c>
      <c r="E4654">
        <v>-1.5256487624228451E-2</v>
      </c>
      <c r="F4654">
        <v>4652</v>
      </c>
      <c r="G4654">
        <f t="shared" ca="1" si="74"/>
        <v>-3.3582527099824101E-2</v>
      </c>
    </row>
    <row r="4655" spans="2:7" x14ac:dyDescent="0.2">
      <c r="B4655" s="149">
        <v>38537</v>
      </c>
      <c r="C4655">
        <v>60.119079999999997</v>
      </c>
      <c r="D4655">
        <v>2.9430960315394182E-2</v>
      </c>
      <c r="E4655">
        <v>2.9430960315394182E-2</v>
      </c>
      <c r="F4655">
        <v>4653</v>
      </c>
      <c r="G4655">
        <f t="shared" ca="1" si="74"/>
        <v>-1.5047931844709445E-2</v>
      </c>
    </row>
    <row r="4656" spans="2:7" x14ac:dyDescent="0.2">
      <c r="B4656" s="149">
        <v>38534</v>
      </c>
      <c r="C4656">
        <v>58.400303000000001</v>
      </c>
      <c r="D4656">
        <v>-5.2511565130220457E-3</v>
      </c>
      <c r="E4656">
        <v>-5.2511565130220457E-3</v>
      </c>
      <c r="F4656">
        <v>4654</v>
      </c>
      <c r="G4656">
        <f t="shared" ca="1" si="74"/>
        <v>-5.3866158164905809E-2</v>
      </c>
    </row>
    <row r="4657" spans="2:7" x14ac:dyDescent="0.2">
      <c r="B4657" s="149">
        <v>38533</v>
      </c>
      <c r="C4657">
        <v>58.708590999999998</v>
      </c>
      <c r="D4657">
        <v>-4.5740842281431788E-3</v>
      </c>
      <c r="E4657">
        <v>-4.5740842281431788E-3</v>
      </c>
      <c r="F4657">
        <v>4655</v>
      </c>
      <c r="G4657">
        <f t="shared" ca="1" si="74"/>
        <v>4.7980898046986145E-2</v>
      </c>
    </row>
    <row r="4658" spans="2:7" x14ac:dyDescent="0.2">
      <c r="B4658" s="149">
        <v>38532</v>
      </c>
      <c r="C4658">
        <v>58.978363000000002</v>
      </c>
      <c r="D4658">
        <v>1.3086982372657692E-3</v>
      </c>
      <c r="E4658">
        <v>1.3086982372657692E-3</v>
      </c>
      <c r="F4658">
        <v>4656</v>
      </c>
      <c r="G4658">
        <f t="shared" ca="1" si="74"/>
        <v>-1.709176022021108E-2</v>
      </c>
    </row>
    <row r="4659" spans="2:7" x14ac:dyDescent="0.2">
      <c r="B4659" s="149">
        <v>38531</v>
      </c>
      <c r="C4659">
        <v>58.901279000000002</v>
      </c>
      <c r="D4659">
        <v>-2.6124865012098104E-2</v>
      </c>
      <c r="E4659">
        <v>-2.6124865012098104E-2</v>
      </c>
      <c r="F4659">
        <v>4657</v>
      </c>
      <c r="G4659">
        <f t="shared" ca="1" si="74"/>
        <v>1.6533649252969213E-2</v>
      </c>
    </row>
    <row r="4660" spans="2:7" x14ac:dyDescent="0.2">
      <c r="B4660" s="149">
        <v>38530</v>
      </c>
      <c r="C4660">
        <v>60.481346000000002</v>
      </c>
      <c r="D4660">
        <v>5.3811796798434904E-3</v>
      </c>
      <c r="E4660">
        <v>5.3811796798434904E-3</v>
      </c>
      <c r="F4660">
        <v>4658</v>
      </c>
      <c r="G4660">
        <f t="shared" ca="1" si="74"/>
        <v>4.2325494350613675E-2</v>
      </c>
    </row>
    <row r="4661" spans="2:7" x14ac:dyDescent="0.2">
      <c r="B4661" s="149">
        <v>38527</v>
      </c>
      <c r="C4661">
        <v>60.157626999999998</v>
      </c>
      <c r="D4661">
        <v>-1.7126286086089529E-2</v>
      </c>
      <c r="E4661">
        <v>-1.7126286086089529E-2</v>
      </c>
      <c r="F4661">
        <v>4659</v>
      </c>
      <c r="G4661">
        <f t="shared" ca="1" si="74"/>
        <v>-3.6096746470363816E-2</v>
      </c>
    </row>
    <row r="4662" spans="2:7" x14ac:dyDescent="0.2">
      <c r="B4662" s="149">
        <v>38526</v>
      </c>
      <c r="C4662">
        <v>61.205855999999997</v>
      </c>
      <c r="D4662">
        <v>1.8077056402060719E-2</v>
      </c>
      <c r="E4662">
        <v>1.8077056402060719E-2</v>
      </c>
      <c r="F4662">
        <v>4660</v>
      </c>
      <c r="G4662">
        <f t="shared" ca="1" si="74"/>
        <v>-5.0246129237597678E-2</v>
      </c>
    </row>
    <row r="4663" spans="2:7" x14ac:dyDescent="0.2">
      <c r="B4663" s="149">
        <v>38525</v>
      </c>
      <c r="C4663">
        <v>60.119079999999997</v>
      </c>
      <c r="D4663">
        <v>-1.4529503007263744E-2</v>
      </c>
      <c r="E4663">
        <v>-1.4529503007263744E-2</v>
      </c>
      <c r="F4663">
        <v>4661</v>
      </c>
      <c r="G4663">
        <f t="shared" ca="1" si="74"/>
        <v>4.4456016117346883E-2</v>
      </c>
    </row>
    <row r="4664" spans="2:7" x14ac:dyDescent="0.2">
      <c r="B4664" s="149">
        <v>38524</v>
      </c>
      <c r="C4664">
        <v>61.005459000000002</v>
      </c>
      <c r="D4664">
        <v>-3.5249356187703261E-3</v>
      </c>
      <c r="E4664">
        <v>-3.5249356187703261E-3</v>
      </c>
      <c r="F4664">
        <v>4662</v>
      </c>
      <c r="G4664">
        <f t="shared" ca="1" si="74"/>
        <v>1.8146071066213642E-2</v>
      </c>
    </row>
    <row r="4665" spans="2:7" x14ac:dyDescent="0.2">
      <c r="B4665" s="149">
        <v>38523</v>
      </c>
      <c r="C4665">
        <v>61.221260000000001</v>
      </c>
      <c r="D4665">
        <v>9.4040157492804623E-3</v>
      </c>
      <c r="E4665">
        <v>9.4040157492804623E-3</v>
      </c>
      <c r="F4665">
        <v>4663</v>
      </c>
      <c r="G4665">
        <f t="shared" ca="1" si="74"/>
        <v>-1.8860825423030567E-2</v>
      </c>
    </row>
    <row r="4666" spans="2:7" x14ac:dyDescent="0.2">
      <c r="B4666" s="149">
        <v>38520</v>
      </c>
      <c r="C4666">
        <v>60.650897999999998</v>
      </c>
      <c r="D4666">
        <v>-6.0630403991290879E-3</v>
      </c>
      <c r="E4666">
        <v>-6.0630403991290879E-3</v>
      </c>
      <c r="F4666">
        <v>4664</v>
      </c>
      <c r="G4666">
        <f t="shared" ca="1" si="74"/>
        <v>-3.0399815011054824E-3</v>
      </c>
    </row>
    <row r="4667" spans="2:7" x14ac:dyDescent="0.2">
      <c r="B4667" s="149">
        <v>38519</v>
      </c>
      <c r="C4667">
        <v>61.020870000000002</v>
      </c>
      <c r="D4667">
        <v>-1.7654202468401297E-3</v>
      </c>
      <c r="E4667">
        <v>-1.7654202468401297E-3</v>
      </c>
      <c r="F4667">
        <v>4665</v>
      </c>
      <c r="G4667">
        <f t="shared" ca="1" si="74"/>
        <v>7.2614580579853268E-3</v>
      </c>
    </row>
    <row r="4668" spans="2:7" x14ac:dyDescent="0.2">
      <c r="B4668" s="149">
        <v>38518</v>
      </c>
      <c r="C4668">
        <v>61.128788</v>
      </c>
      <c r="D4668">
        <v>-8.6245053160382678E-3</v>
      </c>
      <c r="E4668">
        <v>-8.6245053160382678E-3</v>
      </c>
      <c r="F4668">
        <v>4666</v>
      </c>
      <c r="G4668">
        <f t="shared" ca="1" si="74"/>
        <v>-4.5747440568405101E-2</v>
      </c>
    </row>
    <row r="4669" spans="2:7" x14ac:dyDescent="0.2">
      <c r="B4669" s="149">
        <v>38517</v>
      </c>
      <c r="C4669">
        <v>61.660580000000003</v>
      </c>
      <c r="D4669">
        <v>1.6905826121261389E-2</v>
      </c>
      <c r="E4669">
        <v>1.6905826121261389E-2</v>
      </c>
      <c r="F4669">
        <v>4667</v>
      </c>
      <c r="G4669">
        <f t="shared" ca="1" si="74"/>
        <v>-9.2088295858421369E-3</v>
      </c>
    </row>
    <row r="4670" spans="2:7" x14ac:dyDescent="0.2">
      <c r="B4670" s="149">
        <v>38516</v>
      </c>
      <c r="C4670">
        <v>60.635486999999998</v>
      </c>
      <c r="D4670">
        <v>-1.7361869794873534E-2</v>
      </c>
      <c r="E4670">
        <v>-1.7361869794873534E-2</v>
      </c>
      <c r="F4670">
        <v>4668</v>
      </c>
      <c r="G4670">
        <f t="shared" ca="1" si="74"/>
        <v>3.1195667155450489E-2</v>
      </c>
    </row>
    <row r="4671" spans="2:7" x14ac:dyDescent="0.2">
      <c r="B4671" s="149">
        <v>38513</v>
      </c>
      <c r="C4671">
        <v>61.706833000000003</v>
      </c>
      <c r="D4671">
        <v>1.2503859336036565E-3</v>
      </c>
      <c r="E4671">
        <v>1.2503859336036565E-3</v>
      </c>
      <c r="F4671">
        <v>4669</v>
      </c>
      <c r="G4671">
        <f t="shared" ca="1" si="74"/>
        <v>-1.4235725673266633E-2</v>
      </c>
    </row>
    <row r="4672" spans="2:7" x14ac:dyDescent="0.2">
      <c r="B4672" s="149">
        <v>38512</v>
      </c>
      <c r="C4672">
        <v>61.629772000000003</v>
      </c>
      <c r="D4672">
        <v>-1.2839366554793868E-2</v>
      </c>
      <c r="E4672">
        <v>-1.2839366554793868E-2</v>
      </c>
      <c r="F4672">
        <v>4670</v>
      </c>
      <c r="G4672">
        <f t="shared" ca="1" si="74"/>
        <v>-5.2677984074359129E-4</v>
      </c>
    </row>
    <row r="4673" spans="2:7" x14ac:dyDescent="0.2">
      <c r="B4673" s="149">
        <v>38511</v>
      </c>
      <c r="C4673">
        <v>62.431350999999999</v>
      </c>
      <c r="D4673">
        <v>-6.1693720579723084E-4</v>
      </c>
      <c r="E4673">
        <v>-6.1693720579723084E-4</v>
      </c>
      <c r="F4673">
        <v>4671</v>
      </c>
      <c r="G4673">
        <f t="shared" ca="1" si="74"/>
        <v>3.4304657773385407E-2</v>
      </c>
    </row>
    <row r="4674" spans="2:7" x14ac:dyDescent="0.2">
      <c r="B4674" s="149">
        <v>38510</v>
      </c>
      <c r="C4674">
        <v>62.469890999999997</v>
      </c>
      <c r="D4674">
        <v>1.3758579537240013E-2</v>
      </c>
      <c r="E4674">
        <v>1.3758579537240013E-2</v>
      </c>
      <c r="F4674">
        <v>4672</v>
      </c>
      <c r="G4674">
        <f t="shared" ca="1" si="74"/>
        <v>-9.5240687429195142E-2</v>
      </c>
    </row>
    <row r="4675" spans="2:7" x14ac:dyDescent="0.2">
      <c r="B4675" s="149">
        <v>38509</v>
      </c>
      <c r="C4675">
        <v>61.622059</v>
      </c>
      <c r="D4675">
        <v>-3.4899165669812571E-3</v>
      </c>
      <c r="E4675">
        <v>-3.4899165669812571E-3</v>
      </c>
      <c r="F4675">
        <v>4673</v>
      </c>
      <c r="G4675">
        <f t="shared" ref="G4675:G4738" ca="1" si="75">_xlfn.NORM.INV(RAND(),$N$5,$N$6)</f>
        <v>-4.4254214625890596E-2</v>
      </c>
    </row>
    <row r="4676" spans="2:7" x14ac:dyDescent="0.2">
      <c r="B4676" s="149">
        <v>38506</v>
      </c>
      <c r="C4676">
        <v>61.837868</v>
      </c>
      <c r="D4676">
        <v>3.8787354497094983E-3</v>
      </c>
      <c r="E4676">
        <v>3.8787354497094983E-3</v>
      </c>
      <c r="F4676">
        <v>4674</v>
      </c>
      <c r="G4676">
        <f t="shared" ca="1" si="75"/>
        <v>-5.7136496957212986E-3</v>
      </c>
    </row>
    <row r="4677" spans="2:7" x14ac:dyDescent="0.2">
      <c r="B4677" s="149">
        <v>38505</v>
      </c>
      <c r="C4677">
        <v>61.598942000000001</v>
      </c>
      <c r="D4677">
        <v>-3.8637489895350097E-3</v>
      </c>
      <c r="E4677">
        <v>-3.8637489895350097E-3</v>
      </c>
      <c r="F4677">
        <v>4675</v>
      </c>
      <c r="G4677">
        <f t="shared" ca="1" si="75"/>
        <v>4.6880174655423365E-2</v>
      </c>
    </row>
    <row r="4678" spans="2:7" x14ac:dyDescent="0.2">
      <c r="B4678" s="149">
        <v>38504</v>
      </c>
      <c r="C4678">
        <v>61.837868</v>
      </c>
      <c r="D4678">
        <v>-9.5061694243970332E-3</v>
      </c>
      <c r="E4678">
        <v>-9.5061694243970332E-3</v>
      </c>
      <c r="F4678">
        <v>4676</v>
      </c>
      <c r="G4678">
        <f t="shared" ca="1" si="75"/>
        <v>4.7193271423122601E-2</v>
      </c>
    </row>
    <row r="4679" spans="2:7" x14ac:dyDescent="0.2">
      <c r="B4679" s="149">
        <v>38503</v>
      </c>
      <c r="C4679">
        <v>62.431350999999999</v>
      </c>
      <c r="D4679">
        <v>2.3508737515257278E-3</v>
      </c>
      <c r="E4679">
        <v>2.3508737515257278E-3</v>
      </c>
      <c r="F4679">
        <v>4677</v>
      </c>
      <c r="G4679">
        <f t="shared" ca="1" si="75"/>
        <v>-7.9172315532070936E-2</v>
      </c>
    </row>
    <row r="4680" spans="2:7" x14ac:dyDescent="0.2">
      <c r="B4680" s="149">
        <v>38502</v>
      </c>
      <c r="C4680">
        <v>62.284927000000003</v>
      </c>
      <c r="D4680">
        <v>-5.0475783818477353E-3</v>
      </c>
      <c r="E4680">
        <v>-5.0475783818477353E-3</v>
      </c>
      <c r="F4680">
        <v>4678</v>
      </c>
      <c r="G4680">
        <f t="shared" ca="1" si="75"/>
        <v>7.5155117211413917E-4</v>
      </c>
    </row>
    <row r="4681" spans="2:7" x14ac:dyDescent="0.2">
      <c r="B4681" s="149">
        <v>38499</v>
      </c>
      <c r="C4681">
        <v>62.600909999999999</v>
      </c>
      <c r="D4681">
        <v>7.1920511628103855E-3</v>
      </c>
      <c r="E4681">
        <v>7.1920511628103855E-3</v>
      </c>
      <c r="F4681">
        <v>4679</v>
      </c>
      <c r="G4681">
        <f t="shared" ca="1" si="75"/>
        <v>-5.3521331241982287E-2</v>
      </c>
    </row>
    <row r="4682" spans="2:7" x14ac:dyDescent="0.2">
      <c r="B4682" s="149">
        <v>38498</v>
      </c>
      <c r="C4682">
        <v>62.153896000000003</v>
      </c>
      <c r="D4682">
        <v>5.2358588353690833E-3</v>
      </c>
      <c r="E4682">
        <v>5.2358588353690833E-3</v>
      </c>
      <c r="F4682">
        <v>4680</v>
      </c>
      <c r="G4682">
        <f t="shared" ca="1" si="75"/>
        <v>8.1377872335795104E-3</v>
      </c>
    </row>
    <row r="4683" spans="2:7" x14ac:dyDescent="0.2">
      <c r="B4683" s="149">
        <v>38497</v>
      </c>
      <c r="C4683">
        <v>61.830162000000001</v>
      </c>
      <c r="D4683">
        <v>-9.5075174706204281E-3</v>
      </c>
      <c r="E4683">
        <v>-9.5075174706204281E-3</v>
      </c>
      <c r="F4683">
        <v>4681</v>
      </c>
      <c r="G4683">
        <f t="shared" ca="1" si="75"/>
        <v>-3.2699229938984581E-2</v>
      </c>
    </row>
    <row r="4684" spans="2:7" x14ac:dyDescent="0.2">
      <c r="B4684" s="149">
        <v>38496</v>
      </c>
      <c r="C4684">
        <v>62.423656000000001</v>
      </c>
      <c r="D4684">
        <v>2.9723808798644384E-3</v>
      </c>
      <c r="E4684">
        <v>2.9723808798644384E-3</v>
      </c>
      <c r="F4684">
        <v>4682</v>
      </c>
      <c r="G4684">
        <f t="shared" ca="1" si="75"/>
        <v>6.6727733511234538E-2</v>
      </c>
    </row>
    <row r="4685" spans="2:7" x14ac:dyDescent="0.2">
      <c r="B4685" s="149">
        <v>38495</v>
      </c>
      <c r="C4685">
        <v>62.238658999999998</v>
      </c>
      <c r="D4685">
        <v>3.3548466017296582E-3</v>
      </c>
      <c r="E4685">
        <v>3.3548466017296582E-3</v>
      </c>
      <c r="F4685">
        <v>4683</v>
      </c>
      <c r="G4685">
        <f t="shared" ca="1" si="75"/>
        <v>2.448422919464991E-2</v>
      </c>
    </row>
    <row r="4686" spans="2:7" x14ac:dyDescent="0.2">
      <c r="B4686" s="149">
        <v>38492</v>
      </c>
      <c r="C4686">
        <v>62.030555999999997</v>
      </c>
      <c r="D4686">
        <v>4.2424695239102776E-3</v>
      </c>
      <c r="E4686">
        <v>4.2424695239102776E-3</v>
      </c>
      <c r="F4686">
        <v>4684</v>
      </c>
      <c r="G4686">
        <f t="shared" ca="1" si="75"/>
        <v>-3.1495521536959663E-2</v>
      </c>
    </row>
    <row r="4687" spans="2:7" x14ac:dyDescent="0.2">
      <c r="B4687" s="149">
        <v>38491</v>
      </c>
      <c r="C4687">
        <v>61.768504999999998</v>
      </c>
      <c r="D4687">
        <v>-6.0772517597742579E-3</v>
      </c>
      <c r="E4687">
        <v>-6.0772517597742579E-3</v>
      </c>
      <c r="F4687">
        <v>4685</v>
      </c>
      <c r="G4687">
        <f t="shared" ca="1" si="75"/>
        <v>3.1159886238626457E-2</v>
      </c>
    </row>
    <row r="4688" spans="2:7" x14ac:dyDescent="0.2">
      <c r="B4688" s="149">
        <v>38490</v>
      </c>
      <c r="C4688">
        <v>62.146183000000001</v>
      </c>
      <c r="D4688">
        <v>6.7426253517315141E-3</v>
      </c>
      <c r="E4688">
        <v>6.7426253517315141E-3</v>
      </c>
      <c r="F4688">
        <v>4686</v>
      </c>
      <c r="G4688">
        <f t="shared" ca="1" si="75"/>
        <v>1.9132507746660414E-2</v>
      </c>
    </row>
    <row r="4689" spans="2:7" x14ac:dyDescent="0.2">
      <c r="B4689" s="149">
        <v>38489</v>
      </c>
      <c r="C4689">
        <v>61.729961000000003</v>
      </c>
      <c r="D4689">
        <v>8.3092213391230772E-3</v>
      </c>
      <c r="E4689">
        <v>8.3092213391230772E-3</v>
      </c>
      <c r="F4689">
        <v>4687</v>
      </c>
      <c r="G4689">
        <f t="shared" ca="1" si="75"/>
        <v>-3.1297416268181652E-2</v>
      </c>
    </row>
    <row r="4690" spans="2:7" x14ac:dyDescent="0.2">
      <c r="B4690" s="149">
        <v>38488</v>
      </c>
      <c r="C4690">
        <v>61.221260000000001</v>
      </c>
      <c r="D4690">
        <v>1.4172512395527201E-2</v>
      </c>
      <c r="E4690">
        <v>1.4172512395527201E-2</v>
      </c>
      <c r="F4690">
        <v>4688</v>
      </c>
      <c r="G4690">
        <f t="shared" ca="1" si="75"/>
        <v>-3.5067961905214988E-2</v>
      </c>
    </row>
    <row r="4691" spans="2:7" x14ac:dyDescent="0.2">
      <c r="B4691" s="149">
        <v>38485</v>
      </c>
      <c r="C4691">
        <v>60.365726000000002</v>
      </c>
      <c r="D4691">
        <v>-1.2763892567841563E-4</v>
      </c>
      <c r="E4691">
        <v>-1.2763892567841563E-4</v>
      </c>
      <c r="F4691">
        <v>4689</v>
      </c>
      <c r="G4691">
        <f t="shared" ca="1" si="75"/>
        <v>4.4337274655651078E-2</v>
      </c>
    </row>
    <row r="4692" spans="2:7" x14ac:dyDescent="0.2">
      <c r="B4692" s="149">
        <v>38484</v>
      </c>
      <c r="C4692">
        <v>60.373432000000001</v>
      </c>
      <c r="D4692">
        <v>-1.0202185687191881E-3</v>
      </c>
      <c r="E4692">
        <v>-1.0202185687191881E-3</v>
      </c>
      <c r="F4692">
        <v>4690</v>
      </c>
      <c r="G4692">
        <f t="shared" ca="1" si="75"/>
        <v>-2.1846198703989708E-2</v>
      </c>
    </row>
    <row r="4693" spans="2:7" x14ac:dyDescent="0.2">
      <c r="B4693" s="149">
        <v>38483</v>
      </c>
      <c r="C4693">
        <v>60.435088999999998</v>
      </c>
      <c r="D4693">
        <v>-9.3494911660283384E-3</v>
      </c>
      <c r="E4693">
        <v>-9.3494911660283384E-3</v>
      </c>
      <c r="F4693">
        <v>4691</v>
      </c>
      <c r="G4693">
        <f t="shared" ca="1" si="75"/>
        <v>-1.6489750765917396E-2</v>
      </c>
    </row>
    <row r="4694" spans="2:7" x14ac:dyDescent="0.2">
      <c r="B4694" s="149">
        <v>38482</v>
      </c>
      <c r="C4694">
        <v>61.005459000000002</v>
      </c>
      <c r="D4694">
        <v>-4.2773397017320195E-3</v>
      </c>
      <c r="E4694">
        <v>-4.2773397017320195E-3</v>
      </c>
      <c r="F4694">
        <v>4692</v>
      </c>
      <c r="G4694">
        <f t="shared" ca="1" si="75"/>
        <v>-3.4143208935814365E-2</v>
      </c>
    </row>
    <row r="4695" spans="2:7" x14ac:dyDescent="0.2">
      <c r="B4695" s="149">
        <v>38481</v>
      </c>
      <c r="C4695">
        <v>61.267521000000002</v>
      </c>
      <c r="D4695">
        <v>1.7928207156024105E-2</v>
      </c>
      <c r="E4695">
        <v>1.7928207156024105E-2</v>
      </c>
      <c r="F4695">
        <v>4693</v>
      </c>
      <c r="G4695">
        <f t="shared" ca="1" si="75"/>
        <v>1.9374858175796483E-2</v>
      </c>
    </row>
    <row r="4696" spans="2:7" x14ac:dyDescent="0.2">
      <c r="B4696" s="149">
        <v>38478</v>
      </c>
      <c r="C4696">
        <v>60.188450000000003</v>
      </c>
      <c r="D4696">
        <v>-1.289334871918915E-2</v>
      </c>
      <c r="E4696">
        <v>-1.289334871918915E-2</v>
      </c>
      <c r="F4696">
        <v>4694</v>
      </c>
      <c r="G4696">
        <f t="shared" ca="1" si="75"/>
        <v>-8.2152975917162887E-3</v>
      </c>
    </row>
    <row r="4697" spans="2:7" x14ac:dyDescent="0.2">
      <c r="B4697" s="149">
        <v>38477</v>
      </c>
      <c r="C4697">
        <v>60.974617000000002</v>
      </c>
      <c r="D4697">
        <v>1.1895501695879466E-2</v>
      </c>
      <c r="E4697">
        <v>1.1895501695879466E-2</v>
      </c>
      <c r="F4697">
        <v>4695</v>
      </c>
      <c r="G4697">
        <f t="shared" ca="1" si="75"/>
        <v>7.8719141011261845E-3</v>
      </c>
    </row>
    <row r="4698" spans="2:7" x14ac:dyDescent="0.2">
      <c r="B4698" s="149">
        <v>38476</v>
      </c>
      <c r="C4698">
        <v>60.257820000000002</v>
      </c>
      <c r="D4698">
        <v>1.2694396965558087E-2</v>
      </c>
      <c r="E4698">
        <v>1.2694396965558087E-2</v>
      </c>
      <c r="F4698">
        <v>4696</v>
      </c>
      <c r="G4698">
        <f t="shared" ca="1" si="75"/>
        <v>-2.5649471105548546E-2</v>
      </c>
    </row>
    <row r="4699" spans="2:7" x14ac:dyDescent="0.2">
      <c r="B4699" s="149">
        <v>38475</v>
      </c>
      <c r="C4699">
        <v>59.502471999999997</v>
      </c>
      <c r="D4699">
        <v>-5.2829983530343905E-3</v>
      </c>
      <c r="E4699">
        <v>-5.2829983530343905E-3</v>
      </c>
      <c r="F4699">
        <v>4697</v>
      </c>
      <c r="G4699">
        <f t="shared" ca="1" si="75"/>
        <v>-4.946477788538804E-3</v>
      </c>
    </row>
    <row r="4700" spans="2:7" x14ac:dyDescent="0.2">
      <c r="B4700" s="149">
        <v>38474</v>
      </c>
      <c r="C4700">
        <v>59.818492999999997</v>
      </c>
      <c r="D4700">
        <v>7.922330938589725E-3</v>
      </c>
      <c r="E4700">
        <v>7.922330938589725E-3</v>
      </c>
      <c r="F4700">
        <v>4698</v>
      </c>
      <c r="G4700">
        <f t="shared" ca="1" si="75"/>
        <v>5.3555657450040171E-2</v>
      </c>
    </row>
    <row r="4701" spans="2:7" x14ac:dyDescent="0.2">
      <c r="B4701" s="149">
        <v>38471</v>
      </c>
      <c r="C4701">
        <v>59.348315999999997</v>
      </c>
      <c r="D4701">
        <v>-1.2820622005526363E-2</v>
      </c>
      <c r="E4701">
        <v>-1.2820622005526363E-2</v>
      </c>
      <c r="F4701">
        <v>4699</v>
      </c>
      <c r="G4701">
        <f t="shared" ca="1" si="75"/>
        <v>3.4155424287685934E-2</v>
      </c>
    </row>
    <row r="4702" spans="2:7" x14ac:dyDescent="0.2">
      <c r="B4702" s="149">
        <v>38470</v>
      </c>
      <c r="C4702">
        <v>60.119079999999997</v>
      </c>
      <c r="D4702">
        <v>-1.8126989121507023E-2</v>
      </c>
      <c r="E4702">
        <v>-1.8126989121507023E-2</v>
      </c>
      <c r="F4702">
        <v>4700</v>
      </c>
      <c r="G4702">
        <f t="shared" ca="1" si="75"/>
        <v>1.754549785497914E-2</v>
      </c>
    </row>
    <row r="4703" spans="2:7" x14ac:dyDescent="0.2">
      <c r="B4703" s="149">
        <v>38469</v>
      </c>
      <c r="C4703">
        <v>61.228977</v>
      </c>
      <c r="D4703">
        <v>2.0161701080329757E-2</v>
      </c>
      <c r="E4703">
        <v>2.0161701080329757E-2</v>
      </c>
      <c r="F4703">
        <v>4701</v>
      </c>
      <c r="G4703">
        <f t="shared" ca="1" si="75"/>
        <v>4.7663770539144321E-2</v>
      </c>
    </row>
    <row r="4704" spans="2:7" x14ac:dyDescent="0.2">
      <c r="B4704" s="149">
        <v>38468</v>
      </c>
      <c r="C4704">
        <v>60.018894000000003</v>
      </c>
      <c r="D4704">
        <v>-1.9269230998624345E-2</v>
      </c>
      <c r="E4704">
        <v>-1.9269230998624345E-2</v>
      </c>
      <c r="F4704">
        <v>4702</v>
      </c>
      <c r="G4704">
        <f t="shared" ca="1" si="75"/>
        <v>6.3417832314814515E-2</v>
      </c>
    </row>
    <row r="4705" spans="2:7" x14ac:dyDescent="0.2">
      <c r="B4705" s="149">
        <v>38467</v>
      </c>
      <c r="C4705">
        <v>61.198135000000001</v>
      </c>
      <c r="D4705">
        <v>-5.5110989399871262E-3</v>
      </c>
      <c r="E4705">
        <v>-5.5110989399871262E-3</v>
      </c>
      <c r="F4705">
        <v>4703</v>
      </c>
      <c r="G4705">
        <f t="shared" ca="1" si="75"/>
        <v>4.261429297576386E-3</v>
      </c>
    </row>
    <row r="4706" spans="2:7" x14ac:dyDescent="0.2">
      <c r="B4706" s="149">
        <v>38464</v>
      </c>
      <c r="C4706">
        <v>61.537272999999999</v>
      </c>
      <c r="D4706">
        <v>5.5416394633594369E-3</v>
      </c>
      <c r="E4706">
        <v>5.5416394633594369E-3</v>
      </c>
      <c r="F4706">
        <v>4704</v>
      </c>
      <c r="G4706">
        <f t="shared" ca="1" si="75"/>
        <v>-9.2381798695059247E-2</v>
      </c>
    </row>
    <row r="4707" spans="2:7" x14ac:dyDescent="0.2">
      <c r="B4707" s="149">
        <v>38463</v>
      </c>
      <c r="C4707">
        <v>61.198135000000001</v>
      </c>
      <c r="D4707">
        <v>4.5700021384533593E-2</v>
      </c>
      <c r="E4707">
        <v>4.5700021384533593E-2</v>
      </c>
      <c r="F4707">
        <v>4705</v>
      </c>
      <c r="G4707">
        <f t="shared" ca="1" si="75"/>
        <v>-1.1134252278986507E-2</v>
      </c>
    </row>
    <row r="4708" spans="2:7" x14ac:dyDescent="0.2">
      <c r="B4708" s="149">
        <v>38462</v>
      </c>
      <c r="C4708">
        <v>58.523605000000003</v>
      </c>
      <c r="D4708">
        <v>-1.5430510558175903E-2</v>
      </c>
      <c r="E4708">
        <v>-1.5430510558175903E-2</v>
      </c>
      <c r="F4708">
        <v>4706</v>
      </c>
      <c r="G4708">
        <f t="shared" ca="1" si="75"/>
        <v>9.3864476776236508E-3</v>
      </c>
    </row>
    <row r="4709" spans="2:7" x14ac:dyDescent="0.2">
      <c r="B4709" s="149">
        <v>38461</v>
      </c>
      <c r="C4709">
        <v>59.440807</v>
      </c>
      <c r="D4709">
        <v>2.5998423827845074E-3</v>
      </c>
      <c r="E4709">
        <v>2.5998423827845074E-3</v>
      </c>
      <c r="F4709">
        <v>4707</v>
      </c>
      <c r="G4709">
        <f t="shared" ca="1" si="75"/>
        <v>9.2837967039419489E-2</v>
      </c>
    </row>
    <row r="4710" spans="2:7" x14ac:dyDescent="0.2">
      <c r="B4710" s="149">
        <v>38460</v>
      </c>
      <c r="C4710">
        <v>59.286670999999998</v>
      </c>
      <c r="D4710">
        <v>-2.1373856970140742E-2</v>
      </c>
      <c r="E4710">
        <v>-2.1373856970140742E-2</v>
      </c>
      <c r="F4710">
        <v>4708</v>
      </c>
      <c r="G4710">
        <f t="shared" ca="1" si="75"/>
        <v>5.0510920412084659E-2</v>
      </c>
    </row>
    <row r="4711" spans="2:7" x14ac:dyDescent="0.2">
      <c r="B4711" s="149">
        <v>38457</v>
      </c>
      <c r="C4711">
        <v>60.581532000000003</v>
      </c>
      <c r="D4711">
        <v>1.5503673648371239E-2</v>
      </c>
      <c r="E4711">
        <v>1.5503673648371239E-2</v>
      </c>
      <c r="F4711">
        <v>4709</v>
      </c>
      <c r="G4711">
        <f t="shared" ca="1" si="75"/>
        <v>2.6043496682829362E-2</v>
      </c>
    </row>
    <row r="4712" spans="2:7" x14ac:dyDescent="0.2">
      <c r="B4712" s="149">
        <v>38455</v>
      </c>
      <c r="C4712">
        <v>59.656635000000001</v>
      </c>
      <c r="D4712">
        <v>-2.6292658389099839E-2</v>
      </c>
      <c r="E4712">
        <v>-2.6292658389099839E-2</v>
      </c>
      <c r="F4712">
        <v>4710</v>
      </c>
      <c r="G4712">
        <f t="shared" ca="1" si="75"/>
        <v>3.383533871638323E-2</v>
      </c>
    </row>
    <row r="4713" spans="2:7" x14ac:dyDescent="0.2">
      <c r="B4713" s="149">
        <v>38454</v>
      </c>
      <c r="C4713">
        <v>61.267521000000002</v>
      </c>
      <c r="D4713">
        <v>1.1337927209710149E-3</v>
      </c>
      <c r="E4713">
        <v>1.1337927209710149E-3</v>
      </c>
      <c r="F4713">
        <v>4711</v>
      </c>
      <c r="G4713">
        <f t="shared" ca="1" si="75"/>
        <v>-4.2440299904453874E-2</v>
      </c>
    </row>
    <row r="4714" spans="2:7" x14ac:dyDescent="0.2">
      <c r="B4714" s="149">
        <v>38453</v>
      </c>
      <c r="C4714">
        <v>61.198135000000001</v>
      </c>
      <c r="D4714">
        <v>-1.157762139016379E-2</v>
      </c>
      <c r="E4714">
        <v>-1.157762139016379E-2</v>
      </c>
      <c r="F4714">
        <v>4712</v>
      </c>
      <c r="G4714">
        <f t="shared" ca="1" si="75"/>
        <v>-4.2413805291155085E-2</v>
      </c>
    </row>
    <row r="4715" spans="2:7" x14ac:dyDescent="0.2">
      <c r="B4715" s="149">
        <v>38450</v>
      </c>
      <c r="C4715">
        <v>61.914963</v>
      </c>
      <c r="D4715">
        <v>3.8744404367448831E-3</v>
      </c>
      <c r="E4715">
        <v>3.8744404367448831E-3</v>
      </c>
      <c r="F4715">
        <v>4713</v>
      </c>
      <c r="G4715">
        <f t="shared" ca="1" si="75"/>
        <v>5.4804956179627566E-3</v>
      </c>
    </row>
    <row r="4716" spans="2:7" x14ac:dyDescent="0.2">
      <c r="B4716" s="149">
        <v>38449</v>
      </c>
      <c r="C4716">
        <v>61.676003000000001</v>
      </c>
      <c r="D4716">
        <v>-2.5005094305722664E-4</v>
      </c>
      <c r="E4716">
        <v>-2.5005094305722664E-4</v>
      </c>
      <c r="F4716">
        <v>4714</v>
      </c>
      <c r="G4716">
        <f t="shared" ca="1" si="75"/>
        <v>-2.8869215378750149E-2</v>
      </c>
    </row>
    <row r="4717" spans="2:7" x14ac:dyDescent="0.2">
      <c r="B4717" s="149">
        <v>38448</v>
      </c>
      <c r="C4717">
        <v>61.691428999999999</v>
      </c>
      <c r="D4717">
        <v>3.887912986202537E-3</v>
      </c>
      <c r="E4717">
        <v>3.887912986202537E-3</v>
      </c>
      <c r="F4717">
        <v>4715</v>
      </c>
      <c r="G4717">
        <f t="shared" ca="1" si="75"/>
        <v>-2.1485527014533077E-2</v>
      </c>
    </row>
    <row r="4718" spans="2:7" x14ac:dyDescent="0.2">
      <c r="B4718" s="149">
        <v>38447</v>
      </c>
      <c r="C4718">
        <v>61.452506999999997</v>
      </c>
      <c r="D4718">
        <v>-1.8775468544556945E-3</v>
      </c>
      <c r="E4718">
        <v>-1.8775468544556945E-3</v>
      </c>
      <c r="F4718">
        <v>4716</v>
      </c>
      <c r="G4718">
        <f t="shared" ca="1" si="75"/>
        <v>-2.2643927025669851E-3</v>
      </c>
    </row>
    <row r="4719" spans="2:7" x14ac:dyDescent="0.2">
      <c r="B4719" s="149">
        <v>38446</v>
      </c>
      <c r="C4719">
        <v>61.568103999999998</v>
      </c>
      <c r="D4719">
        <v>2.279110229726081E-2</v>
      </c>
      <c r="E4719">
        <v>2.279110229726081E-2</v>
      </c>
      <c r="F4719">
        <v>4717</v>
      </c>
      <c r="G4719">
        <f t="shared" ca="1" si="75"/>
        <v>6.0682994619953697E-2</v>
      </c>
    </row>
    <row r="4720" spans="2:7" x14ac:dyDescent="0.2">
      <c r="B4720" s="149">
        <v>38443</v>
      </c>
      <c r="C4720">
        <v>60.196167000000003</v>
      </c>
      <c r="D4720">
        <v>-3.6990441952488872E-3</v>
      </c>
      <c r="E4720">
        <v>-3.6990441952488872E-3</v>
      </c>
      <c r="F4720">
        <v>4718</v>
      </c>
      <c r="G4720">
        <f t="shared" ca="1" si="75"/>
        <v>3.6772436347708E-2</v>
      </c>
    </row>
    <row r="4721" spans="2:7" x14ac:dyDescent="0.2">
      <c r="B4721" s="149">
        <v>38442</v>
      </c>
      <c r="C4721">
        <v>60.419662000000002</v>
      </c>
      <c r="D4721">
        <v>6.3789780733713997E-4</v>
      </c>
      <c r="E4721">
        <v>6.3789780733713997E-4</v>
      </c>
      <c r="F4721">
        <v>4719</v>
      </c>
      <c r="G4721">
        <f t="shared" ca="1" si="75"/>
        <v>-2.699814914186428E-2</v>
      </c>
    </row>
    <row r="4722" spans="2:7" x14ac:dyDescent="0.2">
      <c r="B4722" s="149">
        <v>38441</v>
      </c>
      <c r="C4722">
        <v>60.381144999999997</v>
      </c>
      <c r="D4722">
        <v>4.7455773021661783E-3</v>
      </c>
      <c r="E4722">
        <v>4.7455773021661783E-3</v>
      </c>
      <c r="F4722">
        <v>4720</v>
      </c>
      <c r="G4722">
        <f t="shared" ca="1" si="75"/>
        <v>-3.4446538942695636E-3</v>
      </c>
    </row>
    <row r="4723" spans="2:7" x14ac:dyDescent="0.2">
      <c r="B4723" s="149">
        <v>38440</v>
      </c>
      <c r="C4723">
        <v>60.095954999999996</v>
      </c>
      <c r="D4723">
        <v>1.2804497703792177E-4</v>
      </c>
      <c r="E4723">
        <v>1.2804497703792177E-4</v>
      </c>
      <c r="F4723">
        <v>4721</v>
      </c>
      <c r="G4723">
        <f t="shared" ca="1" si="75"/>
        <v>3.5131172014612105E-2</v>
      </c>
    </row>
    <row r="4724" spans="2:7" x14ac:dyDescent="0.2">
      <c r="B4724" s="149">
        <v>38439</v>
      </c>
      <c r="C4724">
        <v>60.088261000000003</v>
      </c>
      <c r="D4724">
        <v>1.0274780749230631E-3</v>
      </c>
      <c r="E4724">
        <v>1.0274780749230631E-3</v>
      </c>
      <c r="F4724">
        <v>4722</v>
      </c>
      <c r="G4724">
        <f t="shared" ca="1" si="75"/>
        <v>-3.5939904286976056E-2</v>
      </c>
    </row>
    <row r="4725" spans="2:7" x14ac:dyDescent="0.2">
      <c r="B4725" s="149">
        <v>38435</v>
      </c>
      <c r="C4725">
        <v>60.026584999999997</v>
      </c>
      <c r="D4725">
        <v>1.0247705691688735E-2</v>
      </c>
      <c r="E4725">
        <v>1.0247705691688735E-2</v>
      </c>
      <c r="F4725">
        <v>4723</v>
      </c>
      <c r="G4725">
        <f t="shared" ca="1" si="75"/>
        <v>2.2728847356988286E-2</v>
      </c>
    </row>
    <row r="4726" spans="2:7" x14ac:dyDescent="0.2">
      <c r="B4726" s="149">
        <v>38434</v>
      </c>
      <c r="C4726">
        <v>59.41769</v>
      </c>
      <c r="D4726">
        <v>-5.0334838003792707E-3</v>
      </c>
      <c r="E4726">
        <v>-5.0334838003792707E-3</v>
      </c>
      <c r="F4726">
        <v>4724</v>
      </c>
      <c r="G4726">
        <f t="shared" ca="1" si="75"/>
        <v>1.0371093918048951E-2</v>
      </c>
    </row>
    <row r="4727" spans="2:7" x14ac:dyDescent="0.2">
      <c r="B4727" s="149">
        <v>38433</v>
      </c>
      <c r="C4727">
        <v>59.718280999999998</v>
      </c>
      <c r="D4727">
        <v>-1.3622020937548935E-2</v>
      </c>
      <c r="E4727">
        <v>-1.3622020937548935E-2</v>
      </c>
      <c r="F4727">
        <v>4725</v>
      </c>
      <c r="G4727">
        <f t="shared" ca="1" si="75"/>
        <v>2.2773531139416724E-2</v>
      </c>
    </row>
    <row r="4728" spans="2:7" x14ac:dyDescent="0.2">
      <c r="B4728" s="149">
        <v>38432</v>
      </c>
      <c r="C4728">
        <v>60.542999000000002</v>
      </c>
      <c r="D4728">
        <v>5.5040064210889975E-3</v>
      </c>
      <c r="E4728">
        <v>5.5040064210889975E-3</v>
      </c>
      <c r="F4728">
        <v>4726</v>
      </c>
      <c r="G4728">
        <f t="shared" ca="1" si="75"/>
        <v>-1.7694350732111114E-3</v>
      </c>
    </row>
    <row r="4729" spans="2:7" x14ac:dyDescent="0.2">
      <c r="B4729" s="149">
        <v>38429</v>
      </c>
      <c r="C4729">
        <v>60.211593999999998</v>
      </c>
      <c r="D4729">
        <v>-5.0938803161771386E-3</v>
      </c>
      <c r="E4729">
        <v>-5.0938803161771386E-3</v>
      </c>
      <c r="F4729">
        <v>4727</v>
      </c>
      <c r="G4729">
        <f t="shared" ca="1" si="75"/>
        <v>-2.6529155217899312E-2</v>
      </c>
    </row>
    <row r="4730" spans="2:7" x14ac:dyDescent="0.2">
      <c r="B4730" s="149">
        <v>38428</v>
      </c>
      <c r="C4730">
        <v>60.519874999999999</v>
      </c>
      <c r="D4730">
        <v>3.193580200214375E-2</v>
      </c>
      <c r="E4730">
        <v>3.193580200214375E-2</v>
      </c>
      <c r="F4730">
        <v>4728</v>
      </c>
      <c r="G4730">
        <f t="shared" ca="1" si="75"/>
        <v>-9.6121575535831217E-3</v>
      </c>
    </row>
    <row r="4731" spans="2:7" x14ac:dyDescent="0.2">
      <c r="B4731" s="149">
        <v>38427</v>
      </c>
      <c r="C4731">
        <v>58.646937999999999</v>
      </c>
      <c r="D4731">
        <v>2.3540585729996229E-2</v>
      </c>
      <c r="E4731">
        <v>2.3540585729996229E-2</v>
      </c>
      <c r="F4731">
        <v>4729</v>
      </c>
      <c r="G4731">
        <f t="shared" ca="1" si="75"/>
        <v>2.155003182307922E-2</v>
      </c>
    </row>
    <row r="4732" spans="2:7" x14ac:dyDescent="0.2">
      <c r="B4732" s="149">
        <v>38426</v>
      </c>
      <c r="C4732">
        <v>57.298107000000002</v>
      </c>
      <c r="D4732">
        <v>-1.3665657623053263E-2</v>
      </c>
      <c r="E4732">
        <v>-1.3665657623053263E-2</v>
      </c>
      <c r="F4732">
        <v>4730</v>
      </c>
      <c r="G4732">
        <f t="shared" ca="1" si="75"/>
        <v>5.176142491198308E-2</v>
      </c>
    </row>
    <row r="4733" spans="2:7" x14ac:dyDescent="0.2">
      <c r="B4733" s="149">
        <v>38425</v>
      </c>
      <c r="C4733">
        <v>58.091971999999998</v>
      </c>
      <c r="D4733">
        <v>-3.5943019511824423E-2</v>
      </c>
      <c r="E4733">
        <v>-3.5943019511824423E-2</v>
      </c>
      <c r="F4733">
        <v>4731</v>
      </c>
      <c r="G4733">
        <f t="shared" ca="1" si="75"/>
        <v>-2.7442183298710142E-2</v>
      </c>
    </row>
    <row r="4734" spans="2:7" x14ac:dyDescent="0.2">
      <c r="B4734" s="149">
        <v>38422</v>
      </c>
      <c r="C4734">
        <v>60.257820000000002</v>
      </c>
      <c r="D4734">
        <v>2.2094475579649553E-2</v>
      </c>
      <c r="E4734">
        <v>2.2094475579649553E-2</v>
      </c>
      <c r="F4734">
        <v>4732</v>
      </c>
      <c r="G4734">
        <f t="shared" ca="1" si="75"/>
        <v>2.91503432900901E-2</v>
      </c>
    </row>
    <row r="4735" spans="2:7" x14ac:dyDescent="0.2">
      <c r="B4735" s="149">
        <v>38421</v>
      </c>
      <c r="C4735">
        <v>58.955235000000002</v>
      </c>
      <c r="D4735">
        <v>-2.6080287678131148E-3</v>
      </c>
      <c r="E4735">
        <v>-2.6080287678131148E-3</v>
      </c>
      <c r="F4735">
        <v>4733</v>
      </c>
      <c r="G4735">
        <f t="shared" ca="1" si="75"/>
        <v>-9.0865736250072063E-3</v>
      </c>
    </row>
    <row r="4736" spans="2:7" x14ac:dyDescent="0.2">
      <c r="B4736" s="149">
        <v>38420</v>
      </c>
      <c r="C4736">
        <v>59.109394000000002</v>
      </c>
      <c r="D4736">
        <v>-1.1344499127788154E-2</v>
      </c>
      <c r="E4736">
        <v>-1.1344499127788154E-2</v>
      </c>
      <c r="F4736">
        <v>4734</v>
      </c>
      <c r="G4736">
        <f t="shared" ca="1" si="75"/>
        <v>1.128808295424996E-2</v>
      </c>
    </row>
    <row r="4737" spans="2:7" x14ac:dyDescent="0.2">
      <c r="B4737" s="149">
        <v>38419</v>
      </c>
      <c r="C4737">
        <v>59.787655000000001</v>
      </c>
      <c r="D4737">
        <v>-1.1217424980518363E-2</v>
      </c>
      <c r="E4737">
        <v>-1.1217424980518363E-2</v>
      </c>
      <c r="F4737">
        <v>4735</v>
      </c>
      <c r="G4737">
        <f t="shared" ca="1" si="75"/>
        <v>6.6803449302376222E-2</v>
      </c>
    </row>
    <row r="4738" spans="2:7" x14ac:dyDescent="0.2">
      <c r="B4738" s="149">
        <v>38418</v>
      </c>
      <c r="C4738">
        <v>60.465927000000001</v>
      </c>
      <c r="D4738">
        <v>0.10198046354275682</v>
      </c>
      <c r="E4738">
        <v>0.10198046354275682</v>
      </c>
      <c r="F4738">
        <v>4736</v>
      </c>
      <c r="G4738">
        <f t="shared" ca="1" si="75"/>
        <v>-3.957075426095704E-2</v>
      </c>
    </row>
    <row r="4739" spans="2:7" x14ac:dyDescent="0.2">
      <c r="B4739" s="149">
        <v>38415</v>
      </c>
      <c r="C4739">
        <v>54.870235000000001</v>
      </c>
      <c r="D4739">
        <v>1.9330412206573441E-2</v>
      </c>
      <c r="E4739">
        <v>1.9330412206573441E-2</v>
      </c>
      <c r="F4739">
        <v>4737</v>
      </c>
      <c r="G4739">
        <f t="shared" ref="G4739:G4802" ca="1" si="76">_xlfn.NORM.INV(RAND(),$N$5,$N$6)</f>
        <v>-1.9183354766514196E-2</v>
      </c>
    </row>
    <row r="4740" spans="2:7" x14ac:dyDescent="0.2">
      <c r="B4740" s="149">
        <v>38414</v>
      </c>
      <c r="C4740">
        <v>53.829684999999998</v>
      </c>
      <c r="D4740">
        <v>-1.2872579037407918E-3</v>
      </c>
      <c r="E4740">
        <v>-1.2872579037407918E-3</v>
      </c>
      <c r="F4740">
        <v>4738</v>
      </c>
      <c r="G4740">
        <f t="shared" ca="1" si="76"/>
        <v>5.6114498608625298E-3</v>
      </c>
    </row>
    <row r="4741" spans="2:7" x14ac:dyDescent="0.2">
      <c r="B4741" s="149">
        <v>38413</v>
      </c>
      <c r="C4741">
        <v>53.899067000000002</v>
      </c>
      <c r="D4741">
        <v>-3.4203427764556587E-3</v>
      </c>
      <c r="E4741">
        <v>-3.4203427764556587E-3</v>
      </c>
      <c r="F4741">
        <v>4739</v>
      </c>
      <c r="G4741">
        <f t="shared" ca="1" si="76"/>
        <v>1.3326888883257433E-2</v>
      </c>
    </row>
    <row r="4742" spans="2:7" x14ac:dyDescent="0.2">
      <c r="B4742" s="149">
        <v>38412</v>
      </c>
      <c r="C4742">
        <v>54.084052999999997</v>
      </c>
      <c r="D4742">
        <v>-5.2451544833412456E-3</v>
      </c>
      <c r="E4742">
        <v>-5.2451544833412456E-3</v>
      </c>
      <c r="F4742">
        <v>4740</v>
      </c>
      <c r="G4742">
        <f t="shared" ca="1" si="76"/>
        <v>3.3557544911247066E-2</v>
      </c>
    </row>
    <row r="4743" spans="2:7" x14ac:dyDescent="0.2">
      <c r="B4743" s="149">
        <v>38411</v>
      </c>
      <c r="C4743">
        <v>54.369228</v>
      </c>
      <c r="D4743">
        <v>2.8130052791077054E-2</v>
      </c>
      <c r="E4743">
        <v>2.8130052791077054E-2</v>
      </c>
      <c r="F4743">
        <v>4741</v>
      </c>
      <c r="G4743">
        <f t="shared" ca="1" si="76"/>
        <v>2.884934603879288E-2</v>
      </c>
    </row>
    <row r="4744" spans="2:7" x14ac:dyDescent="0.2">
      <c r="B4744" s="149">
        <v>38408</v>
      </c>
      <c r="C4744">
        <v>52.881664000000001</v>
      </c>
      <c r="D4744">
        <v>-2.0363065053919066E-3</v>
      </c>
      <c r="E4744">
        <v>-2.0363065053919066E-3</v>
      </c>
      <c r="F4744">
        <v>4742</v>
      </c>
      <c r="G4744">
        <f t="shared" ca="1" si="76"/>
        <v>-4.8600052463970762E-2</v>
      </c>
    </row>
    <row r="4745" spans="2:7" x14ac:dyDescent="0.2">
      <c r="B4745" s="149">
        <v>38407</v>
      </c>
      <c r="C4745">
        <v>52.989567000000001</v>
      </c>
      <c r="D4745">
        <v>-1.2638608579355483E-2</v>
      </c>
      <c r="E4745">
        <v>-1.2638608579355483E-2</v>
      </c>
      <c r="F4745">
        <v>4743</v>
      </c>
      <c r="G4745">
        <f t="shared" ca="1" si="76"/>
        <v>-4.5440840146106908E-2</v>
      </c>
    </row>
    <row r="4746" spans="2:7" x14ac:dyDescent="0.2">
      <c r="B4746" s="149">
        <v>38406</v>
      </c>
      <c r="C4746">
        <v>53.667853999999998</v>
      </c>
      <c r="D4746">
        <v>8.9843620158805287E-3</v>
      </c>
      <c r="E4746">
        <v>8.9843620158805287E-3</v>
      </c>
      <c r="F4746">
        <v>4744</v>
      </c>
      <c r="G4746">
        <f t="shared" ca="1" si="76"/>
        <v>-5.9382352808106324E-2</v>
      </c>
    </row>
    <row r="4747" spans="2:7" x14ac:dyDescent="0.2">
      <c r="B4747" s="149">
        <v>38405</v>
      </c>
      <c r="C4747">
        <v>53.189976000000001</v>
      </c>
      <c r="D4747">
        <v>-4.184822032451639E-3</v>
      </c>
      <c r="E4747">
        <v>-4.184822032451639E-3</v>
      </c>
      <c r="F4747">
        <v>4745</v>
      </c>
      <c r="G4747">
        <f t="shared" ca="1" si="76"/>
        <v>1.5745612244564576E-2</v>
      </c>
    </row>
    <row r="4748" spans="2:7" x14ac:dyDescent="0.2">
      <c r="B4748" s="149">
        <v>38404</v>
      </c>
      <c r="C4748">
        <v>53.413502000000001</v>
      </c>
      <c r="D4748">
        <v>-1.3101425218326133E-2</v>
      </c>
      <c r="E4748">
        <v>-1.3101425218326133E-2</v>
      </c>
      <c r="F4748">
        <v>4746</v>
      </c>
      <c r="G4748">
        <f t="shared" ca="1" si="76"/>
        <v>3.4713130039877159E-2</v>
      </c>
    </row>
    <row r="4749" spans="2:7" x14ac:dyDescent="0.2">
      <c r="B4749" s="149">
        <v>38401</v>
      </c>
      <c r="C4749">
        <v>54.122585000000001</v>
      </c>
      <c r="D4749">
        <v>5.0090586692069479E-3</v>
      </c>
      <c r="E4749">
        <v>5.0090586692069479E-3</v>
      </c>
      <c r="F4749">
        <v>4747</v>
      </c>
      <c r="G4749">
        <f t="shared" ca="1" si="76"/>
        <v>2.631261784624318E-2</v>
      </c>
    </row>
    <row r="4750" spans="2:7" x14ac:dyDescent="0.2">
      <c r="B4750" s="149">
        <v>38400</v>
      </c>
      <c r="C4750">
        <v>53.852832999999997</v>
      </c>
      <c r="D4750">
        <v>-4.7183688614566205E-2</v>
      </c>
      <c r="E4750">
        <v>-4.7183688614566205E-2</v>
      </c>
      <c r="F4750">
        <v>4748</v>
      </c>
      <c r="G4750">
        <f t="shared" ca="1" si="76"/>
        <v>-3.8166481447034304E-3</v>
      </c>
    </row>
    <row r="4751" spans="2:7" x14ac:dyDescent="0.2">
      <c r="B4751" s="149">
        <v>38399</v>
      </c>
      <c r="C4751">
        <v>56.519638</v>
      </c>
      <c r="D4751">
        <v>1.0890464988267718E-2</v>
      </c>
      <c r="E4751">
        <v>1.0890464988267718E-2</v>
      </c>
      <c r="F4751">
        <v>4749</v>
      </c>
      <c r="G4751">
        <f t="shared" ca="1" si="76"/>
        <v>-5.5835277368834011E-3</v>
      </c>
    </row>
    <row r="4752" spans="2:7" x14ac:dyDescent="0.2">
      <c r="B4752" s="149">
        <v>38398</v>
      </c>
      <c r="C4752">
        <v>55.910744000000001</v>
      </c>
      <c r="D4752">
        <v>-3.7165005128220671E-2</v>
      </c>
      <c r="E4752">
        <v>-3.7165005128220671E-2</v>
      </c>
      <c r="F4752">
        <v>4750</v>
      </c>
      <c r="G4752">
        <f t="shared" ca="1" si="76"/>
        <v>3.6674027662617582E-3</v>
      </c>
    </row>
    <row r="4753" spans="2:7" x14ac:dyDescent="0.2">
      <c r="B4753" s="149">
        <v>38397</v>
      </c>
      <c r="C4753">
        <v>58.068874000000001</v>
      </c>
      <c r="D4753">
        <v>2.9287226480083479E-3</v>
      </c>
      <c r="E4753">
        <v>2.9287226480083479E-3</v>
      </c>
      <c r="F4753">
        <v>4751</v>
      </c>
      <c r="G4753">
        <f t="shared" ca="1" si="76"/>
        <v>-1.3902898948534529E-3</v>
      </c>
    </row>
    <row r="4754" spans="2:7" x14ac:dyDescent="0.2">
      <c r="B4754" s="149">
        <v>38394</v>
      </c>
      <c r="C4754">
        <v>57.899303000000003</v>
      </c>
      <c r="D4754">
        <v>-1.4431819657712302E-2</v>
      </c>
      <c r="E4754">
        <v>-1.4431819657712302E-2</v>
      </c>
      <c r="F4754">
        <v>4752</v>
      </c>
      <c r="G4754">
        <f t="shared" ca="1" si="76"/>
        <v>3.0277521494018682E-2</v>
      </c>
    </row>
    <row r="4755" spans="2:7" x14ac:dyDescent="0.2">
      <c r="B4755" s="149">
        <v>38393</v>
      </c>
      <c r="C4755">
        <v>58.747131000000003</v>
      </c>
      <c r="D4755">
        <v>-8.7138727743357614E-3</v>
      </c>
      <c r="E4755">
        <v>-8.7138727743357614E-3</v>
      </c>
      <c r="F4755">
        <v>4753</v>
      </c>
      <c r="G4755">
        <f t="shared" ca="1" si="76"/>
        <v>6.3091484345124058E-2</v>
      </c>
    </row>
    <row r="4756" spans="2:7" x14ac:dyDescent="0.2">
      <c r="B4756" s="149">
        <v>38392</v>
      </c>
      <c r="C4756">
        <v>59.263545999999998</v>
      </c>
      <c r="D4756">
        <v>2.0031928910059532E-2</v>
      </c>
      <c r="E4756">
        <v>2.0031928910059532E-2</v>
      </c>
      <c r="F4756">
        <v>4754</v>
      </c>
      <c r="G4756">
        <f t="shared" ca="1" si="76"/>
        <v>3.3918076954104349E-2</v>
      </c>
    </row>
    <row r="4757" spans="2:7" x14ac:dyDescent="0.2">
      <c r="B4757" s="149">
        <v>38391</v>
      </c>
      <c r="C4757">
        <v>58.099696999999999</v>
      </c>
      <c r="D4757">
        <v>-1.3996017677158069E-2</v>
      </c>
      <c r="E4757">
        <v>-1.3996017677158069E-2</v>
      </c>
      <c r="F4757">
        <v>4755</v>
      </c>
      <c r="G4757">
        <f t="shared" ca="1" si="76"/>
        <v>-5.4521741855445394E-2</v>
      </c>
    </row>
    <row r="4758" spans="2:7" x14ac:dyDescent="0.2">
      <c r="B4758" s="149">
        <v>38390</v>
      </c>
      <c r="C4758">
        <v>58.924404000000003</v>
      </c>
      <c r="D4758">
        <v>-7.2719309073818036E-3</v>
      </c>
      <c r="E4758">
        <v>-7.2719309073818036E-3</v>
      </c>
      <c r="F4758">
        <v>4756</v>
      </c>
      <c r="G4758">
        <f t="shared" ca="1" si="76"/>
        <v>-4.2474864474192117E-2</v>
      </c>
    </row>
    <row r="4759" spans="2:7" x14ac:dyDescent="0.2">
      <c r="B4759" s="149">
        <v>38387</v>
      </c>
      <c r="C4759">
        <v>59.356037000000001</v>
      </c>
      <c r="D4759">
        <v>1.0497395735532024E-2</v>
      </c>
      <c r="E4759">
        <v>1.0497395735532024E-2</v>
      </c>
      <c r="F4759">
        <v>4757</v>
      </c>
      <c r="G4759">
        <f t="shared" ca="1" si="76"/>
        <v>1.5365247609952698E-2</v>
      </c>
    </row>
    <row r="4760" spans="2:7" x14ac:dyDescent="0.2">
      <c r="B4760" s="149">
        <v>38386</v>
      </c>
      <c r="C4760">
        <v>58.739426000000002</v>
      </c>
      <c r="D4760">
        <v>1.464497313556954E-2</v>
      </c>
      <c r="E4760">
        <v>1.464497313556954E-2</v>
      </c>
      <c r="F4760">
        <v>4758</v>
      </c>
      <c r="G4760">
        <f t="shared" ca="1" si="76"/>
        <v>-3.0000292189624892E-3</v>
      </c>
    </row>
    <row r="4761" spans="2:7" x14ac:dyDescent="0.2">
      <c r="B4761" s="149">
        <v>38385</v>
      </c>
      <c r="C4761">
        <v>57.891604999999998</v>
      </c>
      <c r="D4761">
        <v>-6.3500009594662033E-3</v>
      </c>
      <c r="E4761">
        <v>-6.3500009594662033E-3</v>
      </c>
      <c r="F4761">
        <v>4759</v>
      </c>
      <c r="G4761">
        <f t="shared" ca="1" si="76"/>
        <v>-8.314055438314559E-4</v>
      </c>
    </row>
    <row r="4762" spans="2:7" x14ac:dyDescent="0.2">
      <c r="B4762" s="149">
        <v>38384</v>
      </c>
      <c r="C4762">
        <v>58.261566000000002</v>
      </c>
      <c r="D4762">
        <v>-7.4840437672439065E-3</v>
      </c>
      <c r="E4762">
        <v>-7.4840437672439065E-3</v>
      </c>
      <c r="F4762">
        <v>4760</v>
      </c>
      <c r="G4762">
        <f t="shared" ca="1" si="76"/>
        <v>1.8242989437075832E-2</v>
      </c>
    </row>
    <row r="4763" spans="2:7" x14ac:dyDescent="0.2">
      <c r="B4763" s="149">
        <v>38383</v>
      </c>
      <c r="C4763">
        <v>58.700885999999997</v>
      </c>
      <c r="D4763">
        <v>8.397353438233672E-2</v>
      </c>
      <c r="E4763">
        <v>8.397353438233672E-2</v>
      </c>
      <c r="F4763">
        <v>4761</v>
      </c>
      <c r="G4763">
        <f t="shared" ca="1" si="76"/>
        <v>-4.8558956709023491E-3</v>
      </c>
    </row>
    <row r="4764" spans="2:7" x14ac:dyDescent="0.2">
      <c r="B4764" s="149">
        <v>38380</v>
      </c>
      <c r="C4764">
        <v>54.153430999999998</v>
      </c>
      <c r="D4764">
        <v>1.0499271264395191E-2</v>
      </c>
      <c r="E4764">
        <v>1.0499271264395191E-2</v>
      </c>
      <c r="F4764">
        <v>4762</v>
      </c>
      <c r="G4764">
        <f t="shared" ca="1" si="76"/>
        <v>1.9199017058053981E-2</v>
      </c>
    </row>
    <row r="4765" spans="2:7" x14ac:dyDescent="0.2">
      <c r="B4765" s="149">
        <v>38379</v>
      </c>
      <c r="C4765">
        <v>53.590767</v>
      </c>
      <c r="D4765">
        <v>6.8058084067137911E-3</v>
      </c>
      <c r="E4765">
        <v>6.8058084067137911E-3</v>
      </c>
      <c r="F4765">
        <v>4763</v>
      </c>
      <c r="G4765">
        <f t="shared" ca="1" si="76"/>
        <v>3.4997112879019993E-2</v>
      </c>
    </row>
    <row r="4766" spans="2:7" x14ac:dyDescent="0.2">
      <c r="B4766" s="149">
        <v>38377</v>
      </c>
      <c r="C4766">
        <v>53.228504000000001</v>
      </c>
      <c r="D4766">
        <v>-4.344654925181822E-4</v>
      </c>
      <c r="E4766">
        <v>-4.344654925181822E-4</v>
      </c>
      <c r="F4766">
        <v>4764</v>
      </c>
      <c r="G4766">
        <f t="shared" ca="1" si="76"/>
        <v>-7.1956469104765691E-2</v>
      </c>
    </row>
    <row r="4767" spans="2:7" x14ac:dyDescent="0.2">
      <c r="B4767" s="149">
        <v>38376</v>
      </c>
      <c r="C4767">
        <v>53.251640000000002</v>
      </c>
      <c r="D4767">
        <v>-1.5110513681265633E-2</v>
      </c>
      <c r="E4767">
        <v>-1.5110513681265633E-2</v>
      </c>
      <c r="F4767">
        <v>4765</v>
      </c>
      <c r="G4767">
        <f t="shared" ca="1" si="76"/>
        <v>5.9731262721368092E-3</v>
      </c>
    </row>
    <row r="4768" spans="2:7" x14ac:dyDescent="0.2">
      <c r="B4768" s="149">
        <v>38372</v>
      </c>
      <c r="C4768">
        <v>54.068644999999997</v>
      </c>
      <c r="D4768">
        <v>-1.1832483150471775E-2</v>
      </c>
      <c r="E4768">
        <v>-1.1832483150471775E-2</v>
      </c>
      <c r="F4768">
        <v>4766</v>
      </c>
      <c r="G4768">
        <f t="shared" ca="1" si="76"/>
        <v>-2.3833448116240993E-2</v>
      </c>
    </row>
    <row r="4769" spans="2:7" x14ac:dyDescent="0.2">
      <c r="B4769" s="149">
        <v>38371</v>
      </c>
      <c r="C4769">
        <v>54.716071999999997</v>
      </c>
      <c r="D4769">
        <v>-5.8815448626976814E-3</v>
      </c>
      <c r="E4769">
        <v>-5.8815448626976814E-3</v>
      </c>
      <c r="F4769">
        <v>4767</v>
      </c>
      <c r="G4769">
        <f t="shared" ca="1" si="76"/>
        <v>-1.3902551303621004E-2</v>
      </c>
    </row>
    <row r="4770" spans="2:7" x14ac:dyDescent="0.2">
      <c r="B4770" s="149">
        <v>38370</v>
      </c>
      <c r="C4770">
        <v>55.039791000000001</v>
      </c>
      <c r="D4770">
        <v>-1.3265073629905554E-2</v>
      </c>
      <c r="E4770">
        <v>-1.3265073629905554E-2</v>
      </c>
      <c r="F4770">
        <v>4768</v>
      </c>
      <c r="G4770">
        <f t="shared" ca="1" si="76"/>
        <v>1.2573231537688996E-2</v>
      </c>
    </row>
    <row r="4771" spans="2:7" x14ac:dyDescent="0.2">
      <c r="B4771" s="149">
        <v>38369</v>
      </c>
      <c r="C4771">
        <v>55.779713000000001</v>
      </c>
      <c r="D4771">
        <v>5.8374758073925122E-3</v>
      </c>
      <c r="E4771">
        <v>5.8374758073925122E-3</v>
      </c>
      <c r="F4771">
        <v>4769</v>
      </c>
      <c r="G4771">
        <f t="shared" ca="1" si="76"/>
        <v>1.7710702224396673E-2</v>
      </c>
    </row>
    <row r="4772" spans="2:7" x14ac:dyDescent="0.2">
      <c r="B4772" s="149">
        <v>38366</v>
      </c>
      <c r="C4772">
        <v>55.45599</v>
      </c>
      <c r="D4772">
        <v>-3.6426979688024455E-2</v>
      </c>
      <c r="E4772">
        <v>-3.6426979688024455E-2</v>
      </c>
      <c r="F4772">
        <v>4770</v>
      </c>
      <c r="G4772">
        <f t="shared" ca="1" si="76"/>
        <v>9.4798777107998073E-3</v>
      </c>
    </row>
    <row r="4773" spans="2:7" x14ac:dyDescent="0.2">
      <c r="B4773" s="149">
        <v>38365</v>
      </c>
      <c r="C4773">
        <v>57.552452000000002</v>
      </c>
      <c r="D4773">
        <v>7.8422928284632751E-2</v>
      </c>
      <c r="E4773">
        <v>7.8422928284632751E-2</v>
      </c>
      <c r="F4773">
        <v>4771</v>
      </c>
      <c r="G4773">
        <f t="shared" ca="1" si="76"/>
        <v>-1.7635606538481757E-2</v>
      </c>
    </row>
    <row r="4774" spans="2:7" x14ac:dyDescent="0.2">
      <c r="B4774" s="149">
        <v>38364</v>
      </c>
      <c r="C4774">
        <v>53.367237000000003</v>
      </c>
      <c r="D4774">
        <v>-3.8600296015468327E-2</v>
      </c>
      <c r="E4774">
        <v>-3.8600296015468327E-2</v>
      </c>
      <c r="F4774">
        <v>4772</v>
      </c>
      <c r="G4774">
        <f t="shared" ca="1" si="76"/>
        <v>-5.7142244367775916E-2</v>
      </c>
    </row>
    <row r="4775" spans="2:7" x14ac:dyDescent="0.2">
      <c r="B4775" s="149">
        <v>38363</v>
      </c>
      <c r="C4775">
        <v>55.509937000000001</v>
      </c>
      <c r="D4775">
        <v>-4.4067274319801696E-2</v>
      </c>
      <c r="E4775">
        <v>-4.4067274319801696E-2</v>
      </c>
      <c r="F4775">
        <v>4773</v>
      </c>
      <c r="G4775">
        <f t="shared" ca="1" si="76"/>
        <v>-7.9256291843996275E-3</v>
      </c>
    </row>
    <row r="4776" spans="2:7" x14ac:dyDescent="0.2">
      <c r="B4776" s="149">
        <v>38362</v>
      </c>
      <c r="C4776">
        <v>58.068874000000001</v>
      </c>
      <c r="D4776">
        <v>-2.6111501779104231E-2</v>
      </c>
      <c r="E4776">
        <v>-2.6111501779104231E-2</v>
      </c>
      <c r="F4776">
        <v>4774</v>
      </c>
      <c r="G4776">
        <f t="shared" ca="1" si="76"/>
        <v>9.6164860105284439E-2</v>
      </c>
    </row>
    <row r="4777" spans="2:7" x14ac:dyDescent="0.2">
      <c r="B4777" s="149">
        <v>38359</v>
      </c>
      <c r="C4777">
        <v>59.625793000000002</v>
      </c>
      <c r="D4777">
        <v>5.9290484677800188E-2</v>
      </c>
      <c r="E4777">
        <v>5.9290484677800188E-2</v>
      </c>
      <c r="F4777">
        <v>4775</v>
      </c>
      <c r="G4777">
        <f t="shared" ca="1" si="76"/>
        <v>-3.8028552861122965E-2</v>
      </c>
    </row>
    <row r="4778" spans="2:7" x14ac:dyDescent="0.2">
      <c r="B4778" s="149">
        <v>38358</v>
      </c>
      <c r="C4778">
        <v>56.288424999999997</v>
      </c>
      <c r="D4778">
        <v>-2.4315368816683582E-2</v>
      </c>
      <c r="E4778">
        <v>-2.4315368816683582E-2</v>
      </c>
      <c r="F4778">
        <v>4776</v>
      </c>
      <c r="G4778">
        <f t="shared" ca="1" si="76"/>
        <v>-1.8254575661181639E-2</v>
      </c>
    </row>
    <row r="4779" spans="2:7" x14ac:dyDescent="0.2">
      <c r="B4779" s="149">
        <v>38357</v>
      </c>
      <c r="C4779">
        <v>57.691208000000003</v>
      </c>
      <c r="D4779">
        <v>-3.0816679529202029E-2</v>
      </c>
      <c r="E4779">
        <v>-3.0816679529202029E-2</v>
      </c>
      <c r="F4779">
        <v>4777</v>
      </c>
      <c r="G4779">
        <f t="shared" ca="1" si="76"/>
        <v>1.3387866544249645E-2</v>
      </c>
    </row>
    <row r="4780" spans="2:7" x14ac:dyDescent="0.2">
      <c r="B4780" s="149">
        <v>38356</v>
      </c>
      <c r="C4780">
        <v>59.525588999999997</v>
      </c>
      <c r="D4780">
        <v>-1.780495332272521E-2</v>
      </c>
      <c r="E4780">
        <v>-1.780495332272521E-2</v>
      </c>
      <c r="F4780">
        <v>4778</v>
      </c>
      <c r="G4780">
        <f t="shared" ca="1" si="76"/>
        <v>-2.7022126697153617E-2</v>
      </c>
    </row>
    <row r="4781" spans="2:7" x14ac:dyDescent="0.2">
      <c r="B4781" s="149">
        <v>38355</v>
      </c>
      <c r="C4781">
        <v>60.604652000000002</v>
      </c>
      <c r="D4781">
        <v>4.035460940678573E-2</v>
      </c>
      <c r="E4781">
        <v>4.035460940678573E-2</v>
      </c>
      <c r="F4781">
        <v>4779</v>
      </c>
      <c r="G4781">
        <f t="shared" ca="1" si="76"/>
        <v>6.9715514550343721E-2</v>
      </c>
    </row>
    <row r="4782" spans="2:7" x14ac:dyDescent="0.2">
      <c r="B4782" s="149">
        <v>38352</v>
      </c>
      <c r="C4782">
        <v>58.253841000000001</v>
      </c>
      <c r="D4782">
        <v>1.7230219514544403E-3</v>
      </c>
      <c r="E4782">
        <v>1.7230219514544403E-3</v>
      </c>
      <c r="F4782">
        <v>4780</v>
      </c>
      <c r="G4782">
        <f t="shared" ca="1" si="76"/>
        <v>-5.3751927466528281E-3</v>
      </c>
    </row>
    <row r="4783" spans="2:7" x14ac:dyDescent="0.2">
      <c r="B4783" s="149">
        <v>38351</v>
      </c>
      <c r="C4783">
        <v>58.153641</v>
      </c>
      <c r="D4783">
        <v>5.3182342097555832E-2</v>
      </c>
      <c r="E4783">
        <v>5.3182342097555832E-2</v>
      </c>
      <c r="F4783">
        <v>4781</v>
      </c>
      <c r="G4783">
        <f t="shared" ca="1" si="76"/>
        <v>-2.7323091541876406E-2</v>
      </c>
    </row>
    <row r="4784" spans="2:7" x14ac:dyDescent="0.2">
      <c r="B4784" s="149">
        <v>38350</v>
      </c>
      <c r="C4784">
        <v>55.217067999999998</v>
      </c>
      <c r="D4784">
        <v>6.0234054198924414E-2</v>
      </c>
      <c r="E4784">
        <v>6.0234054198924414E-2</v>
      </c>
      <c r="F4784">
        <v>4782</v>
      </c>
      <c r="G4784">
        <f t="shared" ca="1" si="76"/>
        <v>-5.1158495572781196E-2</v>
      </c>
    </row>
    <row r="4785" spans="2:7" x14ac:dyDescent="0.2">
      <c r="B4785" s="149">
        <v>38349</v>
      </c>
      <c r="C4785">
        <v>52.080074000000003</v>
      </c>
      <c r="D4785">
        <v>-2.8748101534394808E-2</v>
      </c>
      <c r="E4785">
        <v>-2.8748101534394808E-2</v>
      </c>
      <c r="F4785">
        <v>4783</v>
      </c>
      <c r="G4785">
        <f t="shared" ca="1" si="76"/>
        <v>8.7589433373770093E-2</v>
      </c>
    </row>
    <row r="4786" spans="2:7" x14ac:dyDescent="0.2">
      <c r="B4786" s="149">
        <v>38348</v>
      </c>
      <c r="C4786">
        <v>53.621592999999997</v>
      </c>
      <c r="D4786">
        <v>5.1382715428722157E-2</v>
      </c>
      <c r="E4786">
        <v>5.1382715428722157E-2</v>
      </c>
      <c r="F4786">
        <v>4784</v>
      </c>
      <c r="G4786">
        <f t="shared" ca="1" si="76"/>
        <v>-3.4409165013828083E-2</v>
      </c>
    </row>
    <row r="4787" spans="2:7" x14ac:dyDescent="0.2">
      <c r="B4787" s="149">
        <v>38345</v>
      </c>
      <c r="C4787">
        <v>51.001021999999999</v>
      </c>
      <c r="D4787">
        <v>4.8320825129530731E-2</v>
      </c>
      <c r="E4787">
        <v>4.8320825129530731E-2</v>
      </c>
      <c r="F4787">
        <v>4785</v>
      </c>
      <c r="G4787">
        <f t="shared" ca="1" si="76"/>
        <v>-2.4462798907536654E-2</v>
      </c>
    </row>
    <row r="4788" spans="2:7" x14ac:dyDescent="0.2">
      <c r="B4788" s="149">
        <v>38344</v>
      </c>
      <c r="C4788">
        <v>48.650204000000002</v>
      </c>
      <c r="D4788">
        <v>9.435223049702025E-3</v>
      </c>
      <c r="E4788">
        <v>9.435223049702025E-3</v>
      </c>
      <c r="F4788">
        <v>4786</v>
      </c>
      <c r="G4788">
        <f t="shared" ca="1" si="76"/>
        <v>3.4992920356322656E-2</v>
      </c>
    </row>
    <row r="4789" spans="2:7" x14ac:dyDescent="0.2">
      <c r="B4789" s="149">
        <v>38343</v>
      </c>
      <c r="C4789">
        <v>48.195469000000003</v>
      </c>
      <c r="D4789">
        <v>-3.7703813327338048E-2</v>
      </c>
      <c r="E4789">
        <v>-3.7703813327338048E-2</v>
      </c>
      <c r="F4789">
        <v>4787</v>
      </c>
      <c r="G4789">
        <f t="shared" ca="1" si="76"/>
        <v>-7.0147094298282781E-2</v>
      </c>
    </row>
    <row r="4790" spans="2:7" x14ac:dyDescent="0.2">
      <c r="B4790" s="149">
        <v>38342</v>
      </c>
      <c r="C4790">
        <v>50.083820000000003</v>
      </c>
      <c r="D4790">
        <v>1.541312107823002E-3</v>
      </c>
      <c r="E4790">
        <v>1.541312107823002E-3</v>
      </c>
      <c r="F4790">
        <v>4788</v>
      </c>
      <c r="G4790">
        <f t="shared" ca="1" si="76"/>
        <v>-7.4274319437150987E-2</v>
      </c>
    </row>
    <row r="4791" spans="2:7" x14ac:dyDescent="0.2">
      <c r="B4791" s="149">
        <v>38341</v>
      </c>
      <c r="C4791">
        <v>50.006743999999998</v>
      </c>
      <c r="D4791">
        <v>6.6228395022638567E-2</v>
      </c>
      <c r="E4791">
        <v>6.6228395022638567E-2</v>
      </c>
      <c r="F4791">
        <v>4789</v>
      </c>
      <c r="G4791">
        <f t="shared" ca="1" si="76"/>
        <v>-1.1914415866156351E-2</v>
      </c>
    </row>
    <row r="4792" spans="2:7" x14ac:dyDescent="0.2">
      <c r="B4792" s="149">
        <v>38338</v>
      </c>
      <c r="C4792">
        <v>46.900593000000001</v>
      </c>
      <c r="D4792">
        <v>-6.3684409997197058E-3</v>
      </c>
      <c r="E4792">
        <v>-6.3684409997197058E-3</v>
      </c>
      <c r="F4792">
        <v>4790</v>
      </c>
      <c r="G4792">
        <f t="shared" ca="1" si="76"/>
        <v>9.9976909716201195E-3</v>
      </c>
    </row>
    <row r="4793" spans="2:7" x14ac:dyDescent="0.2">
      <c r="B4793" s="149">
        <v>38337</v>
      </c>
      <c r="C4793">
        <v>47.201191000000001</v>
      </c>
      <c r="D4793">
        <v>5.0428860142976747E-2</v>
      </c>
      <c r="E4793">
        <v>5.0428860142976747E-2</v>
      </c>
      <c r="F4793">
        <v>4791</v>
      </c>
      <c r="G4793">
        <f t="shared" ca="1" si="76"/>
        <v>-3.7192161837551675E-2</v>
      </c>
    </row>
    <row r="4794" spans="2:7" x14ac:dyDescent="0.2">
      <c r="B4794" s="149">
        <v>38336</v>
      </c>
      <c r="C4794">
        <v>44.935161999999998</v>
      </c>
      <c r="D4794">
        <v>-1.0690623300748697E-2</v>
      </c>
      <c r="E4794">
        <v>-1.0690623300748697E-2</v>
      </c>
      <c r="F4794">
        <v>4792</v>
      </c>
      <c r="G4794">
        <f t="shared" ca="1" si="76"/>
        <v>3.8317767796296053E-2</v>
      </c>
    </row>
    <row r="4795" spans="2:7" x14ac:dyDescent="0.2">
      <c r="B4795" s="149">
        <v>38335</v>
      </c>
      <c r="C4795">
        <v>45.420738</v>
      </c>
      <c r="D4795">
        <v>1.7438026497983428E-2</v>
      </c>
      <c r="E4795">
        <v>1.7438026497983428E-2</v>
      </c>
      <c r="F4795">
        <v>4793</v>
      </c>
      <c r="G4795">
        <f t="shared" ca="1" si="76"/>
        <v>2.9055183386056935E-2</v>
      </c>
    </row>
    <row r="4796" spans="2:7" x14ac:dyDescent="0.2">
      <c r="B4796" s="149">
        <v>38334</v>
      </c>
      <c r="C4796">
        <v>44.642265000000002</v>
      </c>
      <c r="D4796">
        <v>5.3808794906760795E-3</v>
      </c>
      <c r="E4796">
        <v>5.3808794906760795E-3</v>
      </c>
      <c r="F4796">
        <v>4794</v>
      </c>
      <c r="G4796">
        <f t="shared" ca="1" si="76"/>
        <v>4.5083858501106548E-3</v>
      </c>
    </row>
    <row r="4797" spans="2:7" x14ac:dyDescent="0.2">
      <c r="B4797" s="149">
        <v>38331</v>
      </c>
      <c r="C4797">
        <v>44.403336000000003</v>
      </c>
      <c r="D4797">
        <v>-2.3559175191153581E-2</v>
      </c>
      <c r="E4797">
        <v>-2.3559175191153581E-2</v>
      </c>
      <c r="F4797">
        <v>4795</v>
      </c>
      <c r="G4797">
        <f t="shared" ca="1" si="76"/>
        <v>3.5941546278375522E-2</v>
      </c>
    </row>
    <row r="4798" spans="2:7" x14ac:dyDescent="0.2">
      <c r="B4798" s="149">
        <v>38330</v>
      </c>
      <c r="C4798">
        <v>45.474682000000001</v>
      </c>
      <c r="D4798">
        <v>2.448328283911479E-2</v>
      </c>
      <c r="E4798">
        <v>2.448328283911479E-2</v>
      </c>
      <c r="F4798">
        <v>4796</v>
      </c>
      <c r="G4798">
        <f t="shared" ca="1" si="76"/>
        <v>-1.6225054414340447E-2</v>
      </c>
    </row>
    <row r="4799" spans="2:7" x14ac:dyDescent="0.2">
      <c r="B4799" s="149">
        <v>38329</v>
      </c>
      <c r="C4799">
        <v>44.387920000000001</v>
      </c>
      <c r="D4799">
        <v>1.6772679176328294E-2</v>
      </c>
      <c r="E4799">
        <v>1.6772679176328294E-2</v>
      </c>
      <c r="F4799">
        <v>4797</v>
      </c>
      <c r="G4799">
        <f t="shared" ca="1" si="76"/>
        <v>-1.9929002098498298E-2</v>
      </c>
    </row>
    <row r="4800" spans="2:7" x14ac:dyDescent="0.2">
      <c r="B4800" s="149">
        <v>38328</v>
      </c>
      <c r="C4800">
        <v>43.655697000000004</v>
      </c>
      <c r="D4800">
        <v>-5.7925692590321924E-3</v>
      </c>
      <c r="E4800">
        <v>-5.7925692590321924E-3</v>
      </c>
      <c r="F4800">
        <v>4798</v>
      </c>
      <c r="G4800">
        <f t="shared" ca="1" si="76"/>
        <v>-1.3961789364022013E-2</v>
      </c>
    </row>
    <row r="4801" spans="2:7" x14ac:dyDescent="0.2">
      <c r="B4801" s="149">
        <v>38327</v>
      </c>
      <c r="C4801">
        <v>43.910049000000001</v>
      </c>
      <c r="D4801">
        <v>2.1333899194945157E-2</v>
      </c>
      <c r="E4801">
        <v>2.1333899194945157E-2</v>
      </c>
      <c r="F4801">
        <v>4799</v>
      </c>
      <c r="G4801">
        <f t="shared" ca="1" si="76"/>
        <v>1.1241925779285112E-2</v>
      </c>
    </row>
    <row r="4802" spans="2:7" x14ac:dyDescent="0.2">
      <c r="B4802" s="149">
        <v>38324</v>
      </c>
      <c r="C4802">
        <v>42.992843999999998</v>
      </c>
      <c r="D4802">
        <v>1.67696534083061E-2</v>
      </c>
      <c r="E4802">
        <v>1.67696534083061E-2</v>
      </c>
      <c r="F4802">
        <v>4800</v>
      </c>
      <c r="G4802">
        <f t="shared" ca="1" si="76"/>
        <v>-4.7067822070067655E-2</v>
      </c>
    </row>
    <row r="4803" spans="2:7" x14ac:dyDescent="0.2">
      <c r="B4803" s="149">
        <v>38323</v>
      </c>
      <c r="C4803">
        <v>42.283760000000001</v>
      </c>
      <c r="D4803">
        <v>-1.719801666440357E-2</v>
      </c>
      <c r="E4803">
        <v>-1.719801666440357E-2</v>
      </c>
      <c r="F4803">
        <v>4801</v>
      </c>
      <c r="G4803">
        <f t="shared" ref="G4803:G4866" ca="1" si="77">_xlfn.NORM.INV(RAND(),$N$5,$N$6)</f>
        <v>4.3791834193880642E-2</v>
      </c>
    </row>
    <row r="4804" spans="2:7" x14ac:dyDescent="0.2">
      <c r="B4804" s="149">
        <v>38322</v>
      </c>
      <c r="C4804">
        <v>43.023682000000001</v>
      </c>
      <c r="D4804">
        <v>-1.6098649397247732E-3</v>
      </c>
      <c r="E4804">
        <v>-1.6098649397247732E-3</v>
      </c>
      <c r="F4804">
        <v>4802</v>
      </c>
      <c r="G4804">
        <f t="shared" ca="1" si="77"/>
        <v>-3.1388493079728678E-2</v>
      </c>
    </row>
    <row r="4805" spans="2:7" x14ac:dyDescent="0.2">
      <c r="B4805" s="149">
        <v>38321</v>
      </c>
      <c r="C4805">
        <v>43.093055999999997</v>
      </c>
      <c r="D4805">
        <v>-2.1354599446860547E-2</v>
      </c>
      <c r="E4805">
        <v>-2.1354599446860547E-2</v>
      </c>
      <c r="F4805">
        <v>4803</v>
      </c>
      <c r="G4805">
        <f t="shared" ca="1" si="77"/>
        <v>-5.4755512625884052E-2</v>
      </c>
    </row>
    <row r="4806" spans="2:7" x14ac:dyDescent="0.2">
      <c r="B4806" s="149">
        <v>38320</v>
      </c>
      <c r="C4806">
        <v>44.033371000000002</v>
      </c>
      <c r="D4806">
        <v>2.017840889466312E-2</v>
      </c>
      <c r="E4806">
        <v>2.017840889466312E-2</v>
      </c>
      <c r="F4806">
        <v>4804</v>
      </c>
      <c r="G4806">
        <f t="shared" ca="1" si="77"/>
        <v>-3.0602809986221238E-2</v>
      </c>
    </row>
    <row r="4807" spans="2:7" x14ac:dyDescent="0.2">
      <c r="B4807" s="149">
        <v>38317</v>
      </c>
      <c r="C4807">
        <v>43.162421999999999</v>
      </c>
      <c r="D4807">
        <v>0</v>
      </c>
      <c r="E4807">
        <v>0</v>
      </c>
      <c r="F4807">
        <v>4805</v>
      </c>
      <c r="G4807">
        <f t="shared" ca="1" si="77"/>
        <v>3.7044029958699064E-2</v>
      </c>
    </row>
    <row r="4808" spans="2:7" x14ac:dyDescent="0.2">
      <c r="B4808" s="149">
        <v>38316</v>
      </c>
      <c r="C4808">
        <v>43.162421999999999</v>
      </c>
      <c r="D4808">
        <v>-1.4431489147218472E-2</v>
      </c>
      <c r="E4808">
        <v>-1.4431489147218472E-2</v>
      </c>
      <c r="F4808">
        <v>4806</v>
      </c>
      <c r="G4808">
        <f t="shared" ca="1" si="77"/>
        <v>4.7374931146319577E-2</v>
      </c>
    </row>
    <row r="4809" spans="2:7" x14ac:dyDescent="0.2">
      <c r="B4809" s="149">
        <v>38315</v>
      </c>
      <c r="C4809">
        <v>43.794440999999999</v>
      </c>
      <c r="D4809">
        <v>-2.9829391914504614E-3</v>
      </c>
      <c r="E4809">
        <v>-2.9829391914504614E-3</v>
      </c>
      <c r="F4809">
        <v>4807</v>
      </c>
      <c r="G4809">
        <f t="shared" ca="1" si="77"/>
        <v>-3.5841784613600859E-2</v>
      </c>
    </row>
    <row r="4810" spans="2:7" x14ac:dyDescent="0.2">
      <c r="B4810" s="149">
        <v>38314</v>
      </c>
      <c r="C4810">
        <v>43.925468000000002</v>
      </c>
      <c r="D4810">
        <v>1.8224081274950919E-2</v>
      </c>
      <c r="E4810">
        <v>1.8224081274950919E-2</v>
      </c>
      <c r="F4810">
        <v>4808</v>
      </c>
      <c r="G4810">
        <f t="shared" ca="1" si="77"/>
        <v>-2.0520332179784988E-2</v>
      </c>
    </row>
    <row r="4811" spans="2:7" x14ac:dyDescent="0.2">
      <c r="B4811" s="149">
        <v>38313</v>
      </c>
      <c r="C4811">
        <v>43.139294</v>
      </c>
      <c r="D4811">
        <v>1.3031451595442577E-2</v>
      </c>
      <c r="E4811">
        <v>1.3031451595442577E-2</v>
      </c>
      <c r="F4811">
        <v>4809</v>
      </c>
      <c r="G4811">
        <f t="shared" ca="1" si="77"/>
        <v>7.3286415172319069E-3</v>
      </c>
    </row>
    <row r="4812" spans="2:7" x14ac:dyDescent="0.2">
      <c r="B4812" s="149">
        <v>38310</v>
      </c>
      <c r="C4812">
        <v>42.584358000000002</v>
      </c>
      <c r="D4812">
        <v>-6.294844290109949E-3</v>
      </c>
      <c r="E4812">
        <v>-6.294844290109949E-3</v>
      </c>
      <c r="F4812">
        <v>4810</v>
      </c>
      <c r="G4812">
        <f t="shared" ca="1" si="77"/>
        <v>4.9275866909023108E-2</v>
      </c>
    </row>
    <row r="4813" spans="2:7" x14ac:dyDescent="0.2">
      <c r="B4813" s="149">
        <v>38309</v>
      </c>
      <c r="C4813">
        <v>42.854118</v>
      </c>
      <c r="D4813">
        <v>2.0557968421279025E-2</v>
      </c>
      <c r="E4813">
        <v>2.0557968421279025E-2</v>
      </c>
      <c r="F4813">
        <v>4811</v>
      </c>
      <c r="G4813">
        <f t="shared" ca="1" si="77"/>
        <v>-2.318147325015928E-2</v>
      </c>
    </row>
    <row r="4814" spans="2:7" x14ac:dyDescent="0.2">
      <c r="B4814" s="149">
        <v>38308</v>
      </c>
      <c r="C4814">
        <v>41.990870999999999</v>
      </c>
      <c r="D4814">
        <v>1.4705738202418421E-3</v>
      </c>
      <c r="E4814">
        <v>1.4705738202418421E-3</v>
      </c>
      <c r="F4814">
        <v>4812</v>
      </c>
      <c r="G4814">
        <f t="shared" ca="1" si="77"/>
        <v>9.5208238081087554E-2</v>
      </c>
    </row>
    <row r="4815" spans="2:7" x14ac:dyDescent="0.2">
      <c r="B4815" s="149">
        <v>38307</v>
      </c>
      <c r="C4815">
        <v>41.929211000000002</v>
      </c>
      <c r="D4815">
        <v>-1.1986760703356154E-2</v>
      </c>
      <c r="E4815">
        <v>-1.1986760703356154E-2</v>
      </c>
      <c r="F4815">
        <v>4813</v>
      </c>
      <c r="G4815">
        <f t="shared" ca="1" si="77"/>
        <v>8.1110553895613918E-2</v>
      </c>
    </row>
    <row r="4816" spans="2:7" x14ac:dyDescent="0.2">
      <c r="B4816" s="149">
        <v>38306</v>
      </c>
      <c r="C4816">
        <v>42.437904000000003</v>
      </c>
      <c r="D4816">
        <v>0</v>
      </c>
      <c r="E4816">
        <v>0</v>
      </c>
      <c r="F4816">
        <v>4814</v>
      </c>
      <c r="G4816">
        <f t="shared" ca="1" si="77"/>
        <v>8.4243652235393152E-2</v>
      </c>
    </row>
    <row r="4817" spans="2:7" x14ac:dyDescent="0.2">
      <c r="B4817" s="149">
        <v>38303</v>
      </c>
      <c r="C4817">
        <v>42.437904000000003</v>
      </c>
      <c r="D4817">
        <v>3.0970615013725337E-3</v>
      </c>
      <c r="E4817">
        <v>3.0970615013725337E-3</v>
      </c>
      <c r="F4817">
        <v>4815</v>
      </c>
      <c r="G4817">
        <f t="shared" ca="1" si="77"/>
        <v>-1.1142042399264654E-2</v>
      </c>
    </row>
    <row r="4818" spans="2:7" x14ac:dyDescent="0.2">
      <c r="B4818" s="149">
        <v>38302</v>
      </c>
      <c r="C4818">
        <v>42.306877</v>
      </c>
      <c r="D4818">
        <v>-7.2828689297819375E-4</v>
      </c>
      <c r="E4818">
        <v>-7.2828689297819375E-4</v>
      </c>
      <c r="F4818">
        <v>4816</v>
      </c>
      <c r="G4818">
        <f t="shared" ca="1" si="77"/>
        <v>-2.3129513352361769E-2</v>
      </c>
    </row>
    <row r="4819" spans="2:7" x14ac:dyDescent="0.2">
      <c r="B4819" s="149">
        <v>38301</v>
      </c>
      <c r="C4819">
        <v>42.337710999999999</v>
      </c>
      <c r="D4819">
        <v>4.2047000506802625E-3</v>
      </c>
      <c r="E4819">
        <v>4.2047000506802625E-3</v>
      </c>
      <c r="F4819">
        <v>4817</v>
      </c>
      <c r="G4819">
        <f t="shared" ca="1" si="77"/>
        <v>4.4591415053690894E-2</v>
      </c>
    </row>
    <row r="4820" spans="2:7" x14ac:dyDescent="0.2">
      <c r="B4820" s="149">
        <v>38300</v>
      </c>
      <c r="C4820">
        <v>42.160438999999997</v>
      </c>
      <c r="D4820">
        <v>-4.3682181113690868E-3</v>
      </c>
      <c r="E4820">
        <v>-4.3682181113690868E-3</v>
      </c>
      <c r="F4820">
        <v>4818</v>
      </c>
      <c r="G4820">
        <f t="shared" ca="1" si="77"/>
        <v>3.5083758236035979E-3</v>
      </c>
    </row>
    <row r="4821" spans="2:7" x14ac:dyDescent="0.2">
      <c r="B4821" s="149">
        <v>38299</v>
      </c>
      <c r="C4821">
        <v>42.345413000000001</v>
      </c>
      <c r="D4821">
        <v>1.0669554352178272E-2</v>
      </c>
      <c r="E4821">
        <v>1.0669554352178272E-2</v>
      </c>
      <c r="F4821">
        <v>4819</v>
      </c>
      <c r="G4821">
        <f t="shared" ca="1" si="77"/>
        <v>-9.6934998369076208E-3</v>
      </c>
    </row>
    <row r="4822" spans="2:7" x14ac:dyDescent="0.2">
      <c r="B4822" s="149">
        <v>38296</v>
      </c>
      <c r="C4822">
        <v>41.898375999999999</v>
      </c>
      <c r="D4822">
        <v>-1.8388738894747737E-4</v>
      </c>
      <c r="E4822">
        <v>-1.8388738894747737E-4</v>
      </c>
      <c r="F4822">
        <v>4820</v>
      </c>
      <c r="G4822">
        <f t="shared" ca="1" si="77"/>
        <v>-1.2741868073990921E-2</v>
      </c>
    </row>
    <row r="4823" spans="2:7" x14ac:dyDescent="0.2">
      <c r="B4823" s="149">
        <v>38295</v>
      </c>
      <c r="C4823">
        <v>41.906081999999998</v>
      </c>
      <c r="D4823">
        <v>-2.1066168191463803E-2</v>
      </c>
      <c r="E4823">
        <v>-2.1066168191463803E-2</v>
      </c>
      <c r="F4823">
        <v>4821</v>
      </c>
      <c r="G4823">
        <f t="shared" ca="1" si="77"/>
        <v>4.294777662260485E-2</v>
      </c>
    </row>
    <row r="4824" spans="2:7" x14ac:dyDescent="0.2">
      <c r="B4824" s="149">
        <v>38294</v>
      </c>
      <c r="C4824">
        <v>42.807879999999997</v>
      </c>
      <c r="D4824">
        <v>1.5356600058173034E-2</v>
      </c>
      <c r="E4824">
        <v>1.5356600058173034E-2</v>
      </c>
      <c r="F4824">
        <v>4822</v>
      </c>
      <c r="G4824">
        <f t="shared" ca="1" si="77"/>
        <v>-2.1406056502933906E-2</v>
      </c>
    </row>
    <row r="4825" spans="2:7" x14ac:dyDescent="0.2">
      <c r="B4825" s="149">
        <v>38293</v>
      </c>
      <c r="C4825">
        <v>42.160438999999997</v>
      </c>
      <c r="D4825">
        <v>2.1284525161901852E-2</v>
      </c>
      <c r="E4825">
        <v>2.1284525161901852E-2</v>
      </c>
      <c r="F4825">
        <v>4823</v>
      </c>
      <c r="G4825">
        <f t="shared" ca="1" si="77"/>
        <v>-8.4698919747235799E-3</v>
      </c>
    </row>
    <row r="4826" spans="2:7" x14ac:dyDescent="0.2">
      <c r="B4826" s="149">
        <v>38292</v>
      </c>
      <c r="C4826">
        <v>41.281776000000001</v>
      </c>
      <c r="D4826">
        <v>-6.0185858463704958E-2</v>
      </c>
      <c r="E4826">
        <v>-6.0185858463704958E-2</v>
      </c>
      <c r="F4826">
        <v>4824</v>
      </c>
      <c r="G4826">
        <f t="shared" ca="1" si="77"/>
        <v>-1.7664362968425641E-2</v>
      </c>
    </row>
    <row r="4827" spans="2:7" x14ac:dyDescent="0.2">
      <c r="B4827" s="149">
        <v>38289</v>
      </c>
      <c r="C4827">
        <v>43.925468000000002</v>
      </c>
      <c r="D4827">
        <v>1.0461064848296368E-2</v>
      </c>
      <c r="E4827">
        <v>1.0461064848296368E-2</v>
      </c>
      <c r="F4827">
        <v>4825</v>
      </c>
      <c r="G4827">
        <f t="shared" ca="1" si="77"/>
        <v>-4.946273852420429E-2</v>
      </c>
    </row>
    <row r="4828" spans="2:7" x14ac:dyDescent="0.2">
      <c r="B4828" s="149">
        <v>38288</v>
      </c>
      <c r="C4828">
        <v>43.470717999999998</v>
      </c>
      <c r="D4828">
        <v>-1.8105989133795439E-2</v>
      </c>
      <c r="E4828">
        <v>-1.8105989133795439E-2</v>
      </c>
      <c r="F4828">
        <v>4826</v>
      </c>
      <c r="G4828">
        <f t="shared" ca="1" si="77"/>
        <v>3.2956987041678217E-2</v>
      </c>
    </row>
    <row r="4829" spans="2:7" x14ac:dyDescent="0.2">
      <c r="B4829" s="149">
        <v>38287</v>
      </c>
      <c r="C4829">
        <v>44.272311999999999</v>
      </c>
      <c r="D4829">
        <v>1.2158574355248379E-2</v>
      </c>
      <c r="E4829">
        <v>1.2158574355248379E-2</v>
      </c>
      <c r="F4829">
        <v>4827</v>
      </c>
      <c r="G4829">
        <f t="shared" ca="1" si="77"/>
        <v>-1.9561263734066168E-2</v>
      </c>
    </row>
    <row r="4830" spans="2:7" x14ac:dyDescent="0.2">
      <c r="B4830" s="149">
        <v>38286</v>
      </c>
      <c r="C4830">
        <v>43.740490000000001</v>
      </c>
      <c r="D4830">
        <v>-1.4927842358511122E-2</v>
      </c>
      <c r="E4830">
        <v>-1.4927842358511122E-2</v>
      </c>
      <c r="F4830">
        <v>4828</v>
      </c>
      <c r="G4830">
        <f t="shared" ca="1" si="77"/>
        <v>-1.3561161066228849E-2</v>
      </c>
    </row>
    <row r="4831" spans="2:7" x14ac:dyDescent="0.2">
      <c r="B4831" s="149">
        <v>38285</v>
      </c>
      <c r="C4831">
        <v>44.403336000000003</v>
      </c>
      <c r="D4831">
        <v>-1.2136367013454523E-3</v>
      </c>
      <c r="E4831">
        <v>-1.2136367013454523E-3</v>
      </c>
      <c r="F4831">
        <v>4829</v>
      </c>
      <c r="G4831">
        <f t="shared" ca="1" si="77"/>
        <v>9.2201526786602622E-3</v>
      </c>
    </row>
    <row r="4832" spans="2:7" x14ac:dyDescent="0.2">
      <c r="B4832" s="149">
        <v>38282</v>
      </c>
      <c r="C4832">
        <v>44.457290999999998</v>
      </c>
      <c r="D4832">
        <v>0</v>
      </c>
      <c r="E4832">
        <v>0</v>
      </c>
      <c r="F4832">
        <v>4830</v>
      </c>
      <c r="G4832">
        <f t="shared" ca="1" si="77"/>
        <v>-2.4778559128810266E-3</v>
      </c>
    </row>
    <row r="4833" spans="2:7" x14ac:dyDescent="0.2">
      <c r="B4833" s="149">
        <v>38281</v>
      </c>
      <c r="C4833">
        <v>44.457290999999998</v>
      </c>
      <c r="D4833">
        <v>-1.5867676741045802E-2</v>
      </c>
      <c r="E4833">
        <v>-1.5867676741045802E-2</v>
      </c>
      <c r="F4833">
        <v>4831</v>
      </c>
      <c r="G4833">
        <f t="shared" ca="1" si="77"/>
        <v>-1.0477269777394157E-2</v>
      </c>
    </row>
    <row r="4834" spans="2:7" x14ac:dyDescent="0.2">
      <c r="B4834" s="149">
        <v>38280</v>
      </c>
      <c r="C4834">
        <v>45.174098999999998</v>
      </c>
      <c r="D4834">
        <v>7.0447276774135686E-3</v>
      </c>
      <c r="E4834">
        <v>7.0447276774135686E-3</v>
      </c>
      <c r="F4834">
        <v>4832</v>
      </c>
      <c r="G4834">
        <f t="shared" ca="1" si="77"/>
        <v>4.7042843701980565E-2</v>
      </c>
    </row>
    <row r="4835" spans="2:7" x14ac:dyDescent="0.2">
      <c r="B4835" s="149">
        <v>38279</v>
      </c>
      <c r="C4835">
        <v>44.858086</v>
      </c>
      <c r="D4835">
        <v>1.6593895290349613E-2</v>
      </c>
      <c r="E4835">
        <v>1.6593895290349613E-2</v>
      </c>
      <c r="F4835">
        <v>4833</v>
      </c>
      <c r="G4835">
        <f t="shared" ca="1" si="77"/>
        <v>-1.1690405962091267E-2</v>
      </c>
    </row>
    <row r="4836" spans="2:7" x14ac:dyDescent="0.2">
      <c r="B4836" s="149">
        <v>38278</v>
      </c>
      <c r="C4836">
        <v>44.125866000000002</v>
      </c>
      <c r="D4836">
        <v>-1.3100975602948234E-2</v>
      </c>
      <c r="E4836">
        <v>-1.3100975602948234E-2</v>
      </c>
      <c r="F4836">
        <v>4834</v>
      </c>
      <c r="G4836">
        <f t="shared" ca="1" si="77"/>
        <v>2.6801816636198513E-2</v>
      </c>
    </row>
    <row r="4837" spans="2:7" x14ac:dyDescent="0.2">
      <c r="B4837" s="149">
        <v>38275</v>
      </c>
      <c r="C4837">
        <v>44.711632000000002</v>
      </c>
      <c r="D4837">
        <v>1.8995285843759057E-3</v>
      </c>
      <c r="E4837">
        <v>1.8995285843759057E-3</v>
      </c>
      <c r="F4837">
        <v>4835</v>
      </c>
      <c r="G4837">
        <f t="shared" ca="1" si="77"/>
        <v>7.9547883835036273E-3</v>
      </c>
    </row>
    <row r="4838" spans="2:7" x14ac:dyDescent="0.2">
      <c r="B4838" s="149">
        <v>38274</v>
      </c>
      <c r="C4838">
        <v>44.626862000000003</v>
      </c>
      <c r="D4838">
        <v>-2.2124482818562007E-2</v>
      </c>
      <c r="E4838">
        <v>-2.2124482818562007E-2</v>
      </c>
      <c r="F4838">
        <v>4836</v>
      </c>
      <c r="G4838">
        <f t="shared" ca="1" si="77"/>
        <v>6.9416663483864759E-3</v>
      </c>
    </row>
    <row r="4839" spans="2:7" x14ac:dyDescent="0.2">
      <c r="B4839" s="149">
        <v>38272</v>
      </c>
      <c r="C4839">
        <v>45.636547</v>
      </c>
      <c r="D4839">
        <v>-2.277600963130957E-2</v>
      </c>
      <c r="E4839">
        <v>-2.277600963130957E-2</v>
      </c>
      <c r="F4839">
        <v>4837</v>
      </c>
      <c r="G4839">
        <f t="shared" ca="1" si="77"/>
        <v>-5.6985461864675242E-2</v>
      </c>
    </row>
    <row r="4840" spans="2:7" x14ac:dyDescent="0.2">
      <c r="B4840" s="149">
        <v>38271</v>
      </c>
      <c r="C4840">
        <v>46.700190999999997</v>
      </c>
      <c r="D4840">
        <v>-1.65068432426518E-4</v>
      </c>
      <c r="E4840">
        <v>-1.65068432426518E-4</v>
      </c>
      <c r="F4840">
        <v>4838</v>
      </c>
      <c r="G4840">
        <f t="shared" ca="1" si="77"/>
        <v>-2.3175256497033874E-2</v>
      </c>
    </row>
    <row r="4841" spans="2:7" x14ac:dyDescent="0.2">
      <c r="B4841" s="149">
        <v>38268</v>
      </c>
      <c r="C4841">
        <v>46.707901</v>
      </c>
      <c r="D4841">
        <v>-8.2436229310911058E-4</v>
      </c>
      <c r="E4841">
        <v>-8.2436229310911058E-4</v>
      </c>
      <c r="F4841">
        <v>4839</v>
      </c>
      <c r="G4841">
        <f t="shared" ca="1" si="77"/>
        <v>-2.4887227167758638E-2</v>
      </c>
    </row>
    <row r="4842" spans="2:7" x14ac:dyDescent="0.2">
      <c r="B4842" s="149">
        <v>38267</v>
      </c>
      <c r="C4842">
        <v>46.746437</v>
      </c>
      <c r="D4842">
        <v>-3.7781317470539093E-3</v>
      </c>
      <c r="E4842">
        <v>-3.7781317470539093E-3</v>
      </c>
      <c r="F4842">
        <v>4840</v>
      </c>
      <c r="G4842">
        <f t="shared" ca="1" si="77"/>
        <v>-4.1245197446745353E-2</v>
      </c>
    </row>
    <row r="4843" spans="2:7" x14ac:dyDescent="0.2">
      <c r="B4843" s="149">
        <v>38266</v>
      </c>
      <c r="C4843">
        <v>46.923721</v>
      </c>
      <c r="D4843">
        <v>8.2808923446391867E-3</v>
      </c>
      <c r="E4843">
        <v>8.2808923446391867E-3</v>
      </c>
      <c r="F4843">
        <v>4841</v>
      </c>
      <c r="G4843">
        <f t="shared" ca="1" si="77"/>
        <v>3.4006349858786179E-2</v>
      </c>
    </row>
    <row r="4844" spans="2:7" x14ac:dyDescent="0.2">
      <c r="B4844" s="149">
        <v>38265</v>
      </c>
      <c r="C4844">
        <v>46.538342</v>
      </c>
      <c r="D4844">
        <v>2.2696810883041971E-2</v>
      </c>
      <c r="E4844">
        <v>2.2696810883041971E-2</v>
      </c>
      <c r="F4844">
        <v>4842</v>
      </c>
      <c r="G4844">
        <f t="shared" ca="1" si="77"/>
        <v>-0.10691553128656728</v>
      </c>
    </row>
    <row r="4845" spans="2:7" x14ac:dyDescent="0.2">
      <c r="B4845" s="149">
        <v>38264</v>
      </c>
      <c r="C4845">
        <v>45.505512000000003</v>
      </c>
      <c r="D4845">
        <v>8.1963971513993403E-3</v>
      </c>
      <c r="E4845">
        <v>8.1963971513993403E-3</v>
      </c>
      <c r="F4845">
        <v>4843</v>
      </c>
      <c r="G4845">
        <f t="shared" ca="1" si="77"/>
        <v>1.0848382031435405E-2</v>
      </c>
    </row>
    <row r="4846" spans="2:7" x14ac:dyDescent="0.2">
      <c r="B4846" s="149">
        <v>38261</v>
      </c>
      <c r="C4846">
        <v>45.135562999999998</v>
      </c>
      <c r="D4846">
        <v>2.9115959176373792E-3</v>
      </c>
      <c r="E4846">
        <v>2.9115959176373792E-3</v>
      </c>
      <c r="F4846">
        <v>4844</v>
      </c>
      <c r="G4846">
        <f t="shared" ca="1" si="77"/>
        <v>-2.7643524970739533E-2</v>
      </c>
    </row>
    <row r="4847" spans="2:7" x14ac:dyDescent="0.2">
      <c r="B4847" s="149">
        <v>38260</v>
      </c>
      <c r="C4847">
        <v>45.004528000000001</v>
      </c>
      <c r="D4847">
        <v>4.9912895003067261E-3</v>
      </c>
      <c r="E4847">
        <v>4.9912895003067261E-3</v>
      </c>
      <c r="F4847">
        <v>4845</v>
      </c>
      <c r="G4847">
        <f t="shared" ca="1" si="77"/>
        <v>7.31137863831125E-2</v>
      </c>
    </row>
    <row r="4848" spans="2:7" x14ac:dyDescent="0.2">
      <c r="B4848" s="149">
        <v>38259</v>
      </c>
      <c r="C4848">
        <v>44.781013000000002</v>
      </c>
      <c r="D4848">
        <v>-1.3582385737790078E-2</v>
      </c>
      <c r="E4848">
        <v>-1.3582385737790078E-2</v>
      </c>
      <c r="F4848">
        <v>4846</v>
      </c>
      <c r="G4848">
        <f t="shared" ca="1" si="77"/>
        <v>7.3988659467904283E-3</v>
      </c>
    </row>
    <row r="4849" spans="2:7" x14ac:dyDescent="0.2">
      <c r="B4849" s="149">
        <v>38258</v>
      </c>
      <c r="C4849">
        <v>45.397621000000001</v>
      </c>
      <c r="D4849">
        <v>-1.5049957483292981E-2</v>
      </c>
      <c r="E4849">
        <v>-1.5049957483292981E-2</v>
      </c>
      <c r="F4849">
        <v>4847</v>
      </c>
      <c r="G4849">
        <f t="shared" ca="1" si="77"/>
        <v>4.7043993732719891E-2</v>
      </c>
    </row>
    <row r="4850" spans="2:7" x14ac:dyDescent="0.2">
      <c r="B4850" s="149">
        <v>38257</v>
      </c>
      <c r="C4850">
        <v>46.091293</v>
      </c>
      <c r="D4850">
        <v>-6.479623218667783E-3</v>
      </c>
      <c r="E4850">
        <v>-6.479623218667783E-3</v>
      </c>
      <c r="F4850">
        <v>4848</v>
      </c>
      <c r="G4850">
        <f t="shared" ca="1" si="77"/>
        <v>3.3423660974289233E-2</v>
      </c>
    </row>
    <row r="4851" spans="2:7" x14ac:dyDescent="0.2">
      <c r="B4851" s="149">
        <v>38254</v>
      </c>
      <c r="C4851">
        <v>46.391894999999998</v>
      </c>
      <c r="D4851">
        <v>3.1667983733317203E-3</v>
      </c>
      <c r="E4851">
        <v>3.1667983733317203E-3</v>
      </c>
      <c r="F4851">
        <v>4849</v>
      </c>
      <c r="G4851">
        <f t="shared" ca="1" si="77"/>
        <v>-7.1855861843127922E-2</v>
      </c>
    </row>
    <row r="4852" spans="2:7" x14ac:dyDescent="0.2">
      <c r="B4852" s="149">
        <v>38253</v>
      </c>
      <c r="C4852">
        <v>46.245444999999997</v>
      </c>
      <c r="D4852">
        <v>0</v>
      </c>
      <c r="E4852">
        <v>0</v>
      </c>
      <c r="F4852">
        <v>4850</v>
      </c>
      <c r="G4852">
        <f t="shared" ca="1" si="77"/>
        <v>1.1784138290436586E-2</v>
      </c>
    </row>
    <row r="4853" spans="2:7" x14ac:dyDescent="0.2">
      <c r="B4853" s="149">
        <v>38252</v>
      </c>
      <c r="C4853">
        <v>46.245444999999997</v>
      </c>
      <c r="D4853">
        <v>-1.3158022491415677E-2</v>
      </c>
      <c r="E4853">
        <v>-1.3158022491415677E-2</v>
      </c>
      <c r="F4853">
        <v>4851</v>
      </c>
      <c r="G4853">
        <f t="shared" ca="1" si="77"/>
        <v>3.3083773217944729E-2</v>
      </c>
    </row>
    <row r="4854" spans="2:7" x14ac:dyDescent="0.2">
      <c r="B4854" s="149">
        <v>38251</v>
      </c>
      <c r="C4854">
        <v>46.862057</v>
      </c>
      <c r="D4854">
        <v>-1.7770551043842304E-2</v>
      </c>
      <c r="E4854">
        <v>-1.7770551043842304E-2</v>
      </c>
      <c r="F4854">
        <v>4852</v>
      </c>
      <c r="G4854">
        <f t="shared" ca="1" si="77"/>
        <v>-7.5611455736929845E-2</v>
      </c>
    </row>
    <row r="4855" spans="2:7" x14ac:dyDescent="0.2">
      <c r="B4855" s="149">
        <v>38250</v>
      </c>
      <c r="C4855">
        <v>47.709887999999999</v>
      </c>
      <c r="D4855">
        <v>9.6231212575239103E-3</v>
      </c>
      <c r="E4855">
        <v>9.6231212575239103E-3</v>
      </c>
      <c r="F4855">
        <v>4853</v>
      </c>
      <c r="G4855">
        <f t="shared" ca="1" si="77"/>
        <v>-3.1330289063471517E-2</v>
      </c>
    </row>
    <row r="4856" spans="2:7" x14ac:dyDescent="0.2">
      <c r="B4856" s="149">
        <v>38247</v>
      </c>
      <c r="C4856">
        <v>47.255146000000003</v>
      </c>
      <c r="D4856">
        <v>-4.7076099898949314E-3</v>
      </c>
      <c r="E4856">
        <v>-4.7076099898949314E-3</v>
      </c>
      <c r="F4856">
        <v>4854</v>
      </c>
      <c r="G4856">
        <f t="shared" ca="1" si="77"/>
        <v>-5.3727087407098972E-2</v>
      </c>
    </row>
    <row r="4857" spans="2:7" x14ac:dyDescent="0.2">
      <c r="B4857" s="149">
        <v>38246</v>
      </c>
      <c r="C4857">
        <v>47.478656999999998</v>
      </c>
      <c r="D4857">
        <v>4.0750357955050926E-3</v>
      </c>
      <c r="E4857">
        <v>4.0750357955050926E-3</v>
      </c>
      <c r="F4857">
        <v>4855</v>
      </c>
      <c r="G4857">
        <f t="shared" ca="1" si="77"/>
        <v>-1.276430338425091E-2</v>
      </c>
    </row>
    <row r="4858" spans="2:7" x14ac:dyDescent="0.2">
      <c r="B4858" s="149">
        <v>38245</v>
      </c>
      <c r="C4858">
        <v>47.285964999999997</v>
      </c>
      <c r="D4858">
        <v>9.8762536540393311E-3</v>
      </c>
      <c r="E4858">
        <v>9.8762536540393311E-3</v>
      </c>
      <c r="F4858">
        <v>4856</v>
      </c>
      <c r="G4858">
        <f t="shared" ca="1" si="77"/>
        <v>4.6643231651683013E-2</v>
      </c>
    </row>
    <row r="4859" spans="2:7" x14ac:dyDescent="0.2">
      <c r="B4859" s="149">
        <v>38244</v>
      </c>
      <c r="C4859">
        <v>46.823523999999999</v>
      </c>
      <c r="D4859">
        <v>3.6335935347065931E-2</v>
      </c>
      <c r="E4859">
        <v>3.6335935347065931E-2</v>
      </c>
      <c r="F4859">
        <v>4857</v>
      </c>
      <c r="G4859">
        <f t="shared" ca="1" si="77"/>
        <v>-4.3482641498124155E-2</v>
      </c>
    </row>
    <row r="4860" spans="2:7" x14ac:dyDescent="0.2">
      <c r="B4860" s="149">
        <v>38243</v>
      </c>
      <c r="C4860">
        <v>45.181801</v>
      </c>
      <c r="D4860">
        <v>-2.2022237565918566E-2</v>
      </c>
      <c r="E4860">
        <v>-2.2022237565918566E-2</v>
      </c>
      <c r="F4860">
        <v>4858</v>
      </c>
      <c r="G4860">
        <f t="shared" ca="1" si="77"/>
        <v>5.7940305288060052E-2</v>
      </c>
    </row>
    <row r="4861" spans="2:7" x14ac:dyDescent="0.2">
      <c r="B4861" s="149">
        <v>38240</v>
      </c>
      <c r="C4861">
        <v>46.199210999999998</v>
      </c>
      <c r="D4861">
        <v>-9.9975251616669144E-4</v>
      </c>
      <c r="E4861">
        <v>-9.9975251616669144E-4</v>
      </c>
      <c r="F4861">
        <v>4859</v>
      </c>
      <c r="G4861">
        <f t="shared" ca="1" si="77"/>
        <v>1.2588798078580177E-2</v>
      </c>
    </row>
    <row r="4862" spans="2:7" x14ac:dyDescent="0.2">
      <c r="B4862" s="149">
        <v>38239</v>
      </c>
      <c r="C4862">
        <v>46.245444999999997</v>
      </c>
      <c r="D4862">
        <v>-3.0694748224938253E-2</v>
      </c>
      <c r="E4862">
        <v>-3.0694748224938253E-2</v>
      </c>
      <c r="F4862">
        <v>4860</v>
      </c>
      <c r="G4862">
        <f t="shared" ca="1" si="77"/>
        <v>-1.8858184152551805E-2</v>
      </c>
    </row>
    <row r="4863" spans="2:7" x14ac:dyDescent="0.2">
      <c r="B4863" s="149">
        <v>38238</v>
      </c>
      <c r="C4863">
        <v>47.709887999999999</v>
      </c>
      <c r="D4863">
        <v>1.4754298396359051E-2</v>
      </c>
      <c r="E4863">
        <v>1.4754298396359051E-2</v>
      </c>
      <c r="F4863">
        <v>4861</v>
      </c>
      <c r="G4863">
        <f t="shared" ca="1" si="77"/>
        <v>8.3239020163687581E-3</v>
      </c>
    </row>
    <row r="4864" spans="2:7" x14ac:dyDescent="0.2">
      <c r="B4864" s="149">
        <v>38237</v>
      </c>
      <c r="C4864">
        <v>47.016196999999998</v>
      </c>
      <c r="D4864">
        <v>1.160840307064113E-2</v>
      </c>
      <c r="E4864">
        <v>1.160840307064113E-2</v>
      </c>
      <c r="F4864">
        <v>4862</v>
      </c>
      <c r="G4864">
        <f t="shared" ca="1" si="77"/>
        <v>0.12170712308024245</v>
      </c>
    </row>
    <row r="4865" spans="2:7" x14ac:dyDescent="0.2">
      <c r="B4865" s="149">
        <v>38236</v>
      </c>
      <c r="C4865">
        <v>46.476677000000002</v>
      </c>
      <c r="D4865">
        <v>-1.1475194388861269E-2</v>
      </c>
      <c r="E4865">
        <v>-1.1475194388861269E-2</v>
      </c>
      <c r="F4865">
        <v>4863</v>
      </c>
      <c r="G4865">
        <f t="shared" ca="1" si="77"/>
        <v>8.5670023016193621E-3</v>
      </c>
    </row>
    <row r="4866" spans="2:7" x14ac:dyDescent="0.2">
      <c r="B4866" s="149">
        <v>38233</v>
      </c>
      <c r="C4866">
        <v>47.016196999999998</v>
      </c>
      <c r="D4866">
        <v>-1.4539774228772057E-2</v>
      </c>
      <c r="E4866">
        <v>-1.4539774228772057E-2</v>
      </c>
      <c r="F4866">
        <v>4864</v>
      </c>
      <c r="G4866">
        <f t="shared" ca="1" si="77"/>
        <v>-3.4260166378553274E-2</v>
      </c>
    </row>
    <row r="4867" spans="2:7" x14ac:dyDescent="0.2">
      <c r="B4867" s="149">
        <v>38232</v>
      </c>
      <c r="C4867">
        <v>47.709887999999999</v>
      </c>
      <c r="D4867">
        <v>9.9524902076609072E-3</v>
      </c>
      <c r="E4867">
        <v>9.9524902076609072E-3</v>
      </c>
      <c r="F4867">
        <v>4865</v>
      </c>
      <c r="G4867">
        <f t="shared" ref="G4867:G4930" ca="1" si="78">_xlfn.NORM.INV(RAND(),$N$5,$N$6)</f>
        <v>6.8966973993317068E-3</v>
      </c>
    </row>
    <row r="4868" spans="2:7" x14ac:dyDescent="0.2">
      <c r="B4868" s="149">
        <v>38231</v>
      </c>
      <c r="C4868">
        <v>47.239735000000003</v>
      </c>
      <c r="D4868">
        <v>3.9314635692076858E-3</v>
      </c>
      <c r="E4868">
        <v>3.9314635692076858E-3</v>
      </c>
      <c r="F4868">
        <v>4866</v>
      </c>
      <c r="G4868">
        <f t="shared" ca="1" si="78"/>
        <v>-7.5646912612313044E-2</v>
      </c>
    </row>
    <row r="4869" spans="2:7" x14ac:dyDescent="0.2">
      <c r="B4869" s="149">
        <v>38230</v>
      </c>
      <c r="C4869">
        <v>47.054741</v>
      </c>
      <c r="D4869">
        <v>8.5907195425038631E-3</v>
      </c>
      <c r="E4869">
        <v>8.5907195425038631E-3</v>
      </c>
      <c r="F4869">
        <v>4867</v>
      </c>
      <c r="G4869">
        <f t="shared" ca="1" si="78"/>
        <v>-1.685846538334327E-2</v>
      </c>
    </row>
    <row r="4870" spans="2:7" x14ac:dyDescent="0.2">
      <c r="B4870" s="149">
        <v>38229</v>
      </c>
      <c r="C4870">
        <v>46.653950000000002</v>
      </c>
      <c r="D4870">
        <v>4.4341001631854601E-2</v>
      </c>
      <c r="E4870">
        <v>4.4341001631854601E-2</v>
      </c>
      <c r="F4870">
        <v>4868</v>
      </c>
      <c r="G4870">
        <f t="shared" ca="1" si="78"/>
        <v>-4.0874336903723649E-2</v>
      </c>
    </row>
    <row r="4871" spans="2:7" x14ac:dyDescent="0.2">
      <c r="B4871" s="149">
        <v>38226</v>
      </c>
      <c r="C4871">
        <v>44.673099999999998</v>
      </c>
      <c r="D4871">
        <v>-2.7530098663007424E-3</v>
      </c>
      <c r="E4871">
        <v>-2.7530098663007424E-3</v>
      </c>
      <c r="F4871">
        <v>4869</v>
      </c>
      <c r="G4871">
        <f t="shared" ca="1" si="78"/>
        <v>-1.9049301962616512E-2</v>
      </c>
    </row>
    <row r="4872" spans="2:7" x14ac:dyDescent="0.2">
      <c r="B4872" s="149">
        <v>38225</v>
      </c>
      <c r="C4872">
        <v>44.796424999999999</v>
      </c>
      <c r="D4872">
        <v>2.0689678004625397E-3</v>
      </c>
      <c r="E4872">
        <v>2.0689678004625397E-3</v>
      </c>
      <c r="F4872">
        <v>4870</v>
      </c>
      <c r="G4872">
        <f t="shared" ca="1" si="78"/>
        <v>1.6863306846796374E-2</v>
      </c>
    </row>
    <row r="4873" spans="2:7" x14ac:dyDescent="0.2">
      <c r="B4873" s="149">
        <v>38224</v>
      </c>
      <c r="C4873">
        <v>44.703933999999997</v>
      </c>
      <c r="D4873">
        <v>-1.2261615571096545E-2</v>
      </c>
      <c r="E4873">
        <v>-1.2261615571096545E-2</v>
      </c>
      <c r="F4873">
        <v>4871</v>
      </c>
      <c r="G4873">
        <f t="shared" ca="1" si="78"/>
        <v>-1.6458352142248944E-2</v>
      </c>
    </row>
    <row r="4874" spans="2:7" x14ac:dyDescent="0.2">
      <c r="B4874" s="149">
        <v>38223</v>
      </c>
      <c r="C4874">
        <v>45.258881000000002</v>
      </c>
      <c r="D4874">
        <v>7.3768025167681153E-3</v>
      </c>
      <c r="E4874">
        <v>7.3768025167681153E-3</v>
      </c>
      <c r="F4874">
        <v>4872</v>
      </c>
      <c r="G4874">
        <f t="shared" ca="1" si="78"/>
        <v>2.424961100389433E-2</v>
      </c>
    </row>
    <row r="4875" spans="2:7" x14ac:dyDescent="0.2">
      <c r="B4875" s="149">
        <v>38222</v>
      </c>
      <c r="C4875">
        <v>44.927460000000004</v>
      </c>
      <c r="D4875">
        <v>-2.6877904220528021E-2</v>
      </c>
      <c r="E4875">
        <v>-2.6877904220528021E-2</v>
      </c>
      <c r="F4875">
        <v>4873</v>
      </c>
      <c r="G4875">
        <f t="shared" ca="1" si="78"/>
        <v>6.8000400751854874E-3</v>
      </c>
    </row>
    <row r="4876" spans="2:7" x14ac:dyDescent="0.2">
      <c r="B4876" s="149">
        <v>38219</v>
      </c>
      <c r="C4876">
        <v>46.168368999999998</v>
      </c>
      <c r="D4876">
        <v>1.0288478733212394E-2</v>
      </c>
      <c r="E4876">
        <v>1.0288478733212394E-2</v>
      </c>
      <c r="F4876">
        <v>4874</v>
      </c>
      <c r="G4876">
        <f t="shared" ca="1" si="78"/>
        <v>-1.1854363775876802E-2</v>
      </c>
    </row>
    <row r="4877" spans="2:7" x14ac:dyDescent="0.2">
      <c r="B4877" s="149">
        <v>38218</v>
      </c>
      <c r="C4877">
        <v>45.698203999999997</v>
      </c>
      <c r="D4877">
        <v>4.347042584696989E-2</v>
      </c>
      <c r="E4877">
        <v>4.347042584696989E-2</v>
      </c>
      <c r="F4877">
        <v>4875</v>
      </c>
      <c r="G4877">
        <f t="shared" ca="1" si="78"/>
        <v>9.0339251813552346E-3</v>
      </c>
    </row>
    <row r="4878" spans="2:7" x14ac:dyDescent="0.2">
      <c r="B4878" s="149">
        <v>38217</v>
      </c>
      <c r="C4878">
        <v>43.794440999999999</v>
      </c>
      <c r="D4878">
        <v>-3.3673472697512585E-2</v>
      </c>
      <c r="E4878">
        <v>-3.3673472697512585E-2</v>
      </c>
      <c r="F4878">
        <v>4876</v>
      </c>
      <c r="G4878">
        <f t="shared" ca="1" si="78"/>
        <v>7.9624578161077458E-2</v>
      </c>
    </row>
    <row r="4879" spans="2:7" x14ac:dyDescent="0.2">
      <c r="B4879" s="149">
        <v>38216</v>
      </c>
      <c r="C4879">
        <v>45.320540999999999</v>
      </c>
      <c r="D4879">
        <v>1.0656681057797029E-2</v>
      </c>
      <c r="E4879">
        <v>1.0656681057797029E-2</v>
      </c>
      <c r="F4879">
        <v>4877</v>
      </c>
      <c r="G4879">
        <f t="shared" ca="1" si="78"/>
        <v>-2.6780400094325967E-2</v>
      </c>
    </row>
    <row r="4880" spans="2:7" x14ac:dyDescent="0.2">
      <c r="B4880" s="149">
        <v>38215</v>
      </c>
      <c r="C4880">
        <v>44.842666999999999</v>
      </c>
      <c r="D4880">
        <v>-9.1962945349886929E-3</v>
      </c>
      <c r="E4880">
        <v>-9.1962945349886929E-3</v>
      </c>
      <c r="F4880">
        <v>4878</v>
      </c>
      <c r="G4880">
        <f t="shared" ca="1" si="78"/>
        <v>-9.1503249826773211E-3</v>
      </c>
    </row>
    <row r="4881" spans="2:7" x14ac:dyDescent="0.2">
      <c r="B4881" s="149">
        <v>38212</v>
      </c>
      <c r="C4881">
        <v>45.258881000000002</v>
      </c>
      <c r="D4881">
        <v>7.0166013193491791E-2</v>
      </c>
      <c r="E4881">
        <v>7.0166013193491791E-2</v>
      </c>
      <c r="F4881">
        <v>4879</v>
      </c>
      <c r="G4881">
        <f t="shared" ca="1" si="78"/>
        <v>-3.6869438837018112E-3</v>
      </c>
    </row>
    <row r="4882" spans="2:7" x14ac:dyDescent="0.2">
      <c r="B4882" s="149">
        <v>38211</v>
      </c>
      <c r="C4882">
        <v>42.291457999999999</v>
      </c>
      <c r="D4882">
        <v>1.2001386650144637E-2</v>
      </c>
      <c r="E4882">
        <v>1.2001386650144637E-2</v>
      </c>
      <c r="F4882">
        <v>4880</v>
      </c>
      <c r="G4882">
        <f t="shared" ca="1" si="78"/>
        <v>5.3946359117174998E-2</v>
      </c>
    </row>
    <row r="4883" spans="2:7" x14ac:dyDescent="0.2">
      <c r="B4883" s="149">
        <v>38210</v>
      </c>
      <c r="C4883">
        <v>41.789921</v>
      </c>
      <c r="D4883">
        <v>-3.3333428172778991E-2</v>
      </c>
      <c r="E4883">
        <v>-3.3333428172778991E-2</v>
      </c>
      <c r="F4883">
        <v>4881</v>
      </c>
      <c r="G4883">
        <f t="shared" ca="1" si="78"/>
        <v>-1.3020485634717516E-2</v>
      </c>
    </row>
    <row r="4884" spans="2:7" x14ac:dyDescent="0.2">
      <c r="B4884" s="149">
        <v>38209</v>
      </c>
      <c r="C4884">
        <v>43.230956999999997</v>
      </c>
      <c r="D4884">
        <v>2.2214864287724435E-2</v>
      </c>
      <c r="E4884">
        <v>2.2214864287724435E-2</v>
      </c>
      <c r="F4884">
        <v>4882</v>
      </c>
      <c r="G4884">
        <f t="shared" ca="1" si="78"/>
        <v>3.3683407864106701E-2</v>
      </c>
    </row>
    <row r="4885" spans="2:7" x14ac:dyDescent="0.2">
      <c r="B4885" s="149">
        <v>38208</v>
      </c>
      <c r="C4885">
        <v>42.291457999999999</v>
      </c>
      <c r="D4885">
        <v>3.2063514352106678E-2</v>
      </c>
      <c r="E4885">
        <v>3.2063514352106678E-2</v>
      </c>
      <c r="F4885">
        <v>4883</v>
      </c>
      <c r="G4885">
        <f t="shared" ca="1" si="78"/>
        <v>1.406019621105954E-2</v>
      </c>
    </row>
    <row r="4886" spans="2:7" x14ac:dyDescent="0.2">
      <c r="B4886" s="149">
        <v>38205</v>
      </c>
      <c r="C4886">
        <v>40.977573</v>
      </c>
      <c r="D4886">
        <v>-9.8995133457286302E-3</v>
      </c>
      <c r="E4886">
        <v>-9.8995133457286302E-3</v>
      </c>
      <c r="F4886">
        <v>4884</v>
      </c>
      <c r="G4886">
        <f t="shared" ca="1" si="78"/>
        <v>2.0715870228109657E-2</v>
      </c>
    </row>
    <row r="4887" spans="2:7" x14ac:dyDescent="0.2">
      <c r="B4887" s="149">
        <v>38204</v>
      </c>
      <c r="C4887">
        <v>41.387287000000001</v>
      </c>
      <c r="D4887">
        <v>6.5854090436192336E-2</v>
      </c>
      <c r="E4887">
        <v>6.5854090436192336E-2</v>
      </c>
      <c r="F4887">
        <v>4885</v>
      </c>
      <c r="G4887">
        <f t="shared" ca="1" si="78"/>
        <v>1.5810096918403851E-3</v>
      </c>
    </row>
    <row r="4888" spans="2:7" x14ac:dyDescent="0.2">
      <c r="B4888" s="149">
        <v>38203</v>
      </c>
      <c r="C4888">
        <v>38.830162000000001</v>
      </c>
      <c r="D4888">
        <v>-9.0887838119393884E-4</v>
      </c>
      <c r="E4888">
        <v>-9.0887838119393884E-4</v>
      </c>
      <c r="F4888">
        <v>4886</v>
      </c>
      <c r="G4888">
        <f t="shared" ca="1" si="78"/>
        <v>2.1348079441829218E-2</v>
      </c>
    </row>
    <row r="4889" spans="2:7" x14ac:dyDescent="0.2">
      <c r="B4889" s="149">
        <v>38202</v>
      </c>
      <c r="C4889">
        <v>38.865485999999997</v>
      </c>
      <c r="D4889">
        <v>2.00227984645442E-2</v>
      </c>
      <c r="E4889">
        <v>2.00227984645442E-2</v>
      </c>
      <c r="F4889">
        <v>4887</v>
      </c>
      <c r="G4889">
        <f t="shared" ca="1" si="78"/>
        <v>-2.9533917265726933E-2</v>
      </c>
    </row>
    <row r="4890" spans="2:7" x14ac:dyDescent="0.2">
      <c r="B4890" s="149">
        <v>38201</v>
      </c>
      <c r="C4890">
        <v>38.102566000000003</v>
      </c>
      <c r="D4890">
        <v>3.2344144210878029E-2</v>
      </c>
      <c r="E4890">
        <v>3.2344144210878029E-2</v>
      </c>
      <c r="F4890">
        <v>4888</v>
      </c>
      <c r="G4890">
        <f t="shared" ca="1" si="78"/>
        <v>1.8849365412202144E-2</v>
      </c>
    </row>
    <row r="4891" spans="2:7" x14ac:dyDescent="0.2">
      <c r="B4891" s="149">
        <v>38198</v>
      </c>
      <c r="C4891">
        <v>36.908783</v>
      </c>
      <c r="D4891">
        <v>1.6141405735791089E-2</v>
      </c>
      <c r="E4891">
        <v>1.6141405735791089E-2</v>
      </c>
      <c r="F4891">
        <v>4889</v>
      </c>
      <c r="G4891">
        <f t="shared" ca="1" si="78"/>
        <v>1.3891322124660542E-2</v>
      </c>
    </row>
    <row r="4892" spans="2:7" x14ac:dyDescent="0.2">
      <c r="B4892" s="149">
        <v>38197</v>
      </c>
      <c r="C4892">
        <v>36.322487000000002</v>
      </c>
      <c r="D4892">
        <v>0</v>
      </c>
      <c r="E4892">
        <v>0</v>
      </c>
      <c r="F4892">
        <v>4890</v>
      </c>
      <c r="G4892">
        <f t="shared" ca="1" si="78"/>
        <v>-3.9071029991082799E-2</v>
      </c>
    </row>
    <row r="4893" spans="2:7" x14ac:dyDescent="0.2">
      <c r="B4893" s="149">
        <v>38196</v>
      </c>
      <c r="C4893">
        <v>36.322487000000002</v>
      </c>
      <c r="D4893">
        <v>-1.9824182746664951E-2</v>
      </c>
      <c r="E4893">
        <v>-1.9824182746664951E-2</v>
      </c>
      <c r="F4893">
        <v>4891</v>
      </c>
      <c r="G4893">
        <f t="shared" ca="1" si="78"/>
        <v>1.8865162280997168E-2</v>
      </c>
    </row>
    <row r="4894" spans="2:7" x14ac:dyDescent="0.2">
      <c r="B4894" s="149">
        <v>38195</v>
      </c>
      <c r="C4894">
        <v>37.057113999999999</v>
      </c>
      <c r="D4894">
        <v>4.4031574107700651E-3</v>
      </c>
      <c r="E4894">
        <v>4.4031574107700651E-3</v>
      </c>
      <c r="F4894">
        <v>4892</v>
      </c>
      <c r="G4894">
        <f t="shared" ca="1" si="78"/>
        <v>2.9268839469505561E-2</v>
      </c>
    </row>
    <row r="4895" spans="2:7" x14ac:dyDescent="0.2">
      <c r="B4895" s="149">
        <v>38194</v>
      </c>
      <c r="C4895">
        <v>36.894660999999999</v>
      </c>
      <c r="D4895">
        <v>-3.8142963182750001E-3</v>
      </c>
      <c r="E4895">
        <v>-3.8142963182750001E-3</v>
      </c>
      <c r="F4895">
        <v>4893</v>
      </c>
      <c r="G4895">
        <f t="shared" ca="1" si="78"/>
        <v>2.1478677250058038E-2</v>
      </c>
    </row>
    <row r="4896" spans="2:7" x14ac:dyDescent="0.2">
      <c r="B4896" s="149">
        <v>38191</v>
      </c>
      <c r="C4896">
        <v>37.035927000000001</v>
      </c>
      <c r="D4896">
        <v>2.3623455074820398E-2</v>
      </c>
      <c r="E4896">
        <v>2.3623455074820398E-2</v>
      </c>
      <c r="F4896">
        <v>4894</v>
      </c>
      <c r="G4896">
        <f t="shared" ca="1" si="78"/>
        <v>4.5727976546086707E-2</v>
      </c>
    </row>
    <row r="4897" spans="2:7" x14ac:dyDescent="0.2">
      <c r="B4897" s="149">
        <v>38190</v>
      </c>
      <c r="C4897">
        <v>36.181201999999999</v>
      </c>
      <c r="D4897">
        <v>-5.0507533754002862E-3</v>
      </c>
      <c r="E4897">
        <v>-5.0507533754002862E-3</v>
      </c>
      <c r="F4897">
        <v>4895</v>
      </c>
      <c r="G4897">
        <f t="shared" ca="1" si="78"/>
        <v>1.8345345828722218E-2</v>
      </c>
    </row>
    <row r="4898" spans="2:7" x14ac:dyDescent="0.2">
      <c r="B4898" s="149">
        <v>38189</v>
      </c>
      <c r="C4898">
        <v>36.364871999999998</v>
      </c>
      <c r="D4898">
        <v>-9.9998668742557091E-3</v>
      </c>
      <c r="E4898">
        <v>-9.9998668742557091E-3</v>
      </c>
      <c r="F4898">
        <v>4896</v>
      </c>
      <c r="G4898">
        <f t="shared" ca="1" si="78"/>
        <v>-2.8079250063711234E-2</v>
      </c>
    </row>
    <row r="4899" spans="2:7" x14ac:dyDescent="0.2">
      <c r="B4899" s="149">
        <v>38188</v>
      </c>
      <c r="C4899">
        <v>36.732188999999998</v>
      </c>
      <c r="D4899">
        <v>-3.4498439853032376E-3</v>
      </c>
      <c r="E4899">
        <v>-3.4498439853032376E-3</v>
      </c>
      <c r="F4899">
        <v>4897</v>
      </c>
      <c r="G4899">
        <f t="shared" ca="1" si="78"/>
        <v>-3.6428768872785386E-2</v>
      </c>
    </row>
    <row r="4900" spans="2:7" x14ac:dyDescent="0.2">
      <c r="B4900" s="149">
        <v>38187</v>
      </c>
      <c r="C4900">
        <v>36.859347999999997</v>
      </c>
      <c r="D4900">
        <v>2.3137671215860602E-2</v>
      </c>
      <c r="E4900">
        <v>2.3137671215860602E-2</v>
      </c>
      <c r="F4900">
        <v>4898</v>
      </c>
      <c r="G4900">
        <f t="shared" ca="1" si="78"/>
        <v>-3.9768177573912766E-2</v>
      </c>
    </row>
    <row r="4901" spans="2:7" x14ac:dyDescent="0.2">
      <c r="B4901" s="149">
        <v>38184</v>
      </c>
      <c r="C4901">
        <v>36.025795000000002</v>
      </c>
      <c r="D4901">
        <v>1.999973612247738E-2</v>
      </c>
      <c r="E4901">
        <v>1.999973612247738E-2</v>
      </c>
      <c r="F4901">
        <v>4899</v>
      </c>
      <c r="G4901">
        <f t="shared" ca="1" si="78"/>
        <v>-3.82194165156194E-2</v>
      </c>
    </row>
    <row r="4902" spans="2:7" x14ac:dyDescent="0.2">
      <c r="B4902" s="149">
        <v>38183</v>
      </c>
      <c r="C4902">
        <v>35.319415999999997</v>
      </c>
      <c r="D4902">
        <v>-1.9607589506352472E-2</v>
      </c>
      <c r="E4902">
        <v>-1.9607589506352472E-2</v>
      </c>
      <c r="F4902">
        <v>4900</v>
      </c>
      <c r="G4902">
        <f t="shared" ca="1" si="78"/>
        <v>-1.8725003097868819E-3</v>
      </c>
    </row>
    <row r="4903" spans="2:7" x14ac:dyDescent="0.2">
      <c r="B4903" s="149">
        <v>38182</v>
      </c>
      <c r="C4903">
        <v>36.025795000000002</v>
      </c>
      <c r="D4903">
        <v>5.9168664983576353E-3</v>
      </c>
      <c r="E4903">
        <v>5.9168664983576353E-3</v>
      </c>
      <c r="F4903">
        <v>4901</v>
      </c>
      <c r="G4903">
        <f t="shared" ca="1" si="78"/>
        <v>-1.1818935792084453E-2</v>
      </c>
    </row>
    <row r="4904" spans="2:7" x14ac:dyDescent="0.2">
      <c r="B4904" s="149">
        <v>38181</v>
      </c>
      <c r="C4904">
        <v>35.813889000000003</v>
      </c>
      <c r="D4904">
        <v>1.9766536533891042E-3</v>
      </c>
      <c r="E4904">
        <v>1.9766536533891042E-3</v>
      </c>
      <c r="F4904">
        <v>4902</v>
      </c>
      <c r="G4904">
        <f t="shared" ca="1" si="78"/>
        <v>-1.6486805680330851E-2</v>
      </c>
    </row>
    <row r="4905" spans="2:7" x14ac:dyDescent="0.2">
      <c r="B4905" s="149">
        <v>38180</v>
      </c>
      <c r="C4905">
        <v>35.743237000000001</v>
      </c>
      <c r="D4905">
        <v>-3.2319889862311116E-2</v>
      </c>
      <c r="E4905">
        <v>-3.2319889862311116E-2</v>
      </c>
      <c r="F4905">
        <v>4903</v>
      </c>
      <c r="G4905">
        <f t="shared" ca="1" si="78"/>
        <v>-1.0719261655191895E-2</v>
      </c>
    </row>
    <row r="4906" spans="2:7" x14ac:dyDescent="0.2">
      <c r="B4906" s="149">
        <v>38177</v>
      </c>
      <c r="C4906">
        <v>36.937038000000001</v>
      </c>
      <c r="D4906">
        <v>-1.3582435402828349E-2</v>
      </c>
      <c r="E4906">
        <v>-1.3582435402828349E-2</v>
      </c>
      <c r="F4906">
        <v>4904</v>
      </c>
      <c r="G4906">
        <f t="shared" ca="1" si="78"/>
        <v>4.7159298842276272E-2</v>
      </c>
    </row>
    <row r="4907" spans="2:7" x14ac:dyDescent="0.2">
      <c r="B4907" s="149">
        <v>38176</v>
      </c>
      <c r="C4907">
        <v>37.445641000000002</v>
      </c>
      <c r="D4907">
        <v>8.5615701821459105E-3</v>
      </c>
      <c r="E4907">
        <v>8.5615701821459105E-3</v>
      </c>
      <c r="F4907">
        <v>4905</v>
      </c>
      <c r="G4907">
        <f t="shared" ca="1" si="78"/>
        <v>1.0963079657426406E-2</v>
      </c>
    </row>
    <row r="4908" spans="2:7" x14ac:dyDescent="0.2">
      <c r="B4908" s="149">
        <v>38175</v>
      </c>
      <c r="C4908">
        <v>37.127769000000001</v>
      </c>
      <c r="D4908">
        <v>1.0769301007353592E-2</v>
      </c>
      <c r="E4908">
        <v>1.0769301007353592E-2</v>
      </c>
      <c r="F4908">
        <v>4906</v>
      </c>
      <c r="G4908">
        <f t="shared" ca="1" si="78"/>
        <v>-4.6055764934061043E-2</v>
      </c>
    </row>
    <row r="4909" spans="2:7" x14ac:dyDescent="0.2">
      <c r="B4909" s="149">
        <v>38174</v>
      </c>
      <c r="C4909">
        <v>36.732188999999998</v>
      </c>
      <c r="D4909">
        <v>-2.4937798752009996E-3</v>
      </c>
      <c r="E4909">
        <v>-2.4937798752009996E-3</v>
      </c>
      <c r="F4909">
        <v>4907</v>
      </c>
      <c r="G4909">
        <f t="shared" ca="1" si="78"/>
        <v>4.1047220591922597E-2</v>
      </c>
    </row>
    <row r="4910" spans="2:7" x14ac:dyDescent="0.2">
      <c r="B4910" s="149">
        <v>38173</v>
      </c>
      <c r="C4910">
        <v>36.824019999999997</v>
      </c>
      <c r="D4910">
        <v>8.5122617266462329E-3</v>
      </c>
      <c r="E4910">
        <v>8.5122617266462329E-3</v>
      </c>
      <c r="F4910">
        <v>4908</v>
      </c>
      <c r="G4910">
        <f t="shared" ca="1" si="78"/>
        <v>-4.0303758528367366E-2</v>
      </c>
    </row>
    <row r="4911" spans="2:7" x14ac:dyDescent="0.2">
      <c r="B4911" s="149">
        <v>38170</v>
      </c>
      <c r="C4911">
        <v>36.513210000000001</v>
      </c>
      <c r="D4911">
        <v>-5.9615015048517083E-3</v>
      </c>
      <c r="E4911">
        <v>-5.9615015048517083E-3</v>
      </c>
      <c r="F4911">
        <v>4909</v>
      </c>
      <c r="G4911">
        <f t="shared" ca="1" si="78"/>
        <v>5.6999281004373611E-2</v>
      </c>
    </row>
    <row r="4912" spans="2:7" x14ac:dyDescent="0.2">
      <c r="B4912" s="149">
        <v>38169</v>
      </c>
      <c r="C4912">
        <v>36.732188999999998</v>
      </c>
      <c r="D4912">
        <v>-1.0277812715520555E-2</v>
      </c>
      <c r="E4912">
        <v>-1.0277812715520555E-2</v>
      </c>
      <c r="F4912">
        <v>4910</v>
      </c>
      <c r="G4912">
        <f t="shared" ca="1" si="78"/>
        <v>2.5192052845672856E-3</v>
      </c>
    </row>
    <row r="4913" spans="2:7" x14ac:dyDescent="0.2">
      <c r="B4913" s="149">
        <v>38168</v>
      </c>
      <c r="C4913">
        <v>37.113636</v>
      </c>
      <c r="D4913">
        <v>-2.6856879197415709E-2</v>
      </c>
      <c r="E4913">
        <v>-2.6856879197415709E-2</v>
      </c>
      <c r="F4913">
        <v>4911</v>
      </c>
      <c r="G4913">
        <f t="shared" ca="1" si="78"/>
        <v>4.2746739227971703E-2</v>
      </c>
    </row>
    <row r="4914" spans="2:7" x14ac:dyDescent="0.2">
      <c r="B4914" s="149">
        <v>38167</v>
      </c>
      <c r="C4914">
        <v>38.137900999999999</v>
      </c>
      <c r="D4914">
        <v>2.8969070034345283E-2</v>
      </c>
      <c r="E4914">
        <v>2.8969070034345283E-2</v>
      </c>
      <c r="F4914">
        <v>4912</v>
      </c>
      <c r="G4914">
        <f t="shared" ca="1" si="78"/>
        <v>-8.3326527331045747E-3</v>
      </c>
    </row>
    <row r="4915" spans="2:7" x14ac:dyDescent="0.2">
      <c r="B4915" s="149">
        <v>38166</v>
      </c>
      <c r="C4915">
        <v>37.064185999999999</v>
      </c>
      <c r="D4915">
        <v>1.2738461222345E-2</v>
      </c>
      <c r="E4915">
        <v>1.2738461222345E-2</v>
      </c>
      <c r="F4915">
        <v>4913</v>
      </c>
      <c r="G4915">
        <f t="shared" ca="1" si="78"/>
        <v>0.10070465588229732</v>
      </c>
    </row>
    <row r="4916" spans="2:7" x14ac:dyDescent="0.2">
      <c r="B4916" s="149">
        <v>38163</v>
      </c>
      <c r="C4916">
        <v>36.597983999999997</v>
      </c>
      <c r="D4916">
        <v>1.8278493697287967E-2</v>
      </c>
      <c r="E4916">
        <v>1.8278493697287967E-2</v>
      </c>
      <c r="F4916">
        <v>4914</v>
      </c>
      <c r="G4916">
        <f t="shared" ca="1" si="78"/>
        <v>-1.311969804082097E-3</v>
      </c>
    </row>
    <row r="4917" spans="2:7" x14ac:dyDescent="0.2">
      <c r="B4917" s="149">
        <v>38162</v>
      </c>
      <c r="C4917">
        <v>35.941035999999997</v>
      </c>
      <c r="D4917">
        <v>5.5338860327618419E-3</v>
      </c>
      <c r="E4917">
        <v>5.5338860327618419E-3</v>
      </c>
      <c r="F4917">
        <v>4915</v>
      </c>
      <c r="G4917">
        <f t="shared" ca="1" si="78"/>
        <v>-2.4427246401250166E-3</v>
      </c>
    </row>
    <row r="4918" spans="2:7" x14ac:dyDescent="0.2">
      <c r="B4918" s="149">
        <v>38161</v>
      </c>
      <c r="C4918">
        <v>35.743237000000001</v>
      </c>
      <c r="D4918">
        <v>-2.6923306966540918E-2</v>
      </c>
      <c r="E4918">
        <v>-2.6923306966540918E-2</v>
      </c>
      <c r="F4918">
        <v>4916</v>
      </c>
      <c r="G4918">
        <f t="shared" ca="1" si="78"/>
        <v>-1.4702820095991226E-3</v>
      </c>
    </row>
    <row r="4919" spans="2:7" x14ac:dyDescent="0.2">
      <c r="B4919" s="149">
        <v>38160</v>
      </c>
      <c r="C4919">
        <v>36.732188999999998</v>
      </c>
      <c r="D4919">
        <v>1.8210269317891575E-2</v>
      </c>
      <c r="E4919">
        <v>1.8210269317891575E-2</v>
      </c>
      <c r="F4919">
        <v>4917</v>
      </c>
      <c r="G4919">
        <f t="shared" ca="1" si="78"/>
        <v>9.7766836403622055E-3</v>
      </c>
    </row>
    <row r="4920" spans="2:7" x14ac:dyDescent="0.2">
      <c r="B4920" s="149">
        <v>38159</v>
      </c>
      <c r="C4920">
        <v>36.075248999999999</v>
      </c>
      <c r="D4920">
        <v>-1.9769595954397732E-2</v>
      </c>
      <c r="E4920">
        <v>-1.9769595954397732E-2</v>
      </c>
      <c r="F4920">
        <v>4918</v>
      </c>
      <c r="G4920">
        <f t="shared" ca="1" si="78"/>
        <v>1.3301634711285809E-2</v>
      </c>
    </row>
    <row r="4921" spans="2:7" x14ac:dyDescent="0.2">
      <c r="B4921" s="149">
        <v>38156</v>
      </c>
      <c r="C4921">
        <v>36.802826000000003</v>
      </c>
      <c r="D4921">
        <v>-4.5437870195121285E-2</v>
      </c>
      <c r="E4921">
        <v>-4.5437870195121285E-2</v>
      </c>
      <c r="F4921">
        <v>4919</v>
      </c>
      <c r="G4921">
        <f t="shared" ca="1" si="78"/>
        <v>-2.0883247058419159E-2</v>
      </c>
    </row>
    <row r="4922" spans="2:7" x14ac:dyDescent="0.2">
      <c r="B4922" s="149">
        <v>38155</v>
      </c>
      <c r="C4922">
        <v>38.554667999999999</v>
      </c>
      <c r="D4922">
        <v>1.6766010655525201E-2</v>
      </c>
      <c r="E4922">
        <v>1.6766010655525201E-2</v>
      </c>
      <c r="F4922">
        <v>4920</v>
      </c>
      <c r="G4922">
        <f t="shared" ca="1" si="78"/>
        <v>-3.9482482289589149E-3</v>
      </c>
    </row>
    <row r="4923" spans="2:7" x14ac:dyDescent="0.2">
      <c r="B4923" s="149">
        <v>38154</v>
      </c>
      <c r="C4923">
        <v>37.918919000000002</v>
      </c>
      <c r="D4923">
        <v>-2.9717390172575016E-3</v>
      </c>
      <c r="E4923">
        <v>-2.9717390172575016E-3</v>
      </c>
      <c r="F4923">
        <v>4921</v>
      </c>
      <c r="G4923">
        <f t="shared" ca="1" si="78"/>
        <v>-1.7264564283788194E-2</v>
      </c>
    </row>
    <row r="4924" spans="2:7" x14ac:dyDescent="0.2">
      <c r="B4924" s="149">
        <v>38153</v>
      </c>
      <c r="C4924">
        <v>38.031939999999999</v>
      </c>
      <c r="D4924">
        <v>2.6501635503733301E-2</v>
      </c>
      <c r="E4924">
        <v>2.6501635503733301E-2</v>
      </c>
      <c r="F4924">
        <v>4922</v>
      </c>
      <c r="G4924">
        <f t="shared" ca="1" si="78"/>
        <v>5.7420698340386378E-2</v>
      </c>
    </row>
    <row r="4925" spans="2:7" x14ac:dyDescent="0.2">
      <c r="B4925" s="149">
        <v>38152</v>
      </c>
      <c r="C4925">
        <v>37.050052999999998</v>
      </c>
      <c r="D4925">
        <v>-4.043189464107496E-2</v>
      </c>
      <c r="E4925">
        <v>-4.043189464107496E-2</v>
      </c>
      <c r="F4925">
        <v>4923</v>
      </c>
      <c r="G4925">
        <f t="shared" ca="1" si="78"/>
        <v>3.0568617285652695E-2</v>
      </c>
    </row>
    <row r="4926" spans="2:7" x14ac:dyDescent="0.2">
      <c r="B4926" s="149">
        <v>38149</v>
      </c>
      <c r="C4926">
        <v>38.611176</v>
      </c>
      <c r="D4926">
        <v>1.9776026923591292E-2</v>
      </c>
      <c r="E4926">
        <v>1.9776026923591292E-2</v>
      </c>
      <c r="F4926">
        <v>4924</v>
      </c>
      <c r="G4926">
        <f t="shared" ca="1" si="78"/>
        <v>1.7127167906430263E-2</v>
      </c>
    </row>
    <row r="4927" spans="2:7" x14ac:dyDescent="0.2">
      <c r="B4927" s="149">
        <v>38148</v>
      </c>
      <c r="C4927">
        <v>37.862408000000002</v>
      </c>
      <c r="D4927">
        <v>-4.642419499923168E-3</v>
      </c>
      <c r="E4927">
        <v>-4.642419499923168E-3</v>
      </c>
      <c r="F4927">
        <v>4925</v>
      </c>
      <c r="G4927">
        <f t="shared" ca="1" si="78"/>
        <v>3.5568139129040673E-2</v>
      </c>
    </row>
    <row r="4928" spans="2:7" x14ac:dyDescent="0.2">
      <c r="B4928" s="149">
        <v>38147</v>
      </c>
      <c r="C4928">
        <v>38.039000999999999</v>
      </c>
      <c r="D4928">
        <v>-2.4083397286391219E-3</v>
      </c>
      <c r="E4928">
        <v>-2.4083397286391219E-3</v>
      </c>
      <c r="F4928">
        <v>4926</v>
      </c>
      <c r="G4928">
        <f t="shared" ca="1" si="78"/>
        <v>-4.7781303943117588E-2</v>
      </c>
    </row>
    <row r="4929" spans="2:7" x14ac:dyDescent="0.2">
      <c r="B4929" s="149">
        <v>38146</v>
      </c>
      <c r="C4929">
        <v>38.130833000000003</v>
      </c>
      <c r="D4929">
        <v>5.5886086837021948E-3</v>
      </c>
      <c r="E4929">
        <v>5.5886086837021948E-3</v>
      </c>
      <c r="F4929">
        <v>4927</v>
      </c>
      <c r="G4929">
        <f t="shared" ca="1" si="78"/>
        <v>2.7901092393238383E-3</v>
      </c>
    </row>
    <row r="4930" spans="2:7" x14ac:dyDescent="0.2">
      <c r="B4930" s="149">
        <v>38145</v>
      </c>
      <c r="C4930">
        <v>37.918919000000002</v>
      </c>
      <c r="D4930">
        <v>-1.7928928142463153E-2</v>
      </c>
      <c r="E4930">
        <v>-1.7928928142463153E-2</v>
      </c>
      <c r="F4930">
        <v>4928</v>
      </c>
      <c r="G4930">
        <f t="shared" ca="1" si="78"/>
        <v>-3.6534213564723986E-2</v>
      </c>
    </row>
    <row r="4931" spans="2:7" x14ac:dyDescent="0.2">
      <c r="B4931" s="149">
        <v>38142</v>
      </c>
      <c r="C4931">
        <v>38.611176</v>
      </c>
      <c r="D4931">
        <v>-2.55478729153478E-3</v>
      </c>
      <c r="E4931">
        <v>-2.55478729153478E-3</v>
      </c>
      <c r="F4931">
        <v>4929</v>
      </c>
      <c r="G4931">
        <f t="shared" ref="G4931:G4994" ca="1" si="79">_xlfn.NORM.INV(RAND(),$N$5,$N$6)</f>
        <v>3.0931152720290789E-2</v>
      </c>
    </row>
    <row r="4932" spans="2:7" x14ac:dyDescent="0.2">
      <c r="B4932" s="149">
        <v>38141</v>
      </c>
      <c r="C4932">
        <v>38.710071999999997</v>
      </c>
      <c r="D4932">
        <v>-2.0554180091640804E-2</v>
      </c>
      <c r="E4932">
        <v>-2.0554180091640804E-2</v>
      </c>
      <c r="F4932">
        <v>4930</v>
      </c>
      <c r="G4932">
        <f t="shared" ca="1" si="79"/>
        <v>-4.4824529973368936E-2</v>
      </c>
    </row>
    <row r="4933" spans="2:7" x14ac:dyDescent="0.2">
      <c r="B4933" s="149">
        <v>38140</v>
      </c>
      <c r="C4933">
        <v>39.522423000000003</v>
      </c>
      <c r="D4933">
        <v>2.3975226085931448E-2</v>
      </c>
      <c r="E4933">
        <v>2.3975226085931448E-2</v>
      </c>
      <c r="F4933">
        <v>4931</v>
      </c>
      <c r="G4933">
        <f t="shared" ca="1" si="79"/>
        <v>-3.0556460959006056E-3</v>
      </c>
    </row>
    <row r="4934" spans="2:7" x14ac:dyDescent="0.2">
      <c r="B4934" s="149">
        <v>38139</v>
      </c>
      <c r="C4934">
        <v>38.597050000000003</v>
      </c>
      <c r="D4934">
        <v>3.0748812658861976E-2</v>
      </c>
      <c r="E4934">
        <v>3.0748812658861976E-2</v>
      </c>
      <c r="F4934">
        <v>4932</v>
      </c>
      <c r="G4934">
        <f t="shared" ca="1" si="79"/>
        <v>4.8914673380888167E-2</v>
      </c>
    </row>
    <row r="4935" spans="2:7" x14ac:dyDescent="0.2">
      <c r="B4935" s="149">
        <v>38138</v>
      </c>
      <c r="C4935">
        <v>37.445641000000002</v>
      </c>
      <c r="D4935">
        <v>-1.1376434822810276E-2</v>
      </c>
      <c r="E4935">
        <v>-1.1376434822810276E-2</v>
      </c>
      <c r="F4935">
        <v>4933</v>
      </c>
      <c r="G4935">
        <f t="shared" ca="1" si="79"/>
        <v>-2.3903826057960716E-2</v>
      </c>
    </row>
    <row r="4936" spans="2:7" x14ac:dyDescent="0.2">
      <c r="B4936" s="149">
        <v>38135</v>
      </c>
      <c r="C4936">
        <v>37.876541000000003</v>
      </c>
      <c r="D4936">
        <v>-6.8126448189446409E-2</v>
      </c>
      <c r="E4936">
        <v>-6.8126448189446409E-2</v>
      </c>
      <c r="F4936">
        <v>4934</v>
      </c>
      <c r="G4936">
        <f t="shared" ca="1" si="79"/>
        <v>4.9059985160970883E-2</v>
      </c>
    </row>
    <row r="4937" spans="2:7" x14ac:dyDescent="0.2">
      <c r="B4937" s="149">
        <v>38134</v>
      </c>
      <c r="C4937">
        <v>40.645580000000002</v>
      </c>
      <c r="D4937">
        <v>-2.5241461235848573E-2</v>
      </c>
      <c r="E4937">
        <v>-2.5241461235848573E-2</v>
      </c>
      <c r="F4937">
        <v>4935</v>
      </c>
      <c r="G4937">
        <f t="shared" ca="1" si="79"/>
        <v>6.3614698031931941E-3</v>
      </c>
    </row>
    <row r="4938" spans="2:7" x14ac:dyDescent="0.2">
      <c r="B4938" s="149">
        <v>38133</v>
      </c>
      <c r="C4938">
        <v>41.698101000000001</v>
      </c>
      <c r="D4938">
        <v>8.7149197061433571E-3</v>
      </c>
      <c r="E4938">
        <v>8.7149197061433571E-3</v>
      </c>
      <c r="F4938">
        <v>4936</v>
      </c>
      <c r="G4938">
        <f t="shared" ca="1" si="79"/>
        <v>-9.7192787923223046E-3</v>
      </c>
    </row>
    <row r="4939" spans="2:7" x14ac:dyDescent="0.2">
      <c r="B4939" s="149">
        <v>38132</v>
      </c>
      <c r="C4939">
        <v>41.337845000000002</v>
      </c>
      <c r="D4939">
        <v>-1.8614813464062706E-2</v>
      </c>
      <c r="E4939">
        <v>-1.8614813464062706E-2</v>
      </c>
      <c r="F4939">
        <v>4937</v>
      </c>
      <c r="G4939">
        <f t="shared" ca="1" si="79"/>
        <v>8.3795224977480337E-5</v>
      </c>
    </row>
    <row r="4940" spans="2:7" x14ac:dyDescent="0.2">
      <c r="B4940" s="149">
        <v>38131</v>
      </c>
      <c r="C4940">
        <v>42.121937000000003</v>
      </c>
      <c r="D4940">
        <v>9.5737167113278787E-2</v>
      </c>
      <c r="E4940">
        <v>9.5737167113278787E-2</v>
      </c>
      <c r="F4940">
        <v>4938</v>
      </c>
      <c r="G4940">
        <f t="shared" ca="1" si="79"/>
        <v>2.1325905693080995E-3</v>
      </c>
    </row>
    <row r="4941" spans="2:7" x14ac:dyDescent="0.2">
      <c r="B4941" s="149">
        <v>38128</v>
      </c>
      <c r="C4941">
        <v>38.441642999999999</v>
      </c>
      <c r="D4941">
        <v>-3.1672746581653609E-2</v>
      </c>
      <c r="E4941">
        <v>-3.1672746581653609E-2</v>
      </c>
      <c r="F4941">
        <v>4939</v>
      </c>
      <c r="G4941">
        <f t="shared" ca="1" si="79"/>
        <v>1.1894949413745552E-2</v>
      </c>
    </row>
    <row r="4942" spans="2:7" x14ac:dyDescent="0.2">
      <c r="B4942" s="149">
        <v>38127</v>
      </c>
      <c r="C4942">
        <v>39.699019999999997</v>
      </c>
      <c r="D4942">
        <v>2.0890218187626191E-2</v>
      </c>
      <c r="E4942">
        <v>2.0890218187626191E-2</v>
      </c>
      <c r="F4942">
        <v>4940</v>
      </c>
      <c r="G4942">
        <f t="shared" ca="1" si="79"/>
        <v>-3.5807466017191036E-2</v>
      </c>
    </row>
    <row r="4943" spans="2:7" x14ac:dyDescent="0.2">
      <c r="B4943" s="149">
        <v>38126</v>
      </c>
      <c r="C4943">
        <v>38.886668999999998</v>
      </c>
      <c r="D4943">
        <v>-6.3177438429544734E-3</v>
      </c>
      <c r="E4943">
        <v>-6.3177438429544734E-3</v>
      </c>
      <c r="F4943">
        <v>4941</v>
      </c>
      <c r="G4943">
        <f t="shared" ca="1" si="79"/>
        <v>-8.3563068707077776E-3</v>
      </c>
    </row>
    <row r="4944" spans="2:7" x14ac:dyDescent="0.2">
      <c r="B4944" s="149">
        <v>38125</v>
      </c>
      <c r="C4944">
        <v>39.133907000000001</v>
      </c>
      <c r="D4944">
        <v>8.5210556000771986E-2</v>
      </c>
      <c r="E4944">
        <v>8.5210556000771986E-2</v>
      </c>
      <c r="F4944">
        <v>4942</v>
      </c>
      <c r="G4944">
        <f t="shared" ca="1" si="79"/>
        <v>-7.3516111436633336E-2</v>
      </c>
    </row>
    <row r="4945" spans="2:7" x14ac:dyDescent="0.2">
      <c r="B4945" s="149">
        <v>38124</v>
      </c>
      <c r="C4945">
        <v>36.061118999999998</v>
      </c>
      <c r="D4945">
        <v>-9.9488409918934803E-2</v>
      </c>
      <c r="E4945">
        <v>-9.9488409918934803E-2</v>
      </c>
      <c r="F4945">
        <v>4943</v>
      </c>
      <c r="G4945">
        <f t="shared" ca="1" si="79"/>
        <v>2.4834712391761417E-2</v>
      </c>
    </row>
    <row r="4946" spans="2:7" x14ac:dyDescent="0.2">
      <c r="B4946" s="149">
        <v>38121</v>
      </c>
      <c r="C4946">
        <v>40.045147</v>
      </c>
      <c r="D4946">
        <v>-7.8361197125813964E-2</v>
      </c>
      <c r="E4946">
        <v>-7.8361197125813964E-2</v>
      </c>
      <c r="F4946">
        <v>4944</v>
      </c>
      <c r="G4946">
        <f t="shared" ca="1" si="79"/>
        <v>-6.6466596712261766E-2</v>
      </c>
    </row>
    <row r="4947" spans="2:7" x14ac:dyDescent="0.2">
      <c r="B4947" s="149">
        <v>38120</v>
      </c>
      <c r="C4947">
        <v>43.449936000000001</v>
      </c>
      <c r="D4947">
        <v>-9.3412079689302457E-3</v>
      </c>
      <c r="E4947">
        <v>-9.3412079689302457E-3</v>
      </c>
      <c r="F4947">
        <v>4945</v>
      </c>
      <c r="G4947">
        <f t="shared" ca="1" si="79"/>
        <v>-1.2225997486087142E-2</v>
      </c>
    </row>
    <row r="4948" spans="2:7" x14ac:dyDescent="0.2">
      <c r="B4948" s="149">
        <v>38119</v>
      </c>
      <c r="C4948">
        <v>43.859637999999997</v>
      </c>
      <c r="D4948">
        <v>5.6687995764873773E-3</v>
      </c>
      <c r="E4948">
        <v>5.6687995764873773E-3</v>
      </c>
      <c r="F4948">
        <v>4946</v>
      </c>
      <c r="G4948">
        <f t="shared" ca="1" si="79"/>
        <v>8.9061184320464795E-3</v>
      </c>
    </row>
    <row r="4949" spans="2:7" x14ac:dyDescent="0.2">
      <c r="B4949" s="149">
        <v>38118</v>
      </c>
      <c r="C4949">
        <v>43.612408000000002</v>
      </c>
      <c r="D4949">
        <v>-3.5312449823146318E-2</v>
      </c>
      <c r="E4949">
        <v>-3.5312449823146318E-2</v>
      </c>
      <c r="F4949">
        <v>4947</v>
      </c>
      <c r="G4949">
        <f t="shared" ca="1" si="79"/>
        <v>1.2398918673438996E-2</v>
      </c>
    </row>
    <row r="4950" spans="2:7" x14ac:dyDescent="0.2">
      <c r="B4950" s="149">
        <v>38117</v>
      </c>
      <c r="C4950">
        <v>45.208843000000002</v>
      </c>
      <c r="D4950">
        <v>-6.0568982241072308E-3</v>
      </c>
      <c r="E4950">
        <v>-6.0568982241072308E-3</v>
      </c>
      <c r="F4950">
        <v>4948</v>
      </c>
      <c r="G4950">
        <f t="shared" ca="1" si="79"/>
        <v>2.0537297868672817E-2</v>
      </c>
    </row>
    <row r="4951" spans="2:7" x14ac:dyDescent="0.2">
      <c r="B4951" s="149">
        <v>38114</v>
      </c>
      <c r="C4951">
        <v>45.484336999999996</v>
      </c>
      <c r="D4951">
        <v>-5.3088206769827923E-2</v>
      </c>
      <c r="E4951">
        <v>-5.3088206769827923E-2</v>
      </c>
      <c r="F4951">
        <v>4949</v>
      </c>
      <c r="G4951">
        <f t="shared" ca="1" si="79"/>
        <v>-7.8148127970212505E-2</v>
      </c>
    </row>
    <row r="4952" spans="2:7" x14ac:dyDescent="0.2">
      <c r="B4952" s="149">
        <v>38113</v>
      </c>
      <c r="C4952">
        <v>48.034396999999998</v>
      </c>
      <c r="D4952">
        <v>-4.9751452990673692E-3</v>
      </c>
      <c r="E4952">
        <v>-4.9751452990673692E-3</v>
      </c>
      <c r="F4952">
        <v>4950</v>
      </c>
      <c r="G4952">
        <f t="shared" ca="1" si="79"/>
        <v>-2.8262700953936095E-2</v>
      </c>
    </row>
    <row r="4953" spans="2:7" x14ac:dyDescent="0.2">
      <c r="B4953" s="149">
        <v>38112</v>
      </c>
      <c r="C4953">
        <v>48.274569999999997</v>
      </c>
      <c r="D4953">
        <v>6.1509988815510078E-2</v>
      </c>
      <c r="E4953">
        <v>6.1509988815510078E-2</v>
      </c>
      <c r="F4953">
        <v>4951</v>
      </c>
      <c r="G4953">
        <f t="shared" ca="1" si="79"/>
        <v>-2.4161838278702268E-2</v>
      </c>
    </row>
    <row r="4954" spans="2:7" x14ac:dyDescent="0.2">
      <c r="B4954" s="149">
        <v>38111</v>
      </c>
      <c r="C4954">
        <v>45.477263999999998</v>
      </c>
      <c r="D4954">
        <v>6.0450974346781906E-2</v>
      </c>
      <c r="E4954">
        <v>6.0450974346781906E-2</v>
      </c>
      <c r="F4954">
        <v>4952</v>
      </c>
      <c r="G4954">
        <f t="shared" ca="1" si="79"/>
        <v>1.7425113399914434E-2</v>
      </c>
    </row>
    <row r="4955" spans="2:7" x14ac:dyDescent="0.2">
      <c r="B4955" s="149">
        <v>38110</v>
      </c>
      <c r="C4955">
        <v>42.884833999999998</v>
      </c>
      <c r="D4955">
        <v>-6.268308459131583E-2</v>
      </c>
      <c r="E4955">
        <v>-6.268308459131583E-2</v>
      </c>
      <c r="F4955">
        <v>4953</v>
      </c>
      <c r="G4955">
        <f t="shared" ca="1" si="79"/>
        <v>2.8205178548520834E-2</v>
      </c>
    </row>
    <row r="4956" spans="2:7" x14ac:dyDescent="0.2">
      <c r="B4956" s="149">
        <v>38107</v>
      </c>
      <c r="C4956">
        <v>45.752758</v>
      </c>
      <c r="D4956">
        <v>1.9678656332198206E-2</v>
      </c>
      <c r="E4956">
        <v>1.9678656332198206E-2</v>
      </c>
      <c r="F4956">
        <v>4954</v>
      </c>
      <c r="G4956">
        <f t="shared" ca="1" si="79"/>
        <v>3.4567843806727117E-2</v>
      </c>
    </row>
    <row r="4957" spans="2:7" x14ac:dyDescent="0.2">
      <c r="B4957" s="149">
        <v>38106</v>
      </c>
      <c r="C4957">
        <v>44.869781000000003</v>
      </c>
      <c r="D4957">
        <v>3.4755266063767275E-3</v>
      </c>
      <c r="E4957">
        <v>3.4755266063767275E-3</v>
      </c>
      <c r="F4957">
        <v>4955</v>
      </c>
      <c r="G4957">
        <f t="shared" ca="1" si="79"/>
        <v>-3.6157173128036492E-2</v>
      </c>
    </row>
    <row r="4958" spans="2:7" x14ac:dyDescent="0.2">
      <c r="B4958" s="149">
        <v>38105</v>
      </c>
      <c r="C4958">
        <v>44.714374999999997</v>
      </c>
      <c r="D4958">
        <v>3.3975836376511366E-2</v>
      </c>
      <c r="E4958">
        <v>3.3975836376511366E-2</v>
      </c>
      <c r="F4958">
        <v>4956</v>
      </c>
      <c r="G4958">
        <f t="shared" ca="1" si="79"/>
        <v>4.938247716948669E-2</v>
      </c>
    </row>
    <row r="4959" spans="2:7" x14ac:dyDescent="0.2">
      <c r="B4959" s="149">
        <v>38104</v>
      </c>
      <c r="C4959">
        <v>43.245086999999998</v>
      </c>
      <c r="D4959">
        <v>-4.5823040014255335E-2</v>
      </c>
      <c r="E4959">
        <v>-4.5823040014255335E-2</v>
      </c>
      <c r="F4959">
        <v>4957</v>
      </c>
      <c r="G4959">
        <f t="shared" ca="1" si="79"/>
        <v>-1.4030607769003443E-2</v>
      </c>
    </row>
    <row r="4960" spans="2:7" x14ac:dyDescent="0.2">
      <c r="B4960" s="149">
        <v>38100</v>
      </c>
      <c r="C4960">
        <v>45.321872999999997</v>
      </c>
      <c r="D4960">
        <v>-2.3439689399427869E-2</v>
      </c>
      <c r="E4960">
        <v>-2.3439689399427869E-2</v>
      </c>
      <c r="F4960">
        <v>4958</v>
      </c>
      <c r="G4960">
        <f t="shared" ca="1" si="79"/>
        <v>3.7751174544822532E-3</v>
      </c>
    </row>
    <row r="4961" spans="2:7" x14ac:dyDescent="0.2">
      <c r="B4961" s="149">
        <v>38099</v>
      </c>
      <c r="C4961">
        <v>46.409702000000003</v>
      </c>
      <c r="D4961">
        <v>5.1536399479997066E-2</v>
      </c>
      <c r="E4961">
        <v>5.1536399479997066E-2</v>
      </c>
      <c r="F4961">
        <v>4959</v>
      </c>
      <c r="G4961">
        <f t="shared" ca="1" si="79"/>
        <v>4.3829694709391284E-2</v>
      </c>
    </row>
    <row r="4962" spans="2:7" x14ac:dyDescent="0.2">
      <c r="B4962" s="149">
        <v>38098</v>
      </c>
      <c r="C4962">
        <v>44.135136000000003</v>
      </c>
      <c r="D4962">
        <v>3.1023129911200615E-2</v>
      </c>
      <c r="E4962">
        <v>3.1023129911200615E-2</v>
      </c>
      <c r="F4962">
        <v>4960</v>
      </c>
      <c r="G4962">
        <f t="shared" ca="1" si="79"/>
        <v>1.5796741479958118E-2</v>
      </c>
    </row>
    <row r="4963" spans="2:7" x14ac:dyDescent="0.2">
      <c r="B4963" s="149">
        <v>38097</v>
      </c>
      <c r="C4963">
        <v>42.807124999999999</v>
      </c>
      <c r="D4963">
        <v>-9.8039004780763328E-3</v>
      </c>
      <c r="E4963">
        <v>-9.8039004780763328E-3</v>
      </c>
      <c r="F4963">
        <v>4961</v>
      </c>
      <c r="G4963">
        <f t="shared" ca="1" si="79"/>
        <v>3.835235557425571E-2</v>
      </c>
    </row>
    <row r="4964" spans="2:7" x14ac:dyDescent="0.2">
      <c r="B4964" s="149">
        <v>38096</v>
      </c>
      <c r="C4964">
        <v>43.230956999999997</v>
      </c>
      <c r="D4964">
        <v>-1.560245811125964E-2</v>
      </c>
      <c r="E4964">
        <v>-1.560245811125964E-2</v>
      </c>
      <c r="F4964">
        <v>4962</v>
      </c>
      <c r="G4964">
        <f t="shared" ca="1" si="79"/>
        <v>-6.0275863205170116E-2</v>
      </c>
    </row>
    <row r="4965" spans="2:7" x14ac:dyDescent="0.2">
      <c r="B4965" s="149">
        <v>38093</v>
      </c>
      <c r="C4965">
        <v>43.916156999999998</v>
      </c>
      <c r="D4965">
        <v>-1.2076953882137323E-2</v>
      </c>
      <c r="E4965">
        <v>-1.2076953882137323E-2</v>
      </c>
      <c r="F4965">
        <v>4963</v>
      </c>
      <c r="G4965">
        <f t="shared" ca="1" si="79"/>
        <v>9.1971368936126369E-3</v>
      </c>
    </row>
    <row r="4966" spans="2:7" x14ac:dyDescent="0.2">
      <c r="B4966" s="149">
        <v>38092</v>
      </c>
      <c r="C4966">
        <v>44.453014000000003</v>
      </c>
      <c r="D4966">
        <v>8.164322121634747E-2</v>
      </c>
      <c r="E4966">
        <v>8.164322121634747E-2</v>
      </c>
      <c r="F4966">
        <v>4964</v>
      </c>
      <c r="G4966">
        <f t="shared" ca="1" si="79"/>
        <v>6.9032295019976209E-2</v>
      </c>
    </row>
    <row r="4967" spans="2:7" x14ac:dyDescent="0.2">
      <c r="B4967" s="149">
        <v>38091</v>
      </c>
      <c r="C4967">
        <v>41.097667999999999</v>
      </c>
      <c r="D4967">
        <v>0</v>
      </c>
      <c r="E4967">
        <v>0</v>
      </c>
      <c r="F4967">
        <v>4965</v>
      </c>
      <c r="G4967">
        <f t="shared" ca="1" si="79"/>
        <v>-2.6272792482613386E-2</v>
      </c>
    </row>
    <row r="4968" spans="2:7" x14ac:dyDescent="0.2">
      <c r="B4968" s="149">
        <v>38090</v>
      </c>
      <c r="C4968">
        <v>41.097667999999999</v>
      </c>
      <c r="D4968">
        <v>-6.4891783368508076E-3</v>
      </c>
      <c r="E4968">
        <v>-6.4891783368508076E-3</v>
      </c>
      <c r="F4968">
        <v>4966</v>
      </c>
      <c r="G4968">
        <f t="shared" ca="1" si="79"/>
        <v>2.9722674889226586E-2</v>
      </c>
    </row>
    <row r="4969" spans="2:7" x14ac:dyDescent="0.2">
      <c r="B4969" s="149">
        <v>38089</v>
      </c>
      <c r="C4969">
        <v>41.366100000000003</v>
      </c>
      <c r="D4969">
        <v>-2.3999765567981165E-2</v>
      </c>
      <c r="E4969">
        <v>-2.3999765567981165E-2</v>
      </c>
      <c r="F4969">
        <v>4967</v>
      </c>
      <c r="G4969">
        <f t="shared" ca="1" si="79"/>
        <v>-4.6109822902344728E-2</v>
      </c>
    </row>
    <row r="4970" spans="2:7" x14ac:dyDescent="0.2">
      <c r="B4970" s="149">
        <v>38086</v>
      </c>
      <c r="C4970">
        <v>42.383288999999998</v>
      </c>
      <c r="D4970">
        <v>0</v>
      </c>
      <c r="E4970">
        <v>0</v>
      </c>
      <c r="F4970">
        <v>4968</v>
      </c>
      <c r="G4970">
        <f t="shared" ca="1" si="79"/>
        <v>-1.0320118526002202E-2</v>
      </c>
    </row>
    <row r="4971" spans="2:7" x14ac:dyDescent="0.2">
      <c r="B4971" s="149">
        <v>38085</v>
      </c>
      <c r="C4971">
        <v>42.383288999999998</v>
      </c>
      <c r="D4971">
        <v>3.0927667793261261E-2</v>
      </c>
      <c r="E4971">
        <v>3.0927667793261261E-2</v>
      </c>
      <c r="F4971">
        <v>4969</v>
      </c>
      <c r="G4971">
        <f t="shared" ca="1" si="79"/>
        <v>-1.8602992014145419E-3</v>
      </c>
    </row>
    <row r="4972" spans="2:7" x14ac:dyDescent="0.2">
      <c r="B4972" s="149">
        <v>38084</v>
      </c>
      <c r="C4972">
        <v>41.111797000000003</v>
      </c>
      <c r="D4972">
        <v>-1.6891768125728939E-2</v>
      </c>
      <c r="E4972">
        <v>-1.6891768125728939E-2</v>
      </c>
      <c r="F4972">
        <v>4970</v>
      </c>
      <c r="G4972">
        <f t="shared" ca="1" si="79"/>
        <v>-1.242175988849652E-2</v>
      </c>
    </row>
    <row r="4973" spans="2:7" x14ac:dyDescent="0.2">
      <c r="B4973" s="149">
        <v>38083</v>
      </c>
      <c r="C4973">
        <v>41.818179999999998</v>
      </c>
      <c r="D4973">
        <v>-1.7427372398803719E-2</v>
      </c>
      <c r="E4973">
        <v>-1.7427372398803719E-2</v>
      </c>
      <c r="F4973">
        <v>4971</v>
      </c>
      <c r="G4973">
        <f t="shared" ca="1" si="79"/>
        <v>-5.2888818145041899E-2</v>
      </c>
    </row>
    <row r="4974" spans="2:7" x14ac:dyDescent="0.2">
      <c r="B4974" s="149">
        <v>38082</v>
      </c>
      <c r="C4974">
        <v>42.559887000000003</v>
      </c>
      <c r="D4974">
        <v>3.6826488843305673E-2</v>
      </c>
      <c r="E4974">
        <v>3.6826488843305673E-2</v>
      </c>
      <c r="F4974">
        <v>4972</v>
      </c>
      <c r="G4974">
        <f t="shared" ca="1" si="79"/>
        <v>5.8849917628435909E-2</v>
      </c>
    </row>
    <row r="4975" spans="2:7" x14ac:dyDescent="0.2">
      <c r="B4975" s="149">
        <v>38079</v>
      </c>
      <c r="C4975">
        <v>41.048225000000002</v>
      </c>
      <c r="D4975">
        <v>-2.1387692205801338E-2</v>
      </c>
      <c r="E4975">
        <v>-2.1387692205801338E-2</v>
      </c>
      <c r="F4975">
        <v>4973</v>
      </c>
      <c r="G4975">
        <f t="shared" ca="1" si="79"/>
        <v>-4.1065724858097639E-2</v>
      </c>
    </row>
    <row r="4976" spans="2:7" x14ac:dyDescent="0.2">
      <c r="B4976" s="149">
        <v>38078</v>
      </c>
      <c r="C4976">
        <v>41.945338999999997</v>
      </c>
      <c r="D4976">
        <v>3.1261057477938142E-2</v>
      </c>
      <c r="E4976">
        <v>3.1261057477938142E-2</v>
      </c>
      <c r="F4976">
        <v>4974</v>
      </c>
      <c r="G4976">
        <f t="shared" ca="1" si="79"/>
        <v>3.6922635468279341E-2</v>
      </c>
    </row>
    <row r="4977" spans="2:7" x14ac:dyDescent="0.2">
      <c r="B4977" s="149">
        <v>38077</v>
      </c>
      <c r="C4977">
        <v>40.673831999999997</v>
      </c>
      <c r="D4977">
        <v>1.1950665745821116E-2</v>
      </c>
      <c r="E4977">
        <v>1.1950665745821116E-2</v>
      </c>
      <c r="F4977">
        <v>4975</v>
      </c>
      <c r="G4977">
        <f t="shared" ca="1" si="79"/>
        <v>1.0227892087360272E-2</v>
      </c>
    </row>
    <row r="4978" spans="2:7" x14ac:dyDescent="0.2">
      <c r="B4978" s="149">
        <v>38076</v>
      </c>
      <c r="C4978">
        <v>40.193492999999997</v>
      </c>
      <c r="D4978">
        <v>4.4228332703230837E-2</v>
      </c>
      <c r="E4978">
        <v>4.4228332703230837E-2</v>
      </c>
      <c r="F4978">
        <v>4976</v>
      </c>
      <c r="G4978">
        <f t="shared" ca="1" si="79"/>
        <v>-6.5653193972862345E-2</v>
      </c>
    </row>
    <row r="4979" spans="2:7" x14ac:dyDescent="0.2">
      <c r="B4979" s="149">
        <v>38075</v>
      </c>
      <c r="C4979">
        <v>38.491095999999999</v>
      </c>
      <c r="D4979">
        <v>5.7217116357877931E-3</v>
      </c>
      <c r="E4979">
        <v>5.7217116357877931E-3</v>
      </c>
      <c r="F4979">
        <v>4977</v>
      </c>
      <c r="G4979">
        <f t="shared" ca="1" si="79"/>
        <v>-5.3961458117295025E-2</v>
      </c>
    </row>
    <row r="4980" spans="2:7" x14ac:dyDescent="0.2">
      <c r="B4980" s="149">
        <v>38072</v>
      </c>
      <c r="C4980">
        <v>38.272114000000002</v>
      </c>
      <c r="D4980">
        <v>2.4390112031093123E-2</v>
      </c>
      <c r="E4980">
        <v>2.4390112031093123E-2</v>
      </c>
      <c r="F4980">
        <v>4978</v>
      </c>
      <c r="G4980">
        <f t="shared" ca="1" si="79"/>
        <v>-1.3662675720173406E-2</v>
      </c>
    </row>
    <row r="4981" spans="2:7" x14ac:dyDescent="0.2">
      <c r="B4981" s="149">
        <v>38071</v>
      </c>
      <c r="C4981">
        <v>37.360878</v>
      </c>
      <c r="D4981">
        <v>1.555309103066977E-2</v>
      </c>
      <c r="E4981">
        <v>1.555309103066977E-2</v>
      </c>
      <c r="F4981">
        <v>4979</v>
      </c>
      <c r="G4981">
        <f t="shared" ca="1" si="79"/>
        <v>9.801155520868722E-3</v>
      </c>
    </row>
    <row r="4982" spans="2:7" x14ac:dyDescent="0.2">
      <c r="B4982" s="149">
        <v>38070</v>
      </c>
      <c r="C4982">
        <v>36.788699999999999</v>
      </c>
      <c r="D4982">
        <v>-1.9393530908573983E-2</v>
      </c>
      <c r="E4982">
        <v>-1.9393530908573983E-2</v>
      </c>
      <c r="F4982">
        <v>4980</v>
      </c>
      <c r="G4982">
        <f t="shared" ca="1" si="79"/>
        <v>3.9993806066084166E-3</v>
      </c>
    </row>
    <row r="4983" spans="2:7" x14ac:dyDescent="0.2">
      <c r="B4983" s="149">
        <v>38069</v>
      </c>
      <c r="C4983">
        <v>37.516272999999998</v>
      </c>
      <c r="D4983">
        <v>-1.043433429192534E-2</v>
      </c>
      <c r="E4983">
        <v>-1.043433429192534E-2</v>
      </c>
      <c r="F4983">
        <v>4981</v>
      </c>
      <c r="G4983">
        <f t="shared" ca="1" si="79"/>
        <v>7.1070642723908728E-2</v>
      </c>
    </row>
    <row r="4984" spans="2:7" x14ac:dyDescent="0.2">
      <c r="B4984" s="149">
        <v>38068</v>
      </c>
      <c r="C4984">
        <v>37.911858000000002</v>
      </c>
      <c r="D4984">
        <v>3.740424425571431E-3</v>
      </c>
      <c r="E4984">
        <v>3.740424425571431E-3</v>
      </c>
      <c r="F4984">
        <v>4982</v>
      </c>
      <c r="G4984">
        <f t="shared" ca="1" si="79"/>
        <v>2.9543719365859561E-2</v>
      </c>
    </row>
    <row r="4985" spans="2:7" x14ac:dyDescent="0.2">
      <c r="B4985" s="149">
        <v>38065</v>
      </c>
      <c r="C4985">
        <v>37.770580000000002</v>
      </c>
      <c r="D4985">
        <v>-4.8068213018345525E-2</v>
      </c>
      <c r="E4985">
        <v>-4.8068213018345525E-2</v>
      </c>
      <c r="F4985">
        <v>4983</v>
      </c>
      <c r="G4985">
        <f t="shared" ca="1" si="79"/>
        <v>-3.1158472968338513E-2</v>
      </c>
    </row>
    <row r="4986" spans="2:7" x14ac:dyDescent="0.2">
      <c r="B4986" s="149">
        <v>38064</v>
      </c>
      <c r="C4986">
        <v>39.677821999999999</v>
      </c>
      <c r="D4986">
        <v>-1.5425320650746241E-2</v>
      </c>
      <c r="E4986">
        <v>-1.5425320650746241E-2</v>
      </c>
      <c r="F4986">
        <v>4984</v>
      </c>
      <c r="G4986">
        <f t="shared" ca="1" si="79"/>
        <v>-1.4541690501979347E-3</v>
      </c>
    </row>
    <row r="4987" spans="2:7" x14ac:dyDescent="0.2">
      <c r="B4987" s="149">
        <v>38063</v>
      </c>
      <c r="C4987">
        <v>40.299453999999997</v>
      </c>
      <c r="D4987">
        <v>3.3514429057095285E-2</v>
      </c>
      <c r="E4987">
        <v>3.3514429057095285E-2</v>
      </c>
      <c r="F4987">
        <v>4985</v>
      </c>
      <c r="G4987">
        <f t="shared" ca="1" si="79"/>
        <v>6.9381701238812894E-3</v>
      </c>
    </row>
    <row r="4988" spans="2:7" x14ac:dyDescent="0.2">
      <c r="B4988" s="149">
        <v>38062</v>
      </c>
      <c r="C4988">
        <v>38.992637999999999</v>
      </c>
      <c r="D4988">
        <v>-6.4406447322292365E-2</v>
      </c>
      <c r="E4988">
        <v>-6.4406447322292365E-2</v>
      </c>
      <c r="F4988">
        <v>4986</v>
      </c>
      <c r="G4988">
        <f t="shared" ca="1" si="79"/>
        <v>4.9033173719808046E-3</v>
      </c>
    </row>
    <row r="4989" spans="2:7" x14ac:dyDescent="0.2">
      <c r="B4989" s="149">
        <v>38061</v>
      </c>
      <c r="C4989">
        <v>41.676898999999999</v>
      </c>
      <c r="D4989">
        <v>-1.3212850790398897E-2</v>
      </c>
      <c r="E4989">
        <v>-1.3212850790398897E-2</v>
      </c>
      <c r="F4989">
        <v>4987</v>
      </c>
      <c r="G4989">
        <f t="shared" ca="1" si="79"/>
        <v>-4.3717862347866447E-2</v>
      </c>
    </row>
    <row r="4990" spans="2:7" x14ac:dyDescent="0.2">
      <c r="B4990" s="149">
        <v>38058</v>
      </c>
      <c r="C4990">
        <v>42.234943000000001</v>
      </c>
      <c r="D4990">
        <v>1.6752558034453255E-3</v>
      </c>
      <c r="E4990">
        <v>1.6752558034453255E-3</v>
      </c>
      <c r="F4990">
        <v>4988</v>
      </c>
      <c r="G4990">
        <f t="shared" ca="1" si="79"/>
        <v>2.4177006146365788E-2</v>
      </c>
    </row>
    <row r="4991" spans="2:7" x14ac:dyDescent="0.2">
      <c r="B4991" s="149">
        <v>38057</v>
      </c>
      <c r="C4991">
        <v>42.164307000000001</v>
      </c>
      <c r="D4991">
        <v>-1.3714678931658999E-2</v>
      </c>
      <c r="E4991">
        <v>-1.3714678931658999E-2</v>
      </c>
      <c r="F4991">
        <v>4989</v>
      </c>
      <c r="G4991">
        <f t="shared" ca="1" si="79"/>
        <v>2.3828830986564069E-2</v>
      </c>
    </row>
    <row r="4992" spans="2:7" x14ac:dyDescent="0.2">
      <c r="B4992" s="149">
        <v>38056</v>
      </c>
      <c r="C4992">
        <v>42.750618000000003</v>
      </c>
      <c r="D4992">
        <v>-2.7009573427362366E-2</v>
      </c>
      <c r="E4992">
        <v>-2.7009573427362366E-2</v>
      </c>
      <c r="F4992">
        <v>4990</v>
      </c>
      <c r="G4992">
        <f t="shared" ca="1" si="79"/>
        <v>-2.0185470838574265E-3</v>
      </c>
    </row>
    <row r="4993" spans="2:7" x14ac:dyDescent="0.2">
      <c r="B4993" s="149">
        <v>38055</v>
      </c>
      <c r="C4993">
        <v>43.937347000000003</v>
      </c>
      <c r="D4993">
        <v>-3.893688977611643E-2</v>
      </c>
      <c r="E4993">
        <v>-3.893688977611643E-2</v>
      </c>
      <c r="F4993">
        <v>4991</v>
      </c>
      <c r="G4993">
        <f t="shared" ca="1" si="79"/>
        <v>6.4933091995813012E-3</v>
      </c>
    </row>
    <row r="4994" spans="2:7" x14ac:dyDescent="0.2">
      <c r="B4994" s="149">
        <v>38054</v>
      </c>
      <c r="C4994">
        <v>45.717441999999998</v>
      </c>
      <c r="D4994">
        <v>2.4374876217244188E-2</v>
      </c>
      <c r="E4994">
        <v>2.4374876217244188E-2</v>
      </c>
      <c r="F4994">
        <v>4992</v>
      </c>
      <c r="G4994">
        <f t="shared" ca="1" si="79"/>
        <v>2.2588910793413006E-2</v>
      </c>
    </row>
    <row r="4995" spans="2:7" x14ac:dyDescent="0.2">
      <c r="B4995" s="149">
        <v>38051</v>
      </c>
      <c r="C4995">
        <v>44.629601000000001</v>
      </c>
      <c r="D4995">
        <v>1.9032188872854416E-2</v>
      </c>
      <c r="E4995">
        <v>1.9032188872854416E-2</v>
      </c>
      <c r="F4995">
        <v>4993</v>
      </c>
      <c r="G4995">
        <f t="shared" ref="G4995:G5058" ca="1" si="80">_xlfn.NORM.INV(RAND(),$N$5,$N$6)</f>
        <v>2.6420177237292158E-2</v>
      </c>
    </row>
    <row r="4996" spans="2:7" x14ac:dyDescent="0.2">
      <c r="B4996" s="149">
        <v>38050</v>
      </c>
      <c r="C4996">
        <v>43.796066000000003</v>
      </c>
      <c r="D4996">
        <v>-4.3062243402113502E-2</v>
      </c>
      <c r="E4996">
        <v>-4.3062243402113502E-2</v>
      </c>
      <c r="F4996">
        <v>4994</v>
      </c>
      <c r="G4996">
        <f t="shared" ca="1" si="80"/>
        <v>4.0217773477026333E-2</v>
      </c>
    </row>
    <row r="4997" spans="2:7" x14ac:dyDescent="0.2">
      <c r="B4997" s="149">
        <v>38049</v>
      </c>
      <c r="C4997">
        <v>45.766891000000001</v>
      </c>
      <c r="D4997">
        <v>9.8694138398677467E-2</v>
      </c>
      <c r="E4997">
        <v>9.8694138398677467E-2</v>
      </c>
      <c r="F4997">
        <v>4995</v>
      </c>
      <c r="G4997">
        <f t="shared" ca="1" si="80"/>
        <v>0.11060777029961763</v>
      </c>
    </row>
    <row r="4998" spans="2:7" x14ac:dyDescent="0.2">
      <c r="B4998" s="149">
        <v>38048</v>
      </c>
      <c r="C4998">
        <v>41.655715999999998</v>
      </c>
      <c r="D4998">
        <v>0</v>
      </c>
      <c r="E4998">
        <v>0</v>
      </c>
      <c r="F4998">
        <v>4996</v>
      </c>
      <c r="G4998">
        <f t="shared" ca="1" si="80"/>
        <v>-2.6495813133748602E-2</v>
      </c>
    </row>
    <row r="4999" spans="2:7" x14ac:dyDescent="0.2">
      <c r="B4999" s="149">
        <v>38047</v>
      </c>
      <c r="C4999">
        <v>41.655715999999998</v>
      </c>
      <c r="D4999">
        <v>-2.3837133604837375E-2</v>
      </c>
      <c r="E4999">
        <v>-2.3837133604837375E-2</v>
      </c>
      <c r="F4999">
        <v>4997</v>
      </c>
      <c r="G4999">
        <f t="shared" ca="1" si="80"/>
        <v>3.6824506758938294E-2</v>
      </c>
    </row>
    <row r="5000" spans="2:7" x14ac:dyDescent="0.2">
      <c r="B5000" s="149">
        <v>38044</v>
      </c>
      <c r="C5000">
        <v>42.672916000000001</v>
      </c>
      <c r="D5000">
        <v>-7.557120987613848E-3</v>
      </c>
      <c r="E5000">
        <v>-7.557120987613848E-3</v>
      </c>
      <c r="F5000">
        <v>4998</v>
      </c>
      <c r="G5000">
        <f t="shared" ca="1" si="80"/>
        <v>-2.4198986455940756E-2</v>
      </c>
    </row>
    <row r="5001" spans="2:7" x14ac:dyDescent="0.2">
      <c r="B5001" s="149">
        <v>38043</v>
      </c>
      <c r="C5001">
        <v>42.997855999999999</v>
      </c>
      <c r="D5001">
        <v>1.4331041978933031E-2</v>
      </c>
      <c r="E5001">
        <v>1.4331041978933031E-2</v>
      </c>
      <c r="F5001">
        <v>4999</v>
      </c>
      <c r="G5001">
        <f t="shared" ca="1" si="80"/>
        <v>-4.9710394553038884E-2</v>
      </c>
    </row>
    <row r="5002" spans="2:7" x14ac:dyDescent="0.2">
      <c r="B5002" s="149">
        <v>38042</v>
      </c>
      <c r="C5002">
        <v>42.390357999999999</v>
      </c>
      <c r="D5002">
        <v>4.347063426675455E-2</v>
      </c>
      <c r="E5002">
        <v>4.347063426675455E-2</v>
      </c>
      <c r="F5002">
        <v>5000</v>
      </c>
      <c r="G5002">
        <f t="shared" ca="1" si="80"/>
        <v>6.7730187221017341E-2</v>
      </c>
    </row>
    <row r="5003" spans="2:7" x14ac:dyDescent="0.2">
      <c r="B5003" s="149">
        <v>38041</v>
      </c>
      <c r="C5003">
        <v>40.624389999999998</v>
      </c>
      <c r="D5003">
        <v>2.3856349776456964E-2</v>
      </c>
      <c r="E5003">
        <v>2.3856349776456964E-2</v>
      </c>
      <c r="F5003">
        <v>5001</v>
      </c>
      <c r="G5003">
        <f t="shared" ca="1" si="80"/>
        <v>-2.2660988358961406E-2</v>
      </c>
    </row>
    <row r="5004" spans="2:7" x14ac:dyDescent="0.2">
      <c r="B5004" s="149">
        <v>38040</v>
      </c>
      <c r="C5004">
        <v>39.677821999999999</v>
      </c>
      <c r="D5004">
        <v>-5.1342566211878306E-2</v>
      </c>
      <c r="E5004">
        <v>-5.1342566211878306E-2</v>
      </c>
      <c r="F5004">
        <v>5002</v>
      </c>
      <c r="G5004">
        <f t="shared" ca="1" si="80"/>
        <v>-4.1523265914753478E-2</v>
      </c>
    </row>
    <row r="5005" spans="2:7" x14ac:dyDescent="0.2">
      <c r="B5005" s="149">
        <v>38037</v>
      </c>
      <c r="C5005">
        <v>41.825237000000001</v>
      </c>
      <c r="D5005">
        <v>-2.3421021417603976E-2</v>
      </c>
      <c r="E5005">
        <v>-2.3421021417603976E-2</v>
      </c>
      <c r="F5005">
        <v>5003</v>
      </c>
      <c r="G5005">
        <f t="shared" ca="1" si="80"/>
        <v>3.3240594414682997E-3</v>
      </c>
    </row>
    <row r="5006" spans="2:7" x14ac:dyDescent="0.2">
      <c r="B5006" s="149">
        <v>38036</v>
      </c>
      <c r="C5006">
        <v>42.828319999999998</v>
      </c>
      <c r="D5006">
        <v>-5.1173633263138528E-2</v>
      </c>
      <c r="E5006">
        <v>-5.1173633263138528E-2</v>
      </c>
      <c r="F5006">
        <v>5004</v>
      </c>
      <c r="G5006">
        <f t="shared" ca="1" si="80"/>
        <v>4.499166685027161E-2</v>
      </c>
    </row>
    <row r="5007" spans="2:7" x14ac:dyDescent="0.2">
      <c r="B5007" s="149">
        <v>38035</v>
      </c>
      <c r="C5007">
        <v>45.138205999999997</v>
      </c>
      <c r="D5007">
        <v>-3.7418990391996656E-3</v>
      </c>
      <c r="E5007">
        <v>-3.7418990391996656E-3</v>
      </c>
      <c r="F5007">
        <v>5005</v>
      </c>
      <c r="G5007">
        <f t="shared" ca="1" si="80"/>
        <v>-3.6675010848766634E-2</v>
      </c>
    </row>
    <row r="5008" spans="2:7" x14ac:dyDescent="0.2">
      <c r="B5008" s="149">
        <v>38034</v>
      </c>
      <c r="C5008">
        <v>45.307743000000002</v>
      </c>
      <c r="D5008">
        <v>3.4516273676270345E-2</v>
      </c>
      <c r="E5008">
        <v>3.4516273676270345E-2</v>
      </c>
      <c r="F5008">
        <v>5006</v>
      </c>
      <c r="G5008">
        <f t="shared" ca="1" si="80"/>
        <v>-4.2067901064429987E-2</v>
      </c>
    </row>
    <row r="5009" spans="2:7" x14ac:dyDescent="0.2">
      <c r="B5009" s="149">
        <v>38033</v>
      </c>
      <c r="C5009">
        <v>43.796066000000003</v>
      </c>
      <c r="D5009">
        <v>3.3161031572321337E-2</v>
      </c>
      <c r="E5009">
        <v>3.3161031572321337E-2</v>
      </c>
      <c r="F5009">
        <v>5007</v>
      </c>
      <c r="G5009">
        <f t="shared" ca="1" si="80"/>
        <v>2.817824994072949E-2</v>
      </c>
    </row>
    <row r="5010" spans="2:7" x14ac:dyDescent="0.2">
      <c r="B5010" s="149">
        <v>38030</v>
      </c>
      <c r="C5010">
        <v>42.390357999999999</v>
      </c>
      <c r="D5010">
        <v>-9.8993347766243942E-3</v>
      </c>
      <c r="E5010">
        <v>-9.8993347766243942E-3</v>
      </c>
      <c r="F5010">
        <v>5008</v>
      </c>
      <c r="G5010">
        <f t="shared" ca="1" si="80"/>
        <v>1.4189793967649168E-2</v>
      </c>
    </row>
    <row r="5011" spans="2:7" x14ac:dyDescent="0.2">
      <c r="B5011" s="149">
        <v>38029</v>
      </c>
      <c r="C5011">
        <v>42.814190000000004</v>
      </c>
      <c r="D5011">
        <v>-6.8817219565543743E-3</v>
      </c>
      <c r="E5011">
        <v>-6.8817219565543743E-3</v>
      </c>
      <c r="F5011">
        <v>5009</v>
      </c>
      <c r="G5011">
        <f t="shared" ca="1" si="80"/>
        <v>2.0783425929458813E-2</v>
      </c>
    </row>
    <row r="5012" spans="2:7" x14ac:dyDescent="0.2">
      <c r="B5012" s="149">
        <v>38028</v>
      </c>
      <c r="C5012">
        <v>43.110866999999999</v>
      </c>
      <c r="D5012">
        <v>1.6997002006918647E-2</v>
      </c>
      <c r="E5012">
        <v>1.6997002006918647E-2</v>
      </c>
      <c r="F5012">
        <v>5010</v>
      </c>
      <c r="G5012">
        <f t="shared" ca="1" si="80"/>
        <v>-1.749362263519938E-2</v>
      </c>
    </row>
    <row r="5013" spans="2:7" x14ac:dyDescent="0.2">
      <c r="B5013" s="149">
        <v>38027</v>
      </c>
      <c r="C5013">
        <v>42.390357999999999</v>
      </c>
      <c r="D5013">
        <v>3.1099613573203726E-2</v>
      </c>
      <c r="E5013">
        <v>3.1099613573203726E-2</v>
      </c>
      <c r="F5013">
        <v>5011</v>
      </c>
      <c r="G5013">
        <f t="shared" ca="1" si="80"/>
        <v>-3.8289332903778596E-2</v>
      </c>
    </row>
    <row r="5014" spans="2:7" x14ac:dyDescent="0.2">
      <c r="B5014" s="149">
        <v>38026</v>
      </c>
      <c r="C5014">
        <v>41.111797000000003</v>
      </c>
      <c r="D5014">
        <v>4.3197819037931601E-2</v>
      </c>
      <c r="E5014">
        <v>4.3197819037931601E-2</v>
      </c>
      <c r="F5014">
        <v>5012</v>
      </c>
      <c r="G5014">
        <f t="shared" ca="1" si="80"/>
        <v>1.6445325125747888E-2</v>
      </c>
    </row>
    <row r="5015" spans="2:7" x14ac:dyDescent="0.2">
      <c r="B5015" s="149">
        <v>38023</v>
      </c>
      <c r="C5015">
        <v>39.409396999999998</v>
      </c>
      <c r="D5015">
        <v>1.252268993755676E-2</v>
      </c>
      <c r="E5015">
        <v>1.252268993755676E-2</v>
      </c>
      <c r="F5015">
        <v>5013</v>
      </c>
      <c r="G5015">
        <f t="shared" ca="1" si="80"/>
        <v>3.7062314459391732E-2</v>
      </c>
    </row>
    <row r="5016" spans="2:7" x14ac:dyDescent="0.2">
      <c r="B5016" s="149">
        <v>38022</v>
      </c>
      <c r="C5016">
        <v>38.921989000000004</v>
      </c>
      <c r="D5016">
        <v>-1.5368148999870402E-2</v>
      </c>
      <c r="E5016">
        <v>-1.5368148999870402E-2</v>
      </c>
      <c r="F5016">
        <v>5014</v>
      </c>
      <c r="G5016">
        <f t="shared" ca="1" si="80"/>
        <v>-3.1747396191306794E-2</v>
      </c>
    </row>
    <row r="5017" spans="2:7" x14ac:dyDescent="0.2">
      <c r="B5017" s="149">
        <v>38021</v>
      </c>
      <c r="C5017">
        <v>39.529483999999997</v>
      </c>
      <c r="D5017">
        <v>9.3795901293387291E-3</v>
      </c>
      <c r="E5017">
        <v>9.3795901293387291E-3</v>
      </c>
      <c r="F5017">
        <v>5015</v>
      </c>
      <c r="G5017">
        <f t="shared" ca="1" si="80"/>
        <v>6.5186098949224947E-2</v>
      </c>
    </row>
    <row r="5018" spans="2:7" x14ac:dyDescent="0.2">
      <c r="B5018" s="149">
        <v>38020</v>
      </c>
      <c r="C5018">
        <v>39.162159000000003</v>
      </c>
      <c r="D5018">
        <v>7.9998758344400379E-3</v>
      </c>
      <c r="E5018">
        <v>7.9998758344400379E-3</v>
      </c>
      <c r="F5018">
        <v>5016</v>
      </c>
      <c r="G5018">
        <f t="shared" ca="1" si="80"/>
        <v>6.4632397636506522E-2</v>
      </c>
    </row>
    <row r="5019" spans="2:7" x14ac:dyDescent="0.2">
      <c r="B5019" s="149">
        <v>38019</v>
      </c>
      <c r="C5019">
        <v>38.851353000000003</v>
      </c>
      <c r="D5019">
        <v>0</v>
      </c>
      <c r="E5019">
        <v>0</v>
      </c>
      <c r="F5019">
        <v>5017</v>
      </c>
      <c r="G5019">
        <f t="shared" ca="1" si="80"/>
        <v>-1.7200863343821298E-2</v>
      </c>
    </row>
    <row r="5020" spans="2:7" x14ac:dyDescent="0.2">
      <c r="B5020" s="149">
        <v>38016</v>
      </c>
      <c r="C5020">
        <v>38.851353000000003</v>
      </c>
      <c r="D5020">
        <v>-4.2479101632682509E-2</v>
      </c>
      <c r="E5020">
        <v>-4.2479101632682509E-2</v>
      </c>
      <c r="F5020">
        <v>5018</v>
      </c>
      <c r="G5020">
        <f t="shared" ca="1" si="80"/>
        <v>-0.10224224131609311</v>
      </c>
    </row>
    <row r="5021" spans="2:7" x14ac:dyDescent="0.2">
      <c r="B5021" s="149">
        <v>38015</v>
      </c>
      <c r="C5021">
        <v>40.574939999999998</v>
      </c>
      <c r="D5021">
        <v>-4.2666556623295562E-2</v>
      </c>
      <c r="E5021">
        <v>-4.2666556623295562E-2</v>
      </c>
      <c r="F5021">
        <v>5019</v>
      </c>
      <c r="G5021">
        <f t="shared" ca="1" si="80"/>
        <v>3.634338542588135E-2</v>
      </c>
    </row>
    <row r="5022" spans="2:7" x14ac:dyDescent="0.2">
      <c r="B5022" s="149">
        <v>38014</v>
      </c>
      <c r="C5022">
        <v>42.383288999999998</v>
      </c>
      <c r="D5022">
        <v>-9.9010620311455501E-3</v>
      </c>
      <c r="E5022">
        <v>-9.9010620311455501E-3</v>
      </c>
      <c r="F5022">
        <v>5020</v>
      </c>
      <c r="G5022">
        <f t="shared" ca="1" si="80"/>
        <v>-9.1878754114302231E-3</v>
      </c>
    </row>
    <row r="5023" spans="2:7" x14ac:dyDescent="0.2">
      <c r="B5023" s="149">
        <v>38013</v>
      </c>
      <c r="C5023">
        <v>42.807124999999999</v>
      </c>
      <c r="D5023">
        <v>2.781550142553256E-2</v>
      </c>
      <c r="E5023">
        <v>2.781550142553256E-2</v>
      </c>
      <c r="F5023">
        <v>5021</v>
      </c>
      <c r="G5023">
        <f t="shared" ca="1" si="80"/>
        <v>1.9364147091709038E-2</v>
      </c>
    </row>
    <row r="5024" spans="2:7" x14ac:dyDescent="0.2">
      <c r="B5024" s="149">
        <v>38012</v>
      </c>
      <c r="C5024">
        <v>41.648646999999997</v>
      </c>
      <c r="D5024">
        <v>0</v>
      </c>
      <c r="E5024">
        <v>0</v>
      </c>
      <c r="F5024">
        <v>5022</v>
      </c>
      <c r="G5024">
        <f t="shared" ca="1" si="80"/>
        <v>-1.5197323949118172E-2</v>
      </c>
    </row>
    <row r="5025" spans="2:7" x14ac:dyDescent="0.2">
      <c r="B5025" s="149">
        <v>38009</v>
      </c>
      <c r="C5025">
        <v>41.648646999999997</v>
      </c>
      <c r="D5025">
        <v>0.12950169864675062</v>
      </c>
      <c r="E5025">
        <v>0.12950169864675062</v>
      </c>
      <c r="F5025">
        <v>5023</v>
      </c>
      <c r="G5025">
        <f t="shared" ca="1" si="80"/>
        <v>-5.9321488186470712E-2</v>
      </c>
    </row>
    <row r="5026" spans="2:7" x14ac:dyDescent="0.2">
      <c r="B5026" s="149">
        <v>38008</v>
      </c>
      <c r="C5026">
        <v>36.873469999999998</v>
      </c>
      <c r="D5026">
        <v>-1.509411202970036E-2</v>
      </c>
      <c r="E5026">
        <v>-1.509411202970036E-2</v>
      </c>
      <c r="F5026">
        <v>5024</v>
      </c>
      <c r="G5026">
        <f t="shared" ca="1" si="80"/>
        <v>5.0471801033191641E-2</v>
      </c>
    </row>
    <row r="5027" spans="2:7" x14ac:dyDescent="0.2">
      <c r="B5027" s="149">
        <v>38007</v>
      </c>
      <c r="C5027">
        <v>37.438572000000001</v>
      </c>
      <c r="D5027">
        <v>-5.5426884237266327E-2</v>
      </c>
      <c r="E5027">
        <v>-5.5426884237266327E-2</v>
      </c>
      <c r="F5027">
        <v>5025</v>
      </c>
      <c r="G5027">
        <f t="shared" ca="1" si="80"/>
        <v>-1.4193608022947493E-2</v>
      </c>
    </row>
    <row r="5028" spans="2:7" x14ac:dyDescent="0.2">
      <c r="B5028" s="149">
        <v>38006</v>
      </c>
      <c r="C5028">
        <v>39.635441</v>
      </c>
      <c r="D5028">
        <v>-1.5614121055142663E-2</v>
      </c>
      <c r="E5028">
        <v>-1.5614121055142663E-2</v>
      </c>
      <c r="F5028">
        <v>5026</v>
      </c>
      <c r="G5028">
        <f t="shared" ca="1" si="80"/>
        <v>-2.5782992793675478E-3</v>
      </c>
    </row>
    <row r="5029" spans="2:7" x14ac:dyDescent="0.2">
      <c r="B5029" s="149">
        <v>38005</v>
      </c>
      <c r="C5029">
        <v>40.264130000000002</v>
      </c>
      <c r="D5029">
        <v>1.5680667437068745E-2</v>
      </c>
      <c r="E5029">
        <v>1.5680667437068745E-2</v>
      </c>
      <c r="F5029">
        <v>5027</v>
      </c>
      <c r="G5029">
        <f t="shared" ca="1" si="80"/>
        <v>2.0589025321143716E-2</v>
      </c>
    </row>
    <row r="5030" spans="2:7" x14ac:dyDescent="0.2">
      <c r="B5030" s="149">
        <v>38002</v>
      </c>
      <c r="C5030">
        <v>39.642508999999997</v>
      </c>
      <c r="D5030">
        <v>-7.8489372393581933E-2</v>
      </c>
      <c r="E5030">
        <v>-7.8489372393581933E-2</v>
      </c>
      <c r="F5030">
        <v>5028</v>
      </c>
      <c r="G5030">
        <f t="shared" ca="1" si="80"/>
        <v>1.6932685000898645E-2</v>
      </c>
    </row>
    <row r="5031" spans="2:7" x14ac:dyDescent="0.2">
      <c r="B5031" s="149">
        <v>38001</v>
      </c>
      <c r="C5031">
        <v>43.019047</v>
      </c>
      <c r="D5031">
        <v>-3.3486567974067918E-2</v>
      </c>
      <c r="E5031">
        <v>-3.3486567974067918E-2</v>
      </c>
      <c r="F5031">
        <v>5029</v>
      </c>
      <c r="G5031">
        <f t="shared" ca="1" si="80"/>
        <v>1.2516177891751664E-2</v>
      </c>
    </row>
    <row r="5032" spans="2:7" x14ac:dyDescent="0.2">
      <c r="B5032" s="149">
        <v>38000</v>
      </c>
      <c r="C5032">
        <v>44.509518</v>
      </c>
      <c r="D5032">
        <v>3.2273878607590949E-2</v>
      </c>
      <c r="E5032">
        <v>3.2273878607590949E-2</v>
      </c>
      <c r="F5032">
        <v>5030</v>
      </c>
      <c r="G5032">
        <f t="shared" ca="1" si="80"/>
        <v>5.3691187622493322E-2</v>
      </c>
    </row>
    <row r="5033" spans="2:7" x14ac:dyDescent="0.2">
      <c r="B5033" s="149">
        <v>37999</v>
      </c>
      <c r="C5033">
        <v>43.117935000000003</v>
      </c>
      <c r="D5033">
        <v>-3.7224058091752311E-2</v>
      </c>
      <c r="E5033">
        <v>-3.7224058091752311E-2</v>
      </c>
      <c r="F5033">
        <v>5031</v>
      </c>
      <c r="G5033">
        <f t="shared" ca="1" si="80"/>
        <v>-3.2522111306847047E-2</v>
      </c>
    </row>
    <row r="5034" spans="2:7" x14ac:dyDescent="0.2">
      <c r="B5034" s="149">
        <v>37998</v>
      </c>
      <c r="C5034">
        <v>44.785015000000001</v>
      </c>
      <c r="D5034">
        <v>-7.980103523117019E-3</v>
      </c>
      <c r="E5034">
        <v>-7.980103523117019E-3</v>
      </c>
      <c r="F5034">
        <v>5032</v>
      </c>
      <c r="G5034">
        <f t="shared" ca="1" si="80"/>
        <v>-7.6711405114713749E-2</v>
      </c>
    </row>
    <row r="5035" spans="2:7" x14ac:dyDescent="0.2">
      <c r="B5035" s="149">
        <v>37995</v>
      </c>
      <c r="C5035">
        <v>45.145279000000002</v>
      </c>
      <c r="D5035">
        <v>-4.0390234500012057E-2</v>
      </c>
      <c r="E5035">
        <v>-4.0390234500012057E-2</v>
      </c>
      <c r="F5035">
        <v>5033</v>
      </c>
      <c r="G5035">
        <f t="shared" ca="1" si="80"/>
        <v>5.5315880594401803E-2</v>
      </c>
    </row>
    <row r="5036" spans="2:7" x14ac:dyDescent="0.2">
      <c r="B5036" s="149">
        <v>37994</v>
      </c>
      <c r="C5036">
        <v>47.045456000000001</v>
      </c>
      <c r="D5036">
        <v>3.7383251965303468E-2</v>
      </c>
      <c r="E5036">
        <v>3.7383251965303468E-2</v>
      </c>
      <c r="F5036">
        <v>5034</v>
      </c>
      <c r="G5036">
        <f t="shared" ca="1" si="80"/>
        <v>-2.1793175408684265E-2</v>
      </c>
    </row>
    <row r="5037" spans="2:7" x14ac:dyDescent="0.2">
      <c r="B5037" s="149">
        <v>37993</v>
      </c>
      <c r="C5037">
        <v>45.350121000000001</v>
      </c>
      <c r="D5037">
        <v>-3.849042933736601E-2</v>
      </c>
      <c r="E5037">
        <v>-3.849042933736601E-2</v>
      </c>
      <c r="F5037">
        <v>5035</v>
      </c>
      <c r="G5037">
        <f t="shared" ca="1" si="80"/>
        <v>9.3612624019827201E-3</v>
      </c>
    </row>
    <row r="5038" spans="2:7" x14ac:dyDescent="0.2">
      <c r="B5038" s="149">
        <v>37992</v>
      </c>
      <c r="C5038">
        <v>47.165543</v>
      </c>
      <c r="D5038">
        <v>6.6954208250595337E-2</v>
      </c>
      <c r="E5038">
        <v>6.6954208250595337E-2</v>
      </c>
      <c r="F5038">
        <v>5036</v>
      </c>
      <c r="G5038">
        <f t="shared" ca="1" si="80"/>
        <v>2.6727053039821522E-2</v>
      </c>
    </row>
    <row r="5039" spans="2:7" x14ac:dyDescent="0.2">
      <c r="B5039" s="149">
        <v>37991</v>
      </c>
      <c r="C5039">
        <v>44.205779999999997</v>
      </c>
      <c r="D5039">
        <v>-5.0811490859500652E-2</v>
      </c>
      <c r="E5039">
        <v>-5.0811490859500652E-2</v>
      </c>
      <c r="F5039">
        <v>5037</v>
      </c>
      <c r="G5039">
        <f t="shared" ca="1" si="80"/>
        <v>-4.5060074510403312E-3</v>
      </c>
    </row>
    <row r="5040" spans="2:7" x14ac:dyDescent="0.2">
      <c r="B5040" s="149">
        <v>37988</v>
      </c>
      <c r="C5040">
        <v>46.572181999999998</v>
      </c>
      <c r="D5040">
        <v>4.8005281681147545E-2</v>
      </c>
      <c r="E5040">
        <v>4.8005281681147545E-2</v>
      </c>
      <c r="F5040">
        <v>5038</v>
      </c>
      <c r="G5040">
        <f t="shared" ca="1" si="80"/>
        <v>6.0132336351123042E-2</v>
      </c>
    </row>
    <row r="5041" spans="2:7" x14ac:dyDescent="0.2">
      <c r="B5041" s="149">
        <v>37987</v>
      </c>
      <c r="C5041">
        <v>44.438881000000002</v>
      </c>
      <c r="D5041">
        <v>3.8975952595318206E-2</v>
      </c>
      <c r="E5041">
        <v>3.8975952595318206E-2</v>
      </c>
      <c r="F5041">
        <v>5039</v>
      </c>
      <c r="G5041">
        <f t="shared" ca="1" si="80"/>
        <v>-3.30035721278638E-3</v>
      </c>
    </row>
    <row r="5042" spans="2:7" x14ac:dyDescent="0.2">
      <c r="B5042" s="149">
        <v>37986</v>
      </c>
      <c r="C5042">
        <v>42.771808999999998</v>
      </c>
      <c r="D5042">
        <v>-8.6771268863252166E-3</v>
      </c>
      <c r="E5042">
        <v>-8.6771268863252166E-3</v>
      </c>
      <c r="F5042">
        <v>5040</v>
      </c>
      <c r="G5042">
        <f t="shared" ca="1" si="80"/>
        <v>3.6211844975357121E-2</v>
      </c>
    </row>
    <row r="5043" spans="2:7" x14ac:dyDescent="0.2">
      <c r="B5043" s="149">
        <v>37985</v>
      </c>
      <c r="C5043">
        <v>43.146194000000001</v>
      </c>
      <c r="D5043">
        <v>-4.6667920948431425E-2</v>
      </c>
      <c r="E5043">
        <v>-4.6667920948431425E-2</v>
      </c>
      <c r="F5043">
        <v>5041</v>
      </c>
      <c r="G5043">
        <f t="shared" ca="1" si="80"/>
        <v>-3.7145313354066636E-2</v>
      </c>
    </row>
    <row r="5044" spans="2:7" x14ac:dyDescent="0.2">
      <c r="B5044" s="149">
        <v>37984</v>
      </c>
      <c r="C5044">
        <v>45.258305</v>
      </c>
      <c r="D5044">
        <v>-3.2667910082487808E-3</v>
      </c>
      <c r="E5044">
        <v>-3.2667910082487808E-3</v>
      </c>
      <c r="F5044">
        <v>5042</v>
      </c>
      <c r="G5044">
        <f t="shared" ca="1" si="80"/>
        <v>2.9103510128402361E-2</v>
      </c>
    </row>
    <row r="5045" spans="2:7" x14ac:dyDescent="0.2">
      <c r="B5045" s="149">
        <v>37981</v>
      </c>
      <c r="C5045">
        <v>45.406638999999998</v>
      </c>
      <c r="D5045">
        <v>0.16407081366163964</v>
      </c>
      <c r="E5045">
        <v>0.16407081366163964</v>
      </c>
      <c r="F5045">
        <v>5043</v>
      </c>
      <c r="G5045">
        <f t="shared" ca="1" si="80"/>
        <v>5.3625467276823123E-2</v>
      </c>
    </row>
    <row r="5046" spans="2:7" x14ac:dyDescent="0.2">
      <c r="B5046" s="149">
        <v>37980</v>
      </c>
      <c r="C5046">
        <v>39.006767000000004</v>
      </c>
      <c r="D5046">
        <v>0</v>
      </c>
      <c r="E5046">
        <v>0</v>
      </c>
      <c r="F5046">
        <v>5044</v>
      </c>
      <c r="G5046">
        <f t="shared" ca="1" si="80"/>
        <v>3.6937195453023347E-2</v>
      </c>
    </row>
    <row r="5047" spans="2:7" x14ac:dyDescent="0.2">
      <c r="B5047" s="149">
        <v>37979</v>
      </c>
      <c r="C5047">
        <v>39.006767000000004</v>
      </c>
      <c r="D5047">
        <v>2.1080074992912094E-2</v>
      </c>
      <c r="E5047">
        <v>2.1080074992912094E-2</v>
      </c>
      <c r="F5047">
        <v>5045</v>
      </c>
      <c r="G5047">
        <f t="shared" ca="1" si="80"/>
        <v>-4.8097546122964172E-2</v>
      </c>
    </row>
    <row r="5048" spans="2:7" x14ac:dyDescent="0.2">
      <c r="B5048" s="149">
        <v>37978</v>
      </c>
      <c r="C5048">
        <v>38.201476999999997</v>
      </c>
      <c r="D5048">
        <v>-1.7620228670138877E-2</v>
      </c>
      <c r="E5048">
        <v>-1.7620228670138877E-2</v>
      </c>
      <c r="F5048">
        <v>5046</v>
      </c>
      <c r="G5048">
        <f t="shared" ca="1" si="80"/>
        <v>3.0489200057903466E-3</v>
      </c>
    </row>
    <row r="5049" spans="2:7" x14ac:dyDescent="0.2">
      <c r="B5049" s="149">
        <v>37977</v>
      </c>
      <c r="C5049">
        <v>38.886668999999998</v>
      </c>
      <c r="D5049">
        <v>1.3998762288812919E-2</v>
      </c>
      <c r="E5049">
        <v>1.3998762288812919E-2</v>
      </c>
      <c r="F5049">
        <v>5047</v>
      </c>
      <c r="G5049">
        <f t="shared" ca="1" si="80"/>
        <v>-6.6292622904184076E-3</v>
      </c>
    </row>
    <row r="5050" spans="2:7" x14ac:dyDescent="0.2">
      <c r="B5050" s="149">
        <v>37974</v>
      </c>
      <c r="C5050">
        <v>38.349818999999997</v>
      </c>
      <c r="D5050">
        <v>8.5453517371767811E-3</v>
      </c>
      <c r="E5050">
        <v>8.5453517371767811E-3</v>
      </c>
      <c r="F5050">
        <v>5048</v>
      </c>
      <c r="G5050">
        <f t="shared" ca="1" si="80"/>
        <v>3.5660978400167908E-3</v>
      </c>
    </row>
    <row r="5051" spans="2:7" x14ac:dyDescent="0.2">
      <c r="B5051" s="149">
        <v>37973</v>
      </c>
      <c r="C5051">
        <v>38.024883000000003</v>
      </c>
      <c r="D5051">
        <v>2.2801152319163454E-2</v>
      </c>
      <c r="E5051">
        <v>2.2801152319163454E-2</v>
      </c>
      <c r="F5051">
        <v>5049</v>
      </c>
      <c r="G5051">
        <f t="shared" ca="1" si="80"/>
        <v>-2.729461470256551E-3</v>
      </c>
    </row>
    <row r="5052" spans="2:7" x14ac:dyDescent="0.2">
      <c r="B5052" s="149">
        <v>37972</v>
      </c>
      <c r="C5052">
        <v>37.177199999999999</v>
      </c>
      <c r="D5052">
        <v>-2.5731534702136044E-2</v>
      </c>
      <c r="E5052">
        <v>-2.5731534702136044E-2</v>
      </c>
      <c r="F5052">
        <v>5050</v>
      </c>
      <c r="G5052">
        <f t="shared" ca="1" si="80"/>
        <v>-2.4160479394089156E-2</v>
      </c>
    </row>
    <row r="5053" spans="2:7" x14ac:dyDescent="0.2">
      <c r="B5053" s="149">
        <v>37971</v>
      </c>
      <c r="C5053">
        <v>38.159092000000001</v>
      </c>
      <c r="D5053">
        <v>-3.5701645964546475E-2</v>
      </c>
      <c r="E5053">
        <v>-3.5701645964546475E-2</v>
      </c>
      <c r="F5053">
        <v>5051</v>
      </c>
      <c r="G5053">
        <f t="shared" ca="1" si="80"/>
        <v>-5.6647563161278724E-2</v>
      </c>
    </row>
    <row r="5054" spans="2:7" x14ac:dyDescent="0.2">
      <c r="B5054" s="149">
        <v>37970</v>
      </c>
      <c r="C5054">
        <v>39.571872999999997</v>
      </c>
      <c r="D5054">
        <v>4.8082654396231113E-2</v>
      </c>
      <c r="E5054">
        <v>4.8082654396231113E-2</v>
      </c>
      <c r="F5054">
        <v>5052</v>
      </c>
      <c r="G5054">
        <f t="shared" ca="1" si="80"/>
        <v>8.8391501138594883E-3</v>
      </c>
    </row>
    <row r="5055" spans="2:7" x14ac:dyDescent="0.2">
      <c r="B5055" s="149">
        <v>37967</v>
      </c>
      <c r="C5055">
        <v>37.756442999999997</v>
      </c>
      <c r="D5055">
        <v>9.8238694303107148E-3</v>
      </c>
      <c r="E5055">
        <v>9.8238694303107148E-3</v>
      </c>
      <c r="F5055">
        <v>5053</v>
      </c>
      <c r="G5055">
        <f t="shared" ca="1" si="80"/>
        <v>1.736107462649503E-2</v>
      </c>
    </row>
    <row r="5056" spans="2:7" x14ac:dyDescent="0.2">
      <c r="B5056" s="149">
        <v>37966</v>
      </c>
      <c r="C5056">
        <v>37.389136999999998</v>
      </c>
      <c r="D5056">
        <v>-4.1470496644851529E-2</v>
      </c>
      <c r="E5056">
        <v>-4.1470496644851529E-2</v>
      </c>
      <c r="F5056">
        <v>5054</v>
      </c>
      <c r="G5056">
        <f t="shared" ca="1" si="80"/>
        <v>2.884668530690053E-2</v>
      </c>
    </row>
    <row r="5057" spans="2:7" x14ac:dyDescent="0.2">
      <c r="B5057" s="149">
        <v>37965</v>
      </c>
      <c r="C5057">
        <v>39.006767000000004</v>
      </c>
      <c r="D5057">
        <v>1.2468173458037879E-2</v>
      </c>
      <c r="E5057">
        <v>1.2468173458037879E-2</v>
      </c>
      <c r="F5057">
        <v>5055</v>
      </c>
      <c r="G5057">
        <f t="shared" ca="1" si="80"/>
        <v>7.9190646157628105E-3</v>
      </c>
    </row>
    <row r="5058" spans="2:7" x14ac:dyDescent="0.2">
      <c r="B5058" s="149">
        <v>37964</v>
      </c>
      <c r="C5058">
        <v>38.526412999999998</v>
      </c>
      <c r="D5058">
        <v>5.2083271036722403E-2</v>
      </c>
      <c r="E5058">
        <v>5.2083271036722403E-2</v>
      </c>
      <c r="F5058">
        <v>5056</v>
      </c>
      <c r="G5058">
        <f t="shared" ca="1" si="80"/>
        <v>9.4163832971227886E-3</v>
      </c>
    </row>
    <row r="5059" spans="2:7" x14ac:dyDescent="0.2">
      <c r="B5059" s="149">
        <v>37963</v>
      </c>
      <c r="C5059">
        <v>36.619166999999997</v>
      </c>
      <c r="D5059">
        <v>-9.6329299592238442E-4</v>
      </c>
      <c r="E5059">
        <v>-9.6329299592238442E-4</v>
      </c>
      <c r="F5059">
        <v>5057</v>
      </c>
      <c r="G5059">
        <f t="shared" ref="G5059:G5122" ca="1" si="81">_xlfn.NORM.INV(RAND(),$N$5,$N$6)</f>
        <v>-1.5811657295259116E-2</v>
      </c>
    </row>
    <row r="5060" spans="2:7" x14ac:dyDescent="0.2">
      <c r="B5060" s="149">
        <v>37960</v>
      </c>
      <c r="C5060">
        <v>36.654476000000003</v>
      </c>
      <c r="D5060">
        <v>3.7592172013076922E-2</v>
      </c>
      <c r="E5060">
        <v>3.7592172013076922E-2</v>
      </c>
      <c r="F5060">
        <v>5058</v>
      </c>
      <c r="G5060">
        <f t="shared" ca="1" si="81"/>
        <v>-3.1083933667344431E-2</v>
      </c>
    </row>
    <row r="5061" spans="2:7" x14ac:dyDescent="0.2">
      <c r="B5061" s="149">
        <v>37959</v>
      </c>
      <c r="C5061">
        <v>35.326476999999997</v>
      </c>
      <c r="D5061">
        <v>1.6050540109308845E-2</v>
      </c>
      <c r="E5061">
        <v>1.6050540109308845E-2</v>
      </c>
      <c r="F5061">
        <v>5059</v>
      </c>
      <c r="G5061">
        <f t="shared" ca="1" si="81"/>
        <v>-7.7163337760642343E-3</v>
      </c>
    </row>
    <row r="5062" spans="2:7" x14ac:dyDescent="0.2">
      <c r="B5062" s="149">
        <v>37958</v>
      </c>
      <c r="C5062">
        <v>34.768425000000001</v>
      </c>
      <c r="D5062">
        <v>-1.9717235524744695E-2</v>
      </c>
      <c r="E5062">
        <v>-1.9717235524744695E-2</v>
      </c>
      <c r="F5062">
        <v>5060</v>
      </c>
      <c r="G5062">
        <f t="shared" ca="1" si="81"/>
        <v>2.8350358465663299E-2</v>
      </c>
    </row>
    <row r="5063" spans="2:7" x14ac:dyDescent="0.2">
      <c r="B5063" s="149">
        <v>37957</v>
      </c>
      <c r="C5063">
        <v>35.467751</v>
      </c>
      <c r="D5063">
        <v>9.1758803829284391E-2</v>
      </c>
      <c r="E5063">
        <v>9.1758803829284391E-2</v>
      </c>
      <c r="F5063">
        <v>5061</v>
      </c>
      <c r="G5063">
        <f t="shared" ca="1" si="81"/>
        <v>1.9960235205957758E-2</v>
      </c>
    </row>
    <row r="5064" spans="2:7" x14ac:dyDescent="0.2">
      <c r="B5064" s="149">
        <v>37956</v>
      </c>
      <c r="C5064">
        <v>32.486801</v>
      </c>
      <c r="D5064">
        <v>1.4336366515410769E-2</v>
      </c>
      <c r="E5064">
        <v>1.4336366515410769E-2</v>
      </c>
      <c r="F5064">
        <v>5062</v>
      </c>
      <c r="G5064">
        <f t="shared" ca="1" si="81"/>
        <v>-4.4848088489230359E-3</v>
      </c>
    </row>
    <row r="5065" spans="2:7" x14ac:dyDescent="0.2">
      <c r="B5065" s="149">
        <v>37953</v>
      </c>
      <c r="C5065">
        <v>32.027641000000003</v>
      </c>
      <c r="D5065">
        <v>-1.3704785365368151E-2</v>
      </c>
      <c r="E5065">
        <v>-1.3704785365368151E-2</v>
      </c>
      <c r="F5065">
        <v>5063</v>
      </c>
      <c r="G5065">
        <f t="shared" ca="1" si="81"/>
        <v>-3.7099821068511923E-2</v>
      </c>
    </row>
    <row r="5066" spans="2:7" x14ac:dyDescent="0.2">
      <c r="B5066" s="149">
        <v>37952</v>
      </c>
      <c r="C5066">
        <v>32.472672000000003</v>
      </c>
      <c r="D5066">
        <v>1.501463523166309E-2</v>
      </c>
      <c r="E5066">
        <v>1.501463523166309E-2</v>
      </c>
      <c r="F5066">
        <v>5064</v>
      </c>
      <c r="G5066">
        <f t="shared" ca="1" si="81"/>
        <v>1.5051767678837381E-2</v>
      </c>
    </row>
    <row r="5067" spans="2:7" x14ac:dyDescent="0.2">
      <c r="B5067" s="149">
        <v>37951</v>
      </c>
      <c r="C5067">
        <v>31.992318999999998</v>
      </c>
      <c r="D5067">
        <v>0</v>
      </c>
      <c r="E5067">
        <v>0</v>
      </c>
      <c r="F5067">
        <v>5065</v>
      </c>
      <c r="G5067">
        <f t="shared" ca="1" si="81"/>
        <v>5.3076865218441424E-3</v>
      </c>
    </row>
    <row r="5068" spans="2:7" x14ac:dyDescent="0.2">
      <c r="B5068" s="149">
        <v>37950</v>
      </c>
      <c r="C5068">
        <v>31.992318999999998</v>
      </c>
      <c r="D5068">
        <v>2.3965652811442917E-2</v>
      </c>
      <c r="E5068">
        <v>2.3965652811442917E-2</v>
      </c>
      <c r="F5068">
        <v>5066</v>
      </c>
      <c r="G5068">
        <f t="shared" ca="1" si="81"/>
        <v>1.1292081065067811E-2</v>
      </c>
    </row>
    <row r="5069" spans="2:7" x14ac:dyDescent="0.2">
      <c r="B5069" s="149">
        <v>37949</v>
      </c>
      <c r="C5069">
        <v>31.243547</v>
      </c>
      <c r="D5069">
        <v>1.3519706795176539E-2</v>
      </c>
      <c r="E5069">
        <v>1.3519706795176539E-2</v>
      </c>
      <c r="F5069">
        <v>5067</v>
      </c>
      <c r="G5069">
        <f t="shared" ca="1" si="81"/>
        <v>2.2464191440363213E-2</v>
      </c>
    </row>
    <row r="5070" spans="2:7" x14ac:dyDescent="0.2">
      <c r="B5070" s="149">
        <v>37946</v>
      </c>
      <c r="C5070">
        <v>30.826778000000001</v>
      </c>
      <c r="D5070">
        <v>-3.1513715660972934E-2</v>
      </c>
      <c r="E5070">
        <v>-3.1513715660972934E-2</v>
      </c>
      <c r="F5070">
        <v>5068</v>
      </c>
      <c r="G5070">
        <f t="shared" ca="1" si="81"/>
        <v>-5.0191176767677946E-2</v>
      </c>
    </row>
    <row r="5071" spans="2:7" x14ac:dyDescent="0.2">
      <c r="B5071" s="149">
        <v>37945</v>
      </c>
      <c r="C5071">
        <v>31.829854999999998</v>
      </c>
      <c r="D5071">
        <v>-3.3461895936743952E-2</v>
      </c>
      <c r="E5071">
        <v>-3.3461895936743952E-2</v>
      </c>
      <c r="F5071">
        <v>5069</v>
      </c>
      <c r="G5071">
        <f t="shared" ca="1" si="81"/>
        <v>-2.6529479689581283E-3</v>
      </c>
    </row>
    <row r="5072" spans="2:7" x14ac:dyDescent="0.2">
      <c r="B5072" s="149">
        <v>37944</v>
      </c>
      <c r="C5072">
        <v>32.931815999999998</v>
      </c>
      <c r="D5072">
        <v>-2.0999546259947342E-2</v>
      </c>
      <c r="E5072">
        <v>-2.0999546259947342E-2</v>
      </c>
      <c r="F5072">
        <v>5070</v>
      </c>
      <c r="G5072">
        <f t="shared" ca="1" si="81"/>
        <v>3.8382232679278205E-2</v>
      </c>
    </row>
    <row r="5073" spans="2:7" x14ac:dyDescent="0.2">
      <c r="B5073" s="149">
        <v>37943</v>
      </c>
      <c r="C5073">
        <v>33.638202999999997</v>
      </c>
      <c r="D5073">
        <v>1.2114794752524269E-2</v>
      </c>
      <c r="E5073">
        <v>1.2114794752524269E-2</v>
      </c>
      <c r="F5073">
        <v>5071</v>
      </c>
      <c r="G5073">
        <f t="shared" ca="1" si="81"/>
        <v>5.7468981389950158E-2</v>
      </c>
    </row>
    <row r="5074" spans="2:7" x14ac:dyDescent="0.2">
      <c r="B5074" s="149">
        <v>37942</v>
      </c>
      <c r="C5074">
        <v>33.235560999999997</v>
      </c>
      <c r="D5074">
        <v>-2.7556605075703547E-3</v>
      </c>
      <c r="E5074">
        <v>-2.7556605075703547E-3</v>
      </c>
      <c r="F5074">
        <v>5072</v>
      </c>
      <c r="G5074">
        <f t="shared" ca="1" si="81"/>
        <v>-3.759407484786486E-2</v>
      </c>
    </row>
    <row r="5075" spans="2:7" x14ac:dyDescent="0.2">
      <c r="B5075" s="149">
        <v>37939</v>
      </c>
      <c r="C5075">
        <v>33.327399999999997</v>
      </c>
      <c r="D5075">
        <v>-2.237885718935561E-2</v>
      </c>
      <c r="E5075">
        <v>-2.237885718935561E-2</v>
      </c>
      <c r="F5075">
        <v>5073</v>
      </c>
      <c r="G5075">
        <f t="shared" ca="1" si="81"/>
        <v>1.5806295381963036E-2</v>
      </c>
    </row>
    <row r="5076" spans="2:7" x14ac:dyDescent="0.2">
      <c r="B5076" s="149">
        <v>37938</v>
      </c>
      <c r="C5076">
        <v>34.090302000000001</v>
      </c>
      <c r="D5076">
        <v>-4.9625501681219542E-2</v>
      </c>
      <c r="E5076">
        <v>-4.9625501681219542E-2</v>
      </c>
      <c r="F5076">
        <v>5074</v>
      </c>
      <c r="G5076">
        <f t="shared" ca="1" si="81"/>
        <v>1.8122705045634527E-2</v>
      </c>
    </row>
    <row r="5077" spans="2:7" x14ac:dyDescent="0.2">
      <c r="B5077" s="149">
        <v>37937</v>
      </c>
      <c r="C5077">
        <v>35.870387999999998</v>
      </c>
      <c r="D5077">
        <v>7.4027093035939254E-2</v>
      </c>
      <c r="E5077">
        <v>7.4027093035939254E-2</v>
      </c>
      <c r="F5077">
        <v>5075</v>
      </c>
      <c r="G5077">
        <f t="shared" ca="1" si="81"/>
        <v>3.0749620101261109E-2</v>
      </c>
    </row>
    <row r="5078" spans="2:7" x14ac:dyDescent="0.2">
      <c r="B5078" s="149">
        <v>37936</v>
      </c>
      <c r="C5078">
        <v>33.398029000000001</v>
      </c>
      <c r="D5078">
        <v>3.6160120137136174E-2</v>
      </c>
      <c r="E5078">
        <v>3.6160120137136174E-2</v>
      </c>
      <c r="F5078">
        <v>5076</v>
      </c>
      <c r="G5078">
        <f t="shared" ca="1" si="81"/>
        <v>-1.6117843588244054E-2</v>
      </c>
    </row>
    <row r="5079" spans="2:7" x14ac:dyDescent="0.2">
      <c r="B5079" s="149">
        <v>37935</v>
      </c>
      <c r="C5079">
        <v>32.232498</v>
      </c>
      <c r="D5079">
        <v>-5.4490257920183421E-3</v>
      </c>
      <c r="E5079">
        <v>-5.4490257920183421E-3</v>
      </c>
      <c r="F5079">
        <v>5077</v>
      </c>
      <c r="G5079">
        <f t="shared" ca="1" si="81"/>
        <v>2.0506692981636179E-2</v>
      </c>
    </row>
    <row r="5080" spans="2:7" x14ac:dyDescent="0.2">
      <c r="B5080" s="149">
        <v>37932</v>
      </c>
      <c r="C5080">
        <v>32.409095999999998</v>
      </c>
      <c r="D5080">
        <v>-1.6927160430314763E-2</v>
      </c>
      <c r="E5080">
        <v>-1.6927160430314763E-2</v>
      </c>
      <c r="F5080">
        <v>5078</v>
      </c>
      <c r="G5080">
        <f t="shared" ca="1" si="81"/>
        <v>3.6885730786253006E-2</v>
      </c>
    </row>
    <row r="5081" spans="2:7" x14ac:dyDescent="0.2">
      <c r="B5081" s="149">
        <v>37931</v>
      </c>
      <c r="C5081">
        <v>32.967136000000004</v>
      </c>
      <c r="D5081">
        <v>3.5041051404221056E-2</v>
      </c>
      <c r="E5081">
        <v>3.5041051404221056E-2</v>
      </c>
      <c r="F5081">
        <v>5079</v>
      </c>
      <c r="G5081">
        <f t="shared" ca="1" si="81"/>
        <v>-3.7747748540357173E-2</v>
      </c>
    </row>
    <row r="5082" spans="2:7" x14ac:dyDescent="0.2">
      <c r="B5082" s="149">
        <v>37930</v>
      </c>
      <c r="C5082">
        <v>31.851042</v>
      </c>
      <c r="D5082">
        <v>-7.8479339864449091E-2</v>
      </c>
      <c r="E5082">
        <v>-7.8479339864449091E-2</v>
      </c>
      <c r="F5082">
        <v>5080</v>
      </c>
      <c r="G5082">
        <f t="shared" ca="1" si="81"/>
        <v>4.0029924777481816E-3</v>
      </c>
    </row>
    <row r="5083" spans="2:7" x14ac:dyDescent="0.2">
      <c r="B5083" s="149">
        <v>37929</v>
      </c>
      <c r="C5083">
        <v>34.563567999999997</v>
      </c>
      <c r="D5083">
        <v>0.18274088329578328</v>
      </c>
      <c r="E5083">
        <v>0.18274088329578328</v>
      </c>
      <c r="F5083">
        <v>5081</v>
      </c>
      <c r="G5083">
        <f t="shared" ca="1" si="81"/>
        <v>-4.8206294165566342E-2</v>
      </c>
    </row>
    <row r="5084" spans="2:7" x14ac:dyDescent="0.2">
      <c r="B5084" s="149">
        <v>37928</v>
      </c>
      <c r="C5084">
        <v>29.223279999999999</v>
      </c>
      <c r="D5084">
        <v>2.8337150456955101E-2</v>
      </c>
      <c r="E5084">
        <v>2.8337150456955101E-2</v>
      </c>
      <c r="F5084">
        <v>5082</v>
      </c>
      <c r="G5084">
        <f t="shared" ca="1" si="81"/>
        <v>2.1196267655077618E-2</v>
      </c>
    </row>
    <row r="5085" spans="2:7" x14ac:dyDescent="0.2">
      <c r="B5085" s="149">
        <v>37925</v>
      </c>
      <c r="C5085">
        <v>28.417995000000001</v>
      </c>
      <c r="D5085">
        <v>-3.7148771569499276E-3</v>
      </c>
      <c r="E5085">
        <v>-3.7148771569499276E-3</v>
      </c>
      <c r="F5085">
        <v>5083</v>
      </c>
      <c r="G5085">
        <f t="shared" ca="1" si="81"/>
        <v>3.007895023696493E-2</v>
      </c>
    </row>
    <row r="5086" spans="2:7" x14ac:dyDescent="0.2">
      <c r="B5086" s="149">
        <v>37924</v>
      </c>
      <c r="C5086">
        <v>28.523958</v>
      </c>
      <c r="D5086">
        <v>9.7524945160737363E-3</v>
      </c>
      <c r="E5086">
        <v>9.7524945160737363E-3</v>
      </c>
      <c r="F5086">
        <v>5084</v>
      </c>
      <c r="G5086">
        <f t="shared" ca="1" si="81"/>
        <v>2.0453828254599155E-2</v>
      </c>
    </row>
    <row r="5087" spans="2:7" x14ac:dyDescent="0.2">
      <c r="B5087" s="149">
        <v>37923</v>
      </c>
      <c r="C5087">
        <v>28.248464999999999</v>
      </c>
      <c r="D5087">
        <v>1.54900302219065E-2</v>
      </c>
      <c r="E5087">
        <v>1.54900302219065E-2</v>
      </c>
      <c r="F5087">
        <v>5085</v>
      </c>
      <c r="G5087">
        <f t="shared" ca="1" si="81"/>
        <v>3.8083916903740161E-2</v>
      </c>
    </row>
    <row r="5088" spans="2:7" x14ac:dyDescent="0.2">
      <c r="B5088" s="149">
        <v>37922</v>
      </c>
      <c r="C5088">
        <v>27.81757</v>
      </c>
      <c r="D5088">
        <v>-3.0287850488140325E-2</v>
      </c>
      <c r="E5088">
        <v>-3.0287850488140325E-2</v>
      </c>
      <c r="F5088">
        <v>5086</v>
      </c>
      <c r="G5088">
        <f t="shared" ca="1" si="81"/>
        <v>-4.5032199456830659E-2</v>
      </c>
    </row>
    <row r="5089" spans="2:7" x14ac:dyDescent="0.2">
      <c r="B5089" s="149">
        <v>37921</v>
      </c>
      <c r="C5089">
        <v>28.686419999999998</v>
      </c>
      <c r="D5089">
        <v>1.7794322340598894E-2</v>
      </c>
      <c r="E5089">
        <v>1.7794322340598894E-2</v>
      </c>
      <c r="F5089">
        <v>5087</v>
      </c>
      <c r="G5089">
        <f t="shared" ca="1" si="81"/>
        <v>-1.7623810947381802E-2</v>
      </c>
    </row>
    <row r="5090" spans="2:7" x14ac:dyDescent="0.2">
      <c r="B5090" s="149">
        <v>37918</v>
      </c>
      <c r="C5090">
        <v>28.184888999999998</v>
      </c>
      <c r="D5090">
        <v>1.1919805228096929E-2</v>
      </c>
      <c r="E5090">
        <v>1.1919805228096929E-2</v>
      </c>
      <c r="F5090">
        <v>5088</v>
      </c>
      <c r="G5090">
        <f t="shared" ca="1" si="81"/>
        <v>-2.8349548358253041E-2</v>
      </c>
    </row>
    <row r="5091" spans="2:7" x14ac:dyDescent="0.2">
      <c r="B5091" s="149">
        <v>37917</v>
      </c>
      <c r="C5091">
        <v>27.852888</v>
      </c>
      <c r="D5091">
        <v>0</v>
      </c>
      <c r="E5091">
        <v>0</v>
      </c>
      <c r="F5091">
        <v>5089</v>
      </c>
      <c r="G5091">
        <f t="shared" ca="1" si="81"/>
        <v>-9.9848737559118973E-3</v>
      </c>
    </row>
    <row r="5092" spans="2:7" x14ac:dyDescent="0.2">
      <c r="B5092" s="149">
        <v>37916</v>
      </c>
      <c r="C5092">
        <v>27.852888</v>
      </c>
      <c r="D5092">
        <v>-1.424960604155261E-2</v>
      </c>
      <c r="E5092">
        <v>-1.424960604155261E-2</v>
      </c>
      <c r="F5092">
        <v>5090</v>
      </c>
      <c r="G5092">
        <f t="shared" ca="1" si="81"/>
        <v>2.8378397877664399E-2</v>
      </c>
    </row>
    <row r="5093" spans="2:7" x14ac:dyDescent="0.2">
      <c r="B5093" s="149">
        <v>37915</v>
      </c>
      <c r="C5093">
        <v>28.255517999999999</v>
      </c>
      <c r="D5093">
        <v>-1.9127649543494059E-2</v>
      </c>
      <c r="E5093">
        <v>-1.9127649543494059E-2</v>
      </c>
      <c r="F5093">
        <v>5091</v>
      </c>
      <c r="G5093">
        <f t="shared" ca="1" si="81"/>
        <v>0.10285539254733148</v>
      </c>
    </row>
    <row r="5094" spans="2:7" x14ac:dyDescent="0.2">
      <c r="B5094" s="149">
        <v>37914</v>
      </c>
      <c r="C5094">
        <v>28.806519000000002</v>
      </c>
      <c r="D5094">
        <v>-1.1633359157717823E-2</v>
      </c>
      <c r="E5094">
        <v>-1.1633359157717823E-2</v>
      </c>
      <c r="F5094">
        <v>5092</v>
      </c>
      <c r="G5094">
        <f t="shared" ca="1" si="81"/>
        <v>-2.713449939689545E-2</v>
      </c>
    </row>
    <row r="5095" spans="2:7" x14ac:dyDescent="0.2">
      <c r="B5095" s="149">
        <v>37911</v>
      </c>
      <c r="C5095">
        <v>29.145579999999999</v>
      </c>
      <c r="D5095">
        <v>1.2515266460089165E-2</v>
      </c>
      <c r="E5095">
        <v>1.2515266460089165E-2</v>
      </c>
      <c r="F5095">
        <v>5093</v>
      </c>
      <c r="G5095">
        <f t="shared" ca="1" si="81"/>
        <v>-6.3822015295521596E-3</v>
      </c>
    </row>
    <row r="5096" spans="2:7" x14ac:dyDescent="0.2">
      <c r="B5096" s="149">
        <v>37910</v>
      </c>
      <c r="C5096">
        <v>28.785323999999999</v>
      </c>
      <c r="D5096">
        <v>1.5956352874569993E-2</v>
      </c>
      <c r="E5096">
        <v>1.5956352874569993E-2</v>
      </c>
      <c r="F5096">
        <v>5094</v>
      </c>
      <c r="G5096">
        <f t="shared" ca="1" si="81"/>
        <v>2.7192874166603136E-2</v>
      </c>
    </row>
    <row r="5097" spans="2:7" x14ac:dyDescent="0.2">
      <c r="B5097" s="149">
        <v>37909</v>
      </c>
      <c r="C5097">
        <v>28.333228999999999</v>
      </c>
      <c r="D5097">
        <v>-2.8107642117227039E-2</v>
      </c>
      <c r="E5097">
        <v>-2.8107642117227039E-2</v>
      </c>
      <c r="F5097">
        <v>5095</v>
      </c>
      <c r="G5097">
        <f t="shared" ca="1" si="81"/>
        <v>2.6134334005792813E-2</v>
      </c>
    </row>
    <row r="5098" spans="2:7" x14ac:dyDescent="0.2">
      <c r="B5098" s="149">
        <v>37908</v>
      </c>
      <c r="C5098">
        <v>29.152640999999999</v>
      </c>
      <c r="D5098">
        <v>-7.455664865132083E-3</v>
      </c>
      <c r="E5098">
        <v>-7.455664865132083E-3</v>
      </c>
      <c r="F5098">
        <v>5096</v>
      </c>
      <c r="G5098">
        <f t="shared" ca="1" si="81"/>
        <v>-6.4757864126383985E-2</v>
      </c>
    </row>
    <row r="5099" spans="2:7" x14ac:dyDescent="0.2">
      <c r="B5099" s="149">
        <v>37907</v>
      </c>
      <c r="C5099">
        <v>29.371625999999999</v>
      </c>
      <c r="D5099">
        <v>-2.3943594573200888E-2</v>
      </c>
      <c r="E5099">
        <v>-2.3943594573200888E-2</v>
      </c>
      <c r="F5099">
        <v>5097</v>
      </c>
      <c r="G5099">
        <f t="shared" ca="1" si="81"/>
        <v>4.2182450155680444E-2</v>
      </c>
    </row>
    <row r="5100" spans="2:7" x14ac:dyDescent="0.2">
      <c r="B5100" s="149">
        <v>37904</v>
      </c>
      <c r="C5100">
        <v>30.092140000000001</v>
      </c>
      <c r="D5100">
        <v>-2.9612764344400737E-2</v>
      </c>
      <c r="E5100">
        <v>-2.9612764344400737E-2</v>
      </c>
      <c r="F5100">
        <v>5098</v>
      </c>
      <c r="G5100">
        <f t="shared" ca="1" si="81"/>
        <v>-3.5075484374842592E-2</v>
      </c>
    </row>
    <row r="5101" spans="2:7" x14ac:dyDescent="0.2">
      <c r="B5101" s="149">
        <v>37903</v>
      </c>
      <c r="C5101">
        <v>31.010445000000001</v>
      </c>
      <c r="D5101">
        <v>8.475426173579878E-2</v>
      </c>
      <c r="E5101">
        <v>8.475426173579878E-2</v>
      </c>
      <c r="F5101">
        <v>5099</v>
      </c>
      <c r="G5101">
        <f t="shared" ca="1" si="81"/>
        <v>2.3711082968588156E-2</v>
      </c>
    </row>
    <row r="5102" spans="2:7" x14ac:dyDescent="0.2">
      <c r="B5102" s="149">
        <v>37902</v>
      </c>
      <c r="C5102">
        <v>28.587530000000001</v>
      </c>
      <c r="D5102">
        <v>1.7329128985430122E-3</v>
      </c>
      <c r="E5102">
        <v>1.7329128985430122E-3</v>
      </c>
      <c r="F5102">
        <v>5100</v>
      </c>
      <c r="G5102">
        <f t="shared" ca="1" si="81"/>
        <v>-4.2028450151924872E-3</v>
      </c>
    </row>
    <row r="5103" spans="2:7" x14ac:dyDescent="0.2">
      <c r="B5103" s="149">
        <v>37901</v>
      </c>
      <c r="C5103">
        <v>28.538076</v>
      </c>
      <c r="D5103">
        <v>-2.6506428509661263E-2</v>
      </c>
      <c r="E5103">
        <v>-2.6506428509661263E-2</v>
      </c>
      <c r="F5103">
        <v>5101</v>
      </c>
      <c r="G5103">
        <f t="shared" ca="1" si="81"/>
        <v>1.4468922303807392E-3</v>
      </c>
    </row>
    <row r="5104" spans="2:7" x14ac:dyDescent="0.2">
      <c r="B5104" s="149">
        <v>37900</v>
      </c>
      <c r="C5104">
        <v>29.315114999999999</v>
      </c>
      <c r="D5104">
        <v>-1.9239997131926037E-3</v>
      </c>
      <c r="E5104">
        <v>-1.9239997131926037E-3</v>
      </c>
      <c r="F5104">
        <v>5102</v>
      </c>
      <c r="G5104">
        <f t="shared" ca="1" si="81"/>
        <v>-2.609950477083366E-2</v>
      </c>
    </row>
    <row r="5105" spans="2:7" x14ac:dyDescent="0.2">
      <c r="B5105" s="149">
        <v>37897</v>
      </c>
      <c r="C5105">
        <v>29.371625999999999</v>
      </c>
      <c r="D5105">
        <v>1.7123117963231779E-2</v>
      </c>
      <c r="E5105">
        <v>1.7123117963231779E-2</v>
      </c>
      <c r="F5105">
        <v>5103</v>
      </c>
      <c r="G5105">
        <f t="shared" ca="1" si="81"/>
        <v>-2.5973764467801419E-2</v>
      </c>
    </row>
    <row r="5106" spans="2:7" x14ac:dyDescent="0.2">
      <c r="B5106" s="149">
        <v>37896</v>
      </c>
      <c r="C5106">
        <v>28.877158999999999</v>
      </c>
      <c r="D5106">
        <v>0</v>
      </c>
      <c r="E5106">
        <v>0</v>
      </c>
      <c r="F5106">
        <v>5104</v>
      </c>
      <c r="G5106">
        <f t="shared" ca="1" si="81"/>
        <v>-2.8048933257669691E-3</v>
      </c>
    </row>
    <row r="5107" spans="2:7" x14ac:dyDescent="0.2">
      <c r="B5107" s="149">
        <v>37895</v>
      </c>
      <c r="C5107">
        <v>28.877158999999999</v>
      </c>
      <c r="D5107">
        <v>1.767542743048886E-2</v>
      </c>
      <c r="E5107">
        <v>1.767542743048886E-2</v>
      </c>
      <c r="F5107">
        <v>5105</v>
      </c>
      <c r="G5107">
        <f t="shared" ca="1" si="81"/>
        <v>-6.8049547240322103E-3</v>
      </c>
    </row>
    <row r="5108" spans="2:7" x14ac:dyDescent="0.2">
      <c r="B5108" s="149">
        <v>37894</v>
      </c>
      <c r="C5108">
        <v>28.375608</v>
      </c>
      <c r="D5108">
        <v>3.4508872377772212E-2</v>
      </c>
      <c r="E5108">
        <v>3.4508872377772212E-2</v>
      </c>
      <c r="F5108">
        <v>5106</v>
      </c>
      <c r="G5108">
        <f t="shared" ca="1" si="81"/>
        <v>-5.7574808579837572E-2</v>
      </c>
    </row>
    <row r="5109" spans="2:7" x14ac:dyDescent="0.2">
      <c r="B5109" s="149">
        <v>37893</v>
      </c>
      <c r="C5109">
        <v>27.429061999999998</v>
      </c>
      <c r="D5109">
        <v>-8.1734652921161954E-3</v>
      </c>
      <c r="E5109">
        <v>-8.1734652921161954E-3</v>
      </c>
      <c r="F5109">
        <v>5107</v>
      </c>
      <c r="G5109">
        <f t="shared" ca="1" si="81"/>
        <v>-1.2134873715925523E-2</v>
      </c>
    </row>
    <row r="5110" spans="2:7" x14ac:dyDescent="0.2">
      <c r="B5110" s="149">
        <v>37890</v>
      </c>
      <c r="C5110">
        <v>27.655100000000001</v>
      </c>
      <c r="D5110">
        <v>3.8461816286759045E-3</v>
      </c>
      <c r="E5110">
        <v>3.8461816286759045E-3</v>
      </c>
      <c r="F5110">
        <v>5108</v>
      </c>
      <c r="G5110">
        <f t="shared" ca="1" si="81"/>
        <v>-6.5790596073726421E-2</v>
      </c>
    </row>
    <row r="5111" spans="2:7" x14ac:dyDescent="0.2">
      <c r="B5111" s="149">
        <v>37889</v>
      </c>
      <c r="C5111">
        <v>27.549140999999999</v>
      </c>
      <c r="D5111">
        <v>-6.1161299502372531E-3</v>
      </c>
      <c r="E5111">
        <v>-6.1161299502372531E-3</v>
      </c>
      <c r="F5111">
        <v>5109</v>
      </c>
      <c r="G5111">
        <f t="shared" ca="1" si="81"/>
        <v>-7.426096446470451E-2</v>
      </c>
    </row>
    <row r="5112" spans="2:7" x14ac:dyDescent="0.2">
      <c r="B5112" s="149">
        <v>37888</v>
      </c>
      <c r="C5112">
        <v>27.718672000000002</v>
      </c>
      <c r="D5112">
        <v>2.7763323391137813E-2</v>
      </c>
      <c r="E5112">
        <v>2.7763323391137813E-2</v>
      </c>
      <c r="F5112">
        <v>5110</v>
      </c>
      <c r="G5112">
        <f t="shared" ca="1" si="81"/>
        <v>3.9118373602025823E-2</v>
      </c>
    </row>
    <row r="5113" spans="2:7" x14ac:dyDescent="0.2">
      <c r="B5113" s="149">
        <v>37887</v>
      </c>
      <c r="C5113">
        <v>26.969898000000001</v>
      </c>
      <c r="D5113">
        <v>-8.3117541351019168E-3</v>
      </c>
      <c r="E5113">
        <v>-8.3117541351019168E-3</v>
      </c>
      <c r="F5113">
        <v>5111</v>
      </c>
      <c r="G5113">
        <f t="shared" ca="1" si="81"/>
        <v>-2.1413078313672462E-2</v>
      </c>
    </row>
    <row r="5114" spans="2:7" x14ac:dyDescent="0.2">
      <c r="B5114" s="149">
        <v>37886</v>
      </c>
      <c r="C5114">
        <v>27.195944000000001</v>
      </c>
      <c r="D5114">
        <v>8.6036590036156893E-2</v>
      </c>
      <c r="E5114">
        <v>8.6036590036156893E-2</v>
      </c>
      <c r="F5114">
        <v>5112</v>
      </c>
      <c r="G5114">
        <f t="shared" ca="1" si="81"/>
        <v>-1.7866772911906335E-2</v>
      </c>
    </row>
    <row r="5115" spans="2:7" x14ac:dyDescent="0.2">
      <c r="B5115" s="149">
        <v>37883</v>
      </c>
      <c r="C5115">
        <v>25.041461999999999</v>
      </c>
      <c r="D5115">
        <v>-6.7105022232264305E-2</v>
      </c>
      <c r="E5115">
        <v>-6.7105022232264305E-2</v>
      </c>
      <c r="F5115">
        <v>5113</v>
      </c>
      <c r="G5115">
        <f t="shared" ca="1" si="81"/>
        <v>-1.5703654826144699E-2</v>
      </c>
    </row>
    <row r="5116" spans="2:7" x14ac:dyDescent="0.2">
      <c r="B5116" s="149">
        <v>37882</v>
      </c>
      <c r="C5116">
        <v>26.842745000000001</v>
      </c>
      <c r="D5116">
        <v>-4.8096428325852654E-2</v>
      </c>
      <c r="E5116">
        <v>-4.8096428325852654E-2</v>
      </c>
      <c r="F5116">
        <v>5114</v>
      </c>
      <c r="G5116">
        <f t="shared" ca="1" si="81"/>
        <v>2.1173156746279172E-2</v>
      </c>
    </row>
    <row r="5117" spans="2:7" x14ac:dyDescent="0.2">
      <c r="B5117" s="149">
        <v>37881</v>
      </c>
      <c r="C5117">
        <v>28.199017000000001</v>
      </c>
      <c r="D5117">
        <v>4.914601931753499E-2</v>
      </c>
      <c r="E5117">
        <v>4.914601931753499E-2</v>
      </c>
      <c r="F5117">
        <v>5115</v>
      </c>
      <c r="G5117">
        <f t="shared" ca="1" si="81"/>
        <v>6.1638611968817585E-2</v>
      </c>
    </row>
    <row r="5118" spans="2:7" x14ac:dyDescent="0.2">
      <c r="B5118" s="149">
        <v>37880</v>
      </c>
      <c r="C5118">
        <v>26.878067000000001</v>
      </c>
      <c r="D5118">
        <v>-4.9462854842327042E-2</v>
      </c>
      <c r="E5118">
        <v>-4.9462854842327042E-2</v>
      </c>
      <c r="F5118">
        <v>5116</v>
      </c>
      <c r="G5118">
        <f t="shared" ca="1" si="81"/>
        <v>2.2769157136840291E-2</v>
      </c>
    </row>
    <row r="5119" spans="2:7" x14ac:dyDescent="0.2">
      <c r="B5119" s="149">
        <v>37879</v>
      </c>
      <c r="C5119">
        <v>28.276713999999998</v>
      </c>
      <c r="D5119">
        <v>-3.1219927668805974E-2</v>
      </c>
      <c r="E5119">
        <v>-3.1219927668805974E-2</v>
      </c>
      <c r="F5119">
        <v>5117</v>
      </c>
      <c r="G5119">
        <f t="shared" ca="1" si="81"/>
        <v>-3.4125975614631598E-2</v>
      </c>
    </row>
    <row r="5120" spans="2:7" x14ac:dyDescent="0.2">
      <c r="B5120" s="149">
        <v>37876</v>
      </c>
      <c r="C5120">
        <v>29.18796</v>
      </c>
      <c r="D5120">
        <v>8.1675346491980619E-2</v>
      </c>
      <c r="E5120">
        <v>8.1675346491980619E-2</v>
      </c>
      <c r="F5120">
        <v>5118</v>
      </c>
      <c r="G5120">
        <f t="shared" ca="1" si="81"/>
        <v>-2.0215160055502085E-2</v>
      </c>
    </row>
    <row r="5121" spans="2:7" x14ac:dyDescent="0.2">
      <c r="B5121" s="149">
        <v>37875</v>
      </c>
      <c r="C5121">
        <v>26.984030000000001</v>
      </c>
      <c r="D5121">
        <v>2.8182863993664914E-3</v>
      </c>
      <c r="E5121">
        <v>2.8182863993664914E-3</v>
      </c>
      <c r="F5121">
        <v>5119</v>
      </c>
      <c r="G5121">
        <f t="shared" ca="1" si="81"/>
        <v>6.8004722258082498E-3</v>
      </c>
    </row>
    <row r="5122" spans="2:7" x14ac:dyDescent="0.2">
      <c r="B5122" s="149">
        <v>37874</v>
      </c>
      <c r="C5122">
        <v>26.908194999999999</v>
      </c>
      <c r="D5122">
        <v>1.092112250052606E-2</v>
      </c>
      <c r="E5122">
        <v>1.092112250052606E-2</v>
      </c>
      <c r="F5122">
        <v>5120</v>
      </c>
      <c r="G5122">
        <f t="shared" ca="1" si="81"/>
        <v>1.0083504198920413E-2</v>
      </c>
    </row>
    <row r="5123" spans="2:7" x14ac:dyDescent="0.2">
      <c r="B5123" s="149">
        <v>37873</v>
      </c>
      <c r="C5123">
        <v>26.617502000000002</v>
      </c>
      <c r="D5123">
        <v>-1.8410802506775899E-2</v>
      </c>
      <c r="E5123">
        <v>-1.8410802506775899E-2</v>
      </c>
      <c r="F5123">
        <v>5121</v>
      </c>
      <c r="G5123">
        <f t="shared" ref="G5123:G5186" ca="1" si="82">_xlfn.NORM.INV(RAND(),$N$5,$N$6)</f>
        <v>-7.1981423917794381E-3</v>
      </c>
    </row>
    <row r="5124" spans="2:7" x14ac:dyDescent="0.2">
      <c r="B5124" s="149">
        <v>37872</v>
      </c>
      <c r="C5124">
        <v>27.116743</v>
      </c>
      <c r="D5124">
        <v>2.7292554416676273E-2</v>
      </c>
      <c r="E5124">
        <v>2.7292554416676273E-2</v>
      </c>
      <c r="F5124">
        <v>5122</v>
      </c>
      <c r="G5124">
        <f t="shared" ca="1" si="82"/>
        <v>-9.4901024369661302E-3</v>
      </c>
    </row>
    <row r="5125" spans="2:7" x14ac:dyDescent="0.2">
      <c r="B5125" s="149">
        <v>37869</v>
      </c>
      <c r="C5125">
        <v>26.396319999999999</v>
      </c>
      <c r="D5125">
        <v>-2.4749003193320879E-2</v>
      </c>
      <c r="E5125">
        <v>-2.4749003193320879E-2</v>
      </c>
      <c r="F5125">
        <v>5123</v>
      </c>
      <c r="G5125">
        <f t="shared" ca="1" si="82"/>
        <v>-2.3497905049688409E-2</v>
      </c>
    </row>
    <row r="5126" spans="2:7" x14ac:dyDescent="0.2">
      <c r="B5126" s="149">
        <v>37868</v>
      </c>
      <c r="C5126">
        <v>27.066181</v>
      </c>
      <c r="D5126">
        <v>8.9515614787210405E-3</v>
      </c>
      <c r="E5126">
        <v>8.9515614787210405E-3</v>
      </c>
      <c r="F5126">
        <v>5124</v>
      </c>
      <c r="G5126">
        <f t="shared" ca="1" si="82"/>
        <v>4.0791754064411961E-2</v>
      </c>
    </row>
    <row r="5127" spans="2:7" x14ac:dyDescent="0.2">
      <c r="B5127" s="149">
        <v>37867</v>
      </c>
      <c r="C5127">
        <v>26.826046000000002</v>
      </c>
      <c r="D5127">
        <v>-6.2500161631600479E-2</v>
      </c>
      <c r="E5127">
        <v>-6.2500161631600479E-2</v>
      </c>
      <c r="F5127">
        <v>5125</v>
      </c>
      <c r="G5127">
        <f t="shared" ca="1" si="82"/>
        <v>-1.7843405354004954E-2</v>
      </c>
    </row>
    <row r="5128" spans="2:7" x14ac:dyDescent="0.2">
      <c r="B5128" s="149">
        <v>37866</v>
      </c>
      <c r="C5128">
        <v>28.614453999999999</v>
      </c>
      <c r="D5128">
        <v>-7.0171203717404934E-3</v>
      </c>
      <c r="E5128">
        <v>-7.0171203717404934E-3</v>
      </c>
      <c r="F5128">
        <v>5126</v>
      </c>
      <c r="G5128">
        <f t="shared" ca="1" si="82"/>
        <v>3.1005370314553277E-2</v>
      </c>
    </row>
    <row r="5129" spans="2:7" x14ac:dyDescent="0.2">
      <c r="B5129" s="149">
        <v>37865</v>
      </c>
      <c r="C5129">
        <v>28.816663999999999</v>
      </c>
      <c r="D5129">
        <v>2.2421692041235782E-2</v>
      </c>
      <c r="E5129">
        <v>2.2421692041235782E-2</v>
      </c>
      <c r="F5129">
        <v>5127</v>
      </c>
      <c r="G5129">
        <f t="shared" ca="1" si="82"/>
        <v>0.10810513510462594</v>
      </c>
    </row>
    <row r="5130" spans="2:7" x14ac:dyDescent="0.2">
      <c r="B5130" s="149">
        <v>37862</v>
      </c>
      <c r="C5130">
        <v>28.184715000000001</v>
      </c>
      <c r="D5130">
        <v>-8.6691414840230283E-3</v>
      </c>
      <c r="E5130">
        <v>-8.6691414840230283E-3</v>
      </c>
      <c r="F5130">
        <v>5128</v>
      </c>
      <c r="G5130">
        <f t="shared" ca="1" si="82"/>
        <v>2.1960997770609086E-2</v>
      </c>
    </row>
    <row r="5131" spans="2:7" x14ac:dyDescent="0.2">
      <c r="B5131" s="149">
        <v>37861</v>
      </c>
      <c r="C5131">
        <v>28.431189</v>
      </c>
      <c r="D5131">
        <v>-3.9085578947343505E-2</v>
      </c>
      <c r="E5131">
        <v>-3.9085578947343505E-2</v>
      </c>
      <c r="F5131">
        <v>5129</v>
      </c>
      <c r="G5131">
        <f t="shared" ca="1" si="82"/>
        <v>-4.3437753177149888E-2</v>
      </c>
    </row>
    <row r="5132" spans="2:7" x14ac:dyDescent="0.2">
      <c r="B5132" s="149">
        <v>37860</v>
      </c>
      <c r="C5132">
        <v>29.587638999999999</v>
      </c>
      <c r="D5132">
        <v>-1.3277067963122023E-2</v>
      </c>
      <c r="E5132">
        <v>-1.3277067963122023E-2</v>
      </c>
      <c r="F5132">
        <v>5130</v>
      </c>
      <c r="G5132">
        <f t="shared" ca="1" si="82"/>
        <v>-3.9265221533150554E-2</v>
      </c>
    </row>
    <row r="5133" spans="2:7" x14ac:dyDescent="0.2">
      <c r="B5133" s="149">
        <v>37859</v>
      </c>
      <c r="C5133">
        <v>29.985762000000001</v>
      </c>
      <c r="D5133">
        <v>3.174582475273055E-2</v>
      </c>
      <c r="E5133">
        <v>3.174582475273055E-2</v>
      </c>
      <c r="F5133">
        <v>5131</v>
      </c>
      <c r="G5133">
        <f t="shared" ca="1" si="82"/>
        <v>9.7437478807607131E-3</v>
      </c>
    </row>
    <row r="5134" spans="2:7" x14ac:dyDescent="0.2">
      <c r="B5134" s="149">
        <v>37858</v>
      </c>
      <c r="C5134">
        <v>29.063129</v>
      </c>
      <c r="D5134">
        <v>-2.1905411878369817E-2</v>
      </c>
      <c r="E5134">
        <v>-2.1905411878369817E-2</v>
      </c>
      <c r="F5134">
        <v>5132</v>
      </c>
      <c r="G5134">
        <f t="shared" ca="1" si="82"/>
        <v>-5.7585183115598524E-3</v>
      </c>
    </row>
    <row r="5135" spans="2:7" x14ac:dyDescent="0.2">
      <c r="B5135" s="149">
        <v>37855</v>
      </c>
      <c r="C5135">
        <v>29.714027000000002</v>
      </c>
      <c r="D5135">
        <v>-2.8713210593181281E-2</v>
      </c>
      <c r="E5135">
        <v>-2.8713210593181281E-2</v>
      </c>
      <c r="F5135">
        <v>5133</v>
      </c>
      <c r="G5135">
        <f t="shared" ca="1" si="82"/>
        <v>-1.820684168481811E-2</v>
      </c>
    </row>
    <row r="5136" spans="2:7" x14ac:dyDescent="0.2">
      <c r="B5136" s="149">
        <v>37854</v>
      </c>
      <c r="C5136">
        <v>30.592434000000001</v>
      </c>
      <c r="D5136">
        <v>-5.1377506298937803E-3</v>
      </c>
      <c r="E5136">
        <v>-5.1377506298937803E-3</v>
      </c>
      <c r="F5136">
        <v>5134</v>
      </c>
      <c r="G5136">
        <f t="shared" ca="1" si="82"/>
        <v>-4.4584127959774629E-2</v>
      </c>
    </row>
    <row r="5137" spans="2:7" x14ac:dyDescent="0.2">
      <c r="B5137" s="149">
        <v>37853</v>
      </c>
      <c r="C5137">
        <v>30.750422</v>
      </c>
      <c r="D5137">
        <v>-6.1590465298078296E-4</v>
      </c>
      <c r="E5137">
        <v>-6.1590465298078296E-4</v>
      </c>
      <c r="F5137">
        <v>5135</v>
      </c>
      <c r="G5137">
        <f t="shared" ca="1" si="82"/>
        <v>5.4480250664289402E-2</v>
      </c>
    </row>
    <row r="5138" spans="2:7" x14ac:dyDescent="0.2">
      <c r="B5138" s="149">
        <v>37852</v>
      </c>
      <c r="C5138">
        <v>30.769373000000002</v>
      </c>
      <c r="D5138">
        <v>3.397759257354413E-2</v>
      </c>
      <c r="E5138">
        <v>3.397759257354413E-2</v>
      </c>
      <c r="F5138">
        <v>5136</v>
      </c>
      <c r="G5138">
        <f t="shared" ca="1" si="82"/>
        <v>-2.3579452112098789E-2</v>
      </c>
    </row>
    <row r="5139" spans="2:7" x14ac:dyDescent="0.2">
      <c r="B5139" s="149">
        <v>37851</v>
      </c>
      <c r="C5139">
        <v>29.758258999999999</v>
      </c>
      <c r="D5139">
        <v>-9.0490173476850608E-3</v>
      </c>
      <c r="E5139">
        <v>-9.0490173476850608E-3</v>
      </c>
      <c r="F5139">
        <v>5137</v>
      </c>
      <c r="G5139">
        <f t="shared" ca="1" si="82"/>
        <v>0.10829663207906037</v>
      </c>
    </row>
    <row r="5140" spans="2:7" x14ac:dyDescent="0.2">
      <c r="B5140" s="149">
        <v>37848</v>
      </c>
      <c r="C5140">
        <v>30.030000999999999</v>
      </c>
      <c r="D5140">
        <v>0</v>
      </c>
      <c r="E5140">
        <v>0</v>
      </c>
      <c r="F5140">
        <v>5138</v>
      </c>
      <c r="G5140">
        <f t="shared" ca="1" si="82"/>
        <v>9.0328943570367384E-3</v>
      </c>
    </row>
    <row r="5141" spans="2:7" x14ac:dyDescent="0.2">
      <c r="B5141" s="149">
        <v>37847</v>
      </c>
      <c r="C5141">
        <v>30.030000999999999</v>
      </c>
      <c r="D5141">
        <v>2.1089336757077444E-3</v>
      </c>
      <c r="E5141">
        <v>2.1089336757077444E-3</v>
      </c>
      <c r="F5141">
        <v>5139</v>
      </c>
      <c r="G5141">
        <f t="shared" ca="1" si="82"/>
        <v>9.6742828563104871E-3</v>
      </c>
    </row>
    <row r="5142" spans="2:7" x14ac:dyDescent="0.2">
      <c r="B5142" s="149">
        <v>37846</v>
      </c>
      <c r="C5142">
        <v>29.966802999999999</v>
      </c>
      <c r="D5142">
        <v>3.042140891892722E-2</v>
      </c>
      <c r="E5142">
        <v>3.042140891892722E-2</v>
      </c>
      <c r="F5142">
        <v>5140</v>
      </c>
      <c r="G5142">
        <f t="shared" ca="1" si="82"/>
        <v>-1.1482450368252115E-2</v>
      </c>
    </row>
    <row r="5143" spans="2:7" x14ac:dyDescent="0.2">
      <c r="B5143" s="149">
        <v>37845</v>
      </c>
      <c r="C5143">
        <v>29.082084999999999</v>
      </c>
      <c r="D5143">
        <v>-6.7855002227628428E-2</v>
      </c>
      <c r="E5143">
        <v>-6.7855002227628428E-2</v>
      </c>
      <c r="F5143">
        <v>5141</v>
      </c>
      <c r="G5143">
        <f t="shared" ca="1" si="82"/>
        <v>2.1958379391902455E-2</v>
      </c>
    </row>
    <row r="5144" spans="2:7" x14ac:dyDescent="0.2">
      <c r="B5144" s="149">
        <v>37844</v>
      </c>
      <c r="C5144">
        <v>31.199100000000001</v>
      </c>
      <c r="D5144">
        <v>7.2328476885653914E-2</v>
      </c>
      <c r="E5144">
        <v>7.2328476885653914E-2</v>
      </c>
      <c r="F5144">
        <v>5142</v>
      </c>
      <c r="G5144">
        <f t="shared" ca="1" si="82"/>
        <v>8.5394104307422222E-3</v>
      </c>
    </row>
    <row r="5145" spans="2:7" x14ac:dyDescent="0.2">
      <c r="B5145" s="149">
        <v>37841</v>
      </c>
      <c r="C5145">
        <v>29.094722999999998</v>
      </c>
      <c r="D5145">
        <v>5.0182488766694247E-2</v>
      </c>
      <c r="E5145">
        <v>5.0182488766694247E-2</v>
      </c>
      <c r="F5145">
        <v>5143</v>
      </c>
      <c r="G5145">
        <f t="shared" ca="1" si="82"/>
        <v>1.394849952551289E-2</v>
      </c>
    </row>
    <row r="5146" spans="2:7" x14ac:dyDescent="0.2">
      <c r="B5146" s="149">
        <v>37840</v>
      </c>
      <c r="C5146">
        <v>27.704445</v>
      </c>
      <c r="D5146">
        <v>4.5302913384174873E-2</v>
      </c>
      <c r="E5146">
        <v>4.5302913384174873E-2</v>
      </c>
      <c r="F5146">
        <v>5144</v>
      </c>
      <c r="G5146">
        <f t="shared" ca="1" si="82"/>
        <v>8.3703074462695998E-3</v>
      </c>
    </row>
    <row r="5147" spans="2:7" x14ac:dyDescent="0.2">
      <c r="B5147" s="149">
        <v>37839</v>
      </c>
      <c r="C5147">
        <v>26.503748000000002</v>
      </c>
      <c r="D5147">
        <v>-7.8070425405652134E-3</v>
      </c>
      <c r="E5147">
        <v>-7.8070425405652134E-3</v>
      </c>
      <c r="F5147">
        <v>5145</v>
      </c>
      <c r="G5147">
        <f t="shared" ca="1" si="82"/>
        <v>6.0292306374252938E-2</v>
      </c>
    </row>
    <row r="5148" spans="2:7" x14ac:dyDescent="0.2">
      <c r="B5148" s="149">
        <v>37838</v>
      </c>
      <c r="C5148">
        <v>26.712292000000001</v>
      </c>
      <c r="D5148">
        <v>-3.0727018272475464E-2</v>
      </c>
      <c r="E5148">
        <v>-3.0727018272475464E-2</v>
      </c>
      <c r="F5148">
        <v>5146</v>
      </c>
      <c r="G5148">
        <f t="shared" ca="1" si="82"/>
        <v>-2.0196508408956738E-2</v>
      </c>
    </row>
    <row r="5149" spans="2:7" x14ac:dyDescent="0.2">
      <c r="B5149" s="149">
        <v>37837</v>
      </c>
      <c r="C5149">
        <v>27.559100999999998</v>
      </c>
      <c r="D5149">
        <v>4.9326583359246806E-2</v>
      </c>
      <c r="E5149">
        <v>4.9326583359246806E-2</v>
      </c>
      <c r="F5149">
        <v>5147</v>
      </c>
      <c r="G5149">
        <f t="shared" ca="1" si="82"/>
        <v>-1.2802129973510986E-2</v>
      </c>
    </row>
    <row r="5150" spans="2:7" x14ac:dyDescent="0.2">
      <c r="B5150" s="149">
        <v>37834</v>
      </c>
      <c r="C5150">
        <v>26.263607</v>
      </c>
      <c r="D5150">
        <v>9.9470865448983647E-2</v>
      </c>
      <c r="E5150">
        <v>9.9470865448983647E-2</v>
      </c>
      <c r="F5150">
        <v>5148</v>
      </c>
      <c r="G5150">
        <f t="shared" ca="1" si="82"/>
        <v>2.3086865119676676E-2</v>
      </c>
    </row>
    <row r="5151" spans="2:7" x14ac:dyDescent="0.2">
      <c r="B5151" s="149">
        <v>37833</v>
      </c>
      <c r="C5151">
        <v>23.887497</v>
      </c>
      <c r="D5151">
        <v>4.5174802043274074E-3</v>
      </c>
      <c r="E5151">
        <v>4.5174802043274074E-3</v>
      </c>
      <c r="F5151">
        <v>5149</v>
      </c>
      <c r="G5151">
        <f t="shared" ca="1" si="82"/>
        <v>-1.5245231292521371E-4</v>
      </c>
    </row>
    <row r="5152" spans="2:7" x14ac:dyDescent="0.2">
      <c r="B5152" s="149">
        <v>37832</v>
      </c>
      <c r="C5152">
        <v>23.780071</v>
      </c>
      <c r="D5152">
        <v>-8.6932093478200752E-3</v>
      </c>
      <c r="E5152">
        <v>-8.6932093478200752E-3</v>
      </c>
      <c r="F5152">
        <v>5150</v>
      </c>
      <c r="G5152">
        <f t="shared" ca="1" si="82"/>
        <v>2.2107693357507695E-2</v>
      </c>
    </row>
    <row r="5153" spans="2:7" x14ac:dyDescent="0.2">
      <c r="B5153" s="149">
        <v>37831</v>
      </c>
      <c r="C5153">
        <v>23.988609</v>
      </c>
      <c r="D5153">
        <v>6.6291909335484706E-2</v>
      </c>
      <c r="E5153">
        <v>6.6291909335484706E-2</v>
      </c>
      <c r="F5153">
        <v>5151</v>
      </c>
      <c r="G5153">
        <f t="shared" ca="1" si="82"/>
        <v>-4.1726785610204591E-2</v>
      </c>
    </row>
    <row r="5154" spans="2:7" x14ac:dyDescent="0.2">
      <c r="B5154" s="149">
        <v>37830</v>
      </c>
      <c r="C5154">
        <v>22.497225</v>
      </c>
      <c r="D5154">
        <v>6.363903789026655E-2</v>
      </c>
      <c r="E5154">
        <v>6.363903789026655E-2</v>
      </c>
      <c r="F5154">
        <v>5152</v>
      </c>
      <c r="G5154">
        <f t="shared" ca="1" si="82"/>
        <v>1.8820968608875464E-2</v>
      </c>
    </row>
    <row r="5155" spans="2:7" x14ac:dyDescent="0.2">
      <c r="B5155" s="149">
        <v>37827</v>
      </c>
      <c r="C5155">
        <v>21.151184000000001</v>
      </c>
      <c r="D5155">
        <v>-7.1195634800243299E-3</v>
      </c>
      <c r="E5155">
        <v>-7.1195634800243299E-3</v>
      </c>
      <c r="F5155">
        <v>5153</v>
      </c>
      <c r="G5155">
        <f t="shared" ca="1" si="82"/>
        <v>3.0318062865361598E-2</v>
      </c>
    </row>
    <row r="5156" spans="2:7" x14ac:dyDescent="0.2">
      <c r="B5156" s="149">
        <v>37826</v>
      </c>
      <c r="C5156">
        <v>21.302851</v>
      </c>
      <c r="D5156">
        <v>1.6586417989778068E-2</v>
      </c>
      <c r="E5156">
        <v>1.6586417989778068E-2</v>
      </c>
      <c r="F5156">
        <v>5154</v>
      </c>
      <c r="G5156">
        <f t="shared" ca="1" si="82"/>
        <v>4.4604143786177899E-2</v>
      </c>
    </row>
    <row r="5157" spans="2:7" x14ac:dyDescent="0.2">
      <c r="B5157" s="149">
        <v>37825</v>
      </c>
      <c r="C5157">
        <v>20.955278</v>
      </c>
      <c r="D5157">
        <v>-1.3682450440612941E-2</v>
      </c>
      <c r="E5157">
        <v>-1.3682450440612941E-2</v>
      </c>
      <c r="F5157">
        <v>5155</v>
      </c>
      <c r="G5157">
        <f t="shared" ca="1" si="82"/>
        <v>-3.1291009307882764E-3</v>
      </c>
    </row>
    <row r="5158" spans="2:7" x14ac:dyDescent="0.2">
      <c r="B5158" s="149">
        <v>37824</v>
      </c>
      <c r="C5158">
        <v>21.245975000000001</v>
      </c>
      <c r="D5158">
        <v>-1.6671205492355519E-2</v>
      </c>
      <c r="E5158">
        <v>-1.6671205492355519E-2</v>
      </c>
      <c r="F5158">
        <v>5156</v>
      </c>
      <c r="G5158">
        <f t="shared" ca="1" si="82"/>
        <v>7.3359347712179668E-3</v>
      </c>
    </row>
    <row r="5159" spans="2:7" x14ac:dyDescent="0.2">
      <c r="B5159" s="149">
        <v>37823</v>
      </c>
      <c r="C5159">
        <v>21.606176000000001</v>
      </c>
      <c r="D5159">
        <v>-1.2420653998365618E-2</v>
      </c>
      <c r="E5159">
        <v>-1.2420653998365618E-2</v>
      </c>
      <c r="F5159">
        <v>5157</v>
      </c>
      <c r="G5159">
        <f t="shared" ca="1" si="82"/>
        <v>1.4805734185620782E-3</v>
      </c>
    </row>
    <row r="5160" spans="2:7" x14ac:dyDescent="0.2">
      <c r="B5160" s="149">
        <v>37820</v>
      </c>
      <c r="C5160">
        <v>21.877914000000001</v>
      </c>
      <c r="D5160">
        <v>-2.4514356455840405E-2</v>
      </c>
      <c r="E5160">
        <v>-2.4514356455840405E-2</v>
      </c>
      <c r="F5160">
        <v>5158</v>
      </c>
      <c r="G5160">
        <f t="shared" ca="1" si="82"/>
        <v>-4.113468404961137E-3</v>
      </c>
    </row>
    <row r="5161" spans="2:7" x14ac:dyDescent="0.2">
      <c r="B5161" s="149">
        <v>37819</v>
      </c>
      <c r="C5161">
        <v>22.427714999999999</v>
      </c>
      <c r="D5161">
        <v>2.5425513825231461E-3</v>
      </c>
      <c r="E5161">
        <v>2.5425513825231461E-3</v>
      </c>
      <c r="F5161">
        <v>5159</v>
      </c>
      <c r="G5161">
        <f t="shared" ca="1" si="82"/>
        <v>1.4688660491430257E-2</v>
      </c>
    </row>
    <row r="5162" spans="2:7" x14ac:dyDescent="0.2">
      <c r="B5162" s="149">
        <v>37818</v>
      </c>
      <c r="C5162">
        <v>22.370836000000001</v>
      </c>
      <c r="D5162">
        <v>-1.6393344595362472E-2</v>
      </c>
      <c r="E5162">
        <v>-1.6393344595362472E-2</v>
      </c>
      <c r="F5162">
        <v>5160</v>
      </c>
      <c r="G5162">
        <f t="shared" ca="1" si="82"/>
        <v>-2.1882760598007614E-3</v>
      </c>
    </row>
    <row r="5163" spans="2:7" x14ac:dyDescent="0.2">
      <c r="B5163" s="149">
        <v>37817</v>
      </c>
      <c r="C5163">
        <v>22.743680999999999</v>
      </c>
      <c r="D5163">
        <v>-2.0146896447108209E-2</v>
      </c>
      <c r="E5163">
        <v>-2.0146896447108209E-2</v>
      </c>
      <c r="F5163">
        <v>5161</v>
      </c>
      <c r="G5163">
        <f t="shared" ca="1" si="82"/>
        <v>5.1188726333292536E-3</v>
      </c>
    </row>
    <row r="5164" spans="2:7" x14ac:dyDescent="0.2">
      <c r="B5164" s="149">
        <v>37816</v>
      </c>
      <c r="C5164">
        <v>23.211317000000001</v>
      </c>
      <c r="D5164">
        <v>1.2124352458127917E-2</v>
      </c>
      <c r="E5164">
        <v>1.2124352458127917E-2</v>
      </c>
      <c r="F5164">
        <v>5162</v>
      </c>
      <c r="G5164">
        <f t="shared" ca="1" si="82"/>
        <v>5.8682535218115761E-3</v>
      </c>
    </row>
    <row r="5165" spans="2:7" x14ac:dyDescent="0.2">
      <c r="B5165" s="149">
        <v>37813</v>
      </c>
      <c r="C5165">
        <v>22.933266</v>
      </c>
      <c r="D5165">
        <v>-6.8419408126583247E-3</v>
      </c>
      <c r="E5165">
        <v>-6.8419408126583247E-3</v>
      </c>
      <c r="F5165">
        <v>5163</v>
      </c>
      <c r="G5165">
        <f t="shared" ca="1" si="82"/>
        <v>-6.0858687798171517E-2</v>
      </c>
    </row>
    <row r="5166" spans="2:7" x14ac:dyDescent="0.2">
      <c r="B5166" s="149">
        <v>37812</v>
      </c>
      <c r="C5166">
        <v>23.091255</v>
      </c>
      <c r="D5166">
        <v>-7.0649359718542824E-3</v>
      </c>
      <c r="E5166">
        <v>-7.0649359718542824E-3</v>
      </c>
      <c r="F5166">
        <v>5164</v>
      </c>
      <c r="G5166">
        <f t="shared" ca="1" si="82"/>
        <v>0.10500773179593623</v>
      </c>
    </row>
    <row r="5167" spans="2:7" x14ac:dyDescent="0.2">
      <c r="B5167" s="149">
        <v>37811</v>
      </c>
      <c r="C5167">
        <v>23.255554</v>
      </c>
      <c r="D5167">
        <v>-5.4053254175947642E-3</v>
      </c>
      <c r="E5167">
        <v>-5.4053254175947642E-3</v>
      </c>
      <c r="F5167">
        <v>5165</v>
      </c>
      <c r="G5167">
        <f t="shared" ca="1" si="82"/>
        <v>4.804821641644149E-2</v>
      </c>
    </row>
    <row r="5168" spans="2:7" x14ac:dyDescent="0.2">
      <c r="B5168" s="149">
        <v>37810</v>
      </c>
      <c r="C5168">
        <v>23.381941000000001</v>
      </c>
      <c r="D5168">
        <v>-2.6315775227540118E-2</v>
      </c>
      <c r="E5168">
        <v>-2.6315775227540118E-2</v>
      </c>
      <c r="F5168">
        <v>5166</v>
      </c>
      <c r="G5168">
        <f t="shared" ca="1" si="82"/>
        <v>-2.3297514443885434E-2</v>
      </c>
    </row>
    <row r="5169" spans="2:7" x14ac:dyDescent="0.2">
      <c r="B5169" s="149">
        <v>37809</v>
      </c>
      <c r="C5169">
        <v>24.013884999999998</v>
      </c>
      <c r="D5169">
        <v>2.8416358416508736E-2</v>
      </c>
      <c r="E5169">
        <v>2.8416358416508736E-2</v>
      </c>
      <c r="F5169">
        <v>5167</v>
      </c>
      <c r="G5169">
        <f t="shared" ca="1" si="82"/>
        <v>-5.7168437666649217E-2</v>
      </c>
    </row>
    <row r="5170" spans="2:7" x14ac:dyDescent="0.2">
      <c r="B5170" s="149">
        <v>37806</v>
      </c>
      <c r="C5170">
        <v>23.350352999999998</v>
      </c>
      <c r="D5170">
        <v>2.0154808664010936E-2</v>
      </c>
      <c r="E5170">
        <v>2.0154808664010936E-2</v>
      </c>
      <c r="F5170">
        <v>5168</v>
      </c>
      <c r="G5170">
        <f t="shared" ca="1" si="82"/>
        <v>2.5723535005363677E-2</v>
      </c>
    </row>
    <row r="5171" spans="2:7" x14ac:dyDescent="0.2">
      <c r="B5171" s="149">
        <v>37805</v>
      </c>
      <c r="C5171">
        <v>22.889029000000001</v>
      </c>
      <c r="D5171">
        <v>-5.0838445020812327E-2</v>
      </c>
      <c r="E5171">
        <v>-5.0838445020812327E-2</v>
      </c>
      <c r="F5171">
        <v>5169</v>
      </c>
      <c r="G5171">
        <f t="shared" ca="1" si="82"/>
        <v>2.4814752247331148E-2</v>
      </c>
    </row>
    <row r="5172" spans="2:7" x14ac:dyDescent="0.2">
      <c r="B5172" s="149">
        <v>37804</v>
      </c>
      <c r="C5172">
        <v>24.114998</v>
      </c>
      <c r="D5172">
        <v>1.2201403709186494E-2</v>
      </c>
      <c r="E5172">
        <v>1.2201403709186494E-2</v>
      </c>
      <c r="F5172">
        <v>5170</v>
      </c>
      <c r="G5172">
        <f t="shared" ca="1" si="82"/>
        <v>-3.3997092156724244E-2</v>
      </c>
    </row>
    <row r="5173" spans="2:7" x14ac:dyDescent="0.2">
      <c r="B5173" s="149">
        <v>37803</v>
      </c>
      <c r="C5173">
        <v>23.824307999999998</v>
      </c>
      <c r="D5173">
        <v>1.4804867694992271E-2</v>
      </c>
      <c r="E5173">
        <v>1.4804867694992271E-2</v>
      </c>
      <c r="F5173">
        <v>5171</v>
      </c>
      <c r="G5173">
        <f t="shared" ca="1" si="82"/>
        <v>-5.9767549646660605E-3</v>
      </c>
    </row>
    <row r="5174" spans="2:7" x14ac:dyDescent="0.2">
      <c r="B5174" s="149">
        <v>37802</v>
      </c>
      <c r="C5174">
        <v>23.476738000000001</v>
      </c>
      <c r="D5174">
        <v>8.6893365112560503E-2</v>
      </c>
      <c r="E5174">
        <v>8.6893365112560503E-2</v>
      </c>
      <c r="F5174">
        <v>5172</v>
      </c>
      <c r="G5174">
        <f t="shared" ca="1" si="82"/>
        <v>3.2226061851746535E-2</v>
      </c>
    </row>
    <row r="5175" spans="2:7" x14ac:dyDescent="0.2">
      <c r="B5175" s="149">
        <v>37799</v>
      </c>
      <c r="C5175">
        <v>21.599854000000001</v>
      </c>
      <c r="D5175">
        <v>-1.0423064408791143E-2</v>
      </c>
      <c r="E5175">
        <v>-1.0423064408791143E-2</v>
      </c>
      <c r="F5175">
        <v>5173</v>
      </c>
      <c r="G5175">
        <f t="shared" ca="1" si="82"/>
        <v>1.9165265509264274E-2</v>
      </c>
    </row>
    <row r="5176" spans="2:7" x14ac:dyDescent="0.2">
      <c r="B5176" s="149">
        <v>37798</v>
      </c>
      <c r="C5176">
        <v>21.827362000000001</v>
      </c>
      <c r="D5176">
        <v>1.9781432044283856E-2</v>
      </c>
      <c r="E5176">
        <v>1.9781432044283856E-2</v>
      </c>
      <c r="F5176">
        <v>5174</v>
      </c>
      <c r="G5176">
        <f t="shared" ca="1" si="82"/>
        <v>2.6009588167003678E-2</v>
      </c>
    </row>
    <row r="5177" spans="2:7" x14ac:dyDescent="0.2">
      <c r="B5177" s="149">
        <v>37797</v>
      </c>
      <c r="C5177">
        <v>21.403960999999999</v>
      </c>
      <c r="D5177">
        <v>1.4071859847849961E-2</v>
      </c>
      <c r="E5177">
        <v>1.4071859847849961E-2</v>
      </c>
      <c r="F5177">
        <v>5175</v>
      </c>
      <c r="G5177">
        <f t="shared" ca="1" si="82"/>
        <v>1.1384549871269122E-3</v>
      </c>
    </row>
    <row r="5178" spans="2:7" x14ac:dyDescent="0.2">
      <c r="B5178" s="149">
        <v>37796</v>
      </c>
      <c r="C5178">
        <v>21.106947000000002</v>
      </c>
      <c r="D5178">
        <v>1.2121269954284452E-2</v>
      </c>
      <c r="E5178">
        <v>1.2121269954284452E-2</v>
      </c>
      <c r="F5178">
        <v>5176</v>
      </c>
      <c r="G5178">
        <f t="shared" ca="1" si="82"/>
        <v>-3.0427738580272458E-2</v>
      </c>
    </row>
    <row r="5179" spans="2:7" x14ac:dyDescent="0.2">
      <c r="B5179" s="149">
        <v>37795</v>
      </c>
      <c r="C5179">
        <v>20.854168000000001</v>
      </c>
      <c r="D5179">
        <v>-9.0089927408853552E-3</v>
      </c>
      <c r="E5179">
        <v>-9.0089927408853552E-3</v>
      </c>
      <c r="F5179">
        <v>5177</v>
      </c>
      <c r="G5179">
        <f t="shared" ca="1" si="82"/>
        <v>5.0273406768332987E-2</v>
      </c>
    </row>
    <row r="5180" spans="2:7" x14ac:dyDescent="0.2">
      <c r="B5180" s="149">
        <v>37792</v>
      </c>
      <c r="C5180">
        <v>21.043751</v>
      </c>
      <c r="D5180">
        <v>-1.4792842341300187E-2</v>
      </c>
      <c r="E5180">
        <v>-1.4792842341300187E-2</v>
      </c>
      <c r="F5180">
        <v>5178</v>
      </c>
      <c r="G5180">
        <f t="shared" ca="1" si="82"/>
        <v>4.1985469284191362E-2</v>
      </c>
    </row>
    <row r="5181" spans="2:7" x14ac:dyDescent="0.2">
      <c r="B5181" s="149">
        <v>37791</v>
      </c>
      <c r="C5181">
        <v>21.359722000000001</v>
      </c>
      <c r="D5181">
        <v>1.8072305522899776E-2</v>
      </c>
      <c r="E5181">
        <v>1.8072305522899776E-2</v>
      </c>
      <c r="F5181">
        <v>5179</v>
      </c>
      <c r="G5181">
        <f t="shared" ca="1" si="82"/>
        <v>1.2960316504159611E-3</v>
      </c>
    </row>
    <row r="5182" spans="2:7" x14ac:dyDescent="0.2">
      <c r="B5182" s="149">
        <v>37790</v>
      </c>
      <c r="C5182">
        <v>20.980554999999999</v>
      </c>
      <c r="D5182">
        <v>-8.6596346048205698E-3</v>
      </c>
      <c r="E5182">
        <v>-8.6596346048205698E-3</v>
      </c>
      <c r="F5182">
        <v>5180</v>
      </c>
      <c r="G5182">
        <f t="shared" ca="1" si="82"/>
        <v>-4.7263384252132362E-6</v>
      </c>
    </row>
    <row r="5183" spans="2:7" x14ac:dyDescent="0.2">
      <c r="B5183" s="149">
        <v>37789</v>
      </c>
      <c r="C5183">
        <v>21.163826</v>
      </c>
      <c r="D5183">
        <v>8.7352789285126773E-3</v>
      </c>
      <c r="E5183">
        <v>8.7352789285126773E-3</v>
      </c>
      <c r="F5183">
        <v>5181</v>
      </c>
      <c r="G5183">
        <f t="shared" ca="1" si="82"/>
        <v>2.861412152526166E-2</v>
      </c>
    </row>
    <row r="5184" spans="2:7" x14ac:dyDescent="0.2">
      <c r="B5184" s="149">
        <v>37788</v>
      </c>
      <c r="C5184">
        <v>20.980554999999999</v>
      </c>
      <c r="D5184">
        <v>2.7863727491825096E-2</v>
      </c>
      <c r="E5184">
        <v>2.7863727491825096E-2</v>
      </c>
      <c r="F5184">
        <v>5182</v>
      </c>
      <c r="G5184">
        <f t="shared" ca="1" si="82"/>
        <v>-1.8515532677181094E-2</v>
      </c>
    </row>
    <row r="5185" spans="2:7" x14ac:dyDescent="0.2">
      <c r="B5185" s="149">
        <v>37785</v>
      </c>
      <c r="C5185">
        <v>20.411805999999999</v>
      </c>
      <c r="D5185">
        <v>-6.4310343136225759E-2</v>
      </c>
      <c r="E5185">
        <v>-6.4310343136225759E-2</v>
      </c>
      <c r="F5185">
        <v>5183</v>
      </c>
      <c r="G5185">
        <f t="shared" ca="1" si="82"/>
        <v>4.3724031343980365E-3</v>
      </c>
    </row>
    <row r="5186" spans="2:7" x14ac:dyDescent="0.2">
      <c r="B5186" s="149">
        <v>37784</v>
      </c>
      <c r="C5186">
        <v>21.814717999999999</v>
      </c>
      <c r="D5186">
        <v>3.8820136504111369E-2</v>
      </c>
      <c r="E5186">
        <v>3.8820136504111369E-2</v>
      </c>
      <c r="F5186">
        <v>5184</v>
      </c>
      <c r="G5186">
        <f t="shared" ca="1" si="82"/>
        <v>-1.9080059998063323E-3</v>
      </c>
    </row>
    <row r="5187" spans="2:7" x14ac:dyDescent="0.2">
      <c r="B5187" s="149">
        <v>37783</v>
      </c>
      <c r="C5187">
        <v>20.999514000000001</v>
      </c>
      <c r="D5187">
        <v>-2.4019865771505683E-3</v>
      </c>
      <c r="E5187">
        <v>-2.4019865771505683E-3</v>
      </c>
      <c r="F5187">
        <v>5185</v>
      </c>
      <c r="G5187">
        <f t="shared" ref="G5187:G5250" ca="1" si="83">_xlfn.NORM.INV(RAND(),$N$5,$N$6)</f>
        <v>3.456219947800316E-2</v>
      </c>
    </row>
    <row r="5188" spans="2:7" x14ac:dyDescent="0.2">
      <c r="B5188" s="149">
        <v>37782</v>
      </c>
      <c r="C5188">
        <v>21.050076000000001</v>
      </c>
      <c r="D5188">
        <v>-4.774128441006105E-2</v>
      </c>
      <c r="E5188">
        <v>-4.774128441006105E-2</v>
      </c>
      <c r="F5188">
        <v>5186</v>
      </c>
      <c r="G5188">
        <f t="shared" ca="1" si="83"/>
        <v>-1.8524942720657817E-2</v>
      </c>
    </row>
    <row r="5189" spans="2:7" x14ac:dyDescent="0.2">
      <c r="B5189" s="149">
        <v>37781</v>
      </c>
      <c r="C5189">
        <v>22.105416999999999</v>
      </c>
      <c r="D5189">
        <v>6.0321235058830247E-2</v>
      </c>
      <c r="E5189">
        <v>6.0321235058830247E-2</v>
      </c>
      <c r="F5189">
        <v>5187</v>
      </c>
      <c r="G5189">
        <f t="shared" ca="1" si="83"/>
        <v>2.8713437213677636E-2</v>
      </c>
    </row>
    <row r="5190" spans="2:7" x14ac:dyDescent="0.2">
      <c r="B5190" s="149">
        <v>37778</v>
      </c>
      <c r="C5190">
        <v>20.847849</v>
      </c>
      <c r="D5190">
        <v>4.7301676609105184E-2</v>
      </c>
      <c r="E5190">
        <v>4.7301676609105184E-2</v>
      </c>
      <c r="F5190">
        <v>5188</v>
      </c>
      <c r="G5190">
        <f t="shared" ca="1" si="83"/>
        <v>-4.1840844746177573E-2</v>
      </c>
    </row>
    <row r="5191" spans="2:7" x14ac:dyDescent="0.2">
      <c r="B5191" s="149">
        <v>37777</v>
      </c>
      <c r="C5191">
        <v>19.90625</v>
      </c>
      <c r="D5191">
        <v>4.9999963076924336E-2</v>
      </c>
      <c r="E5191">
        <v>4.9999963076924336E-2</v>
      </c>
      <c r="F5191">
        <v>5189</v>
      </c>
      <c r="G5191">
        <f t="shared" ca="1" si="83"/>
        <v>3.6389827075623861E-2</v>
      </c>
    </row>
    <row r="5192" spans="2:7" x14ac:dyDescent="0.2">
      <c r="B5192" s="149">
        <v>37776</v>
      </c>
      <c r="C5192">
        <v>18.958334000000001</v>
      </c>
      <c r="D5192">
        <v>-1.3314643526704394E-3</v>
      </c>
      <c r="E5192">
        <v>-1.3314643526704394E-3</v>
      </c>
      <c r="F5192">
        <v>5190</v>
      </c>
      <c r="G5192">
        <f t="shared" ca="1" si="83"/>
        <v>2.5899854729706439E-3</v>
      </c>
    </row>
    <row r="5193" spans="2:7" x14ac:dyDescent="0.2">
      <c r="B5193" s="149">
        <v>37775</v>
      </c>
      <c r="C5193">
        <v>18.983609999999999</v>
      </c>
      <c r="D5193">
        <v>5.3545870139455028E-3</v>
      </c>
      <c r="E5193">
        <v>5.3545870139455028E-3</v>
      </c>
      <c r="F5193">
        <v>5191</v>
      </c>
      <c r="G5193">
        <f t="shared" ca="1" si="83"/>
        <v>5.3075394920835614E-2</v>
      </c>
    </row>
    <row r="5194" spans="2:7" x14ac:dyDescent="0.2">
      <c r="B5194" s="149">
        <v>37774</v>
      </c>
      <c r="C5194">
        <v>18.882501999999999</v>
      </c>
      <c r="D5194">
        <v>-3.3322655899198826E-2</v>
      </c>
      <c r="E5194">
        <v>-3.3322655899198826E-2</v>
      </c>
      <c r="F5194">
        <v>5192</v>
      </c>
      <c r="G5194">
        <f t="shared" ca="1" si="83"/>
        <v>-2.8684125448344231E-2</v>
      </c>
    </row>
    <row r="5195" spans="2:7" x14ac:dyDescent="0.2">
      <c r="B5195" s="149">
        <v>37771</v>
      </c>
      <c r="C5195">
        <v>19.533407</v>
      </c>
      <c r="D5195">
        <v>1.3110727121694862E-2</v>
      </c>
      <c r="E5195">
        <v>1.3110727121694862E-2</v>
      </c>
      <c r="F5195">
        <v>5193</v>
      </c>
      <c r="G5195">
        <f t="shared" ca="1" si="83"/>
        <v>-3.8418481268541601E-4</v>
      </c>
    </row>
    <row r="5196" spans="2:7" x14ac:dyDescent="0.2">
      <c r="B5196" s="149">
        <v>37770</v>
      </c>
      <c r="C5196">
        <v>19.280624</v>
      </c>
      <c r="D5196">
        <v>1.0264754156255976E-2</v>
      </c>
      <c r="E5196">
        <v>1.0264754156255976E-2</v>
      </c>
      <c r="F5196">
        <v>5194</v>
      </c>
      <c r="G5196">
        <f t="shared" ca="1" si="83"/>
        <v>-8.8845987663304024E-3</v>
      </c>
    </row>
    <row r="5197" spans="2:7" x14ac:dyDescent="0.2">
      <c r="B5197" s="149">
        <v>37769</v>
      </c>
      <c r="C5197">
        <v>19.084724000000001</v>
      </c>
      <c r="D5197">
        <v>4.9918564729758228E-3</v>
      </c>
      <c r="E5197">
        <v>4.9918564729758228E-3</v>
      </c>
      <c r="F5197">
        <v>5195</v>
      </c>
      <c r="G5197">
        <f t="shared" ca="1" si="83"/>
        <v>5.2330594058236741E-3</v>
      </c>
    </row>
    <row r="5198" spans="2:7" x14ac:dyDescent="0.2">
      <c r="B5198" s="149">
        <v>37768</v>
      </c>
      <c r="C5198">
        <v>18.989929</v>
      </c>
      <c r="D5198">
        <v>-1.6613279794001029E-3</v>
      </c>
      <c r="E5198">
        <v>-1.6613279794001029E-3</v>
      </c>
      <c r="F5198">
        <v>5196</v>
      </c>
      <c r="G5198">
        <f t="shared" ca="1" si="83"/>
        <v>2.7134666881588519E-2</v>
      </c>
    </row>
    <row r="5199" spans="2:7" x14ac:dyDescent="0.2">
      <c r="B5199" s="149">
        <v>37767</v>
      </c>
      <c r="C5199">
        <v>19.021529999999998</v>
      </c>
      <c r="D5199">
        <v>1.2445585426980732E-2</v>
      </c>
      <c r="E5199">
        <v>1.2445585426980732E-2</v>
      </c>
      <c r="F5199">
        <v>5197</v>
      </c>
      <c r="G5199">
        <f t="shared" ca="1" si="83"/>
        <v>3.2529345580021699E-2</v>
      </c>
    </row>
    <row r="5200" spans="2:7" x14ac:dyDescent="0.2">
      <c r="B5200" s="149">
        <v>37764</v>
      </c>
      <c r="C5200">
        <v>18.787706</v>
      </c>
      <c r="D5200">
        <v>2.5172280256628904E-2</v>
      </c>
      <c r="E5200">
        <v>2.5172280256628904E-2</v>
      </c>
      <c r="F5200">
        <v>5198</v>
      </c>
      <c r="G5200">
        <f t="shared" ca="1" si="83"/>
        <v>-4.3219318996761472E-3</v>
      </c>
    </row>
    <row r="5201" spans="2:7" x14ac:dyDescent="0.2">
      <c r="B5201" s="149">
        <v>37763</v>
      </c>
      <c r="C5201">
        <v>18.326388999999999</v>
      </c>
      <c r="D5201">
        <v>1.080500365985706E-2</v>
      </c>
      <c r="E5201">
        <v>1.080500365985706E-2</v>
      </c>
      <c r="F5201">
        <v>5199</v>
      </c>
      <c r="G5201">
        <f t="shared" ca="1" si="83"/>
        <v>1.4645489962879784E-2</v>
      </c>
    </row>
    <row r="5202" spans="2:7" x14ac:dyDescent="0.2">
      <c r="B5202" s="149">
        <v>37762</v>
      </c>
      <c r="C5202">
        <v>18.130489000000001</v>
      </c>
      <c r="D5202">
        <v>1.7376067661932545E-2</v>
      </c>
      <c r="E5202">
        <v>1.7376067661932545E-2</v>
      </c>
      <c r="F5202">
        <v>5200</v>
      </c>
      <c r="G5202">
        <f t="shared" ca="1" si="83"/>
        <v>-4.9717243962626459E-2</v>
      </c>
    </row>
    <row r="5203" spans="2:7" x14ac:dyDescent="0.2">
      <c r="B5203" s="149">
        <v>37761</v>
      </c>
      <c r="C5203">
        <v>17.820833</v>
      </c>
      <c r="D5203">
        <v>-2.7586230980909475E-2</v>
      </c>
      <c r="E5203">
        <v>-2.7586230980909475E-2</v>
      </c>
      <c r="F5203">
        <v>5201</v>
      </c>
      <c r="G5203">
        <f t="shared" ca="1" si="83"/>
        <v>-5.5643197968895303E-2</v>
      </c>
    </row>
    <row r="5204" spans="2:7" x14ac:dyDescent="0.2">
      <c r="B5204" s="149">
        <v>37760</v>
      </c>
      <c r="C5204">
        <v>18.326388999999999</v>
      </c>
      <c r="D5204">
        <v>-1.1588269399312486E-2</v>
      </c>
      <c r="E5204">
        <v>-1.1588269399312486E-2</v>
      </c>
      <c r="F5204">
        <v>5202</v>
      </c>
      <c r="G5204">
        <f t="shared" ca="1" si="83"/>
        <v>3.3958586184027632E-2</v>
      </c>
    </row>
    <row r="5205" spans="2:7" x14ac:dyDescent="0.2">
      <c r="B5205" s="149">
        <v>37757</v>
      </c>
      <c r="C5205">
        <v>18.541250000000002</v>
      </c>
      <c r="D5205">
        <v>-2.8476911691256303E-2</v>
      </c>
      <c r="E5205">
        <v>-2.8476911691256303E-2</v>
      </c>
      <c r="F5205">
        <v>5203</v>
      </c>
      <c r="G5205">
        <f t="shared" ca="1" si="83"/>
        <v>-1.9709739725420394E-2</v>
      </c>
    </row>
    <row r="5206" spans="2:7" x14ac:dyDescent="0.2">
      <c r="B5206" s="149">
        <v>37756</v>
      </c>
      <c r="C5206">
        <v>19.084724000000001</v>
      </c>
      <c r="D5206">
        <v>2.7211016899251591E-2</v>
      </c>
      <c r="E5206">
        <v>2.7211016899251591E-2</v>
      </c>
      <c r="F5206">
        <v>5204</v>
      </c>
      <c r="G5206">
        <f t="shared" ca="1" si="83"/>
        <v>-6.2696550525970481E-3</v>
      </c>
    </row>
    <row r="5207" spans="2:7" x14ac:dyDescent="0.2">
      <c r="B5207" s="149">
        <v>37755</v>
      </c>
      <c r="C5207">
        <v>18.579166000000001</v>
      </c>
      <c r="D5207">
        <v>-1.3091939021429804E-2</v>
      </c>
      <c r="E5207">
        <v>-1.3091939021429804E-2</v>
      </c>
      <c r="F5207">
        <v>5205</v>
      </c>
      <c r="G5207">
        <f t="shared" ca="1" si="83"/>
        <v>-3.4795782107314141E-2</v>
      </c>
    </row>
    <row r="5208" spans="2:7" x14ac:dyDescent="0.2">
      <c r="B5208" s="149">
        <v>37754</v>
      </c>
      <c r="C5208">
        <v>18.82563</v>
      </c>
      <c r="D5208">
        <v>3.0305159890500208E-3</v>
      </c>
      <c r="E5208">
        <v>3.0305159890500208E-3</v>
      </c>
      <c r="F5208">
        <v>5206</v>
      </c>
      <c r="G5208">
        <f t="shared" ca="1" si="83"/>
        <v>5.9290863678297306E-2</v>
      </c>
    </row>
    <row r="5209" spans="2:7" x14ac:dyDescent="0.2">
      <c r="B5209" s="149">
        <v>37753</v>
      </c>
      <c r="C5209">
        <v>18.768751000000002</v>
      </c>
      <c r="D5209">
        <v>1.7123219373991402E-2</v>
      </c>
      <c r="E5209">
        <v>1.7123219373991402E-2</v>
      </c>
      <c r="F5209">
        <v>5207</v>
      </c>
      <c r="G5209">
        <f t="shared" ca="1" si="83"/>
        <v>3.0014609432989732E-2</v>
      </c>
    </row>
    <row r="5210" spans="2:7" x14ac:dyDescent="0.2">
      <c r="B5210" s="149">
        <v>37750</v>
      </c>
      <c r="C5210">
        <v>18.452780000000001</v>
      </c>
      <c r="D5210">
        <v>-7.4778103859301061E-3</v>
      </c>
      <c r="E5210">
        <v>-7.4778103859301061E-3</v>
      </c>
      <c r="F5210">
        <v>5208</v>
      </c>
      <c r="G5210">
        <f t="shared" ca="1" si="83"/>
        <v>2.810004884927159E-2</v>
      </c>
    </row>
    <row r="5211" spans="2:7" x14ac:dyDescent="0.2">
      <c r="B5211" s="149">
        <v>37749</v>
      </c>
      <c r="C5211">
        <v>18.591805999999998</v>
      </c>
      <c r="D5211">
        <v>7.5341493260092868E-3</v>
      </c>
      <c r="E5211">
        <v>7.5341493260092868E-3</v>
      </c>
      <c r="F5211">
        <v>5209</v>
      </c>
      <c r="G5211">
        <f t="shared" ca="1" si="83"/>
        <v>-2.7039639507712179E-2</v>
      </c>
    </row>
    <row r="5212" spans="2:7" x14ac:dyDescent="0.2">
      <c r="B5212" s="149">
        <v>37748</v>
      </c>
      <c r="C5212">
        <v>18.452780000000001</v>
      </c>
      <c r="D5212">
        <v>3.9146143149564418E-2</v>
      </c>
      <c r="E5212">
        <v>3.9146143149564418E-2</v>
      </c>
      <c r="F5212">
        <v>5210</v>
      </c>
      <c r="G5212">
        <f t="shared" ca="1" si="83"/>
        <v>-5.6453477605725333E-2</v>
      </c>
    </row>
    <row r="5213" spans="2:7" x14ac:dyDescent="0.2">
      <c r="B5213" s="149">
        <v>37747</v>
      </c>
      <c r="C5213">
        <v>17.757636999999999</v>
      </c>
      <c r="D5213">
        <v>-7.7175780040938169E-2</v>
      </c>
      <c r="E5213">
        <v>-7.7175780040938169E-2</v>
      </c>
      <c r="F5213">
        <v>5211</v>
      </c>
      <c r="G5213">
        <f t="shared" ca="1" si="83"/>
        <v>2.2112102520538517E-2</v>
      </c>
    </row>
    <row r="5214" spans="2:7" x14ac:dyDescent="0.2">
      <c r="B5214" s="149">
        <v>37746</v>
      </c>
      <c r="C5214">
        <v>19.242708</v>
      </c>
      <c r="D5214">
        <v>0</v>
      </c>
      <c r="E5214">
        <v>0</v>
      </c>
      <c r="F5214">
        <v>5212</v>
      </c>
      <c r="G5214">
        <f t="shared" ca="1" si="83"/>
        <v>-6.061256016685012E-2</v>
      </c>
    </row>
    <row r="5215" spans="2:7" x14ac:dyDescent="0.2">
      <c r="B5215" s="149">
        <v>37743</v>
      </c>
      <c r="C5215">
        <v>19.242708</v>
      </c>
      <c r="D5215">
        <v>9.9277903476188575E-2</v>
      </c>
      <c r="E5215">
        <v>9.9277903476188575E-2</v>
      </c>
      <c r="F5215">
        <v>5213</v>
      </c>
      <c r="G5215">
        <f t="shared" ca="1" si="83"/>
        <v>8.8063395574569485E-3</v>
      </c>
    </row>
    <row r="5216" spans="2:7" x14ac:dyDescent="0.2">
      <c r="B5216" s="149">
        <v>37742</v>
      </c>
      <c r="C5216">
        <v>17.504861999999999</v>
      </c>
      <c r="D5216">
        <v>0</v>
      </c>
      <c r="E5216">
        <v>0</v>
      </c>
      <c r="F5216">
        <v>5214</v>
      </c>
      <c r="G5216">
        <f t="shared" ca="1" si="83"/>
        <v>-6.3075684228267219E-3</v>
      </c>
    </row>
    <row r="5217" spans="2:7" x14ac:dyDescent="0.2">
      <c r="B5217" s="149">
        <v>37741</v>
      </c>
      <c r="C5217">
        <v>17.504861999999999</v>
      </c>
      <c r="D5217">
        <v>7.2725014971104247E-3</v>
      </c>
      <c r="E5217">
        <v>7.2725014971104247E-3</v>
      </c>
      <c r="F5217">
        <v>5215</v>
      </c>
      <c r="G5217">
        <f t="shared" ca="1" si="83"/>
        <v>-0.10243473040224049</v>
      </c>
    </row>
    <row r="5218" spans="2:7" x14ac:dyDescent="0.2">
      <c r="B5218" s="149">
        <v>37740</v>
      </c>
      <c r="C5218">
        <v>17.378477</v>
      </c>
      <c r="D5218">
        <v>-2.7237225800153572E-2</v>
      </c>
      <c r="E5218">
        <v>-2.7237225800153572E-2</v>
      </c>
      <c r="F5218">
        <v>5216</v>
      </c>
      <c r="G5218">
        <f t="shared" ca="1" si="83"/>
        <v>2.5476056499952621E-2</v>
      </c>
    </row>
    <row r="5219" spans="2:7" x14ac:dyDescent="0.2">
      <c r="B5219" s="149">
        <v>37739</v>
      </c>
      <c r="C5219">
        <v>17.865072000000001</v>
      </c>
      <c r="D5219">
        <v>0</v>
      </c>
      <c r="E5219">
        <v>0</v>
      </c>
      <c r="F5219">
        <v>5217</v>
      </c>
      <c r="G5219">
        <f t="shared" ca="1" si="83"/>
        <v>4.8258291650196431E-3</v>
      </c>
    </row>
    <row r="5220" spans="2:7" x14ac:dyDescent="0.2">
      <c r="B5220" s="149">
        <v>37736</v>
      </c>
      <c r="C5220">
        <v>17.865072000000001</v>
      </c>
      <c r="D5220">
        <v>-1.7720492819161496E-2</v>
      </c>
      <c r="E5220">
        <v>-1.7720492819161496E-2</v>
      </c>
      <c r="F5220">
        <v>5218</v>
      </c>
      <c r="G5220">
        <f t="shared" ca="1" si="83"/>
        <v>-3.3225669885175231E-2</v>
      </c>
    </row>
    <row r="5221" spans="2:7" x14ac:dyDescent="0.2">
      <c r="B5221" s="149">
        <v>37735</v>
      </c>
      <c r="C5221">
        <v>18.187360999999999</v>
      </c>
      <c r="D5221">
        <v>-6.5584847245080749E-3</v>
      </c>
      <c r="E5221">
        <v>-6.5584847245080749E-3</v>
      </c>
      <c r="F5221">
        <v>5219</v>
      </c>
      <c r="G5221">
        <f t="shared" ca="1" si="83"/>
        <v>1.1620294077415855E-2</v>
      </c>
    </row>
    <row r="5222" spans="2:7" x14ac:dyDescent="0.2">
      <c r="B5222" s="149">
        <v>37734</v>
      </c>
      <c r="C5222">
        <v>18.30743</v>
      </c>
      <c r="D5222">
        <v>-3.3689132739080418E-2</v>
      </c>
      <c r="E5222">
        <v>-3.3689132739080418E-2</v>
      </c>
      <c r="F5222">
        <v>5220</v>
      </c>
      <c r="G5222">
        <f t="shared" ca="1" si="83"/>
        <v>4.8131288876043753E-2</v>
      </c>
    </row>
    <row r="5223" spans="2:7" x14ac:dyDescent="0.2">
      <c r="B5223" s="149">
        <v>37733</v>
      </c>
      <c r="C5223">
        <v>18.945694</v>
      </c>
      <c r="D5223">
        <v>1.3522717029419987E-2</v>
      </c>
      <c r="E5223">
        <v>1.3522717029419987E-2</v>
      </c>
      <c r="F5223">
        <v>5221</v>
      </c>
      <c r="G5223">
        <f t="shared" ca="1" si="83"/>
        <v>-1.0877114520818481E-2</v>
      </c>
    </row>
    <row r="5224" spans="2:7" x14ac:dyDescent="0.2">
      <c r="B5224" s="149">
        <v>37732</v>
      </c>
      <c r="C5224">
        <v>18.692914999999999</v>
      </c>
      <c r="D5224">
        <v>-7.0496976728003802E-3</v>
      </c>
      <c r="E5224">
        <v>-7.0496976728003802E-3</v>
      </c>
      <c r="F5224">
        <v>5222</v>
      </c>
      <c r="G5224">
        <f t="shared" ca="1" si="83"/>
        <v>7.6777622761956182E-2</v>
      </c>
    </row>
    <row r="5225" spans="2:7" x14ac:dyDescent="0.2">
      <c r="B5225" s="149">
        <v>37729</v>
      </c>
      <c r="C5225">
        <v>18.82563</v>
      </c>
      <c r="D5225">
        <v>0</v>
      </c>
      <c r="E5225">
        <v>0</v>
      </c>
      <c r="F5225">
        <v>5223</v>
      </c>
      <c r="G5225">
        <f t="shared" ca="1" si="83"/>
        <v>4.0767830290176346E-2</v>
      </c>
    </row>
    <row r="5226" spans="2:7" x14ac:dyDescent="0.2">
      <c r="B5226" s="149">
        <v>37728</v>
      </c>
      <c r="C5226">
        <v>18.82563</v>
      </c>
      <c r="D5226">
        <v>6.4193237163318291E-3</v>
      </c>
      <c r="E5226">
        <v>6.4193237163318291E-3</v>
      </c>
      <c r="F5226">
        <v>5224</v>
      </c>
      <c r="G5226">
        <f t="shared" ca="1" si="83"/>
        <v>1.3889817353565575E-2</v>
      </c>
    </row>
    <row r="5227" spans="2:7" x14ac:dyDescent="0.2">
      <c r="B5227" s="149">
        <v>37727</v>
      </c>
      <c r="C5227">
        <v>18.705552999999998</v>
      </c>
      <c r="D5227">
        <v>2.068950953731253E-2</v>
      </c>
      <c r="E5227">
        <v>2.068950953731253E-2</v>
      </c>
      <c r="F5227">
        <v>5225</v>
      </c>
      <c r="G5227">
        <f t="shared" ca="1" si="83"/>
        <v>-7.3196120594899421E-3</v>
      </c>
    </row>
    <row r="5228" spans="2:7" x14ac:dyDescent="0.2">
      <c r="B5228" s="149">
        <v>37726</v>
      </c>
      <c r="C5228">
        <v>18.326388999999999</v>
      </c>
      <c r="D5228">
        <v>-3.2042842735705991E-2</v>
      </c>
      <c r="E5228">
        <v>-3.2042842735705991E-2</v>
      </c>
      <c r="F5228">
        <v>5226</v>
      </c>
      <c r="G5228">
        <f t="shared" ca="1" si="83"/>
        <v>-4.1231601769013332E-2</v>
      </c>
    </row>
    <row r="5229" spans="2:7" x14ac:dyDescent="0.2">
      <c r="B5229" s="149">
        <v>37725</v>
      </c>
      <c r="C5229">
        <v>18.933057999999999</v>
      </c>
      <c r="D5229">
        <v>0</v>
      </c>
      <c r="E5229">
        <v>0</v>
      </c>
      <c r="F5229">
        <v>5227</v>
      </c>
      <c r="G5229">
        <f t="shared" ca="1" si="83"/>
        <v>6.1106434463477848E-2</v>
      </c>
    </row>
    <row r="5230" spans="2:7" x14ac:dyDescent="0.2">
      <c r="B5230" s="149">
        <v>37722</v>
      </c>
      <c r="C5230">
        <v>18.933057999999999</v>
      </c>
      <c r="D5230">
        <v>1.6717757078964081E-3</v>
      </c>
      <c r="E5230">
        <v>1.6717757078964081E-3</v>
      </c>
      <c r="F5230">
        <v>5228</v>
      </c>
      <c r="G5230">
        <f t="shared" ca="1" si="83"/>
        <v>2.8748841921373246E-2</v>
      </c>
    </row>
    <row r="5231" spans="2:7" x14ac:dyDescent="0.2">
      <c r="B5231" s="149">
        <v>37721</v>
      </c>
      <c r="C5231">
        <v>18.901458999999999</v>
      </c>
      <c r="D5231">
        <v>3.1379340469090786E-2</v>
      </c>
      <c r="E5231">
        <v>3.1379340469090786E-2</v>
      </c>
      <c r="F5231">
        <v>5229</v>
      </c>
      <c r="G5231">
        <f t="shared" ca="1" si="83"/>
        <v>-2.7452255930777443E-2</v>
      </c>
    </row>
    <row r="5232" spans="2:7" x14ac:dyDescent="0.2">
      <c r="B5232" s="149">
        <v>37720</v>
      </c>
      <c r="C5232">
        <v>18.326388999999999</v>
      </c>
      <c r="D5232">
        <v>7.7666301591385239E-2</v>
      </c>
      <c r="E5232">
        <v>7.7666301591385239E-2</v>
      </c>
      <c r="F5232">
        <v>5230</v>
      </c>
      <c r="G5232">
        <f t="shared" ca="1" si="83"/>
        <v>-4.0794354850250812E-2</v>
      </c>
    </row>
    <row r="5233" spans="2:7" x14ac:dyDescent="0.2">
      <c r="B5233" s="149">
        <v>37719</v>
      </c>
      <c r="C5233">
        <v>17.005624999999998</v>
      </c>
      <c r="D5233">
        <v>1.4705619985618619E-2</v>
      </c>
      <c r="E5233">
        <v>1.4705619985618619E-2</v>
      </c>
      <c r="F5233">
        <v>5231</v>
      </c>
      <c r="G5233">
        <f t="shared" ca="1" si="83"/>
        <v>5.4672601432395496E-2</v>
      </c>
    </row>
    <row r="5234" spans="2:7" x14ac:dyDescent="0.2">
      <c r="B5234" s="149">
        <v>37718</v>
      </c>
      <c r="C5234">
        <v>16.759170999999998</v>
      </c>
      <c r="D5234">
        <v>0</v>
      </c>
      <c r="E5234">
        <v>0</v>
      </c>
      <c r="F5234">
        <v>5232</v>
      </c>
      <c r="G5234">
        <f t="shared" ca="1" si="83"/>
        <v>1.5436110530838399E-2</v>
      </c>
    </row>
    <row r="5235" spans="2:7" x14ac:dyDescent="0.2">
      <c r="B5235" s="149">
        <v>37714</v>
      </c>
      <c r="C5235">
        <v>16.759170999999998</v>
      </c>
      <c r="D5235">
        <v>-8.968451291731027E-3</v>
      </c>
      <c r="E5235">
        <v>-8.968451291731027E-3</v>
      </c>
      <c r="F5235">
        <v>5233</v>
      </c>
      <c r="G5235">
        <f t="shared" ca="1" si="83"/>
        <v>3.1674776783128689E-2</v>
      </c>
    </row>
    <row r="5236" spans="2:7" x14ac:dyDescent="0.2">
      <c r="B5236" s="149">
        <v>37713</v>
      </c>
      <c r="C5236">
        <v>16.910834999999999</v>
      </c>
      <c r="D5236">
        <v>2.923078018596682E-2</v>
      </c>
      <c r="E5236">
        <v>2.923078018596682E-2</v>
      </c>
      <c r="F5236">
        <v>5234</v>
      </c>
      <c r="G5236">
        <f t="shared" ca="1" si="83"/>
        <v>-6.3004705239376957E-2</v>
      </c>
    </row>
    <row r="5237" spans="2:7" x14ac:dyDescent="0.2">
      <c r="B5237" s="149">
        <v>37712</v>
      </c>
      <c r="C5237">
        <v>16.430557</v>
      </c>
      <c r="D5237">
        <v>3.999983542861197E-2</v>
      </c>
      <c r="E5237">
        <v>3.999983542861197E-2</v>
      </c>
      <c r="F5237">
        <v>5235</v>
      </c>
      <c r="G5237">
        <f t="shared" ca="1" si="83"/>
        <v>3.9839489803041323E-3</v>
      </c>
    </row>
    <row r="5238" spans="2:7" x14ac:dyDescent="0.2">
      <c r="B5238" s="149">
        <v>37711</v>
      </c>
      <c r="C5238">
        <v>15.798615</v>
      </c>
      <c r="D5238">
        <v>0</v>
      </c>
      <c r="E5238">
        <v>0</v>
      </c>
      <c r="F5238">
        <v>5236</v>
      </c>
      <c r="G5238">
        <f t="shared" ca="1" si="83"/>
        <v>-5.5698013936485991E-2</v>
      </c>
    </row>
    <row r="5239" spans="2:7" x14ac:dyDescent="0.2">
      <c r="B5239" s="149">
        <v>37708</v>
      </c>
      <c r="C5239">
        <v>15.798615</v>
      </c>
      <c r="D5239">
        <v>-2.4580503519875268E-2</v>
      </c>
      <c r="E5239">
        <v>-2.4580503519875268E-2</v>
      </c>
      <c r="F5239">
        <v>5237</v>
      </c>
      <c r="G5239">
        <f t="shared" ca="1" si="83"/>
        <v>4.7175831903663153E-2</v>
      </c>
    </row>
    <row r="5240" spans="2:7" x14ac:dyDescent="0.2">
      <c r="B5240" s="149">
        <v>37707</v>
      </c>
      <c r="C5240">
        <v>16.196739000000001</v>
      </c>
      <c r="D5240">
        <v>-2.3618834230207372E-2</v>
      </c>
      <c r="E5240">
        <v>-2.3618834230207372E-2</v>
      </c>
      <c r="F5240">
        <v>5238</v>
      </c>
      <c r="G5240">
        <f t="shared" ca="1" si="83"/>
        <v>-4.57009508107077E-4</v>
      </c>
    </row>
    <row r="5241" spans="2:7" x14ac:dyDescent="0.2">
      <c r="B5241" s="149">
        <v>37706</v>
      </c>
      <c r="C5241">
        <v>16.588540999999999</v>
      </c>
      <c r="D5241">
        <v>-5.6818978748491905E-3</v>
      </c>
      <c r="E5241">
        <v>-5.6818978748491905E-3</v>
      </c>
      <c r="F5241">
        <v>5239</v>
      </c>
      <c r="G5241">
        <f t="shared" ca="1" si="83"/>
        <v>-7.9555273519304279E-3</v>
      </c>
    </row>
    <row r="5242" spans="2:7" x14ac:dyDescent="0.2">
      <c r="B5242" s="149">
        <v>37705</v>
      </c>
      <c r="C5242">
        <v>16.683333999999999</v>
      </c>
      <c r="D5242">
        <v>1.9305066956120758E-2</v>
      </c>
      <c r="E5242">
        <v>1.9305066956120758E-2</v>
      </c>
      <c r="F5242">
        <v>5240</v>
      </c>
      <c r="G5242">
        <f t="shared" ca="1" si="83"/>
        <v>4.6120401358653362E-2</v>
      </c>
    </row>
    <row r="5243" spans="2:7" x14ac:dyDescent="0.2">
      <c r="B5243" s="149">
        <v>37704</v>
      </c>
      <c r="C5243">
        <v>16.367360999999999</v>
      </c>
      <c r="D5243">
        <v>7.3900310654827148E-3</v>
      </c>
      <c r="E5243">
        <v>7.3900310654827148E-3</v>
      </c>
      <c r="F5243">
        <v>5241</v>
      </c>
      <c r="G5243">
        <f t="shared" ca="1" si="83"/>
        <v>-3.5517211897937176E-2</v>
      </c>
    </row>
    <row r="5244" spans="2:7" x14ac:dyDescent="0.2">
      <c r="B5244" s="149">
        <v>37701</v>
      </c>
      <c r="C5244">
        <v>16.247292999999999</v>
      </c>
      <c r="D5244">
        <v>-2.6136322631915149E-2</v>
      </c>
      <c r="E5244">
        <v>-2.6136322631915149E-2</v>
      </c>
      <c r="F5244">
        <v>5242</v>
      </c>
      <c r="G5244">
        <f t="shared" ca="1" si="83"/>
        <v>-7.4403523310045988E-2</v>
      </c>
    </row>
    <row r="5245" spans="2:7" x14ac:dyDescent="0.2">
      <c r="B5245" s="149">
        <v>37700</v>
      </c>
      <c r="C5245">
        <v>16.683333999999999</v>
      </c>
      <c r="D5245">
        <v>3.125002704326877E-2</v>
      </c>
      <c r="E5245">
        <v>3.125002704326877E-2</v>
      </c>
      <c r="F5245">
        <v>5243</v>
      </c>
      <c r="G5245">
        <f t="shared" ca="1" si="83"/>
        <v>3.5433469220453179E-2</v>
      </c>
    </row>
    <row r="5246" spans="2:7" x14ac:dyDescent="0.2">
      <c r="B5246" s="149">
        <v>37699</v>
      </c>
      <c r="C5246">
        <v>16.177778</v>
      </c>
      <c r="D5246">
        <v>-3.0303055732145541E-2</v>
      </c>
      <c r="E5246">
        <v>-3.0303055732145541E-2</v>
      </c>
      <c r="F5246">
        <v>5244</v>
      </c>
      <c r="G5246">
        <f t="shared" ca="1" si="83"/>
        <v>-5.060947477451995E-2</v>
      </c>
    </row>
    <row r="5247" spans="2:7" x14ac:dyDescent="0.2">
      <c r="B5247" s="149">
        <v>37698</v>
      </c>
      <c r="C5247">
        <v>16.683333999999999</v>
      </c>
      <c r="D5247">
        <v>0</v>
      </c>
      <c r="E5247">
        <v>0</v>
      </c>
      <c r="F5247">
        <v>5245</v>
      </c>
      <c r="G5247">
        <f t="shared" ca="1" si="83"/>
        <v>-4.601644850632516E-3</v>
      </c>
    </row>
    <row r="5248" spans="2:7" x14ac:dyDescent="0.2">
      <c r="B5248" s="149">
        <v>37697</v>
      </c>
      <c r="C5248">
        <v>16.683333999999999</v>
      </c>
      <c r="D5248">
        <v>2.3255833922702026E-2</v>
      </c>
      <c r="E5248">
        <v>2.3255833922702026E-2</v>
      </c>
      <c r="F5248">
        <v>5246</v>
      </c>
      <c r="G5248">
        <f t="shared" ca="1" si="83"/>
        <v>6.3724316357511968E-2</v>
      </c>
    </row>
    <row r="5249" spans="2:7" x14ac:dyDescent="0.2">
      <c r="B5249" s="149">
        <v>37694</v>
      </c>
      <c r="C5249">
        <v>16.304167</v>
      </c>
      <c r="D5249">
        <v>0</v>
      </c>
      <c r="E5249">
        <v>0</v>
      </c>
      <c r="F5249">
        <v>5247</v>
      </c>
      <c r="G5249">
        <f t="shared" ca="1" si="83"/>
        <v>-1.1228467345426704E-2</v>
      </c>
    </row>
    <row r="5250" spans="2:7" x14ac:dyDescent="0.2">
      <c r="B5250" s="149">
        <v>37693</v>
      </c>
      <c r="C5250">
        <v>16.304167</v>
      </c>
      <c r="D5250">
        <v>0</v>
      </c>
      <c r="E5250">
        <v>0</v>
      </c>
      <c r="F5250">
        <v>5248</v>
      </c>
      <c r="G5250">
        <f t="shared" ca="1" si="83"/>
        <v>1.6500905176340588E-3</v>
      </c>
    </row>
    <row r="5251" spans="2:7" x14ac:dyDescent="0.2">
      <c r="B5251" s="149">
        <v>37692</v>
      </c>
      <c r="C5251">
        <v>16.304167</v>
      </c>
      <c r="D5251">
        <v>0</v>
      </c>
      <c r="E5251">
        <v>0</v>
      </c>
      <c r="F5251">
        <v>5249</v>
      </c>
      <c r="G5251">
        <f t="shared" ref="G5251:G5314" ca="1" si="84">_xlfn.NORM.INV(RAND(),$N$5,$N$6)</f>
        <v>-1.0081313124423515E-2</v>
      </c>
    </row>
    <row r="5252" spans="2:7" x14ac:dyDescent="0.2">
      <c r="B5252" s="149">
        <v>37691</v>
      </c>
      <c r="C5252">
        <v>16.304167</v>
      </c>
      <c r="D5252">
        <v>-3.5874514771151104E-2</v>
      </c>
      <c r="E5252">
        <v>-3.5874514771151104E-2</v>
      </c>
      <c r="F5252">
        <v>5250</v>
      </c>
      <c r="G5252">
        <f t="shared" ca="1" si="84"/>
        <v>3.2427261431733891E-2</v>
      </c>
    </row>
    <row r="5253" spans="2:7" x14ac:dyDescent="0.2">
      <c r="B5253" s="149">
        <v>37690</v>
      </c>
      <c r="C5253">
        <v>16.910834999999999</v>
      </c>
      <c r="D5253">
        <v>3.3204742047297654E-2</v>
      </c>
      <c r="E5253">
        <v>3.3204742047297654E-2</v>
      </c>
      <c r="F5253">
        <v>5251</v>
      </c>
      <c r="G5253">
        <f t="shared" ca="1" si="84"/>
        <v>2.4541544111992903E-2</v>
      </c>
    </row>
    <row r="5254" spans="2:7" x14ac:dyDescent="0.2">
      <c r="B5254" s="149">
        <v>37687</v>
      </c>
      <c r="C5254">
        <v>16.367360999999999</v>
      </c>
      <c r="D5254">
        <v>-3.3582203897671206E-2</v>
      </c>
      <c r="E5254">
        <v>-3.3582203897671206E-2</v>
      </c>
      <c r="F5254">
        <v>5252</v>
      </c>
      <c r="G5254">
        <f t="shared" ca="1" si="84"/>
        <v>-6.605474106467954E-2</v>
      </c>
    </row>
    <row r="5255" spans="2:7" x14ac:dyDescent="0.2">
      <c r="B5255" s="149">
        <v>37686</v>
      </c>
      <c r="C5255">
        <v>16.936112999999999</v>
      </c>
      <c r="D5255">
        <v>-2.8985528850478819E-2</v>
      </c>
      <c r="E5255">
        <v>-2.8985528850478819E-2</v>
      </c>
      <c r="F5255">
        <v>5253</v>
      </c>
      <c r="G5255">
        <f t="shared" ca="1" si="84"/>
        <v>1.1476001681527402E-2</v>
      </c>
    </row>
    <row r="5256" spans="2:7" x14ac:dyDescent="0.2">
      <c r="B5256" s="149">
        <v>37685</v>
      </c>
      <c r="C5256">
        <v>17.441669000000001</v>
      </c>
      <c r="D5256">
        <v>6.9767563102119928E-2</v>
      </c>
      <c r="E5256">
        <v>6.9767563102119928E-2</v>
      </c>
      <c r="F5256">
        <v>5254</v>
      </c>
      <c r="G5256">
        <f t="shared" ca="1" si="84"/>
        <v>2.7129386482885733E-2</v>
      </c>
    </row>
    <row r="5257" spans="2:7" x14ac:dyDescent="0.2">
      <c r="B5257" s="149">
        <v>37684</v>
      </c>
      <c r="C5257">
        <v>16.304167</v>
      </c>
      <c r="D5257">
        <v>-3.4763674005155215E-3</v>
      </c>
      <c r="E5257">
        <v>-3.4763674005155215E-3</v>
      </c>
      <c r="F5257">
        <v>5255</v>
      </c>
      <c r="G5257">
        <f t="shared" ca="1" si="84"/>
        <v>-1.3272655768701895E-2</v>
      </c>
    </row>
    <row r="5258" spans="2:7" x14ac:dyDescent="0.2">
      <c r="B5258" s="149">
        <v>37683</v>
      </c>
      <c r="C5258">
        <v>16.361044</v>
      </c>
      <c r="D5258">
        <v>4.2669414270446382E-3</v>
      </c>
      <c r="E5258">
        <v>4.2669414270446382E-3</v>
      </c>
      <c r="F5258">
        <v>5256</v>
      </c>
      <c r="G5258">
        <f t="shared" ca="1" si="84"/>
        <v>-3.2956843450486266E-2</v>
      </c>
    </row>
    <row r="5259" spans="2:7" x14ac:dyDescent="0.2">
      <c r="B5259" s="149">
        <v>37680</v>
      </c>
      <c r="C5259">
        <v>16.291529000000001</v>
      </c>
      <c r="D5259">
        <v>1.5538919749988908E-3</v>
      </c>
      <c r="E5259">
        <v>1.5538919749988908E-3</v>
      </c>
      <c r="F5259">
        <v>5257</v>
      </c>
      <c r="G5259">
        <f t="shared" ca="1" si="84"/>
        <v>-2.6796281185980424E-2</v>
      </c>
    </row>
    <row r="5260" spans="2:7" x14ac:dyDescent="0.2">
      <c r="B5260" s="149">
        <v>37679</v>
      </c>
      <c r="C5260">
        <v>16.266252999999999</v>
      </c>
      <c r="D5260">
        <v>-9.9999044463313889E-3</v>
      </c>
      <c r="E5260">
        <v>-9.9999044463313889E-3</v>
      </c>
      <c r="F5260">
        <v>5258</v>
      </c>
      <c r="G5260">
        <f t="shared" ca="1" si="84"/>
        <v>-1.4815875688971122E-2</v>
      </c>
    </row>
    <row r="5261" spans="2:7" x14ac:dyDescent="0.2">
      <c r="B5261" s="149">
        <v>37678</v>
      </c>
      <c r="C5261">
        <v>16.430557</v>
      </c>
      <c r="D5261">
        <v>3.5444071971699756E-2</v>
      </c>
      <c r="E5261">
        <v>3.5444071971699756E-2</v>
      </c>
      <c r="F5261">
        <v>5259</v>
      </c>
      <c r="G5261">
        <f t="shared" ca="1" si="84"/>
        <v>-3.2753983941516285E-3</v>
      </c>
    </row>
    <row r="5262" spans="2:7" x14ac:dyDescent="0.2">
      <c r="B5262" s="149">
        <v>37677</v>
      </c>
      <c r="C5262">
        <v>15.868126</v>
      </c>
      <c r="D5262">
        <v>0</v>
      </c>
      <c r="E5262">
        <v>0</v>
      </c>
      <c r="F5262">
        <v>5260</v>
      </c>
      <c r="G5262">
        <f t="shared" ca="1" si="84"/>
        <v>2.2226663909429623E-2</v>
      </c>
    </row>
    <row r="5263" spans="2:7" x14ac:dyDescent="0.2">
      <c r="B5263" s="149">
        <v>37676</v>
      </c>
      <c r="C5263">
        <v>15.868126</v>
      </c>
      <c r="D5263">
        <v>-3.5711780667838887E-3</v>
      </c>
      <c r="E5263">
        <v>-3.5711780667838887E-3</v>
      </c>
      <c r="F5263">
        <v>5261</v>
      </c>
      <c r="G5263">
        <f t="shared" ca="1" si="84"/>
        <v>5.5227802559706676E-2</v>
      </c>
    </row>
    <row r="5264" spans="2:7" x14ac:dyDescent="0.2">
      <c r="B5264" s="149">
        <v>37673</v>
      </c>
      <c r="C5264">
        <v>15.924996999999999</v>
      </c>
      <c r="D5264">
        <v>3.983973071411049E-3</v>
      </c>
      <c r="E5264">
        <v>3.983973071411049E-3</v>
      </c>
      <c r="F5264">
        <v>5262</v>
      </c>
      <c r="G5264">
        <f t="shared" ca="1" si="84"/>
        <v>9.2666561299080911E-3</v>
      </c>
    </row>
    <row r="5265" spans="2:7" x14ac:dyDescent="0.2">
      <c r="B5265" s="149">
        <v>37672</v>
      </c>
      <c r="C5265">
        <v>15.861803999999999</v>
      </c>
      <c r="D5265">
        <v>-3.4615564158902282E-2</v>
      </c>
      <c r="E5265">
        <v>-3.4615564158902282E-2</v>
      </c>
      <c r="F5265">
        <v>5263</v>
      </c>
      <c r="G5265">
        <f t="shared" ca="1" si="84"/>
        <v>4.049669457886465E-2</v>
      </c>
    </row>
    <row r="5266" spans="2:7" x14ac:dyDescent="0.2">
      <c r="B5266" s="149">
        <v>37671</v>
      </c>
      <c r="C5266">
        <v>16.430557</v>
      </c>
      <c r="D5266">
        <v>0</v>
      </c>
      <c r="E5266">
        <v>0</v>
      </c>
      <c r="F5266">
        <v>5264</v>
      </c>
      <c r="G5266">
        <f t="shared" ca="1" si="84"/>
        <v>4.5285281171196526E-2</v>
      </c>
    </row>
    <row r="5267" spans="2:7" x14ac:dyDescent="0.2">
      <c r="B5267" s="149">
        <v>37670</v>
      </c>
      <c r="C5267">
        <v>16.430557</v>
      </c>
      <c r="D5267">
        <v>1.801074432712136E-2</v>
      </c>
      <c r="E5267">
        <v>1.801074432712136E-2</v>
      </c>
      <c r="F5267">
        <v>5265</v>
      </c>
      <c r="G5267">
        <f t="shared" ca="1" si="84"/>
        <v>7.71607178288716E-2</v>
      </c>
    </row>
    <row r="5268" spans="2:7" x14ac:dyDescent="0.2">
      <c r="B5268" s="149">
        <v>37669</v>
      </c>
      <c r="C5268">
        <v>16.139866000000001</v>
      </c>
      <c r="D5268">
        <v>2.611503518955316E-2</v>
      </c>
      <c r="E5268">
        <v>2.611503518955316E-2</v>
      </c>
      <c r="F5268">
        <v>5266</v>
      </c>
      <c r="G5268">
        <f t="shared" ca="1" si="84"/>
        <v>-5.6543048123555454E-3</v>
      </c>
    </row>
    <row r="5269" spans="2:7" x14ac:dyDescent="0.2">
      <c r="B5269" s="149">
        <v>37666</v>
      </c>
      <c r="C5269">
        <v>15.729100000000001</v>
      </c>
      <c r="D5269">
        <v>-2.5450397171822899E-2</v>
      </c>
      <c r="E5269">
        <v>-2.5450397171822899E-2</v>
      </c>
      <c r="F5269">
        <v>5267</v>
      </c>
      <c r="G5269">
        <f t="shared" ca="1" si="84"/>
        <v>8.1533879822301619E-2</v>
      </c>
    </row>
    <row r="5270" spans="2:7" x14ac:dyDescent="0.2">
      <c r="B5270" s="149">
        <v>37665</v>
      </c>
      <c r="C5270">
        <v>16.139866000000001</v>
      </c>
      <c r="D5270">
        <v>0</v>
      </c>
      <c r="E5270">
        <v>0</v>
      </c>
      <c r="F5270">
        <v>5268</v>
      </c>
      <c r="G5270">
        <f t="shared" ca="1" si="84"/>
        <v>-3.4571242634405544E-2</v>
      </c>
    </row>
    <row r="5271" spans="2:7" x14ac:dyDescent="0.2">
      <c r="B5271" s="149">
        <v>37664</v>
      </c>
      <c r="C5271">
        <v>16.139866000000001</v>
      </c>
      <c r="D5271">
        <v>-6.2251827461771766E-3</v>
      </c>
      <c r="E5271">
        <v>-6.2251827461771766E-3</v>
      </c>
      <c r="F5271">
        <v>5269</v>
      </c>
      <c r="G5271">
        <f t="shared" ca="1" si="84"/>
        <v>2.5913142748458965E-2</v>
      </c>
    </row>
    <row r="5272" spans="2:7" x14ac:dyDescent="0.2">
      <c r="B5272" s="149">
        <v>37663</v>
      </c>
      <c r="C5272">
        <v>16.240969</v>
      </c>
      <c r="D5272">
        <v>-3.3834822858175705E-2</v>
      </c>
      <c r="E5272">
        <v>-3.3834822858175705E-2</v>
      </c>
      <c r="F5272">
        <v>5270</v>
      </c>
      <c r="G5272">
        <f t="shared" ca="1" si="84"/>
        <v>-2.990252649826191E-2</v>
      </c>
    </row>
    <row r="5273" spans="2:7" x14ac:dyDescent="0.2">
      <c r="B5273" s="149">
        <v>37662</v>
      </c>
      <c r="C5273">
        <v>16.809723000000002</v>
      </c>
      <c r="D5273">
        <v>-2.2777280179835022E-2</v>
      </c>
      <c r="E5273">
        <v>-2.2777280179835022E-2</v>
      </c>
      <c r="F5273">
        <v>5271</v>
      </c>
      <c r="G5273">
        <f t="shared" ca="1" si="84"/>
        <v>1.8768136565019407E-2</v>
      </c>
    </row>
    <row r="5274" spans="2:7" x14ac:dyDescent="0.2">
      <c r="B5274" s="149">
        <v>37659</v>
      </c>
      <c r="C5274">
        <v>17.201526999999999</v>
      </c>
      <c r="D5274">
        <v>7.3524239990141536E-4</v>
      </c>
      <c r="E5274">
        <v>7.3524239990141536E-4</v>
      </c>
      <c r="F5274">
        <v>5272</v>
      </c>
      <c r="G5274">
        <f t="shared" ca="1" si="84"/>
        <v>1.5795542974612956E-2</v>
      </c>
    </row>
    <row r="5275" spans="2:7" x14ac:dyDescent="0.2">
      <c r="B5275" s="149">
        <v>37658</v>
      </c>
      <c r="C5275">
        <v>17.188889</v>
      </c>
      <c r="D5275">
        <v>0</v>
      </c>
      <c r="E5275">
        <v>0</v>
      </c>
      <c r="F5275">
        <v>5273</v>
      </c>
      <c r="G5275">
        <f t="shared" ca="1" si="84"/>
        <v>-1.2500177377882806E-2</v>
      </c>
    </row>
    <row r="5276" spans="2:7" x14ac:dyDescent="0.2">
      <c r="B5276" s="149">
        <v>37657</v>
      </c>
      <c r="C5276">
        <v>17.188889</v>
      </c>
      <c r="D5276">
        <v>1.5304084621466658E-2</v>
      </c>
      <c r="E5276">
        <v>1.5304084621466658E-2</v>
      </c>
      <c r="F5276">
        <v>5274</v>
      </c>
      <c r="G5276">
        <f t="shared" ca="1" si="84"/>
        <v>1.9711551816075316E-2</v>
      </c>
    </row>
    <row r="5277" spans="2:7" x14ac:dyDescent="0.2">
      <c r="B5277" s="149">
        <v>37656</v>
      </c>
      <c r="C5277">
        <v>16.929794000000001</v>
      </c>
      <c r="D5277">
        <v>-7.0421684351462685E-3</v>
      </c>
      <c r="E5277">
        <v>-7.0421684351462685E-3</v>
      </c>
      <c r="F5277">
        <v>5275</v>
      </c>
      <c r="G5277">
        <f t="shared" ca="1" si="84"/>
        <v>1.5941761777111201E-2</v>
      </c>
    </row>
    <row r="5278" spans="2:7" x14ac:dyDescent="0.2">
      <c r="B5278" s="149">
        <v>37655</v>
      </c>
      <c r="C5278">
        <v>17.049862000000001</v>
      </c>
      <c r="D5278">
        <v>1.3523966944703453E-2</v>
      </c>
      <c r="E5278">
        <v>1.3523966944703453E-2</v>
      </c>
      <c r="F5278">
        <v>5276</v>
      </c>
      <c r="G5278">
        <f t="shared" ca="1" si="84"/>
        <v>1.723699299403501E-2</v>
      </c>
    </row>
    <row r="5279" spans="2:7" x14ac:dyDescent="0.2">
      <c r="B5279" s="149">
        <v>37652</v>
      </c>
      <c r="C5279">
        <v>16.822357</v>
      </c>
      <c r="D5279">
        <v>-2.7047077672233792E-2</v>
      </c>
      <c r="E5279">
        <v>-2.7047077672233792E-2</v>
      </c>
      <c r="F5279">
        <v>5277</v>
      </c>
      <c r="G5279">
        <f t="shared" ca="1" si="84"/>
        <v>-1.463586636981706E-2</v>
      </c>
    </row>
    <row r="5280" spans="2:7" x14ac:dyDescent="0.2">
      <c r="B5280" s="149">
        <v>37651</v>
      </c>
      <c r="C5280">
        <v>17.290001</v>
      </c>
      <c r="D5280">
        <v>-1.4598667454333329E-3</v>
      </c>
      <c r="E5280">
        <v>-1.4598667454333329E-3</v>
      </c>
      <c r="F5280">
        <v>5278</v>
      </c>
      <c r="G5280">
        <f t="shared" ca="1" si="84"/>
        <v>2.9015474073969573E-3</v>
      </c>
    </row>
    <row r="5281" spans="2:7" x14ac:dyDescent="0.2">
      <c r="B5281" s="149">
        <v>37650</v>
      </c>
      <c r="C5281">
        <v>17.315279</v>
      </c>
      <c r="D5281">
        <v>0</v>
      </c>
      <c r="E5281">
        <v>0</v>
      </c>
      <c r="F5281">
        <v>5279</v>
      </c>
      <c r="G5281">
        <f t="shared" ca="1" si="84"/>
        <v>-2.3517435646514987E-2</v>
      </c>
    </row>
    <row r="5282" spans="2:7" x14ac:dyDescent="0.2">
      <c r="B5282" s="149">
        <v>37649</v>
      </c>
      <c r="C5282">
        <v>17.315279</v>
      </c>
      <c r="D5282">
        <v>-4.7287978222503968E-2</v>
      </c>
      <c r="E5282">
        <v>-4.7287978222503968E-2</v>
      </c>
      <c r="F5282">
        <v>5280</v>
      </c>
      <c r="G5282">
        <f t="shared" ca="1" si="84"/>
        <v>0.12113513499871673</v>
      </c>
    </row>
    <row r="5283" spans="2:7" x14ac:dyDescent="0.2">
      <c r="B5283" s="149">
        <v>37648</v>
      </c>
      <c r="C5283">
        <v>18.174724999999999</v>
      </c>
      <c r="D5283">
        <v>0</v>
      </c>
      <c r="E5283">
        <v>0</v>
      </c>
      <c r="F5283">
        <v>5281</v>
      </c>
      <c r="G5283">
        <f t="shared" ca="1" si="84"/>
        <v>1.7792110995575778E-2</v>
      </c>
    </row>
    <row r="5284" spans="2:7" x14ac:dyDescent="0.2">
      <c r="B5284" s="149">
        <v>37645</v>
      </c>
      <c r="C5284">
        <v>18.174724999999999</v>
      </c>
      <c r="D5284">
        <v>2.7142865781564038E-2</v>
      </c>
      <c r="E5284">
        <v>2.7142865781564038E-2</v>
      </c>
      <c r="F5284">
        <v>5282</v>
      </c>
      <c r="G5284">
        <f t="shared" ca="1" si="84"/>
        <v>3.4271509235796832E-2</v>
      </c>
    </row>
    <row r="5285" spans="2:7" x14ac:dyDescent="0.2">
      <c r="B5285" s="149">
        <v>37644</v>
      </c>
      <c r="C5285">
        <v>17.694447</v>
      </c>
      <c r="D5285">
        <v>-3.0470638341753249E-2</v>
      </c>
      <c r="E5285">
        <v>-3.0470638341753249E-2</v>
      </c>
      <c r="F5285">
        <v>5283</v>
      </c>
      <c r="G5285">
        <f t="shared" ca="1" si="84"/>
        <v>-3.2456933662779804E-2</v>
      </c>
    </row>
    <row r="5286" spans="2:7" x14ac:dyDescent="0.2">
      <c r="B5286" s="149">
        <v>37643</v>
      </c>
      <c r="C5286">
        <v>18.250553</v>
      </c>
      <c r="D5286">
        <v>0</v>
      </c>
      <c r="E5286">
        <v>0</v>
      </c>
      <c r="F5286">
        <v>5284</v>
      </c>
      <c r="G5286">
        <f t="shared" ca="1" si="84"/>
        <v>4.3863831676365641E-3</v>
      </c>
    </row>
    <row r="5287" spans="2:7" x14ac:dyDescent="0.2">
      <c r="B5287" s="149">
        <v>37642</v>
      </c>
      <c r="C5287">
        <v>18.250553</v>
      </c>
      <c r="D5287">
        <v>0</v>
      </c>
      <c r="E5287">
        <v>0</v>
      </c>
      <c r="F5287">
        <v>5285</v>
      </c>
      <c r="G5287">
        <f t="shared" ca="1" si="84"/>
        <v>5.2369105807727259E-2</v>
      </c>
    </row>
    <row r="5288" spans="2:7" x14ac:dyDescent="0.2">
      <c r="B5288" s="149">
        <v>37641</v>
      </c>
      <c r="C5288">
        <v>18.250553</v>
      </c>
      <c r="D5288">
        <v>-7.5603663704210981E-3</v>
      </c>
      <c r="E5288">
        <v>-7.5603663704210981E-3</v>
      </c>
      <c r="F5288">
        <v>5286</v>
      </c>
      <c r="G5288">
        <f t="shared" ca="1" si="84"/>
        <v>-5.8031583115928419E-3</v>
      </c>
    </row>
    <row r="5289" spans="2:7" x14ac:dyDescent="0.2">
      <c r="B5289" s="149">
        <v>37638</v>
      </c>
      <c r="C5289">
        <v>18.389585</v>
      </c>
      <c r="D5289">
        <v>-9.1932134615050308E-3</v>
      </c>
      <c r="E5289">
        <v>-9.1932134615050308E-3</v>
      </c>
      <c r="F5289">
        <v>5287</v>
      </c>
      <c r="G5289">
        <f t="shared" ca="1" si="84"/>
        <v>4.057166784795339E-3</v>
      </c>
    </row>
    <row r="5290" spans="2:7" x14ac:dyDescent="0.2">
      <c r="B5290" s="149">
        <v>37637</v>
      </c>
      <c r="C5290">
        <v>18.560213000000001</v>
      </c>
      <c r="D5290">
        <v>-8.4401291427800978E-3</v>
      </c>
      <c r="E5290">
        <v>-8.4401291427800978E-3</v>
      </c>
      <c r="F5290">
        <v>5288</v>
      </c>
      <c r="G5290">
        <f t="shared" ca="1" si="84"/>
        <v>-2.3046812764514306E-2</v>
      </c>
    </row>
    <row r="5291" spans="2:7" x14ac:dyDescent="0.2">
      <c r="B5291" s="149">
        <v>37636</v>
      </c>
      <c r="C5291">
        <v>18.718197</v>
      </c>
      <c r="D5291">
        <v>-1.2666566587549343E-2</v>
      </c>
      <c r="E5291">
        <v>-1.2666566587549343E-2</v>
      </c>
      <c r="F5291">
        <v>5289</v>
      </c>
      <c r="G5291">
        <f t="shared" ca="1" si="84"/>
        <v>1.8844308216732709E-2</v>
      </c>
    </row>
    <row r="5292" spans="2:7" x14ac:dyDescent="0.2">
      <c r="B5292" s="149">
        <v>37635</v>
      </c>
      <c r="C5292">
        <v>18.958334000000001</v>
      </c>
      <c r="D5292">
        <v>0</v>
      </c>
      <c r="E5292">
        <v>0</v>
      </c>
      <c r="F5292">
        <v>5290</v>
      </c>
      <c r="G5292">
        <f t="shared" ca="1" si="84"/>
        <v>-2.5385989466272598E-2</v>
      </c>
    </row>
    <row r="5293" spans="2:7" x14ac:dyDescent="0.2">
      <c r="B5293" s="149">
        <v>37634</v>
      </c>
      <c r="C5293">
        <v>18.958334000000001</v>
      </c>
      <c r="D5293">
        <v>1.0100991802810903E-2</v>
      </c>
      <c r="E5293">
        <v>1.0100991802810903E-2</v>
      </c>
      <c r="F5293">
        <v>5291</v>
      </c>
      <c r="G5293">
        <f t="shared" ca="1" si="84"/>
        <v>3.4022864638156243E-2</v>
      </c>
    </row>
    <row r="5294" spans="2:7" x14ac:dyDescent="0.2">
      <c r="B5294" s="149">
        <v>37631</v>
      </c>
      <c r="C5294">
        <v>18.768751000000002</v>
      </c>
      <c r="D5294">
        <v>0</v>
      </c>
      <c r="E5294">
        <v>0</v>
      </c>
      <c r="F5294">
        <v>5292</v>
      </c>
      <c r="G5294">
        <f t="shared" ca="1" si="84"/>
        <v>-3.5976901576829923E-2</v>
      </c>
    </row>
    <row r="5295" spans="2:7" x14ac:dyDescent="0.2">
      <c r="B5295" s="149">
        <v>37630</v>
      </c>
      <c r="C5295">
        <v>18.768751000000002</v>
      </c>
      <c r="D5295">
        <v>-1.3616881906422148E-2</v>
      </c>
      <c r="E5295">
        <v>-1.3616881906422148E-2</v>
      </c>
      <c r="F5295">
        <v>5293</v>
      </c>
      <c r="G5295">
        <f t="shared" ca="1" si="84"/>
        <v>-3.6838421623393595E-3</v>
      </c>
    </row>
    <row r="5296" spans="2:7" x14ac:dyDescent="0.2">
      <c r="B5296" s="149">
        <v>37629</v>
      </c>
      <c r="C5296">
        <v>19.027850999999998</v>
      </c>
      <c r="D5296">
        <v>-6.2704470674278222E-3</v>
      </c>
      <c r="E5296">
        <v>-6.2704470674278222E-3</v>
      </c>
      <c r="F5296">
        <v>5294</v>
      </c>
      <c r="G5296">
        <f t="shared" ca="1" si="84"/>
        <v>-1.0271766482393271E-2</v>
      </c>
    </row>
    <row r="5297" spans="2:7" x14ac:dyDescent="0.2">
      <c r="B5297" s="149">
        <v>37628</v>
      </c>
      <c r="C5297">
        <v>19.147917</v>
      </c>
      <c r="D5297">
        <v>2.3648806319706311E-2</v>
      </c>
      <c r="E5297">
        <v>2.3648806319706311E-2</v>
      </c>
      <c r="F5297">
        <v>5295</v>
      </c>
      <c r="G5297">
        <f t="shared" ca="1" si="84"/>
        <v>1.1151423555000879E-2</v>
      </c>
    </row>
    <row r="5298" spans="2:7" x14ac:dyDescent="0.2">
      <c r="B5298" s="149">
        <v>37627</v>
      </c>
      <c r="C5298">
        <v>18.705552999999998</v>
      </c>
      <c r="D5298">
        <v>-1.3333502827832992E-2</v>
      </c>
      <c r="E5298">
        <v>-1.3333502827832992E-2</v>
      </c>
      <c r="F5298">
        <v>5296</v>
      </c>
      <c r="G5298">
        <f t="shared" ca="1" si="84"/>
        <v>-2.5454563697139016E-3</v>
      </c>
    </row>
    <row r="5299" spans="2:7" x14ac:dyDescent="0.2">
      <c r="B5299" s="149">
        <v>37624</v>
      </c>
      <c r="C5299">
        <v>18.958334000000001</v>
      </c>
      <c r="D5299">
        <v>0</v>
      </c>
      <c r="E5299">
        <v>0</v>
      </c>
      <c r="F5299">
        <v>5297</v>
      </c>
      <c r="G5299">
        <f t="shared" ca="1" si="84"/>
        <v>6.5173040729343101E-2</v>
      </c>
    </row>
    <row r="5300" spans="2:7" x14ac:dyDescent="0.2">
      <c r="B5300" s="149">
        <v>37623</v>
      </c>
      <c r="C5300">
        <v>18.958334000000001</v>
      </c>
      <c r="D5300">
        <v>-1.3157854327113005E-2</v>
      </c>
      <c r="E5300">
        <v>-1.3157854327113005E-2</v>
      </c>
      <c r="F5300">
        <v>5298</v>
      </c>
      <c r="G5300">
        <f t="shared" ca="1" si="84"/>
        <v>-2.9196801470609331E-2</v>
      </c>
    </row>
    <row r="5301" spans="2:7" x14ac:dyDescent="0.2">
      <c r="B5301" s="149">
        <v>37622</v>
      </c>
      <c r="C5301">
        <v>19.211110999999999</v>
      </c>
      <c r="D5301">
        <v>-1.6817588295268592E-2</v>
      </c>
      <c r="E5301">
        <v>-1.6817588295268592E-2</v>
      </c>
      <c r="F5301">
        <v>5299</v>
      </c>
      <c r="G5301">
        <f t="shared" ca="1" si="84"/>
        <v>5.1198800649453341E-2</v>
      </c>
    </row>
    <row r="5302" spans="2:7" x14ac:dyDescent="0.2">
      <c r="B5302" s="149">
        <v>37621</v>
      </c>
      <c r="C5302">
        <v>19.539722000000001</v>
      </c>
      <c r="D5302">
        <v>3.7583905304731213E-2</v>
      </c>
      <c r="E5302">
        <v>3.7583905304731213E-2</v>
      </c>
      <c r="F5302">
        <v>5300</v>
      </c>
      <c r="G5302">
        <f t="shared" ca="1" si="84"/>
        <v>7.8500336123762879E-3</v>
      </c>
    </row>
    <row r="5303" spans="2:7" x14ac:dyDescent="0.2">
      <c r="B5303" s="149">
        <v>37620</v>
      </c>
      <c r="C5303">
        <v>18.831944</v>
      </c>
      <c r="D5303">
        <v>-2.0059491807335759E-2</v>
      </c>
      <c r="E5303">
        <v>-2.0059491807335759E-2</v>
      </c>
      <c r="F5303">
        <v>5301</v>
      </c>
      <c r="G5303">
        <f t="shared" ca="1" si="84"/>
        <v>2.9736943946455624E-2</v>
      </c>
    </row>
    <row r="5304" spans="2:7" x14ac:dyDescent="0.2">
      <c r="B5304" s="149">
        <v>37617</v>
      </c>
      <c r="C5304">
        <v>19.217435999999999</v>
      </c>
      <c r="D5304">
        <v>-1.2662012851697536E-2</v>
      </c>
      <c r="E5304">
        <v>-1.2662012851697536E-2</v>
      </c>
      <c r="F5304">
        <v>5302</v>
      </c>
      <c r="G5304">
        <f t="shared" ca="1" si="84"/>
        <v>4.2371904334170353E-2</v>
      </c>
    </row>
    <row r="5305" spans="2:7" x14ac:dyDescent="0.2">
      <c r="B5305" s="149">
        <v>37616</v>
      </c>
      <c r="C5305">
        <v>19.463888000000001</v>
      </c>
      <c r="D5305">
        <v>1.6259017914149077E-3</v>
      </c>
      <c r="E5305">
        <v>1.6259017914149077E-3</v>
      </c>
      <c r="F5305">
        <v>5303</v>
      </c>
      <c r="G5305">
        <f t="shared" ca="1" si="84"/>
        <v>5.2735660372678012E-3</v>
      </c>
    </row>
    <row r="5306" spans="2:7" x14ac:dyDescent="0.2">
      <c r="B5306" s="149">
        <v>37615</v>
      </c>
      <c r="C5306">
        <v>19.432293000000001</v>
      </c>
      <c r="D5306">
        <v>0</v>
      </c>
      <c r="E5306">
        <v>0</v>
      </c>
      <c r="F5306">
        <v>5304</v>
      </c>
      <c r="G5306">
        <f t="shared" ca="1" si="84"/>
        <v>2.1372001728948143E-2</v>
      </c>
    </row>
    <row r="5307" spans="2:7" x14ac:dyDescent="0.2">
      <c r="B5307" s="149">
        <v>37614</v>
      </c>
      <c r="C5307">
        <v>19.432293000000001</v>
      </c>
      <c r="D5307">
        <v>4.9020297349710558E-3</v>
      </c>
      <c r="E5307">
        <v>4.9020297349710558E-3</v>
      </c>
      <c r="F5307">
        <v>5305</v>
      </c>
      <c r="G5307">
        <f t="shared" ca="1" si="84"/>
        <v>2.3384713333899704E-2</v>
      </c>
    </row>
    <row r="5308" spans="2:7" x14ac:dyDescent="0.2">
      <c r="B5308" s="149">
        <v>37613</v>
      </c>
      <c r="C5308">
        <v>19.337499999999999</v>
      </c>
      <c r="D5308">
        <v>1.9999964131869281E-2</v>
      </c>
      <c r="E5308">
        <v>1.9999964131869281E-2</v>
      </c>
      <c r="F5308">
        <v>5306</v>
      </c>
      <c r="G5308">
        <f t="shared" ca="1" si="84"/>
        <v>-1.6016152778664309E-2</v>
      </c>
    </row>
    <row r="5309" spans="2:7" x14ac:dyDescent="0.2">
      <c r="B5309" s="149">
        <v>37610</v>
      </c>
      <c r="C5309">
        <v>18.958334000000001</v>
      </c>
      <c r="D5309">
        <v>0</v>
      </c>
      <c r="E5309">
        <v>0</v>
      </c>
      <c r="F5309">
        <v>5307</v>
      </c>
      <c r="G5309">
        <f t="shared" ca="1" si="84"/>
        <v>4.7540983478255854E-2</v>
      </c>
    </row>
    <row r="5310" spans="2:7" x14ac:dyDescent="0.2">
      <c r="B5310" s="149">
        <v>37609</v>
      </c>
      <c r="C5310">
        <v>18.958334000000001</v>
      </c>
      <c r="D5310">
        <v>6.7114685557688927E-3</v>
      </c>
      <c r="E5310">
        <v>6.7114685557688927E-3</v>
      </c>
      <c r="F5310">
        <v>5308</v>
      </c>
      <c r="G5310">
        <f t="shared" ca="1" si="84"/>
        <v>-8.3777725545705443E-4</v>
      </c>
    </row>
    <row r="5311" spans="2:7" x14ac:dyDescent="0.2">
      <c r="B5311" s="149">
        <v>37608</v>
      </c>
      <c r="C5311">
        <v>18.831944</v>
      </c>
      <c r="D5311">
        <v>0</v>
      </c>
      <c r="E5311">
        <v>0</v>
      </c>
      <c r="F5311">
        <v>5309</v>
      </c>
      <c r="G5311">
        <f t="shared" ca="1" si="84"/>
        <v>-3.9266704797840203E-2</v>
      </c>
    </row>
    <row r="5312" spans="2:7" x14ac:dyDescent="0.2">
      <c r="B5312" s="149">
        <v>37607</v>
      </c>
      <c r="C5312">
        <v>18.831944</v>
      </c>
      <c r="D5312">
        <v>3.0785164837991808E-2</v>
      </c>
      <c r="E5312">
        <v>3.0785164837991808E-2</v>
      </c>
      <c r="F5312">
        <v>5310</v>
      </c>
      <c r="G5312">
        <f t="shared" ca="1" si="84"/>
        <v>-4.1242677193164864E-2</v>
      </c>
    </row>
    <row r="5313" spans="2:7" x14ac:dyDescent="0.2">
      <c r="B5313" s="149">
        <v>37606</v>
      </c>
      <c r="C5313">
        <v>18.269514000000001</v>
      </c>
      <c r="D5313">
        <v>-2.8235328409878302E-2</v>
      </c>
      <c r="E5313">
        <v>-2.8235328409878302E-2</v>
      </c>
      <c r="F5313">
        <v>5311</v>
      </c>
      <c r="G5313">
        <f t="shared" ca="1" si="84"/>
        <v>-3.2297944111976916E-2</v>
      </c>
    </row>
    <row r="5314" spans="2:7" x14ac:dyDescent="0.2">
      <c r="B5314" s="149">
        <v>37603</v>
      </c>
      <c r="C5314">
        <v>18.800348</v>
      </c>
      <c r="D5314">
        <v>-1.6777874870486235E-3</v>
      </c>
      <c r="E5314">
        <v>-1.6777874870486235E-3</v>
      </c>
      <c r="F5314">
        <v>5312</v>
      </c>
      <c r="G5314">
        <f t="shared" ca="1" si="84"/>
        <v>-3.2203625569349789E-2</v>
      </c>
    </row>
    <row r="5315" spans="2:7" x14ac:dyDescent="0.2">
      <c r="B5315" s="149">
        <v>37602</v>
      </c>
      <c r="C5315">
        <v>18.831944</v>
      </c>
      <c r="D5315">
        <v>2.7586176414786411E-2</v>
      </c>
      <c r="E5315">
        <v>2.7586176414786411E-2</v>
      </c>
      <c r="F5315">
        <v>5313</v>
      </c>
      <c r="G5315">
        <f t="shared" ref="G5315:G5378" ca="1" si="85">_xlfn.NORM.INV(RAND(),$N$5,$N$6)</f>
        <v>4.616738578367266E-2</v>
      </c>
    </row>
    <row r="5316" spans="2:7" x14ac:dyDescent="0.2">
      <c r="B5316" s="149">
        <v>37601</v>
      </c>
      <c r="C5316">
        <v>18.326388999999999</v>
      </c>
      <c r="D5316">
        <v>1.0452943037489565E-2</v>
      </c>
      <c r="E5316">
        <v>1.0452943037489565E-2</v>
      </c>
      <c r="F5316">
        <v>5314</v>
      </c>
      <c r="G5316">
        <f t="shared" ca="1" si="85"/>
        <v>4.9953411782881832E-2</v>
      </c>
    </row>
    <row r="5317" spans="2:7" x14ac:dyDescent="0.2">
      <c r="B5317" s="149">
        <v>37600</v>
      </c>
      <c r="C5317">
        <v>18.136806</v>
      </c>
      <c r="D5317">
        <v>-3.6912705347891858E-2</v>
      </c>
      <c r="E5317">
        <v>-3.6912705347891858E-2</v>
      </c>
      <c r="F5317">
        <v>5315</v>
      </c>
      <c r="G5317">
        <f t="shared" ca="1" si="85"/>
        <v>-4.3101460892591342E-2</v>
      </c>
    </row>
    <row r="5318" spans="2:7" x14ac:dyDescent="0.2">
      <c r="B5318" s="149">
        <v>37599</v>
      </c>
      <c r="C5318">
        <v>18.831944</v>
      </c>
      <c r="D5318">
        <v>2.6917604443419622E-3</v>
      </c>
      <c r="E5318">
        <v>2.6917604443419622E-3</v>
      </c>
      <c r="F5318">
        <v>5316</v>
      </c>
      <c r="G5318">
        <f t="shared" ca="1" si="85"/>
        <v>-6.4848131757887034E-2</v>
      </c>
    </row>
    <row r="5319" spans="2:7" x14ac:dyDescent="0.2">
      <c r="B5319" s="149">
        <v>37596</v>
      </c>
      <c r="C5319">
        <v>18.781389000000001</v>
      </c>
      <c r="D5319">
        <v>3.7347148287860336E-2</v>
      </c>
      <c r="E5319">
        <v>3.7347148287860336E-2</v>
      </c>
      <c r="F5319">
        <v>5317</v>
      </c>
      <c r="G5319">
        <f t="shared" ca="1" si="85"/>
        <v>1.891896692758328E-2</v>
      </c>
    </row>
    <row r="5320" spans="2:7" x14ac:dyDescent="0.2">
      <c r="B5320" s="149">
        <v>37595</v>
      </c>
      <c r="C5320">
        <v>18.105211000000001</v>
      </c>
      <c r="D5320">
        <v>5.2631199050327945E-3</v>
      </c>
      <c r="E5320">
        <v>5.2631199050327945E-3</v>
      </c>
      <c r="F5320">
        <v>5318</v>
      </c>
      <c r="G5320">
        <f t="shared" ca="1" si="85"/>
        <v>-1.6320670565794438E-2</v>
      </c>
    </row>
    <row r="5321" spans="2:7" x14ac:dyDescent="0.2">
      <c r="B5321" s="149">
        <v>37594</v>
      </c>
      <c r="C5321">
        <v>18.01042</v>
      </c>
      <c r="D5321">
        <v>-2.397253963901378E-2</v>
      </c>
      <c r="E5321">
        <v>-2.397253963901378E-2</v>
      </c>
      <c r="F5321">
        <v>5319</v>
      </c>
      <c r="G5321">
        <f t="shared" ca="1" si="85"/>
        <v>1.215953768324598E-2</v>
      </c>
    </row>
    <row r="5322" spans="2:7" x14ac:dyDescent="0.2">
      <c r="B5322" s="149">
        <v>37593</v>
      </c>
      <c r="C5322">
        <v>18.452780000000001</v>
      </c>
      <c r="D5322">
        <v>-1.6834950817984695E-2</v>
      </c>
      <c r="E5322">
        <v>-1.6834950817984695E-2</v>
      </c>
      <c r="F5322">
        <v>5320</v>
      </c>
      <c r="G5322">
        <f t="shared" ca="1" si="85"/>
        <v>2.9368529007261761E-2</v>
      </c>
    </row>
    <row r="5323" spans="2:7" x14ac:dyDescent="0.2">
      <c r="B5323" s="149">
        <v>37592</v>
      </c>
      <c r="C5323">
        <v>18.768751000000002</v>
      </c>
      <c r="D5323">
        <v>3.3785689201491892E-3</v>
      </c>
      <c r="E5323">
        <v>3.3785689201491892E-3</v>
      </c>
      <c r="F5323">
        <v>5321</v>
      </c>
      <c r="G5323">
        <f t="shared" ca="1" si="85"/>
        <v>1.8412031812011585E-2</v>
      </c>
    </row>
    <row r="5324" spans="2:7" x14ac:dyDescent="0.2">
      <c r="B5324" s="149">
        <v>37589</v>
      </c>
      <c r="C5324">
        <v>18.705552999999998</v>
      </c>
      <c r="D5324">
        <v>-6.0444315026512204E-3</v>
      </c>
      <c r="E5324">
        <v>-6.0444315026512204E-3</v>
      </c>
      <c r="F5324">
        <v>5322</v>
      </c>
      <c r="G5324">
        <f t="shared" ca="1" si="85"/>
        <v>9.4169880233656883E-2</v>
      </c>
    </row>
    <row r="5325" spans="2:7" x14ac:dyDescent="0.2">
      <c r="B5325" s="149">
        <v>37588</v>
      </c>
      <c r="C5325">
        <v>18.819305</v>
      </c>
      <c r="D5325">
        <v>0</v>
      </c>
      <c r="E5325">
        <v>0</v>
      </c>
      <c r="F5325">
        <v>5323</v>
      </c>
      <c r="G5325">
        <f t="shared" ca="1" si="85"/>
        <v>-8.2827770160776554E-2</v>
      </c>
    </row>
    <row r="5326" spans="2:7" x14ac:dyDescent="0.2">
      <c r="B5326" s="149">
        <v>37587</v>
      </c>
      <c r="C5326">
        <v>18.819305</v>
      </c>
      <c r="D5326">
        <v>-6.7114685557688924E-4</v>
      </c>
      <c r="E5326">
        <v>-6.7114685557688924E-4</v>
      </c>
      <c r="F5326">
        <v>5324</v>
      </c>
      <c r="G5326">
        <f t="shared" ca="1" si="85"/>
        <v>8.9130291542995788E-2</v>
      </c>
    </row>
    <row r="5327" spans="2:7" x14ac:dyDescent="0.2">
      <c r="B5327" s="149">
        <v>37586</v>
      </c>
      <c r="C5327">
        <v>18.831944</v>
      </c>
      <c r="D5327">
        <v>3.7049571937111361E-3</v>
      </c>
      <c r="E5327">
        <v>3.7049571937111361E-3</v>
      </c>
      <c r="F5327">
        <v>5325</v>
      </c>
      <c r="G5327">
        <f t="shared" ca="1" si="85"/>
        <v>1.0415541449991971E-2</v>
      </c>
    </row>
    <row r="5328" spans="2:7" x14ac:dyDescent="0.2">
      <c r="B5328" s="149">
        <v>37585</v>
      </c>
      <c r="C5328">
        <v>18.762429999999998</v>
      </c>
      <c r="D5328">
        <v>2.4499680540559825E-2</v>
      </c>
      <c r="E5328">
        <v>2.4499680540559825E-2</v>
      </c>
      <c r="F5328">
        <v>5326</v>
      </c>
      <c r="G5328">
        <f t="shared" ca="1" si="85"/>
        <v>1.8907548755990097E-2</v>
      </c>
    </row>
    <row r="5329" spans="2:7" x14ac:dyDescent="0.2">
      <c r="B5329" s="149">
        <v>37582</v>
      </c>
      <c r="C5329">
        <v>18.313749000000001</v>
      </c>
      <c r="D5329">
        <v>6.2500003434067843E-3</v>
      </c>
      <c r="E5329">
        <v>6.2500003434067843E-3</v>
      </c>
      <c r="F5329">
        <v>5327</v>
      </c>
      <c r="G5329">
        <f t="shared" ca="1" si="85"/>
        <v>6.4493724087888477E-2</v>
      </c>
    </row>
    <row r="5330" spans="2:7" x14ac:dyDescent="0.2">
      <c r="B5330" s="149">
        <v>37581</v>
      </c>
      <c r="C5330">
        <v>18.199998999999998</v>
      </c>
      <c r="D5330">
        <v>1.4084350872313165E-2</v>
      </c>
      <c r="E5330">
        <v>1.4084350872313165E-2</v>
      </c>
      <c r="F5330">
        <v>5328</v>
      </c>
      <c r="G5330">
        <f t="shared" ca="1" si="85"/>
        <v>3.751665316626125E-3</v>
      </c>
    </row>
    <row r="5331" spans="2:7" x14ac:dyDescent="0.2">
      <c r="B5331" s="149">
        <v>37580</v>
      </c>
      <c r="C5331">
        <v>17.947223999999999</v>
      </c>
      <c r="D5331">
        <v>1.247791384877826E-2</v>
      </c>
      <c r="E5331">
        <v>1.247791384877826E-2</v>
      </c>
      <c r="F5331">
        <v>5329</v>
      </c>
      <c r="G5331">
        <f t="shared" ca="1" si="85"/>
        <v>-4.9485525417075446E-2</v>
      </c>
    </row>
    <row r="5332" spans="2:7" x14ac:dyDescent="0.2">
      <c r="B5332" s="149">
        <v>37579</v>
      </c>
      <c r="C5332">
        <v>17.726040000000001</v>
      </c>
      <c r="D5332">
        <v>0</v>
      </c>
      <c r="E5332">
        <v>0</v>
      </c>
      <c r="F5332">
        <v>5330</v>
      </c>
      <c r="G5332">
        <f t="shared" ca="1" si="85"/>
        <v>-2.0959556758345096E-2</v>
      </c>
    </row>
    <row r="5333" spans="2:7" x14ac:dyDescent="0.2">
      <c r="B5333" s="149">
        <v>37578</v>
      </c>
      <c r="C5333">
        <v>17.726040000000001</v>
      </c>
      <c r="D5333">
        <v>-2.6041704727566038E-2</v>
      </c>
      <c r="E5333">
        <v>-2.6041704727566038E-2</v>
      </c>
      <c r="F5333">
        <v>5331</v>
      </c>
      <c r="G5333">
        <f t="shared" ca="1" si="85"/>
        <v>-5.4012647140991327E-2</v>
      </c>
    </row>
    <row r="5334" spans="2:7" x14ac:dyDescent="0.2">
      <c r="B5334" s="149">
        <v>37575</v>
      </c>
      <c r="C5334">
        <v>18.199998999999998</v>
      </c>
      <c r="D5334">
        <v>2.8571223503057089E-2</v>
      </c>
      <c r="E5334">
        <v>2.8571223503057089E-2</v>
      </c>
      <c r="F5334">
        <v>5332</v>
      </c>
      <c r="G5334">
        <f t="shared" ca="1" si="85"/>
        <v>-1.6831981063392235E-2</v>
      </c>
    </row>
    <row r="5335" spans="2:7" x14ac:dyDescent="0.2">
      <c r="B5335" s="149">
        <v>37574</v>
      </c>
      <c r="C5335">
        <v>17.694447</v>
      </c>
      <c r="D5335">
        <v>8.6453210619249037E-3</v>
      </c>
      <c r="E5335">
        <v>8.6453210619249037E-3</v>
      </c>
      <c r="F5335">
        <v>5333</v>
      </c>
      <c r="G5335">
        <f t="shared" ca="1" si="85"/>
        <v>-2.1243898432937093E-2</v>
      </c>
    </row>
    <row r="5336" spans="2:7" x14ac:dyDescent="0.2">
      <c r="B5336" s="149">
        <v>37573</v>
      </c>
      <c r="C5336">
        <v>17.542784000000001</v>
      </c>
      <c r="D5336">
        <v>-1.7974467709317601E-3</v>
      </c>
      <c r="E5336">
        <v>-1.7974467709317601E-3</v>
      </c>
      <c r="F5336">
        <v>5334</v>
      </c>
      <c r="G5336">
        <f t="shared" ca="1" si="85"/>
        <v>3.8157788990222145E-2</v>
      </c>
    </row>
    <row r="5337" spans="2:7" x14ac:dyDescent="0.2">
      <c r="B5337" s="149">
        <v>37572</v>
      </c>
      <c r="C5337">
        <v>17.574373000000001</v>
      </c>
      <c r="D5337">
        <v>1.8681104341881014E-2</v>
      </c>
      <c r="E5337">
        <v>1.8681104341881014E-2</v>
      </c>
      <c r="F5337">
        <v>5335</v>
      </c>
      <c r="G5337">
        <f t="shared" ca="1" si="85"/>
        <v>6.7577043533462089E-3</v>
      </c>
    </row>
    <row r="5338" spans="2:7" x14ac:dyDescent="0.2">
      <c r="B5338" s="149">
        <v>37571</v>
      </c>
      <c r="C5338">
        <v>17.252085000000001</v>
      </c>
      <c r="D5338">
        <v>1.7138570769343272E-2</v>
      </c>
      <c r="E5338">
        <v>1.7138570769343272E-2</v>
      </c>
      <c r="F5338">
        <v>5336</v>
      </c>
      <c r="G5338">
        <f t="shared" ca="1" si="85"/>
        <v>-2.1294613350064141E-2</v>
      </c>
    </row>
    <row r="5339" spans="2:7" x14ac:dyDescent="0.2">
      <c r="B5339" s="149">
        <v>37568</v>
      </c>
      <c r="C5339">
        <v>16.961390999999999</v>
      </c>
      <c r="D5339">
        <v>0</v>
      </c>
      <c r="E5339">
        <v>0</v>
      </c>
      <c r="F5339">
        <v>5337</v>
      </c>
      <c r="G5339">
        <f t="shared" ca="1" si="85"/>
        <v>-4.0664136867287211E-2</v>
      </c>
    </row>
    <row r="5340" spans="2:7" x14ac:dyDescent="0.2">
      <c r="B5340" s="149">
        <v>37567</v>
      </c>
      <c r="C5340">
        <v>16.961390999999999</v>
      </c>
      <c r="D5340">
        <v>3.3500272185560329E-2</v>
      </c>
      <c r="E5340">
        <v>3.3500272185560329E-2</v>
      </c>
      <c r="F5340">
        <v>5338</v>
      </c>
      <c r="G5340">
        <f t="shared" ca="1" si="85"/>
        <v>-1.6300122469190517E-2</v>
      </c>
    </row>
    <row r="5341" spans="2:7" x14ac:dyDescent="0.2">
      <c r="B5341" s="149">
        <v>37566</v>
      </c>
      <c r="C5341">
        <v>16.411598000000001</v>
      </c>
      <c r="D5341">
        <v>0</v>
      </c>
      <c r="E5341">
        <v>0</v>
      </c>
      <c r="F5341">
        <v>5339</v>
      </c>
      <c r="G5341">
        <f t="shared" ca="1" si="85"/>
        <v>1.4585900982271163E-2</v>
      </c>
    </row>
    <row r="5342" spans="2:7" x14ac:dyDescent="0.2">
      <c r="B5342" s="149">
        <v>37565</v>
      </c>
      <c r="C5342">
        <v>16.411598000000001</v>
      </c>
      <c r="D5342">
        <v>-7.250008999998693E-2</v>
      </c>
      <c r="E5342">
        <v>-7.250008999998693E-2</v>
      </c>
      <c r="F5342">
        <v>5340</v>
      </c>
      <c r="G5342">
        <f t="shared" ca="1" si="85"/>
        <v>6.1746744712478437E-2</v>
      </c>
    </row>
    <row r="5343" spans="2:7" x14ac:dyDescent="0.2">
      <c r="B5343" s="149">
        <v>37564</v>
      </c>
      <c r="C5343">
        <v>17.694447</v>
      </c>
      <c r="D5343">
        <v>6.78872203430093E-2</v>
      </c>
      <c r="E5343">
        <v>6.78872203430093E-2</v>
      </c>
      <c r="F5343">
        <v>5341</v>
      </c>
      <c r="G5343">
        <f t="shared" ca="1" si="85"/>
        <v>4.7813370050452456E-3</v>
      </c>
    </row>
    <row r="5344" spans="2:7" x14ac:dyDescent="0.2">
      <c r="B5344" s="149">
        <v>37561</v>
      </c>
      <c r="C5344">
        <v>16.569583999999999</v>
      </c>
      <c r="D5344">
        <v>2.7429395164350716E-2</v>
      </c>
      <c r="E5344">
        <v>2.7429395164350716E-2</v>
      </c>
      <c r="F5344">
        <v>5342</v>
      </c>
      <c r="G5344">
        <f t="shared" ca="1" si="85"/>
        <v>-2.1960804974417575E-2</v>
      </c>
    </row>
    <row r="5345" spans="2:7" x14ac:dyDescent="0.2">
      <c r="B5345" s="149">
        <v>37560</v>
      </c>
      <c r="C5345">
        <v>16.127223999999998</v>
      </c>
      <c r="D5345">
        <v>-4.9534383221683083E-2</v>
      </c>
      <c r="E5345">
        <v>-4.9534383221683083E-2</v>
      </c>
      <c r="F5345">
        <v>5343</v>
      </c>
      <c r="G5345">
        <f t="shared" ca="1" si="85"/>
        <v>-2.8488537940058109E-2</v>
      </c>
    </row>
    <row r="5346" spans="2:7" x14ac:dyDescent="0.2">
      <c r="B5346" s="149">
        <v>37559</v>
      </c>
      <c r="C5346">
        <v>16.967708999999999</v>
      </c>
      <c r="D5346">
        <v>1.5122886238656879E-2</v>
      </c>
      <c r="E5346">
        <v>1.5122886238656879E-2</v>
      </c>
      <c r="F5346">
        <v>5344</v>
      </c>
      <c r="G5346">
        <f t="shared" ca="1" si="85"/>
        <v>-7.5997096437073128E-3</v>
      </c>
    </row>
    <row r="5347" spans="2:7" x14ac:dyDescent="0.2">
      <c r="B5347" s="149">
        <v>37558</v>
      </c>
      <c r="C5347">
        <v>16.714931</v>
      </c>
      <c r="D5347">
        <v>3.3203138280176674E-2</v>
      </c>
      <c r="E5347">
        <v>3.3203138280176674E-2</v>
      </c>
      <c r="F5347">
        <v>5345</v>
      </c>
      <c r="G5347">
        <f t="shared" ca="1" si="85"/>
        <v>-5.0141238383726826E-3</v>
      </c>
    </row>
    <row r="5348" spans="2:7" x14ac:dyDescent="0.2">
      <c r="B5348" s="149">
        <v>37557</v>
      </c>
      <c r="C5348">
        <v>16.177778</v>
      </c>
      <c r="D5348">
        <v>-1.3487562625922551E-2</v>
      </c>
      <c r="E5348">
        <v>-1.3487562625922551E-2</v>
      </c>
      <c r="F5348">
        <v>5346</v>
      </c>
      <c r="G5348">
        <f t="shared" ca="1" si="85"/>
        <v>-2.0956994918813102E-2</v>
      </c>
    </row>
    <row r="5349" spans="2:7" x14ac:dyDescent="0.2">
      <c r="B5349" s="149">
        <v>37554</v>
      </c>
      <c r="C5349">
        <v>16.398959999999999</v>
      </c>
      <c r="D5349">
        <v>2.528654512415934E-2</v>
      </c>
      <c r="E5349">
        <v>2.528654512415934E-2</v>
      </c>
      <c r="F5349">
        <v>5347</v>
      </c>
      <c r="G5349">
        <f t="shared" ca="1" si="85"/>
        <v>8.397258791598335E-3</v>
      </c>
    </row>
    <row r="5350" spans="2:7" x14ac:dyDescent="0.2">
      <c r="B5350" s="149">
        <v>37553</v>
      </c>
      <c r="C5350">
        <v>15.994514000000001</v>
      </c>
      <c r="D5350">
        <v>4.3652755476187004E-3</v>
      </c>
      <c r="E5350">
        <v>4.3652755476187004E-3</v>
      </c>
      <c r="F5350">
        <v>5348</v>
      </c>
      <c r="G5350">
        <f t="shared" ca="1" si="85"/>
        <v>-1.4738802261612918E-2</v>
      </c>
    </row>
    <row r="5351" spans="2:7" x14ac:dyDescent="0.2">
      <c r="B5351" s="149">
        <v>37552</v>
      </c>
      <c r="C5351">
        <v>15.924996999999999</v>
      </c>
      <c r="D5351">
        <v>-2.0598794632105458E-2</v>
      </c>
      <c r="E5351">
        <v>-2.0598794632105458E-2</v>
      </c>
      <c r="F5351">
        <v>5349</v>
      </c>
      <c r="G5351">
        <f t="shared" ca="1" si="85"/>
        <v>-4.7221022571814701E-2</v>
      </c>
    </row>
    <row r="5352" spans="2:7" x14ac:dyDescent="0.2">
      <c r="B5352" s="149">
        <v>37551</v>
      </c>
      <c r="C5352">
        <v>16.259931999999999</v>
      </c>
      <c r="D5352">
        <v>-2.4639766046932528E-2</v>
      </c>
      <c r="E5352">
        <v>-2.4639766046932528E-2</v>
      </c>
      <c r="F5352">
        <v>5350</v>
      </c>
      <c r="G5352">
        <f t="shared" ca="1" si="85"/>
        <v>3.3022819060382944E-2</v>
      </c>
    </row>
    <row r="5353" spans="2:7" x14ac:dyDescent="0.2">
      <c r="B5353" s="149">
        <v>37550</v>
      </c>
      <c r="C5353">
        <v>16.670694000000001</v>
      </c>
      <c r="D5353">
        <v>-3.0147090949275351E-2</v>
      </c>
      <c r="E5353">
        <v>-3.0147090949275351E-2</v>
      </c>
      <c r="F5353">
        <v>5351</v>
      </c>
      <c r="G5353">
        <f t="shared" ca="1" si="85"/>
        <v>-4.3267174799945594E-2</v>
      </c>
    </row>
    <row r="5354" spans="2:7" x14ac:dyDescent="0.2">
      <c r="B5354" s="149">
        <v>37547</v>
      </c>
      <c r="C5354">
        <v>17.188889</v>
      </c>
      <c r="D5354">
        <v>4.6153760946753011E-2</v>
      </c>
      <c r="E5354">
        <v>4.6153760946753011E-2</v>
      </c>
      <c r="F5354">
        <v>5352</v>
      </c>
      <c r="G5354">
        <f t="shared" ca="1" si="85"/>
        <v>-2.6636742216767748E-2</v>
      </c>
    </row>
    <row r="5355" spans="2:7" x14ac:dyDescent="0.2">
      <c r="B5355" s="149">
        <v>37546</v>
      </c>
      <c r="C5355">
        <v>16.430557</v>
      </c>
      <c r="D5355">
        <v>-1.9194934126489831E-3</v>
      </c>
      <c r="E5355">
        <v>-1.9194934126489831E-3</v>
      </c>
      <c r="F5355">
        <v>5353</v>
      </c>
      <c r="G5355">
        <f t="shared" ca="1" si="85"/>
        <v>3.1375255492956097E-2</v>
      </c>
    </row>
    <row r="5356" spans="2:7" x14ac:dyDescent="0.2">
      <c r="B5356" s="149">
        <v>37545</v>
      </c>
      <c r="C5356">
        <v>16.462156</v>
      </c>
      <c r="D5356">
        <v>-3.5185109428851544E-2</v>
      </c>
      <c r="E5356">
        <v>-3.5185109428851544E-2</v>
      </c>
      <c r="F5356">
        <v>5354</v>
      </c>
      <c r="G5356">
        <f t="shared" ca="1" si="85"/>
        <v>-2.7871598753560916E-2</v>
      </c>
    </row>
    <row r="5357" spans="2:7" x14ac:dyDescent="0.2">
      <c r="B5357" s="149">
        <v>37544</v>
      </c>
      <c r="C5357">
        <v>17.062501999999999</v>
      </c>
      <c r="D5357">
        <v>0</v>
      </c>
      <c r="E5357">
        <v>0</v>
      </c>
      <c r="F5357">
        <v>5355</v>
      </c>
      <c r="G5357">
        <f t="shared" ca="1" si="85"/>
        <v>7.1057867595440416E-2</v>
      </c>
    </row>
    <row r="5358" spans="2:7" x14ac:dyDescent="0.2">
      <c r="B5358" s="149">
        <v>37543</v>
      </c>
      <c r="C5358">
        <v>17.062501999999999</v>
      </c>
      <c r="D5358">
        <v>0</v>
      </c>
      <c r="E5358">
        <v>0</v>
      </c>
      <c r="F5358">
        <v>5356</v>
      </c>
      <c r="G5358">
        <f t="shared" ca="1" si="85"/>
        <v>-1.8364979346404638E-2</v>
      </c>
    </row>
    <row r="5359" spans="2:7" x14ac:dyDescent="0.2">
      <c r="B5359" s="149">
        <v>37540</v>
      </c>
      <c r="C5359">
        <v>17.062501999999999</v>
      </c>
      <c r="D5359">
        <v>3.846156889264303E-2</v>
      </c>
      <c r="E5359">
        <v>3.846156889264303E-2</v>
      </c>
      <c r="F5359">
        <v>5357</v>
      </c>
      <c r="G5359">
        <f t="shared" ca="1" si="85"/>
        <v>-5.9458123989546953E-2</v>
      </c>
    </row>
    <row r="5360" spans="2:7" x14ac:dyDescent="0.2">
      <c r="B5360" s="149">
        <v>37539</v>
      </c>
      <c r="C5360">
        <v>16.430557</v>
      </c>
      <c r="D5360">
        <v>-3.8468371126383491E-4</v>
      </c>
      <c r="E5360">
        <v>-3.8468371126383491E-4</v>
      </c>
      <c r="F5360">
        <v>5358</v>
      </c>
      <c r="G5360">
        <f t="shared" ca="1" si="85"/>
        <v>-5.8958682124019895E-3</v>
      </c>
    </row>
    <row r="5361" spans="2:7" x14ac:dyDescent="0.2">
      <c r="B5361" s="149">
        <v>37538</v>
      </c>
      <c r="C5361">
        <v>16.436879999999999</v>
      </c>
      <c r="D5361">
        <v>0</v>
      </c>
      <c r="E5361">
        <v>0</v>
      </c>
      <c r="F5361">
        <v>5359</v>
      </c>
      <c r="G5361">
        <f t="shared" ca="1" si="85"/>
        <v>2.6041294883826324E-2</v>
      </c>
    </row>
    <row r="5362" spans="2:7" x14ac:dyDescent="0.2">
      <c r="B5362" s="149">
        <v>37537</v>
      </c>
      <c r="C5362">
        <v>16.436879999999999</v>
      </c>
      <c r="D5362">
        <v>1.8004069444772054E-2</v>
      </c>
      <c r="E5362">
        <v>1.8004069444772054E-2</v>
      </c>
      <c r="F5362">
        <v>5360</v>
      </c>
      <c r="G5362">
        <f t="shared" ca="1" si="85"/>
        <v>2.6372085893941639E-2</v>
      </c>
    </row>
    <row r="5363" spans="2:7" x14ac:dyDescent="0.2">
      <c r="B5363" s="149">
        <v>37536</v>
      </c>
      <c r="C5363">
        <v>16.146183000000001</v>
      </c>
      <c r="D5363">
        <v>1.1881101745917033E-2</v>
      </c>
      <c r="E5363">
        <v>1.1881101745917033E-2</v>
      </c>
      <c r="F5363">
        <v>5361</v>
      </c>
      <c r="G5363">
        <f t="shared" ca="1" si="85"/>
        <v>2.0468775172568995E-2</v>
      </c>
    </row>
    <row r="5364" spans="2:7" x14ac:dyDescent="0.2">
      <c r="B5364" s="149">
        <v>37533</v>
      </c>
      <c r="C5364">
        <v>15.956600999999999</v>
      </c>
      <c r="D5364">
        <v>-1.9797911270234742E-2</v>
      </c>
      <c r="E5364">
        <v>-1.9797911270234742E-2</v>
      </c>
      <c r="F5364">
        <v>5362</v>
      </c>
      <c r="G5364">
        <f t="shared" ca="1" si="85"/>
        <v>-2.3647562331292143E-2</v>
      </c>
    </row>
    <row r="5365" spans="2:7" x14ac:dyDescent="0.2">
      <c r="B5365" s="149">
        <v>37532</v>
      </c>
      <c r="C5365">
        <v>16.278888999999999</v>
      </c>
      <c r="D5365">
        <v>-1.6794097559526006E-2</v>
      </c>
      <c r="E5365">
        <v>-1.6794097559526006E-2</v>
      </c>
      <c r="F5365">
        <v>5363</v>
      </c>
      <c r="G5365">
        <f t="shared" ca="1" si="85"/>
        <v>-1.0545787380376965E-2</v>
      </c>
    </row>
    <row r="5366" spans="2:7" x14ac:dyDescent="0.2">
      <c r="B5366" s="149">
        <v>37531</v>
      </c>
      <c r="C5366">
        <v>16.556947999999998</v>
      </c>
      <c r="D5366">
        <v>0</v>
      </c>
      <c r="E5366">
        <v>0</v>
      </c>
      <c r="F5366">
        <v>5364</v>
      </c>
      <c r="G5366">
        <f t="shared" ca="1" si="85"/>
        <v>5.9392596018735908E-2</v>
      </c>
    </row>
    <row r="5367" spans="2:7" x14ac:dyDescent="0.2">
      <c r="B5367" s="149">
        <v>37530</v>
      </c>
      <c r="C5367">
        <v>16.556947999999998</v>
      </c>
      <c r="D5367">
        <v>-1.6516246897312046E-2</v>
      </c>
      <c r="E5367">
        <v>-1.6516246897312046E-2</v>
      </c>
      <c r="F5367">
        <v>5365</v>
      </c>
      <c r="G5367">
        <f t="shared" ca="1" si="85"/>
        <v>-2.7505746472966813E-2</v>
      </c>
    </row>
    <row r="5368" spans="2:7" x14ac:dyDescent="0.2">
      <c r="B5368" s="149">
        <v>37529</v>
      </c>
      <c r="C5368">
        <v>16.834999</v>
      </c>
      <c r="D5368">
        <v>-1.3333507594607092E-2</v>
      </c>
      <c r="E5368">
        <v>-1.3333507594607092E-2</v>
      </c>
      <c r="F5368">
        <v>5366</v>
      </c>
      <c r="G5368">
        <f t="shared" ca="1" si="85"/>
        <v>-1.4669076005348492E-3</v>
      </c>
    </row>
    <row r="5369" spans="2:7" x14ac:dyDescent="0.2">
      <c r="B5369" s="149">
        <v>37526</v>
      </c>
      <c r="C5369">
        <v>17.062501999999999</v>
      </c>
      <c r="D5369">
        <v>0</v>
      </c>
      <c r="E5369">
        <v>0</v>
      </c>
      <c r="F5369">
        <v>5367</v>
      </c>
      <c r="G5369">
        <f t="shared" ca="1" si="85"/>
        <v>5.1585909978688144E-2</v>
      </c>
    </row>
    <row r="5370" spans="2:7" x14ac:dyDescent="0.2">
      <c r="B5370" s="149">
        <v>37525</v>
      </c>
      <c r="C5370">
        <v>17.062501999999999</v>
      </c>
      <c r="D5370">
        <v>0</v>
      </c>
      <c r="E5370">
        <v>0</v>
      </c>
      <c r="F5370">
        <v>5368</v>
      </c>
      <c r="G5370">
        <f t="shared" ca="1" si="85"/>
        <v>8.5478832148401407E-2</v>
      </c>
    </row>
    <row r="5371" spans="2:7" x14ac:dyDescent="0.2">
      <c r="B5371" s="149">
        <v>37524</v>
      </c>
      <c r="C5371">
        <v>17.062501999999999</v>
      </c>
      <c r="D5371">
        <v>3.6468248751864475E-2</v>
      </c>
      <c r="E5371">
        <v>3.6468248751864475E-2</v>
      </c>
      <c r="F5371">
        <v>5369</v>
      </c>
      <c r="G5371">
        <f t="shared" ca="1" si="85"/>
        <v>-7.2973072967934503E-3</v>
      </c>
    </row>
    <row r="5372" spans="2:7" x14ac:dyDescent="0.2">
      <c r="B5372" s="149">
        <v>37523</v>
      </c>
      <c r="C5372">
        <v>16.462156</v>
      </c>
      <c r="D5372">
        <v>-1.3257422047655364E-2</v>
      </c>
      <c r="E5372">
        <v>-1.3257422047655364E-2</v>
      </c>
      <c r="F5372">
        <v>5370</v>
      </c>
      <c r="G5372">
        <f t="shared" ca="1" si="85"/>
        <v>-7.1988943703358548E-3</v>
      </c>
    </row>
    <row r="5373" spans="2:7" x14ac:dyDescent="0.2">
      <c r="B5373" s="149">
        <v>37522</v>
      </c>
      <c r="C5373">
        <v>16.683333999999999</v>
      </c>
      <c r="D5373">
        <v>1.3824699406052675E-2</v>
      </c>
      <c r="E5373">
        <v>1.3824699406052675E-2</v>
      </c>
      <c r="F5373">
        <v>5371</v>
      </c>
      <c r="G5373">
        <f t="shared" ca="1" si="85"/>
        <v>4.4667654079514077E-2</v>
      </c>
    </row>
    <row r="5374" spans="2:7" x14ac:dyDescent="0.2">
      <c r="B5374" s="149">
        <v>37519</v>
      </c>
      <c r="C5374">
        <v>16.455836999999999</v>
      </c>
      <c r="D5374">
        <v>-3.6269278026417474E-2</v>
      </c>
      <c r="E5374">
        <v>-3.6269278026417474E-2</v>
      </c>
      <c r="F5374">
        <v>5372</v>
      </c>
      <c r="G5374">
        <f t="shared" ca="1" si="85"/>
        <v>2.4346045723603417E-2</v>
      </c>
    </row>
    <row r="5375" spans="2:7" x14ac:dyDescent="0.2">
      <c r="B5375" s="149">
        <v>37518</v>
      </c>
      <c r="C5375">
        <v>17.075140000000001</v>
      </c>
      <c r="D5375">
        <v>-7.3994381015104723E-4</v>
      </c>
      <c r="E5375">
        <v>-7.3994381015104723E-4</v>
      </c>
      <c r="F5375">
        <v>5373</v>
      </c>
      <c r="G5375">
        <f t="shared" ca="1" si="85"/>
        <v>-6.963730055618006E-2</v>
      </c>
    </row>
    <row r="5376" spans="2:7" x14ac:dyDescent="0.2">
      <c r="B5376" s="149">
        <v>37517</v>
      </c>
      <c r="C5376">
        <v>17.087783999999999</v>
      </c>
      <c r="D5376">
        <v>-1.6727185011667076E-2</v>
      </c>
      <c r="E5376">
        <v>-1.6727185011667076E-2</v>
      </c>
      <c r="F5376">
        <v>5374</v>
      </c>
      <c r="G5376">
        <f t="shared" ca="1" si="85"/>
        <v>1.6120823531100212E-2</v>
      </c>
    </row>
    <row r="5377" spans="2:7" x14ac:dyDescent="0.2">
      <c r="B5377" s="149">
        <v>37516</v>
      </c>
      <c r="C5377">
        <v>17.378477</v>
      </c>
      <c r="D5377">
        <v>1.3638186361871963E-2</v>
      </c>
      <c r="E5377">
        <v>1.3638186361871963E-2</v>
      </c>
      <c r="F5377">
        <v>5375</v>
      </c>
      <c r="G5377">
        <f t="shared" ca="1" si="85"/>
        <v>3.3801295334321774E-2</v>
      </c>
    </row>
    <row r="5378" spans="2:7" x14ac:dyDescent="0.2">
      <c r="B5378" s="149">
        <v>37515</v>
      </c>
      <c r="C5378">
        <v>17.144655</v>
      </c>
      <c r="D5378">
        <v>-6.2270734232993171E-3</v>
      </c>
      <c r="E5378">
        <v>-6.2270734232993171E-3</v>
      </c>
      <c r="F5378">
        <v>5376</v>
      </c>
      <c r="G5378">
        <f t="shared" ca="1" si="85"/>
        <v>5.114361923709225E-3</v>
      </c>
    </row>
    <row r="5379" spans="2:7" x14ac:dyDescent="0.2">
      <c r="B5379" s="149">
        <v>37512</v>
      </c>
      <c r="C5379">
        <v>17.252085000000001</v>
      </c>
      <c r="D5379">
        <v>-2.9217508381234915E-3</v>
      </c>
      <c r="E5379">
        <v>-2.9217508381234915E-3</v>
      </c>
      <c r="F5379">
        <v>5377</v>
      </c>
      <c r="G5379">
        <f t="shared" ref="G5379:G5442" ca="1" si="86">_xlfn.NORM.INV(RAND(),$N$5,$N$6)</f>
        <v>4.1696634907209068E-2</v>
      </c>
    </row>
    <row r="5380" spans="2:7" x14ac:dyDescent="0.2">
      <c r="B5380" s="149">
        <v>37511</v>
      </c>
      <c r="C5380">
        <v>17.302638999999999</v>
      </c>
      <c r="D5380">
        <v>0.30505258144907066</v>
      </c>
      <c r="E5380">
        <v>0.30505258144907066</v>
      </c>
      <c r="F5380">
        <v>5378</v>
      </c>
      <c r="G5380">
        <f t="shared" ca="1" si="86"/>
        <v>2.1814308042376964E-2</v>
      </c>
    </row>
    <row r="5381" spans="2:7" x14ac:dyDescent="0.2">
      <c r="B5381" s="149">
        <v>37510</v>
      </c>
      <c r="C5381">
        <v>13.258193</v>
      </c>
      <c r="D5381">
        <v>4.9334099187863809E-3</v>
      </c>
      <c r="E5381">
        <v>4.9334099187863809E-3</v>
      </c>
      <c r="F5381">
        <v>5379</v>
      </c>
      <c r="G5381">
        <f t="shared" ca="1" si="86"/>
        <v>-5.5250953837103059E-2</v>
      </c>
    </row>
    <row r="5382" spans="2:7" x14ac:dyDescent="0.2">
      <c r="B5382" s="149">
        <v>37509</v>
      </c>
      <c r="C5382">
        <v>13.193106</v>
      </c>
      <c r="D5382">
        <v>0</v>
      </c>
      <c r="E5382">
        <v>0</v>
      </c>
      <c r="F5382">
        <v>5380</v>
      </c>
      <c r="G5382">
        <f t="shared" ca="1" si="86"/>
        <v>-3.8464315079151254E-2</v>
      </c>
    </row>
    <row r="5383" spans="2:7" x14ac:dyDescent="0.2">
      <c r="B5383" s="149">
        <v>37508</v>
      </c>
      <c r="C5383">
        <v>13.193106</v>
      </c>
      <c r="D5383">
        <v>-4.5289860709539401E-2</v>
      </c>
      <c r="E5383">
        <v>-4.5289860709539401E-2</v>
      </c>
      <c r="F5383">
        <v>5381</v>
      </c>
      <c r="G5383">
        <f t="shared" ca="1" si="86"/>
        <v>-2.3615909409663696E-2</v>
      </c>
    </row>
    <row r="5384" spans="2:7" x14ac:dyDescent="0.2">
      <c r="B5384" s="149">
        <v>37505</v>
      </c>
      <c r="C5384">
        <v>13.818965</v>
      </c>
      <c r="D5384">
        <v>-6.8370234041794948E-3</v>
      </c>
      <c r="E5384">
        <v>-6.8370234041794948E-3</v>
      </c>
      <c r="F5384">
        <v>5382</v>
      </c>
      <c r="G5384">
        <f t="shared" ca="1" si="86"/>
        <v>3.1573825759306048E-2</v>
      </c>
    </row>
    <row r="5385" spans="2:7" x14ac:dyDescent="0.2">
      <c r="B5385" s="149">
        <v>37504</v>
      </c>
      <c r="C5385">
        <v>13.914096000000001</v>
      </c>
      <c r="D5385">
        <v>2.0940883645607072E-2</v>
      </c>
      <c r="E5385">
        <v>2.0940883645607072E-2</v>
      </c>
      <c r="F5385">
        <v>5383</v>
      </c>
      <c r="G5385">
        <f t="shared" ca="1" si="86"/>
        <v>-2.7466820368815283E-2</v>
      </c>
    </row>
    <row r="5386" spans="2:7" x14ac:dyDescent="0.2">
      <c r="B5386" s="149">
        <v>37503</v>
      </c>
      <c r="C5386">
        <v>13.628698999999999</v>
      </c>
      <c r="D5386">
        <v>1.2648541227089064E-2</v>
      </c>
      <c r="E5386">
        <v>1.2648541227089064E-2</v>
      </c>
      <c r="F5386">
        <v>5384</v>
      </c>
      <c r="G5386">
        <f t="shared" ca="1" si="86"/>
        <v>-9.2142292507135029E-3</v>
      </c>
    </row>
    <row r="5387" spans="2:7" x14ac:dyDescent="0.2">
      <c r="B5387" s="149">
        <v>37502</v>
      </c>
      <c r="C5387">
        <v>13.458468999999999</v>
      </c>
      <c r="D5387">
        <v>-7.385566968642219E-3</v>
      </c>
      <c r="E5387">
        <v>-7.385566968642219E-3</v>
      </c>
      <c r="F5387">
        <v>5385</v>
      </c>
      <c r="G5387">
        <f t="shared" ca="1" si="86"/>
        <v>-6.5434806100595017E-2</v>
      </c>
    </row>
    <row r="5388" spans="2:7" x14ac:dyDescent="0.2">
      <c r="B5388" s="149">
        <v>37501</v>
      </c>
      <c r="C5388">
        <v>13.558607</v>
      </c>
      <c r="D5388">
        <v>-3.2857201959592651E-2</v>
      </c>
      <c r="E5388">
        <v>-3.2857201959592651E-2</v>
      </c>
      <c r="F5388">
        <v>5386</v>
      </c>
      <c r="G5388">
        <f t="shared" ca="1" si="86"/>
        <v>3.664200421136455E-2</v>
      </c>
    </row>
    <row r="5389" spans="2:7" x14ac:dyDescent="0.2">
      <c r="B5389" s="149">
        <v>37498</v>
      </c>
      <c r="C5389">
        <v>14.01924</v>
      </c>
      <c r="D5389">
        <v>3.4355524314980825E-2</v>
      </c>
      <c r="E5389">
        <v>3.4355524314980825E-2</v>
      </c>
      <c r="F5389">
        <v>5387</v>
      </c>
      <c r="G5389">
        <f t="shared" ca="1" si="86"/>
        <v>2.9990054191469002E-2</v>
      </c>
    </row>
    <row r="5390" spans="2:7" x14ac:dyDescent="0.2">
      <c r="B5390" s="149">
        <v>37497</v>
      </c>
      <c r="C5390">
        <v>13.553599</v>
      </c>
      <c r="D5390">
        <v>-3.1485028054822915E-2</v>
      </c>
      <c r="E5390">
        <v>-3.1485028054822915E-2</v>
      </c>
      <c r="F5390">
        <v>5388</v>
      </c>
      <c r="G5390">
        <f t="shared" ca="1" si="86"/>
        <v>-5.7973175306674334E-2</v>
      </c>
    </row>
    <row r="5391" spans="2:7" x14ac:dyDescent="0.2">
      <c r="B5391" s="149">
        <v>37496</v>
      </c>
      <c r="C5391">
        <v>13.994206999999999</v>
      </c>
      <c r="D5391">
        <v>-4.9319571111834687E-2</v>
      </c>
      <c r="E5391">
        <v>-4.9319571111834687E-2</v>
      </c>
      <c r="F5391">
        <v>5389</v>
      </c>
      <c r="G5391">
        <f t="shared" ca="1" si="86"/>
        <v>8.5090271466485724E-3</v>
      </c>
    </row>
    <row r="5392" spans="2:7" x14ac:dyDescent="0.2">
      <c r="B5392" s="149">
        <v>37495</v>
      </c>
      <c r="C5392">
        <v>14.720200999999999</v>
      </c>
      <c r="D5392">
        <v>0</v>
      </c>
      <c r="E5392">
        <v>0</v>
      </c>
      <c r="F5392">
        <v>5390</v>
      </c>
      <c r="G5392">
        <f t="shared" ca="1" si="86"/>
        <v>-2.8552549093860725E-2</v>
      </c>
    </row>
    <row r="5393" spans="2:7" x14ac:dyDescent="0.2">
      <c r="B5393" s="149">
        <v>37494</v>
      </c>
      <c r="C5393">
        <v>14.720200999999999</v>
      </c>
      <c r="D5393">
        <v>2.0833385345193627E-2</v>
      </c>
      <c r="E5393">
        <v>2.0833385345193627E-2</v>
      </c>
      <c r="F5393">
        <v>5391</v>
      </c>
      <c r="G5393">
        <f t="shared" ca="1" si="86"/>
        <v>2.4155161113942163E-2</v>
      </c>
    </row>
    <row r="5394" spans="2:7" x14ac:dyDescent="0.2">
      <c r="B5394" s="149">
        <v>37491</v>
      </c>
      <c r="C5394">
        <v>14.419788</v>
      </c>
      <c r="D5394">
        <v>1.2302179591645987E-2</v>
      </c>
      <c r="E5394">
        <v>1.2302179591645987E-2</v>
      </c>
      <c r="F5394">
        <v>5392</v>
      </c>
      <c r="G5394">
        <f t="shared" ca="1" si="86"/>
        <v>7.3483107859622363E-4</v>
      </c>
    </row>
    <row r="5395" spans="2:7" x14ac:dyDescent="0.2">
      <c r="B5395" s="149">
        <v>37490</v>
      </c>
      <c r="C5395">
        <v>14.244548999999999</v>
      </c>
      <c r="D5395">
        <v>-1.1466312869818487E-2</v>
      </c>
      <c r="E5395">
        <v>-1.1466312869818487E-2</v>
      </c>
      <c r="F5395">
        <v>5393</v>
      </c>
      <c r="G5395">
        <f t="shared" ca="1" si="86"/>
        <v>1.0035762361182208E-2</v>
      </c>
    </row>
    <row r="5396" spans="2:7" x14ac:dyDescent="0.2">
      <c r="B5396" s="149">
        <v>37489</v>
      </c>
      <c r="C5396">
        <v>14.409776000000001</v>
      </c>
      <c r="D5396">
        <v>8.0561800330978643E-3</v>
      </c>
      <c r="E5396">
        <v>8.0561800330978643E-3</v>
      </c>
      <c r="F5396">
        <v>5394</v>
      </c>
      <c r="G5396">
        <f t="shared" ca="1" si="86"/>
        <v>-6.4702317058158839E-3</v>
      </c>
    </row>
    <row r="5397" spans="2:7" x14ac:dyDescent="0.2">
      <c r="B5397" s="149">
        <v>37488</v>
      </c>
      <c r="C5397">
        <v>14.294616</v>
      </c>
      <c r="D5397">
        <v>2.3297373910019445E-2</v>
      </c>
      <c r="E5397">
        <v>2.3297373910019445E-2</v>
      </c>
      <c r="F5397">
        <v>5395</v>
      </c>
      <c r="G5397">
        <f t="shared" ca="1" si="86"/>
        <v>6.2631504455958831E-2</v>
      </c>
    </row>
    <row r="5398" spans="2:7" x14ac:dyDescent="0.2">
      <c r="B5398" s="149">
        <v>37487</v>
      </c>
      <c r="C5398">
        <v>13.969170999999999</v>
      </c>
      <c r="D5398">
        <v>3.5969987723346651E-3</v>
      </c>
      <c r="E5398">
        <v>3.5969987723346651E-3</v>
      </c>
      <c r="F5398">
        <v>5396</v>
      </c>
      <c r="G5398">
        <f t="shared" ca="1" si="86"/>
        <v>1.7836871179347281E-2</v>
      </c>
    </row>
    <row r="5399" spans="2:7" x14ac:dyDescent="0.2">
      <c r="B5399" s="149">
        <v>37484</v>
      </c>
      <c r="C5399">
        <v>13.919104000000001</v>
      </c>
      <c r="D5399">
        <v>1.3119578515125322E-2</v>
      </c>
      <c r="E5399">
        <v>1.3119578515125322E-2</v>
      </c>
      <c r="F5399">
        <v>5397</v>
      </c>
      <c r="G5399">
        <f t="shared" ca="1" si="86"/>
        <v>-1.1620549658338109E-2</v>
      </c>
    </row>
    <row r="5400" spans="2:7" x14ac:dyDescent="0.2">
      <c r="B5400" s="149">
        <v>37483</v>
      </c>
      <c r="C5400">
        <v>13.738856</v>
      </c>
      <c r="D5400">
        <v>0</v>
      </c>
      <c r="E5400">
        <v>0</v>
      </c>
      <c r="F5400">
        <v>5398</v>
      </c>
      <c r="G5400">
        <f t="shared" ca="1" si="86"/>
        <v>1.9453503003442087E-2</v>
      </c>
    </row>
    <row r="5401" spans="2:7" x14ac:dyDescent="0.2">
      <c r="B5401" s="149">
        <v>37482</v>
      </c>
      <c r="C5401">
        <v>13.738856</v>
      </c>
      <c r="D5401">
        <v>-1.2949684117598418E-2</v>
      </c>
      <c r="E5401">
        <v>-1.2949684117598418E-2</v>
      </c>
      <c r="F5401">
        <v>5399</v>
      </c>
      <c r="G5401">
        <f t="shared" ca="1" si="86"/>
        <v>-3.108531874634524E-3</v>
      </c>
    </row>
    <row r="5402" spans="2:7" x14ac:dyDescent="0.2">
      <c r="B5402" s="149">
        <v>37481</v>
      </c>
      <c r="C5402">
        <v>13.919104000000001</v>
      </c>
      <c r="D5402">
        <v>-8.9125290492053123E-3</v>
      </c>
      <c r="E5402">
        <v>-8.9125290492053123E-3</v>
      </c>
      <c r="F5402">
        <v>5400</v>
      </c>
      <c r="G5402">
        <f t="shared" ca="1" si="86"/>
        <v>-4.0407919069872358E-2</v>
      </c>
    </row>
    <row r="5403" spans="2:7" x14ac:dyDescent="0.2">
      <c r="B5403" s="149">
        <v>37480</v>
      </c>
      <c r="C5403">
        <v>14.044274</v>
      </c>
      <c r="D5403">
        <v>-4.9663566304159442E-3</v>
      </c>
      <c r="E5403">
        <v>-4.9663566304159442E-3</v>
      </c>
      <c r="F5403">
        <v>5401</v>
      </c>
      <c r="G5403">
        <f t="shared" ca="1" si="86"/>
        <v>3.4529579728890369E-2</v>
      </c>
    </row>
    <row r="5404" spans="2:7" x14ac:dyDescent="0.2">
      <c r="B5404" s="149">
        <v>37477</v>
      </c>
      <c r="C5404">
        <v>14.114371</v>
      </c>
      <c r="D5404">
        <v>-2.0500318672545679E-2</v>
      </c>
      <c r="E5404">
        <v>-2.0500318672545679E-2</v>
      </c>
      <c r="F5404">
        <v>5402</v>
      </c>
      <c r="G5404">
        <f t="shared" ca="1" si="86"/>
        <v>2.3022134234431262E-2</v>
      </c>
    </row>
    <row r="5405" spans="2:7" x14ac:dyDescent="0.2">
      <c r="B5405" s="149">
        <v>37476</v>
      </c>
      <c r="C5405">
        <v>14.409776000000001</v>
      </c>
      <c r="D5405">
        <v>-6.9432366134645584E-4</v>
      </c>
      <c r="E5405">
        <v>-6.9432366134645584E-4</v>
      </c>
      <c r="F5405">
        <v>5403</v>
      </c>
      <c r="G5405">
        <f t="shared" ca="1" si="86"/>
        <v>-2.653492564878894E-2</v>
      </c>
    </row>
    <row r="5406" spans="2:7" x14ac:dyDescent="0.2">
      <c r="B5406" s="149">
        <v>37475</v>
      </c>
      <c r="C5406">
        <v>14.419788</v>
      </c>
      <c r="D5406">
        <v>-3.4717995318617493E-4</v>
      </c>
      <c r="E5406">
        <v>-3.4717995318617493E-4</v>
      </c>
      <c r="F5406">
        <v>5404</v>
      </c>
      <c r="G5406">
        <f t="shared" ca="1" si="86"/>
        <v>5.817678537900367E-2</v>
      </c>
    </row>
    <row r="5407" spans="2:7" x14ac:dyDescent="0.2">
      <c r="B5407" s="149">
        <v>37474</v>
      </c>
      <c r="C5407">
        <v>14.424796000000001</v>
      </c>
      <c r="D5407">
        <v>3.4730052896756342E-4</v>
      </c>
      <c r="E5407">
        <v>3.4730052896756342E-4</v>
      </c>
      <c r="F5407">
        <v>5405</v>
      </c>
      <c r="G5407">
        <f t="shared" ca="1" si="86"/>
        <v>1.6914167367279669E-2</v>
      </c>
    </row>
    <row r="5408" spans="2:7" x14ac:dyDescent="0.2">
      <c r="B5408" s="149">
        <v>37473</v>
      </c>
      <c r="C5408">
        <v>14.419788</v>
      </c>
      <c r="D5408">
        <v>2.8571306290497957E-2</v>
      </c>
      <c r="E5408">
        <v>2.8571306290497957E-2</v>
      </c>
      <c r="F5408">
        <v>5406</v>
      </c>
      <c r="G5408">
        <f t="shared" ca="1" si="86"/>
        <v>2.8746790432551701E-2</v>
      </c>
    </row>
    <row r="5409" spans="2:7" x14ac:dyDescent="0.2">
      <c r="B5409" s="149">
        <v>37470</v>
      </c>
      <c r="C5409">
        <v>14.01924</v>
      </c>
      <c r="D5409">
        <v>1.0101199326034342E-2</v>
      </c>
      <c r="E5409">
        <v>1.0101199326034342E-2</v>
      </c>
      <c r="F5409">
        <v>5407</v>
      </c>
      <c r="G5409">
        <f t="shared" ca="1" si="86"/>
        <v>-2.2657849970351765E-2</v>
      </c>
    </row>
    <row r="5410" spans="2:7" x14ac:dyDescent="0.2">
      <c r="B5410" s="149">
        <v>37469</v>
      </c>
      <c r="C5410">
        <v>13.879045</v>
      </c>
      <c r="D5410">
        <v>-6.8076996591641533E-3</v>
      </c>
      <c r="E5410">
        <v>-6.8076996591641533E-3</v>
      </c>
      <c r="F5410">
        <v>5408</v>
      </c>
      <c r="G5410">
        <f t="shared" ca="1" si="86"/>
        <v>9.7384841998606114E-2</v>
      </c>
    </row>
    <row r="5411" spans="2:7" x14ac:dyDescent="0.2">
      <c r="B5411" s="149">
        <v>37468</v>
      </c>
      <c r="C5411">
        <v>13.974176999999999</v>
      </c>
      <c r="D5411">
        <v>-5.0680286227069882E-2</v>
      </c>
      <c r="E5411">
        <v>-5.0680286227069882E-2</v>
      </c>
      <c r="F5411">
        <v>5409</v>
      </c>
      <c r="G5411">
        <f t="shared" ca="1" si="86"/>
        <v>8.679999522493026E-2</v>
      </c>
    </row>
    <row r="5412" spans="2:7" x14ac:dyDescent="0.2">
      <c r="B5412" s="149">
        <v>37467</v>
      </c>
      <c r="C5412">
        <v>14.720200999999999</v>
      </c>
      <c r="D5412">
        <v>-6.7566614713282756E-3</v>
      </c>
      <c r="E5412">
        <v>-6.7566614713282756E-3</v>
      </c>
      <c r="F5412">
        <v>5410</v>
      </c>
      <c r="G5412">
        <f t="shared" ca="1" si="86"/>
        <v>1.6448964050014746E-2</v>
      </c>
    </row>
    <row r="5413" spans="2:7" x14ac:dyDescent="0.2">
      <c r="B5413" s="149">
        <v>37466</v>
      </c>
      <c r="C5413">
        <v>14.820337</v>
      </c>
      <c r="D5413">
        <v>3.389782542213656E-3</v>
      </c>
      <c r="E5413">
        <v>3.389782542213656E-3</v>
      </c>
      <c r="F5413">
        <v>5411</v>
      </c>
      <c r="G5413">
        <f t="shared" ca="1" si="86"/>
        <v>-1.7194553595579955E-2</v>
      </c>
    </row>
    <row r="5414" spans="2:7" x14ac:dyDescent="0.2">
      <c r="B5414" s="149">
        <v>37463</v>
      </c>
      <c r="C5414">
        <v>14.770269000000001</v>
      </c>
      <c r="D5414">
        <v>-6.0647786323834137E-3</v>
      </c>
      <c r="E5414">
        <v>-6.0647786323834137E-3</v>
      </c>
      <c r="F5414">
        <v>5412</v>
      </c>
      <c r="G5414">
        <f t="shared" ca="1" si="86"/>
        <v>-4.0081958609383163E-3</v>
      </c>
    </row>
    <row r="5415" spans="2:7" x14ac:dyDescent="0.2">
      <c r="B5415" s="149">
        <v>37462</v>
      </c>
      <c r="C5415">
        <v>14.860393999999999</v>
      </c>
      <c r="D5415">
        <v>-2.5607036950217842E-2</v>
      </c>
      <c r="E5415">
        <v>-2.5607036950217842E-2</v>
      </c>
      <c r="F5415">
        <v>5413</v>
      </c>
      <c r="G5415">
        <f t="shared" ca="1" si="86"/>
        <v>-1.3991286256090859E-2</v>
      </c>
    </row>
    <row r="5416" spans="2:7" x14ac:dyDescent="0.2">
      <c r="B5416" s="149">
        <v>37461</v>
      </c>
      <c r="C5416">
        <v>15.250925000000001</v>
      </c>
      <c r="D5416">
        <v>-2.4343613398397863E-2</v>
      </c>
      <c r="E5416">
        <v>-2.4343613398397863E-2</v>
      </c>
      <c r="F5416">
        <v>5414</v>
      </c>
      <c r="G5416">
        <f t="shared" ca="1" si="86"/>
        <v>3.4641480449895443E-2</v>
      </c>
    </row>
    <row r="5417" spans="2:7" x14ac:dyDescent="0.2">
      <c r="B5417" s="149">
        <v>37460</v>
      </c>
      <c r="C5417">
        <v>15.631451</v>
      </c>
      <c r="D5417">
        <v>-2.650451967003864E-2</v>
      </c>
      <c r="E5417">
        <v>-2.650451967003864E-2</v>
      </c>
      <c r="F5417">
        <v>5415</v>
      </c>
      <c r="G5417">
        <f t="shared" ca="1" si="86"/>
        <v>-6.6299705177091967E-2</v>
      </c>
    </row>
    <row r="5418" spans="2:7" x14ac:dyDescent="0.2">
      <c r="B5418" s="149">
        <v>37459</v>
      </c>
      <c r="C5418">
        <v>16.057034999999999</v>
      </c>
      <c r="D5418">
        <v>-2.2851900648408193E-2</v>
      </c>
      <c r="E5418">
        <v>-2.2851900648408193E-2</v>
      </c>
      <c r="F5418">
        <v>5416</v>
      </c>
      <c r="G5418">
        <f t="shared" ca="1" si="86"/>
        <v>5.0717791639420556E-2</v>
      </c>
    </row>
    <row r="5419" spans="2:7" x14ac:dyDescent="0.2">
      <c r="B5419" s="149">
        <v>37456</v>
      </c>
      <c r="C5419">
        <v>16.432549999999999</v>
      </c>
      <c r="D5419">
        <v>-3.9508196960862933E-2</v>
      </c>
      <c r="E5419">
        <v>-3.9508196960862933E-2</v>
      </c>
      <c r="F5419">
        <v>5417</v>
      </c>
      <c r="G5419">
        <f t="shared" ca="1" si="86"/>
        <v>-1.2977924482820652E-2</v>
      </c>
    </row>
    <row r="5420" spans="2:7" x14ac:dyDescent="0.2">
      <c r="B5420" s="149">
        <v>37455</v>
      </c>
      <c r="C5420">
        <v>17.108474999999999</v>
      </c>
      <c r="D5420">
        <v>1.9391131507636248E-2</v>
      </c>
      <c r="E5420">
        <v>1.9391131507636248E-2</v>
      </c>
      <c r="F5420">
        <v>5418</v>
      </c>
      <c r="G5420">
        <f t="shared" ca="1" si="86"/>
        <v>7.7035302507816317E-3</v>
      </c>
    </row>
    <row r="5421" spans="2:7" x14ac:dyDescent="0.2">
      <c r="B5421" s="149">
        <v>37454</v>
      </c>
      <c r="C5421">
        <v>16.783033</v>
      </c>
      <c r="D5421">
        <v>1.5449836495532977E-2</v>
      </c>
      <c r="E5421">
        <v>1.5449836495532977E-2</v>
      </c>
      <c r="F5421">
        <v>5419</v>
      </c>
      <c r="G5421">
        <f t="shared" ca="1" si="86"/>
        <v>-1.7019452192159595E-3</v>
      </c>
    </row>
    <row r="5422" spans="2:7" x14ac:dyDescent="0.2">
      <c r="B5422" s="149">
        <v>37453</v>
      </c>
      <c r="C5422">
        <v>16.527683</v>
      </c>
      <c r="D5422">
        <v>-1.2563352970922096E-2</v>
      </c>
      <c r="E5422">
        <v>-1.2563352970922096E-2</v>
      </c>
      <c r="F5422">
        <v>5420</v>
      </c>
      <c r="G5422">
        <f t="shared" ca="1" si="86"/>
        <v>-3.6305482130401009E-2</v>
      </c>
    </row>
    <row r="5423" spans="2:7" x14ac:dyDescent="0.2">
      <c r="B5423" s="149">
        <v>37452</v>
      </c>
      <c r="C5423">
        <v>16.737967999999999</v>
      </c>
      <c r="D5423">
        <v>6.927709574975436E-3</v>
      </c>
      <c r="E5423">
        <v>6.927709574975436E-3</v>
      </c>
      <c r="F5423">
        <v>5421</v>
      </c>
      <c r="G5423">
        <f t="shared" ca="1" si="86"/>
        <v>2.8323876678179889E-2</v>
      </c>
    </row>
    <row r="5424" spans="2:7" x14ac:dyDescent="0.2">
      <c r="B5424" s="149">
        <v>37449</v>
      </c>
      <c r="C5424">
        <v>16.622810000000001</v>
      </c>
      <c r="D5424">
        <v>-7.7706124237755698E-3</v>
      </c>
      <c r="E5424">
        <v>-7.7706124237755698E-3</v>
      </c>
      <c r="F5424">
        <v>5422</v>
      </c>
      <c r="G5424">
        <f t="shared" ca="1" si="86"/>
        <v>3.051339571599115E-2</v>
      </c>
    </row>
    <row r="5425" spans="2:7" x14ac:dyDescent="0.2">
      <c r="B5425" s="149">
        <v>37448</v>
      </c>
      <c r="C5425">
        <v>16.752991000000002</v>
      </c>
      <c r="D5425">
        <v>-1.5882176954618518E-2</v>
      </c>
      <c r="E5425">
        <v>-1.5882176954618518E-2</v>
      </c>
      <c r="F5425">
        <v>5423</v>
      </c>
      <c r="G5425">
        <f t="shared" ca="1" si="86"/>
        <v>-3.1350601138088376E-3</v>
      </c>
    </row>
    <row r="5426" spans="2:7" x14ac:dyDescent="0.2">
      <c r="B5426" s="149">
        <v>37447</v>
      </c>
      <c r="C5426">
        <v>17.023358999999999</v>
      </c>
      <c r="D5426">
        <v>-1.162820470168931E-2</v>
      </c>
      <c r="E5426">
        <v>-1.162820470168931E-2</v>
      </c>
      <c r="F5426">
        <v>5424</v>
      </c>
      <c r="G5426">
        <f t="shared" ca="1" si="86"/>
        <v>2.7420901861100574E-2</v>
      </c>
    </row>
    <row r="5427" spans="2:7" x14ac:dyDescent="0.2">
      <c r="B5427" s="149">
        <v>37446</v>
      </c>
      <c r="C5427">
        <v>17.223638999999999</v>
      </c>
      <c r="D5427">
        <v>3.4586636613529301E-2</v>
      </c>
      <c r="E5427">
        <v>3.4586636613529301E-2</v>
      </c>
      <c r="F5427">
        <v>5425</v>
      </c>
      <c r="G5427">
        <f t="shared" ca="1" si="86"/>
        <v>-1.3980265169953328E-2</v>
      </c>
    </row>
    <row r="5428" spans="2:7" x14ac:dyDescent="0.2">
      <c r="B5428" s="149">
        <v>37445</v>
      </c>
      <c r="C5428">
        <v>16.647846000000001</v>
      </c>
      <c r="D5428">
        <v>7.5758323123625449E-3</v>
      </c>
      <c r="E5428">
        <v>7.5758323123625449E-3</v>
      </c>
      <c r="F5428">
        <v>5426</v>
      </c>
      <c r="G5428">
        <f t="shared" ca="1" si="86"/>
        <v>3.4164410013651763E-3</v>
      </c>
    </row>
    <row r="5429" spans="2:7" x14ac:dyDescent="0.2">
      <c r="B5429" s="149">
        <v>37442</v>
      </c>
      <c r="C5429">
        <v>16.522673000000001</v>
      </c>
      <c r="D5429">
        <v>-1.1976294615926562E-2</v>
      </c>
      <c r="E5429">
        <v>-1.1976294615926562E-2</v>
      </c>
      <c r="F5429">
        <v>5427</v>
      </c>
      <c r="G5429">
        <f t="shared" ca="1" si="86"/>
        <v>6.0694442102124109E-2</v>
      </c>
    </row>
    <row r="5430" spans="2:7" x14ac:dyDescent="0.2">
      <c r="B5430" s="149">
        <v>37441</v>
      </c>
      <c r="C5430">
        <v>16.722951999999999</v>
      </c>
      <c r="D5430">
        <v>-1.7646752324262202E-2</v>
      </c>
      <c r="E5430">
        <v>-1.7646752324262202E-2</v>
      </c>
      <c r="F5430">
        <v>5428</v>
      </c>
      <c r="G5430">
        <f t="shared" ca="1" si="86"/>
        <v>2.1043739001382795E-2</v>
      </c>
    </row>
    <row r="5431" spans="2:7" x14ac:dyDescent="0.2">
      <c r="B5431" s="149">
        <v>37440</v>
      </c>
      <c r="C5431">
        <v>17.023358999999999</v>
      </c>
      <c r="D5431">
        <v>-2.8571759545109876E-2</v>
      </c>
      <c r="E5431">
        <v>-2.8571759545109876E-2</v>
      </c>
      <c r="F5431">
        <v>5429</v>
      </c>
      <c r="G5431">
        <f t="shared" ca="1" si="86"/>
        <v>-6.8391042576590955E-2</v>
      </c>
    </row>
    <row r="5432" spans="2:7" x14ac:dyDescent="0.2">
      <c r="B5432" s="149">
        <v>37439</v>
      </c>
      <c r="C5432">
        <v>17.524052000000001</v>
      </c>
      <c r="D5432">
        <v>1.1560992605998239E-2</v>
      </c>
      <c r="E5432">
        <v>1.1560992605998239E-2</v>
      </c>
      <c r="F5432">
        <v>5430</v>
      </c>
      <c r="G5432">
        <f t="shared" ca="1" si="86"/>
        <v>-4.7794131427337544E-2</v>
      </c>
    </row>
    <row r="5433" spans="2:7" x14ac:dyDescent="0.2">
      <c r="B5433" s="149">
        <v>37438</v>
      </c>
      <c r="C5433">
        <v>17.323772000000002</v>
      </c>
      <c r="D5433">
        <v>3.4998513559113216E-2</v>
      </c>
      <c r="E5433">
        <v>3.4998513559113216E-2</v>
      </c>
      <c r="F5433">
        <v>5431</v>
      </c>
      <c r="G5433">
        <f t="shared" ca="1" si="86"/>
        <v>2.7498951505993179E-2</v>
      </c>
    </row>
    <row r="5434" spans="2:7" x14ac:dyDescent="0.2">
      <c r="B5434" s="149">
        <v>37452</v>
      </c>
      <c r="C5434">
        <v>16.737967999999999</v>
      </c>
      <c r="D5434">
        <v>6.927709574975436E-3</v>
      </c>
      <c r="E5434">
        <v>6.927709574975436E-3</v>
      </c>
      <c r="F5434">
        <v>5432</v>
      </c>
      <c r="G5434">
        <f t="shared" ca="1" si="86"/>
        <v>1.1840525270109212E-2</v>
      </c>
    </row>
    <row r="5435" spans="2:7" x14ac:dyDescent="0.2">
      <c r="B5435" s="149">
        <v>37449</v>
      </c>
      <c r="C5435">
        <v>16.622810000000001</v>
      </c>
      <c r="D5435">
        <v>-7.7706124237755698E-3</v>
      </c>
      <c r="E5435">
        <v>-7.7706124237755698E-3</v>
      </c>
      <c r="F5435">
        <v>5433</v>
      </c>
      <c r="G5435">
        <f t="shared" ca="1" si="86"/>
        <v>1.6263525113012191E-2</v>
      </c>
    </row>
    <row r="5436" spans="2:7" x14ac:dyDescent="0.2">
      <c r="B5436" s="149">
        <v>37448</v>
      </c>
      <c r="C5436">
        <v>16.752991000000002</v>
      </c>
      <c r="D5436">
        <v>-1.5882176954618518E-2</v>
      </c>
      <c r="E5436">
        <v>-1.5882176954618518E-2</v>
      </c>
      <c r="F5436">
        <v>5434</v>
      </c>
      <c r="G5436">
        <f t="shared" ca="1" si="86"/>
        <v>2.0216891998471645E-3</v>
      </c>
    </row>
    <row r="5437" spans="2:7" x14ac:dyDescent="0.2">
      <c r="B5437" s="149">
        <v>37447</v>
      </c>
      <c r="C5437">
        <v>17.023358999999999</v>
      </c>
      <c r="D5437">
        <v>-1.162820470168931E-2</v>
      </c>
      <c r="E5437">
        <v>-1.162820470168931E-2</v>
      </c>
      <c r="F5437">
        <v>5435</v>
      </c>
      <c r="G5437">
        <f t="shared" ca="1" si="86"/>
        <v>-1.5729163976608843E-2</v>
      </c>
    </row>
    <row r="5438" spans="2:7" x14ac:dyDescent="0.2">
      <c r="B5438" s="149">
        <v>37446</v>
      </c>
      <c r="C5438">
        <v>17.223638999999999</v>
      </c>
      <c r="D5438">
        <v>3.4586636613529301E-2</v>
      </c>
      <c r="E5438">
        <v>3.4586636613529301E-2</v>
      </c>
      <c r="F5438">
        <v>5436</v>
      </c>
      <c r="G5438">
        <f t="shared" ca="1" si="86"/>
        <v>6.398651253812751E-2</v>
      </c>
    </row>
    <row r="5439" spans="2:7" x14ac:dyDescent="0.2">
      <c r="B5439" s="149">
        <v>37445</v>
      </c>
      <c r="C5439">
        <v>16.647846000000001</v>
      </c>
      <c r="D5439">
        <v>7.5758323123625449E-3</v>
      </c>
      <c r="E5439">
        <v>7.5758323123625449E-3</v>
      </c>
      <c r="F5439">
        <v>5437</v>
      </c>
      <c r="G5439">
        <f t="shared" ca="1" si="86"/>
        <v>-6.2401591661287482E-2</v>
      </c>
    </row>
    <row r="5440" spans="2:7" x14ac:dyDescent="0.2">
      <c r="B5440" s="149">
        <v>37442</v>
      </c>
      <c r="C5440">
        <v>16.522673000000001</v>
      </c>
      <c r="D5440">
        <v>-1.1976294615926562E-2</v>
      </c>
      <c r="E5440">
        <v>-1.1976294615926562E-2</v>
      </c>
      <c r="F5440">
        <v>5438</v>
      </c>
      <c r="G5440">
        <f t="shared" ca="1" si="86"/>
        <v>2.830367576582184E-2</v>
      </c>
    </row>
    <row r="5441" spans="2:7" x14ac:dyDescent="0.2">
      <c r="B5441" s="149">
        <v>37441</v>
      </c>
      <c r="C5441">
        <v>16.722951999999999</v>
      </c>
      <c r="D5441">
        <v>-1.7646752324262202E-2</v>
      </c>
      <c r="E5441">
        <v>-1.7646752324262202E-2</v>
      </c>
      <c r="F5441">
        <v>5439</v>
      </c>
      <c r="G5441">
        <f t="shared" ca="1" si="86"/>
        <v>-1.4599414316263491E-2</v>
      </c>
    </row>
    <row r="5442" spans="2:7" x14ac:dyDescent="0.2">
      <c r="B5442" s="149">
        <v>37440</v>
      </c>
      <c r="C5442">
        <v>17.023358999999999</v>
      </c>
      <c r="D5442">
        <v>-2.8571759545109876E-2</v>
      </c>
      <c r="E5442">
        <v>-2.8571759545109876E-2</v>
      </c>
      <c r="F5442">
        <v>5440</v>
      </c>
      <c r="G5442">
        <f t="shared" ca="1" si="86"/>
        <v>1.5644634993946152E-2</v>
      </c>
    </row>
    <row r="5443" spans="2:7" x14ac:dyDescent="0.2">
      <c r="B5443" s="149">
        <v>37439</v>
      </c>
      <c r="C5443">
        <v>17.524052000000001</v>
      </c>
      <c r="D5443">
        <v>1.1560992605998239E-2</v>
      </c>
      <c r="E5443">
        <v>1.1560992605998239E-2</v>
      </c>
      <c r="F5443">
        <v>5441</v>
      </c>
      <c r="G5443">
        <f t="shared" ref="G5443:G5506" ca="1" si="87">_xlfn.NORM.INV(RAND(),$N$5,$N$6)</f>
        <v>2.6793979025465868E-2</v>
      </c>
    </row>
    <row r="5444" spans="2:7" x14ac:dyDescent="0.2">
      <c r="B5444" s="149">
        <v>37438</v>
      </c>
      <c r="C5444">
        <v>17.323772000000002</v>
      </c>
      <c r="D5444">
        <v>-0.65437296377328502</v>
      </c>
      <c r="E5444">
        <v>-0.65437296377328502</v>
      </c>
      <c r="F5444">
        <v>5442</v>
      </c>
      <c r="G5444">
        <f t="shared" ca="1" si="87"/>
        <v>8.3876578612018457E-3</v>
      </c>
    </row>
    <row r="5445" spans="2:7" x14ac:dyDescent="0.2">
      <c r="B5445" s="149">
        <v>35676</v>
      </c>
      <c r="C5445" s="61">
        <v>50.122734000000001</v>
      </c>
      <c r="D5445">
        <v>6.1126237885606198E-3</v>
      </c>
      <c r="E5445">
        <v>6.1126237885606198E-3</v>
      </c>
      <c r="F5445">
        <v>5443</v>
      </c>
      <c r="G5445">
        <f t="shared" ca="1" si="87"/>
        <v>-3.6745157487540876E-2</v>
      </c>
    </row>
    <row r="5446" spans="2:7" x14ac:dyDescent="0.2">
      <c r="B5446" s="149">
        <v>35675</v>
      </c>
      <c r="C5446" s="61">
        <v>49.818213999999998</v>
      </c>
      <c r="D5446">
        <v>8.3652380440574926E-3</v>
      </c>
      <c r="E5446">
        <v>8.3652380440574926E-3</v>
      </c>
      <c r="F5446">
        <v>5444</v>
      </c>
      <c r="G5446">
        <f t="shared" ca="1" si="87"/>
        <v>-1.3548870963315616E-2</v>
      </c>
    </row>
    <row r="5447" spans="2:7" x14ac:dyDescent="0.2">
      <c r="B5447" s="149">
        <v>35674</v>
      </c>
      <c r="C5447" s="61">
        <v>49.40493</v>
      </c>
      <c r="D5447">
        <v>2.3430427233558457E-2</v>
      </c>
      <c r="E5447">
        <v>2.3430427233558457E-2</v>
      </c>
      <c r="F5447">
        <v>5445</v>
      </c>
      <c r="G5447">
        <f t="shared" ca="1" si="87"/>
        <v>-2.5000060924251666E-2</v>
      </c>
    </row>
    <row r="5448" spans="2:7" x14ac:dyDescent="0.2">
      <c r="B5448" s="149">
        <v>35671</v>
      </c>
      <c r="C5448" s="61">
        <v>48.273853000000003</v>
      </c>
      <c r="D5448">
        <v>-2.1889409301788326E-2</v>
      </c>
      <c r="E5448">
        <v>-2.1889409301788326E-2</v>
      </c>
      <c r="F5448">
        <v>5446</v>
      </c>
      <c r="G5448">
        <f t="shared" ca="1" si="87"/>
        <v>4.4592656929899874E-2</v>
      </c>
    </row>
    <row r="5449" spans="2:7" x14ac:dyDescent="0.2">
      <c r="B5449" s="149">
        <v>35670</v>
      </c>
      <c r="C5449" s="61">
        <v>49.354187000000003</v>
      </c>
      <c r="D5449">
        <v>-2.8265085067140597E-2</v>
      </c>
      <c r="E5449">
        <v>-2.8265085067140597E-2</v>
      </c>
      <c r="F5449">
        <v>5447</v>
      </c>
      <c r="G5449">
        <f t="shared" ca="1" si="87"/>
        <v>-3.4648981374485549E-2</v>
      </c>
    </row>
    <row r="5450" spans="2:7" x14ac:dyDescent="0.2">
      <c r="B5450" s="149">
        <v>35669</v>
      </c>
      <c r="C5450" s="61">
        <v>50.789763999999998</v>
      </c>
      <c r="D5450">
        <v>1.4628862659486654E-2</v>
      </c>
      <c r="E5450">
        <v>1.4628862659486654E-2</v>
      </c>
      <c r="F5450">
        <v>5448</v>
      </c>
      <c r="G5450">
        <f t="shared" ca="1" si="87"/>
        <v>-1.1605214006998082E-2</v>
      </c>
    </row>
    <row r="5451" spans="2:7" x14ac:dyDescent="0.2">
      <c r="B5451" s="149">
        <v>35668</v>
      </c>
      <c r="C5451" s="61">
        <v>50.057479999999998</v>
      </c>
      <c r="D5451">
        <v>-2.1679321891335842E-3</v>
      </c>
      <c r="E5451">
        <v>-2.1679321891335842E-3</v>
      </c>
      <c r="F5451">
        <v>5449</v>
      </c>
      <c r="G5451">
        <f t="shared" ca="1" si="87"/>
        <v>9.3981746812830426E-3</v>
      </c>
    </row>
    <row r="5452" spans="2:7" x14ac:dyDescent="0.2">
      <c r="B5452" s="149">
        <v>35667</v>
      </c>
      <c r="C5452" s="61">
        <v>50.166237000000002</v>
      </c>
      <c r="D5452">
        <v>-5.033180279020083E-3</v>
      </c>
      <c r="E5452">
        <v>-5.033180279020083E-3</v>
      </c>
      <c r="F5452">
        <v>5450</v>
      </c>
      <c r="G5452">
        <f t="shared" ca="1" si="87"/>
        <v>6.1590511415073615E-2</v>
      </c>
    </row>
    <row r="5453" spans="2:7" x14ac:dyDescent="0.2">
      <c r="B5453" s="149">
        <v>35664</v>
      </c>
      <c r="C5453" s="61">
        <v>50.420009999999998</v>
      </c>
      <c r="D5453">
        <v>-3.026063211684599E-2</v>
      </c>
      <c r="E5453">
        <v>-3.026063211684599E-2</v>
      </c>
      <c r="F5453">
        <v>5451</v>
      </c>
      <c r="G5453">
        <f t="shared" ca="1" si="87"/>
        <v>1.2393435472949061E-2</v>
      </c>
    </row>
    <row r="5454" spans="2:7" x14ac:dyDescent="0.2">
      <c r="B5454" s="149">
        <v>35663</v>
      </c>
      <c r="C5454" s="61">
        <v>51.993361999999998</v>
      </c>
      <c r="D5454">
        <v>-2.3423803883272601E-2</v>
      </c>
      <c r="E5454">
        <v>-2.3423803883272601E-2</v>
      </c>
      <c r="F5454">
        <v>5452</v>
      </c>
      <c r="G5454">
        <f t="shared" ca="1" si="87"/>
        <v>-1.9220911404431589E-2</v>
      </c>
    </row>
    <row r="5455" spans="2:7" x14ac:dyDescent="0.2">
      <c r="B5455" s="149">
        <v>35662</v>
      </c>
      <c r="C5455" s="61">
        <v>53.240456000000002</v>
      </c>
      <c r="D5455">
        <v>-1.7790114946536529E-2</v>
      </c>
      <c r="E5455">
        <v>-1.7790114946536529E-2</v>
      </c>
      <c r="F5455">
        <v>5453</v>
      </c>
      <c r="G5455">
        <f t="shared" ca="1" si="87"/>
        <v>-3.0042913207327212E-2</v>
      </c>
    </row>
    <row r="5456" spans="2:7" x14ac:dyDescent="0.2">
      <c r="B5456" s="149">
        <v>35661</v>
      </c>
      <c r="C5456" s="61">
        <v>54.204765000000002</v>
      </c>
      <c r="D5456">
        <v>4.298650309772078E-3</v>
      </c>
      <c r="E5456">
        <v>4.298650309772078E-3</v>
      </c>
      <c r="F5456">
        <v>5454</v>
      </c>
      <c r="G5456">
        <f t="shared" ca="1" si="87"/>
        <v>-3.7112382466721695E-2</v>
      </c>
    </row>
    <row r="5457" spans="2:7" x14ac:dyDescent="0.2">
      <c r="B5457" s="149">
        <v>35660</v>
      </c>
      <c r="C5457" s="61">
        <v>53.972754999999999</v>
      </c>
      <c r="D5457">
        <v>1.3443774263187922E-4</v>
      </c>
      <c r="E5457">
        <v>1.3443774263187922E-4</v>
      </c>
      <c r="F5457">
        <v>5455</v>
      </c>
      <c r="G5457">
        <f t="shared" ca="1" si="87"/>
        <v>4.2214911163666415E-2</v>
      </c>
    </row>
    <row r="5458" spans="2:7" x14ac:dyDescent="0.2">
      <c r="B5458" s="149">
        <v>35657</v>
      </c>
      <c r="C5458" s="61">
        <v>53.965499999999999</v>
      </c>
      <c r="D5458">
        <v>0</v>
      </c>
      <c r="E5458">
        <v>0</v>
      </c>
      <c r="F5458">
        <v>5456</v>
      </c>
      <c r="G5458">
        <f t="shared" ca="1" si="87"/>
        <v>-2.7073099168558587E-2</v>
      </c>
    </row>
    <row r="5459" spans="2:7" x14ac:dyDescent="0.2">
      <c r="B5459" s="149">
        <v>35656</v>
      </c>
      <c r="C5459" s="61">
        <v>53.965499999999999</v>
      </c>
      <c r="D5459">
        <v>1.3417778853498825E-4</v>
      </c>
      <c r="E5459">
        <v>1.3417778853498825E-4</v>
      </c>
      <c r="F5459">
        <v>5457</v>
      </c>
      <c r="G5459">
        <f t="shared" ca="1" si="87"/>
        <v>-6.4520517490095769E-2</v>
      </c>
    </row>
    <row r="5460" spans="2:7" x14ac:dyDescent="0.2">
      <c r="B5460" s="149">
        <v>35655</v>
      </c>
      <c r="C5460" s="61">
        <v>53.958260000000003</v>
      </c>
      <c r="D5460">
        <v>-4.0274175620589291E-4</v>
      </c>
      <c r="E5460">
        <v>-4.0274175620589291E-4</v>
      </c>
      <c r="F5460">
        <v>5458</v>
      </c>
      <c r="G5460">
        <f t="shared" ca="1" si="87"/>
        <v>-2.9221934037413046E-2</v>
      </c>
    </row>
    <row r="5461" spans="2:7" x14ac:dyDescent="0.2">
      <c r="B5461" s="149">
        <v>35654</v>
      </c>
      <c r="C5461" s="61">
        <v>53.98</v>
      </c>
      <c r="D5461">
        <v>-1.2599508311870766E-2</v>
      </c>
      <c r="E5461">
        <v>-1.2599508311870766E-2</v>
      </c>
      <c r="F5461">
        <v>5459</v>
      </c>
      <c r="G5461">
        <f t="shared" ca="1" si="87"/>
        <v>3.484650427755185E-2</v>
      </c>
    </row>
    <row r="5462" spans="2:7" x14ac:dyDescent="0.2">
      <c r="B5462" s="149">
        <v>35653</v>
      </c>
      <c r="C5462" s="61">
        <v>54.668799999999997</v>
      </c>
      <c r="D5462">
        <v>5.3073033703030664E-4</v>
      </c>
      <c r="E5462">
        <v>5.3073033703030664E-4</v>
      </c>
      <c r="F5462">
        <v>5460</v>
      </c>
      <c r="G5462">
        <f t="shared" ca="1" si="87"/>
        <v>-6.2661695203682999E-3</v>
      </c>
    </row>
    <row r="5463" spans="2:7" x14ac:dyDescent="0.2">
      <c r="B5463" s="149">
        <v>35650</v>
      </c>
      <c r="C5463" s="61">
        <v>54.639800999999999</v>
      </c>
      <c r="D5463">
        <v>-1.6187997651518373E-2</v>
      </c>
      <c r="E5463">
        <v>-1.6187997651518373E-2</v>
      </c>
      <c r="F5463">
        <v>5461</v>
      </c>
      <c r="G5463">
        <f t="shared" ca="1" si="87"/>
        <v>3.4222016301349766E-2</v>
      </c>
    </row>
    <row r="5464" spans="2:7" x14ac:dyDescent="0.2">
      <c r="B5464" s="149">
        <v>35649</v>
      </c>
      <c r="C5464" s="61">
        <v>55.538863999999997</v>
      </c>
      <c r="D5464">
        <v>-5.5836287843630004E-2</v>
      </c>
      <c r="E5464">
        <v>-5.5836287843630004E-2</v>
      </c>
      <c r="F5464">
        <v>5462</v>
      </c>
      <c r="G5464">
        <f t="shared" ca="1" si="87"/>
        <v>-9.1427196576034896E-3</v>
      </c>
    </row>
    <row r="5465" spans="2:7" x14ac:dyDescent="0.2">
      <c r="B5465" s="149">
        <v>35648</v>
      </c>
      <c r="C5465" s="61">
        <v>58.823340999999999</v>
      </c>
      <c r="D5465">
        <v>2.7482351652298443E-2</v>
      </c>
      <c r="E5465">
        <v>2.7482351652298443E-2</v>
      </c>
      <c r="F5465">
        <v>5463</v>
      </c>
      <c r="G5465">
        <f t="shared" ca="1" si="87"/>
        <v>4.5513603055108591E-2</v>
      </c>
    </row>
    <row r="5466" spans="2:7" x14ac:dyDescent="0.2">
      <c r="B5466" s="149">
        <v>35647</v>
      </c>
      <c r="C5466" s="61">
        <v>57.249977000000001</v>
      </c>
      <c r="D5466">
        <v>-8.8602684359420268E-4</v>
      </c>
      <c r="E5466">
        <v>-8.8602684359420268E-4</v>
      </c>
      <c r="F5466">
        <v>5464</v>
      </c>
      <c r="G5466">
        <f t="shared" ca="1" si="87"/>
        <v>4.5012596858414217E-2</v>
      </c>
    </row>
    <row r="5467" spans="2:7" x14ac:dyDescent="0.2">
      <c r="B5467" s="149">
        <v>35646</v>
      </c>
      <c r="C5467" s="61">
        <v>57.300747000000001</v>
      </c>
      <c r="D5467">
        <v>4.0657825886329579E-3</v>
      </c>
      <c r="E5467">
        <v>4.0657825886329579E-3</v>
      </c>
      <c r="F5467">
        <v>5465</v>
      </c>
      <c r="G5467">
        <f t="shared" ca="1" si="87"/>
        <v>-7.1948847752311106E-3</v>
      </c>
    </row>
    <row r="5468" spans="2:7" x14ac:dyDescent="0.2">
      <c r="B5468" s="149">
        <v>35643</v>
      </c>
      <c r="C5468" s="61">
        <v>57.068717999999997</v>
      </c>
      <c r="D5468">
        <v>1.6543728250452239E-3</v>
      </c>
      <c r="E5468">
        <v>1.6543728250452239E-3</v>
      </c>
      <c r="F5468">
        <v>5466</v>
      </c>
      <c r="G5468">
        <f t="shared" ca="1" si="87"/>
        <v>-3.7624460061599023E-2</v>
      </c>
    </row>
    <row r="5469" spans="2:7" x14ac:dyDescent="0.2">
      <c r="B5469" s="149">
        <v>35642</v>
      </c>
      <c r="C5469" s="61">
        <v>56.974460999999998</v>
      </c>
      <c r="D5469">
        <v>7.5651483463828563E-3</v>
      </c>
      <c r="E5469">
        <v>7.5651483463828563E-3</v>
      </c>
      <c r="F5469">
        <v>5467</v>
      </c>
      <c r="G5469">
        <f t="shared" ca="1" si="87"/>
        <v>2.5538679180651776E-2</v>
      </c>
    </row>
    <row r="5470" spans="2:7" x14ac:dyDescent="0.2">
      <c r="B5470" s="149">
        <v>35641</v>
      </c>
      <c r="C5470" s="61">
        <v>56.546677000000003</v>
      </c>
      <c r="D5470">
        <v>-1.2805907142813607E-3</v>
      </c>
      <c r="E5470">
        <v>-1.2805907142813607E-3</v>
      </c>
      <c r="F5470">
        <v>5468</v>
      </c>
      <c r="G5470">
        <f t="shared" ca="1" si="87"/>
        <v>4.5455244252911274E-2</v>
      </c>
    </row>
    <row r="5471" spans="2:7" x14ac:dyDescent="0.2">
      <c r="B5471" s="149">
        <v>35640</v>
      </c>
      <c r="C5471" s="61">
        <v>56.619183</v>
      </c>
      <c r="D5471">
        <v>9.305747883087849E-3</v>
      </c>
      <c r="E5471">
        <v>9.305747883087849E-3</v>
      </c>
      <c r="F5471">
        <v>5469</v>
      </c>
      <c r="G5471">
        <f t="shared" ca="1" si="87"/>
        <v>7.066635608703431E-2</v>
      </c>
    </row>
    <row r="5472" spans="2:7" x14ac:dyDescent="0.2">
      <c r="B5472" s="149">
        <v>35639</v>
      </c>
      <c r="C5472" s="61">
        <v>56.097157000000003</v>
      </c>
      <c r="D5472">
        <v>5.3276103099653901E-3</v>
      </c>
      <c r="E5472">
        <v>5.3276103099653901E-3</v>
      </c>
      <c r="F5472">
        <v>5470</v>
      </c>
      <c r="G5472">
        <f t="shared" ca="1" si="87"/>
        <v>-7.8718069642539634E-2</v>
      </c>
    </row>
    <row r="5473" spans="2:7" x14ac:dyDescent="0.2">
      <c r="B5473" s="149">
        <v>35636</v>
      </c>
      <c r="C5473" s="61">
        <v>55.799877000000002</v>
      </c>
      <c r="D5473">
        <v>-3.3408707988177487E-2</v>
      </c>
      <c r="E5473">
        <v>-3.3408707988177487E-2</v>
      </c>
      <c r="F5473">
        <v>5471</v>
      </c>
      <c r="G5473">
        <f t="shared" ca="1" si="87"/>
        <v>-1.9891542455479139E-2</v>
      </c>
    </row>
    <row r="5474" spans="2:7" x14ac:dyDescent="0.2">
      <c r="B5474" s="149">
        <v>35635</v>
      </c>
      <c r="C5474" s="61">
        <v>57.728512000000002</v>
      </c>
      <c r="D5474">
        <v>-2.40256488545488E-2</v>
      </c>
      <c r="E5474">
        <v>-2.40256488545488E-2</v>
      </c>
      <c r="F5474">
        <v>5472</v>
      </c>
      <c r="G5474">
        <f t="shared" ca="1" si="87"/>
        <v>1.3591244762513803E-2</v>
      </c>
    </row>
    <row r="5475" spans="2:7" x14ac:dyDescent="0.2">
      <c r="B5475" s="149">
        <v>35634</v>
      </c>
      <c r="C5475" s="61">
        <v>59.149619999999999</v>
      </c>
      <c r="D5475">
        <v>2.7067972975870817E-2</v>
      </c>
      <c r="E5475">
        <v>2.7067972975870817E-2</v>
      </c>
      <c r="F5475">
        <v>5473</v>
      </c>
      <c r="G5475">
        <f t="shared" ca="1" si="87"/>
        <v>-1.1879689881788823E-2</v>
      </c>
    </row>
    <row r="5476" spans="2:7" x14ac:dyDescent="0.2">
      <c r="B5476" s="149">
        <v>35633</v>
      </c>
      <c r="C5476" s="61">
        <v>57.590755000000001</v>
      </c>
      <c r="D5476">
        <v>6.5898347539889339E-3</v>
      </c>
      <c r="E5476">
        <v>6.5898347539889339E-3</v>
      </c>
      <c r="F5476">
        <v>5474</v>
      </c>
      <c r="G5476">
        <f t="shared" ca="1" si="87"/>
        <v>3.4901530432831479E-2</v>
      </c>
    </row>
    <row r="5477" spans="2:7" x14ac:dyDescent="0.2">
      <c r="B5477" s="149">
        <v>35632</v>
      </c>
      <c r="C5477" s="61">
        <v>57.213726000000001</v>
      </c>
      <c r="D5477">
        <v>-2.85606967909036E-2</v>
      </c>
      <c r="E5477">
        <v>-2.85606967909036E-2</v>
      </c>
      <c r="F5477">
        <v>5475</v>
      </c>
      <c r="G5477">
        <f t="shared" ca="1" si="87"/>
        <v>1.0889213496664343E-2</v>
      </c>
    </row>
    <row r="5478" spans="2:7" x14ac:dyDescent="0.2">
      <c r="B5478" s="149">
        <v>35629</v>
      </c>
      <c r="C5478" s="61">
        <v>58.895831999999999</v>
      </c>
      <c r="D5478">
        <v>0</v>
      </c>
      <c r="E5478">
        <v>0</v>
      </c>
      <c r="F5478">
        <v>5476</v>
      </c>
      <c r="G5478">
        <f t="shared" ca="1" si="87"/>
        <v>-5.5370913532582403E-2</v>
      </c>
    </row>
    <row r="5479" spans="2:7" x14ac:dyDescent="0.2">
      <c r="B5479" s="149">
        <v>35628</v>
      </c>
      <c r="C5479" s="61">
        <v>58.895831999999999</v>
      </c>
      <c r="D5479">
        <v>1.8498280387634191E-3</v>
      </c>
      <c r="E5479">
        <v>1.8498280387634191E-3</v>
      </c>
      <c r="F5479">
        <v>5477</v>
      </c>
      <c r="G5479">
        <f t="shared" ca="1" si="87"/>
        <v>-4.264041352857844E-2</v>
      </c>
    </row>
    <row r="5480" spans="2:7" x14ac:dyDescent="0.2">
      <c r="B5480" s="149">
        <v>35627</v>
      </c>
      <c r="C5480" s="61">
        <v>58.787086000000002</v>
      </c>
      <c r="D5480">
        <v>-1.8639610159424738E-2</v>
      </c>
      <c r="E5480">
        <v>-1.8639610159424738E-2</v>
      </c>
      <c r="F5480">
        <v>5478</v>
      </c>
      <c r="G5480">
        <f t="shared" ca="1" si="87"/>
        <v>-1.2402798784119944E-2</v>
      </c>
    </row>
    <row r="5481" spans="2:7" x14ac:dyDescent="0.2">
      <c r="B5481" s="149">
        <v>35626</v>
      </c>
      <c r="C5481" s="61">
        <v>59.903666999999999</v>
      </c>
      <c r="D5481">
        <v>-2.4096339612712514E-2</v>
      </c>
      <c r="E5481">
        <v>-2.4096339612712514E-2</v>
      </c>
      <c r="F5481">
        <v>5479</v>
      </c>
      <c r="G5481">
        <f t="shared" ca="1" si="87"/>
        <v>4.3762339103226456E-3</v>
      </c>
    </row>
    <row r="5482" spans="2:7" x14ac:dyDescent="0.2">
      <c r="B5482" s="149">
        <v>35625</v>
      </c>
      <c r="C5482" s="61">
        <v>61.382767000000001</v>
      </c>
      <c r="D5482">
        <v>-3.9918282554108855E-2</v>
      </c>
      <c r="E5482">
        <v>-3.9918282554108855E-2</v>
      </c>
      <c r="F5482">
        <v>5480</v>
      </c>
      <c r="G5482">
        <f t="shared" ca="1" si="87"/>
        <v>4.901730678491821E-2</v>
      </c>
    </row>
    <row r="5483" spans="2:7" x14ac:dyDescent="0.2">
      <c r="B5483" s="149">
        <v>35622</v>
      </c>
      <c r="C5483" s="61">
        <v>63.934939999999997</v>
      </c>
      <c r="D5483">
        <v>-2.0222332733053201E-2</v>
      </c>
      <c r="E5483">
        <v>-2.0222332733053201E-2</v>
      </c>
      <c r="F5483">
        <v>5481</v>
      </c>
      <c r="G5483">
        <f t="shared" ca="1" si="87"/>
        <v>-1.5104106790052876E-2</v>
      </c>
    </row>
    <row r="5484" spans="2:7" x14ac:dyDescent="0.2">
      <c r="B5484" s="149">
        <v>35621</v>
      </c>
      <c r="C5484" s="61">
        <v>65.254538999999994</v>
      </c>
      <c r="D5484">
        <v>-6.7323186410621384E-3</v>
      </c>
      <c r="E5484">
        <v>-6.7323186410621384E-3</v>
      </c>
      <c r="F5484">
        <v>5482</v>
      </c>
      <c r="G5484">
        <f t="shared" ca="1" si="87"/>
        <v>-2.759276084933458E-4</v>
      </c>
    </row>
    <row r="5485" spans="2:7" x14ac:dyDescent="0.2">
      <c r="B5485" s="149">
        <v>35620</v>
      </c>
      <c r="C5485" s="61">
        <v>65.696831000000003</v>
      </c>
      <c r="D5485">
        <v>6.0386381147816005E-2</v>
      </c>
      <c r="E5485">
        <v>6.0386381147816005E-2</v>
      </c>
      <c r="F5485">
        <v>5483</v>
      </c>
      <c r="G5485">
        <f t="shared" ca="1" si="87"/>
        <v>-2.1562991773301336E-2</v>
      </c>
    </row>
    <row r="5486" spans="2:7" x14ac:dyDescent="0.2">
      <c r="B5486" s="149">
        <v>35619</v>
      </c>
      <c r="C5486" s="61">
        <v>61.955559000000001</v>
      </c>
      <c r="D5486">
        <v>-2.0630391552562459E-2</v>
      </c>
      <c r="E5486">
        <v>-2.0630391552562459E-2</v>
      </c>
      <c r="F5486">
        <v>5484</v>
      </c>
      <c r="G5486">
        <f t="shared" ca="1" si="87"/>
        <v>-4.0309678774085818E-2</v>
      </c>
    </row>
    <row r="5487" spans="2:7" x14ac:dyDescent="0.2">
      <c r="B5487" s="149">
        <v>35618</v>
      </c>
      <c r="C5487" s="61">
        <v>63.260651000000003</v>
      </c>
      <c r="D5487">
        <v>-2.0873202171212111E-2</v>
      </c>
      <c r="E5487">
        <v>-2.0873202171212111E-2</v>
      </c>
      <c r="F5487">
        <v>5485</v>
      </c>
      <c r="G5487">
        <f t="shared" ca="1" si="87"/>
        <v>4.8094641561502602E-2</v>
      </c>
    </row>
    <row r="5488" spans="2:7" x14ac:dyDescent="0.2">
      <c r="B5488" s="149">
        <v>35615</v>
      </c>
      <c r="C5488" s="61">
        <v>64.609252999999995</v>
      </c>
      <c r="D5488">
        <v>-2.6859409059969102E-3</v>
      </c>
      <c r="E5488">
        <v>-2.6859409059969102E-3</v>
      </c>
      <c r="F5488">
        <v>5486</v>
      </c>
      <c r="G5488">
        <f t="shared" ca="1" si="87"/>
        <v>-2.0675083800193318E-2</v>
      </c>
    </row>
    <row r="5489" spans="2:7" x14ac:dyDescent="0.2">
      <c r="B5489" s="149">
        <v>35614</v>
      </c>
      <c r="C5489" s="61">
        <v>64.783257000000006</v>
      </c>
      <c r="D5489">
        <v>-1.7051538352316906E-2</v>
      </c>
      <c r="E5489">
        <v>-1.7051538352316906E-2</v>
      </c>
      <c r="F5489">
        <v>5487</v>
      </c>
      <c r="G5489">
        <f t="shared" ca="1" si="87"/>
        <v>-8.5206766255378069E-2</v>
      </c>
    </row>
    <row r="5490" spans="2:7" x14ac:dyDescent="0.2">
      <c r="B5490" s="149">
        <v>35613</v>
      </c>
      <c r="C5490" s="61">
        <v>65.907073999999994</v>
      </c>
      <c r="D5490">
        <v>1.6096384296912066E-2</v>
      </c>
      <c r="E5490">
        <v>1.6096384296912066E-2</v>
      </c>
      <c r="F5490">
        <v>5488</v>
      </c>
      <c r="G5490">
        <f t="shared" ca="1" si="87"/>
        <v>1.2022306167309056E-3</v>
      </c>
    </row>
    <row r="5491" spans="2:7" x14ac:dyDescent="0.2">
      <c r="B5491" s="149">
        <v>35612</v>
      </c>
      <c r="C5491" s="61">
        <v>64.863014000000007</v>
      </c>
      <c r="D5491">
        <v>3.5898719000112787E-3</v>
      </c>
      <c r="E5491">
        <v>3.5898719000112787E-3</v>
      </c>
      <c r="F5491">
        <v>5489</v>
      </c>
      <c r="G5491">
        <f t="shared" ca="1" si="87"/>
        <v>2.3221237389620519E-2</v>
      </c>
    </row>
    <row r="5492" spans="2:7" x14ac:dyDescent="0.2">
      <c r="B5492" s="149">
        <v>35611</v>
      </c>
      <c r="C5492" s="61">
        <v>64.630996999999994</v>
      </c>
      <c r="D5492">
        <v>6.4355601538016874E-3</v>
      </c>
      <c r="E5492">
        <v>6.4355601538016874E-3</v>
      </c>
      <c r="F5492">
        <v>5490</v>
      </c>
      <c r="G5492">
        <f t="shared" ca="1" si="87"/>
        <v>-3.8007473028941448E-3</v>
      </c>
    </row>
    <row r="5493" spans="2:7" x14ac:dyDescent="0.2">
      <c r="B5493" s="149">
        <v>35608</v>
      </c>
      <c r="C5493" s="61">
        <v>64.21772</v>
      </c>
      <c r="D5493">
        <v>-1.4794213933510457E-2</v>
      </c>
      <c r="E5493">
        <v>-1.4794213933510457E-2</v>
      </c>
      <c r="F5493">
        <v>5491</v>
      </c>
      <c r="G5493">
        <f t="shared" ca="1" si="87"/>
        <v>-1.0359259067210644E-2</v>
      </c>
    </row>
    <row r="5494" spans="2:7" x14ac:dyDescent="0.2">
      <c r="B5494" s="149">
        <v>35607</v>
      </c>
      <c r="C5494" s="61">
        <v>65.182036999999994</v>
      </c>
      <c r="D5494">
        <v>-1.0347887829854937E-2</v>
      </c>
      <c r="E5494">
        <v>-1.0347887829854937E-2</v>
      </c>
      <c r="F5494">
        <v>5492</v>
      </c>
      <c r="G5494">
        <f t="shared" ca="1" si="87"/>
        <v>-4.9980701606843904E-2</v>
      </c>
    </row>
    <row r="5495" spans="2:7" x14ac:dyDescent="0.2">
      <c r="B5495" s="149">
        <v>35606</v>
      </c>
      <c r="C5495" s="61">
        <v>65.863585999999998</v>
      </c>
      <c r="D5495">
        <v>-4.82046516836884E-3</v>
      </c>
      <c r="E5495">
        <v>-4.82046516836884E-3</v>
      </c>
      <c r="F5495">
        <v>5493</v>
      </c>
      <c r="G5495">
        <f t="shared" ca="1" si="87"/>
        <v>-7.039699480195602E-2</v>
      </c>
    </row>
    <row r="5496" spans="2:7" x14ac:dyDescent="0.2">
      <c r="B5496" s="149">
        <v>35605</v>
      </c>
      <c r="C5496" s="61">
        <v>66.182616999999993</v>
      </c>
      <c r="D5496">
        <v>-9.3333929086913698E-3</v>
      </c>
      <c r="E5496">
        <v>-9.3333929086913698E-3</v>
      </c>
      <c r="F5496">
        <v>5494</v>
      </c>
      <c r="G5496">
        <f t="shared" ca="1" si="87"/>
        <v>-1.187056978298141E-2</v>
      </c>
    </row>
    <row r="5497" spans="2:7" x14ac:dyDescent="0.2">
      <c r="B5497" s="149">
        <v>35604</v>
      </c>
      <c r="C5497" s="61">
        <v>66.806145000000001</v>
      </c>
      <c r="D5497">
        <v>1.7334764435341449E-2</v>
      </c>
      <c r="E5497">
        <v>1.7334764435341449E-2</v>
      </c>
      <c r="F5497">
        <v>5495</v>
      </c>
      <c r="G5497">
        <f t="shared" ca="1" si="87"/>
        <v>6.153017621036571E-2</v>
      </c>
    </row>
    <row r="5498" spans="2:7" x14ac:dyDescent="0.2">
      <c r="B5498" s="149">
        <v>35601</v>
      </c>
      <c r="C5498" s="61">
        <v>65.667809000000005</v>
      </c>
      <c r="D5498">
        <v>3.2489700151024981E-2</v>
      </c>
      <c r="E5498">
        <v>3.2489700151024981E-2</v>
      </c>
      <c r="F5498">
        <v>5496</v>
      </c>
      <c r="G5498">
        <f t="shared" ca="1" si="87"/>
        <v>1.3330135880528624E-2</v>
      </c>
    </row>
    <row r="5499" spans="2:7" x14ac:dyDescent="0.2">
      <c r="B5499" s="149">
        <v>35600</v>
      </c>
      <c r="C5499" s="61">
        <v>63.601418000000002</v>
      </c>
      <c r="D5499">
        <v>-1.4382213900790556E-2</v>
      </c>
      <c r="E5499">
        <v>-1.4382213900790556E-2</v>
      </c>
      <c r="F5499">
        <v>5497</v>
      </c>
      <c r="G5499">
        <f t="shared" ca="1" si="87"/>
        <v>1.5301016550592289E-2</v>
      </c>
    </row>
    <row r="5500" spans="2:7" x14ac:dyDescent="0.2">
      <c r="B5500" s="149">
        <v>35599</v>
      </c>
      <c r="C5500" s="61">
        <v>64.529494999999997</v>
      </c>
      <c r="D5500">
        <v>3.1405694049719088E-2</v>
      </c>
      <c r="E5500">
        <v>3.1405694049719088E-2</v>
      </c>
      <c r="F5500">
        <v>5498</v>
      </c>
      <c r="G5500">
        <f t="shared" ca="1" si="87"/>
        <v>4.2452595323943042E-2</v>
      </c>
    </row>
    <row r="5501" spans="2:7" x14ac:dyDescent="0.2">
      <c r="B5501" s="149">
        <v>35598</v>
      </c>
      <c r="C5501" s="61">
        <v>62.564610000000002</v>
      </c>
      <c r="D5501">
        <v>1.065864225787121E-2</v>
      </c>
      <c r="E5501">
        <v>1.065864225787121E-2</v>
      </c>
      <c r="F5501">
        <v>5499</v>
      </c>
      <c r="G5501">
        <f t="shared" ca="1" si="87"/>
        <v>-3.6672033171289324E-3</v>
      </c>
    </row>
    <row r="5502" spans="2:7" x14ac:dyDescent="0.2">
      <c r="B5502" s="149">
        <v>35597</v>
      </c>
      <c r="C5502" s="61">
        <v>61.904789000000001</v>
      </c>
      <c r="D5502">
        <v>4.9432891385673781E-3</v>
      </c>
      <c r="E5502">
        <v>4.9432891385673781E-3</v>
      </c>
      <c r="F5502">
        <v>5500</v>
      </c>
      <c r="G5502">
        <f t="shared" ca="1" si="87"/>
        <v>4.2843786161212719E-2</v>
      </c>
    </row>
    <row r="5503" spans="2:7" x14ac:dyDescent="0.2">
      <c r="B5503" s="149">
        <v>35594</v>
      </c>
      <c r="C5503" s="61">
        <v>61.600281000000003</v>
      </c>
      <c r="D5503">
        <v>4.8888772119192542E-2</v>
      </c>
      <c r="E5503">
        <v>4.8888772119192542E-2</v>
      </c>
      <c r="F5503">
        <v>5501</v>
      </c>
      <c r="G5503">
        <f t="shared" ca="1" si="87"/>
        <v>0.1012173149012793</v>
      </c>
    </row>
    <row r="5504" spans="2:7" x14ac:dyDescent="0.2">
      <c r="B5504" s="149">
        <v>35593</v>
      </c>
      <c r="C5504" s="61">
        <v>58.729087999999997</v>
      </c>
      <c r="D5504">
        <v>6.7115085642515436E-3</v>
      </c>
      <c r="E5504">
        <v>6.7115085642515436E-3</v>
      </c>
      <c r="F5504">
        <v>5502</v>
      </c>
      <c r="G5504">
        <f t="shared" ca="1" si="87"/>
        <v>-5.6493315943468222E-2</v>
      </c>
    </row>
    <row r="5505" spans="2:7" x14ac:dyDescent="0.2">
      <c r="B5505" s="149">
        <v>35592</v>
      </c>
      <c r="C5505" s="61">
        <v>58.337555000000002</v>
      </c>
      <c r="D5505">
        <v>9.2825534167964539E-3</v>
      </c>
      <c r="E5505">
        <v>9.2825534167964539E-3</v>
      </c>
      <c r="F5505">
        <v>5503</v>
      </c>
      <c r="G5505">
        <f t="shared" ca="1" si="87"/>
        <v>-1.1387415947145115E-3</v>
      </c>
    </row>
    <row r="5506" spans="2:7" x14ac:dyDescent="0.2">
      <c r="B5506" s="149">
        <v>35591</v>
      </c>
      <c r="C5506" s="61">
        <v>57.801014000000002</v>
      </c>
      <c r="D5506">
        <v>2.5149849946258878E-3</v>
      </c>
      <c r="E5506">
        <v>2.5149849946258878E-3</v>
      </c>
      <c r="F5506">
        <v>5504</v>
      </c>
      <c r="G5506">
        <f t="shared" ca="1" si="87"/>
        <v>-5.1138951501946486E-3</v>
      </c>
    </row>
    <row r="5507" spans="2:7" x14ac:dyDescent="0.2">
      <c r="B5507" s="149">
        <v>35590</v>
      </c>
      <c r="C5507" s="61">
        <v>57.656010000000002</v>
      </c>
      <c r="D5507">
        <v>-1.4622065345366685E-2</v>
      </c>
      <c r="E5507">
        <v>-1.4622065345366685E-2</v>
      </c>
      <c r="F5507">
        <v>5505</v>
      </c>
      <c r="G5507">
        <f t="shared" ref="G5507:G5570" ca="1" si="88">_xlfn.NORM.INV(RAND(),$N$5,$N$6)</f>
        <v>6.2743593697320871E-3</v>
      </c>
    </row>
    <row r="5508" spans="2:7" x14ac:dyDescent="0.2">
      <c r="B5508" s="149">
        <v>35587</v>
      </c>
      <c r="C5508" s="61">
        <v>58.511569999999999</v>
      </c>
      <c r="D5508">
        <v>-4.9524635585156064E-4</v>
      </c>
      <c r="E5508">
        <v>-4.9524635585156064E-4</v>
      </c>
      <c r="F5508">
        <v>5506</v>
      </c>
      <c r="G5508">
        <f t="shared" ca="1" si="88"/>
        <v>2.1305006880152137E-2</v>
      </c>
    </row>
    <row r="5509" spans="2:7" x14ac:dyDescent="0.2">
      <c r="B5509" s="149">
        <v>35586</v>
      </c>
      <c r="C5509" s="61">
        <v>58.540562000000001</v>
      </c>
      <c r="D5509">
        <v>6.6074010898217331E-3</v>
      </c>
      <c r="E5509">
        <v>6.6074010898217331E-3</v>
      </c>
      <c r="F5509">
        <v>5507</v>
      </c>
      <c r="G5509">
        <f t="shared" ca="1" si="88"/>
        <v>4.3988601708962828E-2</v>
      </c>
    </row>
    <row r="5510" spans="2:7" x14ac:dyDescent="0.2">
      <c r="B5510" s="149">
        <v>35585</v>
      </c>
      <c r="C5510" s="61">
        <v>58.156300000000002</v>
      </c>
      <c r="D5510">
        <v>-2.8591609270123947E-3</v>
      </c>
      <c r="E5510">
        <v>-2.8591609270123947E-3</v>
      </c>
      <c r="F5510">
        <v>5508</v>
      </c>
      <c r="G5510">
        <f t="shared" ca="1" si="88"/>
        <v>5.0122831544354665E-2</v>
      </c>
    </row>
    <row r="5511" spans="2:7" x14ac:dyDescent="0.2">
      <c r="B5511" s="149">
        <v>35584</v>
      </c>
      <c r="C5511" s="61">
        <v>58.323054999999997</v>
      </c>
      <c r="D5511">
        <v>8.5255021072530648E-3</v>
      </c>
      <c r="E5511">
        <v>8.5255021072530648E-3</v>
      </c>
      <c r="F5511">
        <v>5509</v>
      </c>
      <c r="G5511">
        <f t="shared" ca="1" si="88"/>
        <v>-9.2373431317601604E-3</v>
      </c>
    </row>
    <row r="5512" spans="2:7" x14ac:dyDescent="0.2">
      <c r="B5512" s="149">
        <v>35583</v>
      </c>
      <c r="C5512" s="61">
        <v>57.830024999999999</v>
      </c>
      <c r="D5512">
        <v>8.2164110224035199E-3</v>
      </c>
      <c r="E5512">
        <v>8.2164110224035199E-3</v>
      </c>
      <c r="F5512">
        <v>5510</v>
      </c>
      <c r="G5512">
        <f t="shared" ca="1" si="88"/>
        <v>1.6841951673983627E-2</v>
      </c>
    </row>
    <row r="5513" spans="2:7" x14ac:dyDescent="0.2">
      <c r="B5513" s="149">
        <v>35580</v>
      </c>
      <c r="C5513" s="61">
        <v>57.358741999999999</v>
      </c>
      <c r="D5513">
        <v>1.8998260907597958E-3</v>
      </c>
      <c r="E5513">
        <v>1.8998260907597958E-3</v>
      </c>
      <c r="F5513">
        <v>5511</v>
      </c>
      <c r="G5513">
        <f t="shared" ca="1" si="88"/>
        <v>4.682747343002263E-3</v>
      </c>
    </row>
    <row r="5514" spans="2:7" x14ac:dyDescent="0.2">
      <c r="B5514" s="149">
        <v>35579</v>
      </c>
      <c r="C5514" s="61">
        <v>57.249977000000001</v>
      </c>
      <c r="D5514">
        <v>-2.0221218925265622E-3</v>
      </c>
      <c r="E5514">
        <v>-2.0221218925265622E-3</v>
      </c>
      <c r="F5514">
        <v>5512</v>
      </c>
      <c r="G5514">
        <f t="shared" ca="1" si="88"/>
        <v>3.7735675210399449E-3</v>
      </c>
    </row>
    <row r="5515" spans="2:7" x14ac:dyDescent="0.2">
      <c r="B5515" s="149">
        <v>35578</v>
      </c>
      <c r="C5515" s="61">
        <v>57.365977999999998</v>
      </c>
      <c r="D5515">
        <v>7.7694157482416128E-3</v>
      </c>
      <c r="E5515">
        <v>7.7694157482416128E-3</v>
      </c>
      <c r="F5515">
        <v>5513</v>
      </c>
      <c r="G5515">
        <f t="shared" ca="1" si="88"/>
        <v>6.5238392882375873E-2</v>
      </c>
    </row>
    <row r="5516" spans="2:7" x14ac:dyDescent="0.2">
      <c r="B5516" s="149">
        <v>35577</v>
      </c>
      <c r="C5516" s="61">
        <v>56.923713999999997</v>
      </c>
      <c r="D5516">
        <v>-1.8011160372000533E-2</v>
      </c>
      <c r="E5516">
        <v>-1.8011160372000533E-2</v>
      </c>
      <c r="F5516">
        <v>5514</v>
      </c>
      <c r="G5516">
        <f t="shared" ca="1" si="88"/>
        <v>4.0122949874853771E-2</v>
      </c>
    </row>
    <row r="5517" spans="2:7" x14ac:dyDescent="0.2">
      <c r="B5517" s="149">
        <v>35576</v>
      </c>
      <c r="C5517" s="61">
        <v>57.967781000000002</v>
      </c>
      <c r="D5517">
        <v>1.8082465483013746E-2</v>
      </c>
      <c r="E5517">
        <v>1.8082465483013746E-2</v>
      </c>
      <c r="F5517">
        <v>5515</v>
      </c>
      <c r="G5517">
        <f t="shared" ca="1" si="88"/>
        <v>-3.0953799265906017E-2</v>
      </c>
    </row>
    <row r="5518" spans="2:7" x14ac:dyDescent="0.2">
      <c r="B5518" s="149">
        <v>35573</v>
      </c>
      <c r="C5518" s="61">
        <v>56.938198</v>
      </c>
      <c r="D5518">
        <v>1.7858356547355127E-3</v>
      </c>
      <c r="E5518">
        <v>1.7858356547355127E-3</v>
      </c>
      <c r="F5518">
        <v>5516</v>
      </c>
      <c r="G5518">
        <f t="shared" ca="1" si="88"/>
        <v>-4.9848271209783565E-2</v>
      </c>
    </row>
    <row r="5519" spans="2:7" x14ac:dyDescent="0.2">
      <c r="B5519" s="149">
        <v>35572</v>
      </c>
      <c r="C5519" s="61">
        <v>56.836697000000001</v>
      </c>
      <c r="D5519">
        <v>-4.8242564406661267E-3</v>
      </c>
      <c r="E5519">
        <v>-4.8242564406661267E-3</v>
      </c>
      <c r="F5519">
        <v>5517</v>
      </c>
      <c r="G5519">
        <f t="shared" ca="1" si="88"/>
        <v>1.5035357602779065E-3</v>
      </c>
    </row>
    <row r="5520" spans="2:7" x14ac:dyDescent="0.2">
      <c r="B5520" s="149">
        <v>35571</v>
      </c>
      <c r="C5520" s="61">
        <v>57.112220999999998</v>
      </c>
      <c r="D5520">
        <v>-1.5251677209811503E-2</v>
      </c>
      <c r="E5520">
        <v>-1.5251677209811503E-2</v>
      </c>
      <c r="F5520">
        <v>5518</v>
      </c>
      <c r="G5520">
        <f t="shared" ca="1" si="88"/>
        <v>-3.378290002858822E-2</v>
      </c>
    </row>
    <row r="5521" spans="2:7" x14ac:dyDescent="0.2">
      <c r="B5521" s="149">
        <v>35570</v>
      </c>
      <c r="C5521" s="61">
        <v>57.996769</v>
      </c>
      <c r="D5521">
        <v>-5.5944600295714294E-3</v>
      </c>
      <c r="E5521">
        <v>-5.5944600295714294E-3</v>
      </c>
      <c r="F5521">
        <v>5519</v>
      </c>
      <c r="G5521">
        <f t="shared" ca="1" si="88"/>
        <v>-3.27799733160406E-2</v>
      </c>
    </row>
    <row r="5522" spans="2:7" x14ac:dyDescent="0.2">
      <c r="B5522" s="149">
        <v>35569</v>
      </c>
      <c r="C5522" s="61">
        <v>58.323054999999997</v>
      </c>
      <c r="D5522">
        <v>2.3539814069481479E-2</v>
      </c>
      <c r="E5522">
        <v>2.3539814069481479E-2</v>
      </c>
      <c r="F5522">
        <v>5520</v>
      </c>
      <c r="G5522">
        <f t="shared" ca="1" si="88"/>
        <v>2.3010604424454954E-2</v>
      </c>
    </row>
    <row r="5523" spans="2:7" x14ac:dyDescent="0.2">
      <c r="B5523" s="149">
        <v>35566</v>
      </c>
      <c r="C5523" s="61">
        <v>56.981715999999999</v>
      </c>
      <c r="D5523">
        <v>3.0418174973154893E-2</v>
      </c>
      <c r="E5523">
        <v>3.0418174973154893E-2</v>
      </c>
      <c r="F5523">
        <v>5521</v>
      </c>
      <c r="G5523">
        <f t="shared" ca="1" si="88"/>
        <v>7.8813820042158613E-3</v>
      </c>
    </row>
    <row r="5524" spans="2:7" x14ac:dyDescent="0.2">
      <c r="B5524" s="149">
        <v>35565</v>
      </c>
      <c r="C5524" s="61">
        <v>55.299602999999998</v>
      </c>
      <c r="D5524">
        <v>4.0813202765510488E-3</v>
      </c>
      <c r="E5524">
        <v>4.0813202765510488E-3</v>
      </c>
      <c r="F5524">
        <v>5522</v>
      </c>
      <c r="G5524">
        <f t="shared" ca="1" si="88"/>
        <v>2.0351181284152673E-2</v>
      </c>
    </row>
    <row r="5525" spans="2:7" x14ac:dyDescent="0.2">
      <c r="B5525" s="149">
        <v>35564</v>
      </c>
      <c r="C5525" s="61">
        <v>55.074824999999997</v>
      </c>
      <c r="D5525">
        <v>3.0524716224494187E-2</v>
      </c>
      <c r="E5525">
        <v>3.0524716224494187E-2</v>
      </c>
      <c r="F5525">
        <v>5523</v>
      </c>
      <c r="G5525">
        <f t="shared" ca="1" si="88"/>
        <v>1.1378136511129172E-2</v>
      </c>
    </row>
    <row r="5526" spans="2:7" x14ac:dyDescent="0.2">
      <c r="B5526" s="149">
        <v>35563</v>
      </c>
      <c r="C5526" s="61">
        <v>53.443477999999999</v>
      </c>
      <c r="D5526">
        <v>2.162187746511892E-2</v>
      </c>
      <c r="E5526">
        <v>2.162187746511892E-2</v>
      </c>
      <c r="F5526">
        <v>5524</v>
      </c>
      <c r="G5526">
        <f t="shared" ca="1" si="88"/>
        <v>3.8026674196831152E-2</v>
      </c>
    </row>
    <row r="5527" spans="2:7" x14ac:dyDescent="0.2">
      <c r="B5527" s="149">
        <v>35562</v>
      </c>
      <c r="C5527" s="61">
        <v>52.312385999999996</v>
      </c>
      <c r="D5527">
        <v>-1.0152484816439314E-2</v>
      </c>
      <c r="E5527">
        <v>-1.0152484816439314E-2</v>
      </c>
      <c r="F5527">
        <v>5525</v>
      </c>
      <c r="G5527">
        <f t="shared" ca="1" si="88"/>
        <v>-3.6661688943265568E-2</v>
      </c>
    </row>
    <row r="5528" spans="2:7" x14ac:dyDescent="0.2">
      <c r="B5528" s="149">
        <v>35559</v>
      </c>
      <c r="C5528" s="61">
        <v>52.848934</v>
      </c>
      <c r="D5528">
        <v>-6.5348205572074601E-3</v>
      </c>
      <c r="E5528">
        <v>-6.5348205572074601E-3</v>
      </c>
      <c r="F5528">
        <v>5526</v>
      </c>
      <c r="G5528">
        <f t="shared" ca="1" si="88"/>
        <v>-1.4412371883513634E-2</v>
      </c>
    </row>
    <row r="5529" spans="2:7" x14ac:dyDescent="0.2">
      <c r="B5529" s="149">
        <v>35558</v>
      </c>
      <c r="C5529" s="61">
        <v>53.196564000000002</v>
      </c>
      <c r="D5529">
        <v>2.4064018410495471E-3</v>
      </c>
      <c r="E5529">
        <v>2.4064018410495471E-3</v>
      </c>
      <c r="F5529">
        <v>5527</v>
      </c>
      <c r="G5529">
        <f t="shared" ca="1" si="88"/>
        <v>-1.6941446755187059E-3</v>
      </c>
    </row>
    <row r="5530" spans="2:7" x14ac:dyDescent="0.2">
      <c r="B5530" s="149">
        <v>35557</v>
      </c>
      <c r="C5530" s="61">
        <v>53.068859000000003</v>
      </c>
      <c r="D5530">
        <v>-3.0658216696069608E-3</v>
      </c>
      <c r="E5530">
        <v>-3.0658216696069608E-3</v>
      </c>
      <c r="F5530">
        <v>5528</v>
      </c>
      <c r="G5530">
        <f t="shared" ca="1" si="88"/>
        <v>2.0621171280226683E-2</v>
      </c>
    </row>
    <row r="5531" spans="2:7" x14ac:dyDescent="0.2">
      <c r="B5531" s="149">
        <v>35556</v>
      </c>
      <c r="C5531" s="61">
        <v>53.232059</v>
      </c>
      <c r="D5531">
        <v>-1.5870730755660284E-2</v>
      </c>
      <c r="E5531">
        <v>-1.5870730755660284E-2</v>
      </c>
      <c r="F5531">
        <v>5529</v>
      </c>
      <c r="G5531">
        <f t="shared" ca="1" si="88"/>
        <v>-2.5888002393243615E-2</v>
      </c>
    </row>
    <row r="5532" spans="2:7" x14ac:dyDescent="0.2">
      <c r="B5532" s="149">
        <v>35555</v>
      </c>
      <c r="C5532" s="61">
        <v>54.090515000000003</v>
      </c>
      <c r="D5532">
        <v>-3.2977910361499163E-2</v>
      </c>
      <c r="E5532">
        <v>-3.2977910361499163E-2</v>
      </c>
      <c r="F5532">
        <v>5530</v>
      </c>
      <c r="G5532">
        <f t="shared" ca="1" si="88"/>
        <v>-3.5962274257868257E-2</v>
      </c>
    </row>
    <row r="5533" spans="2:7" x14ac:dyDescent="0.2">
      <c r="B5533" s="149">
        <v>35552</v>
      </c>
      <c r="C5533" s="61">
        <v>55.935138999999999</v>
      </c>
      <c r="D5533">
        <v>-2.8346283009479625E-2</v>
      </c>
      <c r="E5533">
        <v>-2.8346283009479625E-2</v>
      </c>
      <c r="F5533">
        <v>5531</v>
      </c>
      <c r="G5533">
        <f t="shared" ca="1" si="88"/>
        <v>3.3011245475369683E-2</v>
      </c>
    </row>
    <row r="5534" spans="2:7" x14ac:dyDescent="0.2">
      <c r="B5534" s="149">
        <v>35551</v>
      </c>
      <c r="C5534" s="61">
        <v>57.566947999999996</v>
      </c>
      <c r="D5534">
        <v>0</v>
      </c>
      <c r="E5534">
        <v>0</v>
      </c>
      <c r="F5534">
        <v>5532</v>
      </c>
      <c r="G5534">
        <f t="shared" ca="1" si="88"/>
        <v>-3.7565908242882971E-3</v>
      </c>
    </row>
    <row r="5535" spans="2:7" x14ac:dyDescent="0.2">
      <c r="B5535" s="149">
        <v>35550</v>
      </c>
      <c r="C5535" s="61">
        <v>57.566947999999996</v>
      </c>
      <c r="D5535">
        <v>1.5011255461815249E-2</v>
      </c>
      <c r="E5535">
        <v>1.5011255461815249E-2</v>
      </c>
      <c r="F5535">
        <v>5533</v>
      </c>
      <c r="G5535">
        <f t="shared" ca="1" si="88"/>
        <v>-3.468753800091607E-2</v>
      </c>
    </row>
    <row r="5536" spans="2:7" x14ac:dyDescent="0.2">
      <c r="B5536" s="149">
        <v>35549</v>
      </c>
      <c r="C5536" s="61">
        <v>56.715575999999999</v>
      </c>
      <c r="D5536">
        <v>4.019204816722334E-3</v>
      </c>
      <c r="E5536">
        <v>4.019204816722334E-3</v>
      </c>
      <c r="F5536">
        <v>5534</v>
      </c>
      <c r="G5536">
        <f t="shared" ca="1" si="88"/>
        <v>8.398674355780799E-3</v>
      </c>
    </row>
    <row r="5537" spans="2:7" x14ac:dyDescent="0.2">
      <c r="B5537" s="149">
        <v>35548</v>
      </c>
      <c r="C5537" s="61">
        <v>56.488537000000001</v>
      </c>
      <c r="D5537">
        <v>-4.2521245330867791E-3</v>
      </c>
      <c r="E5537">
        <v>-4.2521245330867791E-3</v>
      </c>
      <c r="F5537">
        <v>5535</v>
      </c>
      <c r="G5537">
        <f t="shared" ca="1" si="88"/>
        <v>-2.9334224225981424E-2</v>
      </c>
    </row>
    <row r="5538" spans="2:7" x14ac:dyDescent="0.2">
      <c r="B5538" s="149">
        <v>35545</v>
      </c>
      <c r="C5538" s="61">
        <v>56.729759000000001</v>
      </c>
      <c r="D5538">
        <v>5.004110569785809E-4</v>
      </c>
      <c r="E5538">
        <v>5.004110569785809E-4</v>
      </c>
      <c r="F5538">
        <v>5536</v>
      </c>
      <c r="G5538">
        <f t="shared" ca="1" si="88"/>
        <v>4.5023427075713785E-3</v>
      </c>
    </row>
    <row r="5539" spans="2:7" x14ac:dyDescent="0.2">
      <c r="B5539" s="149">
        <v>35544</v>
      </c>
      <c r="C5539" s="61">
        <v>56.701385000000002</v>
      </c>
      <c r="D5539">
        <v>-1.9977686130438462E-3</v>
      </c>
      <c r="E5539">
        <v>-1.9977686130438462E-3</v>
      </c>
      <c r="F5539">
        <v>5537</v>
      </c>
      <c r="G5539">
        <f t="shared" ca="1" si="88"/>
        <v>1.2963115742181539E-2</v>
      </c>
    </row>
    <row r="5540" spans="2:7" x14ac:dyDescent="0.2">
      <c r="B5540" s="149">
        <v>35543</v>
      </c>
      <c r="C5540" s="61">
        <v>56.814888000000003</v>
      </c>
      <c r="D5540">
        <v>1.7146675865374029E-2</v>
      </c>
      <c r="E5540">
        <v>1.7146675865374029E-2</v>
      </c>
      <c r="F5540">
        <v>5538</v>
      </c>
      <c r="G5540">
        <f t="shared" ca="1" si="88"/>
        <v>-3.4390817282228439E-2</v>
      </c>
    </row>
    <row r="5541" spans="2:7" x14ac:dyDescent="0.2">
      <c r="B5541" s="149">
        <v>35542</v>
      </c>
      <c r="C5541" s="61">
        <v>55.857123999999999</v>
      </c>
      <c r="D5541">
        <v>1.0525528915055368E-2</v>
      </c>
      <c r="E5541">
        <v>1.0525528915055368E-2</v>
      </c>
      <c r="F5541">
        <v>5539</v>
      </c>
      <c r="G5541">
        <f t="shared" ca="1" si="88"/>
        <v>4.8064653786750108E-3</v>
      </c>
    </row>
    <row r="5542" spans="2:7" x14ac:dyDescent="0.2">
      <c r="B5542" s="149">
        <v>35541</v>
      </c>
      <c r="C5542" s="61">
        <v>55.275322000000003</v>
      </c>
      <c r="D5542">
        <v>1.7633033779383973E-2</v>
      </c>
      <c r="E5542">
        <v>1.7633033779383973E-2</v>
      </c>
      <c r="F5542">
        <v>5540</v>
      </c>
      <c r="G5542">
        <f t="shared" ca="1" si="88"/>
        <v>3.3221711141053194E-3</v>
      </c>
    </row>
    <row r="5543" spans="2:7" x14ac:dyDescent="0.2">
      <c r="B5543" s="149">
        <v>35538</v>
      </c>
      <c r="C5543" s="61">
        <v>54.317538999999996</v>
      </c>
      <c r="D5543">
        <v>0</v>
      </c>
      <c r="E5543">
        <v>0</v>
      </c>
      <c r="F5543">
        <v>5541</v>
      </c>
      <c r="G5543">
        <f t="shared" ca="1" si="88"/>
        <v>3.7441161645672158E-3</v>
      </c>
    </row>
    <row r="5544" spans="2:7" x14ac:dyDescent="0.2">
      <c r="B5544" s="149">
        <v>35537</v>
      </c>
      <c r="C5544" s="61">
        <v>54.317538999999996</v>
      </c>
      <c r="D5544">
        <v>1.3234426079940508E-2</v>
      </c>
      <c r="E5544">
        <v>1.3234426079940508E-2</v>
      </c>
      <c r="F5544">
        <v>5542</v>
      </c>
      <c r="G5544">
        <f t="shared" ca="1" si="88"/>
        <v>-9.5907666404363746E-3</v>
      </c>
    </row>
    <row r="5545" spans="2:7" x14ac:dyDescent="0.2">
      <c r="B5545" s="149">
        <v>35536</v>
      </c>
      <c r="C5545" s="61">
        <v>53.608066999999998</v>
      </c>
      <c r="D5545">
        <v>0</v>
      </c>
      <c r="E5545">
        <v>0</v>
      </c>
      <c r="F5545">
        <v>5543</v>
      </c>
      <c r="G5545">
        <f t="shared" ca="1" si="88"/>
        <v>5.0026705549695974E-2</v>
      </c>
    </row>
    <row r="5546" spans="2:7" x14ac:dyDescent="0.2">
      <c r="B5546" s="149">
        <v>35535</v>
      </c>
      <c r="C5546" s="61">
        <v>53.608066999999998</v>
      </c>
      <c r="D5546">
        <v>2.1220479866088621E-3</v>
      </c>
      <c r="E5546">
        <v>2.1220479866088621E-3</v>
      </c>
      <c r="F5546">
        <v>5544</v>
      </c>
      <c r="G5546">
        <f t="shared" ca="1" si="88"/>
        <v>-2.4718934764283409E-2</v>
      </c>
    </row>
    <row r="5547" spans="2:7" x14ac:dyDescent="0.2">
      <c r="B5547" s="149">
        <v>35534</v>
      </c>
      <c r="C5547" s="61">
        <v>53.494548999999999</v>
      </c>
      <c r="D5547">
        <v>0</v>
      </c>
      <c r="E5547">
        <v>0</v>
      </c>
      <c r="F5547">
        <v>5545</v>
      </c>
      <c r="G5547">
        <f t="shared" ca="1" si="88"/>
        <v>4.6719018353927964E-2</v>
      </c>
    </row>
    <row r="5548" spans="2:7" x14ac:dyDescent="0.2">
      <c r="B5548" s="149">
        <v>35531</v>
      </c>
      <c r="C5548" s="61">
        <v>53.494548999999999</v>
      </c>
      <c r="D5548">
        <v>1.4122305337539673E-2</v>
      </c>
      <c r="E5548">
        <v>1.4122305337539673E-2</v>
      </c>
      <c r="F5548">
        <v>5546</v>
      </c>
      <c r="G5548">
        <f t="shared" ca="1" si="88"/>
        <v>-3.5872743481881249E-2</v>
      </c>
    </row>
    <row r="5549" spans="2:7" x14ac:dyDescent="0.2">
      <c r="B5549" s="149">
        <v>35530</v>
      </c>
      <c r="C5549" s="61">
        <v>52.749603</v>
      </c>
      <c r="D5549">
        <v>-3.2153142083887067E-2</v>
      </c>
      <c r="E5549">
        <v>-3.2153142083887067E-2</v>
      </c>
      <c r="F5549">
        <v>5547</v>
      </c>
      <c r="G5549">
        <f t="shared" ca="1" si="88"/>
        <v>1.3361916273455452E-2</v>
      </c>
    </row>
    <row r="5550" spans="2:7" x14ac:dyDescent="0.2">
      <c r="B5550" s="149">
        <v>35529</v>
      </c>
      <c r="C5550" s="61">
        <v>54.502014000000003</v>
      </c>
      <c r="D5550">
        <v>5.5945448735239253E-2</v>
      </c>
      <c r="E5550">
        <v>5.5945448735239253E-2</v>
      </c>
      <c r="F5550">
        <v>5548</v>
      </c>
      <c r="G5550">
        <f t="shared" ca="1" si="88"/>
        <v>-3.8344997314956816E-3</v>
      </c>
    </row>
    <row r="5551" spans="2:7" x14ac:dyDescent="0.2">
      <c r="B5551" s="149">
        <v>35528</v>
      </c>
      <c r="C5551" s="61">
        <v>51.614421999999998</v>
      </c>
      <c r="D5551">
        <v>0</v>
      </c>
      <c r="E5551">
        <v>0</v>
      </c>
      <c r="F5551">
        <v>5549</v>
      </c>
      <c r="G5551">
        <f t="shared" ca="1" si="88"/>
        <v>3.4995465527586589E-2</v>
      </c>
    </row>
    <row r="5552" spans="2:7" x14ac:dyDescent="0.2">
      <c r="B5552" s="149">
        <v>35527</v>
      </c>
      <c r="C5552" s="61">
        <v>51.614421999999998</v>
      </c>
      <c r="D5552">
        <v>-2.4685290902780274E-3</v>
      </c>
      <c r="E5552">
        <v>-2.4685290902780274E-3</v>
      </c>
      <c r="F5552">
        <v>5550</v>
      </c>
      <c r="G5552">
        <f t="shared" ca="1" si="88"/>
        <v>-3.4863599259288957E-3</v>
      </c>
    </row>
    <row r="5553" spans="2:7" x14ac:dyDescent="0.2">
      <c r="B5553" s="149">
        <v>35524</v>
      </c>
      <c r="C5553" s="61">
        <v>51.742148999999998</v>
      </c>
      <c r="D5553">
        <v>-7.3499479628565392E-3</v>
      </c>
      <c r="E5553">
        <v>-7.3499479628565392E-3</v>
      </c>
      <c r="F5553">
        <v>5551</v>
      </c>
      <c r="G5553">
        <f t="shared" ca="1" si="88"/>
        <v>1.7447610354958263E-2</v>
      </c>
    </row>
    <row r="5554" spans="2:7" x14ac:dyDescent="0.2">
      <c r="B5554" s="149">
        <v>35523</v>
      </c>
      <c r="C5554" s="61">
        <v>52.125267000000001</v>
      </c>
      <c r="D5554">
        <v>4.2374074042463451E-3</v>
      </c>
      <c r="E5554">
        <v>4.2374074042463451E-3</v>
      </c>
      <c r="F5554">
        <v>5552</v>
      </c>
      <c r="G5554">
        <f t="shared" ca="1" si="88"/>
        <v>1.1744133490395981E-2</v>
      </c>
    </row>
    <row r="5555" spans="2:7" x14ac:dyDescent="0.2">
      <c r="B5555" s="149">
        <v>35522</v>
      </c>
      <c r="C5555" s="61">
        <v>51.905323000000003</v>
      </c>
      <c r="D5555">
        <v>2.6087162285394334E-2</v>
      </c>
      <c r="E5555">
        <v>2.6087162285394334E-2</v>
      </c>
      <c r="F5555">
        <v>5553</v>
      </c>
      <c r="G5555">
        <f t="shared" ca="1" si="88"/>
        <v>4.2004978849467425E-2</v>
      </c>
    </row>
    <row r="5556" spans="2:7" x14ac:dyDescent="0.2">
      <c r="B5556" s="149">
        <v>35521</v>
      </c>
      <c r="C5556" s="61">
        <v>50.585686000000003</v>
      </c>
      <c r="D5556">
        <v>2.2808616005952347E-2</v>
      </c>
      <c r="E5556">
        <v>2.2808616005952347E-2</v>
      </c>
      <c r="F5556">
        <v>5554</v>
      </c>
      <c r="G5556">
        <f t="shared" ca="1" si="88"/>
        <v>3.3360226498985714E-2</v>
      </c>
    </row>
    <row r="5557" spans="2:7" x14ac:dyDescent="0.2">
      <c r="B5557" s="149">
        <v>35520</v>
      </c>
      <c r="C5557" s="61">
        <v>49.457625999999998</v>
      </c>
      <c r="D5557">
        <v>-9.9237551583920003E-2</v>
      </c>
      <c r="E5557">
        <v>-9.9237551583920003E-2</v>
      </c>
      <c r="F5557">
        <v>5555</v>
      </c>
      <c r="G5557">
        <f t="shared" ca="1" si="88"/>
        <v>5.1620652580106938E-2</v>
      </c>
    </row>
    <row r="5558" spans="2:7" x14ac:dyDescent="0.2">
      <c r="B5558" s="149">
        <v>35517</v>
      </c>
      <c r="C5558" s="61">
        <v>54.906402999999997</v>
      </c>
      <c r="D5558">
        <v>0</v>
      </c>
      <c r="E5558">
        <v>0</v>
      </c>
      <c r="F5558">
        <v>5556</v>
      </c>
      <c r="G5558">
        <f t="shared" ca="1" si="88"/>
        <v>6.5936637298054962E-2</v>
      </c>
    </row>
    <row r="5559" spans="2:7" x14ac:dyDescent="0.2">
      <c r="B5559" s="149">
        <v>35516</v>
      </c>
      <c r="C5559" s="61">
        <v>54.906402999999997</v>
      </c>
      <c r="D5559">
        <v>-8.8373776296097779E-3</v>
      </c>
      <c r="E5559">
        <v>-8.8373776296097779E-3</v>
      </c>
      <c r="F5559">
        <v>5557</v>
      </c>
      <c r="G5559">
        <f t="shared" ca="1" si="88"/>
        <v>8.2002642236266909E-2</v>
      </c>
    </row>
    <row r="5560" spans="2:7" x14ac:dyDescent="0.2">
      <c r="B5560" s="149">
        <v>35515</v>
      </c>
      <c r="C5560" s="61">
        <v>55.395958</v>
      </c>
      <c r="D5560">
        <v>-4.0815500268179981E-3</v>
      </c>
      <c r="E5560">
        <v>-4.0815500268179981E-3</v>
      </c>
      <c r="F5560">
        <v>5558</v>
      </c>
      <c r="G5560">
        <f t="shared" ca="1" si="88"/>
        <v>9.965558877217175E-3</v>
      </c>
    </row>
    <row r="5561" spans="2:7" x14ac:dyDescent="0.2">
      <c r="B5561" s="149">
        <v>35514</v>
      </c>
      <c r="C5561" s="61">
        <v>55.622985999999997</v>
      </c>
      <c r="D5561">
        <v>2.2297891648599889E-2</v>
      </c>
      <c r="E5561">
        <v>2.2297891648599889E-2</v>
      </c>
      <c r="F5561">
        <v>5559</v>
      </c>
      <c r="G5561">
        <f t="shared" ca="1" si="88"/>
        <v>2.0708048762296486E-2</v>
      </c>
    </row>
    <row r="5562" spans="2:7" x14ac:dyDescent="0.2">
      <c r="B5562" s="149">
        <v>35513</v>
      </c>
      <c r="C5562" s="61">
        <v>54.409762999999998</v>
      </c>
      <c r="D5562">
        <v>0</v>
      </c>
      <c r="E5562">
        <v>0</v>
      </c>
      <c r="F5562">
        <v>5560</v>
      </c>
      <c r="G5562">
        <f t="shared" ca="1" si="88"/>
        <v>-9.2247811894119267E-3</v>
      </c>
    </row>
    <row r="5563" spans="2:7" x14ac:dyDescent="0.2">
      <c r="B5563" s="149">
        <v>35510</v>
      </c>
      <c r="C5563" s="61">
        <v>54.409762999999998</v>
      </c>
      <c r="D5563">
        <v>6.9586680623372719E-3</v>
      </c>
      <c r="E5563">
        <v>6.9586680623372719E-3</v>
      </c>
      <c r="F5563">
        <v>5561</v>
      </c>
      <c r="G5563">
        <f t="shared" ca="1" si="88"/>
        <v>-6.2313623491856256E-2</v>
      </c>
    </row>
    <row r="5564" spans="2:7" x14ac:dyDescent="0.2">
      <c r="B5564" s="149">
        <v>35509</v>
      </c>
      <c r="C5564" s="61">
        <v>54.033760000000001</v>
      </c>
      <c r="D5564">
        <v>1.8182056637019415E-2</v>
      </c>
      <c r="E5564">
        <v>1.8182056637019415E-2</v>
      </c>
      <c r="F5564">
        <v>5562</v>
      </c>
      <c r="G5564">
        <f t="shared" ca="1" si="88"/>
        <v>2.8080168710135869E-2</v>
      </c>
    </row>
    <row r="5565" spans="2:7" x14ac:dyDescent="0.2">
      <c r="B5565" s="149">
        <v>35508</v>
      </c>
      <c r="C5565" s="61">
        <v>53.068859000000003</v>
      </c>
      <c r="D5565">
        <v>-1.2801800902527255E-2</v>
      </c>
      <c r="E5565">
        <v>-1.2801800902527255E-2</v>
      </c>
      <c r="F5565">
        <v>5563</v>
      </c>
      <c r="G5565">
        <f t="shared" ca="1" si="88"/>
        <v>2.7009581441360977E-2</v>
      </c>
    </row>
    <row r="5566" spans="2:7" x14ac:dyDescent="0.2">
      <c r="B5566" s="149">
        <v>35507</v>
      </c>
      <c r="C5566" s="61">
        <v>53.757046000000003</v>
      </c>
      <c r="D5566">
        <v>-2.446275903334336E-2</v>
      </c>
      <c r="E5566">
        <v>-2.446275903334336E-2</v>
      </c>
      <c r="F5566">
        <v>5564</v>
      </c>
      <c r="G5566">
        <f t="shared" ca="1" si="88"/>
        <v>-5.5642037816972549E-3</v>
      </c>
    </row>
    <row r="5567" spans="2:7" x14ac:dyDescent="0.2">
      <c r="B5567" s="149">
        <v>35506</v>
      </c>
      <c r="C5567" s="61">
        <v>55.105068000000003</v>
      </c>
      <c r="D5567">
        <v>-4.3581433438834999E-3</v>
      </c>
      <c r="E5567">
        <v>-4.3581433438834999E-3</v>
      </c>
      <c r="F5567">
        <v>5565</v>
      </c>
      <c r="G5567">
        <f t="shared" ca="1" si="88"/>
        <v>9.1544169494273159E-2</v>
      </c>
    </row>
    <row r="5568" spans="2:7" x14ac:dyDescent="0.2">
      <c r="B5568" s="149">
        <v>35503</v>
      </c>
      <c r="C5568" s="61">
        <v>55.346274999999999</v>
      </c>
      <c r="D5568">
        <v>-2.9397691852883919E-3</v>
      </c>
      <c r="E5568">
        <v>-2.9397691852883919E-3</v>
      </c>
      <c r="F5568">
        <v>5566</v>
      </c>
      <c r="G5568">
        <f t="shared" ca="1" si="88"/>
        <v>3.2766161110319589E-2</v>
      </c>
    </row>
    <row r="5569" spans="2:7" x14ac:dyDescent="0.2">
      <c r="B5569" s="149">
        <v>35502</v>
      </c>
      <c r="C5569" s="61">
        <v>55.509459999999997</v>
      </c>
      <c r="D5569">
        <v>1.1244525476769192E-2</v>
      </c>
      <c r="E5569">
        <v>1.1244525476769192E-2</v>
      </c>
      <c r="F5569">
        <v>5567</v>
      </c>
      <c r="G5569">
        <f t="shared" ca="1" si="88"/>
        <v>4.1260496079594887E-2</v>
      </c>
    </row>
    <row r="5570" spans="2:7" x14ac:dyDescent="0.2">
      <c r="B5570" s="149">
        <v>35501</v>
      </c>
      <c r="C5570" s="61">
        <v>54.892223000000001</v>
      </c>
      <c r="D5570">
        <v>1.8026272953300164E-2</v>
      </c>
      <c r="E5570">
        <v>1.8026272953300164E-2</v>
      </c>
      <c r="F5570">
        <v>5568</v>
      </c>
      <c r="G5570">
        <f t="shared" ca="1" si="88"/>
        <v>-4.1911516248210212E-2</v>
      </c>
    </row>
    <row r="5571" spans="2:7" x14ac:dyDescent="0.2">
      <c r="B5571" s="149">
        <v>35500</v>
      </c>
      <c r="C5571" s="61">
        <v>53.920242000000002</v>
      </c>
      <c r="D5571">
        <v>-3.6144542562098196E-2</v>
      </c>
      <c r="E5571">
        <v>-3.6144542562098196E-2</v>
      </c>
      <c r="F5571">
        <v>5569</v>
      </c>
      <c r="G5571">
        <f t="shared" ref="G5571:G5634" ca="1" si="89">_xlfn.NORM.INV(RAND(),$N$5,$N$6)</f>
        <v>5.1232682092813439E-2</v>
      </c>
    </row>
    <row r="5572" spans="2:7" x14ac:dyDescent="0.2">
      <c r="B5572" s="149">
        <v>35499</v>
      </c>
      <c r="C5572" s="61">
        <v>55.942248999999997</v>
      </c>
      <c r="D5572">
        <v>-3.3700991812335629E-2</v>
      </c>
      <c r="E5572">
        <v>-3.3700991812335629E-2</v>
      </c>
      <c r="F5572">
        <v>5570</v>
      </c>
      <c r="G5572">
        <f t="shared" ca="1" si="89"/>
        <v>-1.0282465777534586E-2</v>
      </c>
    </row>
    <row r="5573" spans="2:7" x14ac:dyDescent="0.2">
      <c r="B5573" s="149">
        <v>35496</v>
      </c>
      <c r="C5573" s="61">
        <v>57.893310999999997</v>
      </c>
      <c r="D5573">
        <v>0</v>
      </c>
      <c r="E5573">
        <v>0</v>
      </c>
      <c r="F5573">
        <v>5571</v>
      </c>
      <c r="G5573">
        <f t="shared" ca="1" si="89"/>
        <v>2.3370587106723066E-2</v>
      </c>
    </row>
    <row r="5574" spans="2:7" x14ac:dyDescent="0.2">
      <c r="B5574" s="149">
        <v>35495</v>
      </c>
      <c r="C5574" s="61">
        <v>57.893310999999997</v>
      </c>
      <c r="D5574">
        <v>1.5557133232668692E-2</v>
      </c>
      <c r="E5574">
        <v>1.5557133232668692E-2</v>
      </c>
      <c r="F5574">
        <v>5572</v>
      </c>
      <c r="G5574">
        <f t="shared" ca="1" si="89"/>
        <v>6.3986724736026816E-3</v>
      </c>
    </row>
    <row r="5575" spans="2:7" x14ac:dyDescent="0.2">
      <c r="B5575" s="149">
        <v>35494</v>
      </c>
      <c r="C5575" s="61">
        <v>57.006453999999998</v>
      </c>
      <c r="D5575">
        <v>3.2909125720940985E-2</v>
      </c>
      <c r="E5575">
        <v>3.2909125720940985E-2</v>
      </c>
      <c r="F5575">
        <v>5573</v>
      </c>
      <c r="G5575">
        <f t="shared" ca="1" si="89"/>
        <v>5.7941833804004174E-3</v>
      </c>
    </row>
    <row r="5576" spans="2:7" x14ac:dyDescent="0.2">
      <c r="B5576" s="149">
        <v>35493</v>
      </c>
      <c r="C5576" s="61">
        <v>55.190193000000001</v>
      </c>
      <c r="D5576">
        <v>-1.7966331707515463E-3</v>
      </c>
      <c r="E5576">
        <v>-1.7966331707515463E-3</v>
      </c>
      <c r="F5576">
        <v>5574</v>
      </c>
      <c r="G5576">
        <f t="shared" ca="1" si="89"/>
        <v>2.3433207900909279E-2</v>
      </c>
    </row>
    <row r="5577" spans="2:7" x14ac:dyDescent="0.2">
      <c r="B5577" s="149">
        <v>35492</v>
      </c>
      <c r="C5577" s="61">
        <v>55.289527999999997</v>
      </c>
      <c r="D5577">
        <v>7.1055460263716258E-2</v>
      </c>
      <c r="E5577">
        <v>7.1055460263716258E-2</v>
      </c>
      <c r="F5577">
        <v>5575</v>
      </c>
      <c r="G5577">
        <f t="shared" ca="1" si="89"/>
        <v>5.8533201703467375E-2</v>
      </c>
    </row>
    <row r="5578" spans="2:7" x14ac:dyDescent="0.2">
      <c r="B5578" s="149">
        <v>35489</v>
      </c>
      <c r="C5578" s="61">
        <v>51.621535999999999</v>
      </c>
      <c r="D5578">
        <v>4.0915555788207568E-2</v>
      </c>
      <c r="E5578">
        <v>4.0915555788207568E-2</v>
      </c>
      <c r="F5578">
        <v>5576</v>
      </c>
      <c r="G5578">
        <f t="shared" ca="1" si="89"/>
        <v>-1.2717055457920186E-2</v>
      </c>
    </row>
    <row r="5579" spans="2:7" x14ac:dyDescent="0.2">
      <c r="B5579" s="149">
        <v>35488</v>
      </c>
      <c r="C5579" s="61">
        <v>49.592433999999997</v>
      </c>
      <c r="D5579">
        <v>3.6169699091990817E-2</v>
      </c>
      <c r="E5579">
        <v>3.6169699091990817E-2</v>
      </c>
      <c r="F5579">
        <v>5577</v>
      </c>
      <c r="G5579">
        <f t="shared" ca="1" si="89"/>
        <v>-7.356633123315931E-2</v>
      </c>
    </row>
    <row r="5580" spans="2:7" x14ac:dyDescent="0.2">
      <c r="B5580" s="149">
        <v>35487</v>
      </c>
      <c r="C5580" s="61">
        <v>47.861305000000002</v>
      </c>
      <c r="D5580">
        <v>-4.2803957330354581E-3</v>
      </c>
      <c r="E5580">
        <v>-4.2803957330354581E-3</v>
      </c>
      <c r="F5580">
        <v>5578</v>
      </c>
      <c r="G5580">
        <f t="shared" ca="1" si="89"/>
        <v>5.3699117346128956E-2</v>
      </c>
    </row>
    <row r="5581" spans="2:7" x14ac:dyDescent="0.2">
      <c r="B5581" s="149">
        <v>35486</v>
      </c>
      <c r="C5581" s="61">
        <v>48.067050999999999</v>
      </c>
      <c r="D5581">
        <v>7.4348305609464611E-3</v>
      </c>
      <c r="E5581">
        <v>7.4348305609464611E-3</v>
      </c>
      <c r="F5581">
        <v>5579</v>
      </c>
      <c r="G5581">
        <f t="shared" ca="1" si="89"/>
        <v>-9.6812836300302369E-3</v>
      </c>
    </row>
    <row r="5582" spans="2:7" x14ac:dyDescent="0.2">
      <c r="B5582" s="149">
        <v>35485</v>
      </c>
      <c r="C5582" s="61">
        <v>47.712318000000003</v>
      </c>
      <c r="D5582">
        <v>-2.1391233473857674E-2</v>
      </c>
      <c r="E5582">
        <v>-2.1391233473857674E-2</v>
      </c>
      <c r="F5582">
        <v>5580</v>
      </c>
      <c r="G5582">
        <f t="shared" ca="1" si="89"/>
        <v>-2.6570784059426419E-2</v>
      </c>
    </row>
    <row r="5583" spans="2:7" x14ac:dyDescent="0.2">
      <c r="B5583" s="149">
        <v>35482</v>
      </c>
      <c r="C5583" s="61">
        <v>48.755253000000003</v>
      </c>
      <c r="D5583">
        <v>2.0416634245119824E-3</v>
      </c>
      <c r="E5583">
        <v>2.0416634245119824E-3</v>
      </c>
      <c r="F5583">
        <v>5581</v>
      </c>
      <c r="G5583">
        <f t="shared" ca="1" si="89"/>
        <v>2.37330435961568E-2</v>
      </c>
    </row>
    <row r="5584" spans="2:7" x14ac:dyDescent="0.2">
      <c r="B5584" s="149">
        <v>35481</v>
      </c>
      <c r="C5584" s="61">
        <v>48.655914000000003</v>
      </c>
      <c r="D5584">
        <v>-7.0942806419427608E-3</v>
      </c>
      <c r="E5584">
        <v>-7.0942806419427608E-3</v>
      </c>
      <c r="F5584">
        <v>5582</v>
      </c>
      <c r="G5584">
        <f t="shared" ca="1" si="89"/>
        <v>2.1900329041071347E-2</v>
      </c>
    </row>
    <row r="5585" spans="2:7" x14ac:dyDescent="0.2">
      <c r="B5585" s="149">
        <v>35480</v>
      </c>
      <c r="C5585" s="61">
        <v>49.003559000000003</v>
      </c>
      <c r="D5585">
        <v>1.3350816570126633E-2</v>
      </c>
      <c r="E5585">
        <v>1.3350816570126633E-2</v>
      </c>
      <c r="F5585">
        <v>5583</v>
      </c>
      <c r="G5585">
        <f t="shared" ca="1" si="89"/>
        <v>1.7050895427857034E-3</v>
      </c>
    </row>
    <row r="5586" spans="2:7" x14ac:dyDescent="0.2">
      <c r="B5586" s="149">
        <v>35479</v>
      </c>
      <c r="C5586" s="61">
        <v>48.357940999999997</v>
      </c>
      <c r="D5586">
        <v>-1.7159228183496619E-2</v>
      </c>
      <c r="E5586">
        <v>-1.7159228183496619E-2</v>
      </c>
      <c r="F5586">
        <v>5584</v>
      </c>
      <c r="G5586">
        <f t="shared" ca="1" si="89"/>
        <v>-1.4437703168759874E-2</v>
      </c>
    </row>
    <row r="5587" spans="2:7" x14ac:dyDescent="0.2">
      <c r="B5587" s="149">
        <v>35478</v>
      </c>
      <c r="C5587" s="61">
        <v>49.202213</v>
      </c>
      <c r="D5587">
        <v>1.2852436981128189E-2</v>
      </c>
      <c r="E5587">
        <v>1.2852436981128189E-2</v>
      </c>
      <c r="F5587">
        <v>5585</v>
      </c>
      <c r="G5587">
        <f t="shared" ca="1" si="89"/>
        <v>1.3865448383220465E-2</v>
      </c>
    </row>
    <row r="5588" spans="2:7" x14ac:dyDescent="0.2">
      <c r="B5588" s="149">
        <v>35475</v>
      </c>
      <c r="C5588" s="61">
        <v>48.577869</v>
      </c>
      <c r="D5588">
        <v>2.5153209938133629E-2</v>
      </c>
      <c r="E5588">
        <v>2.5153209938133629E-2</v>
      </c>
      <c r="F5588">
        <v>5586</v>
      </c>
      <c r="G5588">
        <f t="shared" ca="1" si="89"/>
        <v>4.8244534327549937E-2</v>
      </c>
    </row>
    <row r="5589" spans="2:7" x14ac:dyDescent="0.2">
      <c r="B5589" s="149">
        <v>35474</v>
      </c>
      <c r="C5589" s="61">
        <v>47.385959999999997</v>
      </c>
      <c r="D5589">
        <v>2.5518272403670019E-3</v>
      </c>
      <c r="E5589">
        <v>2.5518272403670019E-3</v>
      </c>
      <c r="F5589">
        <v>5587</v>
      </c>
      <c r="G5589">
        <f t="shared" ca="1" si="89"/>
        <v>2.5064962022851488E-2</v>
      </c>
    </row>
    <row r="5590" spans="2:7" x14ac:dyDescent="0.2">
      <c r="B5590" s="149">
        <v>35473</v>
      </c>
      <c r="C5590" s="61">
        <v>47.265346999999998</v>
      </c>
      <c r="D5590">
        <v>4.523563911649194E-3</v>
      </c>
      <c r="E5590">
        <v>4.523563911649194E-3</v>
      </c>
      <c r="F5590">
        <v>5588</v>
      </c>
      <c r="G5590">
        <f t="shared" ca="1" si="89"/>
        <v>-9.0469297594403225E-2</v>
      </c>
    </row>
    <row r="5591" spans="2:7" x14ac:dyDescent="0.2">
      <c r="B5591" s="149">
        <v>35472</v>
      </c>
      <c r="C5591" s="61">
        <v>47.052501999999997</v>
      </c>
      <c r="D5591">
        <v>4.0313946295282961E-2</v>
      </c>
      <c r="E5591">
        <v>4.0313946295282961E-2</v>
      </c>
      <c r="F5591">
        <v>5589</v>
      </c>
      <c r="G5591">
        <f t="shared" ca="1" si="89"/>
        <v>1.4176759196859588E-2</v>
      </c>
    </row>
    <row r="5592" spans="2:7" x14ac:dyDescent="0.2">
      <c r="B5592" s="149">
        <v>35471</v>
      </c>
      <c r="C5592" s="61">
        <v>45.229137000000001</v>
      </c>
      <c r="D5592">
        <v>-3.127787570611116E-3</v>
      </c>
      <c r="E5592">
        <v>-3.127787570611116E-3</v>
      </c>
      <c r="F5592">
        <v>5590</v>
      </c>
      <c r="G5592">
        <f t="shared" ca="1" si="89"/>
        <v>-2.5489314607802398E-2</v>
      </c>
    </row>
    <row r="5593" spans="2:7" x14ac:dyDescent="0.2">
      <c r="B5593" s="149">
        <v>35468</v>
      </c>
      <c r="C5593" s="61">
        <v>45.371048000000002</v>
      </c>
      <c r="D5593">
        <v>6.9281805367875362E-3</v>
      </c>
      <c r="E5593">
        <v>6.9281805367875362E-3</v>
      </c>
      <c r="F5593">
        <v>5591</v>
      </c>
      <c r="G5593">
        <f t="shared" ca="1" si="89"/>
        <v>-1.2389387752704633E-2</v>
      </c>
    </row>
    <row r="5594" spans="2:7" x14ac:dyDescent="0.2">
      <c r="B5594" s="149">
        <v>35467</v>
      </c>
      <c r="C5594" s="61">
        <v>45.058872000000001</v>
      </c>
      <c r="D5594">
        <v>1.5023078048713731E-2</v>
      </c>
      <c r="E5594">
        <v>1.5023078048713731E-2</v>
      </c>
      <c r="F5594">
        <v>5592</v>
      </c>
      <c r="G5594">
        <f t="shared" ca="1" si="89"/>
        <v>-1.5556320440544103E-2</v>
      </c>
    </row>
    <row r="5595" spans="2:7" x14ac:dyDescent="0.2">
      <c r="B5595" s="149">
        <v>35466</v>
      </c>
      <c r="C5595" s="61">
        <v>44.391967999999999</v>
      </c>
      <c r="D5595">
        <v>1.7233145389948547E-2</v>
      </c>
      <c r="E5595">
        <v>1.7233145389948547E-2</v>
      </c>
      <c r="F5595">
        <v>5593</v>
      </c>
      <c r="G5595">
        <f t="shared" ca="1" si="89"/>
        <v>-4.5110109345375066E-3</v>
      </c>
    </row>
    <row r="5596" spans="2:7" x14ac:dyDescent="0.2">
      <c r="B5596" s="149">
        <v>35465</v>
      </c>
      <c r="C5596" s="61">
        <v>43.639915000000002</v>
      </c>
      <c r="D5596">
        <v>-6.4985365926706741E-4</v>
      </c>
      <c r="E5596">
        <v>-6.4985365926706741E-4</v>
      </c>
      <c r="F5596">
        <v>5594</v>
      </c>
      <c r="G5596">
        <f t="shared" ca="1" si="89"/>
        <v>6.3037761173167506E-2</v>
      </c>
    </row>
    <row r="5597" spans="2:7" x14ac:dyDescent="0.2">
      <c r="B5597" s="149">
        <v>35464</v>
      </c>
      <c r="C5597" s="61">
        <v>43.668292999999998</v>
      </c>
      <c r="D5597">
        <v>-4.1128015687381218E-2</v>
      </c>
      <c r="E5597">
        <v>-4.1128015687381218E-2</v>
      </c>
      <c r="F5597">
        <v>5595</v>
      </c>
      <c r="G5597">
        <f t="shared" ca="1" si="89"/>
        <v>-2.7958276011316469E-2</v>
      </c>
    </row>
    <row r="5598" spans="2:7" x14ac:dyDescent="0.2">
      <c r="B5598" s="149">
        <v>35461</v>
      </c>
      <c r="C5598" s="61">
        <v>45.541316999999999</v>
      </c>
      <c r="D5598">
        <v>-4.0795025235902588E-2</v>
      </c>
      <c r="E5598">
        <v>-4.0795025235902588E-2</v>
      </c>
      <c r="F5598">
        <v>5596</v>
      </c>
      <c r="G5598">
        <f t="shared" ca="1" si="89"/>
        <v>1.6187089320595205E-2</v>
      </c>
    </row>
    <row r="5599" spans="2:7" x14ac:dyDescent="0.2">
      <c r="B5599" s="149">
        <v>35460</v>
      </c>
      <c r="C5599" s="61">
        <v>47.478191000000002</v>
      </c>
      <c r="D5599">
        <v>-3.5317835466578518E-2</v>
      </c>
      <c r="E5599">
        <v>-3.5317835466578518E-2</v>
      </c>
      <c r="F5599">
        <v>5597</v>
      </c>
      <c r="G5599">
        <f t="shared" ca="1" si="89"/>
        <v>6.4334242526221394E-3</v>
      </c>
    </row>
    <row r="5600" spans="2:7" x14ac:dyDescent="0.2">
      <c r="B5600" s="149">
        <v>35459</v>
      </c>
      <c r="C5600" s="61">
        <v>49.216408000000001</v>
      </c>
      <c r="D5600">
        <v>-1.7282827914543133E-2</v>
      </c>
      <c r="E5600">
        <v>-1.7282827914543133E-2</v>
      </c>
      <c r="F5600">
        <v>5598</v>
      </c>
      <c r="G5600">
        <f t="shared" ca="1" si="89"/>
        <v>-4.9617074796652477E-3</v>
      </c>
    </row>
    <row r="5601" spans="2:7" x14ac:dyDescent="0.2">
      <c r="B5601" s="149">
        <v>35458</v>
      </c>
      <c r="C5601" s="61">
        <v>50.081966000000001</v>
      </c>
      <c r="D5601">
        <v>-2.4025259738149857E-3</v>
      </c>
      <c r="E5601">
        <v>-2.4025259738149857E-3</v>
      </c>
      <c r="F5601">
        <v>5599</v>
      </c>
      <c r="G5601">
        <f t="shared" ca="1" si="89"/>
        <v>-6.5008222642247288E-3</v>
      </c>
    </row>
    <row r="5602" spans="2:7" x14ac:dyDescent="0.2">
      <c r="B5602" s="149">
        <v>35457</v>
      </c>
      <c r="C5602" s="61">
        <v>50.202579</v>
      </c>
      <c r="D5602">
        <v>5.6434949214183301E-2</v>
      </c>
      <c r="E5602">
        <v>5.6434949214183301E-2</v>
      </c>
      <c r="F5602">
        <v>5600</v>
      </c>
      <c r="G5602">
        <f t="shared" ca="1" si="89"/>
        <v>-1.356926935526173E-2</v>
      </c>
    </row>
    <row r="5603" spans="2:7" x14ac:dyDescent="0.2">
      <c r="B5603" s="149">
        <v>35454</v>
      </c>
      <c r="C5603" s="61">
        <v>47.520747999999998</v>
      </c>
      <c r="D5603">
        <v>3.1449746489284089E-3</v>
      </c>
      <c r="E5603">
        <v>3.1449746489284089E-3</v>
      </c>
      <c r="F5603">
        <v>5601</v>
      </c>
      <c r="G5603">
        <f t="shared" ca="1" si="89"/>
        <v>-5.2832896231115978E-2</v>
      </c>
    </row>
    <row r="5604" spans="2:7" x14ac:dyDescent="0.2">
      <c r="B5604" s="149">
        <v>35453</v>
      </c>
      <c r="C5604" s="61">
        <v>47.371765000000003</v>
      </c>
      <c r="D5604">
        <v>0</v>
      </c>
      <c r="E5604">
        <v>0</v>
      </c>
      <c r="F5604">
        <v>5602</v>
      </c>
      <c r="G5604">
        <f t="shared" ca="1" si="89"/>
        <v>2.9541037032028424E-2</v>
      </c>
    </row>
    <row r="5605" spans="2:7" x14ac:dyDescent="0.2">
      <c r="B5605" s="149">
        <v>35452</v>
      </c>
      <c r="C5605" s="61">
        <v>47.371765000000003</v>
      </c>
      <c r="D5605">
        <v>-3.1351147923848778E-3</v>
      </c>
      <c r="E5605">
        <v>-3.1351147923848778E-3</v>
      </c>
      <c r="F5605">
        <v>5603</v>
      </c>
      <c r="G5605">
        <f t="shared" ca="1" si="89"/>
        <v>-2.0213786418409867E-2</v>
      </c>
    </row>
    <row r="5606" spans="2:7" x14ac:dyDescent="0.2">
      <c r="B5606" s="149">
        <v>35451</v>
      </c>
      <c r="C5606" s="61">
        <v>47.520747999999998</v>
      </c>
      <c r="D5606">
        <v>4.4787864387715615E-4</v>
      </c>
      <c r="E5606">
        <v>4.4787864387715615E-4</v>
      </c>
      <c r="F5606">
        <v>5604</v>
      </c>
      <c r="G5606">
        <f t="shared" ca="1" si="89"/>
        <v>5.1355080056708996E-2</v>
      </c>
    </row>
    <row r="5607" spans="2:7" x14ac:dyDescent="0.2">
      <c r="B5607" s="149">
        <v>35450</v>
      </c>
      <c r="C5607" s="61">
        <v>47.499473999999999</v>
      </c>
      <c r="D5607">
        <v>-3.1254443532113957E-2</v>
      </c>
      <c r="E5607">
        <v>-3.1254443532113957E-2</v>
      </c>
      <c r="F5607">
        <v>5605</v>
      </c>
      <c r="G5607">
        <f t="shared" ca="1" si="89"/>
        <v>-9.0242245759245888E-4</v>
      </c>
    </row>
    <row r="5608" spans="2:7" x14ac:dyDescent="0.2">
      <c r="B5608" s="149">
        <v>35447</v>
      </c>
      <c r="C5608" s="61">
        <v>49.031939999999999</v>
      </c>
      <c r="D5608">
        <v>-2.2627773455556881E-2</v>
      </c>
      <c r="E5608">
        <v>-2.2627773455556881E-2</v>
      </c>
      <c r="F5608">
        <v>5606</v>
      </c>
      <c r="G5608">
        <f t="shared" ca="1" si="89"/>
        <v>-2.7681925753313977E-2</v>
      </c>
    </row>
    <row r="5609" spans="2:7" x14ac:dyDescent="0.2">
      <c r="B5609" s="149">
        <v>35446</v>
      </c>
      <c r="C5609" s="61">
        <v>50.167110000000001</v>
      </c>
      <c r="D5609">
        <v>-4.6263703905025086E-2</v>
      </c>
      <c r="E5609">
        <v>-4.6263703905025086E-2</v>
      </c>
      <c r="F5609">
        <v>5607</v>
      </c>
      <c r="G5609">
        <f t="shared" ca="1" si="89"/>
        <v>-4.0440347829882886E-2</v>
      </c>
    </row>
    <row r="5610" spans="2:7" x14ac:dyDescent="0.2">
      <c r="B5610" s="149">
        <v>35445</v>
      </c>
      <c r="C5610" s="61">
        <v>52.600608999999999</v>
      </c>
      <c r="D5610">
        <v>6.9841364498115899E-2</v>
      </c>
      <c r="E5610">
        <v>6.9841364498115899E-2</v>
      </c>
      <c r="F5610">
        <v>5608</v>
      </c>
      <c r="G5610">
        <f t="shared" ca="1" si="89"/>
        <v>3.9927847312054468E-2</v>
      </c>
    </row>
    <row r="5611" spans="2:7" x14ac:dyDescent="0.2">
      <c r="B5611" s="149">
        <v>35444</v>
      </c>
      <c r="C5611" s="61">
        <v>49.166736999999998</v>
      </c>
      <c r="D5611">
        <v>-1.8413700779623319E-2</v>
      </c>
      <c r="E5611">
        <v>-1.8413700779623319E-2</v>
      </c>
      <c r="F5611">
        <v>5609</v>
      </c>
      <c r="G5611">
        <f t="shared" ca="1" si="89"/>
        <v>4.7584565197737348E-3</v>
      </c>
    </row>
    <row r="5612" spans="2:7" x14ac:dyDescent="0.2">
      <c r="B5612" s="149">
        <v>35443</v>
      </c>
      <c r="C5612" s="61">
        <v>50.089061999999998</v>
      </c>
      <c r="D5612">
        <v>-1.272553405669904E-2</v>
      </c>
      <c r="E5612">
        <v>-1.272553405669904E-2</v>
      </c>
      <c r="F5612">
        <v>5610</v>
      </c>
      <c r="G5612">
        <f t="shared" ca="1" si="89"/>
        <v>2.0369734260231458E-2</v>
      </c>
    </row>
    <row r="5613" spans="2:7" x14ac:dyDescent="0.2">
      <c r="B5613" s="149">
        <v>35440</v>
      </c>
      <c r="C5613" s="61">
        <v>50.734687999999998</v>
      </c>
      <c r="D5613">
        <v>2.5821336430503172E-2</v>
      </c>
      <c r="E5613">
        <v>2.5821336430503172E-2</v>
      </c>
      <c r="F5613">
        <v>5611</v>
      </c>
      <c r="G5613">
        <f t="shared" ca="1" si="89"/>
        <v>7.6429718874634857E-3</v>
      </c>
    </row>
    <row r="5614" spans="2:7" x14ac:dyDescent="0.2">
      <c r="B5614" s="149">
        <v>35439</v>
      </c>
      <c r="C5614" s="61">
        <v>49.457625999999998</v>
      </c>
      <c r="D5614">
        <v>-3.1461058067087529E-3</v>
      </c>
      <c r="E5614">
        <v>-3.1461058067087529E-3</v>
      </c>
      <c r="F5614">
        <v>5612</v>
      </c>
      <c r="G5614">
        <f t="shared" ca="1" si="89"/>
        <v>-4.5914465109683424E-2</v>
      </c>
    </row>
    <row r="5615" spans="2:7" x14ac:dyDescent="0.2">
      <c r="B5615" s="149">
        <v>35438</v>
      </c>
      <c r="C5615" s="61">
        <v>49.613715999999997</v>
      </c>
      <c r="D5615">
        <v>1.6572246861478512E-2</v>
      </c>
      <c r="E5615">
        <v>1.6572246861478512E-2</v>
      </c>
      <c r="F5615">
        <v>5613</v>
      </c>
      <c r="G5615">
        <f t="shared" ca="1" si="89"/>
        <v>-3.4505134684265464E-2</v>
      </c>
    </row>
    <row r="5616" spans="2:7" x14ac:dyDescent="0.2">
      <c r="B5616" s="149">
        <v>35437</v>
      </c>
      <c r="C5616" s="61">
        <v>48.804909000000002</v>
      </c>
      <c r="D5616">
        <v>-2.701537081339702E-2</v>
      </c>
      <c r="E5616">
        <v>-2.701537081339702E-2</v>
      </c>
      <c r="F5616">
        <v>5614</v>
      </c>
      <c r="G5616">
        <f t="shared" ca="1" si="89"/>
        <v>-1.1007060186162342E-2</v>
      </c>
    </row>
    <row r="5617" spans="2:7" x14ac:dyDescent="0.2">
      <c r="B5617" s="149">
        <v>35436</v>
      </c>
      <c r="C5617" s="61">
        <v>50.16</v>
      </c>
      <c r="D5617">
        <v>-1.408457625144786E-2</v>
      </c>
      <c r="E5617">
        <v>-1.408457625144786E-2</v>
      </c>
      <c r="F5617">
        <v>5615</v>
      </c>
      <c r="G5617">
        <f t="shared" ca="1" si="89"/>
        <v>4.0403342778581083E-2</v>
      </c>
    </row>
    <row r="5618" spans="2:7" x14ac:dyDescent="0.2">
      <c r="B5618" s="149">
        <v>35433</v>
      </c>
      <c r="C5618" s="61">
        <v>50.876575000000003</v>
      </c>
      <c r="D5618">
        <v>5.0454981617768391E-3</v>
      </c>
      <c r="E5618">
        <v>5.0454981617768391E-3</v>
      </c>
      <c r="F5618">
        <v>5616</v>
      </c>
      <c r="G5618">
        <f t="shared" ca="1" si="89"/>
        <v>3.3984624864156751E-2</v>
      </c>
    </row>
    <row r="5619" spans="2:7" x14ac:dyDescent="0.2">
      <c r="B5619" s="149">
        <v>35432</v>
      </c>
      <c r="C5619" s="61">
        <v>50.621166000000002</v>
      </c>
      <c r="D5619">
        <v>-1.0127480598202449E-2</v>
      </c>
      <c r="E5619">
        <v>-1.0127480598202449E-2</v>
      </c>
      <c r="F5619">
        <v>5617</v>
      </c>
      <c r="G5619">
        <f t="shared" ca="1" si="89"/>
        <v>2.724817788649056E-2</v>
      </c>
    </row>
    <row r="5620" spans="2:7" x14ac:dyDescent="0.2">
      <c r="B5620" s="149">
        <v>35431</v>
      </c>
      <c r="C5620" s="61">
        <v>51.139076000000003</v>
      </c>
      <c r="D5620">
        <v>6.8326657076343264E-2</v>
      </c>
      <c r="E5620">
        <v>6.8326657076343264E-2</v>
      </c>
      <c r="F5620">
        <v>5618</v>
      </c>
      <c r="G5620">
        <f t="shared" ca="1" si="89"/>
        <v>-2.0172084060728096E-2</v>
      </c>
    </row>
    <row r="5621" spans="2:7" x14ac:dyDescent="0.2">
      <c r="B5621" s="149">
        <v>35430</v>
      </c>
      <c r="C5621" s="61">
        <v>47.868389000000001</v>
      </c>
      <c r="D5621">
        <v>-3.2411016364244968E-2</v>
      </c>
      <c r="E5621">
        <v>-3.2411016364244968E-2</v>
      </c>
      <c r="F5621">
        <v>5619</v>
      </c>
      <c r="G5621">
        <f t="shared" ca="1" si="89"/>
        <v>1.819923584492409E-2</v>
      </c>
    </row>
    <row r="5622" spans="2:7" x14ac:dyDescent="0.2">
      <c r="B5622" s="149">
        <v>35429</v>
      </c>
      <c r="C5622" s="61">
        <v>49.471820999999998</v>
      </c>
      <c r="D5622">
        <v>0</v>
      </c>
      <c r="E5622">
        <v>0</v>
      </c>
      <c r="F5622">
        <v>5620</v>
      </c>
      <c r="G5622">
        <f t="shared" ca="1" si="89"/>
        <v>8.1467407977109357E-2</v>
      </c>
    </row>
    <row r="5623" spans="2:7" x14ac:dyDescent="0.2">
      <c r="B5623" s="149">
        <v>35426</v>
      </c>
      <c r="C5623" s="61">
        <v>49.471820999999998</v>
      </c>
      <c r="D5623">
        <v>0</v>
      </c>
      <c r="E5623">
        <v>0</v>
      </c>
      <c r="F5623">
        <v>5621</v>
      </c>
      <c r="G5623">
        <f t="shared" ca="1" si="89"/>
        <v>-4.525021869677489E-2</v>
      </c>
    </row>
    <row r="5624" spans="2:7" x14ac:dyDescent="0.2">
      <c r="B5624" s="149">
        <v>35425</v>
      </c>
      <c r="C5624" s="61">
        <v>49.471820999999998</v>
      </c>
      <c r="D5624">
        <v>3.5184190718311359E-2</v>
      </c>
      <c r="E5624">
        <v>3.5184190718311359E-2</v>
      </c>
      <c r="F5624">
        <v>5622</v>
      </c>
      <c r="G5624">
        <f t="shared" ca="1" si="89"/>
        <v>1.8612036535010139E-2</v>
      </c>
    </row>
    <row r="5625" spans="2:7" x14ac:dyDescent="0.2">
      <c r="B5625" s="149">
        <v>35424</v>
      </c>
      <c r="C5625" s="61">
        <v>47.790356000000003</v>
      </c>
      <c r="D5625">
        <v>0</v>
      </c>
      <c r="E5625">
        <v>0</v>
      </c>
      <c r="F5625">
        <v>5623</v>
      </c>
      <c r="G5625">
        <f t="shared" ca="1" si="89"/>
        <v>1.2739412013360121E-2</v>
      </c>
    </row>
    <row r="5626" spans="2:7" x14ac:dyDescent="0.2">
      <c r="B5626" s="149">
        <v>35423</v>
      </c>
      <c r="C5626" s="61">
        <v>47.790356000000003</v>
      </c>
      <c r="D5626">
        <v>-7.3681439953925858E-3</v>
      </c>
      <c r="E5626">
        <v>-7.3681439953925858E-3</v>
      </c>
      <c r="F5626">
        <v>5624</v>
      </c>
      <c r="G5626">
        <f t="shared" ca="1" si="89"/>
        <v>5.1756364862757649E-2</v>
      </c>
    </row>
    <row r="5627" spans="2:7" x14ac:dyDescent="0.2">
      <c r="B5627" s="149">
        <v>35422</v>
      </c>
      <c r="C5627" s="61">
        <v>48.145096000000002</v>
      </c>
      <c r="D5627">
        <v>-1.1939368804854685E-2</v>
      </c>
      <c r="E5627">
        <v>-1.1939368804854685E-2</v>
      </c>
      <c r="F5627">
        <v>5625</v>
      </c>
      <c r="G5627">
        <f t="shared" ca="1" si="89"/>
        <v>1.1698576641319364E-2</v>
      </c>
    </row>
    <row r="5628" spans="2:7" x14ac:dyDescent="0.2">
      <c r="B5628" s="149">
        <v>35419</v>
      </c>
      <c r="C5628" s="61">
        <v>48.726863999999999</v>
      </c>
      <c r="D5628">
        <v>1.4925383082444059E-2</v>
      </c>
      <c r="E5628">
        <v>1.4925383082444059E-2</v>
      </c>
      <c r="F5628">
        <v>5626</v>
      </c>
      <c r="G5628">
        <f t="shared" ca="1" si="89"/>
        <v>1.2315948958624465E-2</v>
      </c>
    </row>
    <row r="5629" spans="2:7" x14ac:dyDescent="0.2">
      <c r="B5629" s="149">
        <v>35418</v>
      </c>
      <c r="C5629" s="61">
        <v>48.010292</v>
      </c>
      <c r="D5629">
        <v>-1.0817054580541227E-2</v>
      </c>
      <c r="E5629">
        <v>-1.0817054580541227E-2</v>
      </c>
      <c r="F5629">
        <v>5627</v>
      </c>
      <c r="G5629">
        <f t="shared" ca="1" si="89"/>
        <v>-3.9414014156577915E-2</v>
      </c>
    </row>
    <row r="5630" spans="2:7" x14ac:dyDescent="0.2">
      <c r="B5630" s="149">
        <v>35417</v>
      </c>
      <c r="C5630" s="61">
        <v>48.535300999999997</v>
      </c>
      <c r="D5630">
        <v>-1.5542047482971527E-2</v>
      </c>
      <c r="E5630">
        <v>-1.5542047482971527E-2</v>
      </c>
      <c r="F5630">
        <v>5628</v>
      </c>
      <c r="G5630">
        <f t="shared" ca="1" si="89"/>
        <v>2.7161225520195214E-2</v>
      </c>
    </row>
    <row r="5631" spans="2:7" x14ac:dyDescent="0.2">
      <c r="B5631" s="149">
        <v>35416</v>
      </c>
      <c r="C5631" s="61">
        <v>49.301547999999997</v>
      </c>
      <c r="D5631">
        <v>3.2694608382766138E-2</v>
      </c>
      <c r="E5631">
        <v>3.2694608382766138E-2</v>
      </c>
      <c r="F5631">
        <v>5629</v>
      </c>
      <c r="G5631">
        <f t="shared" ca="1" si="89"/>
        <v>-1.0203261342904196E-2</v>
      </c>
    </row>
    <row r="5632" spans="2:7" x14ac:dyDescent="0.2">
      <c r="B5632" s="149">
        <v>35415</v>
      </c>
      <c r="C5632" s="61">
        <v>47.740684999999999</v>
      </c>
      <c r="D5632">
        <v>6.9623228047457714E-2</v>
      </c>
      <c r="E5632">
        <v>6.9623228047457714E-2</v>
      </c>
      <c r="F5632">
        <v>5630</v>
      </c>
      <c r="G5632">
        <f t="shared" ca="1" si="89"/>
        <v>-3.3273512032249965E-2</v>
      </c>
    </row>
    <row r="5633" spans="2:7" x14ac:dyDescent="0.2">
      <c r="B5633" s="149">
        <v>35412</v>
      </c>
      <c r="C5633" s="61">
        <v>44.633178999999998</v>
      </c>
      <c r="D5633">
        <v>-1.1004587787576629E-2</v>
      </c>
      <c r="E5633">
        <v>-1.1004587787576629E-2</v>
      </c>
      <c r="F5633">
        <v>5631</v>
      </c>
      <c r="G5633">
        <f t="shared" ca="1" si="89"/>
        <v>-1.601564230610205E-2</v>
      </c>
    </row>
    <row r="5634" spans="2:7" x14ac:dyDescent="0.2">
      <c r="B5634" s="149">
        <v>35411</v>
      </c>
      <c r="C5634" s="61">
        <v>45.129814000000003</v>
      </c>
      <c r="D5634">
        <v>-2.6178850101291347E-2</v>
      </c>
      <c r="E5634">
        <v>-2.6178850101291347E-2</v>
      </c>
      <c r="F5634">
        <v>5632</v>
      </c>
      <c r="G5634">
        <f t="shared" ca="1" si="89"/>
        <v>3.5199582064821482E-2</v>
      </c>
    </row>
    <row r="5635" spans="2:7" x14ac:dyDescent="0.2">
      <c r="B5635" s="149">
        <v>35410</v>
      </c>
      <c r="C5635" s="61">
        <v>46.343021</v>
      </c>
      <c r="D5635">
        <v>6.7843603691603957E-2</v>
      </c>
      <c r="E5635">
        <v>6.7843603691603957E-2</v>
      </c>
      <c r="F5635">
        <v>5633</v>
      </c>
      <c r="G5635">
        <f t="shared" ref="G5635:G5698" ca="1" si="90">_xlfn.NORM.INV(RAND(),$N$5,$N$6)</f>
        <v>-5.0015504988619647E-2</v>
      </c>
    </row>
    <row r="5636" spans="2:7" x14ac:dyDescent="0.2">
      <c r="B5636" s="149">
        <v>35409</v>
      </c>
      <c r="C5636" s="61">
        <v>43.398696999999999</v>
      </c>
      <c r="D5636">
        <v>3.9389129707805602E-3</v>
      </c>
      <c r="E5636">
        <v>3.9389129707805602E-3</v>
      </c>
      <c r="F5636">
        <v>5634</v>
      </c>
      <c r="G5636">
        <f t="shared" ca="1" si="90"/>
        <v>-6.091269842614818E-3</v>
      </c>
    </row>
    <row r="5637" spans="2:7" x14ac:dyDescent="0.2">
      <c r="B5637" s="149">
        <v>35408</v>
      </c>
      <c r="C5637" s="61">
        <v>43.228423999999997</v>
      </c>
      <c r="D5637">
        <v>-2.1990318866987907E-2</v>
      </c>
      <c r="E5637">
        <v>-2.1990318866987907E-2</v>
      </c>
      <c r="F5637">
        <v>5635</v>
      </c>
      <c r="G5637">
        <f t="shared" ca="1" si="90"/>
        <v>4.4926113045760177E-3</v>
      </c>
    </row>
    <row r="5638" spans="2:7" x14ac:dyDescent="0.2">
      <c r="B5638" s="149">
        <v>35405</v>
      </c>
      <c r="C5638" s="61">
        <v>44.200405000000003</v>
      </c>
      <c r="D5638">
        <v>1.0051889454992769E-2</v>
      </c>
      <c r="E5638">
        <v>1.0051889454992769E-2</v>
      </c>
      <c r="F5638">
        <v>5636</v>
      </c>
      <c r="G5638">
        <f t="shared" ca="1" si="90"/>
        <v>-5.9228912653681492E-2</v>
      </c>
    </row>
    <row r="5639" spans="2:7" x14ac:dyDescent="0.2">
      <c r="B5639" s="149">
        <v>35404</v>
      </c>
      <c r="C5639" s="61">
        <v>43.760528999999998</v>
      </c>
      <c r="D5639">
        <v>4.2068134477457504E-2</v>
      </c>
      <c r="E5639">
        <v>4.2068134477457504E-2</v>
      </c>
      <c r="F5639">
        <v>5637</v>
      </c>
      <c r="G5639">
        <f t="shared" ca="1" si="90"/>
        <v>1.0512046581430665E-2</v>
      </c>
    </row>
    <row r="5640" spans="2:7" x14ac:dyDescent="0.2">
      <c r="B5640" s="149">
        <v>35403</v>
      </c>
      <c r="C5640" s="61">
        <v>41.993923000000002</v>
      </c>
      <c r="D5640">
        <v>1.1621771381540146E-2</v>
      </c>
      <c r="E5640">
        <v>1.1621771381540146E-2</v>
      </c>
      <c r="F5640">
        <v>5638</v>
      </c>
      <c r="G5640">
        <f t="shared" ca="1" si="90"/>
        <v>-6.7960983848173756E-2</v>
      </c>
    </row>
    <row r="5641" spans="2:7" x14ac:dyDescent="0.2">
      <c r="B5641" s="149">
        <v>35402</v>
      </c>
      <c r="C5641" s="61">
        <v>41.511485999999998</v>
      </c>
      <c r="D5641">
        <v>-1.4485593546291652E-2</v>
      </c>
      <c r="E5641">
        <v>-1.4485593546291652E-2</v>
      </c>
      <c r="F5641">
        <v>5639</v>
      </c>
      <c r="G5641">
        <f t="shared" ca="1" si="90"/>
        <v>1.5490134424028545E-3</v>
      </c>
    </row>
    <row r="5642" spans="2:7" x14ac:dyDescent="0.2">
      <c r="B5642" s="149">
        <v>35401</v>
      </c>
      <c r="C5642" s="61">
        <v>42.121642999999999</v>
      </c>
      <c r="D5642">
        <v>-6.6362542951022938E-2</v>
      </c>
      <c r="E5642">
        <v>-6.6362542951022938E-2</v>
      </c>
      <c r="F5642">
        <v>5640</v>
      </c>
      <c r="G5642">
        <f t="shared" ca="1" si="90"/>
        <v>-7.7427920679426516E-3</v>
      </c>
    </row>
    <row r="5643" spans="2:7" x14ac:dyDescent="0.2">
      <c r="B5643" s="149">
        <v>35398</v>
      </c>
      <c r="C5643" s="61">
        <v>45.115631</v>
      </c>
      <c r="D5643">
        <v>2.2064672390697021E-3</v>
      </c>
      <c r="E5643">
        <v>2.2064672390697021E-3</v>
      </c>
      <c r="F5643">
        <v>5641</v>
      </c>
      <c r="G5643">
        <f t="shared" ca="1" si="90"/>
        <v>1.4599843681553612E-2</v>
      </c>
    </row>
    <row r="5644" spans="2:7" x14ac:dyDescent="0.2">
      <c r="B5644" s="149">
        <v>35397</v>
      </c>
      <c r="C5644" s="61">
        <v>45.016303999999998</v>
      </c>
      <c r="D5644">
        <v>-9.5225002619964208E-3</v>
      </c>
      <c r="E5644">
        <v>-9.5225002619964208E-3</v>
      </c>
      <c r="F5644">
        <v>5642</v>
      </c>
      <c r="G5644">
        <f t="shared" ca="1" si="90"/>
        <v>3.0811024604945388E-2</v>
      </c>
    </row>
    <row r="5645" spans="2:7" x14ac:dyDescent="0.2">
      <c r="B5645" s="149">
        <v>35396</v>
      </c>
      <c r="C5645" s="61">
        <v>45.449092999999998</v>
      </c>
      <c r="D5645">
        <v>-6.7539818331794524E-2</v>
      </c>
      <c r="E5645">
        <v>-6.7539818331794524E-2</v>
      </c>
      <c r="F5645">
        <v>5643</v>
      </c>
      <c r="G5645">
        <f t="shared" ca="1" si="90"/>
        <v>4.5521730418602233E-2</v>
      </c>
    </row>
    <row r="5646" spans="2:7" x14ac:dyDescent="0.2">
      <c r="B5646" s="149">
        <v>35395</v>
      </c>
      <c r="C5646" s="61">
        <v>48.741055000000003</v>
      </c>
      <c r="D5646">
        <v>-2.484053917028119E-2</v>
      </c>
      <c r="E5646">
        <v>-2.484053917028119E-2</v>
      </c>
      <c r="F5646">
        <v>5644</v>
      </c>
      <c r="G5646">
        <f t="shared" ca="1" si="90"/>
        <v>5.2038764057076602E-2</v>
      </c>
    </row>
    <row r="5647" spans="2:7" x14ac:dyDescent="0.2">
      <c r="B5647" s="149">
        <v>35394</v>
      </c>
      <c r="C5647" s="61">
        <v>49.982650999999997</v>
      </c>
      <c r="D5647">
        <v>1.9915681208371627E-3</v>
      </c>
      <c r="E5647">
        <v>1.9915681208371627E-3</v>
      </c>
      <c r="F5647">
        <v>5645</v>
      </c>
      <c r="G5647">
        <f t="shared" ca="1" si="90"/>
        <v>1.9000074286839277E-2</v>
      </c>
    </row>
    <row r="5648" spans="2:7" x14ac:dyDescent="0.2">
      <c r="B5648" s="149">
        <v>35391</v>
      </c>
      <c r="C5648" s="61">
        <v>49.883305</v>
      </c>
      <c r="D5648">
        <v>-6.9235172287466326E-2</v>
      </c>
      <c r="E5648">
        <v>-6.9235172287466326E-2</v>
      </c>
      <c r="F5648">
        <v>5646</v>
      </c>
      <c r="G5648">
        <f t="shared" ca="1" si="90"/>
        <v>7.5467325075712606E-3</v>
      </c>
    </row>
    <row r="5649" spans="2:7" x14ac:dyDescent="0.2">
      <c r="B5649" s="149">
        <v>35390</v>
      </c>
      <c r="C5649" s="61">
        <v>53.593887000000002</v>
      </c>
      <c r="D5649">
        <v>-2.5793053097644299E-2</v>
      </c>
      <c r="E5649">
        <v>-2.5793053097644299E-2</v>
      </c>
      <c r="F5649">
        <v>5647</v>
      </c>
      <c r="G5649">
        <f t="shared" ca="1" si="90"/>
        <v>7.1613066546963406E-3</v>
      </c>
    </row>
    <row r="5650" spans="2:7" x14ac:dyDescent="0.2">
      <c r="B5650" s="149">
        <v>35389</v>
      </c>
      <c r="C5650" s="61">
        <v>55.012836</v>
      </c>
      <c r="D5650">
        <v>-3.4971794597152071E-2</v>
      </c>
      <c r="E5650">
        <v>-3.4971794597152071E-2</v>
      </c>
      <c r="F5650">
        <v>5648</v>
      </c>
      <c r="G5650">
        <f t="shared" ca="1" si="90"/>
        <v>8.7254856976170126E-3</v>
      </c>
    </row>
    <row r="5651" spans="2:7" x14ac:dyDescent="0.2">
      <c r="B5651" s="149">
        <v>35388</v>
      </c>
      <c r="C5651" s="61">
        <v>57.006453999999998</v>
      </c>
      <c r="D5651">
        <v>-1.5198040859851839E-2</v>
      </c>
      <c r="E5651">
        <v>-1.5198040859851839E-2</v>
      </c>
      <c r="F5651">
        <v>5649</v>
      </c>
      <c r="G5651">
        <f t="shared" ca="1" si="90"/>
        <v>5.7604841118592889E-2</v>
      </c>
    </row>
    <row r="5652" spans="2:7" x14ac:dyDescent="0.2">
      <c r="B5652" s="149">
        <v>35387</v>
      </c>
      <c r="C5652" s="61">
        <v>57.886211000000003</v>
      </c>
      <c r="D5652">
        <v>-4.5143046332651411E-3</v>
      </c>
      <c r="E5652">
        <v>-4.5143046332651411E-3</v>
      </c>
      <c r="F5652">
        <v>5650</v>
      </c>
      <c r="G5652">
        <f t="shared" ca="1" si="90"/>
        <v>2.4809681400319019E-3</v>
      </c>
    </row>
    <row r="5653" spans="2:7" x14ac:dyDescent="0.2">
      <c r="B5653" s="149">
        <v>35384</v>
      </c>
      <c r="C5653" s="61">
        <v>58.148712000000003</v>
      </c>
      <c r="D5653">
        <v>8.1180700749637208E-3</v>
      </c>
      <c r="E5653">
        <v>8.1180700749637208E-3</v>
      </c>
      <c r="F5653">
        <v>5651</v>
      </c>
      <c r="G5653">
        <f t="shared" ca="1" si="90"/>
        <v>-5.2120247228841345E-3</v>
      </c>
    </row>
    <row r="5654" spans="2:7" x14ac:dyDescent="0.2">
      <c r="B5654" s="149">
        <v>35383</v>
      </c>
      <c r="C5654" s="61">
        <v>57.680458000000002</v>
      </c>
      <c r="D5654">
        <v>-2.890601272109547E-2</v>
      </c>
      <c r="E5654">
        <v>-2.890601272109547E-2</v>
      </c>
      <c r="F5654">
        <v>5652</v>
      </c>
      <c r="G5654">
        <f t="shared" ca="1" si="90"/>
        <v>3.0402626749464503E-2</v>
      </c>
    </row>
    <row r="5655" spans="2:7" x14ac:dyDescent="0.2">
      <c r="B5655" s="149">
        <v>35382</v>
      </c>
      <c r="C5655" s="61">
        <v>59.397399999999998</v>
      </c>
      <c r="D5655">
        <v>-3.9259111139701361E-3</v>
      </c>
      <c r="E5655">
        <v>-3.9259111139701361E-3</v>
      </c>
      <c r="F5655">
        <v>5653</v>
      </c>
      <c r="G5655">
        <f t="shared" ca="1" si="90"/>
        <v>-4.4695527590532108E-2</v>
      </c>
    </row>
    <row r="5656" spans="2:7" x14ac:dyDescent="0.2">
      <c r="B5656" s="149">
        <v>35381</v>
      </c>
      <c r="C5656" s="61">
        <v>59.631507999999997</v>
      </c>
      <c r="D5656">
        <v>0</v>
      </c>
      <c r="E5656">
        <v>0</v>
      </c>
      <c r="F5656">
        <v>5654</v>
      </c>
      <c r="G5656">
        <f t="shared" ca="1" si="90"/>
        <v>1.6155751987954658E-2</v>
      </c>
    </row>
    <row r="5657" spans="2:7" x14ac:dyDescent="0.2">
      <c r="B5657" s="149">
        <v>35380</v>
      </c>
      <c r="C5657" s="61">
        <v>59.631507999999997</v>
      </c>
      <c r="D5657">
        <v>3.8680092026505505E-2</v>
      </c>
      <c r="E5657">
        <v>3.8680092026505505E-2</v>
      </c>
      <c r="F5657">
        <v>5655</v>
      </c>
      <c r="G5657">
        <f t="shared" ca="1" si="90"/>
        <v>-5.5806059373670919E-2</v>
      </c>
    </row>
    <row r="5658" spans="2:7" x14ac:dyDescent="0.2">
      <c r="B5658" s="149">
        <v>35377</v>
      </c>
      <c r="C5658" s="61">
        <v>57.410851000000001</v>
      </c>
      <c r="D5658">
        <v>9.1033802036537947E-3</v>
      </c>
      <c r="E5658">
        <v>9.1033802036537947E-3</v>
      </c>
      <c r="F5658">
        <v>5656</v>
      </c>
      <c r="G5658">
        <f t="shared" ca="1" si="90"/>
        <v>1.1051255704201731E-3</v>
      </c>
    </row>
    <row r="5659" spans="2:7" x14ac:dyDescent="0.2">
      <c r="B5659" s="149">
        <v>35376</v>
      </c>
      <c r="C5659" s="61">
        <v>56.892932999999999</v>
      </c>
      <c r="D5659">
        <v>1.6349630401153479E-2</v>
      </c>
      <c r="E5659">
        <v>1.6349630401153479E-2</v>
      </c>
      <c r="F5659">
        <v>5657</v>
      </c>
      <c r="G5659">
        <f t="shared" ca="1" si="90"/>
        <v>-2.9492310087212065E-2</v>
      </c>
    </row>
    <row r="5660" spans="2:7" x14ac:dyDescent="0.2">
      <c r="B5660" s="149">
        <v>35375</v>
      </c>
      <c r="C5660" s="61">
        <v>55.977718000000003</v>
      </c>
      <c r="D5660">
        <v>2.7964256212785737E-3</v>
      </c>
      <c r="E5660">
        <v>2.7964256212785737E-3</v>
      </c>
      <c r="F5660">
        <v>5658</v>
      </c>
      <c r="G5660">
        <f t="shared" ca="1" si="90"/>
        <v>3.4610674799040453E-2</v>
      </c>
    </row>
    <row r="5661" spans="2:7" x14ac:dyDescent="0.2">
      <c r="B5661" s="149">
        <v>35374</v>
      </c>
      <c r="C5661" s="61">
        <v>55.821617000000003</v>
      </c>
      <c r="D5661">
        <v>-3.5784686766317332E-2</v>
      </c>
      <c r="E5661">
        <v>-3.5784686766317332E-2</v>
      </c>
      <c r="F5661">
        <v>5659</v>
      </c>
      <c r="G5661">
        <f t="shared" ca="1" si="90"/>
        <v>-1.5158351400157147E-2</v>
      </c>
    </row>
    <row r="5662" spans="2:7" x14ac:dyDescent="0.2">
      <c r="B5662" s="149">
        <v>35373</v>
      </c>
      <c r="C5662" s="61">
        <v>57.893310999999997</v>
      </c>
      <c r="D5662">
        <v>-1.6037468047691052E-2</v>
      </c>
      <c r="E5662">
        <v>-1.6037468047691052E-2</v>
      </c>
      <c r="F5662">
        <v>5660</v>
      </c>
      <c r="G5662">
        <f t="shared" ca="1" si="90"/>
        <v>-1.5009062078172094E-2</v>
      </c>
    </row>
    <row r="5663" spans="2:7" x14ac:dyDescent="0.2">
      <c r="B5663" s="149">
        <v>35370</v>
      </c>
      <c r="C5663" s="61">
        <v>58.836905999999999</v>
      </c>
      <c r="D5663">
        <v>-1.2065799870935395E-4</v>
      </c>
      <c r="E5663">
        <v>-1.2065799870935395E-4</v>
      </c>
      <c r="F5663">
        <v>5661</v>
      </c>
      <c r="G5663">
        <f t="shared" ca="1" si="90"/>
        <v>-1.4222871163023648E-2</v>
      </c>
    </row>
    <row r="5664" spans="2:7" x14ac:dyDescent="0.2">
      <c r="B5664" s="149">
        <v>35369</v>
      </c>
      <c r="C5664" s="61">
        <v>58.844006</v>
      </c>
      <c r="D5664">
        <v>-4.5605750473859319E-3</v>
      </c>
      <c r="E5664">
        <v>-4.5605750473859319E-3</v>
      </c>
      <c r="F5664">
        <v>5662</v>
      </c>
      <c r="G5664">
        <f t="shared" ca="1" si="90"/>
        <v>-3.5477252555358871E-2</v>
      </c>
    </row>
    <row r="5665" spans="2:7" x14ac:dyDescent="0.2">
      <c r="B5665" s="149">
        <v>35368</v>
      </c>
      <c r="C5665" s="61">
        <v>59.113598000000003</v>
      </c>
      <c r="D5665">
        <v>0</v>
      </c>
      <c r="E5665">
        <v>0</v>
      </c>
      <c r="F5665">
        <v>5663</v>
      </c>
      <c r="G5665">
        <f t="shared" ca="1" si="90"/>
        <v>-3.9871161488490063E-2</v>
      </c>
    </row>
    <row r="5666" spans="2:7" x14ac:dyDescent="0.2">
      <c r="B5666" s="149">
        <v>35367</v>
      </c>
      <c r="C5666" s="61">
        <v>59.113598000000003</v>
      </c>
      <c r="D5666">
        <v>-3.4195028578473535E-2</v>
      </c>
      <c r="E5666">
        <v>-3.4195028578473535E-2</v>
      </c>
      <c r="F5666">
        <v>5664</v>
      </c>
      <c r="G5666">
        <f t="shared" ca="1" si="90"/>
        <v>-1.3452388173489007E-2</v>
      </c>
    </row>
    <row r="5667" spans="2:7" x14ac:dyDescent="0.2">
      <c r="B5667" s="149">
        <v>35366</v>
      </c>
      <c r="C5667" s="61">
        <v>61.206558000000001</v>
      </c>
      <c r="D5667">
        <v>1.9743491601088327E-3</v>
      </c>
      <c r="E5667">
        <v>1.9743491601088327E-3</v>
      </c>
      <c r="F5667">
        <v>5665</v>
      </c>
      <c r="G5667">
        <f t="shared" ca="1" si="90"/>
        <v>-5.3039216767468227E-4</v>
      </c>
    </row>
    <row r="5668" spans="2:7" x14ac:dyDescent="0.2">
      <c r="B5668" s="149">
        <v>35363</v>
      </c>
      <c r="C5668" s="61">
        <v>61.085953000000003</v>
      </c>
      <c r="D5668">
        <v>8.3148320310866431E-3</v>
      </c>
      <c r="E5668">
        <v>8.3148320310866431E-3</v>
      </c>
      <c r="F5668">
        <v>5666</v>
      </c>
      <c r="G5668">
        <f t="shared" ca="1" si="90"/>
        <v>1.1402017957946459E-2</v>
      </c>
    </row>
    <row r="5669" spans="2:7" x14ac:dyDescent="0.2">
      <c r="B5669" s="149">
        <v>35362</v>
      </c>
      <c r="C5669" s="61">
        <v>60.582222000000002</v>
      </c>
      <c r="D5669">
        <v>-3.7533681709637189E-2</v>
      </c>
      <c r="E5669">
        <v>-3.7533681709637189E-2</v>
      </c>
      <c r="F5669">
        <v>5667</v>
      </c>
      <c r="G5669">
        <f t="shared" ca="1" si="90"/>
        <v>8.2848049445701996E-3</v>
      </c>
    </row>
    <row r="5670" spans="2:7" x14ac:dyDescent="0.2">
      <c r="B5670" s="149">
        <v>35361</v>
      </c>
      <c r="C5670" s="61">
        <v>62.944771000000003</v>
      </c>
      <c r="D5670">
        <v>2.4125603926356813E-2</v>
      </c>
      <c r="E5670">
        <v>2.4125603926356813E-2</v>
      </c>
      <c r="F5670">
        <v>5668</v>
      </c>
      <c r="G5670">
        <f t="shared" ca="1" si="90"/>
        <v>4.9692406390151982E-2</v>
      </c>
    </row>
    <row r="5671" spans="2:7" x14ac:dyDescent="0.2">
      <c r="B5671" s="149">
        <v>35360</v>
      </c>
      <c r="C5671" s="61">
        <v>61.461964000000002</v>
      </c>
      <c r="D5671">
        <v>3.3154544138654984E-2</v>
      </c>
      <c r="E5671">
        <v>3.3154544138654984E-2</v>
      </c>
      <c r="F5671">
        <v>5669</v>
      </c>
      <c r="G5671">
        <f t="shared" ca="1" si="90"/>
        <v>3.8683069168251483E-2</v>
      </c>
    </row>
    <row r="5672" spans="2:7" x14ac:dyDescent="0.2">
      <c r="B5672" s="149">
        <v>35359</v>
      </c>
      <c r="C5672" s="61">
        <v>59.489612999999999</v>
      </c>
      <c r="D5672">
        <v>0</v>
      </c>
      <c r="E5672">
        <v>0</v>
      </c>
      <c r="F5672">
        <v>5670</v>
      </c>
      <c r="G5672">
        <f t="shared" ca="1" si="90"/>
        <v>-1.5366250701497552E-2</v>
      </c>
    </row>
    <row r="5673" spans="2:7" x14ac:dyDescent="0.2">
      <c r="B5673" s="149">
        <v>35356</v>
      </c>
      <c r="C5673" s="61">
        <v>59.489612999999999</v>
      </c>
      <c r="D5673">
        <v>8.3521242810894792E-4</v>
      </c>
      <c r="E5673">
        <v>8.3521242810894792E-4</v>
      </c>
      <c r="F5673">
        <v>5671</v>
      </c>
      <c r="G5673">
        <f t="shared" ca="1" si="90"/>
        <v>-7.5402246891891796E-3</v>
      </c>
    </row>
    <row r="5674" spans="2:7" x14ac:dyDescent="0.2">
      <c r="B5674" s="149">
        <v>35355</v>
      </c>
      <c r="C5674" s="61">
        <v>59.439968</v>
      </c>
      <c r="D5674">
        <v>-3.093815480180197E-3</v>
      </c>
      <c r="E5674">
        <v>-3.093815480180197E-3</v>
      </c>
      <c r="F5674">
        <v>5672</v>
      </c>
      <c r="G5674">
        <f t="shared" ca="1" si="90"/>
        <v>-9.1907580725141186E-2</v>
      </c>
    </row>
    <row r="5675" spans="2:7" x14ac:dyDescent="0.2">
      <c r="B5675" s="149">
        <v>35354</v>
      </c>
      <c r="C5675" s="61">
        <v>59.624434999999998</v>
      </c>
      <c r="D5675">
        <v>-1.3961837340313421E-2</v>
      </c>
      <c r="E5675">
        <v>-1.3961837340313421E-2</v>
      </c>
      <c r="F5675">
        <v>5673</v>
      </c>
      <c r="G5675">
        <f t="shared" ca="1" si="90"/>
        <v>-2.5757021260850079E-2</v>
      </c>
    </row>
    <row r="5676" spans="2:7" x14ac:dyDescent="0.2">
      <c r="B5676" s="149">
        <v>35353</v>
      </c>
      <c r="C5676" s="61">
        <v>60.468688999999998</v>
      </c>
      <c r="D5676">
        <v>1.4159530400581564E-2</v>
      </c>
      <c r="E5676">
        <v>1.4159530400581564E-2</v>
      </c>
      <c r="F5676">
        <v>5674</v>
      </c>
      <c r="G5676">
        <f t="shared" ca="1" si="90"/>
        <v>3.4591766514618857E-2</v>
      </c>
    </row>
    <row r="5677" spans="2:7" x14ac:dyDescent="0.2">
      <c r="B5677" s="149">
        <v>35352</v>
      </c>
      <c r="C5677" s="61">
        <v>59.624434999999998</v>
      </c>
      <c r="D5677">
        <v>-6.2668696651442188E-3</v>
      </c>
      <c r="E5677">
        <v>-6.2668696651442188E-3</v>
      </c>
      <c r="F5677">
        <v>5675</v>
      </c>
      <c r="G5677">
        <f t="shared" ca="1" si="90"/>
        <v>1.1469265465682596E-2</v>
      </c>
    </row>
    <row r="5678" spans="2:7" x14ac:dyDescent="0.2">
      <c r="B5678" s="149">
        <v>35349</v>
      </c>
      <c r="C5678" s="61">
        <v>60.000450000000001</v>
      </c>
      <c r="D5678">
        <v>2.8456968046235934E-2</v>
      </c>
      <c r="E5678">
        <v>2.8456968046235934E-2</v>
      </c>
      <c r="F5678">
        <v>5676</v>
      </c>
      <c r="G5678">
        <f t="shared" ca="1" si="90"/>
        <v>-9.8977263211031292E-3</v>
      </c>
    </row>
    <row r="5679" spans="2:7" x14ac:dyDescent="0.2">
      <c r="B5679" s="149">
        <v>35348</v>
      </c>
      <c r="C5679" s="61">
        <v>58.340263</v>
      </c>
      <c r="D5679">
        <v>3.355942033699523E-2</v>
      </c>
      <c r="E5679">
        <v>3.355942033699523E-2</v>
      </c>
      <c r="F5679">
        <v>5677</v>
      </c>
      <c r="G5679">
        <f t="shared" ca="1" si="90"/>
        <v>3.5591028623582627E-3</v>
      </c>
    </row>
    <row r="5680" spans="2:7" x14ac:dyDescent="0.2">
      <c r="B5680" s="149">
        <v>35347</v>
      </c>
      <c r="C5680" s="61">
        <v>56.445968999999998</v>
      </c>
      <c r="D5680">
        <v>-1.1308599803526246E-2</v>
      </c>
      <c r="E5680">
        <v>-1.1308599803526246E-2</v>
      </c>
      <c r="F5680">
        <v>5678</v>
      </c>
      <c r="G5680">
        <f t="shared" ca="1" si="90"/>
        <v>-3.5684261740498074E-2</v>
      </c>
    </row>
    <row r="5681" spans="2:7" x14ac:dyDescent="0.2">
      <c r="B5681" s="149">
        <v>35346</v>
      </c>
      <c r="C5681" s="61">
        <v>57.091594999999998</v>
      </c>
      <c r="D5681">
        <v>1.8092127612579841E-2</v>
      </c>
      <c r="E5681">
        <v>1.8092127612579841E-2</v>
      </c>
      <c r="F5681">
        <v>5679</v>
      </c>
      <c r="G5681">
        <f t="shared" ca="1" si="90"/>
        <v>-3.3056955756205035E-2</v>
      </c>
    </row>
    <row r="5682" spans="2:7" x14ac:dyDescent="0.2">
      <c r="B5682" s="149">
        <v>35345</v>
      </c>
      <c r="C5682" s="61">
        <v>56.077041999999999</v>
      </c>
      <c r="D5682">
        <v>-2.3232698640889372E-2</v>
      </c>
      <c r="E5682">
        <v>-2.3232698640889372E-2</v>
      </c>
      <c r="F5682">
        <v>5680</v>
      </c>
      <c r="G5682">
        <f t="shared" ca="1" si="90"/>
        <v>-3.7293187758129967E-2</v>
      </c>
    </row>
    <row r="5683" spans="2:7" x14ac:dyDescent="0.2">
      <c r="B5683" s="149">
        <v>35342</v>
      </c>
      <c r="C5683" s="61">
        <v>57.410851000000001</v>
      </c>
      <c r="D5683">
        <v>-6.9992243678572111E-2</v>
      </c>
      <c r="E5683">
        <v>-6.9992243678572111E-2</v>
      </c>
      <c r="F5683">
        <v>5681</v>
      </c>
      <c r="G5683">
        <f t="shared" ca="1" si="90"/>
        <v>-1.1133047043302893E-2</v>
      </c>
    </row>
    <row r="5684" spans="2:7" x14ac:dyDescent="0.2">
      <c r="B5684" s="149">
        <v>35341</v>
      </c>
      <c r="C5684" s="61">
        <v>61.731583000000001</v>
      </c>
      <c r="D5684">
        <v>-7.5280276110101033E-3</v>
      </c>
      <c r="E5684">
        <v>-7.5280276110101033E-3</v>
      </c>
      <c r="F5684">
        <v>5682</v>
      </c>
      <c r="G5684">
        <f t="shared" ca="1" si="90"/>
        <v>4.0822089609250746E-2</v>
      </c>
    </row>
    <row r="5685" spans="2:7" x14ac:dyDescent="0.2">
      <c r="B5685" s="149">
        <v>35340</v>
      </c>
      <c r="C5685" s="61">
        <v>62.199824999999997</v>
      </c>
      <c r="D5685">
        <v>0</v>
      </c>
      <c r="E5685">
        <v>0</v>
      </c>
      <c r="F5685">
        <v>5683</v>
      </c>
      <c r="G5685">
        <f t="shared" ca="1" si="90"/>
        <v>-5.2813541024407891E-2</v>
      </c>
    </row>
    <row r="5686" spans="2:7" x14ac:dyDescent="0.2">
      <c r="B5686" s="149">
        <v>35339</v>
      </c>
      <c r="C5686" s="61">
        <v>62.199824999999997</v>
      </c>
      <c r="D5686">
        <v>-2.121237036830145E-2</v>
      </c>
      <c r="E5686">
        <v>-2.121237036830145E-2</v>
      </c>
      <c r="F5686">
        <v>5684</v>
      </c>
      <c r="G5686">
        <f t="shared" ca="1" si="90"/>
        <v>2.6352367630533901E-2</v>
      </c>
    </row>
    <row r="5687" spans="2:7" x14ac:dyDescent="0.2">
      <c r="B5687" s="149">
        <v>35338</v>
      </c>
      <c r="C5687" s="61">
        <v>63.547825000000003</v>
      </c>
      <c r="D5687">
        <v>-5.6619592784998016E-3</v>
      </c>
      <c r="E5687">
        <v>-5.6619592784998016E-3</v>
      </c>
      <c r="F5687">
        <v>5685</v>
      </c>
      <c r="G5687">
        <f t="shared" ca="1" si="90"/>
        <v>6.0426139597224905E-2</v>
      </c>
    </row>
    <row r="5688" spans="2:7" x14ac:dyDescent="0.2">
      <c r="B5688" s="149">
        <v>35335</v>
      </c>
      <c r="C5688" s="61">
        <v>63.909678999999997</v>
      </c>
      <c r="D5688">
        <v>-1.6486499097243635E-2</v>
      </c>
      <c r="E5688">
        <v>-1.6486499097243635E-2</v>
      </c>
      <c r="F5688">
        <v>5686</v>
      </c>
      <c r="G5688">
        <f t="shared" ca="1" si="90"/>
        <v>2.6178130775507031E-2</v>
      </c>
    </row>
    <row r="5689" spans="2:7" x14ac:dyDescent="0.2">
      <c r="B5689" s="149">
        <v>35334</v>
      </c>
      <c r="C5689" s="61">
        <v>64.980987999999996</v>
      </c>
      <c r="D5689">
        <v>-5.9690665275147839E-3</v>
      </c>
      <c r="E5689">
        <v>-5.9690665275147839E-3</v>
      </c>
      <c r="F5689">
        <v>5687</v>
      </c>
      <c r="G5689">
        <f t="shared" ca="1" si="90"/>
        <v>2.9249804541497827E-2</v>
      </c>
    </row>
    <row r="5690" spans="2:7" x14ac:dyDescent="0.2">
      <c r="B5690" s="149">
        <v>35333</v>
      </c>
      <c r="C5690" s="61">
        <v>65.371193000000005</v>
      </c>
      <c r="D5690">
        <v>8.758602376497426E-3</v>
      </c>
      <c r="E5690">
        <v>8.758602376497426E-3</v>
      </c>
      <c r="F5690">
        <v>5688</v>
      </c>
      <c r="G5690">
        <f t="shared" ca="1" si="90"/>
        <v>-2.8542189898701924E-2</v>
      </c>
    </row>
    <row r="5691" spans="2:7" x14ac:dyDescent="0.2">
      <c r="B5691" s="149">
        <v>35332</v>
      </c>
      <c r="C5691" s="61">
        <v>64.803604000000007</v>
      </c>
      <c r="D5691">
        <v>-6.4179683119541409E-3</v>
      </c>
      <c r="E5691">
        <v>-6.4179683119541409E-3</v>
      </c>
      <c r="F5691">
        <v>5689</v>
      </c>
      <c r="G5691">
        <f t="shared" ca="1" si="90"/>
        <v>-5.472295781612584E-3</v>
      </c>
    </row>
    <row r="5692" spans="2:7" x14ac:dyDescent="0.2">
      <c r="B5692" s="149">
        <v>35331</v>
      </c>
      <c r="C5692" s="61">
        <v>65.222198000000006</v>
      </c>
      <c r="D5692">
        <v>2.7270890077864939E-3</v>
      </c>
      <c r="E5692">
        <v>2.7270890077864939E-3</v>
      </c>
      <c r="F5692">
        <v>5690</v>
      </c>
      <c r="G5692">
        <f t="shared" ca="1" si="90"/>
        <v>-6.6068244330184628E-2</v>
      </c>
    </row>
    <row r="5693" spans="2:7" x14ac:dyDescent="0.2">
      <c r="B5693" s="149">
        <v>35328</v>
      </c>
      <c r="C5693" s="61">
        <v>65.044815</v>
      </c>
      <c r="D5693">
        <v>-6.9327270086562785E-3</v>
      </c>
      <c r="E5693">
        <v>-6.9327270086562785E-3</v>
      </c>
      <c r="F5693">
        <v>5691</v>
      </c>
      <c r="G5693">
        <f t="shared" ca="1" si="90"/>
        <v>-1.3482843909060131E-2</v>
      </c>
    </row>
    <row r="5694" spans="2:7" x14ac:dyDescent="0.2">
      <c r="B5694" s="149">
        <v>35327</v>
      </c>
      <c r="C5694" s="61">
        <v>65.498901000000004</v>
      </c>
      <c r="D5694">
        <v>-4.2224119251444182E-2</v>
      </c>
      <c r="E5694">
        <v>-4.2224119251444182E-2</v>
      </c>
      <c r="F5694">
        <v>5692</v>
      </c>
      <c r="G5694">
        <f t="shared" ca="1" si="90"/>
        <v>6.5566475729615182E-5</v>
      </c>
    </row>
    <row r="5695" spans="2:7" x14ac:dyDescent="0.2">
      <c r="B5695" s="149">
        <v>35326</v>
      </c>
      <c r="C5695" s="61">
        <v>68.386459000000002</v>
      </c>
      <c r="D5695">
        <v>6.2382793373153278E-2</v>
      </c>
      <c r="E5695">
        <v>6.2382793373153278E-2</v>
      </c>
      <c r="F5695">
        <v>5693</v>
      </c>
      <c r="G5695">
        <f t="shared" ca="1" si="90"/>
        <v>3.1677184788591314E-2</v>
      </c>
    </row>
    <row r="5696" spans="2:7" x14ac:dyDescent="0.2">
      <c r="B5696" s="149">
        <v>35325</v>
      </c>
      <c r="C5696" s="61">
        <v>64.370827000000006</v>
      </c>
      <c r="D5696">
        <v>1.1821243207233193E-2</v>
      </c>
      <c r="E5696">
        <v>1.1821243207233193E-2</v>
      </c>
      <c r="F5696">
        <v>5694</v>
      </c>
      <c r="G5696">
        <f t="shared" ca="1" si="90"/>
        <v>-1.1681344268822452E-2</v>
      </c>
    </row>
    <row r="5697" spans="2:7" x14ac:dyDescent="0.2">
      <c r="B5697" s="149">
        <v>35324</v>
      </c>
      <c r="C5697" s="61">
        <v>63.618774000000002</v>
      </c>
      <c r="D5697">
        <v>-1.7422734184050794E-2</v>
      </c>
      <c r="E5697">
        <v>-1.7422734184050794E-2</v>
      </c>
      <c r="F5697">
        <v>5695</v>
      </c>
      <c r="G5697">
        <f t="shared" ca="1" si="90"/>
        <v>-2.3593929973063765E-2</v>
      </c>
    </row>
    <row r="5698" spans="2:7" x14ac:dyDescent="0.2">
      <c r="B5698" s="149">
        <v>35321</v>
      </c>
      <c r="C5698" s="61">
        <v>64.746841000000003</v>
      </c>
      <c r="D5698">
        <v>-7.5042167033494023E-3</v>
      </c>
      <c r="E5698">
        <v>-7.5042167033494023E-3</v>
      </c>
      <c r="F5698">
        <v>5696</v>
      </c>
      <c r="G5698">
        <f t="shared" ca="1" si="90"/>
        <v>2.731316222850376E-2</v>
      </c>
    </row>
    <row r="5699" spans="2:7" x14ac:dyDescent="0.2">
      <c r="B5699" s="149">
        <v>35320</v>
      </c>
      <c r="C5699" s="61">
        <v>65.236389000000003</v>
      </c>
      <c r="D5699">
        <v>-1.2670556451475886E-2</v>
      </c>
      <c r="E5699">
        <v>-1.2670556451475886E-2</v>
      </c>
      <c r="F5699">
        <v>5697</v>
      </c>
      <c r="G5699">
        <f t="shared" ref="G5699:G5762" ca="1" si="91">_xlfn.NORM.INV(RAND(),$N$5,$N$6)</f>
        <v>5.6857567820474395E-2</v>
      </c>
    </row>
    <row r="5700" spans="2:7" x14ac:dyDescent="0.2">
      <c r="B5700" s="149">
        <v>35319</v>
      </c>
      <c r="C5700" s="61">
        <v>66.073577999999998</v>
      </c>
      <c r="D5700">
        <v>-1.3766886610961879E-2</v>
      </c>
      <c r="E5700">
        <v>-1.3766886610961879E-2</v>
      </c>
      <c r="F5700">
        <v>5698</v>
      </c>
      <c r="G5700">
        <f t="shared" ca="1" si="91"/>
        <v>1.5285466195088391E-2</v>
      </c>
    </row>
    <row r="5701" spans="2:7" x14ac:dyDescent="0.2">
      <c r="B5701" s="149">
        <v>35318</v>
      </c>
      <c r="C5701" s="61">
        <v>66.995902999999998</v>
      </c>
      <c r="D5701">
        <v>-2.5389430557390746E-2</v>
      </c>
      <c r="E5701">
        <v>-2.5389430557390746E-2</v>
      </c>
      <c r="F5701">
        <v>5699</v>
      </c>
      <c r="G5701">
        <f t="shared" ca="1" si="91"/>
        <v>-4.4199979953448876E-2</v>
      </c>
    </row>
    <row r="5702" spans="2:7" x14ac:dyDescent="0.2">
      <c r="B5702" s="149">
        <v>35317</v>
      </c>
      <c r="C5702" s="61">
        <v>68.741202999999999</v>
      </c>
      <c r="D5702">
        <v>-4.2210456537987689E-2</v>
      </c>
      <c r="E5702">
        <v>-4.2210456537987689E-2</v>
      </c>
      <c r="F5702">
        <v>5700</v>
      </c>
      <c r="G5702">
        <f t="shared" ca="1" si="91"/>
        <v>6.5045209254263936E-2</v>
      </c>
    </row>
    <row r="5703" spans="2:7" x14ac:dyDescent="0.2">
      <c r="B5703" s="149">
        <v>35314</v>
      </c>
      <c r="C5703" s="61">
        <v>71.770675999999995</v>
      </c>
      <c r="D5703">
        <v>-8.0409019984188732E-3</v>
      </c>
      <c r="E5703">
        <v>-8.0409019984188732E-3</v>
      </c>
      <c r="F5703">
        <v>5701</v>
      </c>
      <c r="G5703">
        <f t="shared" ca="1" si="91"/>
        <v>8.6707391679793876E-3</v>
      </c>
    </row>
    <row r="5704" spans="2:7" x14ac:dyDescent="0.2">
      <c r="B5704" s="149">
        <v>35313</v>
      </c>
      <c r="C5704" s="61">
        <v>72.352455000000006</v>
      </c>
      <c r="D5704">
        <v>1.0403549584336097E-2</v>
      </c>
      <c r="E5704">
        <v>1.0403549584336097E-2</v>
      </c>
      <c r="F5704">
        <v>5702</v>
      </c>
      <c r="G5704">
        <f t="shared" ca="1" si="91"/>
        <v>5.9703713759238584E-3</v>
      </c>
    </row>
    <row r="5705" spans="2:7" x14ac:dyDescent="0.2">
      <c r="B5705" s="149">
        <v>35312</v>
      </c>
      <c r="C5705" s="61">
        <v>71.607483000000002</v>
      </c>
      <c r="D5705">
        <v>1.3455054681792039E-2</v>
      </c>
      <c r="E5705">
        <v>1.3455054681792039E-2</v>
      </c>
      <c r="F5705">
        <v>5703</v>
      </c>
      <c r="G5705">
        <f t="shared" ca="1" si="91"/>
        <v>-4.5555334864156465E-2</v>
      </c>
    </row>
    <row r="5706" spans="2:7" x14ac:dyDescent="0.2">
      <c r="B5706" s="149">
        <v>35311</v>
      </c>
      <c r="C5706" s="61">
        <v>70.656791999999996</v>
      </c>
      <c r="D5706">
        <v>-3.8613842997260832E-2</v>
      </c>
      <c r="E5706">
        <v>-3.8613842997260832E-2</v>
      </c>
      <c r="F5706">
        <v>5704</v>
      </c>
      <c r="G5706">
        <f t="shared" ca="1" si="91"/>
        <v>-1.6261874184123754E-2</v>
      </c>
    </row>
    <row r="5707" spans="2:7" x14ac:dyDescent="0.2">
      <c r="B5707" s="149">
        <v>35310</v>
      </c>
      <c r="C5707" s="61">
        <v>73.494704999999996</v>
      </c>
      <c r="D5707">
        <v>1.7083937307909466E-2</v>
      </c>
      <c r="E5707">
        <v>1.7083937307909466E-2</v>
      </c>
      <c r="F5707">
        <v>5705</v>
      </c>
      <c r="G5707">
        <f t="shared" ca="1" si="91"/>
        <v>-2.4406180643718252E-2</v>
      </c>
    </row>
    <row r="5708" spans="2:7" x14ac:dyDescent="0.2">
      <c r="B5708" s="149">
        <v>35307</v>
      </c>
      <c r="C5708" s="61">
        <v>72.260216</v>
      </c>
      <c r="D5708">
        <v>2.1462234225537797E-2</v>
      </c>
      <c r="E5708">
        <v>2.1462234225537797E-2</v>
      </c>
      <c r="F5708">
        <v>5706</v>
      </c>
      <c r="G5708">
        <f t="shared" ca="1" si="91"/>
        <v>-1.8107171251641262E-2</v>
      </c>
    </row>
    <row r="5709" spans="2:7" x14ac:dyDescent="0.2">
      <c r="B5709" s="149">
        <v>35306</v>
      </c>
      <c r="C5709" s="61">
        <v>70.741935999999995</v>
      </c>
      <c r="D5709">
        <v>-6.7733703206762233E-3</v>
      </c>
      <c r="E5709">
        <v>-6.7733703206762233E-3</v>
      </c>
      <c r="F5709">
        <v>5707</v>
      </c>
      <c r="G5709">
        <f t="shared" ca="1" si="91"/>
        <v>1.7556640518325797E-2</v>
      </c>
    </row>
    <row r="5710" spans="2:7" x14ac:dyDescent="0.2">
      <c r="B5710" s="149">
        <v>35305</v>
      </c>
      <c r="C5710" s="61">
        <v>71.224365000000006</v>
      </c>
      <c r="D5710">
        <v>2.8965770035575158E-3</v>
      </c>
      <c r="E5710">
        <v>2.8965770035575158E-3</v>
      </c>
      <c r="F5710">
        <v>5708</v>
      </c>
      <c r="G5710">
        <f t="shared" ca="1" si="91"/>
        <v>1.8060314503702393E-2</v>
      </c>
    </row>
    <row r="5711" spans="2:7" x14ac:dyDescent="0.2">
      <c r="B5711" s="149">
        <v>35304</v>
      </c>
      <c r="C5711" s="61">
        <v>71.018653999999998</v>
      </c>
      <c r="D5711">
        <v>1.1213606050082319E-2</v>
      </c>
      <c r="E5711">
        <v>1.1213606050082319E-2</v>
      </c>
      <c r="F5711">
        <v>5709</v>
      </c>
      <c r="G5711">
        <f t="shared" ca="1" si="91"/>
        <v>-2.3621096231920283E-2</v>
      </c>
    </row>
    <row r="5712" spans="2:7" x14ac:dyDescent="0.2">
      <c r="B5712" s="149">
        <v>35303</v>
      </c>
      <c r="C5712" s="61">
        <v>70.231110000000001</v>
      </c>
      <c r="D5712">
        <v>2.0242338791181813E-3</v>
      </c>
      <c r="E5712">
        <v>2.0242338791181813E-3</v>
      </c>
      <c r="F5712">
        <v>5710</v>
      </c>
      <c r="G5712">
        <f t="shared" ca="1" si="91"/>
        <v>-6.0359784665454615E-2</v>
      </c>
    </row>
    <row r="5713" spans="2:7" x14ac:dyDescent="0.2">
      <c r="B5713" s="149">
        <v>35300</v>
      </c>
      <c r="C5713" s="61">
        <v>70.089232999999993</v>
      </c>
      <c r="D5713">
        <v>7.7530109952102704E-3</v>
      </c>
      <c r="E5713">
        <v>7.7530109952102704E-3</v>
      </c>
      <c r="F5713">
        <v>5711</v>
      </c>
      <c r="G5713">
        <f t="shared" ca="1" si="91"/>
        <v>-1.5258777625229872E-2</v>
      </c>
    </row>
    <row r="5714" spans="2:7" x14ac:dyDescent="0.2">
      <c r="B5714" s="149">
        <v>35299</v>
      </c>
      <c r="C5714" s="61">
        <v>69.550010999999998</v>
      </c>
      <c r="D5714">
        <v>2.0189345939184915E-2</v>
      </c>
      <c r="E5714">
        <v>2.0189345939184915E-2</v>
      </c>
      <c r="F5714">
        <v>5712</v>
      </c>
      <c r="G5714">
        <f t="shared" ca="1" si="91"/>
        <v>4.1690191402547795E-2</v>
      </c>
    </row>
    <row r="5715" spans="2:7" x14ac:dyDescent="0.2">
      <c r="B5715" s="149">
        <v>35298</v>
      </c>
      <c r="C5715" s="61">
        <v>68.173630000000003</v>
      </c>
      <c r="D5715">
        <v>3.9597450018642316E-2</v>
      </c>
      <c r="E5715">
        <v>3.9597450018642316E-2</v>
      </c>
      <c r="F5715">
        <v>5713</v>
      </c>
      <c r="G5715">
        <f t="shared" ca="1" si="91"/>
        <v>-1.9098769268626224E-2</v>
      </c>
    </row>
    <row r="5716" spans="2:7" x14ac:dyDescent="0.2">
      <c r="B5716" s="149">
        <v>35297</v>
      </c>
      <c r="C5716" s="61">
        <v>65.576949999999997</v>
      </c>
      <c r="D5716">
        <v>1.7279540167020817E-2</v>
      </c>
      <c r="E5716">
        <v>1.7279540167020817E-2</v>
      </c>
      <c r="F5716">
        <v>5714</v>
      </c>
      <c r="G5716">
        <f t="shared" ca="1" si="91"/>
        <v>-4.536798048032372E-2</v>
      </c>
    </row>
    <row r="5717" spans="2:7" x14ac:dyDescent="0.2">
      <c r="B5717" s="149">
        <v>35296</v>
      </c>
      <c r="C5717" s="61">
        <v>64.463058000000004</v>
      </c>
      <c r="D5717">
        <v>-3.2581023423694996E-2</v>
      </c>
      <c r="E5717">
        <v>-3.2581023423694996E-2</v>
      </c>
      <c r="F5717">
        <v>5715</v>
      </c>
      <c r="G5717">
        <f t="shared" ca="1" si="91"/>
        <v>4.2951683213428217E-2</v>
      </c>
    </row>
    <row r="5718" spans="2:7" x14ac:dyDescent="0.2">
      <c r="B5718" s="149">
        <v>35293</v>
      </c>
      <c r="C5718" s="61">
        <v>66.634063999999995</v>
      </c>
      <c r="D5718">
        <v>-4.2023422169854753E-2</v>
      </c>
      <c r="E5718">
        <v>-4.2023422169854753E-2</v>
      </c>
      <c r="F5718">
        <v>5716</v>
      </c>
      <c r="G5718">
        <f t="shared" ca="1" si="91"/>
        <v>-3.116803626828183E-2</v>
      </c>
    </row>
    <row r="5719" spans="2:7" x14ac:dyDescent="0.2">
      <c r="B5719" s="149">
        <v>35292</v>
      </c>
      <c r="C5719" s="61">
        <v>69.557091</v>
      </c>
      <c r="D5719">
        <v>0</v>
      </c>
      <c r="E5719">
        <v>0</v>
      </c>
      <c r="F5719">
        <v>5717</v>
      </c>
      <c r="G5719">
        <f t="shared" ca="1" si="91"/>
        <v>-1.6366927006109418E-2</v>
      </c>
    </row>
    <row r="5720" spans="2:7" x14ac:dyDescent="0.2">
      <c r="B5720" s="149">
        <v>35291</v>
      </c>
      <c r="C5720" s="61">
        <v>69.557091</v>
      </c>
      <c r="D5720">
        <v>-7.2906533048527709E-3</v>
      </c>
      <c r="E5720">
        <v>-7.2906533048527709E-3</v>
      </c>
      <c r="F5720">
        <v>5718</v>
      </c>
      <c r="G5720">
        <f t="shared" ca="1" si="91"/>
        <v>-4.3489981489630625E-2</v>
      </c>
    </row>
    <row r="5721" spans="2:7" x14ac:dyDescent="0.2">
      <c r="B5721" s="149">
        <v>35290</v>
      </c>
      <c r="C5721" s="61">
        <v>70.067931999999999</v>
      </c>
      <c r="D5721">
        <v>-1.3484850688489406E-2</v>
      </c>
      <c r="E5721">
        <v>-1.3484850688489406E-2</v>
      </c>
      <c r="F5721">
        <v>5719</v>
      </c>
      <c r="G5721">
        <f t="shared" ca="1" si="91"/>
        <v>-3.9546969340202479E-2</v>
      </c>
    </row>
    <row r="5722" spans="2:7" x14ac:dyDescent="0.2">
      <c r="B5722" s="149">
        <v>35289</v>
      </c>
      <c r="C5722" s="61">
        <v>71.025702999999993</v>
      </c>
      <c r="D5722">
        <v>7.9949032368562141E-4</v>
      </c>
      <c r="E5722">
        <v>7.9949032368562141E-4</v>
      </c>
      <c r="F5722">
        <v>5720</v>
      </c>
      <c r="G5722">
        <f t="shared" ca="1" si="91"/>
        <v>2.8639847970816364E-2</v>
      </c>
    </row>
    <row r="5723" spans="2:7" x14ac:dyDescent="0.2">
      <c r="B5723" s="149">
        <v>35286</v>
      </c>
      <c r="C5723" s="61">
        <v>70.968964</v>
      </c>
      <c r="D5723">
        <v>1.3014145518351536E-3</v>
      </c>
      <c r="E5723">
        <v>1.3014145518351536E-3</v>
      </c>
      <c r="F5723">
        <v>5721</v>
      </c>
      <c r="G5723">
        <f t="shared" ca="1" si="91"/>
        <v>1.9049618557825033E-2</v>
      </c>
    </row>
    <row r="5724" spans="2:7" x14ac:dyDescent="0.2">
      <c r="B5724" s="149">
        <v>35285</v>
      </c>
      <c r="C5724" s="61">
        <v>70.876723999999996</v>
      </c>
      <c r="D5724">
        <v>-1.4992713693013158E-3</v>
      </c>
      <c r="E5724">
        <v>-1.4992713693013158E-3</v>
      </c>
      <c r="F5724">
        <v>5722</v>
      </c>
      <c r="G5724">
        <f t="shared" ca="1" si="91"/>
        <v>3.4318644658223929E-2</v>
      </c>
    </row>
    <row r="5725" spans="2:7" x14ac:dyDescent="0.2">
      <c r="B5725" s="149">
        <v>35284</v>
      </c>
      <c r="C5725" s="61">
        <v>70.983147000000002</v>
      </c>
      <c r="D5725">
        <v>-4.6758390597691863E-3</v>
      </c>
      <c r="E5725">
        <v>-4.6758390597691863E-3</v>
      </c>
      <c r="F5725">
        <v>5723</v>
      </c>
      <c r="G5725">
        <f t="shared" ca="1" si="91"/>
        <v>2.5982977604019762E-2</v>
      </c>
    </row>
    <row r="5726" spans="2:7" x14ac:dyDescent="0.2">
      <c r="B5726" s="149">
        <v>35283</v>
      </c>
      <c r="C5726" s="61">
        <v>71.316612000000006</v>
      </c>
      <c r="D5726">
        <v>1.0962604315756732E-2</v>
      </c>
      <c r="E5726">
        <v>1.0962604315756732E-2</v>
      </c>
      <c r="F5726">
        <v>5724</v>
      </c>
      <c r="G5726">
        <f t="shared" ca="1" si="91"/>
        <v>8.2887357713064234E-3</v>
      </c>
    </row>
    <row r="5727" spans="2:7" x14ac:dyDescent="0.2">
      <c r="B5727" s="149">
        <v>35282</v>
      </c>
      <c r="C5727" s="61">
        <v>70.543273999999997</v>
      </c>
      <c r="D5727">
        <v>6.7840164028245865E-3</v>
      </c>
      <c r="E5727">
        <v>6.7840164028245865E-3</v>
      </c>
      <c r="F5727">
        <v>5725</v>
      </c>
      <c r="G5727">
        <f t="shared" ca="1" si="91"/>
        <v>5.7328492184071288E-2</v>
      </c>
    </row>
    <row r="5728" spans="2:7" x14ac:dyDescent="0.2">
      <c r="B5728" s="149">
        <v>35279</v>
      </c>
      <c r="C5728" s="61">
        <v>70.067931999999999</v>
      </c>
      <c r="D5728">
        <v>1.0126912985627796E-4</v>
      </c>
      <c r="E5728">
        <v>1.0126912985627796E-4</v>
      </c>
      <c r="F5728">
        <v>5726</v>
      </c>
      <c r="G5728">
        <f t="shared" ca="1" si="91"/>
        <v>1.2920557881906025E-2</v>
      </c>
    </row>
    <row r="5729" spans="2:7" x14ac:dyDescent="0.2">
      <c r="B5729" s="149">
        <v>35278</v>
      </c>
      <c r="C5729" s="61">
        <v>70.060837000000006</v>
      </c>
      <c r="D5729">
        <v>-3.7148923452315949E-2</v>
      </c>
      <c r="E5729">
        <v>-3.7148923452315949E-2</v>
      </c>
      <c r="F5729">
        <v>5727</v>
      </c>
      <c r="G5729">
        <f t="shared" ca="1" si="91"/>
        <v>7.9861150695908212E-3</v>
      </c>
    </row>
    <row r="5730" spans="2:7" x14ac:dyDescent="0.2">
      <c r="B5730" s="149">
        <v>35277</v>
      </c>
      <c r="C5730" s="61">
        <v>72.763938999999993</v>
      </c>
      <c r="D5730">
        <v>2.1005446494163409E-2</v>
      </c>
      <c r="E5730">
        <v>2.1005446494163409E-2</v>
      </c>
      <c r="F5730">
        <v>5728</v>
      </c>
      <c r="G5730">
        <f t="shared" ca="1" si="91"/>
        <v>1.0656296006245932E-2</v>
      </c>
    </row>
    <row r="5731" spans="2:7" x14ac:dyDescent="0.2">
      <c r="B5731" s="149">
        <v>35276</v>
      </c>
      <c r="C5731" s="61">
        <v>71.266945000000007</v>
      </c>
      <c r="D5731">
        <v>-1.7892026469681695E-2</v>
      </c>
      <c r="E5731">
        <v>-1.7892026469681695E-2</v>
      </c>
      <c r="F5731">
        <v>5729</v>
      </c>
      <c r="G5731">
        <f t="shared" ca="1" si="91"/>
        <v>-8.4134747820705773E-3</v>
      </c>
    </row>
    <row r="5732" spans="2:7" x14ac:dyDescent="0.2">
      <c r="B5732" s="149">
        <v>35275</v>
      </c>
      <c r="C5732" s="61">
        <v>72.565285000000003</v>
      </c>
      <c r="D5732">
        <v>-1.9555232871843083E-2</v>
      </c>
      <c r="E5732">
        <v>-1.9555232871843083E-2</v>
      </c>
      <c r="F5732">
        <v>5730</v>
      </c>
      <c r="G5732">
        <f t="shared" ca="1" si="91"/>
        <v>4.383499194322861E-2</v>
      </c>
    </row>
    <row r="5733" spans="2:7" x14ac:dyDescent="0.2">
      <c r="B5733" s="149">
        <v>35272</v>
      </c>
      <c r="C5733" s="61">
        <v>74.012619000000001</v>
      </c>
      <c r="D5733">
        <v>-1.1488743220643481E-3</v>
      </c>
      <c r="E5733">
        <v>-1.1488743220643481E-3</v>
      </c>
      <c r="F5733">
        <v>5731</v>
      </c>
      <c r="G5733">
        <f t="shared" ca="1" si="91"/>
        <v>2.1138941706180726E-2</v>
      </c>
    </row>
    <row r="5734" spans="2:7" x14ac:dyDescent="0.2">
      <c r="B5734" s="149">
        <v>35271</v>
      </c>
      <c r="C5734" s="61">
        <v>74.097747999999996</v>
      </c>
      <c r="D5734">
        <v>-6.374375855745882E-3</v>
      </c>
      <c r="E5734">
        <v>-6.374375855745882E-3</v>
      </c>
      <c r="F5734">
        <v>5732</v>
      </c>
      <c r="G5734">
        <f t="shared" ca="1" si="91"/>
        <v>-4.4633427085420205E-3</v>
      </c>
    </row>
    <row r="5735" spans="2:7" x14ac:dyDescent="0.2">
      <c r="B5735" s="149">
        <v>35270</v>
      </c>
      <c r="C5735" s="61">
        <v>74.573104999999998</v>
      </c>
      <c r="D5735">
        <v>-1.1101681805052444E-2</v>
      </c>
      <c r="E5735">
        <v>-1.1101681805052444E-2</v>
      </c>
      <c r="F5735">
        <v>5733</v>
      </c>
      <c r="G5735">
        <f t="shared" ca="1" si="91"/>
        <v>-2.1650363571039312E-2</v>
      </c>
    </row>
    <row r="5736" spans="2:7" x14ac:dyDescent="0.2">
      <c r="B5736" s="149">
        <v>35269</v>
      </c>
      <c r="C5736" s="61">
        <v>75.410285999999999</v>
      </c>
      <c r="D5736">
        <v>-4.5699313661602091E-2</v>
      </c>
      <c r="E5736">
        <v>-4.5699313661602091E-2</v>
      </c>
      <c r="F5736">
        <v>5734</v>
      </c>
      <c r="G5736">
        <f t="shared" ca="1" si="91"/>
        <v>2.123660856804657E-3</v>
      </c>
    </row>
    <row r="5737" spans="2:7" x14ac:dyDescent="0.2">
      <c r="B5737" s="149">
        <v>35268</v>
      </c>
      <c r="C5737" s="61">
        <v>79.021514999999994</v>
      </c>
      <c r="D5737">
        <v>2.692523329421452E-4</v>
      </c>
      <c r="E5737">
        <v>2.692523329421452E-4</v>
      </c>
      <c r="F5737">
        <v>5735</v>
      </c>
      <c r="G5737">
        <f t="shared" ca="1" si="91"/>
        <v>-3.9601396657365943E-2</v>
      </c>
    </row>
    <row r="5738" spans="2:7" x14ac:dyDescent="0.2">
      <c r="B5738" s="149">
        <v>35265</v>
      </c>
      <c r="C5738" s="61">
        <v>79.000243999999995</v>
      </c>
      <c r="D5738">
        <v>8.9865217883421545E-4</v>
      </c>
      <c r="E5738">
        <v>8.9865217883421545E-4</v>
      </c>
      <c r="F5738">
        <v>5736</v>
      </c>
      <c r="G5738">
        <f t="shared" ca="1" si="91"/>
        <v>-4.7298766668480832E-2</v>
      </c>
    </row>
    <row r="5739" spans="2:7" x14ac:dyDescent="0.2">
      <c r="B5739" s="149">
        <v>35264</v>
      </c>
      <c r="C5739" s="61">
        <v>78.929314000000005</v>
      </c>
      <c r="D5739">
        <v>1.5240248151929753E-2</v>
      </c>
      <c r="E5739">
        <v>1.5240248151929753E-2</v>
      </c>
      <c r="F5739">
        <v>5737</v>
      </c>
      <c r="G5739">
        <f t="shared" ca="1" si="91"/>
        <v>2.9448061400951599E-2</v>
      </c>
    </row>
    <row r="5740" spans="2:7" x14ac:dyDescent="0.2">
      <c r="B5740" s="149">
        <v>35263</v>
      </c>
      <c r="C5740" s="61">
        <v>77.744468999999995</v>
      </c>
      <c r="D5740">
        <v>3.7689467213794181E-2</v>
      </c>
      <c r="E5740">
        <v>3.7689467213794181E-2</v>
      </c>
      <c r="F5740">
        <v>5738</v>
      </c>
      <c r="G5740">
        <f t="shared" ca="1" si="91"/>
        <v>-1.9930416645755261E-2</v>
      </c>
    </row>
    <row r="5741" spans="2:7" x14ac:dyDescent="0.2">
      <c r="B5741" s="149">
        <v>35262</v>
      </c>
      <c r="C5741" s="61">
        <v>74.920745999999994</v>
      </c>
      <c r="D5741">
        <v>-7.7053324234828951E-3</v>
      </c>
      <c r="E5741">
        <v>-7.7053324234828951E-3</v>
      </c>
      <c r="F5741">
        <v>5739</v>
      </c>
      <c r="G5741">
        <f t="shared" ca="1" si="91"/>
        <v>4.1935949902086669E-3</v>
      </c>
    </row>
    <row r="5742" spans="2:7" x14ac:dyDescent="0.2">
      <c r="B5742" s="149">
        <v>35261</v>
      </c>
      <c r="C5742" s="61">
        <v>75.502517999999995</v>
      </c>
      <c r="D5742">
        <v>-2.4373803922671023E-3</v>
      </c>
      <c r="E5742">
        <v>-2.4373803922671023E-3</v>
      </c>
      <c r="F5742">
        <v>5740</v>
      </c>
      <c r="G5742">
        <f t="shared" ca="1" si="91"/>
        <v>2.3376500322684179E-2</v>
      </c>
    </row>
    <row r="5743" spans="2:7" x14ac:dyDescent="0.2">
      <c r="B5743" s="149">
        <v>35258</v>
      </c>
      <c r="C5743" s="61">
        <v>75.686995999999994</v>
      </c>
      <c r="D5743">
        <v>2.4433357308692488E-3</v>
      </c>
      <c r="E5743">
        <v>2.4433357308692488E-3</v>
      </c>
      <c r="F5743">
        <v>5741</v>
      </c>
      <c r="G5743">
        <f t="shared" ca="1" si="91"/>
        <v>8.3960732615165318E-2</v>
      </c>
    </row>
    <row r="5744" spans="2:7" x14ac:dyDescent="0.2">
      <c r="B5744" s="149">
        <v>35257</v>
      </c>
      <c r="C5744" s="61">
        <v>75.502517999999995</v>
      </c>
      <c r="D5744">
        <v>4.9102804097304409E-3</v>
      </c>
      <c r="E5744">
        <v>4.9102804097304409E-3</v>
      </c>
      <c r="F5744">
        <v>5742</v>
      </c>
      <c r="G5744">
        <f t="shared" ca="1" si="91"/>
        <v>3.832010820012121E-3</v>
      </c>
    </row>
    <row r="5745" spans="2:7" x14ac:dyDescent="0.2">
      <c r="B5745" s="149">
        <v>35256</v>
      </c>
      <c r="C5745" s="61">
        <v>75.133590999999996</v>
      </c>
      <c r="D5745">
        <v>-7.1254144703081996E-3</v>
      </c>
      <c r="E5745">
        <v>-7.1254144703081996E-3</v>
      </c>
      <c r="F5745">
        <v>5743</v>
      </c>
      <c r="G5745">
        <f t="shared" ca="1" si="91"/>
        <v>6.6097710625673461E-2</v>
      </c>
    </row>
    <row r="5746" spans="2:7" x14ac:dyDescent="0.2">
      <c r="B5746" s="149">
        <v>35255</v>
      </c>
      <c r="C5746" s="61">
        <v>75.672791000000004</v>
      </c>
      <c r="D5746">
        <v>4.0476475017577696E-3</v>
      </c>
      <c r="E5746">
        <v>4.0476475017577696E-3</v>
      </c>
      <c r="F5746">
        <v>5744</v>
      </c>
      <c r="G5746">
        <f t="shared" ca="1" si="91"/>
        <v>1.4789861450600105E-3</v>
      </c>
    </row>
    <row r="5747" spans="2:7" x14ac:dyDescent="0.2">
      <c r="B5747" s="149">
        <v>35254</v>
      </c>
      <c r="C5747" s="61">
        <v>75.367728999999997</v>
      </c>
      <c r="D5747">
        <v>1.0078899630821562E-2</v>
      </c>
      <c r="E5747">
        <v>1.0078899630821562E-2</v>
      </c>
      <c r="F5747">
        <v>5745</v>
      </c>
      <c r="G5747">
        <f t="shared" ca="1" si="91"/>
        <v>6.3520089283167824E-2</v>
      </c>
    </row>
    <row r="5748" spans="2:7" x14ac:dyDescent="0.2">
      <c r="B5748" s="149">
        <v>35251</v>
      </c>
      <c r="C5748" s="61">
        <v>74.615684999999999</v>
      </c>
      <c r="D5748">
        <v>7.858291413913596E-3</v>
      </c>
      <c r="E5748">
        <v>7.858291413913596E-3</v>
      </c>
      <c r="F5748">
        <v>5746</v>
      </c>
      <c r="G5748">
        <f t="shared" ca="1" si="91"/>
        <v>4.4609155326698728E-2</v>
      </c>
    </row>
    <row r="5749" spans="2:7" x14ac:dyDescent="0.2">
      <c r="B5749" s="149">
        <v>35250</v>
      </c>
      <c r="C5749" s="61">
        <v>74.033905000000004</v>
      </c>
      <c r="D5749">
        <v>1.7651913581593459E-2</v>
      </c>
      <c r="E5749">
        <v>1.7651913581593459E-2</v>
      </c>
      <c r="F5749">
        <v>5747</v>
      </c>
      <c r="G5749">
        <f t="shared" ca="1" si="91"/>
        <v>9.3587527847501573E-2</v>
      </c>
    </row>
    <row r="5750" spans="2:7" x14ac:dyDescent="0.2">
      <c r="B5750" s="149">
        <v>35249</v>
      </c>
      <c r="C5750" s="61">
        <v>72.749733000000006</v>
      </c>
      <c r="D5750">
        <v>-1.3089626848835753E-2</v>
      </c>
      <c r="E5750">
        <v>-1.3089626848835753E-2</v>
      </c>
      <c r="F5750">
        <v>5748</v>
      </c>
      <c r="G5750">
        <f t="shared" ca="1" si="91"/>
        <v>0.12839826825175987</v>
      </c>
    </row>
    <row r="5751" spans="2:7" x14ac:dyDescent="0.2">
      <c r="B5751" s="149">
        <v>35248</v>
      </c>
      <c r="C5751" s="61">
        <v>73.71463</v>
      </c>
      <c r="D5751">
        <v>1.7031777135603578E-2</v>
      </c>
      <c r="E5751">
        <v>1.7031777135603578E-2</v>
      </c>
      <c r="F5751">
        <v>5749</v>
      </c>
      <c r="G5751">
        <f t="shared" ca="1" si="91"/>
        <v>3.5749712417252187E-2</v>
      </c>
    </row>
    <row r="5752" spans="2:7" x14ac:dyDescent="0.2">
      <c r="B5752" s="149">
        <v>35247</v>
      </c>
      <c r="C5752" s="61">
        <v>72.480164000000002</v>
      </c>
      <c r="D5752">
        <v>-8.3477285399640583E-3</v>
      </c>
      <c r="E5752">
        <v>-8.3477285399640583E-3</v>
      </c>
      <c r="F5752">
        <v>5750</v>
      </c>
      <c r="G5752">
        <f t="shared" ca="1" si="91"/>
        <v>3.1197087490833112E-2</v>
      </c>
    </row>
    <row r="5753" spans="2:7" x14ac:dyDescent="0.2">
      <c r="B5753" s="149">
        <v>35244</v>
      </c>
      <c r="C5753" s="61">
        <v>73.090301999999994</v>
      </c>
      <c r="D5753">
        <v>3.7022439031142128E-3</v>
      </c>
      <c r="E5753">
        <v>3.7022439031142128E-3</v>
      </c>
      <c r="F5753">
        <v>5751</v>
      </c>
      <c r="G5753">
        <f t="shared" ca="1" si="91"/>
        <v>2.1989509446774302E-2</v>
      </c>
    </row>
    <row r="5754" spans="2:7" x14ac:dyDescent="0.2">
      <c r="B5754" s="149">
        <v>35243</v>
      </c>
      <c r="C5754" s="61">
        <v>72.820701999999997</v>
      </c>
      <c r="D5754">
        <v>9.2427701764456697E-3</v>
      </c>
      <c r="E5754">
        <v>9.2427701764456697E-3</v>
      </c>
      <c r="F5754">
        <v>5752</v>
      </c>
      <c r="G5754">
        <f t="shared" ca="1" si="91"/>
        <v>-3.7058992010150608E-2</v>
      </c>
    </row>
    <row r="5755" spans="2:7" x14ac:dyDescent="0.2">
      <c r="B5755" s="149">
        <v>35242</v>
      </c>
      <c r="C5755" s="61">
        <v>72.153801000000001</v>
      </c>
      <c r="D5755">
        <v>-6.1562039596672943E-3</v>
      </c>
      <c r="E5755">
        <v>-6.1562039596672943E-3</v>
      </c>
      <c r="F5755">
        <v>5753</v>
      </c>
      <c r="G5755">
        <f t="shared" ca="1" si="91"/>
        <v>-3.2802761142182321E-2</v>
      </c>
    </row>
    <row r="5756" spans="2:7" x14ac:dyDescent="0.2">
      <c r="B5756" s="149">
        <v>35241</v>
      </c>
      <c r="C5756" s="61">
        <v>72.600746000000001</v>
      </c>
      <c r="D5756">
        <v>-1.3021054953824746E-2</v>
      </c>
      <c r="E5756">
        <v>-1.3021054953824746E-2</v>
      </c>
      <c r="F5756">
        <v>5754</v>
      </c>
      <c r="G5756">
        <f t="shared" ca="1" si="91"/>
        <v>3.1446830618209784E-2</v>
      </c>
    </row>
    <row r="5757" spans="2:7" x14ac:dyDescent="0.2">
      <c r="B5757" s="149">
        <v>35240</v>
      </c>
      <c r="C5757" s="61">
        <v>73.558555999999996</v>
      </c>
      <c r="D5757">
        <v>-4.2258150455283207E-3</v>
      </c>
      <c r="E5757">
        <v>-4.2258150455283207E-3</v>
      </c>
      <c r="F5757">
        <v>5755</v>
      </c>
      <c r="G5757">
        <f t="shared" ca="1" si="91"/>
        <v>-2.8925220194837054E-2</v>
      </c>
    </row>
    <row r="5758" spans="2:7" x14ac:dyDescent="0.2">
      <c r="B5758" s="149">
        <v>35237</v>
      </c>
      <c r="C5758" s="61">
        <v>73.870720000000006</v>
      </c>
      <c r="D5758">
        <v>-1.2987129595196927E-2</v>
      </c>
      <c r="E5758">
        <v>-1.2987129595196927E-2</v>
      </c>
      <c r="F5758">
        <v>5756</v>
      </c>
      <c r="G5758">
        <f t="shared" ca="1" si="91"/>
        <v>-8.2173359616208697E-2</v>
      </c>
    </row>
    <row r="5759" spans="2:7" x14ac:dyDescent="0.2">
      <c r="B5759" s="149">
        <v>35236</v>
      </c>
      <c r="C5759" s="61">
        <v>74.842712000000006</v>
      </c>
      <c r="D5759">
        <v>1.3289068992527215E-3</v>
      </c>
      <c r="E5759">
        <v>1.3289068992527215E-3</v>
      </c>
      <c r="F5759">
        <v>5757</v>
      </c>
      <c r="G5759">
        <f t="shared" ca="1" si="91"/>
        <v>-8.5096247335450542E-2</v>
      </c>
    </row>
    <row r="5760" spans="2:7" x14ac:dyDescent="0.2">
      <c r="B5760" s="149">
        <v>35235</v>
      </c>
      <c r="C5760" s="61">
        <v>74.743385000000004</v>
      </c>
      <c r="D5760">
        <v>-2.0000010226991813E-2</v>
      </c>
      <c r="E5760">
        <v>-2.0000010226991813E-2</v>
      </c>
      <c r="F5760">
        <v>5758</v>
      </c>
      <c r="G5760">
        <f t="shared" ca="1" si="91"/>
        <v>-1.6755797816993434E-2</v>
      </c>
    </row>
    <row r="5761" spans="2:7" x14ac:dyDescent="0.2">
      <c r="B5761" s="149">
        <v>35234</v>
      </c>
      <c r="C5761" s="61">
        <v>76.268760999999998</v>
      </c>
      <c r="D5761">
        <v>1.3768386647202716E-2</v>
      </c>
      <c r="E5761">
        <v>1.3768386647202716E-2</v>
      </c>
      <c r="F5761">
        <v>5759</v>
      </c>
      <c r="G5761">
        <f t="shared" ca="1" si="91"/>
        <v>-3.3281862688738152E-2</v>
      </c>
    </row>
    <row r="5762" spans="2:7" x14ac:dyDescent="0.2">
      <c r="B5762" s="149">
        <v>35233</v>
      </c>
      <c r="C5762" s="61">
        <v>75.232924999999994</v>
      </c>
      <c r="D5762">
        <v>-1.2754796105442286E-2</v>
      </c>
      <c r="E5762">
        <v>-1.2754796105442286E-2</v>
      </c>
      <c r="F5762">
        <v>5760</v>
      </c>
      <c r="G5762">
        <f t="shared" ca="1" si="91"/>
        <v>1.6056949463042498E-2</v>
      </c>
    </row>
    <row r="5763" spans="2:7" x14ac:dyDescent="0.2">
      <c r="B5763" s="149">
        <v>35230</v>
      </c>
      <c r="C5763" s="61">
        <v>76.204903000000002</v>
      </c>
      <c r="D5763">
        <v>9.3028023250828103E-3</v>
      </c>
      <c r="E5763">
        <v>9.3028023250828103E-3</v>
      </c>
      <c r="F5763">
        <v>5761</v>
      </c>
      <c r="G5763">
        <f t="shared" ref="G5763:G5826" ca="1" si="92">_xlfn.NORM.INV(RAND(),$N$5,$N$6)</f>
        <v>-4.5155394575345897E-2</v>
      </c>
    </row>
    <row r="5764" spans="2:7" x14ac:dyDescent="0.2">
      <c r="B5764" s="149">
        <v>35229</v>
      </c>
      <c r="C5764" s="61">
        <v>75.502517999999995</v>
      </c>
      <c r="D5764">
        <v>2.2482862844619481E-2</v>
      </c>
      <c r="E5764">
        <v>2.2482862844619481E-2</v>
      </c>
      <c r="F5764">
        <v>5762</v>
      </c>
      <c r="G5764">
        <f t="shared" ca="1" si="92"/>
        <v>-4.7534984065067357E-2</v>
      </c>
    </row>
    <row r="5765" spans="2:7" x14ac:dyDescent="0.2">
      <c r="B5765" s="149">
        <v>35228</v>
      </c>
      <c r="C5765" s="61">
        <v>73.842331000000001</v>
      </c>
      <c r="D5765">
        <v>-1.848384866067607E-2</v>
      </c>
      <c r="E5765">
        <v>-1.848384866067607E-2</v>
      </c>
      <c r="F5765">
        <v>5763</v>
      </c>
      <c r="G5765">
        <f t="shared" ca="1" si="92"/>
        <v>-1.3579265872613893E-2</v>
      </c>
    </row>
    <row r="5766" spans="2:7" x14ac:dyDescent="0.2">
      <c r="B5766" s="149">
        <v>35227</v>
      </c>
      <c r="C5766" s="61">
        <v>75.232924999999994</v>
      </c>
      <c r="D5766">
        <v>1.7170077325851137E-2</v>
      </c>
      <c r="E5766">
        <v>1.7170077325851137E-2</v>
      </c>
      <c r="F5766">
        <v>5764</v>
      </c>
      <c r="G5766">
        <f t="shared" ca="1" si="92"/>
        <v>-2.4040799811830337E-2</v>
      </c>
    </row>
    <row r="5767" spans="2:7" x14ac:dyDescent="0.2">
      <c r="B5767" s="149">
        <v>35226</v>
      </c>
      <c r="C5767" s="61">
        <v>73.962975</v>
      </c>
      <c r="D5767">
        <v>2.022105491276191E-2</v>
      </c>
      <c r="E5767">
        <v>2.022105491276191E-2</v>
      </c>
      <c r="F5767">
        <v>5765</v>
      </c>
      <c r="G5767">
        <f t="shared" ca="1" si="92"/>
        <v>-7.3165426481035575E-3</v>
      </c>
    </row>
    <row r="5768" spans="2:7" x14ac:dyDescent="0.2">
      <c r="B5768" s="149">
        <v>35223</v>
      </c>
      <c r="C5768" s="61">
        <v>72.497009000000006</v>
      </c>
      <c r="D5768">
        <v>1.752301661845055E-2</v>
      </c>
      <c r="E5768">
        <v>1.752301661845055E-2</v>
      </c>
      <c r="F5768">
        <v>5766</v>
      </c>
      <c r="G5768">
        <f t="shared" ca="1" si="92"/>
        <v>4.8236113369419957E-2</v>
      </c>
    </row>
    <row r="5769" spans="2:7" x14ac:dyDescent="0.2">
      <c r="B5769" s="149">
        <v>35222</v>
      </c>
      <c r="C5769" s="61">
        <v>71.248519999999999</v>
      </c>
      <c r="D5769">
        <v>2.3166698499180707E-2</v>
      </c>
      <c r="E5769">
        <v>2.3166698499180707E-2</v>
      </c>
      <c r="F5769">
        <v>5767</v>
      </c>
      <c r="G5769">
        <f t="shared" ca="1" si="92"/>
        <v>1.7405425024711443E-2</v>
      </c>
    </row>
    <row r="5770" spans="2:7" x14ac:dyDescent="0.2">
      <c r="B5770" s="149">
        <v>35221</v>
      </c>
      <c r="C5770" s="61">
        <v>69.635300000000001</v>
      </c>
      <c r="D5770">
        <v>7.100945833431507E-3</v>
      </c>
      <c r="E5770">
        <v>7.100945833431507E-3</v>
      </c>
      <c r="F5770">
        <v>5768</v>
      </c>
      <c r="G5770">
        <f t="shared" ca="1" si="92"/>
        <v>4.947154255656163E-2</v>
      </c>
    </row>
    <row r="5771" spans="2:7" x14ac:dyDescent="0.2">
      <c r="B5771" s="149">
        <v>35220</v>
      </c>
      <c r="C5771" s="61">
        <v>69.144310000000004</v>
      </c>
      <c r="D5771">
        <v>5.7132120340964692E-3</v>
      </c>
      <c r="E5771">
        <v>5.7132120340964692E-3</v>
      </c>
      <c r="F5771">
        <v>5769</v>
      </c>
      <c r="G5771">
        <f t="shared" ca="1" si="92"/>
        <v>-2.1938785371096226E-2</v>
      </c>
    </row>
    <row r="5772" spans="2:7" x14ac:dyDescent="0.2">
      <c r="B5772" s="149">
        <v>35219</v>
      </c>
      <c r="C5772" s="61">
        <v>68.751518000000004</v>
      </c>
      <c r="D5772">
        <v>1.0932296616602818E-2</v>
      </c>
      <c r="E5772">
        <v>1.0932296616602818E-2</v>
      </c>
      <c r="F5772">
        <v>5770</v>
      </c>
      <c r="G5772">
        <f t="shared" ca="1" si="92"/>
        <v>5.8001484195355724E-2</v>
      </c>
    </row>
    <row r="5773" spans="2:7" x14ac:dyDescent="0.2">
      <c r="B5773" s="149">
        <v>35216</v>
      </c>
      <c r="C5773" s="61">
        <v>68.008033999999995</v>
      </c>
      <c r="D5773">
        <v>1.5495233430447535E-3</v>
      </c>
      <c r="E5773">
        <v>1.5495233430447535E-3</v>
      </c>
      <c r="F5773">
        <v>5771</v>
      </c>
      <c r="G5773">
        <f t="shared" ca="1" si="92"/>
        <v>2.9489861282876256E-2</v>
      </c>
    </row>
    <row r="5774" spans="2:7" x14ac:dyDescent="0.2">
      <c r="B5774" s="149">
        <v>35215</v>
      </c>
      <c r="C5774" s="61">
        <v>67.902816999999999</v>
      </c>
      <c r="D5774">
        <v>-1.0527795219517584E-2</v>
      </c>
      <c r="E5774">
        <v>-1.0527795219517584E-2</v>
      </c>
      <c r="F5774">
        <v>5772</v>
      </c>
      <c r="G5774">
        <f t="shared" ca="1" si="92"/>
        <v>1.9368885851645064E-3</v>
      </c>
    </row>
    <row r="5775" spans="2:7" x14ac:dyDescent="0.2">
      <c r="B5775" s="149">
        <v>35214</v>
      </c>
      <c r="C5775" s="61">
        <v>68.625290000000007</v>
      </c>
      <c r="D5775">
        <v>2.7515467766934875E-2</v>
      </c>
      <c r="E5775">
        <v>2.7515467766934875E-2</v>
      </c>
      <c r="F5775">
        <v>5773</v>
      </c>
      <c r="G5775">
        <f t="shared" ca="1" si="92"/>
        <v>-5.1851366116257656E-3</v>
      </c>
    </row>
    <row r="5776" spans="2:7" x14ac:dyDescent="0.2">
      <c r="B5776" s="149">
        <v>35213</v>
      </c>
      <c r="C5776" s="61">
        <v>66.787598000000003</v>
      </c>
      <c r="D5776">
        <v>-9.6725068335275898E-3</v>
      </c>
      <c r="E5776">
        <v>-9.6725068335275898E-3</v>
      </c>
      <c r="F5776">
        <v>5774</v>
      </c>
      <c r="G5776">
        <f t="shared" ca="1" si="92"/>
        <v>2.725499489441905E-2</v>
      </c>
    </row>
    <row r="5777" spans="2:7" x14ac:dyDescent="0.2">
      <c r="B5777" s="149">
        <v>35212</v>
      </c>
      <c r="C5777" s="61">
        <v>67.439910999999995</v>
      </c>
      <c r="D5777">
        <v>-8.2518437768126906E-3</v>
      </c>
      <c r="E5777">
        <v>-8.2518437768126906E-3</v>
      </c>
      <c r="F5777">
        <v>5775</v>
      </c>
      <c r="G5777">
        <f t="shared" ca="1" si="92"/>
        <v>-7.4095286849009314E-3</v>
      </c>
    </row>
    <row r="5778" spans="2:7" x14ac:dyDescent="0.2">
      <c r="B5778" s="149">
        <v>35209</v>
      </c>
      <c r="C5778" s="61">
        <v>68.001045000000005</v>
      </c>
      <c r="D5778">
        <v>8.8451513102792128E-3</v>
      </c>
      <c r="E5778">
        <v>8.8451513102792128E-3</v>
      </c>
      <c r="F5778">
        <v>5776</v>
      </c>
      <c r="G5778">
        <f t="shared" ca="1" si="92"/>
        <v>1.2136972735355021E-2</v>
      </c>
    </row>
    <row r="5779" spans="2:7" x14ac:dyDescent="0.2">
      <c r="B5779" s="149">
        <v>35208</v>
      </c>
      <c r="C5779" s="61">
        <v>67.404838999999996</v>
      </c>
      <c r="D5779">
        <v>-1.3508648962204588E-3</v>
      </c>
      <c r="E5779">
        <v>-1.3508648962204588E-3</v>
      </c>
      <c r="F5779">
        <v>5777</v>
      </c>
      <c r="G5779">
        <f t="shared" ca="1" si="92"/>
        <v>-1.4292160204753114E-2</v>
      </c>
    </row>
    <row r="5780" spans="2:7" x14ac:dyDescent="0.2">
      <c r="B5780" s="149">
        <v>35207</v>
      </c>
      <c r="C5780" s="61">
        <v>67.496016999999995</v>
      </c>
      <c r="D5780">
        <v>3.4411588785051165E-3</v>
      </c>
      <c r="E5780">
        <v>3.4411588785051165E-3</v>
      </c>
      <c r="F5780">
        <v>5778</v>
      </c>
      <c r="G5780">
        <f t="shared" ca="1" si="92"/>
        <v>-6.3125264430100919E-3</v>
      </c>
    </row>
    <row r="5781" spans="2:7" x14ac:dyDescent="0.2">
      <c r="B5781" s="149">
        <v>35206</v>
      </c>
      <c r="C5781" s="61">
        <v>67.264549000000002</v>
      </c>
      <c r="D5781">
        <v>-2.6002703354693442E-3</v>
      </c>
      <c r="E5781">
        <v>-2.6002703354693442E-3</v>
      </c>
      <c r="F5781">
        <v>5779</v>
      </c>
      <c r="G5781">
        <f t="shared" ca="1" si="92"/>
        <v>-3.742688960021183E-2</v>
      </c>
    </row>
    <row r="5782" spans="2:7" x14ac:dyDescent="0.2">
      <c r="B5782" s="149">
        <v>35205</v>
      </c>
      <c r="C5782" s="61">
        <v>67.439910999999995</v>
      </c>
      <c r="D5782">
        <v>-2.5342247821570602E-2</v>
      </c>
      <c r="E5782">
        <v>-2.5342247821570602E-2</v>
      </c>
      <c r="F5782">
        <v>5780</v>
      </c>
      <c r="G5782">
        <f t="shared" ca="1" si="92"/>
        <v>3.1592256098481819E-2</v>
      </c>
    </row>
    <row r="5783" spans="2:7" x14ac:dyDescent="0.2">
      <c r="B5783" s="149">
        <v>35202</v>
      </c>
      <c r="C5783" s="61">
        <v>69.193427999999997</v>
      </c>
      <c r="D5783">
        <v>-1.2148228948155228E-3</v>
      </c>
      <c r="E5783">
        <v>-1.2148228948155228E-3</v>
      </c>
      <c r="F5783">
        <v>5781</v>
      </c>
      <c r="G5783">
        <f t="shared" ca="1" si="92"/>
        <v>-2.5319473639242923E-3</v>
      </c>
    </row>
    <row r="5784" spans="2:7" x14ac:dyDescent="0.2">
      <c r="B5784" s="149">
        <v>35201</v>
      </c>
      <c r="C5784" s="61">
        <v>69.277587999999994</v>
      </c>
      <c r="D5784">
        <v>1.364946719584869E-2</v>
      </c>
      <c r="E5784">
        <v>1.364946719584869E-2</v>
      </c>
      <c r="F5784">
        <v>5782</v>
      </c>
      <c r="G5784">
        <f t="shared" ca="1" si="92"/>
        <v>-4.7237197394034737E-2</v>
      </c>
    </row>
    <row r="5785" spans="2:7" x14ac:dyDescent="0.2">
      <c r="B5785" s="149">
        <v>35200</v>
      </c>
      <c r="C5785" s="61">
        <v>68.344718999999998</v>
      </c>
      <c r="D5785">
        <v>4.6391857777820782E-2</v>
      </c>
      <c r="E5785">
        <v>4.6391857777820782E-2</v>
      </c>
      <c r="F5785">
        <v>5783</v>
      </c>
      <c r="G5785">
        <f t="shared" ca="1" si="92"/>
        <v>-2.5978370457055745E-2</v>
      </c>
    </row>
    <row r="5786" spans="2:7" x14ac:dyDescent="0.2">
      <c r="B5786" s="149">
        <v>35199</v>
      </c>
      <c r="C5786" s="61">
        <v>65.314650999999998</v>
      </c>
      <c r="D5786">
        <v>5.6154488731688492E-3</v>
      </c>
      <c r="E5786">
        <v>5.6154488731688492E-3</v>
      </c>
      <c r="F5786">
        <v>5784</v>
      </c>
      <c r="G5786">
        <f t="shared" ca="1" si="92"/>
        <v>5.067006255891552E-2</v>
      </c>
    </row>
    <row r="5787" spans="2:7" x14ac:dyDescent="0.2">
      <c r="B5787" s="149">
        <v>35198</v>
      </c>
      <c r="C5787" s="61">
        <v>64.949928</v>
      </c>
      <c r="D5787">
        <v>5.428623985578261E-3</v>
      </c>
      <c r="E5787">
        <v>5.428623985578261E-3</v>
      </c>
      <c r="F5787">
        <v>5785</v>
      </c>
      <c r="G5787">
        <f t="shared" ca="1" si="92"/>
        <v>3.9229593747844925E-2</v>
      </c>
    </row>
    <row r="5788" spans="2:7" x14ac:dyDescent="0.2">
      <c r="B5788" s="149">
        <v>35195</v>
      </c>
      <c r="C5788" s="61">
        <v>64.599243000000001</v>
      </c>
      <c r="D5788">
        <v>-2.6220951216308724E-2</v>
      </c>
      <c r="E5788">
        <v>-2.6220951216308724E-2</v>
      </c>
      <c r="F5788">
        <v>5786</v>
      </c>
      <c r="G5788">
        <f t="shared" ca="1" si="92"/>
        <v>-3.3912811458550157E-2</v>
      </c>
    </row>
    <row r="5789" spans="2:7" x14ac:dyDescent="0.2">
      <c r="B5789" s="149">
        <v>35194</v>
      </c>
      <c r="C5789" s="61">
        <v>66.338706999999999</v>
      </c>
      <c r="D5789">
        <v>-9.6333323609616509E-3</v>
      </c>
      <c r="E5789">
        <v>-9.6333323609616509E-3</v>
      </c>
      <c r="F5789">
        <v>5787</v>
      </c>
      <c r="G5789">
        <f t="shared" ca="1" si="92"/>
        <v>-2.6924216206209103E-2</v>
      </c>
    </row>
    <row r="5790" spans="2:7" x14ac:dyDescent="0.2">
      <c r="B5790" s="149">
        <v>35193</v>
      </c>
      <c r="C5790" s="61">
        <v>66.983986000000002</v>
      </c>
      <c r="D5790">
        <v>1.2188606571526896E-2</v>
      </c>
      <c r="E5790">
        <v>1.2188606571526896E-2</v>
      </c>
      <c r="F5790">
        <v>5788</v>
      </c>
      <c r="G5790">
        <f t="shared" ca="1" si="92"/>
        <v>-4.5235307160457656E-2</v>
      </c>
    </row>
    <row r="5791" spans="2:7" x14ac:dyDescent="0.2">
      <c r="B5791" s="149">
        <v>35192</v>
      </c>
      <c r="C5791" s="61">
        <v>66.177375999999995</v>
      </c>
      <c r="D5791">
        <v>2.3371375742275561E-3</v>
      </c>
      <c r="E5791">
        <v>2.3371375742275561E-3</v>
      </c>
      <c r="F5791">
        <v>5789</v>
      </c>
      <c r="G5791">
        <f t="shared" ca="1" si="92"/>
        <v>-3.1597206857044279E-2</v>
      </c>
    </row>
    <row r="5792" spans="2:7" x14ac:dyDescent="0.2">
      <c r="B5792" s="149">
        <v>35191</v>
      </c>
      <c r="C5792" s="61">
        <v>66.023071000000002</v>
      </c>
      <c r="D5792">
        <v>-1.6200041543573147E-2</v>
      </c>
      <c r="E5792">
        <v>-1.6200041543573147E-2</v>
      </c>
      <c r="F5792">
        <v>5790</v>
      </c>
      <c r="G5792">
        <f t="shared" ca="1" si="92"/>
        <v>-2.3985820504764811E-2</v>
      </c>
    </row>
    <row r="5793" spans="2:7" x14ac:dyDescent="0.2">
      <c r="B5793" s="149">
        <v>35188</v>
      </c>
      <c r="C5793" s="61">
        <v>67.110259999999997</v>
      </c>
      <c r="D5793">
        <v>-1.7759946642222253E-2</v>
      </c>
      <c r="E5793">
        <v>-1.7759946642222253E-2</v>
      </c>
      <c r="F5793">
        <v>5791</v>
      </c>
      <c r="G5793">
        <f t="shared" ca="1" si="92"/>
        <v>-1.7389344182482516E-2</v>
      </c>
    </row>
    <row r="5794" spans="2:7" x14ac:dyDescent="0.2">
      <c r="B5794" s="149">
        <v>35187</v>
      </c>
      <c r="C5794" s="61">
        <v>68.323684999999998</v>
      </c>
      <c r="D5794">
        <v>-8.1457588236732888E-3</v>
      </c>
      <c r="E5794">
        <v>-8.1457588236732888E-3</v>
      </c>
      <c r="F5794">
        <v>5792</v>
      </c>
      <c r="G5794">
        <f t="shared" ca="1" si="92"/>
        <v>9.6254628702712817E-3</v>
      </c>
    </row>
    <row r="5795" spans="2:7" x14ac:dyDescent="0.2">
      <c r="B5795" s="149">
        <v>35186</v>
      </c>
      <c r="C5795" s="61">
        <v>68.884804000000003</v>
      </c>
      <c r="D5795">
        <v>2.7194019451681851E-2</v>
      </c>
      <c r="E5795">
        <v>2.7194019451681851E-2</v>
      </c>
      <c r="F5795">
        <v>5793</v>
      </c>
      <c r="G5795">
        <f t="shared" ca="1" si="92"/>
        <v>-6.7045262729205579E-2</v>
      </c>
    </row>
    <row r="5796" spans="2:7" x14ac:dyDescent="0.2">
      <c r="B5796" s="149">
        <v>35185</v>
      </c>
      <c r="C5796" s="61">
        <v>67.061142000000004</v>
      </c>
      <c r="D5796">
        <v>1.5291442802828943E-2</v>
      </c>
      <c r="E5796">
        <v>1.5291442802828943E-2</v>
      </c>
      <c r="F5796">
        <v>5794</v>
      </c>
      <c r="G5796">
        <f t="shared" ca="1" si="92"/>
        <v>-3.9060879542497429E-2</v>
      </c>
    </row>
    <row r="5797" spans="2:7" x14ac:dyDescent="0.2">
      <c r="B5797" s="149">
        <v>35184</v>
      </c>
      <c r="C5797" s="61">
        <v>66.051124999999999</v>
      </c>
      <c r="D5797">
        <v>-1.8960358682777716E-2</v>
      </c>
      <c r="E5797">
        <v>-1.8960358682777716E-2</v>
      </c>
      <c r="F5797">
        <v>5795</v>
      </c>
      <c r="G5797">
        <f t="shared" ca="1" si="92"/>
        <v>-2.0114307695261083E-2</v>
      </c>
    </row>
    <row r="5798" spans="2:7" x14ac:dyDescent="0.2">
      <c r="B5798" s="149">
        <v>35181</v>
      </c>
      <c r="C5798" s="61">
        <v>67.327681999999996</v>
      </c>
      <c r="D5798">
        <v>6.0788050271242287E-3</v>
      </c>
      <c r="E5798">
        <v>6.0788050271242287E-3</v>
      </c>
      <c r="F5798">
        <v>5796</v>
      </c>
      <c r="G5798">
        <f t="shared" ca="1" si="92"/>
        <v>-6.4822636031467762E-2</v>
      </c>
    </row>
    <row r="5799" spans="2:7" x14ac:dyDescent="0.2">
      <c r="B5799" s="149">
        <v>35180</v>
      </c>
      <c r="C5799" s="61">
        <v>66.920883000000003</v>
      </c>
      <c r="D5799">
        <v>-4.6090551638754751E-2</v>
      </c>
      <c r="E5799">
        <v>-4.6090551638754751E-2</v>
      </c>
      <c r="F5799">
        <v>5797</v>
      </c>
      <c r="G5799">
        <f t="shared" ca="1" si="92"/>
        <v>9.9153482894475065E-2</v>
      </c>
    </row>
    <row r="5800" spans="2:7" x14ac:dyDescent="0.2">
      <c r="B5800" s="149">
        <v>35179</v>
      </c>
      <c r="C5800" s="61">
        <v>70.154335000000003</v>
      </c>
      <c r="D5800">
        <v>3.3798540455076943E-2</v>
      </c>
      <c r="E5800">
        <v>3.3798540455076943E-2</v>
      </c>
      <c r="F5800">
        <v>5798</v>
      </c>
      <c r="G5800">
        <f t="shared" ca="1" si="92"/>
        <v>-2.4102331413726984E-2</v>
      </c>
    </row>
    <row r="5801" spans="2:7" x14ac:dyDescent="0.2">
      <c r="B5801" s="149">
        <v>35178</v>
      </c>
      <c r="C5801" s="61">
        <v>67.860741000000004</v>
      </c>
      <c r="D5801">
        <v>5.8217858886701734E-3</v>
      </c>
      <c r="E5801">
        <v>5.8217858886701734E-3</v>
      </c>
      <c r="F5801">
        <v>5799</v>
      </c>
      <c r="G5801">
        <f t="shared" ca="1" si="92"/>
        <v>7.6188716200991741E-2</v>
      </c>
    </row>
    <row r="5802" spans="2:7" x14ac:dyDescent="0.2">
      <c r="B5802" s="149">
        <v>35177</v>
      </c>
      <c r="C5802" s="61">
        <v>67.467956999999998</v>
      </c>
      <c r="D5802">
        <v>-6.5070677301295341E-3</v>
      </c>
      <c r="E5802">
        <v>-6.5070677301295341E-3</v>
      </c>
      <c r="F5802">
        <v>5800</v>
      </c>
      <c r="G5802">
        <f t="shared" ca="1" si="92"/>
        <v>2.4586783226835895E-2</v>
      </c>
    </row>
    <row r="5803" spans="2:7" x14ac:dyDescent="0.2">
      <c r="B5803" s="149">
        <v>35174</v>
      </c>
      <c r="C5803" s="61">
        <v>67.909851000000003</v>
      </c>
      <c r="D5803">
        <v>4.1348354093770112E-4</v>
      </c>
      <c r="E5803">
        <v>4.1348354093770112E-4</v>
      </c>
      <c r="F5803">
        <v>5801</v>
      </c>
      <c r="G5803">
        <f t="shared" ca="1" si="92"/>
        <v>-7.769404476844291E-2</v>
      </c>
    </row>
    <row r="5804" spans="2:7" x14ac:dyDescent="0.2">
      <c r="B5804" s="149">
        <v>35173</v>
      </c>
      <c r="C5804" s="61">
        <v>67.881782999999999</v>
      </c>
      <c r="D5804">
        <v>-4.4236571765125859E-3</v>
      </c>
      <c r="E5804">
        <v>-4.4236571765125859E-3</v>
      </c>
      <c r="F5804">
        <v>5802</v>
      </c>
      <c r="G5804">
        <f t="shared" ca="1" si="92"/>
        <v>2.777987395633529E-3</v>
      </c>
    </row>
    <row r="5805" spans="2:7" x14ac:dyDescent="0.2">
      <c r="B5805" s="149">
        <v>35172</v>
      </c>
      <c r="C5805" s="61">
        <v>68.183402999999998</v>
      </c>
      <c r="D5805">
        <v>4.4482756914500571E-2</v>
      </c>
      <c r="E5805">
        <v>4.4482756914500571E-2</v>
      </c>
      <c r="F5805">
        <v>5803</v>
      </c>
      <c r="G5805">
        <f t="shared" ca="1" si="92"/>
        <v>1.1616477611804359E-2</v>
      </c>
    </row>
    <row r="5806" spans="2:7" x14ac:dyDescent="0.2">
      <c r="B5806" s="149">
        <v>35171</v>
      </c>
      <c r="C5806" s="61">
        <v>65.279587000000006</v>
      </c>
      <c r="D5806">
        <v>1.6269918016171309E-2</v>
      </c>
      <c r="E5806">
        <v>1.6269918016171309E-2</v>
      </c>
      <c r="F5806">
        <v>5804</v>
      </c>
      <c r="G5806">
        <f t="shared" ca="1" si="92"/>
        <v>-1.7084206008555647E-2</v>
      </c>
    </row>
    <row r="5807" spans="2:7" x14ac:dyDescent="0.2">
      <c r="B5807" s="149">
        <v>35170</v>
      </c>
      <c r="C5807" s="61">
        <v>64.234497000000005</v>
      </c>
      <c r="D5807">
        <v>2.9798978170415415E-2</v>
      </c>
      <c r="E5807">
        <v>2.9798978170415415E-2</v>
      </c>
      <c r="F5807">
        <v>5805</v>
      </c>
      <c r="G5807">
        <f t="shared" ca="1" si="92"/>
        <v>5.2655095818192839E-2</v>
      </c>
    </row>
    <row r="5808" spans="2:7" x14ac:dyDescent="0.2">
      <c r="B5808" s="149">
        <v>35167</v>
      </c>
      <c r="C5808" s="61">
        <v>62.375762999999999</v>
      </c>
      <c r="D5808">
        <v>-1.235602556997772E-3</v>
      </c>
      <c r="E5808">
        <v>-1.235602556997772E-3</v>
      </c>
      <c r="F5808">
        <v>5806</v>
      </c>
      <c r="G5808">
        <f t="shared" ca="1" si="92"/>
        <v>-1.7885399107645805E-2</v>
      </c>
    </row>
    <row r="5809" spans="2:7" x14ac:dyDescent="0.2">
      <c r="B5809" s="149">
        <v>35166</v>
      </c>
      <c r="C5809" s="61">
        <v>62.452930000000002</v>
      </c>
      <c r="D5809">
        <v>1.4621463144362699E-3</v>
      </c>
      <c r="E5809">
        <v>1.4621463144362699E-3</v>
      </c>
      <c r="F5809">
        <v>5807</v>
      </c>
      <c r="G5809">
        <f t="shared" ca="1" si="92"/>
        <v>3.1194382772379604E-3</v>
      </c>
    </row>
    <row r="5810" spans="2:7" x14ac:dyDescent="0.2">
      <c r="B5810" s="149">
        <v>35165</v>
      </c>
      <c r="C5810" s="61">
        <v>62.361747999999999</v>
      </c>
      <c r="D5810">
        <v>1.7277042971409726E-2</v>
      </c>
      <c r="E5810">
        <v>1.7277042971409726E-2</v>
      </c>
      <c r="F5810">
        <v>5808</v>
      </c>
      <c r="G5810">
        <f t="shared" ca="1" si="92"/>
        <v>-4.469838291402254E-2</v>
      </c>
    </row>
    <row r="5811" spans="2:7" x14ac:dyDescent="0.2">
      <c r="B5811" s="149">
        <v>35164</v>
      </c>
      <c r="C5811" s="61">
        <v>61.302619999999997</v>
      </c>
      <c r="D5811">
        <v>-1.3766903843712179E-2</v>
      </c>
      <c r="E5811">
        <v>-1.3766903843712179E-2</v>
      </c>
      <c r="F5811">
        <v>5809</v>
      </c>
      <c r="G5811">
        <f t="shared" ca="1" si="92"/>
        <v>-2.0634421230199426E-2</v>
      </c>
    </row>
    <row r="5812" spans="2:7" x14ac:dyDescent="0.2">
      <c r="B5812" s="149">
        <v>35163</v>
      </c>
      <c r="C5812" s="61">
        <v>62.158347999999997</v>
      </c>
      <c r="D5812">
        <v>4.1927291573863436E-3</v>
      </c>
      <c r="E5812">
        <v>4.1927291573863436E-3</v>
      </c>
      <c r="F5812">
        <v>5810</v>
      </c>
      <c r="G5812">
        <f t="shared" ca="1" si="92"/>
        <v>5.1127687713023763E-2</v>
      </c>
    </row>
    <row r="5813" spans="2:7" x14ac:dyDescent="0.2">
      <c r="B5813" s="149">
        <v>35160</v>
      </c>
      <c r="C5813" s="61">
        <v>61.898823</v>
      </c>
      <c r="D5813">
        <v>0</v>
      </c>
      <c r="E5813">
        <v>0</v>
      </c>
      <c r="F5813">
        <v>5811</v>
      </c>
      <c r="G5813">
        <f t="shared" ca="1" si="92"/>
        <v>-6.053298329865138E-2</v>
      </c>
    </row>
    <row r="5814" spans="2:7" x14ac:dyDescent="0.2">
      <c r="B5814" s="149">
        <v>35159</v>
      </c>
      <c r="C5814" s="61">
        <v>61.898823</v>
      </c>
      <c r="D5814">
        <v>-1.1647595307245512E-2</v>
      </c>
      <c r="E5814">
        <v>-1.1647595307245512E-2</v>
      </c>
      <c r="F5814">
        <v>5812</v>
      </c>
      <c r="G5814">
        <f t="shared" ca="1" si="92"/>
        <v>-3.6298792108633161E-2</v>
      </c>
    </row>
    <row r="5815" spans="2:7" x14ac:dyDescent="0.2">
      <c r="B5815" s="149">
        <v>35158</v>
      </c>
      <c r="C5815" s="61">
        <v>62.628292000000002</v>
      </c>
      <c r="D5815">
        <v>-6.713858772937404E-4</v>
      </c>
      <c r="E5815">
        <v>-6.713858772937404E-4</v>
      </c>
      <c r="F5815">
        <v>5813</v>
      </c>
      <c r="G5815">
        <f t="shared" ca="1" si="92"/>
        <v>3.1618060525992246E-2</v>
      </c>
    </row>
    <row r="5816" spans="2:7" x14ac:dyDescent="0.2">
      <c r="B5816" s="149">
        <v>35157</v>
      </c>
      <c r="C5816" s="61">
        <v>62.670368000000003</v>
      </c>
      <c r="D5816">
        <v>-1.8024110962529795E-2</v>
      </c>
      <c r="E5816">
        <v>-1.8024110962529795E-2</v>
      </c>
      <c r="F5816">
        <v>5814</v>
      </c>
      <c r="G5816">
        <f t="shared" ca="1" si="92"/>
        <v>4.8965399388553599E-2</v>
      </c>
    </row>
    <row r="5817" spans="2:7" x14ac:dyDescent="0.2">
      <c r="B5817" s="149">
        <v>35156</v>
      </c>
      <c r="C5817" s="61">
        <v>63.820678999999998</v>
      </c>
      <c r="D5817">
        <v>1.0887964868484751E-2</v>
      </c>
      <c r="E5817">
        <v>1.0887964868484751E-2</v>
      </c>
      <c r="F5817">
        <v>5815</v>
      </c>
      <c r="G5817">
        <f t="shared" ca="1" si="92"/>
        <v>-4.8621220759259304E-3</v>
      </c>
    </row>
    <row r="5818" spans="2:7" x14ac:dyDescent="0.2">
      <c r="B5818" s="149">
        <v>35153</v>
      </c>
      <c r="C5818" s="61">
        <v>63.133285999999998</v>
      </c>
      <c r="D5818">
        <v>-7.3885565105491682E-3</v>
      </c>
      <c r="E5818">
        <v>-7.3885565105491682E-3</v>
      </c>
      <c r="F5818">
        <v>5816</v>
      </c>
      <c r="G5818">
        <f t="shared" ca="1" si="92"/>
        <v>3.5331516263353078E-3</v>
      </c>
    </row>
    <row r="5819" spans="2:7" x14ac:dyDescent="0.2">
      <c r="B5819" s="149">
        <v>35152</v>
      </c>
      <c r="C5819" s="61">
        <v>63.603222000000002</v>
      </c>
      <c r="D5819">
        <v>3.3861356689960848E-2</v>
      </c>
      <c r="E5819">
        <v>3.3861356689960848E-2</v>
      </c>
      <c r="F5819">
        <v>5817</v>
      </c>
      <c r="G5819">
        <f t="shared" ca="1" si="92"/>
        <v>3.6904358717123616E-2</v>
      </c>
    </row>
    <row r="5820" spans="2:7" x14ac:dyDescent="0.2">
      <c r="B5820" s="149">
        <v>35151</v>
      </c>
      <c r="C5820" s="61">
        <v>61.520068999999999</v>
      </c>
      <c r="D5820">
        <v>2.6568692653554278E-2</v>
      </c>
      <c r="E5820">
        <v>2.6568692653554278E-2</v>
      </c>
      <c r="F5820">
        <v>5818</v>
      </c>
      <c r="G5820">
        <f t="shared" ca="1" si="92"/>
        <v>2.0865852568084434E-2</v>
      </c>
    </row>
    <row r="5821" spans="2:7" x14ac:dyDescent="0.2">
      <c r="B5821" s="149">
        <v>35150</v>
      </c>
      <c r="C5821" s="61">
        <v>59.927864</v>
      </c>
      <c r="D5821">
        <v>1.7584973561693398E-3</v>
      </c>
      <c r="E5821">
        <v>1.7584973561693398E-3</v>
      </c>
      <c r="F5821">
        <v>5819</v>
      </c>
      <c r="G5821">
        <f t="shared" ca="1" si="92"/>
        <v>-2.2801187617756666E-2</v>
      </c>
    </row>
    <row r="5822" spans="2:7" x14ac:dyDescent="0.2">
      <c r="B5822" s="149">
        <v>35149</v>
      </c>
      <c r="C5822" s="61">
        <v>59.822665999999998</v>
      </c>
      <c r="D5822">
        <v>1.03055012820614E-2</v>
      </c>
      <c r="E5822">
        <v>1.03055012820614E-2</v>
      </c>
      <c r="F5822">
        <v>5820</v>
      </c>
      <c r="G5822">
        <f t="shared" ca="1" si="92"/>
        <v>4.2120331008645435E-2</v>
      </c>
    </row>
    <row r="5823" spans="2:7" x14ac:dyDescent="0.2">
      <c r="B5823" s="149">
        <v>35146</v>
      </c>
      <c r="C5823" s="61">
        <v>59.212451999999999</v>
      </c>
      <c r="D5823">
        <v>2.3713473134600072E-4</v>
      </c>
      <c r="E5823">
        <v>2.3713473134600072E-4</v>
      </c>
      <c r="F5823">
        <v>5821</v>
      </c>
      <c r="G5823">
        <f t="shared" ca="1" si="92"/>
        <v>2.4180510085703752E-2</v>
      </c>
    </row>
    <row r="5824" spans="2:7" x14ac:dyDescent="0.2">
      <c r="B5824" s="149">
        <v>35145</v>
      </c>
      <c r="C5824" s="61">
        <v>59.198414</v>
      </c>
      <c r="D5824">
        <v>1.6010314428604896E-2</v>
      </c>
      <c r="E5824">
        <v>1.6010314428604896E-2</v>
      </c>
      <c r="F5824">
        <v>5822</v>
      </c>
      <c r="G5824">
        <f t="shared" ca="1" si="92"/>
        <v>-3.9020784593692695E-2</v>
      </c>
    </row>
    <row r="5825" spans="2:7" x14ac:dyDescent="0.2">
      <c r="B5825" s="149">
        <v>35144</v>
      </c>
      <c r="C5825" s="61">
        <v>58.265563999999998</v>
      </c>
      <c r="D5825">
        <v>0</v>
      </c>
      <c r="E5825">
        <v>0</v>
      </c>
      <c r="F5825">
        <v>5823</v>
      </c>
      <c r="G5825">
        <f t="shared" ca="1" si="92"/>
        <v>2.2565983647533591E-2</v>
      </c>
    </row>
    <row r="5826" spans="2:7" x14ac:dyDescent="0.2">
      <c r="B5826" s="149">
        <v>35143</v>
      </c>
      <c r="C5826" s="61">
        <v>58.265563999999998</v>
      </c>
      <c r="D5826">
        <v>-9.5383769352934515E-3</v>
      </c>
      <c r="E5826">
        <v>-9.5383769352934515E-3</v>
      </c>
      <c r="F5826">
        <v>5824</v>
      </c>
      <c r="G5826">
        <f t="shared" ca="1" si="92"/>
        <v>1.8434212129895221E-2</v>
      </c>
    </row>
    <row r="5827" spans="2:7" x14ac:dyDescent="0.2">
      <c r="B5827" s="149">
        <v>35142</v>
      </c>
      <c r="C5827" s="61">
        <v>58.826675000000002</v>
      </c>
      <c r="D5827">
        <v>4.9127173810307257E-3</v>
      </c>
      <c r="E5827">
        <v>4.9127173810307257E-3</v>
      </c>
      <c r="F5827">
        <v>5825</v>
      </c>
      <c r="G5827">
        <f t="shared" ref="G5827:G5890" ca="1" si="93">_xlfn.NORM.INV(RAND(),$N$5,$N$6)</f>
        <v>6.3800420141874981E-2</v>
      </c>
    </row>
    <row r="5828" spans="2:7" x14ac:dyDescent="0.2">
      <c r="B5828" s="149">
        <v>35139</v>
      </c>
      <c r="C5828" s="61">
        <v>58.539088999999997</v>
      </c>
      <c r="D5828">
        <v>-2.5101046412833159E-3</v>
      </c>
      <c r="E5828">
        <v>-2.5101046412833159E-3</v>
      </c>
      <c r="F5828">
        <v>5826</v>
      </c>
      <c r="G5828">
        <f t="shared" ca="1" si="93"/>
        <v>-4.6161314382919372E-2</v>
      </c>
    </row>
    <row r="5829" spans="2:7" x14ac:dyDescent="0.2">
      <c r="B5829" s="149">
        <v>35138</v>
      </c>
      <c r="C5829" s="61">
        <v>58.686397999999997</v>
      </c>
      <c r="D5829">
        <v>-7.8262444797544059E-3</v>
      </c>
      <c r="E5829">
        <v>-7.8262444797544059E-3</v>
      </c>
      <c r="F5829">
        <v>5827</v>
      </c>
      <c r="G5829">
        <f t="shared" ca="1" si="93"/>
        <v>-4.8046258144566568E-2</v>
      </c>
    </row>
    <row r="5830" spans="2:7" x14ac:dyDescent="0.2">
      <c r="B5830" s="149">
        <v>35137</v>
      </c>
      <c r="C5830" s="61">
        <v>59.149315000000001</v>
      </c>
      <c r="D5830">
        <v>1.2000185669538426E-2</v>
      </c>
      <c r="E5830">
        <v>1.2000185669538426E-2</v>
      </c>
      <c r="F5830">
        <v>5828</v>
      </c>
      <c r="G5830">
        <f t="shared" ca="1" si="93"/>
        <v>1.5406199602748322E-2</v>
      </c>
    </row>
    <row r="5831" spans="2:7" x14ac:dyDescent="0.2">
      <c r="B5831" s="149">
        <v>35136</v>
      </c>
      <c r="C5831" s="61">
        <v>58.447929000000002</v>
      </c>
      <c r="D5831">
        <v>1.1286618091352741E-2</v>
      </c>
      <c r="E5831">
        <v>1.1286618091352741E-2</v>
      </c>
      <c r="F5831">
        <v>5829</v>
      </c>
      <c r="G5831">
        <f t="shared" ca="1" si="93"/>
        <v>1.3985456657213392E-2</v>
      </c>
    </row>
    <row r="5832" spans="2:7" x14ac:dyDescent="0.2">
      <c r="B5832" s="149">
        <v>35135</v>
      </c>
      <c r="C5832" s="61">
        <v>57.795611999999998</v>
      </c>
      <c r="D5832">
        <v>-2.3812424524457185E-2</v>
      </c>
      <c r="E5832">
        <v>-2.3812424524457185E-2</v>
      </c>
      <c r="F5832">
        <v>5830</v>
      </c>
      <c r="G5832">
        <f t="shared" ca="1" si="93"/>
        <v>-3.3983568526215202E-3</v>
      </c>
    </row>
    <row r="5833" spans="2:7" x14ac:dyDescent="0.2">
      <c r="B5833" s="149">
        <v>35132</v>
      </c>
      <c r="C5833" s="61">
        <v>59.205437000000003</v>
      </c>
      <c r="D5833">
        <v>-2.2459874465422767E-3</v>
      </c>
      <c r="E5833">
        <v>-2.2459874465422767E-3</v>
      </c>
      <c r="F5833">
        <v>5831</v>
      </c>
      <c r="G5833">
        <f t="shared" ca="1" si="93"/>
        <v>-2.549554780492205E-2</v>
      </c>
    </row>
    <row r="5834" spans="2:7" x14ac:dyDescent="0.2">
      <c r="B5834" s="149">
        <v>35131</v>
      </c>
      <c r="C5834" s="61">
        <v>59.338711000000004</v>
      </c>
      <c r="D5834">
        <v>-4.1199348941431185E-3</v>
      </c>
      <c r="E5834">
        <v>-4.1199348941431185E-3</v>
      </c>
      <c r="F5834">
        <v>5832</v>
      </c>
      <c r="G5834">
        <f t="shared" ca="1" si="93"/>
        <v>-3.4108036767442354E-2</v>
      </c>
    </row>
    <row r="5835" spans="2:7" x14ac:dyDescent="0.2">
      <c r="B5835" s="149">
        <v>35130</v>
      </c>
      <c r="C5835" s="61">
        <v>59.584193999999997</v>
      </c>
      <c r="D5835">
        <v>-5.2692644061614041E-3</v>
      </c>
      <c r="E5835">
        <v>-5.2692644061614041E-3</v>
      </c>
      <c r="F5835">
        <v>5833</v>
      </c>
      <c r="G5835">
        <f t="shared" ca="1" si="93"/>
        <v>4.4792563878894971E-2</v>
      </c>
    </row>
    <row r="5836" spans="2:7" x14ac:dyDescent="0.2">
      <c r="B5836" s="149">
        <v>35129</v>
      </c>
      <c r="C5836" s="61">
        <v>59.899822</v>
      </c>
      <c r="D5836">
        <v>0</v>
      </c>
      <c r="E5836">
        <v>0</v>
      </c>
      <c r="F5836">
        <v>5834</v>
      </c>
      <c r="G5836">
        <f t="shared" ca="1" si="93"/>
        <v>-9.1930480114883143E-3</v>
      </c>
    </row>
    <row r="5837" spans="2:7" x14ac:dyDescent="0.2">
      <c r="B5837" s="149">
        <v>35128</v>
      </c>
      <c r="C5837" s="61">
        <v>59.899822</v>
      </c>
      <c r="D5837">
        <v>7.5509354675668879E-3</v>
      </c>
      <c r="E5837">
        <v>7.5509354675668879E-3</v>
      </c>
      <c r="F5837">
        <v>5835</v>
      </c>
      <c r="G5837">
        <f t="shared" ca="1" si="93"/>
        <v>3.3168584399703403E-3</v>
      </c>
    </row>
    <row r="5838" spans="2:7" x14ac:dyDescent="0.2">
      <c r="B5838" s="149">
        <v>35125</v>
      </c>
      <c r="C5838" s="61">
        <v>59.450912000000002</v>
      </c>
      <c r="D5838">
        <v>2.8391974798270014E-3</v>
      </c>
      <c r="E5838">
        <v>2.8391974798270014E-3</v>
      </c>
      <c r="F5838">
        <v>5836</v>
      </c>
      <c r="G5838">
        <f t="shared" ca="1" si="93"/>
        <v>-2.3437054026213201E-2</v>
      </c>
    </row>
    <row r="5839" spans="2:7" x14ac:dyDescent="0.2">
      <c r="B5839" s="149">
        <v>35124</v>
      </c>
      <c r="C5839" s="61">
        <v>59.282597000000003</v>
      </c>
      <c r="D5839">
        <v>-4.710093800453217E-3</v>
      </c>
      <c r="E5839">
        <v>-4.710093800453217E-3</v>
      </c>
      <c r="F5839">
        <v>5837</v>
      </c>
      <c r="G5839">
        <f t="shared" ca="1" si="93"/>
        <v>2.9657763078640941E-2</v>
      </c>
    </row>
    <row r="5840" spans="2:7" x14ac:dyDescent="0.2">
      <c r="B5840" s="149">
        <v>35123</v>
      </c>
      <c r="C5840" s="61">
        <v>59.563144999999999</v>
      </c>
      <c r="D5840">
        <v>-2.7011875467061477E-3</v>
      </c>
      <c r="E5840">
        <v>-2.7011875467061477E-3</v>
      </c>
      <c r="F5840">
        <v>5838</v>
      </c>
      <c r="G5840">
        <f t="shared" ca="1" si="93"/>
        <v>-3.2720412714800355E-2</v>
      </c>
    </row>
    <row r="5841" spans="2:7" x14ac:dyDescent="0.2">
      <c r="B5841" s="149">
        <v>35122</v>
      </c>
      <c r="C5841" s="61">
        <v>59.724471999999999</v>
      </c>
      <c r="D5841">
        <v>3.2371337391546434E-2</v>
      </c>
      <c r="E5841">
        <v>3.2371337391546434E-2</v>
      </c>
      <c r="F5841">
        <v>5839</v>
      </c>
      <c r="G5841">
        <f t="shared" ca="1" si="93"/>
        <v>-1.1834108190154737E-2</v>
      </c>
    </row>
    <row r="5842" spans="2:7" x14ac:dyDescent="0.2">
      <c r="B5842" s="149">
        <v>35121</v>
      </c>
      <c r="C5842" s="61">
        <v>57.851734</v>
      </c>
      <c r="D5842">
        <v>-4.5480619019521384E-2</v>
      </c>
      <c r="E5842">
        <v>-4.5480619019521384E-2</v>
      </c>
      <c r="F5842">
        <v>5840</v>
      </c>
      <c r="G5842">
        <f t="shared" ca="1" si="93"/>
        <v>1.9996544267365891E-2</v>
      </c>
    </row>
    <row r="5843" spans="2:7" x14ac:dyDescent="0.2">
      <c r="B5843" s="149">
        <v>35118</v>
      </c>
      <c r="C5843" s="61">
        <v>60.608234000000003</v>
      </c>
      <c r="D5843">
        <v>2.2482258083155206E-2</v>
      </c>
      <c r="E5843">
        <v>2.2482258083155206E-2</v>
      </c>
      <c r="F5843">
        <v>5841</v>
      </c>
      <c r="G5843">
        <f t="shared" ca="1" si="93"/>
        <v>-7.6616822287565334E-2</v>
      </c>
    </row>
    <row r="5844" spans="2:7" x14ac:dyDescent="0.2">
      <c r="B5844" s="149">
        <v>35117</v>
      </c>
      <c r="C5844" s="61">
        <v>59.275585</v>
      </c>
      <c r="D5844">
        <v>2.6853206620003164E-2</v>
      </c>
      <c r="E5844">
        <v>2.6853206620003164E-2</v>
      </c>
      <c r="F5844">
        <v>5842</v>
      </c>
      <c r="G5844">
        <f t="shared" ca="1" si="93"/>
        <v>-6.2305765760548321E-3</v>
      </c>
    </row>
    <row r="5845" spans="2:7" x14ac:dyDescent="0.2">
      <c r="B5845" s="149">
        <v>35116</v>
      </c>
      <c r="C5845" s="61">
        <v>57.725470999999999</v>
      </c>
      <c r="D5845">
        <v>0</v>
      </c>
      <c r="E5845">
        <v>0</v>
      </c>
      <c r="F5845">
        <v>5843</v>
      </c>
      <c r="G5845">
        <f t="shared" ca="1" si="93"/>
        <v>-5.5651173042240487E-2</v>
      </c>
    </row>
    <row r="5846" spans="2:7" x14ac:dyDescent="0.2">
      <c r="B5846" s="149">
        <v>35115</v>
      </c>
      <c r="C5846" s="61">
        <v>57.725470999999999</v>
      </c>
      <c r="D5846">
        <v>3.1690499057801442E-3</v>
      </c>
      <c r="E5846">
        <v>3.1690499057801442E-3</v>
      </c>
      <c r="F5846">
        <v>5844</v>
      </c>
      <c r="G5846">
        <f t="shared" ca="1" si="93"/>
        <v>0.10710826492802208</v>
      </c>
    </row>
    <row r="5847" spans="2:7" x14ac:dyDescent="0.2">
      <c r="B5847" s="149">
        <v>35114</v>
      </c>
      <c r="C5847" s="61">
        <v>57.543114000000003</v>
      </c>
      <c r="D5847">
        <v>-1.8073031140758217E-2</v>
      </c>
      <c r="E5847">
        <v>-1.8073031140758217E-2</v>
      </c>
      <c r="F5847">
        <v>5845</v>
      </c>
      <c r="G5847">
        <f t="shared" ca="1" si="93"/>
        <v>2.7680912510978251E-2</v>
      </c>
    </row>
    <row r="5848" spans="2:7" x14ac:dyDescent="0.2">
      <c r="B5848" s="149">
        <v>35111</v>
      </c>
      <c r="C5848" s="61">
        <v>58.602234000000003</v>
      </c>
      <c r="D5848">
        <v>-2.6677584292570167E-2</v>
      </c>
      <c r="E5848">
        <v>-2.6677584292570167E-2</v>
      </c>
      <c r="F5848">
        <v>5846</v>
      </c>
      <c r="G5848">
        <f t="shared" ca="1" si="93"/>
        <v>-2.3691308334240047E-2</v>
      </c>
    </row>
    <row r="5849" spans="2:7" x14ac:dyDescent="0.2">
      <c r="B5849" s="149">
        <v>35110</v>
      </c>
      <c r="C5849" s="61">
        <v>60.208449999999999</v>
      </c>
      <c r="D5849">
        <v>-2.0923286421129002E-3</v>
      </c>
      <c r="E5849">
        <v>-2.0923286421129002E-3</v>
      </c>
      <c r="F5849">
        <v>5847</v>
      </c>
      <c r="G5849">
        <f t="shared" ca="1" si="93"/>
        <v>5.0421167303272433E-3</v>
      </c>
    </row>
    <row r="5850" spans="2:7" x14ac:dyDescent="0.2">
      <c r="B5850" s="149">
        <v>35109</v>
      </c>
      <c r="C5850" s="61">
        <v>60.334690000000002</v>
      </c>
      <c r="D5850">
        <v>6.3172563756117382E-3</v>
      </c>
      <c r="E5850">
        <v>6.3172563756117382E-3</v>
      </c>
      <c r="F5850">
        <v>5848</v>
      </c>
      <c r="G5850">
        <f t="shared" ca="1" si="93"/>
        <v>-5.1186216109601182E-2</v>
      </c>
    </row>
    <row r="5851" spans="2:7" x14ac:dyDescent="0.2">
      <c r="B5851" s="149">
        <v>35108</v>
      </c>
      <c r="C5851" s="61">
        <v>59.955933000000002</v>
      </c>
      <c r="D5851">
        <v>-4.1940458523678564E-3</v>
      </c>
      <c r="E5851">
        <v>-4.1940458523678564E-3</v>
      </c>
      <c r="F5851">
        <v>5849</v>
      </c>
      <c r="G5851">
        <f t="shared" ca="1" si="93"/>
        <v>-2.959823297233679E-2</v>
      </c>
    </row>
    <row r="5852" spans="2:7" x14ac:dyDescent="0.2">
      <c r="B5852" s="149">
        <v>35107</v>
      </c>
      <c r="C5852" s="61">
        <v>60.208449999999999</v>
      </c>
      <c r="D5852">
        <v>-2.8959116723247982E-2</v>
      </c>
      <c r="E5852">
        <v>-2.8959116723247982E-2</v>
      </c>
      <c r="F5852">
        <v>5850</v>
      </c>
      <c r="G5852">
        <f t="shared" ca="1" si="93"/>
        <v>-1.3135201031362866E-2</v>
      </c>
    </row>
    <row r="5853" spans="2:7" x14ac:dyDescent="0.2">
      <c r="B5853" s="149">
        <v>35104</v>
      </c>
      <c r="C5853" s="61">
        <v>62.004032000000002</v>
      </c>
      <c r="D5853">
        <v>3.6099295705500668E-2</v>
      </c>
      <c r="E5853">
        <v>3.6099295705500668E-2</v>
      </c>
      <c r="F5853">
        <v>5851</v>
      </c>
      <c r="G5853">
        <f t="shared" ca="1" si="93"/>
        <v>2.1264538523169181E-2</v>
      </c>
    </row>
    <row r="5854" spans="2:7" x14ac:dyDescent="0.2">
      <c r="B5854" s="149">
        <v>35103</v>
      </c>
      <c r="C5854" s="61">
        <v>59.843716000000001</v>
      </c>
      <c r="D5854">
        <v>7.9726928323249652E-2</v>
      </c>
      <c r="E5854">
        <v>7.9726928323249652E-2</v>
      </c>
      <c r="F5854">
        <v>5852</v>
      </c>
      <c r="G5854">
        <f t="shared" ca="1" si="93"/>
        <v>2.2422218818627972E-2</v>
      </c>
    </row>
    <row r="5855" spans="2:7" x14ac:dyDescent="0.2">
      <c r="B5855" s="149">
        <v>35102</v>
      </c>
      <c r="C5855" s="61">
        <v>55.424861999999997</v>
      </c>
      <c r="D5855">
        <v>1.5159161784335668E-2</v>
      </c>
      <c r="E5855">
        <v>1.5159161784335668E-2</v>
      </c>
      <c r="F5855">
        <v>5853</v>
      </c>
      <c r="G5855">
        <f t="shared" ca="1" si="93"/>
        <v>2.7587044759036072E-3</v>
      </c>
    </row>
    <row r="5856" spans="2:7" x14ac:dyDescent="0.2">
      <c r="B5856" s="149">
        <v>35101</v>
      </c>
      <c r="C5856" s="61">
        <v>54.597214000000001</v>
      </c>
      <c r="D5856">
        <v>-2.0880501818251372E-2</v>
      </c>
      <c r="E5856">
        <v>-2.0880501818251372E-2</v>
      </c>
      <c r="F5856">
        <v>5854</v>
      </c>
      <c r="G5856">
        <f t="shared" ca="1" si="93"/>
        <v>1.6461025087226008E-2</v>
      </c>
    </row>
    <row r="5857" spans="2:7" x14ac:dyDescent="0.2">
      <c r="B5857" s="149">
        <v>35100</v>
      </c>
      <c r="C5857" s="61">
        <v>55.761543000000003</v>
      </c>
      <c r="D5857">
        <v>5.3110178732177875E-3</v>
      </c>
      <c r="E5857">
        <v>5.3110178732177875E-3</v>
      </c>
      <c r="F5857">
        <v>5855</v>
      </c>
      <c r="G5857">
        <f t="shared" ca="1" si="93"/>
        <v>8.6771070133970351E-3</v>
      </c>
    </row>
    <row r="5858" spans="2:7" x14ac:dyDescent="0.2">
      <c r="B5858" s="149">
        <v>35097</v>
      </c>
      <c r="C5858" s="61">
        <v>55.466957000000001</v>
      </c>
      <c r="D5858">
        <v>4.5478569802604112E-2</v>
      </c>
      <c r="E5858">
        <v>4.5478569802604112E-2</v>
      </c>
      <c r="F5858">
        <v>5856</v>
      </c>
      <c r="G5858">
        <f t="shared" ca="1" si="93"/>
        <v>-5.1075309980309043E-3</v>
      </c>
    </row>
    <row r="5859" spans="2:7" x14ac:dyDescent="0.2">
      <c r="B5859" s="149">
        <v>35096</v>
      </c>
      <c r="C5859" s="61">
        <v>53.054130999999998</v>
      </c>
      <c r="D5859">
        <v>2.8416093479989E-2</v>
      </c>
      <c r="E5859">
        <v>2.8416093479989E-2</v>
      </c>
      <c r="F5859">
        <v>5857</v>
      </c>
      <c r="G5859">
        <f t="shared" ca="1" si="93"/>
        <v>7.2868587003692892E-2</v>
      </c>
    </row>
    <row r="5860" spans="2:7" x14ac:dyDescent="0.2">
      <c r="B5860" s="149">
        <v>35095</v>
      </c>
      <c r="C5860" s="61">
        <v>51.588196000000003</v>
      </c>
      <c r="D5860">
        <v>1.8557145087650381E-2</v>
      </c>
      <c r="E5860">
        <v>1.8557145087650381E-2</v>
      </c>
      <c r="F5860">
        <v>5858</v>
      </c>
      <c r="G5860">
        <f t="shared" ca="1" si="93"/>
        <v>-6.3217309345386469E-2</v>
      </c>
    </row>
    <row r="5861" spans="2:7" x14ac:dyDescent="0.2">
      <c r="B5861" s="149">
        <v>35094</v>
      </c>
      <c r="C5861" s="61">
        <v>50.648308</v>
      </c>
      <c r="D5861">
        <v>-2.3488820763576546E-3</v>
      </c>
      <c r="E5861">
        <v>-2.3488820763576546E-3</v>
      </c>
      <c r="F5861">
        <v>5859</v>
      </c>
      <c r="G5861">
        <f t="shared" ca="1" si="93"/>
        <v>2.7425197055994173E-2</v>
      </c>
    </row>
    <row r="5862" spans="2:7" x14ac:dyDescent="0.2">
      <c r="B5862" s="149">
        <v>35093</v>
      </c>
      <c r="C5862" s="61">
        <v>50.767555000000002</v>
      </c>
      <c r="D5862">
        <v>4.5801722179106127E-3</v>
      </c>
      <c r="E5862">
        <v>4.5801722179106127E-3</v>
      </c>
      <c r="F5862">
        <v>5860</v>
      </c>
      <c r="G5862">
        <f t="shared" ca="1" si="93"/>
        <v>-6.9243002492574562E-2</v>
      </c>
    </row>
    <row r="5863" spans="2:7" x14ac:dyDescent="0.2">
      <c r="B5863" s="149">
        <v>35090</v>
      </c>
      <c r="C5863" s="61">
        <v>50.536090999999999</v>
      </c>
      <c r="D5863">
        <v>0</v>
      </c>
      <c r="E5863">
        <v>0</v>
      </c>
      <c r="F5863">
        <v>5861</v>
      </c>
      <c r="G5863">
        <f t="shared" ca="1" si="93"/>
        <v>9.4118715864162372E-3</v>
      </c>
    </row>
    <row r="5864" spans="2:7" x14ac:dyDescent="0.2">
      <c r="B5864" s="149">
        <v>35089</v>
      </c>
      <c r="C5864" s="61">
        <v>50.536090999999999</v>
      </c>
      <c r="D5864">
        <v>4.0412508103084381E-3</v>
      </c>
      <c r="E5864">
        <v>4.0412508103084381E-3</v>
      </c>
      <c r="F5864">
        <v>5862</v>
      </c>
      <c r="G5864">
        <f t="shared" ca="1" si="93"/>
        <v>-3.5199724040427195E-5</v>
      </c>
    </row>
    <row r="5865" spans="2:7" x14ac:dyDescent="0.2">
      <c r="B5865" s="149">
        <v>35088</v>
      </c>
      <c r="C5865" s="61">
        <v>50.332684</v>
      </c>
      <c r="D5865">
        <v>-3.04011869583681E-2</v>
      </c>
      <c r="E5865">
        <v>-3.04011869583681E-2</v>
      </c>
      <c r="F5865">
        <v>5863</v>
      </c>
      <c r="G5865">
        <f t="shared" ca="1" si="93"/>
        <v>5.8687724867518748E-2</v>
      </c>
    </row>
    <row r="5866" spans="2:7" x14ac:dyDescent="0.2">
      <c r="B5866" s="149">
        <v>35087</v>
      </c>
      <c r="C5866" s="61">
        <v>51.910834999999999</v>
      </c>
      <c r="D5866">
        <v>-2.6312327833696414E-2</v>
      </c>
      <c r="E5866">
        <v>-2.6312327833696414E-2</v>
      </c>
      <c r="F5866">
        <v>5864</v>
      </c>
      <c r="G5866">
        <f t="shared" ca="1" si="93"/>
        <v>-4.8549002148788781E-2</v>
      </c>
    </row>
    <row r="5867" spans="2:7" x14ac:dyDescent="0.2">
      <c r="B5867" s="149">
        <v>35086</v>
      </c>
      <c r="C5867" s="61">
        <v>53.313640999999997</v>
      </c>
      <c r="D5867">
        <v>8.7588955966489898E-3</v>
      </c>
      <c r="E5867">
        <v>8.7588955966489898E-3</v>
      </c>
      <c r="F5867">
        <v>5865</v>
      </c>
      <c r="G5867">
        <f t="shared" ca="1" si="93"/>
        <v>-2.1491897771912027E-2</v>
      </c>
    </row>
    <row r="5868" spans="2:7" x14ac:dyDescent="0.2">
      <c r="B5868" s="149">
        <v>35083</v>
      </c>
      <c r="C5868" s="61">
        <v>52.850726999999999</v>
      </c>
      <c r="D5868">
        <v>1.728483836276594E-3</v>
      </c>
      <c r="E5868">
        <v>1.728483836276594E-3</v>
      </c>
      <c r="F5868">
        <v>5866</v>
      </c>
      <c r="G5868">
        <f t="shared" ca="1" si="93"/>
        <v>4.0617778813423884E-2</v>
      </c>
    </row>
    <row r="5869" spans="2:7" x14ac:dyDescent="0.2">
      <c r="B5869" s="149">
        <v>35082</v>
      </c>
      <c r="C5869" s="61">
        <v>52.759532999999998</v>
      </c>
      <c r="D5869">
        <v>2.5320238279419819E-3</v>
      </c>
      <c r="E5869">
        <v>2.5320238279419819E-3</v>
      </c>
      <c r="F5869">
        <v>5867</v>
      </c>
      <c r="G5869">
        <f t="shared" ca="1" si="93"/>
        <v>1.0245022744608374E-2</v>
      </c>
    </row>
    <row r="5870" spans="2:7" x14ac:dyDescent="0.2">
      <c r="B5870" s="149">
        <v>35081</v>
      </c>
      <c r="C5870" s="61">
        <v>52.626282000000003</v>
      </c>
      <c r="D5870">
        <v>-4.5106250887288054E-3</v>
      </c>
      <c r="E5870">
        <v>-4.5106250887288054E-3</v>
      </c>
      <c r="F5870">
        <v>5868</v>
      </c>
      <c r="G5870">
        <f t="shared" ca="1" si="93"/>
        <v>-3.5258912332786435E-3</v>
      </c>
    </row>
    <row r="5871" spans="2:7" x14ac:dyDescent="0.2">
      <c r="B5871" s="149">
        <v>35080</v>
      </c>
      <c r="C5871" s="61">
        <v>52.864735000000003</v>
      </c>
      <c r="D5871">
        <v>-2.2509813858714841E-3</v>
      </c>
      <c r="E5871">
        <v>-2.2509813858714841E-3</v>
      </c>
      <c r="F5871">
        <v>5869</v>
      </c>
      <c r="G5871">
        <f t="shared" ca="1" si="93"/>
        <v>1.3403528418618735E-2</v>
      </c>
    </row>
    <row r="5872" spans="2:7" x14ac:dyDescent="0.2">
      <c r="B5872" s="149">
        <v>35079</v>
      </c>
      <c r="C5872" s="61">
        <v>52.984000999999999</v>
      </c>
      <c r="D5872">
        <v>-5.7907098289044067E-3</v>
      </c>
      <c r="E5872">
        <v>-5.7907098289044067E-3</v>
      </c>
      <c r="F5872">
        <v>5870</v>
      </c>
      <c r="G5872">
        <f t="shared" ca="1" si="93"/>
        <v>4.4752978298008596E-2</v>
      </c>
    </row>
    <row r="5873" spans="2:7" x14ac:dyDescent="0.2">
      <c r="B5873" s="149">
        <v>35076</v>
      </c>
      <c r="C5873" s="61">
        <v>53.292603</v>
      </c>
      <c r="D5873">
        <v>1.2121850935920024E-2</v>
      </c>
      <c r="E5873">
        <v>1.2121850935920024E-2</v>
      </c>
      <c r="F5873">
        <v>5871</v>
      </c>
      <c r="G5873">
        <f t="shared" ca="1" si="93"/>
        <v>4.6249152775458949E-2</v>
      </c>
    </row>
    <row r="5874" spans="2:7" x14ac:dyDescent="0.2">
      <c r="B5874" s="149">
        <v>35075</v>
      </c>
      <c r="C5874" s="61">
        <v>52.654335000000003</v>
      </c>
      <c r="D5874">
        <v>8.4631727312864807E-3</v>
      </c>
      <c r="E5874">
        <v>8.4631727312864807E-3</v>
      </c>
      <c r="F5874">
        <v>5872</v>
      </c>
      <c r="G5874">
        <f t="shared" ca="1" si="93"/>
        <v>8.0141524020211546E-2</v>
      </c>
    </row>
    <row r="5875" spans="2:7" x14ac:dyDescent="0.2">
      <c r="B5875" s="149">
        <v>35074</v>
      </c>
      <c r="C5875" s="61">
        <v>52.212451999999999</v>
      </c>
      <c r="D5875">
        <v>1.6107159649911208E-2</v>
      </c>
      <c r="E5875">
        <v>1.6107159649911208E-2</v>
      </c>
      <c r="F5875">
        <v>5873</v>
      </c>
      <c r="G5875">
        <f t="shared" ca="1" si="93"/>
        <v>-1.3286586053527009E-2</v>
      </c>
    </row>
    <row r="5876" spans="2:7" x14ac:dyDescent="0.2">
      <c r="B5876" s="149">
        <v>35073</v>
      </c>
      <c r="C5876" s="61">
        <v>51.384788999999998</v>
      </c>
      <c r="D5876">
        <v>-1.6644204815644395E-2</v>
      </c>
      <c r="E5876">
        <v>-1.6644204815644395E-2</v>
      </c>
      <c r="F5876">
        <v>5874</v>
      </c>
      <c r="G5876">
        <f t="shared" ca="1" si="93"/>
        <v>-2.276036331323502E-2</v>
      </c>
    </row>
    <row r="5877" spans="2:7" x14ac:dyDescent="0.2">
      <c r="B5877" s="149">
        <v>35072</v>
      </c>
      <c r="C5877" s="61">
        <v>52.254524000000004</v>
      </c>
      <c r="D5877">
        <v>4.0261522616126755E-4</v>
      </c>
      <c r="E5877">
        <v>4.0261522616126755E-4</v>
      </c>
      <c r="F5877">
        <v>5875</v>
      </c>
      <c r="G5877">
        <f t="shared" ca="1" si="93"/>
        <v>-3.1535281612940891E-2</v>
      </c>
    </row>
    <row r="5878" spans="2:7" x14ac:dyDescent="0.2">
      <c r="B5878" s="149">
        <v>35069</v>
      </c>
      <c r="C5878" s="61">
        <v>52.233494</v>
      </c>
      <c r="D5878">
        <v>-3.6121840369052415E-3</v>
      </c>
      <c r="E5878">
        <v>-3.6121840369052415E-3</v>
      </c>
      <c r="F5878">
        <v>5876</v>
      </c>
      <c r="G5878">
        <f t="shared" ca="1" si="93"/>
        <v>-2.4529821035420601E-2</v>
      </c>
    </row>
    <row r="5879" spans="2:7" x14ac:dyDescent="0.2">
      <c r="B5879" s="149">
        <v>35068</v>
      </c>
      <c r="C5879" s="61">
        <v>52.422854999999998</v>
      </c>
      <c r="D5879">
        <v>-7.5689288382377309E-3</v>
      </c>
      <c r="E5879">
        <v>-7.5689288382377309E-3</v>
      </c>
      <c r="F5879">
        <v>5877</v>
      </c>
      <c r="G5879">
        <f t="shared" ca="1" si="93"/>
        <v>1.4758883479182841E-2</v>
      </c>
    </row>
    <row r="5880" spans="2:7" x14ac:dyDescent="0.2">
      <c r="B5880" s="149">
        <v>35067</v>
      </c>
      <c r="C5880" s="61">
        <v>52.822665999999998</v>
      </c>
      <c r="D5880">
        <v>-3.3086896453867276E-3</v>
      </c>
      <c r="E5880">
        <v>-3.3086896453867276E-3</v>
      </c>
      <c r="F5880">
        <v>5878</v>
      </c>
      <c r="G5880">
        <f t="shared" ca="1" si="93"/>
        <v>1.7478254664350903E-2</v>
      </c>
    </row>
    <row r="5881" spans="2:7" x14ac:dyDescent="0.2">
      <c r="B5881" s="149">
        <v>35066</v>
      </c>
      <c r="C5881" s="61">
        <v>52.998019999999997</v>
      </c>
      <c r="D5881">
        <v>-5.7895413068702311E-3</v>
      </c>
      <c r="E5881">
        <v>-5.7895413068702311E-3</v>
      </c>
      <c r="F5881">
        <v>5879</v>
      </c>
      <c r="G5881">
        <f t="shared" ca="1" si="93"/>
        <v>8.7246175898809831E-3</v>
      </c>
    </row>
    <row r="5882" spans="2:7" x14ac:dyDescent="0.2">
      <c r="B5882" s="149">
        <v>35065</v>
      </c>
      <c r="C5882" s="61">
        <v>53.306640999999999</v>
      </c>
      <c r="D5882">
        <v>0</v>
      </c>
      <c r="E5882">
        <v>0</v>
      </c>
      <c r="F5882">
        <v>5880</v>
      </c>
      <c r="G5882">
        <f t="shared" ca="1" si="93"/>
        <v>-3.1403730374786255E-2</v>
      </c>
    </row>
    <row r="5883" spans="2:7" x14ac:dyDescent="0.2">
      <c r="B5883" s="149">
        <v>35062</v>
      </c>
      <c r="C5883" s="61">
        <v>53.306640999999999</v>
      </c>
      <c r="D5883">
        <v>0</v>
      </c>
      <c r="E5883">
        <v>0</v>
      </c>
      <c r="F5883">
        <v>5881</v>
      </c>
      <c r="G5883">
        <f t="shared" ca="1" si="93"/>
        <v>6.6602928759585789E-2</v>
      </c>
    </row>
    <row r="5884" spans="2:7" x14ac:dyDescent="0.2">
      <c r="B5884" s="149">
        <v>35061</v>
      </c>
      <c r="C5884" s="61">
        <v>53.306640999999999</v>
      </c>
      <c r="D5884">
        <v>0</v>
      </c>
      <c r="E5884">
        <v>0</v>
      </c>
      <c r="F5884">
        <v>5882</v>
      </c>
      <c r="G5884">
        <f t="shared" ca="1" si="93"/>
        <v>-1.2506564516903379E-2</v>
      </c>
    </row>
    <row r="5885" spans="2:7" x14ac:dyDescent="0.2">
      <c r="B5885" s="149">
        <v>35060</v>
      </c>
      <c r="C5885" s="61">
        <v>53.306640999999999</v>
      </c>
      <c r="D5885">
        <v>0</v>
      </c>
      <c r="E5885">
        <v>0</v>
      </c>
      <c r="F5885">
        <v>5883</v>
      </c>
      <c r="G5885">
        <f t="shared" ca="1" si="93"/>
        <v>-1.0003695291285369E-2</v>
      </c>
    </row>
    <row r="5886" spans="2:7" x14ac:dyDescent="0.2">
      <c r="B5886" s="149">
        <v>35059</v>
      </c>
      <c r="C5886" s="61">
        <v>53.306640999999999</v>
      </c>
      <c r="D5886">
        <v>0</v>
      </c>
      <c r="E5886">
        <v>0</v>
      </c>
      <c r="F5886">
        <v>5884</v>
      </c>
      <c r="G5886">
        <f t="shared" ca="1" si="93"/>
        <v>1.2201800450312064E-4</v>
      </c>
    </row>
    <row r="5887" spans="2:7" x14ac:dyDescent="0.2">
      <c r="B5887" s="149">
        <v>35058</v>
      </c>
      <c r="C5887" s="61">
        <v>53.306640999999999</v>
      </c>
      <c r="D5887">
        <v>0</v>
      </c>
      <c r="E5887">
        <v>0</v>
      </c>
      <c r="F5887">
        <v>5885</v>
      </c>
      <c r="G5887">
        <f t="shared" ca="1" si="93"/>
        <v>-2.1116563719494632E-2</v>
      </c>
    </row>
    <row r="5888" spans="2:7" x14ac:dyDescent="0.2">
      <c r="B5888" s="149">
        <v>35055</v>
      </c>
      <c r="C5888" s="61">
        <v>53.306640999999999</v>
      </c>
      <c r="D5888">
        <v>1.0638460031953356E-2</v>
      </c>
      <c r="E5888">
        <v>1.0638460031953356E-2</v>
      </c>
      <c r="F5888">
        <v>5886</v>
      </c>
      <c r="G5888">
        <f t="shared" ca="1" si="93"/>
        <v>5.43516483106775E-2</v>
      </c>
    </row>
    <row r="5889" spans="2:7" x14ac:dyDescent="0.2">
      <c r="B5889" s="149">
        <v>35054</v>
      </c>
      <c r="C5889" s="61">
        <v>52.745510000000003</v>
      </c>
      <c r="D5889">
        <v>1.6216183515404797E-2</v>
      </c>
      <c r="E5889">
        <v>1.6216183515404797E-2</v>
      </c>
      <c r="F5889">
        <v>5887</v>
      </c>
      <c r="G5889">
        <f t="shared" ca="1" si="93"/>
        <v>-2.0162117828949708E-2</v>
      </c>
    </row>
    <row r="5890" spans="2:7" x14ac:dyDescent="0.2">
      <c r="B5890" s="149">
        <v>35053</v>
      </c>
      <c r="C5890" s="61">
        <v>51.903827999999997</v>
      </c>
      <c r="D5890">
        <v>-1.5957415143014179E-2</v>
      </c>
      <c r="E5890">
        <v>-1.5957415143014179E-2</v>
      </c>
      <c r="F5890">
        <v>5888</v>
      </c>
      <c r="G5890">
        <f t="shared" ca="1" si="93"/>
        <v>3.0553017089191897E-3</v>
      </c>
    </row>
    <row r="5891" spans="2:7" x14ac:dyDescent="0.2">
      <c r="B5891" s="149">
        <v>35052</v>
      </c>
      <c r="C5891" s="61">
        <v>52.745510000000003</v>
      </c>
      <c r="D5891">
        <v>1.0752776362230942E-2</v>
      </c>
      <c r="E5891">
        <v>1.0752776362230942E-2</v>
      </c>
      <c r="F5891">
        <v>5889</v>
      </c>
      <c r="G5891">
        <f t="shared" ref="G5891:G5954" ca="1" si="94">_xlfn.NORM.INV(RAND(),$N$5,$N$6)</f>
        <v>5.1054365085031063E-2</v>
      </c>
    </row>
    <row r="5892" spans="2:7" x14ac:dyDescent="0.2">
      <c r="B5892" s="149">
        <v>35051</v>
      </c>
      <c r="C5892" s="61">
        <v>52.184382999999997</v>
      </c>
      <c r="D5892">
        <v>5.4052853288585898E-3</v>
      </c>
      <c r="E5892">
        <v>5.4052853288585898E-3</v>
      </c>
      <c r="F5892">
        <v>5890</v>
      </c>
      <c r="G5892">
        <f t="shared" ca="1" si="94"/>
        <v>-5.5402321757644084E-2</v>
      </c>
    </row>
    <row r="5893" spans="2:7" x14ac:dyDescent="0.2">
      <c r="B5893" s="149">
        <v>35048</v>
      </c>
      <c r="C5893" s="61">
        <v>51.903827999999997</v>
      </c>
      <c r="D5893">
        <v>0</v>
      </c>
      <c r="E5893">
        <v>0</v>
      </c>
      <c r="F5893">
        <v>5891</v>
      </c>
      <c r="G5893">
        <f t="shared" ca="1" si="94"/>
        <v>2.8965992451083708E-3</v>
      </c>
    </row>
    <row r="5894" spans="2:7" x14ac:dyDescent="0.2">
      <c r="B5894" s="149">
        <v>35047</v>
      </c>
      <c r="C5894" s="61">
        <v>51.903827999999997</v>
      </c>
      <c r="D5894">
        <v>-5.3762252971353459E-3</v>
      </c>
      <c r="E5894">
        <v>-5.3762252971353459E-3</v>
      </c>
      <c r="F5894">
        <v>5892</v>
      </c>
      <c r="G5894">
        <f t="shared" ca="1" si="94"/>
        <v>-5.5477776837331988E-3</v>
      </c>
    </row>
    <row r="5895" spans="2:7" x14ac:dyDescent="0.2">
      <c r="B5895" s="149">
        <v>35046</v>
      </c>
      <c r="C5895" s="61">
        <v>52.184382999999997</v>
      </c>
      <c r="D5895">
        <v>1.0869498681834568E-2</v>
      </c>
      <c r="E5895">
        <v>1.0869498681834568E-2</v>
      </c>
      <c r="F5895">
        <v>5893</v>
      </c>
      <c r="G5895">
        <f t="shared" ca="1" si="94"/>
        <v>5.0262787956514801E-2</v>
      </c>
    </row>
    <row r="5896" spans="2:7" x14ac:dyDescent="0.2">
      <c r="B5896" s="149">
        <v>35045</v>
      </c>
      <c r="C5896" s="61">
        <v>51.623263999999999</v>
      </c>
      <c r="D5896">
        <v>-1.0752623059661315E-2</v>
      </c>
      <c r="E5896">
        <v>-1.0752623059661315E-2</v>
      </c>
      <c r="F5896">
        <v>5894</v>
      </c>
      <c r="G5896">
        <f t="shared" ca="1" si="94"/>
        <v>4.5591132542885417E-2</v>
      </c>
    </row>
    <row r="5897" spans="2:7" x14ac:dyDescent="0.2">
      <c r="B5897" s="149">
        <v>35044</v>
      </c>
      <c r="C5897" s="61">
        <v>52.184382999999997</v>
      </c>
      <c r="D5897">
        <v>-2.1052874068730052E-2</v>
      </c>
      <c r="E5897">
        <v>-2.1052874068730052E-2</v>
      </c>
      <c r="F5897">
        <v>5895</v>
      </c>
      <c r="G5897">
        <f t="shared" ca="1" si="94"/>
        <v>-4.9934288308615425E-2</v>
      </c>
    </row>
    <row r="5898" spans="2:7" x14ac:dyDescent="0.2">
      <c r="B5898" s="149">
        <v>35041</v>
      </c>
      <c r="C5898" s="61">
        <v>53.306640999999999</v>
      </c>
      <c r="D5898">
        <v>-7.8328076370902579E-3</v>
      </c>
      <c r="E5898">
        <v>-7.8328076370902579E-3</v>
      </c>
      <c r="F5898">
        <v>5896</v>
      </c>
      <c r="G5898">
        <f t="shared" ca="1" si="94"/>
        <v>5.0813105456569592E-4</v>
      </c>
    </row>
    <row r="5899" spans="2:7" x14ac:dyDescent="0.2">
      <c r="B5899" s="149">
        <v>35040</v>
      </c>
      <c r="C5899" s="61">
        <v>53.727477999999998</v>
      </c>
      <c r="D5899">
        <v>1.0554023456825356E-2</v>
      </c>
      <c r="E5899">
        <v>1.0554023456825356E-2</v>
      </c>
      <c r="F5899">
        <v>5897</v>
      </c>
      <c r="G5899">
        <f t="shared" ca="1" si="94"/>
        <v>-7.4186939502239091E-2</v>
      </c>
    </row>
    <row r="5900" spans="2:7" x14ac:dyDescent="0.2">
      <c r="B5900" s="149">
        <v>35039</v>
      </c>
      <c r="C5900" s="61">
        <v>53.166359</v>
      </c>
      <c r="D5900">
        <v>0</v>
      </c>
      <c r="E5900">
        <v>0</v>
      </c>
      <c r="F5900">
        <v>5898</v>
      </c>
      <c r="G5900">
        <f t="shared" ca="1" si="94"/>
        <v>3.8709400576885981E-2</v>
      </c>
    </row>
    <row r="5901" spans="2:7" x14ac:dyDescent="0.2">
      <c r="B5901" s="149">
        <v>35038</v>
      </c>
      <c r="C5901" s="61">
        <v>53.166359</v>
      </c>
      <c r="D5901">
        <v>4.120902653939016E-2</v>
      </c>
      <c r="E5901">
        <v>4.120902653939016E-2</v>
      </c>
      <c r="F5901">
        <v>5899</v>
      </c>
      <c r="G5901">
        <f t="shared" ca="1" si="94"/>
        <v>-2.178703485262436E-2</v>
      </c>
    </row>
    <row r="5902" spans="2:7" x14ac:dyDescent="0.2">
      <c r="B5902" s="149">
        <v>35037</v>
      </c>
      <c r="C5902" s="61">
        <v>51.062137999999997</v>
      </c>
      <c r="D5902">
        <v>-2.7399675613058254E-3</v>
      </c>
      <c r="E5902">
        <v>-2.7399675613058254E-3</v>
      </c>
      <c r="F5902">
        <v>5900</v>
      </c>
      <c r="G5902">
        <f t="shared" ca="1" si="94"/>
        <v>6.1507429588704352E-2</v>
      </c>
    </row>
    <row r="5903" spans="2:7" x14ac:dyDescent="0.2">
      <c r="B5903" s="149">
        <v>35034</v>
      </c>
      <c r="C5903" s="61">
        <v>51.202430999999997</v>
      </c>
      <c r="D5903">
        <v>5.5097551024447531E-3</v>
      </c>
      <c r="E5903">
        <v>5.5097551024447531E-3</v>
      </c>
      <c r="F5903">
        <v>5901</v>
      </c>
      <c r="G5903">
        <f t="shared" ca="1" si="94"/>
        <v>2.4814973178477581E-2</v>
      </c>
    </row>
    <row r="5904" spans="2:7" x14ac:dyDescent="0.2">
      <c r="B5904" s="149">
        <v>35033</v>
      </c>
      <c r="C5904" s="61">
        <v>50.921863999999999</v>
      </c>
      <c r="D5904">
        <v>1.6806627211940196E-2</v>
      </c>
      <c r="E5904">
        <v>1.6806627211940196E-2</v>
      </c>
      <c r="F5904">
        <v>5902</v>
      </c>
      <c r="G5904">
        <f t="shared" ca="1" si="94"/>
        <v>2.1917682694104351E-2</v>
      </c>
    </row>
    <row r="5905" spans="2:7" x14ac:dyDescent="0.2">
      <c r="B5905" s="149">
        <v>35032</v>
      </c>
      <c r="C5905" s="61">
        <v>50.080185</v>
      </c>
      <c r="D5905">
        <v>8.4746394132503549E-3</v>
      </c>
      <c r="E5905">
        <v>8.4746394132503549E-3</v>
      </c>
      <c r="F5905">
        <v>5903</v>
      </c>
      <c r="G5905">
        <f t="shared" ca="1" si="94"/>
        <v>-1.6202791314682108E-2</v>
      </c>
    </row>
    <row r="5906" spans="2:7" x14ac:dyDescent="0.2">
      <c r="B5906" s="149">
        <v>35031</v>
      </c>
      <c r="C5906" s="61">
        <v>49.65934</v>
      </c>
      <c r="D5906">
        <v>-2.2099544342743128E-2</v>
      </c>
      <c r="E5906">
        <v>-2.2099544342743128E-2</v>
      </c>
      <c r="F5906">
        <v>5904</v>
      </c>
      <c r="G5906">
        <f t="shared" ca="1" si="94"/>
        <v>2.1757581831746434E-2</v>
      </c>
    </row>
    <row r="5907" spans="2:7" x14ac:dyDescent="0.2">
      <c r="B5907" s="149">
        <v>35030</v>
      </c>
      <c r="C5907" s="61">
        <v>50.781590000000001</v>
      </c>
      <c r="D5907">
        <v>0</v>
      </c>
      <c r="E5907">
        <v>0</v>
      </c>
      <c r="F5907">
        <v>5905</v>
      </c>
      <c r="G5907">
        <f t="shared" ca="1" si="94"/>
        <v>2.2553838601998194E-2</v>
      </c>
    </row>
    <row r="5908" spans="2:7" x14ac:dyDescent="0.2">
      <c r="B5908" s="149">
        <v>35027</v>
      </c>
      <c r="C5908" s="61">
        <v>50.781590000000001</v>
      </c>
      <c r="D5908">
        <v>4.6242986549049445E-2</v>
      </c>
      <c r="E5908">
        <v>4.6242986549049445E-2</v>
      </c>
      <c r="F5908">
        <v>5906</v>
      </c>
      <c r="G5908">
        <f t="shared" ca="1" si="94"/>
        <v>-1.3866927124463082E-3</v>
      </c>
    </row>
    <row r="5909" spans="2:7" x14ac:dyDescent="0.2">
      <c r="B5909" s="149">
        <v>35026</v>
      </c>
      <c r="C5909" s="61">
        <v>48.537089999999999</v>
      </c>
      <c r="D5909">
        <v>8.7462546179561985E-3</v>
      </c>
      <c r="E5909">
        <v>8.7462546179561985E-3</v>
      </c>
      <c r="F5909">
        <v>5907</v>
      </c>
      <c r="G5909">
        <f t="shared" ca="1" si="94"/>
        <v>-1.5007572710934738E-2</v>
      </c>
    </row>
    <row r="5910" spans="2:7" x14ac:dyDescent="0.2">
      <c r="B5910" s="149">
        <v>35025</v>
      </c>
      <c r="C5910" s="61">
        <v>48.116253</v>
      </c>
      <c r="D5910">
        <v>-2.2792043274917805E-2</v>
      </c>
      <c r="E5910">
        <v>-2.2792043274917805E-2</v>
      </c>
      <c r="F5910">
        <v>5908</v>
      </c>
      <c r="G5910">
        <f t="shared" ca="1" si="94"/>
        <v>-7.8643688139949541E-2</v>
      </c>
    </row>
    <row r="5911" spans="2:7" x14ac:dyDescent="0.2">
      <c r="B5911" s="149">
        <v>35024</v>
      </c>
      <c r="C5911" s="61">
        <v>49.238498999999997</v>
      </c>
      <c r="D5911">
        <v>-2.2284122728607813E-2</v>
      </c>
      <c r="E5911">
        <v>-2.2284122728607813E-2</v>
      </c>
      <c r="F5911">
        <v>5909</v>
      </c>
      <c r="G5911">
        <f t="shared" ca="1" si="94"/>
        <v>-3.5624948032383138E-4</v>
      </c>
    </row>
    <row r="5912" spans="2:7" x14ac:dyDescent="0.2">
      <c r="B5912" s="149">
        <v>35023</v>
      </c>
      <c r="C5912" s="61">
        <v>50.360743999999997</v>
      </c>
      <c r="D5912">
        <v>-2.7778049499431203E-3</v>
      </c>
      <c r="E5912">
        <v>-2.7778049499431203E-3</v>
      </c>
      <c r="F5912">
        <v>5910</v>
      </c>
      <c r="G5912">
        <f t="shared" ca="1" si="94"/>
        <v>-3.3050146814737995E-2</v>
      </c>
    </row>
    <row r="5913" spans="2:7" x14ac:dyDescent="0.2">
      <c r="B5913" s="149">
        <v>35020</v>
      </c>
      <c r="C5913" s="61">
        <v>50.501026000000003</v>
      </c>
      <c r="D5913">
        <v>-1.6393427935405516E-2</v>
      </c>
      <c r="E5913">
        <v>-1.6393427935405516E-2</v>
      </c>
      <c r="F5913">
        <v>5911</v>
      </c>
      <c r="G5913">
        <f t="shared" ca="1" si="94"/>
        <v>4.0448440540313678E-2</v>
      </c>
    </row>
    <row r="5914" spans="2:7" x14ac:dyDescent="0.2">
      <c r="B5914" s="149">
        <v>35019</v>
      </c>
      <c r="C5914" s="61">
        <v>51.342708999999999</v>
      </c>
      <c r="D5914">
        <v>-2.7247254073413216E-3</v>
      </c>
      <c r="E5914">
        <v>-2.7247254073413216E-3</v>
      </c>
      <c r="F5914">
        <v>5912</v>
      </c>
      <c r="G5914">
        <f t="shared" ca="1" si="94"/>
        <v>1.0477116391901738E-2</v>
      </c>
    </row>
    <row r="5915" spans="2:7" x14ac:dyDescent="0.2">
      <c r="B5915" s="149">
        <v>35018</v>
      </c>
      <c r="C5915" s="61">
        <v>51.482985999999997</v>
      </c>
      <c r="D5915">
        <v>5.4793296826082276E-3</v>
      </c>
      <c r="E5915">
        <v>5.4793296826082276E-3</v>
      </c>
      <c r="F5915">
        <v>5913</v>
      </c>
      <c r="G5915">
        <f t="shared" ca="1" si="94"/>
        <v>-7.7200150210572759E-3</v>
      </c>
    </row>
    <row r="5916" spans="2:7" x14ac:dyDescent="0.2">
      <c r="B5916" s="149">
        <v>35017</v>
      </c>
      <c r="C5916" s="61">
        <v>51.202430999999997</v>
      </c>
      <c r="D5916">
        <v>-1.8816970586774971E-2</v>
      </c>
      <c r="E5916">
        <v>-1.8816970586774971E-2</v>
      </c>
      <c r="F5916">
        <v>5914</v>
      </c>
      <c r="G5916">
        <f t="shared" ca="1" si="94"/>
        <v>-6.4615006016027947E-3</v>
      </c>
    </row>
    <row r="5917" spans="2:7" x14ac:dyDescent="0.2">
      <c r="B5917" s="149">
        <v>35016</v>
      </c>
      <c r="C5917" s="61">
        <v>52.184382999999997</v>
      </c>
      <c r="D5917">
        <v>-1.8469874907175853E-2</v>
      </c>
      <c r="E5917">
        <v>-1.8469874907175853E-2</v>
      </c>
      <c r="F5917">
        <v>5915</v>
      </c>
      <c r="G5917">
        <f t="shared" ca="1" si="94"/>
        <v>3.6590355843035119E-2</v>
      </c>
    </row>
    <row r="5918" spans="2:7" x14ac:dyDescent="0.2">
      <c r="B5918" s="149">
        <v>35013</v>
      </c>
      <c r="C5918" s="61">
        <v>53.166359</v>
      </c>
      <c r="D5918">
        <v>-2.3195846220103379E-2</v>
      </c>
      <c r="E5918">
        <v>-2.3195846220103379E-2</v>
      </c>
      <c r="F5918">
        <v>5916</v>
      </c>
      <c r="G5918">
        <f t="shared" ca="1" si="94"/>
        <v>1.8637144193219865E-2</v>
      </c>
    </row>
    <row r="5919" spans="2:7" x14ac:dyDescent="0.2">
      <c r="B5919" s="149">
        <v>35012</v>
      </c>
      <c r="C5919" s="61">
        <v>54.428882999999999</v>
      </c>
      <c r="D5919">
        <v>-7.6724012698553036E-3</v>
      </c>
      <c r="E5919">
        <v>-7.6724012698553036E-3</v>
      </c>
      <c r="F5919">
        <v>5917</v>
      </c>
      <c r="G5919">
        <f t="shared" ca="1" si="94"/>
        <v>-9.8340560185765785E-2</v>
      </c>
    </row>
    <row r="5920" spans="2:7" x14ac:dyDescent="0.2">
      <c r="B5920" s="149">
        <v>35011</v>
      </c>
      <c r="C5920" s="61">
        <v>54.849711999999997</v>
      </c>
      <c r="D5920">
        <v>-1.2626440958666494E-2</v>
      </c>
      <c r="E5920">
        <v>-1.2626440958666494E-2</v>
      </c>
      <c r="F5920">
        <v>5918</v>
      </c>
      <c r="G5920">
        <f t="shared" ca="1" si="94"/>
        <v>-8.9618004326475886E-3</v>
      </c>
    </row>
    <row r="5921" spans="2:7" x14ac:dyDescent="0.2">
      <c r="B5921" s="149">
        <v>35010</v>
      </c>
      <c r="C5921" s="61">
        <v>55.551124999999999</v>
      </c>
      <c r="D5921">
        <v>0</v>
      </c>
      <c r="E5921">
        <v>0</v>
      </c>
      <c r="F5921">
        <v>5919</v>
      </c>
      <c r="G5921">
        <f t="shared" ca="1" si="94"/>
        <v>-7.6805912728607456E-2</v>
      </c>
    </row>
    <row r="5922" spans="2:7" x14ac:dyDescent="0.2">
      <c r="B5922" s="149">
        <v>35009</v>
      </c>
      <c r="C5922" s="61">
        <v>55.551124999999999</v>
      </c>
      <c r="D5922">
        <v>-3.8834903244903775E-2</v>
      </c>
      <c r="E5922">
        <v>-3.8834903244903775E-2</v>
      </c>
      <c r="F5922">
        <v>5920</v>
      </c>
      <c r="G5922">
        <f t="shared" ca="1" si="94"/>
        <v>7.1126774292480571E-2</v>
      </c>
    </row>
    <row r="5923" spans="2:7" x14ac:dyDescent="0.2">
      <c r="B5923" s="149">
        <v>35006</v>
      </c>
      <c r="C5923" s="61">
        <v>57.795611999999998</v>
      </c>
      <c r="D5923">
        <v>-7.228782052411775E-3</v>
      </c>
      <c r="E5923">
        <v>-7.228782052411775E-3</v>
      </c>
      <c r="F5923">
        <v>5921</v>
      </c>
      <c r="G5923">
        <f t="shared" ca="1" si="94"/>
        <v>6.7090846539596238E-2</v>
      </c>
    </row>
    <row r="5924" spans="2:7" x14ac:dyDescent="0.2">
      <c r="B5924" s="149">
        <v>35005</v>
      </c>
      <c r="C5924" s="61">
        <v>58.216445999999998</v>
      </c>
      <c r="D5924">
        <v>-9.5468027403099748E-3</v>
      </c>
      <c r="E5924">
        <v>-9.5468027403099748E-3</v>
      </c>
      <c r="F5924">
        <v>5922</v>
      </c>
      <c r="G5924">
        <f t="shared" ca="1" si="94"/>
        <v>-6.5671938872952862E-2</v>
      </c>
    </row>
    <row r="5925" spans="2:7" x14ac:dyDescent="0.2">
      <c r="B5925" s="149">
        <v>35004</v>
      </c>
      <c r="C5925" s="61">
        <v>58.777583999999997</v>
      </c>
      <c r="D5925">
        <v>7.2116611732989675E-3</v>
      </c>
      <c r="E5925">
        <v>7.2116611732989675E-3</v>
      </c>
      <c r="F5925">
        <v>5923</v>
      </c>
      <c r="G5925">
        <f t="shared" ca="1" si="94"/>
        <v>-2.3370363958666707E-2</v>
      </c>
    </row>
    <row r="5926" spans="2:7" x14ac:dyDescent="0.2">
      <c r="B5926" s="149">
        <v>35003</v>
      </c>
      <c r="C5926" s="61">
        <v>58.356735</v>
      </c>
      <c r="D5926">
        <v>2.4097829675140728E-3</v>
      </c>
      <c r="E5926">
        <v>2.4097829675140728E-3</v>
      </c>
      <c r="F5926">
        <v>5924</v>
      </c>
      <c r="G5926">
        <f t="shared" ca="1" si="94"/>
        <v>4.5707470493275983E-2</v>
      </c>
    </row>
    <row r="5927" spans="2:7" x14ac:dyDescent="0.2">
      <c r="B5927" s="149">
        <v>35002</v>
      </c>
      <c r="C5927" s="61">
        <v>58.216445999999998</v>
      </c>
      <c r="D5927">
        <v>0</v>
      </c>
      <c r="E5927">
        <v>0</v>
      </c>
      <c r="F5927">
        <v>5925</v>
      </c>
      <c r="G5927">
        <f t="shared" ca="1" si="94"/>
        <v>1.4883899660821487E-2</v>
      </c>
    </row>
    <row r="5928" spans="2:7" x14ac:dyDescent="0.2">
      <c r="B5928" s="149">
        <v>34999</v>
      </c>
      <c r="C5928" s="61">
        <v>58.216445999999998</v>
      </c>
      <c r="D5928">
        <v>9.7320383599493743E-3</v>
      </c>
      <c r="E5928">
        <v>9.7320383599493743E-3</v>
      </c>
      <c r="F5928">
        <v>5926</v>
      </c>
      <c r="G5928">
        <f t="shared" ca="1" si="94"/>
        <v>-5.2902367103984799E-3</v>
      </c>
    </row>
    <row r="5929" spans="2:7" x14ac:dyDescent="0.2">
      <c r="B5929" s="149">
        <v>34998</v>
      </c>
      <c r="C5929" s="61">
        <v>57.655341999999997</v>
      </c>
      <c r="D5929">
        <v>-9.6382386516689848E-3</v>
      </c>
      <c r="E5929">
        <v>-9.6382386516689848E-3</v>
      </c>
      <c r="F5929">
        <v>5927</v>
      </c>
      <c r="G5929">
        <f t="shared" ca="1" si="94"/>
        <v>2.9243862318429781E-3</v>
      </c>
    </row>
    <row r="5930" spans="2:7" x14ac:dyDescent="0.2">
      <c r="B5930" s="149">
        <v>34997</v>
      </c>
      <c r="C5930" s="61">
        <v>58.216445999999998</v>
      </c>
      <c r="D5930">
        <v>0</v>
      </c>
      <c r="E5930">
        <v>0</v>
      </c>
      <c r="F5930">
        <v>5928</v>
      </c>
      <c r="G5930">
        <f t="shared" ca="1" si="94"/>
        <v>8.497407100812971E-3</v>
      </c>
    </row>
    <row r="5931" spans="2:7" x14ac:dyDescent="0.2">
      <c r="B5931" s="149">
        <v>34996</v>
      </c>
      <c r="C5931" s="61">
        <v>58.216445999999998</v>
      </c>
      <c r="D5931">
        <v>0</v>
      </c>
      <c r="E5931">
        <v>0</v>
      </c>
      <c r="F5931">
        <v>5929</v>
      </c>
      <c r="G5931">
        <f t="shared" ca="1" si="94"/>
        <v>-7.6372451517720073E-3</v>
      </c>
    </row>
    <row r="5932" spans="2:7" x14ac:dyDescent="0.2">
      <c r="B5932" s="149">
        <v>34995</v>
      </c>
      <c r="C5932" s="61">
        <v>58.216445999999998</v>
      </c>
      <c r="D5932">
        <v>2.4151552797469036E-3</v>
      </c>
      <c r="E5932">
        <v>2.4151552797469036E-3</v>
      </c>
      <c r="F5932">
        <v>5930</v>
      </c>
      <c r="G5932">
        <f t="shared" ca="1" si="94"/>
        <v>7.528352757961701E-2</v>
      </c>
    </row>
    <row r="5933" spans="2:7" x14ac:dyDescent="0.2">
      <c r="B5933" s="149">
        <v>34992</v>
      </c>
      <c r="C5933" s="61">
        <v>58.076183</v>
      </c>
      <c r="D5933">
        <v>-7.1937879615633872E-3</v>
      </c>
      <c r="E5933">
        <v>-7.1937879615633872E-3</v>
      </c>
      <c r="F5933">
        <v>5931</v>
      </c>
      <c r="G5933">
        <f t="shared" ca="1" si="94"/>
        <v>-5.2103405266872634E-2</v>
      </c>
    </row>
    <row r="5934" spans="2:7" x14ac:dyDescent="0.2">
      <c r="B5934" s="149">
        <v>34991</v>
      </c>
      <c r="C5934" s="61">
        <v>58.496997999999998</v>
      </c>
      <c r="D5934">
        <v>-1.1848560672588319E-2</v>
      </c>
      <c r="E5934">
        <v>-1.1848560672588319E-2</v>
      </c>
      <c r="F5934">
        <v>5932</v>
      </c>
      <c r="G5934">
        <f t="shared" ca="1" si="94"/>
        <v>1.4043568854503058E-2</v>
      </c>
    </row>
    <row r="5935" spans="2:7" x14ac:dyDescent="0.2">
      <c r="B5935" s="149">
        <v>34990</v>
      </c>
      <c r="C5935" s="61">
        <v>59.198414</v>
      </c>
      <c r="D5935">
        <v>-1.1709684212417203E-2</v>
      </c>
      <c r="E5935">
        <v>-1.1709684212417203E-2</v>
      </c>
      <c r="F5935">
        <v>5933</v>
      </c>
      <c r="G5935">
        <f t="shared" ca="1" si="94"/>
        <v>-1.5584745532545147E-2</v>
      </c>
    </row>
    <row r="5936" spans="2:7" x14ac:dyDescent="0.2">
      <c r="B5936" s="149">
        <v>34989</v>
      </c>
      <c r="C5936" s="61">
        <v>59.899822</v>
      </c>
      <c r="D5936">
        <v>0</v>
      </c>
      <c r="E5936">
        <v>0</v>
      </c>
      <c r="F5936">
        <v>5934</v>
      </c>
      <c r="G5936">
        <f t="shared" ca="1" si="94"/>
        <v>-1.1489301921238926E-2</v>
      </c>
    </row>
    <row r="5937" spans="2:7" x14ac:dyDescent="0.2">
      <c r="B5937" s="149">
        <v>34988</v>
      </c>
      <c r="C5937" s="61">
        <v>59.899822</v>
      </c>
      <c r="D5937">
        <v>-2.3365381021632431E-3</v>
      </c>
      <c r="E5937">
        <v>-2.3365381021632431E-3</v>
      </c>
      <c r="F5937">
        <v>5935</v>
      </c>
      <c r="G5937">
        <f t="shared" ca="1" si="94"/>
        <v>1.0070380581824138E-2</v>
      </c>
    </row>
    <row r="5938" spans="2:7" x14ac:dyDescent="0.2">
      <c r="B5938" s="149">
        <v>34985</v>
      </c>
      <c r="C5938" s="61">
        <v>60.040107999999996</v>
      </c>
      <c r="D5938">
        <v>0</v>
      </c>
      <c r="E5938">
        <v>0</v>
      </c>
      <c r="F5938">
        <v>5936</v>
      </c>
      <c r="G5938">
        <f t="shared" ca="1" si="94"/>
        <v>4.4918629992251317E-2</v>
      </c>
    </row>
    <row r="5939" spans="2:7" x14ac:dyDescent="0.2">
      <c r="B5939" s="149">
        <v>34984</v>
      </c>
      <c r="C5939" s="61">
        <v>60.040107999999996</v>
      </c>
      <c r="D5939">
        <v>0</v>
      </c>
      <c r="E5939">
        <v>0</v>
      </c>
      <c r="F5939">
        <v>5937</v>
      </c>
      <c r="G5939">
        <f t="shared" ca="1" si="94"/>
        <v>4.4247622893832002E-3</v>
      </c>
    </row>
    <row r="5940" spans="2:7" x14ac:dyDescent="0.2">
      <c r="B5940" s="149">
        <v>34983</v>
      </c>
      <c r="C5940" s="61">
        <v>60.040107999999996</v>
      </c>
      <c r="D5940">
        <v>-4.6510596211451916E-3</v>
      </c>
      <c r="E5940">
        <v>-4.6510596211451916E-3</v>
      </c>
      <c r="F5940">
        <v>5938</v>
      </c>
      <c r="G5940">
        <f t="shared" ca="1" si="94"/>
        <v>-5.4371173856405657E-2</v>
      </c>
    </row>
    <row r="5941" spans="2:7" x14ac:dyDescent="0.2">
      <c r="B5941" s="149">
        <v>34982</v>
      </c>
      <c r="C5941" s="61">
        <v>60.320663000000003</v>
      </c>
      <c r="D5941">
        <v>0</v>
      </c>
      <c r="E5941">
        <v>0</v>
      </c>
      <c r="F5941">
        <v>5939</v>
      </c>
      <c r="G5941">
        <f t="shared" ca="1" si="94"/>
        <v>-1.1882318548072847E-2</v>
      </c>
    </row>
    <row r="5942" spans="2:7" x14ac:dyDescent="0.2">
      <c r="B5942" s="149">
        <v>34981</v>
      </c>
      <c r="C5942" s="61">
        <v>60.320663000000003</v>
      </c>
      <c r="D5942">
        <v>0</v>
      </c>
      <c r="E5942">
        <v>0</v>
      </c>
      <c r="F5942">
        <v>5940</v>
      </c>
      <c r="G5942">
        <f t="shared" ca="1" si="94"/>
        <v>-1.4149485475531031E-2</v>
      </c>
    </row>
    <row r="5943" spans="2:7" x14ac:dyDescent="0.2">
      <c r="B5943" s="149">
        <v>34978</v>
      </c>
      <c r="C5943" s="61">
        <v>60.320663000000003</v>
      </c>
      <c r="D5943">
        <v>0</v>
      </c>
      <c r="E5943">
        <v>0</v>
      </c>
      <c r="F5943">
        <v>5941</v>
      </c>
      <c r="G5943">
        <f t="shared" ca="1" si="94"/>
        <v>-3.7330682691035726E-2</v>
      </c>
    </row>
    <row r="5944" spans="2:7" x14ac:dyDescent="0.2">
      <c r="B5944" s="149">
        <v>34977</v>
      </c>
      <c r="C5944" s="61">
        <v>60.320663000000003</v>
      </c>
      <c r="D5944">
        <v>-9.2164198563526485E-3</v>
      </c>
      <c r="E5944">
        <v>-9.2164198563526485E-3</v>
      </c>
      <c r="F5944">
        <v>5942</v>
      </c>
      <c r="G5944">
        <f t="shared" ca="1" si="94"/>
        <v>-4.0903467408323528E-3</v>
      </c>
    </row>
    <row r="5945" spans="2:7" x14ac:dyDescent="0.2">
      <c r="B5945" s="149">
        <v>34976</v>
      </c>
      <c r="C5945" s="61">
        <v>60.881774999999998</v>
      </c>
      <c r="D5945">
        <v>3.9520466524822717E-2</v>
      </c>
      <c r="E5945">
        <v>3.9520466524822717E-2</v>
      </c>
      <c r="F5945">
        <v>5943</v>
      </c>
      <c r="G5945">
        <f t="shared" ca="1" si="94"/>
        <v>5.3812021988326464E-2</v>
      </c>
    </row>
    <row r="5946" spans="2:7" x14ac:dyDescent="0.2">
      <c r="B5946" s="149">
        <v>34975</v>
      </c>
      <c r="C5946" s="61">
        <v>58.567172999999997</v>
      </c>
      <c r="D5946">
        <v>0</v>
      </c>
      <c r="E5946">
        <v>0</v>
      </c>
      <c r="F5946">
        <v>5944</v>
      </c>
      <c r="G5946">
        <f t="shared" ca="1" si="94"/>
        <v>-5.9117994148968268E-2</v>
      </c>
    </row>
    <row r="5947" spans="2:7" x14ac:dyDescent="0.2">
      <c r="B5947" s="149">
        <v>34974</v>
      </c>
      <c r="C5947" s="61">
        <v>58.567172999999997</v>
      </c>
      <c r="D5947">
        <v>0</v>
      </c>
      <c r="E5947">
        <v>0</v>
      </c>
      <c r="F5947">
        <v>5945</v>
      </c>
      <c r="G5947">
        <f t="shared" ca="1" si="94"/>
        <v>2.6561562308998338E-2</v>
      </c>
    </row>
    <row r="5948" spans="2:7" x14ac:dyDescent="0.2">
      <c r="B5948" s="149">
        <v>34971</v>
      </c>
      <c r="C5948" s="61">
        <v>58.567172999999997</v>
      </c>
      <c r="D5948">
        <v>1.8292950195142741E-2</v>
      </c>
      <c r="E5948">
        <v>1.8292950195142741E-2</v>
      </c>
      <c r="F5948">
        <v>5946</v>
      </c>
      <c r="G5948">
        <f t="shared" ca="1" si="94"/>
        <v>7.7118162245820049E-2</v>
      </c>
    </row>
    <row r="5949" spans="2:7" x14ac:dyDescent="0.2">
      <c r="B5949" s="149">
        <v>34970</v>
      </c>
      <c r="C5949" s="61">
        <v>57.515053000000002</v>
      </c>
      <c r="D5949">
        <v>-9.0634046013908093E-3</v>
      </c>
      <c r="E5949">
        <v>-9.0634046013908093E-3</v>
      </c>
      <c r="F5949">
        <v>5947</v>
      </c>
      <c r="G5949">
        <f t="shared" ca="1" si="94"/>
        <v>-2.1785860529519429E-2</v>
      </c>
    </row>
    <row r="5950" spans="2:7" x14ac:dyDescent="0.2">
      <c r="B5950" s="149">
        <v>34969</v>
      </c>
      <c r="C5950" s="61">
        <v>58.041103</v>
      </c>
      <c r="D5950">
        <v>-2.0710119472782267E-2</v>
      </c>
      <c r="E5950">
        <v>-2.0710119472782267E-2</v>
      </c>
      <c r="F5950">
        <v>5948</v>
      </c>
      <c r="G5950">
        <f t="shared" ca="1" si="94"/>
        <v>-2.8285223898025596E-3</v>
      </c>
    </row>
    <row r="5951" spans="2:7" x14ac:dyDescent="0.2">
      <c r="B5951" s="149">
        <v>34968</v>
      </c>
      <c r="C5951" s="61">
        <v>59.268562000000003</v>
      </c>
      <c r="D5951">
        <v>1.1975804261544366E-2</v>
      </c>
      <c r="E5951">
        <v>1.1975804261544366E-2</v>
      </c>
      <c r="F5951">
        <v>5949</v>
      </c>
      <c r="G5951">
        <f t="shared" ca="1" si="94"/>
        <v>-6.2401531931855166E-2</v>
      </c>
    </row>
    <row r="5952" spans="2:7" x14ac:dyDescent="0.2">
      <c r="B5952" s="149">
        <v>34967</v>
      </c>
      <c r="C5952" s="61">
        <v>58.567172999999997</v>
      </c>
      <c r="D5952">
        <v>2.454013648226076E-2</v>
      </c>
      <c r="E5952">
        <v>2.454013648226076E-2</v>
      </c>
      <c r="F5952">
        <v>5950</v>
      </c>
      <c r="G5952">
        <f t="shared" ca="1" si="94"/>
        <v>2.6514145582137855E-3</v>
      </c>
    </row>
    <row r="5953" spans="2:7" x14ac:dyDescent="0.2">
      <c r="B5953" s="149">
        <v>34964</v>
      </c>
      <c r="C5953" s="61">
        <v>57.164352000000001</v>
      </c>
      <c r="D5953">
        <v>1.8749788704817593E-2</v>
      </c>
      <c r="E5953">
        <v>1.8749788704817593E-2</v>
      </c>
      <c r="F5953">
        <v>5951</v>
      </c>
      <c r="G5953">
        <f t="shared" ca="1" si="94"/>
        <v>1.1444480571854106E-2</v>
      </c>
    </row>
    <row r="5954" spans="2:7" x14ac:dyDescent="0.2">
      <c r="B5954" s="149">
        <v>34963</v>
      </c>
      <c r="C5954" s="61">
        <v>56.112259000000002</v>
      </c>
      <c r="D5954">
        <v>2.2364633285136094E-2</v>
      </c>
      <c r="E5954">
        <v>2.2364633285136094E-2</v>
      </c>
      <c r="F5954">
        <v>5952</v>
      </c>
      <c r="G5954">
        <f t="shared" ca="1" si="94"/>
        <v>-2.8243539583850327E-2</v>
      </c>
    </row>
    <row r="5955" spans="2:7" x14ac:dyDescent="0.2">
      <c r="B5955" s="149">
        <v>34962</v>
      </c>
      <c r="C5955" s="61">
        <v>54.884780999999997</v>
      </c>
      <c r="D5955">
        <v>9.6773225071797742E-3</v>
      </c>
      <c r="E5955">
        <v>9.6773225071797742E-3</v>
      </c>
      <c r="F5955">
        <v>5953</v>
      </c>
      <c r="G5955">
        <f t="shared" ref="G5955:G6018" ca="1" si="95">_xlfn.NORM.INV(RAND(),$N$5,$N$6)</f>
        <v>-2.1183814500530352E-2</v>
      </c>
    </row>
    <row r="5956" spans="2:7" x14ac:dyDescent="0.2">
      <c r="B5956" s="149">
        <v>34961</v>
      </c>
      <c r="C5956" s="61">
        <v>54.358733999999998</v>
      </c>
      <c r="D5956">
        <v>-3.2154933992844747E-3</v>
      </c>
      <c r="E5956">
        <v>-3.2154933992844747E-3</v>
      </c>
      <c r="F5956">
        <v>5954</v>
      </c>
      <c r="G5956">
        <f t="shared" ca="1" si="95"/>
        <v>3.1813486950602682E-2</v>
      </c>
    </row>
    <row r="5957" spans="2:7" x14ac:dyDescent="0.2">
      <c r="B5957" s="149">
        <v>34960</v>
      </c>
      <c r="C5957" s="61">
        <v>54.534087999999997</v>
      </c>
      <c r="D5957">
        <v>0</v>
      </c>
      <c r="E5957">
        <v>0</v>
      </c>
      <c r="F5957">
        <v>5955</v>
      </c>
      <c r="G5957">
        <f t="shared" ca="1" si="95"/>
        <v>-7.7604854085561642E-2</v>
      </c>
    </row>
    <row r="5958" spans="2:7" x14ac:dyDescent="0.2">
      <c r="B5958" s="149">
        <v>34957</v>
      </c>
      <c r="C5958" s="61">
        <v>54.534087999999997</v>
      </c>
      <c r="D5958">
        <v>-3.2052600203628964E-3</v>
      </c>
      <c r="E5958">
        <v>-3.2052600203628964E-3</v>
      </c>
      <c r="F5958">
        <v>5956</v>
      </c>
      <c r="G5958">
        <f t="shared" ca="1" si="95"/>
        <v>1.0764196554161137E-2</v>
      </c>
    </row>
    <row r="5959" spans="2:7" x14ac:dyDescent="0.2">
      <c r="B5959" s="149">
        <v>34956</v>
      </c>
      <c r="C5959" s="61">
        <v>54.709446</v>
      </c>
      <c r="D5959">
        <v>6.4518058864285084E-3</v>
      </c>
      <c r="E5959">
        <v>6.4518058864285084E-3</v>
      </c>
      <c r="F5959">
        <v>5957</v>
      </c>
      <c r="G5959">
        <f t="shared" ca="1" si="95"/>
        <v>3.6331682913627761E-2</v>
      </c>
    </row>
    <row r="5960" spans="2:7" x14ac:dyDescent="0.2">
      <c r="B5960" s="149">
        <v>34955</v>
      </c>
      <c r="C5960" s="61">
        <v>54.358733999999998</v>
      </c>
      <c r="D5960">
        <v>3.2361579161494583E-3</v>
      </c>
      <c r="E5960">
        <v>3.2361579161494583E-3</v>
      </c>
      <c r="F5960">
        <v>5958</v>
      </c>
      <c r="G5960">
        <f t="shared" ca="1" si="95"/>
        <v>-1.1843421604314177E-2</v>
      </c>
    </row>
    <row r="5961" spans="2:7" x14ac:dyDescent="0.2">
      <c r="B5961" s="149">
        <v>34954</v>
      </c>
      <c r="C5961" s="61">
        <v>54.183388000000001</v>
      </c>
      <c r="D5961">
        <v>0</v>
      </c>
      <c r="E5961">
        <v>0</v>
      </c>
      <c r="F5961">
        <v>5959</v>
      </c>
      <c r="G5961">
        <f t="shared" ca="1" si="95"/>
        <v>-1.2647585592456254E-3</v>
      </c>
    </row>
    <row r="5962" spans="2:7" x14ac:dyDescent="0.2">
      <c r="B5962" s="149">
        <v>34953</v>
      </c>
      <c r="C5962" s="61">
        <v>54.183388000000001</v>
      </c>
      <c r="D5962">
        <v>3.2467389391186859E-3</v>
      </c>
      <c r="E5962">
        <v>3.2467389391186859E-3</v>
      </c>
      <c r="F5962">
        <v>5960</v>
      </c>
      <c r="G5962">
        <f t="shared" ca="1" si="95"/>
        <v>1.4527577617074461E-2</v>
      </c>
    </row>
    <row r="5963" spans="2:7" x14ac:dyDescent="0.2">
      <c r="B5963" s="149">
        <v>34950</v>
      </c>
      <c r="C5963" s="61">
        <v>54.008037999999999</v>
      </c>
      <c r="D5963">
        <v>1.986749889568561E-2</v>
      </c>
      <c r="E5963">
        <v>1.986749889568561E-2</v>
      </c>
      <c r="F5963">
        <v>5961</v>
      </c>
      <c r="G5963">
        <f t="shared" ca="1" si="95"/>
        <v>1.3420607178071428E-2</v>
      </c>
    </row>
    <row r="5964" spans="2:7" x14ac:dyDescent="0.2">
      <c r="B5964" s="149">
        <v>34949</v>
      </c>
      <c r="C5964" s="61">
        <v>52.955936000000001</v>
      </c>
      <c r="D5964">
        <v>0</v>
      </c>
      <c r="E5964">
        <v>0</v>
      </c>
      <c r="F5964">
        <v>5962</v>
      </c>
      <c r="G5964">
        <f t="shared" ca="1" si="95"/>
        <v>5.7239696502020682E-3</v>
      </c>
    </row>
    <row r="5965" spans="2:7" x14ac:dyDescent="0.2">
      <c r="B5965" s="149">
        <v>34948</v>
      </c>
      <c r="C5965" s="61">
        <v>52.955936000000001</v>
      </c>
      <c r="D5965">
        <v>1.0033322595183795E-2</v>
      </c>
      <c r="E5965">
        <v>1.0033322595183795E-2</v>
      </c>
      <c r="F5965">
        <v>5963</v>
      </c>
      <c r="G5965">
        <f t="shared" ca="1" si="95"/>
        <v>-4.5848861418278115E-3</v>
      </c>
    </row>
    <row r="5966" spans="2:7" x14ac:dyDescent="0.2">
      <c r="B5966" s="149">
        <v>34947</v>
      </c>
      <c r="C5966" s="61">
        <v>52.42989</v>
      </c>
      <c r="D5966">
        <v>-1.6447312821680111E-2</v>
      </c>
      <c r="E5966">
        <v>-1.6447312821680111E-2</v>
      </c>
      <c r="F5966">
        <v>5964</v>
      </c>
      <c r="G5966">
        <f t="shared" ca="1" si="95"/>
        <v>-4.1243968749776504E-2</v>
      </c>
    </row>
    <row r="5967" spans="2:7" x14ac:dyDescent="0.2">
      <c r="B5967" s="149">
        <v>34946</v>
      </c>
      <c r="C5967" s="61">
        <v>53.306640999999999</v>
      </c>
      <c r="D5967">
        <v>0</v>
      </c>
      <c r="E5967">
        <v>0</v>
      </c>
      <c r="F5967">
        <v>5965</v>
      </c>
      <c r="G5967">
        <f t="shared" ca="1" si="95"/>
        <v>5.763922565833789E-3</v>
      </c>
    </row>
    <row r="5968" spans="2:7" x14ac:dyDescent="0.2">
      <c r="B5968" s="149">
        <v>34943</v>
      </c>
      <c r="C5968" s="61">
        <v>53.306640999999999</v>
      </c>
      <c r="D5968">
        <v>-3.2788042062302574E-3</v>
      </c>
      <c r="E5968">
        <v>-3.2788042062302574E-3</v>
      </c>
      <c r="F5968">
        <v>5966</v>
      </c>
      <c r="G5968">
        <f t="shared" ca="1" si="95"/>
        <v>2.5214977901844859E-2</v>
      </c>
    </row>
    <row r="5969" spans="2:7" x14ac:dyDescent="0.2">
      <c r="B5969" s="149">
        <v>34942</v>
      </c>
      <c r="C5969" s="61">
        <v>53.481997999999997</v>
      </c>
      <c r="D5969">
        <v>3.2895901281793055E-3</v>
      </c>
      <c r="E5969">
        <v>3.2895901281793055E-3</v>
      </c>
      <c r="F5969">
        <v>5967</v>
      </c>
      <c r="G5969">
        <f t="shared" ca="1" si="95"/>
        <v>-2.2030882056215225E-2</v>
      </c>
    </row>
    <row r="5970" spans="2:7" x14ac:dyDescent="0.2">
      <c r="B5970" s="149">
        <v>34941</v>
      </c>
      <c r="C5970" s="61">
        <v>53.306640999999999</v>
      </c>
      <c r="D5970">
        <v>0</v>
      </c>
      <c r="E5970">
        <v>0</v>
      </c>
      <c r="F5970">
        <v>5968</v>
      </c>
      <c r="G5970">
        <f t="shared" ca="1" si="95"/>
        <v>-2.7083922658868585E-3</v>
      </c>
    </row>
    <row r="5971" spans="2:7" x14ac:dyDescent="0.2">
      <c r="B5971" s="149">
        <v>34940</v>
      </c>
      <c r="C5971" s="61">
        <v>53.306640999999999</v>
      </c>
      <c r="D5971">
        <v>0</v>
      </c>
      <c r="E5971">
        <v>0</v>
      </c>
      <c r="F5971">
        <v>5969</v>
      </c>
      <c r="G5971">
        <f t="shared" ca="1" si="95"/>
        <v>3.6345097889748726E-2</v>
      </c>
    </row>
    <row r="5972" spans="2:7" x14ac:dyDescent="0.2">
      <c r="B5972" s="149">
        <v>34939</v>
      </c>
      <c r="C5972" s="61">
        <v>53.306640999999999</v>
      </c>
      <c r="D5972">
        <v>-3.2788042062302574E-3</v>
      </c>
      <c r="E5972">
        <v>-3.2788042062302574E-3</v>
      </c>
      <c r="F5972">
        <v>5970</v>
      </c>
      <c r="G5972">
        <f t="shared" ca="1" si="95"/>
        <v>4.8043011868135269E-2</v>
      </c>
    </row>
    <row r="5973" spans="2:7" x14ac:dyDescent="0.2">
      <c r="B5973" s="149">
        <v>34936</v>
      </c>
      <c r="C5973" s="61">
        <v>53.481997999999997</v>
      </c>
      <c r="D5973">
        <v>-1.6128705278529869E-2</v>
      </c>
      <c r="E5973">
        <v>-1.6128705278529869E-2</v>
      </c>
      <c r="F5973">
        <v>5971</v>
      </c>
      <c r="G5973">
        <f t="shared" ca="1" si="95"/>
        <v>-3.1663989309789101E-2</v>
      </c>
    </row>
    <row r="5974" spans="2:7" x14ac:dyDescent="0.2">
      <c r="B5974" s="149">
        <v>34935</v>
      </c>
      <c r="C5974" s="61">
        <v>54.358733999999998</v>
      </c>
      <c r="D5974">
        <v>3.2361579161494583E-3</v>
      </c>
      <c r="E5974">
        <v>3.2361579161494583E-3</v>
      </c>
      <c r="F5974">
        <v>5972</v>
      </c>
      <c r="G5974">
        <f t="shared" ca="1" si="95"/>
        <v>9.3764510650667487E-2</v>
      </c>
    </row>
    <row r="5975" spans="2:7" x14ac:dyDescent="0.2">
      <c r="B5975" s="149">
        <v>34934</v>
      </c>
      <c r="C5975" s="61">
        <v>54.183388000000001</v>
      </c>
      <c r="D5975">
        <v>0</v>
      </c>
      <c r="E5975">
        <v>0</v>
      </c>
      <c r="F5975">
        <v>5973</v>
      </c>
      <c r="G5975">
        <f t="shared" ca="1" si="95"/>
        <v>2.1089568205509873E-2</v>
      </c>
    </row>
    <row r="5976" spans="2:7" x14ac:dyDescent="0.2">
      <c r="B5976" s="149">
        <v>34933</v>
      </c>
      <c r="C5976" s="61">
        <v>54.183388000000001</v>
      </c>
      <c r="D5976">
        <v>-6.4308401013325146E-3</v>
      </c>
      <c r="E5976">
        <v>-6.4308401013325146E-3</v>
      </c>
      <c r="F5976">
        <v>5974</v>
      </c>
      <c r="G5976">
        <f t="shared" ca="1" si="95"/>
        <v>-2.5117397019428118E-2</v>
      </c>
    </row>
    <row r="5977" spans="2:7" x14ac:dyDescent="0.2">
      <c r="B5977" s="149">
        <v>34932</v>
      </c>
      <c r="C5977" s="61">
        <v>54.534087999999997</v>
      </c>
      <c r="D5977">
        <v>3.2258661505987002E-3</v>
      </c>
      <c r="E5977">
        <v>3.2258661505987002E-3</v>
      </c>
      <c r="F5977">
        <v>5975</v>
      </c>
      <c r="G5977">
        <f t="shared" ca="1" si="95"/>
        <v>-6.4803436703071166E-3</v>
      </c>
    </row>
    <row r="5978" spans="2:7" x14ac:dyDescent="0.2">
      <c r="B5978" s="149">
        <v>34929</v>
      </c>
      <c r="C5978" s="61">
        <v>54.358733999999998</v>
      </c>
      <c r="D5978">
        <v>0</v>
      </c>
      <c r="E5978">
        <v>0</v>
      </c>
      <c r="F5978">
        <v>5976</v>
      </c>
      <c r="G5978">
        <f t="shared" ca="1" si="95"/>
        <v>-3.7604349185917381E-2</v>
      </c>
    </row>
    <row r="5979" spans="2:7" x14ac:dyDescent="0.2">
      <c r="B5979" s="149">
        <v>34928</v>
      </c>
      <c r="C5979" s="61">
        <v>54.358733999999998</v>
      </c>
      <c r="D5979">
        <v>1.6393104835013852E-2</v>
      </c>
      <c r="E5979">
        <v>1.6393104835013852E-2</v>
      </c>
      <c r="F5979">
        <v>5977</v>
      </c>
      <c r="G5979">
        <f t="shared" ca="1" si="95"/>
        <v>-7.1167297630014576E-4</v>
      </c>
    </row>
    <row r="5980" spans="2:7" x14ac:dyDescent="0.2">
      <c r="B5980" s="149">
        <v>34927</v>
      </c>
      <c r="C5980" s="61">
        <v>53.481997999999997</v>
      </c>
      <c r="D5980">
        <v>1.3289204481359826E-2</v>
      </c>
      <c r="E5980">
        <v>1.3289204481359826E-2</v>
      </c>
      <c r="F5980">
        <v>5978</v>
      </c>
      <c r="G5980">
        <f t="shared" ca="1" si="95"/>
        <v>1.913110450312271E-2</v>
      </c>
    </row>
    <row r="5981" spans="2:7" x14ac:dyDescent="0.2">
      <c r="B5981" s="149">
        <v>34926</v>
      </c>
      <c r="C5981" s="61">
        <v>52.780586</v>
      </c>
      <c r="D5981">
        <v>0</v>
      </c>
      <c r="E5981">
        <v>0</v>
      </c>
      <c r="F5981">
        <v>5979</v>
      </c>
      <c r="G5981">
        <f t="shared" ca="1" si="95"/>
        <v>-7.178751295476779E-4</v>
      </c>
    </row>
    <row r="5982" spans="2:7" x14ac:dyDescent="0.2">
      <c r="B5982" s="149">
        <v>34925</v>
      </c>
      <c r="C5982" s="61">
        <v>52.780586</v>
      </c>
      <c r="D5982">
        <v>-3.3112435214062057E-3</v>
      </c>
      <c r="E5982">
        <v>-3.3112435214062057E-3</v>
      </c>
      <c r="F5982">
        <v>5980</v>
      </c>
      <c r="G5982">
        <f t="shared" ca="1" si="95"/>
        <v>6.8075590332223185E-2</v>
      </c>
    </row>
    <row r="5983" spans="2:7" x14ac:dyDescent="0.2">
      <c r="B5983" s="149">
        <v>34922</v>
      </c>
      <c r="C5983" s="61">
        <v>52.955936000000001</v>
      </c>
      <c r="D5983">
        <v>3.3222442812590536E-3</v>
      </c>
      <c r="E5983">
        <v>3.3222442812590536E-3</v>
      </c>
      <c r="F5983">
        <v>5981</v>
      </c>
      <c r="G5983">
        <f t="shared" ca="1" si="95"/>
        <v>2.7031997718161109E-2</v>
      </c>
    </row>
    <row r="5984" spans="2:7" x14ac:dyDescent="0.2">
      <c r="B5984" s="149">
        <v>34921</v>
      </c>
      <c r="C5984" s="61">
        <v>52.780586</v>
      </c>
      <c r="D5984">
        <v>0</v>
      </c>
      <c r="E5984">
        <v>0</v>
      </c>
      <c r="F5984">
        <v>5982</v>
      </c>
      <c r="G5984">
        <f t="shared" ca="1" si="95"/>
        <v>-5.9583282100379588E-2</v>
      </c>
    </row>
    <row r="5985" spans="2:7" x14ac:dyDescent="0.2">
      <c r="B5985" s="149">
        <v>34920</v>
      </c>
      <c r="C5985" s="61">
        <v>52.780586</v>
      </c>
      <c r="D5985">
        <v>3.333470962239776E-3</v>
      </c>
      <c r="E5985">
        <v>3.333470962239776E-3</v>
      </c>
      <c r="F5985">
        <v>5983</v>
      </c>
      <c r="G5985">
        <f t="shared" ca="1" si="95"/>
        <v>5.9287982319925818E-2</v>
      </c>
    </row>
    <row r="5986" spans="2:7" x14ac:dyDescent="0.2">
      <c r="B5986" s="149">
        <v>34919</v>
      </c>
      <c r="C5986" s="61">
        <v>52.605227999999997</v>
      </c>
      <c r="D5986">
        <v>1.3513454152167729E-2</v>
      </c>
      <c r="E5986">
        <v>1.3513454152167729E-2</v>
      </c>
      <c r="F5986">
        <v>5984</v>
      </c>
      <c r="G5986">
        <f t="shared" ca="1" si="95"/>
        <v>-1.3736020788573521E-2</v>
      </c>
    </row>
    <row r="5987" spans="2:7" x14ac:dyDescent="0.2">
      <c r="B5987" s="149">
        <v>34918</v>
      </c>
      <c r="C5987" s="61">
        <v>51.903827999999997</v>
      </c>
      <c r="D5987">
        <v>-3.367199132075623E-3</v>
      </c>
      <c r="E5987">
        <v>-3.367199132075623E-3</v>
      </c>
      <c r="F5987">
        <v>5985</v>
      </c>
      <c r="G5987">
        <f t="shared" ca="1" si="95"/>
        <v>-5.770053844641726E-2</v>
      </c>
    </row>
    <row r="5988" spans="2:7" x14ac:dyDescent="0.2">
      <c r="B5988" s="149">
        <v>34915</v>
      </c>
      <c r="C5988" s="61">
        <v>52.079189</v>
      </c>
      <c r="D5988">
        <v>2.4137918286129614E-2</v>
      </c>
      <c r="E5988">
        <v>2.4137918286129614E-2</v>
      </c>
      <c r="F5988">
        <v>5986</v>
      </c>
      <c r="G5988">
        <f t="shared" ca="1" si="95"/>
        <v>-4.5010381030351251E-2</v>
      </c>
    </row>
    <row r="5989" spans="2:7" x14ac:dyDescent="0.2">
      <c r="B5989" s="149">
        <v>34914</v>
      </c>
      <c r="C5989" s="61">
        <v>50.851734</v>
      </c>
      <c r="D5989">
        <v>-2.356901141452105E-2</v>
      </c>
      <c r="E5989">
        <v>-2.356901141452105E-2</v>
      </c>
      <c r="F5989">
        <v>5987</v>
      </c>
      <c r="G5989">
        <f t="shared" ca="1" si="95"/>
        <v>-7.8698029817517112E-2</v>
      </c>
    </row>
    <row r="5990" spans="2:7" x14ac:dyDescent="0.2">
      <c r="B5990" s="149">
        <v>34913</v>
      </c>
      <c r="C5990" s="61">
        <v>52.079189</v>
      </c>
      <c r="D5990">
        <v>2.7681712861100136E-2</v>
      </c>
      <c r="E5990">
        <v>2.7681712861100136E-2</v>
      </c>
      <c r="F5990">
        <v>5988</v>
      </c>
      <c r="G5990">
        <f t="shared" ca="1" si="95"/>
        <v>-4.3181897749349031E-2</v>
      </c>
    </row>
    <row r="5991" spans="2:7" x14ac:dyDescent="0.2">
      <c r="B5991" s="149">
        <v>34912</v>
      </c>
      <c r="C5991" s="61">
        <v>50.676380000000002</v>
      </c>
      <c r="D5991">
        <v>6.9688493752333592E-3</v>
      </c>
      <c r="E5991">
        <v>6.9688493752333592E-3</v>
      </c>
      <c r="F5991">
        <v>5989</v>
      </c>
      <c r="G5991">
        <f t="shared" ca="1" si="95"/>
        <v>-2.1562108138583252E-2</v>
      </c>
    </row>
    <row r="5992" spans="2:7" x14ac:dyDescent="0.2">
      <c r="B5992" s="149">
        <v>34911</v>
      </c>
      <c r="C5992" s="61">
        <v>50.325668</v>
      </c>
      <c r="D5992">
        <v>3.4963282192821748E-3</v>
      </c>
      <c r="E5992">
        <v>3.4963282192821748E-3</v>
      </c>
      <c r="F5992">
        <v>5990</v>
      </c>
      <c r="G5992">
        <f t="shared" ca="1" si="95"/>
        <v>-1.2105088607619776E-2</v>
      </c>
    </row>
    <row r="5993" spans="2:7" x14ac:dyDescent="0.2">
      <c r="B5993" s="149">
        <v>34908</v>
      </c>
      <c r="C5993" s="61">
        <v>50.150326</v>
      </c>
      <c r="D5993">
        <v>-2.3890774885742906E-2</v>
      </c>
      <c r="E5993">
        <v>-2.3890774885742906E-2</v>
      </c>
      <c r="F5993">
        <v>5991</v>
      </c>
      <c r="G5993">
        <f t="shared" ca="1" si="95"/>
        <v>-6.1355752348572101E-2</v>
      </c>
    </row>
    <row r="5994" spans="2:7" x14ac:dyDescent="0.2">
      <c r="B5994" s="149">
        <v>34907</v>
      </c>
      <c r="C5994" s="61">
        <v>51.377780999999999</v>
      </c>
      <c r="D5994">
        <v>-1.6778317605572385E-2</v>
      </c>
      <c r="E5994">
        <v>-1.6778317605572385E-2</v>
      </c>
      <c r="F5994">
        <v>5992</v>
      </c>
      <c r="G5994">
        <f t="shared" ca="1" si="95"/>
        <v>-1.2077103458988698E-2</v>
      </c>
    </row>
    <row r="5995" spans="2:7" x14ac:dyDescent="0.2">
      <c r="B5995" s="149">
        <v>34906</v>
      </c>
      <c r="C5995" s="61">
        <v>52.254524000000004</v>
      </c>
      <c r="D5995">
        <v>1.3605245431165045E-2</v>
      </c>
      <c r="E5995">
        <v>1.3605245431165045E-2</v>
      </c>
      <c r="F5995">
        <v>5993</v>
      </c>
      <c r="G5995">
        <f t="shared" ca="1" si="95"/>
        <v>-1.3059736746135631E-2</v>
      </c>
    </row>
    <row r="5996" spans="2:7" x14ac:dyDescent="0.2">
      <c r="B5996" s="149">
        <v>34905</v>
      </c>
      <c r="C5996" s="61">
        <v>51.553131</v>
      </c>
      <c r="D5996">
        <v>-1.01011173580295E-2</v>
      </c>
      <c r="E5996">
        <v>-1.01011173580295E-2</v>
      </c>
      <c r="F5996">
        <v>5994</v>
      </c>
      <c r="G5996">
        <f t="shared" ca="1" si="95"/>
        <v>-3.2784715130289042E-2</v>
      </c>
    </row>
    <row r="5997" spans="2:7" x14ac:dyDescent="0.2">
      <c r="B5997" s="149">
        <v>34904</v>
      </c>
      <c r="C5997" s="61">
        <v>52.079189</v>
      </c>
      <c r="D5997">
        <v>0</v>
      </c>
      <c r="E5997">
        <v>0</v>
      </c>
      <c r="F5997">
        <v>5995</v>
      </c>
      <c r="G5997">
        <f t="shared" ca="1" si="95"/>
        <v>-3.8599735247815126E-2</v>
      </c>
    </row>
    <row r="5998" spans="2:7" x14ac:dyDescent="0.2">
      <c r="B5998" s="149">
        <v>34901</v>
      </c>
      <c r="C5998" s="61">
        <v>52.079189</v>
      </c>
      <c r="D5998">
        <v>-3.3554032565678714E-3</v>
      </c>
      <c r="E5998">
        <v>-3.3554032565678714E-3</v>
      </c>
      <c r="F5998">
        <v>5996</v>
      </c>
      <c r="G5998">
        <f t="shared" ca="1" si="95"/>
        <v>8.9114071522010667E-4</v>
      </c>
    </row>
    <row r="5999" spans="2:7" x14ac:dyDescent="0.2">
      <c r="B5999" s="149">
        <v>34900</v>
      </c>
      <c r="C5999" s="61">
        <v>52.254524000000004</v>
      </c>
      <c r="D5999">
        <v>2.0547715791072625E-2</v>
      </c>
      <c r="E5999">
        <v>2.0547715791072625E-2</v>
      </c>
      <c r="F5999">
        <v>5997</v>
      </c>
      <c r="G5999">
        <f t="shared" ca="1" si="95"/>
        <v>9.0602122737456242E-2</v>
      </c>
    </row>
    <row r="6000" spans="2:7" x14ac:dyDescent="0.2">
      <c r="B6000" s="149">
        <v>34899</v>
      </c>
      <c r="C6000" s="61">
        <v>51.202430999999997</v>
      </c>
      <c r="D6000">
        <v>-3.4129539382014508E-3</v>
      </c>
      <c r="E6000">
        <v>-3.4129539382014508E-3</v>
      </c>
      <c r="F6000">
        <v>5998</v>
      </c>
      <c r="G6000">
        <f t="shared" ca="1" si="95"/>
        <v>1.8657685186636468E-3</v>
      </c>
    </row>
    <row r="6001" spans="2:7" x14ac:dyDescent="0.2">
      <c r="B6001" s="149">
        <v>34898</v>
      </c>
      <c r="C6001" s="61">
        <v>51.377780999999999</v>
      </c>
      <c r="D6001">
        <v>-1.0135032814920673E-2</v>
      </c>
      <c r="E6001">
        <v>-1.0135032814920673E-2</v>
      </c>
      <c r="F6001">
        <v>5999</v>
      </c>
      <c r="G6001">
        <f t="shared" ca="1" si="95"/>
        <v>9.7710127714878497E-2</v>
      </c>
    </row>
    <row r="6002" spans="2:7" x14ac:dyDescent="0.2">
      <c r="B6002" s="149">
        <v>34897</v>
      </c>
      <c r="C6002" s="61">
        <v>51.903827999999997</v>
      </c>
      <c r="D6002">
        <v>3.3899707453167605E-3</v>
      </c>
      <c r="E6002">
        <v>3.3899707453167605E-3</v>
      </c>
      <c r="F6002">
        <v>6000</v>
      </c>
      <c r="G6002">
        <f t="shared" ca="1" si="95"/>
        <v>-1.8216876776049784E-3</v>
      </c>
    </row>
    <row r="6003" spans="2:7" x14ac:dyDescent="0.2">
      <c r="B6003" s="149">
        <v>34894</v>
      </c>
      <c r="C6003" s="61">
        <v>51.728470000000002</v>
      </c>
      <c r="D6003">
        <v>2.7874483454447166E-2</v>
      </c>
      <c r="E6003">
        <v>2.7874483454447166E-2</v>
      </c>
      <c r="F6003">
        <v>6001</v>
      </c>
      <c r="G6003">
        <f t="shared" ca="1" si="95"/>
        <v>-7.5978686674023025E-3</v>
      </c>
    </row>
    <row r="6004" spans="2:7" x14ac:dyDescent="0.2">
      <c r="B6004" s="149">
        <v>34893</v>
      </c>
      <c r="C6004" s="61">
        <v>50.325668</v>
      </c>
      <c r="D6004">
        <v>1.4134213526333518E-2</v>
      </c>
      <c r="E6004">
        <v>1.4134213526333518E-2</v>
      </c>
      <c r="F6004">
        <v>6002</v>
      </c>
      <c r="G6004">
        <f t="shared" ca="1" si="95"/>
        <v>-6.0388563272460352E-2</v>
      </c>
    </row>
    <row r="6005" spans="2:7" x14ac:dyDescent="0.2">
      <c r="B6005" s="149">
        <v>34892</v>
      </c>
      <c r="C6005" s="61">
        <v>49.624268000000001</v>
      </c>
      <c r="D6005">
        <v>1.4336791477344003E-2</v>
      </c>
      <c r="E6005">
        <v>1.4336791477344003E-2</v>
      </c>
      <c r="F6005">
        <v>6003</v>
      </c>
      <c r="G6005">
        <f t="shared" ca="1" si="95"/>
        <v>6.4439676803028428E-3</v>
      </c>
    </row>
    <row r="6006" spans="2:7" x14ac:dyDescent="0.2">
      <c r="B6006" s="149">
        <v>34891</v>
      </c>
      <c r="C6006" s="61">
        <v>48.922871000000001</v>
      </c>
      <c r="D6006">
        <v>3.5972706956353402E-3</v>
      </c>
      <c r="E6006">
        <v>3.5972706956353402E-3</v>
      </c>
      <c r="F6006">
        <v>6004</v>
      </c>
      <c r="G6006">
        <f t="shared" ca="1" si="95"/>
        <v>3.0153882669898276E-2</v>
      </c>
    </row>
    <row r="6007" spans="2:7" x14ac:dyDescent="0.2">
      <c r="B6007" s="149">
        <v>34890</v>
      </c>
      <c r="C6007" s="61">
        <v>48.747512999999998</v>
      </c>
      <c r="D6007">
        <v>-3.5843767222901285E-3</v>
      </c>
      <c r="E6007">
        <v>-3.5843767222901285E-3</v>
      </c>
      <c r="F6007">
        <v>6005</v>
      </c>
      <c r="G6007">
        <f t="shared" ca="1" si="95"/>
        <v>-3.1723717035439164E-2</v>
      </c>
    </row>
    <row r="6008" spans="2:7" x14ac:dyDescent="0.2">
      <c r="B6008" s="149">
        <v>34887</v>
      </c>
      <c r="C6008" s="61">
        <v>48.922871000000001</v>
      </c>
      <c r="D6008">
        <v>7.2201215453111863E-3</v>
      </c>
      <c r="E6008">
        <v>7.2201215453111863E-3</v>
      </c>
      <c r="F6008">
        <v>6006</v>
      </c>
      <c r="G6008">
        <f t="shared" ca="1" si="95"/>
        <v>-8.66488221384429E-3</v>
      </c>
    </row>
    <row r="6009" spans="2:7" x14ac:dyDescent="0.2">
      <c r="B6009" s="149">
        <v>34886</v>
      </c>
      <c r="C6009" s="61">
        <v>48.572173999999997</v>
      </c>
      <c r="D6009">
        <v>1.4652115656557356E-2</v>
      </c>
      <c r="E6009">
        <v>1.4652115656557356E-2</v>
      </c>
      <c r="F6009">
        <v>6007</v>
      </c>
      <c r="G6009">
        <f t="shared" ca="1" si="95"/>
        <v>-5.8539606936690899E-2</v>
      </c>
    </row>
    <row r="6010" spans="2:7" x14ac:dyDescent="0.2">
      <c r="B6010" s="149">
        <v>34885</v>
      </c>
      <c r="C6010" s="61">
        <v>47.870766000000003</v>
      </c>
      <c r="D6010">
        <v>3.6767064600186591E-3</v>
      </c>
      <c r="E6010">
        <v>3.6767064600186591E-3</v>
      </c>
      <c r="F6010">
        <v>6008</v>
      </c>
      <c r="G6010">
        <f t="shared" ca="1" si="95"/>
        <v>1.7984782248204521E-2</v>
      </c>
    </row>
    <row r="6011" spans="2:7" x14ac:dyDescent="0.2">
      <c r="B6011" s="149">
        <v>34884</v>
      </c>
      <c r="C6011" s="61">
        <v>47.695404000000003</v>
      </c>
      <c r="D6011">
        <v>-7.2994043721997179E-3</v>
      </c>
      <c r="E6011">
        <v>-7.2994043721997179E-3</v>
      </c>
      <c r="F6011">
        <v>6009</v>
      </c>
      <c r="G6011">
        <f t="shared" ca="1" si="95"/>
        <v>-3.7108257514991222E-2</v>
      </c>
    </row>
    <row r="6012" spans="2:7" x14ac:dyDescent="0.2">
      <c r="B6012" s="149">
        <v>34883</v>
      </c>
      <c r="C6012" s="61">
        <v>48.046112000000001</v>
      </c>
      <c r="D6012">
        <v>-2.8368849544765554E-2</v>
      </c>
      <c r="E6012">
        <v>-2.8368849544765554E-2</v>
      </c>
      <c r="F6012">
        <v>6010</v>
      </c>
      <c r="G6012">
        <f t="shared" ca="1" si="95"/>
        <v>-1.1828730785193007E-2</v>
      </c>
    </row>
    <row r="6013" spans="2:7" x14ac:dyDescent="0.2">
      <c r="B6013" s="149">
        <v>34880</v>
      </c>
      <c r="C6013" s="61">
        <v>49.448920999999999</v>
      </c>
      <c r="D6013">
        <v>-1.0526289039241533E-2</v>
      </c>
      <c r="E6013">
        <v>-1.0526289039241533E-2</v>
      </c>
      <c r="F6013">
        <v>6011</v>
      </c>
      <c r="G6013">
        <f t="shared" ca="1" si="95"/>
        <v>6.8051598069330504E-2</v>
      </c>
    </row>
    <row r="6014" spans="2:7" x14ac:dyDescent="0.2">
      <c r="B6014" s="149">
        <v>34879</v>
      </c>
      <c r="C6014" s="61">
        <v>49.974972000000001</v>
      </c>
      <c r="D6014">
        <v>-1.0416699256763655E-2</v>
      </c>
      <c r="E6014">
        <v>-1.0416699256763655E-2</v>
      </c>
      <c r="F6014">
        <v>6012</v>
      </c>
      <c r="G6014">
        <f t="shared" ca="1" si="95"/>
        <v>-1.009411085691235E-2</v>
      </c>
    </row>
    <row r="6015" spans="2:7" x14ac:dyDescent="0.2">
      <c r="B6015" s="149">
        <v>34878</v>
      </c>
      <c r="C6015" s="61">
        <v>50.501026000000003</v>
      </c>
      <c r="D6015">
        <v>2.4911188176101658E-2</v>
      </c>
      <c r="E6015">
        <v>2.4911188176101658E-2</v>
      </c>
      <c r="F6015">
        <v>6013</v>
      </c>
      <c r="G6015">
        <f t="shared" ca="1" si="95"/>
        <v>1.6073247663773289E-2</v>
      </c>
    </row>
    <row r="6016" spans="2:7" x14ac:dyDescent="0.2">
      <c r="B6016" s="149">
        <v>34877</v>
      </c>
      <c r="C6016" s="61">
        <v>49.273563000000003</v>
      </c>
      <c r="D6016">
        <v>-7.0672075203204576E-3</v>
      </c>
      <c r="E6016">
        <v>-7.0672075203204576E-3</v>
      </c>
      <c r="F6016">
        <v>6014</v>
      </c>
      <c r="G6016">
        <f t="shared" ca="1" si="95"/>
        <v>1.3033911529587586E-2</v>
      </c>
    </row>
    <row r="6017" spans="2:7" x14ac:dyDescent="0.2">
      <c r="B6017" s="149">
        <v>34876</v>
      </c>
      <c r="C6017" s="61">
        <v>49.624268000000001</v>
      </c>
      <c r="D6017">
        <v>-2.7491234308694799E-2</v>
      </c>
      <c r="E6017">
        <v>-2.7491234308694799E-2</v>
      </c>
      <c r="F6017">
        <v>6015</v>
      </c>
      <c r="G6017">
        <f t="shared" ca="1" si="95"/>
        <v>1.9094734877169926E-2</v>
      </c>
    </row>
    <row r="6018" spans="2:7" x14ac:dyDescent="0.2">
      <c r="B6018" s="149">
        <v>34873</v>
      </c>
      <c r="C6018" s="61">
        <v>51.027065</v>
      </c>
      <c r="D6018">
        <v>-1.3559361024982976E-2</v>
      </c>
      <c r="E6018">
        <v>-1.3559361024982976E-2</v>
      </c>
      <c r="F6018">
        <v>6016</v>
      </c>
      <c r="G6018">
        <f t="shared" ca="1" si="95"/>
        <v>-4.1587980261190913E-2</v>
      </c>
    </row>
    <row r="6019" spans="2:7" x14ac:dyDescent="0.2">
      <c r="B6019" s="149">
        <v>34872</v>
      </c>
      <c r="C6019" s="61">
        <v>51.728470000000002</v>
      </c>
      <c r="D6019">
        <v>-1.6666746506639896E-2</v>
      </c>
      <c r="E6019">
        <v>-1.6666746506639896E-2</v>
      </c>
      <c r="F6019">
        <v>6017</v>
      </c>
      <c r="G6019">
        <f t="shared" ref="G6019:G6082" ca="1" si="96">_xlfn.NORM.INV(RAND(),$N$5,$N$6)</f>
        <v>-4.1249920143761429E-2</v>
      </c>
    </row>
    <row r="6020" spans="2:7" x14ac:dyDescent="0.2">
      <c r="B6020" s="149">
        <v>34871</v>
      </c>
      <c r="C6020" s="61">
        <v>52.605227999999997</v>
      </c>
      <c r="D6020">
        <v>-3.3223958521415961E-3</v>
      </c>
      <c r="E6020">
        <v>-3.3223958521415961E-3</v>
      </c>
      <c r="F6020">
        <v>6018</v>
      </c>
      <c r="G6020">
        <f t="shared" ca="1" si="96"/>
        <v>4.2756426517885249E-2</v>
      </c>
    </row>
    <row r="6021" spans="2:7" x14ac:dyDescent="0.2">
      <c r="B6021" s="149">
        <v>34870</v>
      </c>
      <c r="C6021" s="61">
        <v>52.780586</v>
      </c>
      <c r="D6021">
        <v>0</v>
      </c>
      <c r="E6021">
        <v>0</v>
      </c>
      <c r="F6021">
        <v>6019</v>
      </c>
      <c r="G6021">
        <f t="shared" ca="1" si="96"/>
        <v>-8.1758881667135033E-3</v>
      </c>
    </row>
    <row r="6022" spans="2:7" x14ac:dyDescent="0.2">
      <c r="B6022" s="149">
        <v>34869</v>
      </c>
      <c r="C6022" s="61">
        <v>52.780586</v>
      </c>
      <c r="D6022">
        <v>1.3467894056491549E-2</v>
      </c>
      <c r="E6022">
        <v>1.3467894056491549E-2</v>
      </c>
      <c r="F6022">
        <v>6020</v>
      </c>
      <c r="G6022">
        <f t="shared" ca="1" si="96"/>
        <v>-3.973114497237789E-2</v>
      </c>
    </row>
    <row r="6023" spans="2:7" x14ac:dyDescent="0.2">
      <c r="B6023" s="149">
        <v>34866</v>
      </c>
      <c r="C6023" s="61">
        <v>52.079189</v>
      </c>
      <c r="D6023">
        <v>3.8461624357137771E-2</v>
      </c>
      <c r="E6023">
        <v>3.8461624357137771E-2</v>
      </c>
      <c r="F6023">
        <v>6021</v>
      </c>
      <c r="G6023">
        <f t="shared" ca="1" si="96"/>
        <v>2.7480160506934484E-3</v>
      </c>
    </row>
    <row r="6024" spans="2:7" x14ac:dyDescent="0.2">
      <c r="B6024" s="149">
        <v>34865</v>
      </c>
      <c r="C6024" s="61">
        <v>50.150326</v>
      </c>
      <c r="D6024">
        <v>0</v>
      </c>
      <c r="E6024">
        <v>0</v>
      </c>
      <c r="F6024">
        <v>6022</v>
      </c>
      <c r="G6024">
        <f t="shared" ca="1" si="96"/>
        <v>3.487730009921209E-2</v>
      </c>
    </row>
    <row r="6025" spans="2:7" x14ac:dyDescent="0.2">
      <c r="B6025" s="149">
        <v>34864</v>
      </c>
      <c r="C6025" s="61">
        <v>50.150326</v>
      </c>
      <c r="D6025">
        <v>7.0425451123010494E-3</v>
      </c>
      <c r="E6025">
        <v>7.0425451123010494E-3</v>
      </c>
      <c r="F6025">
        <v>6023</v>
      </c>
      <c r="G6025">
        <f t="shared" ca="1" si="96"/>
        <v>-2.2274904740528376E-2</v>
      </c>
    </row>
    <row r="6026" spans="2:7" x14ac:dyDescent="0.2">
      <c r="B6026" s="149">
        <v>34863</v>
      </c>
      <c r="C6026" s="61">
        <v>49.799610000000001</v>
      </c>
      <c r="D6026">
        <v>0</v>
      </c>
      <c r="E6026">
        <v>0</v>
      </c>
      <c r="F6026">
        <v>6024</v>
      </c>
      <c r="G6026">
        <f t="shared" ca="1" si="96"/>
        <v>1.0711126979938628E-2</v>
      </c>
    </row>
    <row r="6027" spans="2:7" x14ac:dyDescent="0.2">
      <c r="B6027" s="149">
        <v>34862</v>
      </c>
      <c r="C6027" s="61">
        <v>49.799610000000001</v>
      </c>
      <c r="D6027">
        <v>-6.9932945201592201E-3</v>
      </c>
      <c r="E6027">
        <v>-6.9932945201592201E-3</v>
      </c>
      <c r="F6027">
        <v>6025</v>
      </c>
      <c r="G6027">
        <f t="shared" ca="1" si="96"/>
        <v>7.2182358065025253E-3</v>
      </c>
    </row>
    <row r="6028" spans="2:7" x14ac:dyDescent="0.2">
      <c r="B6028" s="149">
        <v>34859</v>
      </c>
      <c r="C6028" s="61">
        <v>50.150326</v>
      </c>
      <c r="D6028">
        <v>3.5088363831399178E-3</v>
      </c>
      <c r="E6028">
        <v>3.5088363831399178E-3</v>
      </c>
      <c r="F6028">
        <v>6026</v>
      </c>
      <c r="G6028">
        <f t="shared" ca="1" si="96"/>
        <v>1.5031394835060004E-2</v>
      </c>
    </row>
    <row r="6029" spans="2:7" x14ac:dyDescent="0.2">
      <c r="B6029" s="149">
        <v>34858</v>
      </c>
      <c r="C6029" s="61">
        <v>49.974972000000001</v>
      </c>
      <c r="D6029">
        <v>0</v>
      </c>
      <c r="E6029">
        <v>0</v>
      </c>
      <c r="F6029">
        <v>6027</v>
      </c>
      <c r="G6029">
        <f t="shared" ca="1" si="96"/>
        <v>2.6584613930756354E-2</v>
      </c>
    </row>
    <row r="6030" spans="2:7" x14ac:dyDescent="0.2">
      <c r="B6030" s="149">
        <v>34857</v>
      </c>
      <c r="C6030" s="61">
        <v>49.974972000000001</v>
      </c>
      <c r="D6030">
        <v>7.0671264873593976E-3</v>
      </c>
      <c r="E6030">
        <v>7.0671264873593976E-3</v>
      </c>
      <c r="F6030">
        <v>6028</v>
      </c>
      <c r="G6030">
        <f t="shared" ca="1" si="96"/>
        <v>-2.2901574956125249E-2</v>
      </c>
    </row>
    <row r="6031" spans="2:7" x14ac:dyDescent="0.2">
      <c r="B6031" s="149">
        <v>34856</v>
      </c>
      <c r="C6031" s="61">
        <v>49.624271</v>
      </c>
      <c r="D6031">
        <v>1.6014237061296076E-2</v>
      </c>
      <c r="E6031">
        <v>1.6014237061296076E-2</v>
      </c>
      <c r="F6031">
        <v>6029</v>
      </c>
      <c r="G6031">
        <f t="shared" ca="1" si="96"/>
        <v>-6.436929316963616E-2</v>
      </c>
    </row>
    <row r="6032" spans="2:7" x14ac:dyDescent="0.2">
      <c r="B6032" s="149">
        <v>34855</v>
      </c>
      <c r="C6032" s="61">
        <v>48.842101999999997</v>
      </c>
      <c r="D6032">
        <v>1.7824971927094507E-3</v>
      </c>
      <c r="E6032">
        <v>1.7824971927094507E-3</v>
      </c>
      <c r="F6032">
        <v>6030</v>
      </c>
      <c r="G6032">
        <f t="shared" ca="1" si="96"/>
        <v>3.6978316896298921E-2</v>
      </c>
    </row>
    <row r="6033" spans="2:7" x14ac:dyDescent="0.2">
      <c r="B6033" s="149">
        <v>34852</v>
      </c>
      <c r="C6033" s="61">
        <v>48.755195999999998</v>
      </c>
      <c r="D6033">
        <v>-1.7513103618187201E-2</v>
      </c>
      <c r="E6033">
        <v>-1.7513103618187201E-2</v>
      </c>
      <c r="F6033">
        <v>6031</v>
      </c>
      <c r="G6033">
        <f t="shared" ca="1" si="96"/>
        <v>-1.7363602378401181E-2</v>
      </c>
    </row>
    <row r="6034" spans="2:7" x14ac:dyDescent="0.2">
      <c r="B6034" s="149">
        <v>34851</v>
      </c>
      <c r="C6034" s="61">
        <v>49.624271</v>
      </c>
      <c r="D6034">
        <v>7.0548041085760618E-3</v>
      </c>
      <c r="E6034">
        <v>7.0548041085760618E-3</v>
      </c>
      <c r="F6034">
        <v>6032</v>
      </c>
      <c r="G6034">
        <f t="shared" ca="1" si="96"/>
        <v>-2.3171398665321717E-2</v>
      </c>
    </row>
    <row r="6035" spans="2:7" x14ac:dyDescent="0.2">
      <c r="B6035" s="149">
        <v>34850</v>
      </c>
      <c r="C6035" s="61">
        <v>49.276634000000001</v>
      </c>
      <c r="D6035">
        <v>7.9999786089327604E-2</v>
      </c>
      <c r="E6035">
        <v>7.9999786089327604E-2</v>
      </c>
      <c r="F6035">
        <v>6033</v>
      </c>
      <c r="G6035">
        <f t="shared" ca="1" si="96"/>
        <v>1.2057140604439871E-5</v>
      </c>
    </row>
    <row r="6036" spans="2:7" x14ac:dyDescent="0.2">
      <c r="B6036" s="149">
        <v>34849</v>
      </c>
      <c r="C6036" s="61">
        <v>45.626522000000001</v>
      </c>
      <c r="D6036">
        <v>7.6776846426319647E-3</v>
      </c>
      <c r="E6036">
        <v>7.6776846426319647E-3</v>
      </c>
      <c r="F6036">
        <v>6034</v>
      </c>
      <c r="G6036">
        <f t="shared" ca="1" si="96"/>
        <v>-1.8252478821883227E-2</v>
      </c>
    </row>
    <row r="6037" spans="2:7" x14ac:dyDescent="0.2">
      <c r="B6037" s="149">
        <v>34848</v>
      </c>
      <c r="C6037" s="61">
        <v>45.278885000000002</v>
      </c>
      <c r="D6037">
        <v>1.9231290511203185E-3</v>
      </c>
      <c r="E6037">
        <v>1.9231290511203185E-3</v>
      </c>
      <c r="F6037">
        <v>6035</v>
      </c>
      <c r="G6037">
        <f t="shared" ca="1" si="96"/>
        <v>2.1595117166782959E-2</v>
      </c>
    </row>
    <row r="6038" spans="2:7" x14ac:dyDescent="0.2">
      <c r="B6038" s="149">
        <v>34845</v>
      </c>
      <c r="C6038" s="61">
        <v>45.191974999999999</v>
      </c>
      <c r="D6038">
        <v>2.3621798445059853E-2</v>
      </c>
      <c r="E6038">
        <v>2.3621798445059853E-2</v>
      </c>
      <c r="F6038">
        <v>6036</v>
      </c>
      <c r="G6038">
        <f t="shared" ca="1" si="96"/>
        <v>-1.1406718835111445E-2</v>
      </c>
    </row>
    <row r="6039" spans="2:7" x14ac:dyDescent="0.2">
      <c r="B6039" s="149">
        <v>34844</v>
      </c>
      <c r="C6039" s="61">
        <v>44.149093999999998</v>
      </c>
      <c r="D6039">
        <v>0</v>
      </c>
      <c r="E6039">
        <v>0</v>
      </c>
      <c r="F6039">
        <v>6037</v>
      </c>
      <c r="G6039">
        <f t="shared" ca="1" si="96"/>
        <v>-7.499569475588292E-3</v>
      </c>
    </row>
    <row r="6040" spans="2:7" x14ac:dyDescent="0.2">
      <c r="B6040" s="149">
        <v>34843</v>
      </c>
      <c r="C6040" s="61">
        <v>44.149093999999998</v>
      </c>
      <c r="D6040">
        <v>5.9407775131644766E-3</v>
      </c>
      <c r="E6040">
        <v>5.9407775131644766E-3</v>
      </c>
      <c r="F6040">
        <v>6038</v>
      </c>
      <c r="G6040">
        <f t="shared" ca="1" si="96"/>
        <v>-2.4747843328283732E-2</v>
      </c>
    </row>
    <row r="6041" spans="2:7" x14ac:dyDescent="0.2">
      <c r="B6041" s="149">
        <v>34842</v>
      </c>
      <c r="C6041" s="61">
        <v>43.888362999999998</v>
      </c>
      <c r="D6041">
        <v>-5.905693104370383E-3</v>
      </c>
      <c r="E6041">
        <v>-5.905693104370383E-3</v>
      </c>
      <c r="F6041">
        <v>6039</v>
      </c>
      <c r="G6041">
        <f t="shared" ca="1" si="96"/>
        <v>-1.2683232178517309E-2</v>
      </c>
    </row>
    <row r="6042" spans="2:7" x14ac:dyDescent="0.2">
      <c r="B6042" s="149">
        <v>34841</v>
      </c>
      <c r="C6042" s="61">
        <v>44.149093999999998</v>
      </c>
      <c r="D6042">
        <v>-2.307668562836657E-2</v>
      </c>
      <c r="E6042">
        <v>-2.307668562836657E-2</v>
      </c>
      <c r="F6042">
        <v>6040</v>
      </c>
      <c r="G6042">
        <f t="shared" ca="1" si="96"/>
        <v>-4.6369177984472133E-2</v>
      </c>
    </row>
    <row r="6043" spans="2:7" x14ac:dyDescent="0.2">
      <c r="B6043" s="149">
        <v>34838</v>
      </c>
      <c r="C6043" s="61">
        <v>45.191974999999999</v>
      </c>
      <c r="D6043">
        <v>-3.8315210832302001E-3</v>
      </c>
      <c r="E6043">
        <v>-3.8315210832302001E-3</v>
      </c>
      <c r="F6043">
        <v>6041</v>
      </c>
      <c r="G6043">
        <f t="shared" ca="1" si="96"/>
        <v>3.9061317141668578E-2</v>
      </c>
    </row>
    <row r="6044" spans="2:7" x14ac:dyDescent="0.2">
      <c r="B6044" s="149">
        <v>34837</v>
      </c>
      <c r="C6044" s="61">
        <v>45.365794999999999</v>
      </c>
      <c r="D6044">
        <v>1.953130653507102E-2</v>
      </c>
      <c r="E6044">
        <v>1.953130653507102E-2</v>
      </c>
      <c r="F6044">
        <v>6042</v>
      </c>
      <c r="G6044">
        <f t="shared" ca="1" si="96"/>
        <v>-4.0700960528576025E-2</v>
      </c>
    </row>
    <row r="6045" spans="2:7" x14ac:dyDescent="0.2">
      <c r="B6045" s="149">
        <v>34836</v>
      </c>
      <c r="C6045" s="61">
        <v>44.496715999999999</v>
      </c>
      <c r="D6045">
        <v>4.4898075350601412E-2</v>
      </c>
      <c r="E6045">
        <v>4.4898075350601412E-2</v>
      </c>
      <c r="F6045">
        <v>6043</v>
      </c>
      <c r="G6045">
        <f t="shared" ca="1" si="96"/>
        <v>-4.9889500091752526E-2</v>
      </c>
    </row>
    <row r="6046" spans="2:7" x14ac:dyDescent="0.2">
      <c r="B6046" s="149">
        <v>34835</v>
      </c>
      <c r="C6046" s="61">
        <v>42.584743000000003</v>
      </c>
      <c r="D6046">
        <v>2.0833201488399979E-2</v>
      </c>
      <c r="E6046">
        <v>2.0833201488399979E-2</v>
      </c>
      <c r="F6046">
        <v>6044</v>
      </c>
      <c r="G6046">
        <f t="shared" ca="1" si="96"/>
        <v>1.5339884885451434E-3</v>
      </c>
    </row>
    <row r="6047" spans="2:7" x14ac:dyDescent="0.2">
      <c r="B6047" s="149">
        <v>34834</v>
      </c>
      <c r="C6047" s="61">
        <v>41.715671999999998</v>
      </c>
      <c r="D6047">
        <v>-8.2645193952306378E-3</v>
      </c>
      <c r="E6047">
        <v>-8.2645193952306378E-3</v>
      </c>
      <c r="F6047">
        <v>6045</v>
      </c>
      <c r="G6047">
        <f t="shared" ca="1" si="96"/>
        <v>2.2759924318706905E-2</v>
      </c>
    </row>
    <row r="6048" spans="2:7" x14ac:dyDescent="0.2">
      <c r="B6048" s="149">
        <v>34831</v>
      </c>
      <c r="C6048" s="61">
        <v>42.063305</v>
      </c>
      <c r="D6048">
        <v>2.0704493561203422E-3</v>
      </c>
      <c r="E6048">
        <v>2.0704493561203422E-3</v>
      </c>
      <c r="F6048">
        <v>6046</v>
      </c>
      <c r="G6048">
        <f t="shared" ca="1" si="96"/>
        <v>-2.3395719548757335E-3</v>
      </c>
    </row>
    <row r="6049" spans="2:7" x14ac:dyDescent="0.2">
      <c r="B6049" s="149">
        <v>34830</v>
      </c>
      <c r="C6049" s="61">
        <v>41.976394999999997</v>
      </c>
      <c r="D6049">
        <v>0</v>
      </c>
      <c r="E6049">
        <v>0</v>
      </c>
      <c r="F6049">
        <v>6047</v>
      </c>
      <c r="G6049">
        <f t="shared" ca="1" si="96"/>
        <v>7.6294100197241005E-3</v>
      </c>
    </row>
    <row r="6050" spans="2:7" x14ac:dyDescent="0.2">
      <c r="B6050" s="149">
        <v>34829</v>
      </c>
      <c r="C6050" s="61">
        <v>41.976394999999997</v>
      </c>
      <c r="D6050">
        <v>6.2500011985902734E-3</v>
      </c>
      <c r="E6050">
        <v>6.2500011985902734E-3</v>
      </c>
      <c r="F6050">
        <v>6048</v>
      </c>
      <c r="G6050">
        <f t="shared" ca="1" si="96"/>
        <v>-3.1802709734591308E-3</v>
      </c>
    </row>
    <row r="6051" spans="2:7" x14ac:dyDescent="0.2">
      <c r="B6051" s="149">
        <v>34828</v>
      </c>
      <c r="C6051" s="61">
        <v>41.715671999999998</v>
      </c>
      <c r="D6051">
        <v>-2.0408036746869768E-2</v>
      </c>
      <c r="E6051">
        <v>-2.0408036746869768E-2</v>
      </c>
      <c r="F6051">
        <v>6049</v>
      </c>
      <c r="G6051">
        <f t="shared" ca="1" si="96"/>
        <v>-4.1951949843425915E-2</v>
      </c>
    </row>
    <row r="6052" spans="2:7" x14ac:dyDescent="0.2">
      <c r="B6052" s="149">
        <v>34827</v>
      </c>
      <c r="C6052" s="61">
        <v>42.584743000000003</v>
      </c>
      <c r="D6052">
        <v>-1.2594693285274117E-2</v>
      </c>
      <c r="E6052">
        <v>-1.2594693285274117E-2</v>
      </c>
      <c r="F6052">
        <v>6050</v>
      </c>
      <c r="G6052">
        <f t="shared" ca="1" si="96"/>
        <v>4.4909826879386567E-3</v>
      </c>
    </row>
    <row r="6053" spans="2:7" x14ac:dyDescent="0.2">
      <c r="B6053" s="149">
        <v>34824</v>
      </c>
      <c r="C6053" s="61">
        <v>43.127926000000002</v>
      </c>
      <c r="D6053">
        <v>4.4736999944672125E-2</v>
      </c>
      <c r="E6053">
        <v>4.4736999944672125E-2</v>
      </c>
      <c r="F6053">
        <v>6051</v>
      </c>
      <c r="G6053">
        <f t="shared" ca="1" si="96"/>
        <v>-3.3469523141970707E-2</v>
      </c>
    </row>
    <row r="6054" spans="2:7" x14ac:dyDescent="0.2">
      <c r="B6054" s="149">
        <v>34823</v>
      </c>
      <c r="C6054" s="61">
        <v>41.281131999999999</v>
      </c>
      <c r="D6054">
        <v>4.9723542237677582E-2</v>
      </c>
      <c r="E6054">
        <v>4.9723542237677582E-2</v>
      </c>
      <c r="F6054">
        <v>6052</v>
      </c>
      <c r="G6054">
        <f t="shared" ca="1" si="96"/>
        <v>3.4138752150366339E-2</v>
      </c>
    </row>
    <row r="6055" spans="2:7" x14ac:dyDescent="0.2">
      <c r="B6055" s="149">
        <v>34822</v>
      </c>
      <c r="C6055" s="61">
        <v>39.325718000000002</v>
      </c>
      <c r="D6055">
        <v>4.6243045071699927E-2</v>
      </c>
      <c r="E6055">
        <v>4.6243045071699927E-2</v>
      </c>
      <c r="F6055">
        <v>6053</v>
      </c>
      <c r="G6055">
        <f t="shared" ca="1" si="96"/>
        <v>-9.4572951287602736E-2</v>
      </c>
    </row>
    <row r="6056" spans="2:7" x14ac:dyDescent="0.2">
      <c r="B6056" s="149">
        <v>34821</v>
      </c>
      <c r="C6056" s="61">
        <v>37.587555000000002</v>
      </c>
      <c r="D6056">
        <v>-4.4199142149165593E-2</v>
      </c>
      <c r="E6056">
        <v>-4.4199142149165593E-2</v>
      </c>
      <c r="F6056">
        <v>6054</v>
      </c>
      <c r="G6056">
        <f t="shared" ca="1" si="96"/>
        <v>3.5276443815041255E-3</v>
      </c>
    </row>
    <row r="6057" spans="2:7" x14ac:dyDescent="0.2">
      <c r="B6057" s="149">
        <v>34820</v>
      </c>
      <c r="C6057" s="61">
        <v>39.325718000000002</v>
      </c>
      <c r="D6057">
        <v>0</v>
      </c>
      <c r="E6057">
        <v>0</v>
      </c>
      <c r="F6057">
        <v>6055</v>
      </c>
      <c r="G6057">
        <f t="shared" ca="1" si="96"/>
        <v>8.3564405241309175E-2</v>
      </c>
    </row>
    <row r="6058" spans="2:7" x14ac:dyDescent="0.2">
      <c r="B6058" s="149">
        <v>34817</v>
      </c>
      <c r="C6058" s="61">
        <v>39.325718000000002</v>
      </c>
      <c r="D6058">
        <v>-2.6881628899887679E-2</v>
      </c>
      <c r="E6058">
        <v>-2.6881628899887679E-2</v>
      </c>
      <c r="F6058">
        <v>6056</v>
      </c>
      <c r="G6058">
        <f t="shared" ca="1" si="96"/>
        <v>-8.7451015082186334E-2</v>
      </c>
    </row>
    <row r="6059" spans="2:7" x14ac:dyDescent="0.2">
      <c r="B6059" s="149">
        <v>34816</v>
      </c>
      <c r="C6059" s="61">
        <v>40.412059999999997</v>
      </c>
      <c r="D6059">
        <v>-5.3476146419349337E-3</v>
      </c>
      <c r="E6059">
        <v>-5.3476146419349337E-3</v>
      </c>
      <c r="F6059">
        <v>6057</v>
      </c>
      <c r="G6059">
        <f t="shared" ca="1" si="96"/>
        <v>-7.9584648113534523E-2</v>
      </c>
    </row>
    <row r="6060" spans="2:7" x14ac:dyDescent="0.2">
      <c r="B6060" s="149">
        <v>34815</v>
      </c>
      <c r="C6060" s="61">
        <v>40.629330000000003</v>
      </c>
      <c r="D6060">
        <v>-1.5789344148798935E-2</v>
      </c>
      <c r="E6060">
        <v>-1.5789344148798935E-2</v>
      </c>
      <c r="F6060">
        <v>6058</v>
      </c>
      <c r="G6060">
        <f t="shared" ca="1" si="96"/>
        <v>-3.0468998752720793E-3</v>
      </c>
    </row>
    <row r="6061" spans="2:7" x14ac:dyDescent="0.2">
      <c r="B6061" s="149">
        <v>34814</v>
      </c>
      <c r="C6061" s="61">
        <v>41.281131999999999</v>
      </c>
      <c r="D6061">
        <v>-2.0618545939322525E-2</v>
      </c>
      <c r="E6061">
        <v>-2.0618545939322525E-2</v>
      </c>
      <c r="F6061">
        <v>6059</v>
      </c>
      <c r="G6061">
        <f t="shared" ca="1" si="96"/>
        <v>2.4753866531391556E-4</v>
      </c>
    </row>
    <row r="6062" spans="2:7" x14ac:dyDescent="0.2">
      <c r="B6062" s="149">
        <v>34813</v>
      </c>
      <c r="C6062" s="61">
        <v>42.150207999999999</v>
      </c>
      <c r="D6062">
        <v>-2.2670183583602024E-2</v>
      </c>
      <c r="E6062">
        <v>-2.2670183583602024E-2</v>
      </c>
      <c r="F6062">
        <v>6060</v>
      </c>
      <c r="G6062">
        <f t="shared" ca="1" si="96"/>
        <v>-2.0028045926839395E-2</v>
      </c>
    </row>
    <row r="6063" spans="2:7" x14ac:dyDescent="0.2">
      <c r="B6063" s="149">
        <v>34810</v>
      </c>
      <c r="C6063" s="61">
        <v>43.127926000000002</v>
      </c>
      <c r="D6063">
        <v>2.5256120070455013E-3</v>
      </c>
      <c r="E6063">
        <v>2.5256120070455013E-3</v>
      </c>
      <c r="F6063">
        <v>6061</v>
      </c>
      <c r="G6063">
        <f t="shared" ca="1" si="96"/>
        <v>-3.0554175275036018E-2</v>
      </c>
    </row>
    <row r="6064" spans="2:7" x14ac:dyDescent="0.2">
      <c r="B6064" s="149">
        <v>34809</v>
      </c>
      <c r="C6064" s="61">
        <v>43.019275999999998</v>
      </c>
      <c r="D6064">
        <v>-2.5192493606115986E-3</v>
      </c>
      <c r="E6064">
        <v>-2.5192493606115986E-3</v>
      </c>
      <c r="F6064">
        <v>6062</v>
      </c>
      <c r="G6064">
        <f t="shared" ca="1" si="96"/>
        <v>-4.0109966233078546E-2</v>
      </c>
    </row>
    <row r="6065" spans="2:7" x14ac:dyDescent="0.2">
      <c r="B6065" s="149">
        <v>34808</v>
      </c>
      <c r="C6065" s="61">
        <v>43.127926000000002</v>
      </c>
      <c r="D6065">
        <v>2.3196042116802911E-2</v>
      </c>
      <c r="E6065">
        <v>2.3196042116802911E-2</v>
      </c>
      <c r="F6065">
        <v>6063</v>
      </c>
      <c r="G6065">
        <f t="shared" ca="1" si="96"/>
        <v>4.9920600999727185E-2</v>
      </c>
    </row>
    <row r="6066" spans="2:7" x14ac:dyDescent="0.2">
      <c r="B6066" s="149">
        <v>34807</v>
      </c>
      <c r="C6066" s="61">
        <v>42.150207999999999</v>
      </c>
      <c r="D6066">
        <v>-5.1284842488541118E-3</v>
      </c>
      <c r="E6066">
        <v>-5.1284842488541118E-3</v>
      </c>
      <c r="F6066">
        <v>6064</v>
      </c>
      <c r="G6066">
        <f t="shared" ca="1" si="96"/>
        <v>-9.8160520999101171E-3</v>
      </c>
    </row>
    <row r="6067" spans="2:7" x14ac:dyDescent="0.2">
      <c r="B6067" s="149">
        <v>34806</v>
      </c>
      <c r="C6067" s="61">
        <v>42.367488999999999</v>
      </c>
      <c r="D6067">
        <v>1.0362926845507915E-2</v>
      </c>
      <c r="E6067">
        <v>1.0362926845507915E-2</v>
      </c>
      <c r="F6067">
        <v>6065</v>
      </c>
      <c r="G6067">
        <f t="shared" ca="1" si="96"/>
        <v>-4.3731850727669781E-3</v>
      </c>
    </row>
    <row r="6068" spans="2:7" x14ac:dyDescent="0.2">
      <c r="B6068" s="149">
        <v>34803</v>
      </c>
      <c r="C6068" s="61">
        <v>41.932941</v>
      </c>
      <c r="D6068">
        <v>0</v>
      </c>
      <c r="E6068">
        <v>0</v>
      </c>
      <c r="F6068">
        <v>6066</v>
      </c>
      <c r="G6068">
        <f t="shared" ca="1" si="96"/>
        <v>-3.5424917042019825E-2</v>
      </c>
    </row>
    <row r="6069" spans="2:7" x14ac:dyDescent="0.2">
      <c r="B6069" s="149">
        <v>34802</v>
      </c>
      <c r="C6069" s="61">
        <v>41.932941</v>
      </c>
      <c r="D6069">
        <v>0</v>
      </c>
      <c r="E6069">
        <v>0</v>
      </c>
      <c r="F6069">
        <v>6067</v>
      </c>
      <c r="G6069">
        <f t="shared" ca="1" si="96"/>
        <v>-2.0650533940467397E-2</v>
      </c>
    </row>
    <row r="6070" spans="2:7" x14ac:dyDescent="0.2">
      <c r="B6070" s="149">
        <v>34801</v>
      </c>
      <c r="C6070" s="61">
        <v>41.932941</v>
      </c>
      <c r="D6070">
        <v>0</v>
      </c>
      <c r="E6070">
        <v>0</v>
      </c>
      <c r="F6070">
        <v>6068</v>
      </c>
      <c r="G6070">
        <f t="shared" ca="1" si="96"/>
        <v>-1.9828519527832083E-2</v>
      </c>
    </row>
    <row r="6071" spans="2:7" x14ac:dyDescent="0.2">
      <c r="B6071" s="149">
        <v>34800</v>
      </c>
      <c r="C6071" s="61">
        <v>41.932941</v>
      </c>
      <c r="D6071">
        <v>0</v>
      </c>
      <c r="E6071">
        <v>0</v>
      </c>
      <c r="F6071">
        <v>6069</v>
      </c>
      <c r="G6071">
        <f t="shared" ca="1" si="96"/>
        <v>7.5402705824092642E-2</v>
      </c>
    </row>
    <row r="6072" spans="2:7" x14ac:dyDescent="0.2">
      <c r="B6072" s="149">
        <v>34799</v>
      </c>
      <c r="C6072" s="61">
        <v>41.932941</v>
      </c>
      <c r="D6072">
        <v>0</v>
      </c>
      <c r="E6072">
        <v>0</v>
      </c>
      <c r="F6072">
        <v>6070</v>
      </c>
      <c r="G6072">
        <f t="shared" ca="1" si="96"/>
        <v>6.0802053586271254E-3</v>
      </c>
    </row>
    <row r="6073" spans="2:7" x14ac:dyDescent="0.2">
      <c r="B6073" s="149">
        <v>34796</v>
      </c>
      <c r="C6073" s="61">
        <v>41.932941</v>
      </c>
      <c r="D6073">
        <v>-1.0256638055656296E-2</v>
      </c>
      <c r="E6073">
        <v>-1.0256638055656296E-2</v>
      </c>
      <c r="F6073">
        <v>6071</v>
      </c>
      <c r="G6073">
        <f t="shared" ca="1" si="96"/>
        <v>-5.4417561913423671E-3</v>
      </c>
    </row>
    <row r="6074" spans="2:7" x14ac:dyDescent="0.2">
      <c r="B6074" s="149">
        <v>34795</v>
      </c>
      <c r="C6074" s="61">
        <v>42.367488999999999</v>
      </c>
      <c r="D6074">
        <v>2.6316066138883973E-2</v>
      </c>
      <c r="E6074">
        <v>2.6316066138883973E-2</v>
      </c>
      <c r="F6074">
        <v>6072</v>
      </c>
      <c r="G6074">
        <f t="shared" ca="1" si="96"/>
        <v>8.688641331239233E-2</v>
      </c>
    </row>
    <row r="6075" spans="2:7" x14ac:dyDescent="0.2">
      <c r="B6075" s="149">
        <v>34794</v>
      </c>
      <c r="C6075" s="61">
        <v>41.281131999999999</v>
      </c>
      <c r="D6075">
        <v>3.2608419410024549E-2</v>
      </c>
      <c r="E6075">
        <v>3.2608419410024549E-2</v>
      </c>
      <c r="F6075">
        <v>6073</v>
      </c>
      <c r="G6075">
        <f t="shared" ca="1" si="96"/>
        <v>-5.5790462226103447E-2</v>
      </c>
    </row>
    <row r="6076" spans="2:7" x14ac:dyDescent="0.2">
      <c r="B6076" s="149">
        <v>34793</v>
      </c>
      <c r="C6076" s="61">
        <v>39.977528</v>
      </c>
      <c r="D6076">
        <v>5.747138355224015E-2</v>
      </c>
      <c r="E6076">
        <v>5.747138355224015E-2</v>
      </c>
      <c r="F6076">
        <v>6074</v>
      </c>
      <c r="G6076">
        <f t="shared" ca="1" si="96"/>
        <v>1.2859631271864633E-2</v>
      </c>
    </row>
    <row r="6077" spans="2:7" x14ac:dyDescent="0.2">
      <c r="B6077" s="149">
        <v>34792</v>
      </c>
      <c r="C6077" s="61">
        <v>37.804831999999998</v>
      </c>
      <c r="D6077">
        <v>3.5714629147174701E-2</v>
      </c>
      <c r="E6077">
        <v>3.5714629147174701E-2</v>
      </c>
      <c r="F6077">
        <v>6075</v>
      </c>
      <c r="G6077">
        <f t="shared" ca="1" si="96"/>
        <v>-2.9834977655519403E-3</v>
      </c>
    </row>
    <row r="6078" spans="2:7" x14ac:dyDescent="0.2">
      <c r="B6078" s="149">
        <v>34789</v>
      </c>
      <c r="C6078" s="61">
        <v>36.501204999999999</v>
      </c>
      <c r="D6078">
        <v>-5.9174013261931412E-3</v>
      </c>
      <c r="E6078">
        <v>-5.9174013261931412E-3</v>
      </c>
      <c r="F6078">
        <v>6076</v>
      </c>
      <c r="G6078">
        <f t="shared" ca="1" si="96"/>
        <v>5.1358665066630692E-2</v>
      </c>
    </row>
    <row r="6079" spans="2:7" x14ac:dyDescent="0.2">
      <c r="B6079" s="149">
        <v>34788</v>
      </c>
      <c r="C6079" s="61">
        <v>36.718482999999999</v>
      </c>
      <c r="D6079">
        <v>5.9526253996272267E-3</v>
      </c>
      <c r="E6079">
        <v>5.9526253996272267E-3</v>
      </c>
      <c r="F6079">
        <v>6077</v>
      </c>
      <c r="G6079">
        <f t="shared" ca="1" si="96"/>
        <v>6.4432332746775178E-2</v>
      </c>
    </row>
    <row r="6080" spans="2:7" x14ac:dyDescent="0.2">
      <c r="B6080" s="149">
        <v>34787</v>
      </c>
      <c r="C6080" s="61">
        <v>36.501204999999999</v>
      </c>
      <c r="D6080">
        <v>-2.3256119506475315E-2</v>
      </c>
      <c r="E6080">
        <v>-2.3256119506475315E-2</v>
      </c>
      <c r="F6080">
        <v>6078</v>
      </c>
      <c r="G6080">
        <f t="shared" ca="1" si="96"/>
        <v>-8.8842128172102724E-3</v>
      </c>
    </row>
    <row r="6081" spans="2:7" x14ac:dyDescent="0.2">
      <c r="B6081" s="149">
        <v>34786</v>
      </c>
      <c r="C6081" s="61">
        <v>37.370292999999997</v>
      </c>
      <c r="D6081">
        <v>-1.1494271420119018E-2</v>
      </c>
      <c r="E6081">
        <v>-1.1494271420119018E-2</v>
      </c>
      <c r="F6081">
        <v>6079</v>
      </c>
      <c r="G6081">
        <f t="shared" ca="1" si="96"/>
        <v>-2.7910199942209366E-2</v>
      </c>
    </row>
    <row r="6082" spans="2:7" x14ac:dyDescent="0.2">
      <c r="B6082" s="149">
        <v>34785</v>
      </c>
      <c r="C6082" s="61">
        <v>37.804831999999998</v>
      </c>
      <c r="D6082">
        <v>-1.136349936773275E-2</v>
      </c>
      <c r="E6082">
        <v>-1.136349936773275E-2</v>
      </c>
      <c r="F6082">
        <v>6080</v>
      </c>
      <c r="G6082">
        <f t="shared" ca="1" si="96"/>
        <v>-8.9319009460007759E-2</v>
      </c>
    </row>
    <row r="6083" spans="2:7" x14ac:dyDescent="0.2">
      <c r="B6083" s="149">
        <v>34782</v>
      </c>
      <c r="C6083" s="61">
        <v>38.239364999999999</v>
      </c>
      <c r="D6083">
        <v>-1.1235795554815624E-2</v>
      </c>
      <c r="E6083">
        <v>-1.1235795554815624E-2</v>
      </c>
      <c r="F6083">
        <v>6081</v>
      </c>
      <c r="G6083">
        <f t="shared" ref="G6083:G6146" ca="1" si="97">_xlfn.NORM.INV(RAND(),$N$5,$N$6)</f>
        <v>-6.9129434456854217E-4</v>
      </c>
    </row>
    <row r="6084" spans="2:7" x14ac:dyDescent="0.2">
      <c r="B6084" s="149">
        <v>34781</v>
      </c>
      <c r="C6084" s="61">
        <v>38.673896999999997</v>
      </c>
      <c r="D6084">
        <v>-5.5867945770935803E-3</v>
      </c>
      <c r="E6084">
        <v>-5.5867945770935803E-3</v>
      </c>
      <c r="F6084">
        <v>6082</v>
      </c>
      <c r="G6084">
        <f t="shared" ca="1" si="97"/>
        <v>-1.8124672318377121E-2</v>
      </c>
    </row>
    <row r="6085" spans="2:7" x14ac:dyDescent="0.2">
      <c r="B6085" s="149">
        <v>34780</v>
      </c>
      <c r="C6085" s="61">
        <v>38.891173999999999</v>
      </c>
      <c r="D6085">
        <v>0</v>
      </c>
      <c r="E6085">
        <v>0</v>
      </c>
      <c r="F6085">
        <v>6083</v>
      </c>
      <c r="G6085">
        <f t="shared" ca="1" si="97"/>
        <v>-4.3468748299760614E-2</v>
      </c>
    </row>
    <row r="6086" spans="2:7" x14ac:dyDescent="0.2">
      <c r="B6086" s="149">
        <v>34779</v>
      </c>
      <c r="C6086" s="61">
        <v>38.891173999999999</v>
      </c>
      <c r="D6086">
        <v>0</v>
      </c>
      <c r="E6086">
        <v>0</v>
      </c>
      <c r="F6086">
        <v>6084</v>
      </c>
      <c r="G6086">
        <f t="shared" ca="1" si="97"/>
        <v>-2.1841296467454738E-2</v>
      </c>
    </row>
    <row r="6087" spans="2:7" x14ac:dyDescent="0.2">
      <c r="B6087" s="149">
        <v>34778</v>
      </c>
      <c r="C6087" s="61">
        <v>38.891173999999999</v>
      </c>
      <c r="D6087">
        <v>0</v>
      </c>
      <c r="E6087">
        <v>0</v>
      </c>
      <c r="F6087">
        <v>6085</v>
      </c>
      <c r="G6087">
        <f t="shared" ca="1" si="97"/>
        <v>-3.4654719424822136E-2</v>
      </c>
    </row>
    <row r="6088" spans="2:7" x14ac:dyDescent="0.2">
      <c r="B6088" s="149">
        <v>34775</v>
      </c>
      <c r="C6088" s="61">
        <v>38.891173999999999</v>
      </c>
      <c r="D6088">
        <v>0</v>
      </c>
      <c r="E6088">
        <v>0</v>
      </c>
      <c r="F6088">
        <v>6086</v>
      </c>
      <c r="G6088">
        <f t="shared" ca="1" si="97"/>
        <v>1.2648110741277116E-3</v>
      </c>
    </row>
    <row r="6089" spans="2:7" x14ac:dyDescent="0.2">
      <c r="B6089" s="149">
        <v>34774</v>
      </c>
      <c r="C6089" s="61">
        <v>38.891173999999999</v>
      </c>
      <c r="D6089">
        <v>-3.2432462018087374E-2</v>
      </c>
      <c r="E6089">
        <v>-3.2432462018087374E-2</v>
      </c>
      <c r="F6089">
        <v>6087</v>
      </c>
      <c r="G6089">
        <f t="shared" ca="1" si="97"/>
        <v>-4.310537005248332E-2</v>
      </c>
    </row>
    <row r="6090" spans="2:7" x14ac:dyDescent="0.2">
      <c r="B6090" s="149">
        <v>34773</v>
      </c>
      <c r="C6090" s="61">
        <v>40.194789999999998</v>
      </c>
      <c r="D6090">
        <v>-5.3763653721190952E-3</v>
      </c>
      <c r="E6090">
        <v>-5.3763653721190952E-3</v>
      </c>
      <c r="F6090">
        <v>6088</v>
      </c>
      <c r="G6090">
        <f t="shared" ca="1" si="97"/>
        <v>1.8437783816303691E-2</v>
      </c>
    </row>
    <row r="6091" spans="2:7" x14ac:dyDescent="0.2">
      <c r="B6091" s="149">
        <v>34772</v>
      </c>
      <c r="C6091" s="61">
        <v>40.412059999999997</v>
      </c>
      <c r="D6091">
        <v>2.197800752720128E-2</v>
      </c>
      <c r="E6091">
        <v>2.197800752720128E-2</v>
      </c>
      <c r="F6091">
        <v>6089</v>
      </c>
      <c r="G6091">
        <f t="shared" ca="1" si="97"/>
        <v>-1.7479404671201682E-2</v>
      </c>
    </row>
    <row r="6092" spans="2:7" x14ac:dyDescent="0.2">
      <c r="B6092" s="149">
        <v>34771</v>
      </c>
      <c r="C6092" s="61">
        <v>39.542983999999997</v>
      </c>
      <c r="D6092">
        <v>-1.6216181251351248E-2</v>
      </c>
      <c r="E6092">
        <v>-1.6216181251351248E-2</v>
      </c>
      <c r="F6092">
        <v>6090</v>
      </c>
      <c r="G6092">
        <f t="shared" ca="1" si="97"/>
        <v>-6.4510258205093757E-3</v>
      </c>
    </row>
    <row r="6093" spans="2:7" x14ac:dyDescent="0.2">
      <c r="B6093" s="149">
        <v>34768</v>
      </c>
      <c r="C6093" s="61">
        <v>40.194789999999998</v>
      </c>
      <c r="D6093">
        <v>-5.3763653721190952E-3</v>
      </c>
      <c r="E6093">
        <v>-5.3763653721190952E-3</v>
      </c>
      <c r="F6093">
        <v>6091</v>
      </c>
      <c r="G6093">
        <f t="shared" ca="1" si="97"/>
        <v>-1.0320028824734611E-2</v>
      </c>
    </row>
    <row r="6094" spans="2:7" x14ac:dyDescent="0.2">
      <c r="B6094" s="149">
        <v>34767</v>
      </c>
      <c r="C6094" s="61">
        <v>40.412059999999997</v>
      </c>
      <c r="D6094">
        <v>-8.0000314203226858E-3</v>
      </c>
      <c r="E6094">
        <v>-8.0000314203226858E-3</v>
      </c>
      <c r="F6094">
        <v>6092</v>
      </c>
      <c r="G6094">
        <f t="shared" ca="1" si="97"/>
        <v>1.6411153272700381E-2</v>
      </c>
    </row>
    <row r="6095" spans="2:7" x14ac:dyDescent="0.2">
      <c r="B6095" s="149">
        <v>34766</v>
      </c>
      <c r="C6095" s="61">
        <v>40.737965000000003</v>
      </c>
      <c r="D6095">
        <v>-1.3157754491809887E-2</v>
      </c>
      <c r="E6095">
        <v>-1.3157754491809887E-2</v>
      </c>
      <c r="F6095">
        <v>6093</v>
      </c>
      <c r="G6095">
        <f t="shared" ca="1" si="97"/>
        <v>2.6598981007813126E-2</v>
      </c>
    </row>
    <row r="6096" spans="2:7" x14ac:dyDescent="0.2">
      <c r="B6096" s="149">
        <v>34765</v>
      </c>
      <c r="C6096" s="61">
        <v>41.281131999999999</v>
      </c>
      <c r="D6096">
        <v>-1.0416708617327282E-2</v>
      </c>
      <c r="E6096">
        <v>-1.0416708617327282E-2</v>
      </c>
      <c r="F6096">
        <v>6094</v>
      </c>
      <c r="G6096">
        <f t="shared" ca="1" si="97"/>
        <v>-6.4139195353384887E-2</v>
      </c>
    </row>
    <row r="6097" spans="2:7" x14ac:dyDescent="0.2">
      <c r="B6097" s="149">
        <v>34764</v>
      </c>
      <c r="C6097" s="61">
        <v>41.715671999999998</v>
      </c>
      <c r="D6097">
        <v>-1.0309225520310633E-2</v>
      </c>
      <c r="E6097">
        <v>-1.0309225520310633E-2</v>
      </c>
      <c r="F6097">
        <v>6095</v>
      </c>
      <c r="G6097">
        <f t="shared" ca="1" si="97"/>
        <v>-4.8039172779139501E-2</v>
      </c>
    </row>
    <row r="6098" spans="2:7" x14ac:dyDescent="0.2">
      <c r="B6098" s="149">
        <v>34761</v>
      </c>
      <c r="C6098" s="61">
        <v>42.150207999999999</v>
      </c>
      <c r="D6098">
        <v>5.181296489554588E-3</v>
      </c>
      <c r="E6098">
        <v>5.181296489554588E-3</v>
      </c>
      <c r="F6098">
        <v>6096</v>
      </c>
      <c r="G6098">
        <f t="shared" ca="1" si="97"/>
        <v>4.5146779023221527E-3</v>
      </c>
    </row>
    <row r="6099" spans="2:7" x14ac:dyDescent="0.2">
      <c r="B6099" s="149">
        <v>34760</v>
      </c>
      <c r="C6099" s="61">
        <v>41.932941</v>
      </c>
      <c r="D6099">
        <v>5.2083303368576136E-3</v>
      </c>
      <c r="E6099">
        <v>5.2083303368576136E-3</v>
      </c>
      <c r="F6099">
        <v>6097</v>
      </c>
      <c r="G6099">
        <f t="shared" ca="1" si="97"/>
        <v>-3.9900007780813172E-2</v>
      </c>
    </row>
    <row r="6100" spans="2:7" x14ac:dyDescent="0.2">
      <c r="B6100" s="149">
        <v>34759</v>
      </c>
      <c r="C6100" s="61">
        <v>41.715671999999998</v>
      </c>
      <c r="D6100">
        <v>3.7837789424947872E-2</v>
      </c>
      <c r="E6100">
        <v>3.7837789424947872E-2</v>
      </c>
      <c r="F6100">
        <v>6098</v>
      </c>
      <c r="G6100">
        <f t="shared" ca="1" si="97"/>
        <v>5.7586768198060106E-2</v>
      </c>
    </row>
    <row r="6101" spans="2:7" x14ac:dyDescent="0.2">
      <c r="B6101" s="149">
        <v>34758</v>
      </c>
      <c r="C6101" s="61">
        <v>40.194789999999998</v>
      </c>
      <c r="D6101">
        <v>-1.0695229283869694E-2</v>
      </c>
      <c r="E6101">
        <v>-1.0695229283869694E-2</v>
      </c>
      <c r="F6101">
        <v>6099</v>
      </c>
      <c r="G6101">
        <f t="shared" ca="1" si="97"/>
        <v>-8.0901434655915819E-3</v>
      </c>
    </row>
    <row r="6102" spans="2:7" x14ac:dyDescent="0.2">
      <c r="B6102" s="149">
        <v>34757</v>
      </c>
      <c r="C6102" s="61">
        <v>40.629330000000003</v>
      </c>
      <c r="D6102">
        <v>0</v>
      </c>
      <c r="E6102">
        <v>0</v>
      </c>
      <c r="F6102">
        <v>6100</v>
      </c>
      <c r="G6102">
        <f t="shared" ca="1" si="97"/>
        <v>-7.6193351236562446E-3</v>
      </c>
    </row>
    <row r="6103" spans="2:7" x14ac:dyDescent="0.2">
      <c r="B6103" s="149">
        <v>34754</v>
      </c>
      <c r="C6103" s="61">
        <v>40.629330000000003</v>
      </c>
      <c r="D6103">
        <v>1.6304209705012365E-2</v>
      </c>
      <c r="E6103">
        <v>1.6304209705012365E-2</v>
      </c>
      <c r="F6103">
        <v>6101</v>
      </c>
      <c r="G6103">
        <f t="shared" ca="1" si="97"/>
        <v>-7.0537060909350649E-3</v>
      </c>
    </row>
    <row r="6104" spans="2:7" x14ac:dyDescent="0.2">
      <c r="B6104" s="149">
        <v>34753</v>
      </c>
      <c r="C6104" s="61">
        <v>39.977528</v>
      </c>
      <c r="D6104">
        <v>3.3708291667633158E-2</v>
      </c>
      <c r="E6104">
        <v>3.3708291667633158E-2</v>
      </c>
      <c r="F6104">
        <v>6102</v>
      </c>
      <c r="G6104">
        <f t="shared" ca="1" si="97"/>
        <v>-3.9817118286067264E-3</v>
      </c>
    </row>
    <row r="6105" spans="2:7" x14ac:dyDescent="0.2">
      <c r="B6105" s="149">
        <v>34752</v>
      </c>
      <c r="C6105" s="61">
        <v>38.673896999999997</v>
      </c>
      <c r="D6105">
        <v>-2.1978285705499628E-2</v>
      </c>
      <c r="E6105">
        <v>-2.1978285705499628E-2</v>
      </c>
      <c r="F6105">
        <v>6103</v>
      </c>
      <c r="G6105">
        <f t="shared" ca="1" si="97"/>
        <v>2.8051863667133522E-2</v>
      </c>
    </row>
    <row r="6106" spans="2:7" x14ac:dyDescent="0.2">
      <c r="B6106" s="149">
        <v>34751</v>
      </c>
      <c r="C6106" s="61">
        <v>39.542983999999997</v>
      </c>
      <c r="D6106">
        <v>-3.7036990136291609E-2</v>
      </c>
      <c r="E6106">
        <v>-3.7036990136291609E-2</v>
      </c>
      <c r="F6106">
        <v>6104</v>
      </c>
      <c r="G6106">
        <f t="shared" ca="1" si="97"/>
        <v>-5.8198626671946254E-3</v>
      </c>
    </row>
    <row r="6107" spans="2:7" x14ac:dyDescent="0.2">
      <c r="B6107" s="149">
        <v>34750</v>
      </c>
      <c r="C6107" s="61">
        <v>41.063865999999997</v>
      </c>
      <c r="D6107">
        <v>-1.5624967038766643E-2</v>
      </c>
      <c r="E6107">
        <v>-1.5624967038766643E-2</v>
      </c>
      <c r="F6107">
        <v>6105</v>
      </c>
      <c r="G6107">
        <f t="shared" ca="1" si="97"/>
        <v>-3.0461101029916525E-2</v>
      </c>
    </row>
    <row r="6108" spans="2:7" x14ac:dyDescent="0.2">
      <c r="B6108" s="149">
        <v>34747</v>
      </c>
      <c r="C6108" s="61">
        <v>41.715671999999998</v>
      </c>
      <c r="D6108">
        <v>-5.1813441847544566E-3</v>
      </c>
      <c r="E6108">
        <v>-5.1813441847544566E-3</v>
      </c>
      <c r="F6108">
        <v>6106</v>
      </c>
      <c r="G6108">
        <f t="shared" ca="1" si="97"/>
        <v>2.037386907307235E-2</v>
      </c>
    </row>
    <row r="6109" spans="2:7" x14ac:dyDescent="0.2">
      <c r="B6109" s="149">
        <v>34746</v>
      </c>
      <c r="C6109" s="61">
        <v>41.932941</v>
      </c>
      <c r="D6109">
        <v>-1.0256638055656296E-2</v>
      </c>
      <c r="E6109">
        <v>-1.0256638055656296E-2</v>
      </c>
      <c r="F6109">
        <v>6107</v>
      </c>
      <c r="G6109">
        <f t="shared" ca="1" si="97"/>
        <v>-1.6926713670378245E-2</v>
      </c>
    </row>
    <row r="6110" spans="2:7" x14ac:dyDescent="0.2">
      <c r="B6110" s="149">
        <v>34745</v>
      </c>
      <c r="C6110" s="61">
        <v>42.367488999999999</v>
      </c>
      <c r="D6110">
        <v>-2.0100396051388147E-2</v>
      </c>
      <c r="E6110">
        <v>-2.0100396051388147E-2</v>
      </c>
      <c r="F6110">
        <v>6108</v>
      </c>
      <c r="G6110">
        <f t="shared" ca="1" si="97"/>
        <v>7.7050717740485819E-4</v>
      </c>
    </row>
    <row r="6111" spans="2:7" x14ac:dyDescent="0.2">
      <c r="B6111" s="149">
        <v>34744</v>
      </c>
      <c r="C6111" s="61">
        <v>43.236561000000002</v>
      </c>
      <c r="D6111">
        <v>0</v>
      </c>
      <c r="E6111">
        <v>0</v>
      </c>
      <c r="F6111">
        <v>6109</v>
      </c>
      <c r="G6111">
        <f t="shared" ca="1" si="97"/>
        <v>-4.1036194644738219E-2</v>
      </c>
    </row>
    <row r="6112" spans="2:7" x14ac:dyDescent="0.2">
      <c r="B6112" s="149">
        <v>34743</v>
      </c>
      <c r="C6112" s="61">
        <v>43.236561000000002</v>
      </c>
      <c r="D6112">
        <v>-9.950196579673767E-3</v>
      </c>
      <c r="E6112">
        <v>-9.950196579673767E-3</v>
      </c>
      <c r="F6112">
        <v>6110</v>
      </c>
      <c r="G6112">
        <f t="shared" ca="1" si="97"/>
        <v>-1.9468653508964737E-3</v>
      </c>
    </row>
    <row r="6113" spans="2:7" x14ac:dyDescent="0.2">
      <c r="B6113" s="149">
        <v>34740</v>
      </c>
      <c r="C6113" s="61">
        <v>43.671097000000003</v>
      </c>
      <c r="D6113">
        <v>-4.9504238743193745E-3</v>
      </c>
      <c r="E6113">
        <v>-4.9504238743193745E-3</v>
      </c>
      <c r="F6113">
        <v>6111</v>
      </c>
      <c r="G6113">
        <f t="shared" ca="1" si="97"/>
        <v>-1.1252359183823368E-2</v>
      </c>
    </row>
    <row r="6114" spans="2:7" x14ac:dyDescent="0.2">
      <c r="B6114" s="149">
        <v>34739</v>
      </c>
      <c r="C6114" s="61">
        <v>43.888362999999998</v>
      </c>
      <c r="D6114">
        <v>0</v>
      </c>
      <c r="E6114">
        <v>0</v>
      </c>
      <c r="F6114">
        <v>6112</v>
      </c>
      <c r="G6114">
        <f t="shared" ca="1" si="97"/>
        <v>-4.3869068973135406E-3</v>
      </c>
    </row>
    <row r="6115" spans="2:7" x14ac:dyDescent="0.2">
      <c r="B6115" s="149">
        <v>34738</v>
      </c>
      <c r="C6115" s="61">
        <v>43.888362999999998</v>
      </c>
      <c r="D6115">
        <v>-1.4634204496691214E-2</v>
      </c>
      <c r="E6115">
        <v>-1.4634204496691214E-2</v>
      </c>
      <c r="F6115">
        <v>6113</v>
      </c>
      <c r="G6115">
        <f t="shared" ca="1" si="97"/>
        <v>-3.5453522634026034E-2</v>
      </c>
    </row>
    <row r="6116" spans="2:7" x14ac:dyDescent="0.2">
      <c r="B6116" s="149">
        <v>34737</v>
      </c>
      <c r="C6116" s="61">
        <v>44.540173000000003</v>
      </c>
      <c r="D6116">
        <v>0</v>
      </c>
      <c r="E6116">
        <v>0</v>
      </c>
      <c r="F6116">
        <v>6114</v>
      </c>
      <c r="G6116">
        <f t="shared" ca="1" si="97"/>
        <v>-3.0891895298203915E-2</v>
      </c>
    </row>
    <row r="6117" spans="2:7" x14ac:dyDescent="0.2">
      <c r="B6117" s="149">
        <v>34736</v>
      </c>
      <c r="C6117" s="61">
        <v>44.540173000000003</v>
      </c>
      <c r="D6117">
        <v>-1.442295894348491E-2</v>
      </c>
      <c r="E6117">
        <v>-1.442295894348491E-2</v>
      </c>
      <c r="F6117">
        <v>6115</v>
      </c>
      <c r="G6117">
        <f t="shared" ca="1" si="97"/>
        <v>-2.0842825517914795E-3</v>
      </c>
    </row>
    <row r="6118" spans="2:7" x14ac:dyDescent="0.2">
      <c r="B6118" s="149">
        <v>34733</v>
      </c>
      <c r="C6118" s="61">
        <v>45.191974999999999</v>
      </c>
      <c r="D6118">
        <v>1.4634024883558409E-2</v>
      </c>
      <c r="E6118">
        <v>1.4634024883558409E-2</v>
      </c>
      <c r="F6118">
        <v>6116</v>
      </c>
      <c r="G6118">
        <f t="shared" ca="1" si="97"/>
        <v>-4.5489825887904296E-3</v>
      </c>
    </row>
    <row r="6119" spans="2:7" x14ac:dyDescent="0.2">
      <c r="B6119" s="149">
        <v>34732</v>
      </c>
      <c r="C6119" s="61">
        <v>44.540173000000003</v>
      </c>
      <c r="D6119">
        <v>1.4851545043956292E-2</v>
      </c>
      <c r="E6119">
        <v>1.4851545043956292E-2</v>
      </c>
      <c r="F6119">
        <v>6117</v>
      </c>
      <c r="G6119">
        <f t="shared" ca="1" si="97"/>
        <v>7.3492836964795777E-2</v>
      </c>
    </row>
    <row r="6120" spans="2:7" x14ac:dyDescent="0.2">
      <c r="B6120" s="149">
        <v>34731</v>
      </c>
      <c r="C6120" s="61">
        <v>43.888362999999998</v>
      </c>
      <c r="D6120">
        <v>-1.9417530608652731E-2</v>
      </c>
      <c r="E6120">
        <v>-1.9417530608652731E-2</v>
      </c>
      <c r="F6120">
        <v>6118</v>
      </c>
      <c r="G6120">
        <f t="shared" ca="1" si="97"/>
        <v>-2.0889142824311721E-3</v>
      </c>
    </row>
    <row r="6121" spans="2:7" x14ac:dyDescent="0.2">
      <c r="B6121" s="149">
        <v>34730</v>
      </c>
      <c r="C6121" s="61">
        <v>44.757441999999998</v>
      </c>
      <c r="D6121">
        <v>2.99999095591824E-2</v>
      </c>
      <c r="E6121">
        <v>2.99999095591824E-2</v>
      </c>
      <c r="F6121">
        <v>6119</v>
      </c>
      <c r="G6121">
        <f t="shared" ca="1" si="97"/>
        <v>9.7840419081610293E-3</v>
      </c>
    </row>
    <row r="6122" spans="2:7" x14ac:dyDescent="0.2">
      <c r="B6122" s="149">
        <v>34729</v>
      </c>
      <c r="C6122" s="61">
        <v>43.453831000000001</v>
      </c>
      <c r="D6122">
        <v>3.092803243106183E-2</v>
      </c>
      <c r="E6122">
        <v>3.092803243106183E-2</v>
      </c>
      <c r="F6122">
        <v>6120</v>
      </c>
      <c r="G6122">
        <f t="shared" ca="1" si="97"/>
        <v>-2.6258942142669571E-2</v>
      </c>
    </row>
    <row r="6123" spans="2:7" x14ac:dyDescent="0.2">
      <c r="B6123" s="149">
        <v>34726</v>
      </c>
      <c r="C6123" s="61">
        <v>42.150207999999999</v>
      </c>
      <c r="D6123">
        <v>0</v>
      </c>
      <c r="E6123">
        <v>0</v>
      </c>
      <c r="F6123">
        <v>6121</v>
      </c>
      <c r="G6123">
        <f t="shared" ca="1" si="97"/>
        <v>-4.1020988235834992E-2</v>
      </c>
    </row>
    <row r="6124" spans="2:7" x14ac:dyDescent="0.2">
      <c r="B6124" s="149">
        <v>34725</v>
      </c>
      <c r="C6124" s="61">
        <v>42.150207999999999</v>
      </c>
      <c r="D6124">
        <v>0</v>
      </c>
      <c r="E6124">
        <v>0</v>
      </c>
      <c r="F6124">
        <v>6122</v>
      </c>
      <c r="G6124">
        <f t="shared" ca="1" si="97"/>
        <v>-1.9268273081781757E-2</v>
      </c>
    </row>
    <row r="6125" spans="2:7" x14ac:dyDescent="0.2">
      <c r="B6125" s="149">
        <v>34724</v>
      </c>
      <c r="C6125" s="61">
        <v>42.150207999999999</v>
      </c>
      <c r="D6125">
        <v>3.1914926954003851E-2</v>
      </c>
      <c r="E6125">
        <v>3.1914926954003851E-2</v>
      </c>
      <c r="F6125">
        <v>6123</v>
      </c>
      <c r="G6125">
        <f t="shared" ca="1" si="97"/>
        <v>3.0864791923102849E-3</v>
      </c>
    </row>
    <row r="6126" spans="2:7" x14ac:dyDescent="0.2">
      <c r="B6126" s="149">
        <v>34723</v>
      </c>
      <c r="C6126" s="61">
        <v>40.846592000000001</v>
      </c>
      <c r="D6126">
        <v>0</v>
      </c>
      <c r="E6126">
        <v>0</v>
      </c>
      <c r="F6126">
        <v>6124</v>
      </c>
      <c r="G6126">
        <f t="shared" ca="1" si="97"/>
        <v>3.0075854811468541E-2</v>
      </c>
    </row>
    <row r="6127" spans="2:7" x14ac:dyDescent="0.2">
      <c r="B6127" s="149">
        <v>34722</v>
      </c>
      <c r="C6127" s="61">
        <v>40.846592000000001</v>
      </c>
      <c r="D6127">
        <v>-1.052635862795619E-2</v>
      </c>
      <c r="E6127">
        <v>-1.052635862795619E-2</v>
      </c>
      <c r="F6127">
        <v>6125</v>
      </c>
      <c r="G6127">
        <f t="shared" ca="1" si="97"/>
        <v>1.9080766039709953E-2</v>
      </c>
    </row>
    <row r="6128" spans="2:7" x14ac:dyDescent="0.2">
      <c r="B6128" s="149">
        <v>34719</v>
      </c>
      <c r="C6128" s="61">
        <v>41.281131999999999</v>
      </c>
      <c r="D6128">
        <v>-1.0416708617327282E-2</v>
      </c>
      <c r="E6128">
        <v>-1.0416708617327282E-2</v>
      </c>
      <c r="F6128">
        <v>6126</v>
      </c>
      <c r="G6128">
        <f t="shared" ca="1" si="97"/>
        <v>-5.3722374305235507E-2</v>
      </c>
    </row>
    <row r="6129" spans="2:7" x14ac:dyDescent="0.2">
      <c r="B6129" s="149">
        <v>34718</v>
      </c>
      <c r="C6129" s="61">
        <v>41.715671999999998</v>
      </c>
      <c r="D6129">
        <v>5.2356232897835244E-3</v>
      </c>
      <c r="E6129">
        <v>5.2356232897835244E-3</v>
      </c>
      <c r="F6129">
        <v>6127</v>
      </c>
      <c r="G6129">
        <f t="shared" ca="1" si="97"/>
        <v>1.7929893601998217E-2</v>
      </c>
    </row>
    <row r="6130" spans="2:7" x14ac:dyDescent="0.2">
      <c r="B6130" s="149">
        <v>34717</v>
      </c>
      <c r="C6130" s="61">
        <v>41.498401999999999</v>
      </c>
      <c r="D6130">
        <v>5.263179313978095E-3</v>
      </c>
      <c r="E6130">
        <v>5.263179313978095E-3</v>
      </c>
      <c r="F6130">
        <v>6128</v>
      </c>
      <c r="G6130">
        <f t="shared" ca="1" si="97"/>
        <v>1.7591259888095123E-2</v>
      </c>
    </row>
    <row r="6131" spans="2:7" x14ac:dyDescent="0.2">
      <c r="B6131" s="149">
        <v>34716</v>
      </c>
      <c r="C6131" s="61">
        <v>41.281131999999999</v>
      </c>
      <c r="D6131">
        <v>-5.2356232897835244E-3</v>
      </c>
      <c r="E6131">
        <v>-5.2356232897835244E-3</v>
      </c>
      <c r="F6131">
        <v>6129</v>
      </c>
      <c r="G6131">
        <f t="shared" ca="1" si="97"/>
        <v>2.1917344131562124E-2</v>
      </c>
    </row>
    <row r="6132" spans="2:7" x14ac:dyDescent="0.2">
      <c r="B6132" s="149">
        <v>34715</v>
      </c>
      <c r="C6132" s="61">
        <v>41.498401999999999</v>
      </c>
      <c r="D6132">
        <v>5.263179313978095E-3</v>
      </c>
      <c r="E6132">
        <v>5.263179313978095E-3</v>
      </c>
      <c r="F6132">
        <v>6130</v>
      </c>
      <c r="G6132">
        <f t="shared" ca="1" si="97"/>
        <v>-4.2977504437569584E-2</v>
      </c>
    </row>
    <row r="6133" spans="2:7" x14ac:dyDescent="0.2">
      <c r="B6133" s="149">
        <v>34712</v>
      </c>
      <c r="C6133" s="61">
        <v>41.281131999999999</v>
      </c>
      <c r="D6133">
        <v>0</v>
      </c>
      <c r="E6133">
        <v>0</v>
      </c>
      <c r="F6133">
        <v>6131</v>
      </c>
      <c r="G6133">
        <f t="shared" ca="1" si="97"/>
        <v>-3.8570171166420197E-2</v>
      </c>
    </row>
    <row r="6134" spans="2:7" x14ac:dyDescent="0.2">
      <c r="B6134" s="149">
        <v>34711</v>
      </c>
      <c r="C6134" s="61">
        <v>41.281131999999999</v>
      </c>
      <c r="D6134">
        <v>0</v>
      </c>
      <c r="E6134">
        <v>0</v>
      </c>
      <c r="F6134">
        <v>6132</v>
      </c>
      <c r="G6134">
        <f t="shared" ca="1" si="97"/>
        <v>7.0077695664353512E-2</v>
      </c>
    </row>
    <row r="6135" spans="2:7" x14ac:dyDescent="0.2">
      <c r="B6135" s="149">
        <v>34710</v>
      </c>
      <c r="C6135" s="61">
        <v>41.281131999999999</v>
      </c>
      <c r="D6135">
        <v>-1.5544080249463068E-2</v>
      </c>
      <c r="E6135">
        <v>-1.5544080249463068E-2</v>
      </c>
      <c r="F6135">
        <v>6133</v>
      </c>
      <c r="G6135">
        <f t="shared" ca="1" si="97"/>
        <v>-6.1120634690926701E-3</v>
      </c>
    </row>
    <row r="6136" spans="2:7" x14ac:dyDescent="0.2">
      <c r="B6136" s="149">
        <v>34709</v>
      </c>
      <c r="C6136" s="61">
        <v>41.932941</v>
      </c>
      <c r="D6136">
        <v>-2.0304831810660142E-2</v>
      </c>
      <c r="E6136">
        <v>-2.0304831810660142E-2</v>
      </c>
      <c r="F6136">
        <v>6134</v>
      </c>
      <c r="G6136">
        <f t="shared" ca="1" si="97"/>
        <v>1.9643619128693361E-3</v>
      </c>
    </row>
    <row r="6137" spans="2:7" x14ac:dyDescent="0.2">
      <c r="B6137" s="149">
        <v>34708</v>
      </c>
      <c r="C6137" s="61">
        <v>42.802028999999997</v>
      </c>
      <c r="D6137">
        <v>-1.0050105511398197E-2</v>
      </c>
      <c r="E6137">
        <v>-1.0050105511398197E-2</v>
      </c>
      <c r="F6137">
        <v>6135</v>
      </c>
      <c r="G6137">
        <f t="shared" ca="1" si="97"/>
        <v>2.7671429723173384E-3</v>
      </c>
    </row>
    <row r="6138" spans="2:7" x14ac:dyDescent="0.2">
      <c r="B6138" s="149">
        <v>34705</v>
      </c>
      <c r="C6138" s="61">
        <v>43.236561000000002</v>
      </c>
      <c r="D6138">
        <v>-1.9704242286171649E-2</v>
      </c>
      <c r="E6138">
        <v>-1.9704242286171649E-2</v>
      </c>
      <c r="F6138">
        <v>6136</v>
      </c>
      <c r="G6138">
        <f t="shared" ca="1" si="97"/>
        <v>4.1539557095121783E-2</v>
      </c>
    </row>
    <row r="6139" spans="2:7" x14ac:dyDescent="0.2">
      <c r="B6139" s="149">
        <v>34704</v>
      </c>
      <c r="C6139" s="61">
        <v>44.105629</v>
      </c>
      <c r="D6139">
        <v>-1.9323814680569748E-2</v>
      </c>
      <c r="E6139">
        <v>-1.9323814680569748E-2</v>
      </c>
      <c r="F6139">
        <v>6137</v>
      </c>
      <c r="G6139">
        <f t="shared" ca="1" si="97"/>
        <v>3.0865400439637508E-2</v>
      </c>
    </row>
    <row r="6140" spans="2:7" x14ac:dyDescent="0.2">
      <c r="B6140" s="149">
        <v>34703</v>
      </c>
      <c r="C6140" s="61">
        <v>44.974711999999997</v>
      </c>
      <c r="D6140">
        <v>-9.5692628230220934E-3</v>
      </c>
      <c r="E6140">
        <v>-9.5692628230220934E-3</v>
      </c>
      <c r="F6140">
        <v>6138</v>
      </c>
      <c r="G6140">
        <f t="shared" ca="1" si="97"/>
        <v>2.2426602462778885E-2</v>
      </c>
    </row>
    <row r="6141" spans="2:7" x14ac:dyDescent="0.2">
      <c r="B6141" s="149">
        <v>34702</v>
      </c>
      <c r="C6141" s="61">
        <v>45.409244999999999</v>
      </c>
      <c r="D6141">
        <v>-4.7620767587764597E-3</v>
      </c>
      <c r="E6141">
        <v>-4.7620767587764597E-3</v>
      </c>
      <c r="F6141">
        <v>6139</v>
      </c>
      <c r="G6141">
        <f t="shared" ca="1" si="97"/>
        <v>-4.5694737262567064E-2</v>
      </c>
    </row>
    <row r="6142" spans="2:7" x14ac:dyDescent="0.2">
      <c r="B6142" s="149">
        <v>34701</v>
      </c>
      <c r="C6142" s="61">
        <v>45.626522000000001</v>
      </c>
      <c r="D6142">
        <v>0</v>
      </c>
      <c r="E6142">
        <v>0</v>
      </c>
      <c r="F6142">
        <v>6140</v>
      </c>
      <c r="G6142">
        <f t="shared" ca="1" si="97"/>
        <v>2.7877633094526365E-2</v>
      </c>
    </row>
    <row r="6143" spans="2:7" x14ac:dyDescent="0.2">
      <c r="B6143" s="149">
        <v>34698</v>
      </c>
      <c r="C6143" s="61">
        <v>45.626522000000001</v>
      </c>
      <c r="D6143">
        <v>0</v>
      </c>
      <c r="E6143">
        <v>0</v>
      </c>
      <c r="F6143">
        <v>6141</v>
      </c>
      <c r="G6143">
        <f t="shared" ca="1" si="97"/>
        <v>4.244847110151416E-2</v>
      </c>
    </row>
    <row r="6144" spans="2:7" x14ac:dyDescent="0.2">
      <c r="B6144" s="149">
        <v>34697</v>
      </c>
      <c r="C6144" s="61">
        <v>45.626522000000001</v>
      </c>
      <c r="D6144">
        <v>0</v>
      </c>
      <c r="E6144">
        <v>0</v>
      </c>
      <c r="F6144">
        <v>6142</v>
      </c>
      <c r="G6144">
        <f t="shared" ca="1" si="97"/>
        <v>-1.2198773475746428E-2</v>
      </c>
    </row>
    <row r="6145" spans="2:7" x14ac:dyDescent="0.2">
      <c r="B6145" s="149">
        <v>34696</v>
      </c>
      <c r="C6145" s="61">
        <v>45.626522000000001</v>
      </c>
      <c r="D6145">
        <v>0</v>
      </c>
      <c r="E6145">
        <v>0</v>
      </c>
      <c r="F6145">
        <v>6143</v>
      </c>
      <c r="G6145">
        <f t="shared" ca="1" si="97"/>
        <v>1.9312056094841493E-2</v>
      </c>
    </row>
    <row r="6146" spans="2:7" x14ac:dyDescent="0.2">
      <c r="B6146" s="149">
        <v>34695</v>
      </c>
      <c r="C6146" s="61">
        <v>45.626522000000001</v>
      </c>
      <c r="D6146">
        <v>0</v>
      </c>
      <c r="E6146">
        <v>0</v>
      </c>
      <c r="F6146">
        <v>6144</v>
      </c>
      <c r="G6146">
        <f t="shared" ca="1" si="97"/>
        <v>-5.2634291737124151E-3</v>
      </c>
    </row>
    <row r="6147" spans="2:7" x14ac:dyDescent="0.2">
      <c r="B6147" s="149">
        <v>34694</v>
      </c>
      <c r="C6147" s="61">
        <v>45.626522000000001</v>
      </c>
      <c r="D6147">
        <v>0</v>
      </c>
      <c r="E6147">
        <v>0</v>
      </c>
      <c r="F6147">
        <v>6145</v>
      </c>
      <c r="G6147">
        <f t="shared" ref="G6147:G6210" ca="1" si="98">_xlfn.NORM.INV(RAND(),$N$5,$N$6)</f>
        <v>2.0065434055240538E-2</v>
      </c>
    </row>
    <row r="6148" spans="2:7" x14ac:dyDescent="0.2">
      <c r="B6148" s="149">
        <v>34691</v>
      </c>
      <c r="C6148" s="61">
        <v>45.626522000000001</v>
      </c>
      <c r="D6148">
        <v>9.61557887213387E-3</v>
      </c>
      <c r="E6148">
        <v>9.61557887213387E-3</v>
      </c>
      <c r="F6148">
        <v>6146</v>
      </c>
      <c r="G6148">
        <f t="shared" ca="1" si="98"/>
        <v>9.0483949503556316E-2</v>
      </c>
    </row>
    <row r="6149" spans="2:7" x14ac:dyDescent="0.2">
      <c r="B6149" s="149">
        <v>34690</v>
      </c>
      <c r="C6149" s="61">
        <v>45.191974999999999</v>
      </c>
      <c r="D6149">
        <v>9.7086200770813008E-3</v>
      </c>
      <c r="E6149">
        <v>9.7086200770813008E-3</v>
      </c>
      <c r="F6149">
        <v>6147</v>
      </c>
      <c r="G6149">
        <f t="shared" ca="1" si="98"/>
        <v>-3.1310069185236898E-2</v>
      </c>
    </row>
    <row r="6150" spans="2:7" x14ac:dyDescent="0.2">
      <c r="B6150" s="149">
        <v>34689</v>
      </c>
      <c r="C6150" s="61">
        <v>44.757441999999998</v>
      </c>
      <c r="D6150">
        <v>-4.83093699410458E-3</v>
      </c>
      <c r="E6150">
        <v>-4.83093699410458E-3</v>
      </c>
      <c r="F6150">
        <v>6148</v>
      </c>
      <c r="G6150">
        <f t="shared" ca="1" si="98"/>
        <v>4.5816187950019557E-2</v>
      </c>
    </row>
    <row r="6151" spans="2:7" x14ac:dyDescent="0.2">
      <c r="B6151" s="149">
        <v>34688</v>
      </c>
      <c r="C6151" s="61">
        <v>44.974711999999997</v>
      </c>
      <c r="D6151">
        <v>-1.4285770017710414E-2</v>
      </c>
      <c r="E6151">
        <v>-1.4285770017710414E-2</v>
      </c>
      <c r="F6151">
        <v>6149</v>
      </c>
      <c r="G6151">
        <f t="shared" ca="1" si="98"/>
        <v>-5.2491478888450148E-2</v>
      </c>
    </row>
    <row r="6152" spans="2:7" x14ac:dyDescent="0.2">
      <c r="B6152" s="149">
        <v>34687</v>
      </c>
      <c r="C6152" s="61">
        <v>45.626522000000001</v>
      </c>
      <c r="D6152">
        <v>-9.4339126990960857E-3</v>
      </c>
      <c r="E6152">
        <v>-9.4339126990960857E-3</v>
      </c>
      <c r="F6152">
        <v>6150</v>
      </c>
      <c r="G6152">
        <f t="shared" ca="1" si="98"/>
        <v>-2.1374999158437365E-3</v>
      </c>
    </row>
    <row r="6153" spans="2:7" x14ac:dyDescent="0.2">
      <c r="B6153" s="149">
        <v>34684</v>
      </c>
      <c r="C6153" s="61">
        <v>46.061058000000003</v>
      </c>
      <c r="D6153">
        <v>1.1933310864506715E-2</v>
      </c>
      <c r="E6153">
        <v>1.1933310864506715E-2</v>
      </c>
      <c r="F6153">
        <v>6151</v>
      </c>
      <c r="G6153">
        <f t="shared" ca="1" si="98"/>
        <v>3.614612255395544E-2</v>
      </c>
    </row>
    <row r="6154" spans="2:7" x14ac:dyDescent="0.2">
      <c r="B6154" s="149">
        <v>34683</v>
      </c>
      <c r="C6154" s="61">
        <v>45.517879000000001</v>
      </c>
      <c r="D6154">
        <v>2.1951104680262415E-2</v>
      </c>
      <c r="E6154">
        <v>2.1951104680262415E-2</v>
      </c>
      <c r="F6154">
        <v>6152</v>
      </c>
      <c r="G6154">
        <f t="shared" ca="1" si="98"/>
        <v>6.5342937735663159E-2</v>
      </c>
    </row>
    <row r="6155" spans="2:7" x14ac:dyDescent="0.2">
      <c r="B6155" s="149">
        <v>34682</v>
      </c>
      <c r="C6155" s="61">
        <v>44.540173000000003</v>
      </c>
      <c r="D6155">
        <v>2.4999913126186778E-2</v>
      </c>
      <c r="E6155">
        <v>2.4999913126186778E-2</v>
      </c>
      <c r="F6155">
        <v>6153</v>
      </c>
      <c r="G6155">
        <f t="shared" ca="1" si="98"/>
        <v>-6.6001716213611172E-2</v>
      </c>
    </row>
    <row r="6156" spans="2:7" x14ac:dyDescent="0.2">
      <c r="B6156" s="149">
        <v>34681</v>
      </c>
      <c r="C6156" s="61">
        <v>43.453831000000001</v>
      </c>
      <c r="D6156">
        <v>-4.9750524929566614E-3</v>
      </c>
      <c r="E6156">
        <v>-4.9750524929566614E-3</v>
      </c>
      <c r="F6156">
        <v>6154</v>
      </c>
      <c r="G6156">
        <f t="shared" ca="1" si="98"/>
        <v>-3.024348197897167E-3</v>
      </c>
    </row>
    <row r="6157" spans="2:7" x14ac:dyDescent="0.2">
      <c r="B6157" s="149">
        <v>34680</v>
      </c>
      <c r="C6157" s="61">
        <v>43.671097000000003</v>
      </c>
      <c r="D6157">
        <v>-4.9504238743193745E-3</v>
      </c>
      <c r="E6157">
        <v>-4.9504238743193745E-3</v>
      </c>
      <c r="F6157">
        <v>6155</v>
      </c>
      <c r="G6157">
        <f t="shared" ca="1" si="98"/>
        <v>-2.4090957433942621E-2</v>
      </c>
    </row>
    <row r="6158" spans="2:7" x14ac:dyDescent="0.2">
      <c r="B6158" s="149">
        <v>34677</v>
      </c>
      <c r="C6158" s="61">
        <v>43.888362999999998</v>
      </c>
      <c r="D6158">
        <v>2.5380432315486746E-2</v>
      </c>
      <c r="E6158">
        <v>2.5380432315486746E-2</v>
      </c>
      <c r="F6158">
        <v>6156</v>
      </c>
      <c r="G6158">
        <f t="shared" ca="1" si="98"/>
        <v>-2.3304487814163794E-2</v>
      </c>
    </row>
    <row r="6159" spans="2:7" x14ac:dyDescent="0.2">
      <c r="B6159" s="149">
        <v>34676</v>
      </c>
      <c r="C6159" s="61">
        <v>42.802028999999997</v>
      </c>
      <c r="D6159">
        <v>-1.990030156558709E-2</v>
      </c>
      <c r="E6159">
        <v>-1.990030156558709E-2</v>
      </c>
      <c r="F6159">
        <v>6157</v>
      </c>
      <c r="G6159">
        <f t="shared" ca="1" si="98"/>
        <v>-1.2364847888624428E-2</v>
      </c>
    </row>
    <row r="6160" spans="2:7" x14ac:dyDescent="0.2">
      <c r="B6160" s="149">
        <v>34675</v>
      </c>
      <c r="C6160" s="61">
        <v>43.671097000000003</v>
      </c>
      <c r="D6160">
        <v>0</v>
      </c>
      <c r="E6160">
        <v>0</v>
      </c>
      <c r="F6160">
        <v>6158</v>
      </c>
      <c r="G6160">
        <f t="shared" ca="1" si="98"/>
        <v>1.6162596525731331E-2</v>
      </c>
    </row>
    <row r="6161" spans="2:7" x14ac:dyDescent="0.2">
      <c r="B6161" s="149">
        <v>34674</v>
      </c>
      <c r="C6161" s="61">
        <v>43.671097000000003</v>
      </c>
      <c r="D6161">
        <v>-1.4705850832920251E-2</v>
      </c>
      <c r="E6161">
        <v>-1.4705850832920251E-2</v>
      </c>
      <c r="F6161">
        <v>6159</v>
      </c>
      <c r="G6161">
        <f t="shared" ca="1" si="98"/>
        <v>1.2069119272386054E-2</v>
      </c>
    </row>
    <row r="6162" spans="2:7" x14ac:dyDescent="0.2">
      <c r="B6162" s="149">
        <v>34673</v>
      </c>
      <c r="C6162" s="61">
        <v>44.322902999999997</v>
      </c>
      <c r="D6162">
        <v>-4.8780681655638449E-3</v>
      </c>
      <c r="E6162">
        <v>-4.8780681655638449E-3</v>
      </c>
      <c r="F6162">
        <v>6160</v>
      </c>
      <c r="G6162">
        <f t="shared" ca="1" si="98"/>
        <v>4.3014967102735863E-2</v>
      </c>
    </row>
    <row r="6163" spans="2:7" x14ac:dyDescent="0.2">
      <c r="B6163" s="149">
        <v>34670</v>
      </c>
      <c r="C6163" s="61">
        <v>44.540173000000003</v>
      </c>
      <c r="D6163">
        <v>-4.8543658951732457E-3</v>
      </c>
      <c r="E6163">
        <v>-4.8543658951732457E-3</v>
      </c>
      <c r="F6163">
        <v>6161</v>
      </c>
      <c r="G6163">
        <f t="shared" ca="1" si="98"/>
        <v>5.7780515406588524E-2</v>
      </c>
    </row>
    <row r="6164" spans="2:7" x14ac:dyDescent="0.2">
      <c r="B6164" s="149">
        <v>34669</v>
      </c>
      <c r="C6164" s="61">
        <v>44.757441999999998</v>
      </c>
      <c r="D6164">
        <v>4.878045713922005E-3</v>
      </c>
      <c r="E6164">
        <v>4.878045713922005E-3</v>
      </c>
      <c r="F6164">
        <v>6162</v>
      </c>
      <c r="G6164">
        <f t="shared" ca="1" si="98"/>
        <v>6.1047906797815799E-2</v>
      </c>
    </row>
    <row r="6165" spans="2:7" x14ac:dyDescent="0.2">
      <c r="B6165" s="149">
        <v>34668</v>
      </c>
      <c r="C6165" s="61">
        <v>44.540173000000003</v>
      </c>
      <c r="D6165">
        <v>-9.6618517534919138E-3</v>
      </c>
      <c r="E6165">
        <v>-9.6618517534919138E-3</v>
      </c>
      <c r="F6165">
        <v>6163</v>
      </c>
      <c r="G6165">
        <f t="shared" ca="1" si="98"/>
        <v>-3.1083864730358339E-2</v>
      </c>
    </row>
    <row r="6166" spans="2:7" x14ac:dyDescent="0.2">
      <c r="B6166" s="149">
        <v>34667</v>
      </c>
      <c r="C6166" s="61">
        <v>44.974711999999997</v>
      </c>
      <c r="D6166">
        <v>4.854388237826442E-3</v>
      </c>
      <c r="E6166">
        <v>4.854388237826442E-3</v>
      </c>
      <c r="F6166">
        <v>6164</v>
      </c>
      <c r="G6166">
        <f t="shared" ca="1" si="98"/>
        <v>1.5619457744299037E-2</v>
      </c>
    </row>
    <row r="6167" spans="2:7" x14ac:dyDescent="0.2">
      <c r="B6167" s="149">
        <v>34666</v>
      </c>
      <c r="C6167" s="61">
        <v>44.757441999999998</v>
      </c>
      <c r="D6167">
        <v>0</v>
      </c>
      <c r="E6167">
        <v>0</v>
      </c>
      <c r="F6167">
        <v>6165</v>
      </c>
      <c r="G6167">
        <f t="shared" ca="1" si="98"/>
        <v>-6.9398279660442316E-3</v>
      </c>
    </row>
    <row r="6168" spans="2:7" x14ac:dyDescent="0.2">
      <c r="B6168" s="149">
        <v>34663</v>
      </c>
      <c r="C6168" s="61">
        <v>44.757441999999998</v>
      </c>
      <c r="D6168">
        <v>1.9802037273525086E-2</v>
      </c>
      <c r="E6168">
        <v>1.9802037273525086E-2</v>
      </c>
      <c r="F6168">
        <v>6166</v>
      </c>
      <c r="G6168">
        <f t="shared" ca="1" si="98"/>
        <v>8.6775718840020055E-3</v>
      </c>
    </row>
    <row r="6169" spans="2:7" x14ac:dyDescent="0.2">
      <c r="B6169" s="149">
        <v>34662</v>
      </c>
      <c r="C6169" s="61">
        <v>43.888362999999998</v>
      </c>
      <c r="D6169">
        <v>9.9998547884074303E-3</v>
      </c>
      <c r="E6169">
        <v>9.9998547884074303E-3</v>
      </c>
      <c r="F6169">
        <v>6167</v>
      </c>
      <c r="G6169">
        <f t="shared" ca="1" si="98"/>
        <v>2.0172803259204088E-2</v>
      </c>
    </row>
    <row r="6170" spans="2:7" x14ac:dyDescent="0.2">
      <c r="B6170" s="149">
        <v>34661</v>
      </c>
      <c r="C6170" s="61">
        <v>43.453831000000001</v>
      </c>
      <c r="D6170">
        <v>-2.9126128343080836E-2</v>
      </c>
      <c r="E6170">
        <v>-2.9126128343080836E-2</v>
      </c>
      <c r="F6170">
        <v>6168</v>
      </c>
      <c r="G6170">
        <f t="shared" ca="1" si="98"/>
        <v>2.2273038548799546E-2</v>
      </c>
    </row>
    <row r="6171" spans="2:7" x14ac:dyDescent="0.2">
      <c r="B6171" s="149">
        <v>34660</v>
      </c>
      <c r="C6171" s="61">
        <v>44.757441999999998</v>
      </c>
      <c r="D6171">
        <v>-1.9047693356947167E-2</v>
      </c>
      <c r="E6171">
        <v>-1.9047693356947167E-2</v>
      </c>
      <c r="F6171">
        <v>6169</v>
      </c>
      <c r="G6171">
        <f t="shared" ca="1" si="98"/>
        <v>1.0051483664658878E-2</v>
      </c>
    </row>
    <row r="6172" spans="2:7" x14ac:dyDescent="0.2">
      <c r="B6172" s="149">
        <v>34659</v>
      </c>
      <c r="C6172" s="61">
        <v>45.626522000000001</v>
      </c>
      <c r="D6172">
        <v>0</v>
      </c>
      <c r="E6172">
        <v>0</v>
      </c>
      <c r="F6172">
        <v>6170</v>
      </c>
      <c r="G6172">
        <f t="shared" ca="1" si="98"/>
        <v>-6.2765236345139119E-4</v>
      </c>
    </row>
    <row r="6173" spans="2:7" x14ac:dyDescent="0.2">
      <c r="B6173" s="149">
        <v>34656</v>
      </c>
      <c r="C6173" s="61">
        <v>45.626522000000001</v>
      </c>
      <c r="D6173">
        <v>0</v>
      </c>
      <c r="E6173">
        <v>0</v>
      </c>
      <c r="F6173">
        <v>6171</v>
      </c>
      <c r="G6173">
        <f t="shared" ca="1" si="98"/>
        <v>-4.9417028021060516E-2</v>
      </c>
    </row>
    <row r="6174" spans="2:7" x14ac:dyDescent="0.2">
      <c r="B6174" s="149">
        <v>34655</v>
      </c>
      <c r="C6174" s="61">
        <v>45.626522000000001</v>
      </c>
      <c r="D6174">
        <v>9.61557887213387E-3</v>
      </c>
      <c r="E6174">
        <v>9.61557887213387E-3</v>
      </c>
      <c r="F6174">
        <v>6172</v>
      </c>
      <c r="G6174">
        <f t="shared" ca="1" si="98"/>
        <v>9.9893988400762794E-3</v>
      </c>
    </row>
    <row r="6175" spans="2:7" x14ac:dyDescent="0.2">
      <c r="B6175" s="149">
        <v>34654</v>
      </c>
      <c r="C6175" s="61">
        <v>45.191974999999999</v>
      </c>
      <c r="D6175">
        <v>3.9999787360520601E-2</v>
      </c>
      <c r="E6175">
        <v>3.9999787360520601E-2</v>
      </c>
      <c r="F6175">
        <v>6173</v>
      </c>
      <c r="G6175">
        <f t="shared" ca="1" si="98"/>
        <v>2.8797526148660539E-2</v>
      </c>
    </row>
    <row r="6176" spans="2:7" x14ac:dyDescent="0.2">
      <c r="B6176" s="149">
        <v>34653</v>
      </c>
      <c r="C6176" s="61">
        <v>43.453831000000001</v>
      </c>
      <c r="D6176">
        <v>-9.9008477486389104E-3</v>
      </c>
      <c r="E6176">
        <v>-9.9008477486389104E-3</v>
      </c>
      <c r="F6176">
        <v>6174</v>
      </c>
      <c r="G6176">
        <f t="shared" ca="1" si="98"/>
        <v>7.866967045499193E-2</v>
      </c>
    </row>
    <row r="6177" spans="2:7" x14ac:dyDescent="0.2">
      <c r="B6177" s="149">
        <v>34652</v>
      </c>
      <c r="C6177" s="61">
        <v>43.888362999999998</v>
      </c>
      <c r="D6177">
        <v>-2.8846094909549785E-2</v>
      </c>
      <c r="E6177">
        <v>-2.8846094909549785E-2</v>
      </c>
      <c r="F6177">
        <v>6175</v>
      </c>
      <c r="G6177">
        <f t="shared" ca="1" si="98"/>
        <v>-2.9472130901711479E-2</v>
      </c>
    </row>
    <row r="6178" spans="2:7" x14ac:dyDescent="0.2">
      <c r="B6178" s="149">
        <v>34649</v>
      </c>
      <c r="C6178" s="61">
        <v>45.191974999999999</v>
      </c>
      <c r="D6178">
        <v>-1.8868064211638461E-2</v>
      </c>
      <c r="E6178">
        <v>-1.8868064211638461E-2</v>
      </c>
      <c r="F6178">
        <v>6176</v>
      </c>
      <c r="G6178">
        <f t="shared" ca="1" si="98"/>
        <v>3.9748614078034004E-2</v>
      </c>
    </row>
    <row r="6179" spans="2:7" x14ac:dyDescent="0.2">
      <c r="B6179" s="149">
        <v>34648</v>
      </c>
      <c r="C6179" s="61">
        <v>46.061058000000003</v>
      </c>
      <c r="D6179">
        <v>0</v>
      </c>
      <c r="E6179">
        <v>0</v>
      </c>
      <c r="F6179">
        <v>6177</v>
      </c>
      <c r="G6179">
        <f t="shared" ca="1" si="98"/>
        <v>2.5113587266357731E-2</v>
      </c>
    </row>
    <row r="6180" spans="2:7" x14ac:dyDescent="0.2">
      <c r="B6180" s="149">
        <v>34647</v>
      </c>
      <c r="C6180" s="61">
        <v>46.061058000000003</v>
      </c>
      <c r="D6180">
        <v>-2.7522877283848786E-2</v>
      </c>
      <c r="E6180">
        <v>-2.7522877283848786E-2</v>
      </c>
      <c r="F6180">
        <v>6178</v>
      </c>
      <c r="G6180">
        <f t="shared" ca="1" si="98"/>
        <v>-2.5949571179274912E-2</v>
      </c>
    </row>
    <row r="6181" spans="2:7" x14ac:dyDescent="0.2">
      <c r="B6181" s="149">
        <v>34646</v>
      </c>
      <c r="C6181" s="61">
        <v>47.364669999999997</v>
      </c>
      <c r="D6181">
        <v>0</v>
      </c>
      <c r="E6181">
        <v>0</v>
      </c>
      <c r="F6181">
        <v>6179</v>
      </c>
      <c r="G6181">
        <f t="shared" ca="1" si="98"/>
        <v>-6.182904796818655E-2</v>
      </c>
    </row>
    <row r="6182" spans="2:7" x14ac:dyDescent="0.2">
      <c r="B6182" s="149">
        <v>34645</v>
      </c>
      <c r="C6182" s="61">
        <v>47.364669999999997</v>
      </c>
      <c r="D6182">
        <v>9.2592107237536164E-3</v>
      </c>
      <c r="E6182">
        <v>9.2592107237536164E-3</v>
      </c>
      <c r="F6182">
        <v>6180</v>
      </c>
      <c r="G6182">
        <f t="shared" ca="1" si="98"/>
        <v>-4.7518197106477623E-2</v>
      </c>
    </row>
    <row r="6183" spans="2:7" x14ac:dyDescent="0.2">
      <c r="B6183" s="149">
        <v>34642</v>
      </c>
      <c r="C6183" s="61">
        <v>46.930134000000002</v>
      </c>
      <c r="D6183">
        <v>0</v>
      </c>
      <c r="E6183">
        <v>0</v>
      </c>
      <c r="F6183">
        <v>6181</v>
      </c>
      <c r="G6183">
        <f t="shared" ca="1" si="98"/>
        <v>2.8948302184664335E-2</v>
      </c>
    </row>
    <row r="6184" spans="2:7" x14ac:dyDescent="0.2">
      <c r="B6184" s="149">
        <v>34641</v>
      </c>
      <c r="C6184" s="61">
        <v>46.930134000000002</v>
      </c>
      <c r="D6184">
        <v>4.651181310570021E-3</v>
      </c>
      <c r="E6184">
        <v>4.651181310570021E-3</v>
      </c>
      <c r="F6184">
        <v>6182</v>
      </c>
      <c r="G6184">
        <f t="shared" ca="1" si="98"/>
        <v>1.3283862415094409E-2</v>
      </c>
    </row>
    <row r="6185" spans="2:7" x14ac:dyDescent="0.2">
      <c r="B6185" s="149">
        <v>34640</v>
      </c>
      <c r="C6185" s="61">
        <v>46.712864000000003</v>
      </c>
      <c r="D6185">
        <v>0</v>
      </c>
      <c r="E6185">
        <v>0</v>
      </c>
      <c r="F6185">
        <v>6183</v>
      </c>
      <c r="G6185">
        <f t="shared" ca="1" si="98"/>
        <v>7.1895038322009275E-2</v>
      </c>
    </row>
    <row r="6186" spans="2:7" x14ac:dyDescent="0.2">
      <c r="B6186" s="149">
        <v>34639</v>
      </c>
      <c r="C6186" s="61">
        <v>46.712864000000003</v>
      </c>
      <c r="D6186">
        <v>0</v>
      </c>
      <c r="E6186">
        <v>0</v>
      </c>
      <c r="F6186">
        <v>6184</v>
      </c>
      <c r="G6186">
        <f t="shared" ca="1" si="98"/>
        <v>1.8804101772311212E-2</v>
      </c>
    </row>
    <row r="6187" spans="2:7" x14ac:dyDescent="0.2">
      <c r="B6187" s="149">
        <v>34638</v>
      </c>
      <c r="C6187" s="61">
        <v>46.712864000000003</v>
      </c>
      <c r="D6187">
        <v>-4.6296479784182836E-3</v>
      </c>
      <c r="E6187">
        <v>-4.6296479784182836E-3</v>
      </c>
      <c r="F6187">
        <v>6185</v>
      </c>
      <c r="G6187">
        <f t="shared" ca="1" si="98"/>
        <v>-1.4420390190886829E-2</v>
      </c>
    </row>
    <row r="6188" spans="2:7" x14ac:dyDescent="0.2">
      <c r="B6188" s="149">
        <v>34635</v>
      </c>
      <c r="C6188" s="61">
        <v>46.930134000000002</v>
      </c>
      <c r="D6188">
        <v>-1.8181724608563491E-2</v>
      </c>
      <c r="E6188">
        <v>-1.8181724608563491E-2</v>
      </c>
      <c r="F6188">
        <v>6186</v>
      </c>
      <c r="G6188">
        <f t="shared" ca="1" si="98"/>
        <v>-7.4832304949932153E-3</v>
      </c>
    </row>
    <row r="6189" spans="2:7" x14ac:dyDescent="0.2">
      <c r="B6189" s="149">
        <v>34634</v>
      </c>
      <c r="C6189" s="61">
        <v>47.799205999999998</v>
      </c>
      <c r="D6189">
        <v>-9.0091890631028033E-3</v>
      </c>
      <c r="E6189">
        <v>-9.0091890631028033E-3</v>
      </c>
      <c r="F6189">
        <v>6187</v>
      </c>
      <c r="G6189">
        <f t="shared" ca="1" si="98"/>
        <v>-1.9779464520506326E-2</v>
      </c>
    </row>
    <row r="6190" spans="2:7" x14ac:dyDescent="0.2">
      <c r="B6190" s="149">
        <v>34633</v>
      </c>
      <c r="C6190" s="61">
        <v>48.233753</v>
      </c>
      <c r="D6190">
        <v>-8.9284428247265596E-3</v>
      </c>
      <c r="E6190">
        <v>-8.9284428247265596E-3</v>
      </c>
      <c r="F6190">
        <v>6188</v>
      </c>
      <c r="G6190">
        <f t="shared" ca="1" si="98"/>
        <v>5.682133634050795E-4</v>
      </c>
    </row>
    <row r="6191" spans="2:7" x14ac:dyDescent="0.2">
      <c r="B6191" s="149">
        <v>34632</v>
      </c>
      <c r="C6191" s="61">
        <v>48.668284999999997</v>
      </c>
      <c r="D6191">
        <v>0</v>
      </c>
      <c r="E6191">
        <v>0</v>
      </c>
      <c r="F6191">
        <v>6189</v>
      </c>
      <c r="G6191">
        <f t="shared" ca="1" si="98"/>
        <v>2.7102209185926741E-2</v>
      </c>
    </row>
    <row r="6192" spans="2:7" x14ac:dyDescent="0.2">
      <c r="B6192" s="149">
        <v>34631</v>
      </c>
      <c r="C6192" s="61">
        <v>48.668284999999997</v>
      </c>
      <c r="D6192">
        <v>-4.4443196177324767E-3</v>
      </c>
      <c r="E6192">
        <v>-4.4443196177324767E-3</v>
      </c>
      <c r="F6192">
        <v>6190</v>
      </c>
      <c r="G6192">
        <f t="shared" ca="1" si="98"/>
        <v>5.2155154314729044E-2</v>
      </c>
    </row>
    <row r="6193" spans="2:7" x14ac:dyDescent="0.2">
      <c r="B6193" s="149">
        <v>34628</v>
      </c>
      <c r="C6193" s="61">
        <v>48.885548</v>
      </c>
      <c r="D6193">
        <v>4.4641597705775467E-3</v>
      </c>
      <c r="E6193">
        <v>4.4641597705775467E-3</v>
      </c>
      <c r="F6193">
        <v>6191</v>
      </c>
      <c r="G6193">
        <f t="shared" ca="1" si="98"/>
        <v>6.4251657683442043E-3</v>
      </c>
    </row>
    <row r="6194" spans="2:7" x14ac:dyDescent="0.2">
      <c r="B6194" s="149">
        <v>34627</v>
      </c>
      <c r="C6194" s="61">
        <v>48.668284999999997</v>
      </c>
      <c r="D6194">
        <v>-4.4443196177324767E-3</v>
      </c>
      <c r="E6194">
        <v>-4.4443196177324767E-3</v>
      </c>
      <c r="F6194">
        <v>6192</v>
      </c>
      <c r="G6194">
        <f t="shared" ca="1" si="98"/>
        <v>-1.6699175502243625E-2</v>
      </c>
    </row>
    <row r="6195" spans="2:7" x14ac:dyDescent="0.2">
      <c r="B6195" s="149">
        <v>34626</v>
      </c>
      <c r="C6195" s="61">
        <v>48.885548</v>
      </c>
      <c r="D6195">
        <v>-4.4250199922289575E-3</v>
      </c>
      <c r="E6195">
        <v>-4.4250199922289575E-3</v>
      </c>
      <c r="F6195">
        <v>6193</v>
      </c>
      <c r="G6195">
        <f t="shared" ca="1" si="98"/>
        <v>-1.484445670434649E-2</v>
      </c>
    </row>
    <row r="6196" spans="2:7" x14ac:dyDescent="0.2">
      <c r="B6196" s="149">
        <v>34625</v>
      </c>
      <c r="C6196" s="61">
        <v>49.102829</v>
      </c>
      <c r="D6196">
        <v>0</v>
      </c>
      <c r="E6196">
        <v>0</v>
      </c>
      <c r="F6196">
        <v>6194</v>
      </c>
      <c r="G6196">
        <f t="shared" ca="1" si="98"/>
        <v>-2.8819097712785937E-3</v>
      </c>
    </row>
    <row r="6197" spans="2:7" x14ac:dyDescent="0.2">
      <c r="B6197" s="149">
        <v>34624</v>
      </c>
      <c r="C6197" s="61">
        <v>49.102829</v>
      </c>
      <c r="D6197">
        <v>0</v>
      </c>
      <c r="E6197">
        <v>0</v>
      </c>
      <c r="F6197">
        <v>6195</v>
      </c>
      <c r="G6197">
        <f t="shared" ca="1" si="98"/>
        <v>8.7346700607298169E-3</v>
      </c>
    </row>
    <row r="6198" spans="2:7" x14ac:dyDescent="0.2">
      <c r="B6198" s="149">
        <v>34621</v>
      </c>
      <c r="C6198" s="61">
        <v>49.102829</v>
      </c>
      <c r="D6198">
        <v>8.9286893918699307E-3</v>
      </c>
      <c r="E6198">
        <v>8.9286893918699307E-3</v>
      </c>
      <c r="F6198">
        <v>6196</v>
      </c>
      <c r="G6198">
        <f t="shared" ca="1" si="98"/>
        <v>8.0632390033930287E-3</v>
      </c>
    </row>
    <row r="6199" spans="2:7" x14ac:dyDescent="0.2">
      <c r="B6199" s="149">
        <v>34620</v>
      </c>
      <c r="C6199" s="61">
        <v>48.668284999999997</v>
      </c>
      <c r="D6199">
        <v>0</v>
      </c>
      <c r="E6199">
        <v>0</v>
      </c>
      <c r="F6199">
        <v>6197</v>
      </c>
      <c r="G6199">
        <f t="shared" ca="1" si="98"/>
        <v>2.2381729945161445E-2</v>
      </c>
    </row>
    <row r="6200" spans="2:7" x14ac:dyDescent="0.2">
      <c r="B6200" s="149">
        <v>34619</v>
      </c>
      <c r="C6200" s="61">
        <v>48.668284999999997</v>
      </c>
      <c r="D6200">
        <v>-1.7543928709167388E-2</v>
      </c>
      <c r="E6200">
        <v>-1.7543928709167388E-2</v>
      </c>
      <c r="F6200">
        <v>6198</v>
      </c>
      <c r="G6200">
        <f t="shared" ca="1" si="98"/>
        <v>3.2718439586262381E-2</v>
      </c>
    </row>
    <row r="6201" spans="2:7" x14ac:dyDescent="0.2">
      <c r="B6201" s="149">
        <v>34618</v>
      </c>
      <c r="C6201" s="61">
        <v>49.537365000000001</v>
      </c>
      <c r="D6201">
        <v>-4.3669093850725394E-3</v>
      </c>
      <c r="E6201">
        <v>-4.3669093850725394E-3</v>
      </c>
      <c r="F6201">
        <v>6199</v>
      </c>
      <c r="G6201">
        <f t="shared" ca="1" si="98"/>
        <v>5.3633259253871829E-2</v>
      </c>
    </row>
    <row r="6202" spans="2:7" x14ac:dyDescent="0.2">
      <c r="B6202" s="149">
        <v>34617</v>
      </c>
      <c r="C6202" s="61">
        <v>49.754638999999997</v>
      </c>
      <c r="D6202">
        <v>0</v>
      </c>
      <c r="E6202">
        <v>0</v>
      </c>
      <c r="F6202">
        <v>6200</v>
      </c>
      <c r="G6202">
        <f t="shared" ca="1" si="98"/>
        <v>-3.324489658188317E-2</v>
      </c>
    </row>
    <row r="6203" spans="2:7" x14ac:dyDescent="0.2">
      <c r="B6203" s="149">
        <v>34614</v>
      </c>
      <c r="C6203" s="61">
        <v>49.754638999999997</v>
      </c>
      <c r="D6203">
        <v>2.1883537194016759E-3</v>
      </c>
      <c r="E6203">
        <v>2.1883537194016759E-3</v>
      </c>
      <c r="F6203">
        <v>6201</v>
      </c>
      <c r="G6203">
        <f t="shared" ca="1" si="98"/>
        <v>-4.2394835649986133E-2</v>
      </c>
    </row>
    <row r="6204" spans="2:7" x14ac:dyDescent="0.2">
      <c r="B6204" s="149">
        <v>34613</v>
      </c>
      <c r="C6204" s="61">
        <v>49.645995999999997</v>
      </c>
      <c r="D6204">
        <v>2.1929103415168627E-3</v>
      </c>
      <c r="E6204">
        <v>2.1929103415168627E-3</v>
      </c>
      <c r="F6204">
        <v>6202</v>
      </c>
      <c r="G6204">
        <f t="shared" ca="1" si="98"/>
        <v>1.8299307223282598E-2</v>
      </c>
    </row>
    <row r="6205" spans="2:7" x14ac:dyDescent="0.2">
      <c r="B6205" s="149">
        <v>34612</v>
      </c>
      <c r="C6205" s="61">
        <v>49.537365000000001</v>
      </c>
      <c r="D6205">
        <v>0</v>
      </c>
      <c r="E6205">
        <v>0</v>
      </c>
      <c r="F6205">
        <v>6203</v>
      </c>
      <c r="G6205">
        <f t="shared" ca="1" si="98"/>
        <v>-4.018094412704127E-2</v>
      </c>
    </row>
    <row r="6206" spans="2:7" x14ac:dyDescent="0.2">
      <c r="B6206" s="149">
        <v>34611</v>
      </c>
      <c r="C6206" s="61">
        <v>49.537365000000001</v>
      </c>
      <c r="D6206">
        <v>8.8495104833980417E-3</v>
      </c>
      <c r="E6206">
        <v>8.8495104833980417E-3</v>
      </c>
      <c r="F6206">
        <v>6204</v>
      </c>
      <c r="G6206">
        <f t="shared" ca="1" si="98"/>
        <v>-6.3584250700736986E-3</v>
      </c>
    </row>
    <row r="6207" spans="2:7" x14ac:dyDescent="0.2">
      <c r="B6207" s="149">
        <v>34610</v>
      </c>
      <c r="C6207" s="61">
        <v>49.102829</v>
      </c>
      <c r="D6207">
        <v>1.3453197919019522E-2</v>
      </c>
      <c r="E6207">
        <v>1.3453197919019522E-2</v>
      </c>
      <c r="F6207">
        <v>6205</v>
      </c>
      <c r="G6207">
        <f t="shared" ca="1" si="98"/>
        <v>-2.2159110506000002E-2</v>
      </c>
    </row>
    <row r="6208" spans="2:7" x14ac:dyDescent="0.2">
      <c r="B6208" s="149">
        <v>34607</v>
      </c>
      <c r="C6208" s="61">
        <v>48.451008000000002</v>
      </c>
      <c r="D6208">
        <v>0</v>
      </c>
      <c r="E6208">
        <v>0</v>
      </c>
      <c r="F6208">
        <v>6206</v>
      </c>
      <c r="G6208">
        <f t="shared" ca="1" si="98"/>
        <v>4.3206309611141032E-2</v>
      </c>
    </row>
    <row r="6209" spans="2:7" x14ac:dyDescent="0.2">
      <c r="B6209" s="149">
        <v>34606</v>
      </c>
      <c r="C6209" s="61">
        <v>48.451008000000002</v>
      </c>
      <c r="D6209">
        <v>-4.4644474322445456E-3</v>
      </c>
      <c r="E6209">
        <v>-4.4644474322445456E-3</v>
      </c>
      <c r="F6209">
        <v>6207</v>
      </c>
      <c r="G6209">
        <f t="shared" ca="1" si="98"/>
        <v>-7.3022331222816678E-2</v>
      </c>
    </row>
    <row r="6210" spans="2:7" x14ac:dyDescent="0.2">
      <c r="B6210" s="149">
        <v>34605</v>
      </c>
      <c r="C6210" s="61">
        <v>48.668284999999997</v>
      </c>
      <c r="D6210">
        <v>0</v>
      </c>
      <c r="E6210">
        <v>0</v>
      </c>
      <c r="F6210">
        <v>6208</v>
      </c>
      <c r="G6210">
        <f t="shared" ca="1" si="98"/>
        <v>-2.2461731822449892E-2</v>
      </c>
    </row>
    <row r="6211" spans="2:7" x14ac:dyDescent="0.2">
      <c r="B6211" s="149">
        <v>34604</v>
      </c>
      <c r="C6211" s="61">
        <v>48.668284999999997</v>
      </c>
      <c r="D6211">
        <v>-3.030328328523077E-2</v>
      </c>
      <c r="E6211">
        <v>-3.030328328523077E-2</v>
      </c>
      <c r="F6211">
        <v>6209</v>
      </c>
      <c r="G6211">
        <f t="shared" ref="G6211:G6274" ca="1" si="99">_xlfn.NORM.INV(RAND(),$N$5,$N$6)</f>
        <v>4.6815040305229885E-2</v>
      </c>
    </row>
    <row r="6212" spans="2:7" x14ac:dyDescent="0.2">
      <c r="B6212" s="149">
        <v>34603</v>
      </c>
      <c r="C6212" s="61">
        <v>50.189182000000002</v>
      </c>
      <c r="D6212">
        <v>0</v>
      </c>
      <c r="E6212">
        <v>0</v>
      </c>
      <c r="F6212">
        <v>6210</v>
      </c>
      <c r="G6212">
        <f t="shared" ca="1" si="99"/>
        <v>2.4271563705617623E-2</v>
      </c>
    </row>
    <row r="6213" spans="2:7" x14ac:dyDescent="0.2">
      <c r="B6213" s="149">
        <v>34600</v>
      </c>
      <c r="C6213" s="61">
        <v>50.189182000000002</v>
      </c>
      <c r="D6213">
        <v>1.3158087839351188E-2</v>
      </c>
      <c r="E6213">
        <v>1.3158087839351188E-2</v>
      </c>
      <c r="F6213">
        <v>6211</v>
      </c>
      <c r="G6213">
        <f t="shared" ca="1" si="99"/>
        <v>-8.7410461743363421E-2</v>
      </c>
    </row>
    <row r="6214" spans="2:7" x14ac:dyDescent="0.2">
      <c r="B6214" s="149">
        <v>34599</v>
      </c>
      <c r="C6214" s="61">
        <v>49.537365000000001</v>
      </c>
      <c r="D6214">
        <v>-1.2987201106405782E-2</v>
      </c>
      <c r="E6214">
        <v>-1.2987201106405782E-2</v>
      </c>
      <c r="F6214">
        <v>6212</v>
      </c>
      <c r="G6214">
        <f t="shared" ca="1" si="99"/>
        <v>-2.3403216493355855E-3</v>
      </c>
    </row>
    <row r="6215" spans="2:7" x14ac:dyDescent="0.2">
      <c r="B6215" s="149">
        <v>34598</v>
      </c>
      <c r="C6215" s="61">
        <v>50.189182000000002</v>
      </c>
      <c r="D6215">
        <v>8.7337182770033765E-3</v>
      </c>
      <c r="E6215">
        <v>8.7337182770033765E-3</v>
      </c>
      <c r="F6215">
        <v>6213</v>
      </c>
      <c r="G6215">
        <f t="shared" ca="1" si="99"/>
        <v>2.2557435053036867E-2</v>
      </c>
    </row>
    <row r="6216" spans="2:7" x14ac:dyDescent="0.2">
      <c r="B6216" s="149">
        <v>34597</v>
      </c>
      <c r="C6216" s="61">
        <v>49.754638999999997</v>
      </c>
      <c r="D6216">
        <v>-2.1367062672163154E-2</v>
      </c>
      <c r="E6216">
        <v>-2.1367062672163154E-2</v>
      </c>
      <c r="F6216">
        <v>6214</v>
      </c>
      <c r="G6216">
        <f t="shared" ca="1" si="99"/>
        <v>2.6786739119102367E-2</v>
      </c>
    </row>
    <row r="6217" spans="2:7" x14ac:dyDescent="0.2">
      <c r="B6217" s="149">
        <v>34596</v>
      </c>
      <c r="C6217" s="61">
        <v>50.840961</v>
      </c>
      <c r="D6217">
        <v>-2.0920797725713577E-2</v>
      </c>
      <c r="E6217">
        <v>-2.0920797725713577E-2</v>
      </c>
      <c r="F6217">
        <v>6215</v>
      </c>
      <c r="G6217">
        <f t="shared" ca="1" si="99"/>
        <v>1.4588278777837662E-2</v>
      </c>
    </row>
    <row r="6218" spans="2:7" x14ac:dyDescent="0.2">
      <c r="B6218" s="149">
        <v>34593</v>
      </c>
      <c r="C6218" s="61">
        <v>51.927321999999997</v>
      </c>
      <c r="D6218">
        <v>8.4388330690922993E-3</v>
      </c>
      <c r="E6218">
        <v>8.4388330690922993E-3</v>
      </c>
      <c r="F6218">
        <v>6216</v>
      </c>
      <c r="G6218">
        <f t="shared" ca="1" si="99"/>
        <v>-3.0259889530598407E-2</v>
      </c>
    </row>
    <row r="6219" spans="2:7" x14ac:dyDescent="0.2">
      <c r="B6219" s="149">
        <v>34592</v>
      </c>
      <c r="C6219" s="61">
        <v>51.492783000000003</v>
      </c>
      <c r="D6219">
        <v>1.7167291429899374E-2</v>
      </c>
      <c r="E6219">
        <v>1.7167291429899374E-2</v>
      </c>
      <c r="F6219">
        <v>6217</v>
      </c>
      <c r="G6219">
        <f t="shared" ca="1" si="99"/>
        <v>4.4781624774133701E-2</v>
      </c>
    </row>
    <row r="6220" spans="2:7" x14ac:dyDescent="0.2">
      <c r="B6220" s="149">
        <v>34591</v>
      </c>
      <c r="C6220" s="61">
        <v>50.623711</v>
      </c>
      <c r="D6220">
        <v>8.6578219186755762E-3</v>
      </c>
      <c r="E6220">
        <v>8.6578219186755762E-3</v>
      </c>
      <c r="F6220">
        <v>6218</v>
      </c>
      <c r="G6220">
        <f t="shared" ca="1" si="99"/>
        <v>-3.0217082624497252E-2</v>
      </c>
    </row>
    <row r="6221" spans="2:7" x14ac:dyDescent="0.2">
      <c r="B6221" s="149">
        <v>34590</v>
      </c>
      <c r="C6221" s="61">
        <v>50.189182000000002</v>
      </c>
      <c r="D6221">
        <v>-8.5835074398239539E-3</v>
      </c>
      <c r="E6221">
        <v>-8.5835074398239539E-3</v>
      </c>
      <c r="F6221">
        <v>6219</v>
      </c>
      <c r="G6221">
        <f t="shared" ca="1" si="99"/>
        <v>2.6056823267228576E-2</v>
      </c>
    </row>
    <row r="6222" spans="2:7" x14ac:dyDescent="0.2">
      <c r="B6222" s="149">
        <v>34589</v>
      </c>
      <c r="C6222" s="61">
        <v>50.623711</v>
      </c>
      <c r="D6222">
        <v>2.1929830139330159E-2</v>
      </c>
      <c r="E6222">
        <v>2.1929830139330159E-2</v>
      </c>
      <c r="F6222">
        <v>6220</v>
      </c>
      <c r="G6222">
        <f t="shared" ca="1" si="99"/>
        <v>-3.239943586787853E-3</v>
      </c>
    </row>
    <row r="6223" spans="2:7" x14ac:dyDescent="0.2">
      <c r="B6223" s="149">
        <v>34586</v>
      </c>
      <c r="C6223" s="61">
        <v>49.537365000000001</v>
      </c>
      <c r="D6223">
        <v>0</v>
      </c>
      <c r="E6223">
        <v>0</v>
      </c>
      <c r="F6223">
        <v>6221</v>
      </c>
      <c r="G6223">
        <f t="shared" ca="1" si="99"/>
        <v>5.995955089655669E-2</v>
      </c>
    </row>
    <row r="6224" spans="2:7" x14ac:dyDescent="0.2">
      <c r="B6224" s="149">
        <v>34585</v>
      </c>
      <c r="C6224" s="61">
        <v>49.537365000000001</v>
      </c>
      <c r="D6224">
        <v>8.8495104833980417E-3</v>
      </c>
      <c r="E6224">
        <v>8.8495104833980417E-3</v>
      </c>
      <c r="F6224">
        <v>6222</v>
      </c>
      <c r="G6224">
        <f t="shared" ca="1" si="99"/>
        <v>-3.4428704790628227E-2</v>
      </c>
    </row>
    <row r="6225" spans="2:7" x14ac:dyDescent="0.2">
      <c r="B6225" s="149">
        <v>34584</v>
      </c>
      <c r="C6225" s="61">
        <v>49.102829</v>
      </c>
      <c r="D6225">
        <v>4.4446878247125276E-3</v>
      </c>
      <c r="E6225">
        <v>4.4446878247125276E-3</v>
      </c>
      <c r="F6225">
        <v>6223</v>
      </c>
      <c r="G6225">
        <f t="shared" ca="1" si="99"/>
        <v>1.0539069825643741E-2</v>
      </c>
    </row>
    <row r="6226" spans="2:7" x14ac:dyDescent="0.2">
      <c r="B6226" s="149">
        <v>34583</v>
      </c>
      <c r="C6226" s="61">
        <v>48.885548</v>
      </c>
      <c r="D6226">
        <v>-4.4250199922289575E-3</v>
      </c>
      <c r="E6226">
        <v>-4.4250199922289575E-3</v>
      </c>
      <c r="F6226">
        <v>6224</v>
      </c>
      <c r="G6226">
        <f t="shared" ca="1" si="99"/>
        <v>-1.9661768246375562E-2</v>
      </c>
    </row>
    <row r="6227" spans="2:7" x14ac:dyDescent="0.2">
      <c r="B6227" s="149">
        <v>34582</v>
      </c>
      <c r="C6227" s="61">
        <v>49.102829</v>
      </c>
      <c r="D6227">
        <v>8.9286893918699307E-3</v>
      </c>
      <c r="E6227">
        <v>8.9286893918699307E-3</v>
      </c>
      <c r="F6227">
        <v>6225</v>
      </c>
      <c r="G6227">
        <f t="shared" ca="1" si="99"/>
        <v>5.6045209971217556E-2</v>
      </c>
    </row>
    <row r="6228" spans="2:7" x14ac:dyDescent="0.2">
      <c r="B6228" s="149">
        <v>34579</v>
      </c>
      <c r="C6228" s="61">
        <v>48.668284999999997</v>
      </c>
      <c r="D6228">
        <v>1.5872974457523514E-2</v>
      </c>
      <c r="E6228">
        <v>1.5872974457523514E-2</v>
      </c>
      <c r="F6228">
        <v>6226</v>
      </c>
      <c r="G6228">
        <f t="shared" ca="1" si="99"/>
        <v>1.8185458738649671E-2</v>
      </c>
    </row>
    <row r="6229" spans="2:7" x14ac:dyDescent="0.2">
      <c r="B6229" s="149">
        <v>34578</v>
      </c>
      <c r="C6229" s="61">
        <v>47.907845000000002</v>
      </c>
      <c r="D6229">
        <v>2.272820180318554E-3</v>
      </c>
      <c r="E6229">
        <v>2.272820180318554E-3</v>
      </c>
      <c r="F6229">
        <v>6227</v>
      </c>
      <c r="G6229">
        <f t="shared" ca="1" si="99"/>
        <v>7.6787164284757736E-2</v>
      </c>
    </row>
    <row r="6230" spans="2:7" x14ac:dyDescent="0.2">
      <c r="B6230" s="149">
        <v>34577</v>
      </c>
      <c r="C6230" s="61">
        <v>47.799205999999998</v>
      </c>
      <c r="D6230">
        <v>5.2631595174066417E-2</v>
      </c>
      <c r="E6230">
        <v>5.2631595174066417E-2</v>
      </c>
      <c r="F6230">
        <v>6228</v>
      </c>
      <c r="G6230">
        <f t="shared" ca="1" si="99"/>
        <v>5.7249116522636659E-2</v>
      </c>
    </row>
    <row r="6231" spans="2:7" x14ac:dyDescent="0.2">
      <c r="B6231" s="149">
        <v>34576</v>
      </c>
      <c r="C6231" s="61">
        <v>45.409244999999999</v>
      </c>
      <c r="D6231">
        <v>0</v>
      </c>
      <c r="E6231">
        <v>0</v>
      </c>
      <c r="F6231">
        <v>6229</v>
      </c>
      <c r="G6231">
        <f t="shared" ca="1" si="99"/>
        <v>-3.6127451244424146E-2</v>
      </c>
    </row>
    <row r="6232" spans="2:7" x14ac:dyDescent="0.2">
      <c r="B6232" s="149">
        <v>34575</v>
      </c>
      <c r="C6232" s="61">
        <v>45.409244999999999</v>
      </c>
      <c r="D6232">
        <v>3.9800877912455353E-2</v>
      </c>
      <c r="E6232">
        <v>3.9800877912455353E-2</v>
      </c>
      <c r="F6232">
        <v>6230</v>
      </c>
      <c r="G6232">
        <f t="shared" ca="1" si="99"/>
        <v>-1.8632102923176345E-2</v>
      </c>
    </row>
    <row r="6233" spans="2:7" x14ac:dyDescent="0.2">
      <c r="B6233" s="149">
        <v>34572</v>
      </c>
      <c r="C6233" s="61">
        <v>43.671097000000003</v>
      </c>
      <c r="D6233">
        <v>0</v>
      </c>
      <c r="E6233">
        <v>0</v>
      </c>
      <c r="F6233">
        <v>6231</v>
      </c>
      <c r="G6233">
        <f t="shared" ca="1" si="99"/>
        <v>-3.4193687600027813E-2</v>
      </c>
    </row>
    <row r="6234" spans="2:7" x14ac:dyDescent="0.2">
      <c r="B6234" s="149">
        <v>34571</v>
      </c>
      <c r="C6234" s="61">
        <v>43.671097000000003</v>
      </c>
      <c r="D6234">
        <v>2.4940516431009923E-3</v>
      </c>
      <c r="E6234">
        <v>2.4940516431009923E-3</v>
      </c>
      <c r="F6234">
        <v>6232</v>
      </c>
      <c r="G6234">
        <f t="shared" ca="1" si="99"/>
        <v>-1.9607036120927845E-2</v>
      </c>
    </row>
    <row r="6235" spans="2:7" x14ac:dyDescent="0.2">
      <c r="B6235" s="149">
        <v>34570</v>
      </c>
      <c r="C6235" s="61">
        <v>43.562449999999998</v>
      </c>
      <c r="D6235">
        <v>-2.4878468246402148E-3</v>
      </c>
      <c r="E6235">
        <v>-2.4878468246402148E-3</v>
      </c>
      <c r="F6235">
        <v>6233</v>
      </c>
      <c r="G6235">
        <f t="shared" ca="1" si="99"/>
        <v>4.9427665876262076E-3</v>
      </c>
    </row>
    <row r="6236" spans="2:7" x14ac:dyDescent="0.2">
      <c r="B6236" s="149">
        <v>34569</v>
      </c>
      <c r="C6236" s="61">
        <v>43.671097000000003</v>
      </c>
      <c r="D6236">
        <v>0</v>
      </c>
      <c r="E6236">
        <v>0</v>
      </c>
      <c r="F6236">
        <v>6234</v>
      </c>
      <c r="G6236">
        <f t="shared" ca="1" si="99"/>
        <v>-2.752448212922871E-2</v>
      </c>
    </row>
    <row r="6237" spans="2:7" x14ac:dyDescent="0.2">
      <c r="B6237" s="149">
        <v>34568</v>
      </c>
      <c r="C6237" s="61">
        <v>43.671097000000003</v>
      </c>
      <c r="D6237">
        <v>0</v>
      </c>
      <c r="E6237">
        <v>0</v>
      </c>
      <c r="F6237">
        <v>6235</v>
      </c>
      <c r="G6237">
        <f t="shared" ca="1" si="99"/>
        <v>-2.0815900920928773E-2</v>
      </c>
    </row>
    <row r="6238" spans="2:7" x14ac:dyDescent="0.2">
      <c r="B6238" s="149">
        <v>34565</v>
      </c>
      <c r="C6238" s="61">
        <v>43.671097000000003</v>
      </c>
      <c r="D6238">
        <v>-1.9512182855688495E-2</v>
      </c>
      <c r="E6238">
        <v>-1.9512182855688495E-2</v>
      </c>
      <c r="F6238">
        <v>6236</v>
      </c>
      <c r="G6238">
        <f t="shared" ca="1" si="99"/>
        <v>-4.7878150119237519E-3</v>
      </c>
    </row>
    <row r="6239" spans="2:7" x14ac:dyDescent="0.2">
      <c r="B6239" s="149">
        <v>34564</v>
      </c>
      <c r="C6239" s="61">
        <v>44.540173000000003</v>
      </c>
      <c r="D6239">
        <v>1.9900484753107982E-2</v>
      </c>
      <c r="E6239">
        <v>1.9900484753107982E-2</v>
      </c>
      <c r="F6239">
        <v>6237</v>
      </c>
      <c r="G6239">
        <f t="shared" ca="1" si="99"/>
        <v>-4.7618137485842642E-3</v>
      </c>
    </row>
    <row r="6240" spans="2:7" x14ac:dyDescent="0.2">
      <c r="B6240" s="149">
        <v>34563</v>
      </c>
      <c r="C6240" s="61">
        <v>43.671097000000003</v>
      </c>
      <c r="D6240">
        <v>4.9999273942037967E-3</v>
      </c>
      <c r="E6240">
        <v>4.9999273942037967E-3</v>
      </c>
      <c r="F6240">
        <v>6238</v>
      </c>
      <c r="G6240">
        <f t="shared" ca="1" si="99"/>
        <v>1.7193018833658428E-2</v>
      </c>
    </row>
    <row r="6241" spans="2:7" x14ac:dyDescent="0.2">
      <c r="B6241" s="149">
        <v>34562</v>
      </c>
      <c r="C6241" s="61">
        <v>43.453831000000001</v>
      </c>
      <c r="D6241">
        <v>0</v>
      </c>
      <c r="E6241">
        <v>0</v>
      </c>
      <c r="F6241">
        <v>6239</v>
      </c>
      <c r="G6241">
        <f t="shared" ca="1" si="99"/>
        <v>5.270348059146379E-3</v>
      </c>
    </row>
    <row r="6242" spans="2:7" x14ac:dyDescent="0.2">
      <c r="B6242" s="149">
        <v>34561</v>
      </c>
      <c r="C6242" s="61">
        <v>43.453831000000001</v>
      </c>
      <c r="D6242">
        <v>0</v>
      </c>
      <c r="E6242">
        <v>0</v>
      </c>
      <c r="F6242">
        <v>6240</v>
      </c>
      <c r="G6242">
        <f t="shared" ca="1" si="99"/>
        <v>-4.2593475472277369E-2</v>
      </c>
    </row>
    <row r="6243" spans="2:7" x14ac:dyDescent="0.2">
      <c r="B6243" s="149">
        <v>34558</v>
      </c>
      <c r="C6243" s="61">
        <v>43.453831000000001</v>
      </c>
      <c r="D6243">
        <v>1.5228296770697567E-2</v>
      </c>
      <c r="E6243">
        <v>1.5228296770697567E-2</v>
      </c>
      <c r="F6243">
        <v>6241</v>
      </c>
      <c r="G6243">
        <f t="shared" ca="1" si="99"/>
        <v>-2.2985341214463522E-3</v>
      </c>
    </row>
    <row r="6244" spans="2:7" x14ac:dyDescent="0.2">
      <c r="B6244" s="149">
        <v>34557</v>
      </c>
      <c r="C6244" s="61">
        <v>42.802028999999997</v>
      </c>
      <c r="D6244">
        <v>-5.0499920082337146E-3</v>
      </c>
      <c r="E6244">
        <v>-5.0499920082337146E-3</v>
      </c>
      <c r="F6244">
        <v>6242</v>
      </c>
      <c r="G6244">
        <f t="shared" ca="1" si="99"/>
        <v>1.3244068973585278E-2</v>
      </c>
    </row>
    <row r="6245" spans="2:7" x14ac:dyDescent="0.2">
      <c r="B6245" s="149">
        <v>34556</v>
      </c>
      <c r="C6245" s="61">
        <v>43.019275999999998</v>
      </c>
      <c r="D6245">
        <v>5.0756238682049494E-3</v>
      </c>
      <c r="E6245">
        <v>5.0756238682049494E-3</v>
      </c>
      <c r="F6245">
        <v>6243</v>
      </c>
      <c r="G6245">
        <f t="shared" ca="1" si="99"/>
        <v>4.0556477304950898E-2</v>
      </c>
    </row>
    <row r="6246" spans="2:7" x14ac:dyDescent="0.2">
      <c r="B6246" s="149">
        <v>34555</v>
      </c>
      <c r="C6246" s="61">
        <v>42.802028999999997</v>
      </c>
      <c r="D6246">
        <v>-5.0499920082337146E-3</v>
      </c>
      <c r="E6246">
        <v>-5.0499920082337146E-3</v>
      </c>
      <c r="F6246">
        <v>6244</v>
      </c>
      <c r="G6246">
        <f t="shared" ca="1" si="99"/>
        <v>3.5951623907724814E-2</v>
      </c>
    </row>
    <row r="6247" spans="2:7" x14ac:dyDescent="0.2">
      <c r="B6247" s="149">
        <v>34554</v>
      </c>
      <c r="C6247" s="61">
        <v>43.019275999999998</v>
      </c>
      <c r="D6247">
        <v>5.0756238682049494E-3</v>
      </c>
      <c r="E6247">
        <v>5.0756238682049494E-3</v>
      </c>
      <c r="F6247">
        <v>6245</v>
      </c>
      <c r="G6247">
        <f t="shared" ca="1" si="99"/>
        <v>3.021695834233256E-2</v>
      </c>
    </row>
    <row r="6248" spans="2:7" x14ac:dyDescent="0.2">
      <c r="B6248" s="149">
        <v>34551</v>
      </c>
      <c r="C6248" s="61">
        <v>42.802028999999997</v>
      </c>
      <c r="D6248">
        <v>0</v>
      </c>
      <c r="E6248">
        <v>0</v>
      </c>
      <c r="F6248">
        <v>6246</v>
      </c>
      <c r="G6248">
        <f t="shared" ca="1" si="99"/>
        <v>2.711697133698995E-2</v>
      </c>
    </row>
    <row r="6249" spans="2:7" x14ac:dyDescent="0.2">
      <c r="B6249" s="149">
        <v>34550</v>
      </c>
      <c r="C6249" s="61">
        <v>42.802028999999997</v>
      </c>
      <c r="D6249">
        <v>-1.4999874234333988E-2</v>
      </c>
      <c r="E6249">
        <v>-1.4999874234333988E-2</v>
      </c>
      <c r="F6249">
        <v>6247</v>
      </c>
      <c r="G6249">
        <f t="shared" ca="1" si="99"/>
        <v>-2.475832549728026E-2</v>
      </c>
    </row>
    <row r="6250" spans="2:7" x14ac:dyDescent="0.2">
      <c r="B6250" s="149">
        <v>34549</v>
      </c>
      <c r="C6250" s="61">
        <v>43.453831000000001</v>
      </c>
      <c r="D6250">
        <v>-2.4934088877002409E-3</v>
      </c>
      <c r="E6250">
        <v>-2.4934088877002409E-3</v>
      </c>
      <c r="F6250">
        <v>6248</v>
      </c>
      <c r="G6250">
        <f t="shared" ca="1" si="99"/>
        <v>-4.9818003761152807E-2</v>
      </c>
    </row>
    <row r="6251" spans="2:7" x14ac:dyDescent="0.2">
      <c r="B6251" s="149">
        <v>34548</v>
      </c>
      <c r="C6251" s="61">
        <v>43.562449999999998</v>
      </c>
      <c r="D6251">
        <v>7.5373478478086295E-3</v>
      </c>
      <c r="E6251">
        <v>7.5373478478086295E-3</v>
      </c>
      <c r="F6251">
        <v>6249</v>
      </c>
      <c r="G6251">
        <f t="shared" ca="1" si="99"/>
        <v>-2.0172281624502596E-2</v>
      </c>
    </row>
    <row r="6252" spans="2:7" x14ac:dyDescent="0.2">
      <c r="B6252" s="149">
        <v>34547</v>
      </c>
      <c r="C6252" s="61">
        <v>43.236561000000002</v>
      </c>
      <c r="D6252">
        <v>2.5773372221555884E-2</v>
      </c>
      <c r="E6252">
        <v>2.5773372221555884E-2</v>
      </c>
      <c r="F6252">
        <v>6250</v>
      </c>
      <c r="G6252">
        <f t="shared" ca="1" si="99"/>
        <v>3.4343892242637258E-2</v>
      </c>
    </row>
    <row r="6253" spans="2:7" x14ac:dyDescent="0.2">
      <c r="B6253" s="149">
        <v>34544</v>
      </c>
      <c r="C6253" s="61">
        <v>42.150207999999999</v>
      </c>
      <c r="D6253">
        <v>4.3010626035891328E-2</v>
      </c>
      <c r="E6253">
        <v>4.3010626035891328E-2</v>
      </c>
      <c r="F6253">
        <v>6251</v>
      </c>
      <c r="G6253">
        <f t="shared" ca="1" si="99"/>
        <v>-7.5436385003152182E-3</v>
      </c>
    </row>
    <row r="6254" spans="2:7" x14ac:dyDescent="0.2">
      <c r="B6254" s="149">
        <v>34543</v>
      </c>
      <c r="C6254" s="61">
        <v>40.412059999999997</v>
      </c>
      <c r="D6254">
        <v>5.4054269222453752E-3</v>
      </c>
      <c r="E6254">
        <v>5.4054269222453752E-3</v>
      </c>
      <c r="F6254">
        <v>6252</v>
      </c>
      <c r="G6254">
        <f t="shared" ca="1" si="99"/>
        <v>4.9461970404863387E-2</v>
      </c>
    </row>
    <row r="6255" spans="2:7" x14ac:dyDescent="0.2">
      <c r="B6255" s="149">
        <v>34542</v>
      </c>
      <c r="C6255" s="61">
        <v>40.194789999999998</v>
      </c>
      <c r="D6255">
        <v>1.0823301931220197E-3</v>
      </c>
      <c r="E6255">
        <v>1.0823301931220197E-3</v>
      </c>
      <c r="F6255">
        <v>6253</v>
      </c>
      <c r="G6255">
        <f t="shared" ca="1" si="99"/>
        <v>-1.8164877159647527E-2</v>
      </c>
    </row>
    <row r="6256" spans="2:7" x14ac:dyDescent="0.2">
      <c r="B6256" s="149">
        <v>34541</v>
      </c>
      <c r="C6256" s="61">
        <v>40.151333000000001</v>
      </c>
      <c r="D6256">
        <v>4.3475674634009774E-3</v>
      </c>
      <c r="E6256">
        <v>4.3475674634009774E-3</v>
      </c>
      <c r="F6256">
        <v>6254</v>
      </c>
      <c r="G6256">
        <f t="shared" ca="1" si="99"/>
        <v>-1.017548340557807E-2</v>
      </c>
    </row>
    <row r="6257" spans="2:7" x14ac:dyDescent="0.2">
      <c r="B6257" s="149">
        <v>34540</v>
      </c>
      <c r="C6257" s="61">
        <v>39.977528</v>
      </c>
      <c r="D6257">
        <v>-2.7097388322466147E-3</v>
      </c>
      <c r="E6257">
        <v>-2.7097388322466147E-3</v>
      </c>
      <c r="F6257">
        <v>6255</v>
      </c>
      <c r="G6257">
        <f t="shared" ca="1" si="99"/>
        <v>1.6208094208737086E-2</v>
      </c>
    </row>
    <row r="6258" spans="2:7" x14ac:dyDescent="0.2">
      <c r="B6258" s="149">
        <v>34537</v>
      </c>
      <c r="C6258" s="61">
        <v>40.086151000000001</v>
      </c>
      <c r="D6258">
        <v>-2.7028129765075673E-3</v>
      </c>
      <c r="E6258">
        <v>-2.7028129765075673E-3</v>
      </c>
      <c r="F6258">
        <v>6256</v>
      </c>
      <c r="G6258">
        <f t="shared" ca="1" si="99"/>
        <v>-5.7564763076069198E-2</v>
      </c>
    </row>
    <row r="6259" spans="2:7" x14ac:dyDescent="0.2">
      <c r="B6259" s="149">
        <v>34536</v>
      </c>
      <c r="C6259" s="61">
        <v>40.194789999999998</v>
      </c>
      <c r="D6259">
        <v>-5.3763653721190952E-3</v>
      </c>
      <c r="E6259">
        <v>-5.3763653721190952E-3</v>
      </c>
      <c r="F6259">
        <v>6257</v>
      </c>
      <c r="G6259">
        <f t="shared" ca="1" si="99"/>
        <v>-2.3598280985780418E-2</v>
      </c>
    </row>
    <row r="6260" spans="2:7" x14ac:dyDescent="0.2">
      <c r="B6260" s="149">
        <v>34535</v>
      </c>
      <c r="C6260" s="61">
        <v>40.412059999999997</v>
      </c>
      <c r="D6260">
        <v>-5.3476146419349337E-3</v>
      </c>
      <c r="E6260">
        <v>-5.3476146419349337E-3</v>
      </c>
      <c r="F6260">
        <v>6258</v>
      </c>
      <c r="G6260">
        <f t="shared" ca="1" si="99"/>
        <v>2.9680492405407523E-2</v>
      </c>
    </row>
    <row r="6261" spans="2:7" x14ac:dyDescent="0.2">
      <c r="B6261" s="149">
        <v>34534</v>
      </c>
      <c r="C6261" s="61">
        <v>40.629330000000003</v>
      </c>
      <c r="D6261">
        <v>4.4692813850258251E-2</v>
      </c>
      <c r="E6261">
        <v>4.4692813850258251E-2</v>
      </c>
      <c r="F6261">
        <v>6259</v>
      </c>
      <c r="G6261">
        <f t="shared" ca="1" si="99"/>
        <v>-2.9069431879505697E-2</v>
      </c>
    </row>
    <row r="6262" spans="2:7" x14ac:dyDescent="0.2">
      <c r="B6262" s="149">
        <v>34533</v>
      </c>
      <c r="C6262" s="61">
        <v>38.891173999999999</v>
      </c>
      <c r="D6262">
        <v>-5.2910069402622682E-2</v>
      </c>
      <c r="E6262">
        <v>-5.2910069402622682E-2</v>
      </c>
      <c r="F6262">
        <v>6260</v>
      </c>
      <c r="G6262">
        <f t="shared" ca="1" si="99"/>
        <v>6.8344420219858164E-3</v>
      </c>
    </row>
    <row r="6263" spans="2:7" x14ac:dyDescent="0.2">
      <c r="B6263" s="149">
        <v>34530</v>
      </c>
      <c r="C6263" s="61">
        <v>41.063865999999997</v>
      </c>
      <c r="D6263">
        <v>-2.5773111250127212E-2</v>
      </c>
      <c r="E6263">
        <v>-2.5773111250127212E-2</v>
      </c>
      <c r="F6263">
        <v>6261</v>
      </c>
      <c r="G6263">
        <f t="shared" ca="1" si="99"/>
        <v>2.96340965314358E-2</v>
      </c>
    </row>
    <row r="6264" spans="2:7" x14ac:dyDescent="0.2">
      <c r="B6264" s="149">
        <v>34529</v>
      </c>
      <c r="C6264" s="61">
        <v>42.150207999999999</v>
      </c>
      <c r="D6264">
        <v>0</v>
      </c>
      <c r="E6264">
        <v>0</v>
      </c>
      <c r="F6264">
        <v>6262</v>
      </c>
      <c r="G6264">
        <f t="shared" ca="1" si="99"/>
        <v>-8.1825223947953246E-2</v>
      </c>
    </row>
    <row r="6265" spans="2:7" x14ac:dyDescent="0.2">
      <c r="B6265" s="149">
        <v>34528</v>
      </c>
      <c r="C6265" s="61">
        <v>42.150207999999999</v>
      </c>
      <c r="D6265">
        <v>0</v>
      </c>
      <c r="E6265">
        <v>0</v>
      </c>
      <c r="F6265">
        <v>6263</v>
      </c>
      <c r="G6265">
        <f t="shared" ca="1" si="99"/>
        <v>-2.4009029910790326E-2</v>
      </c>
    </row>
    <row r="6266" spans="2:7" x14ac:dyDescent="0.2">
      <c r="B6266" s="149">
        <v>34527</v>
      </c>
      <c r="C6266" s="61">
        <v>42.150207999999999</v>
      </c>
      <c r="D6266">
        <v>0</v>
      </c>
      <c r="E6266">
        <v>0</v>
      </c>
      <c r="F6266">
        <v>6264</v>
      </c>
      <c r="G6266">
        <f t="shared" ca="1" si="99"/>
        <v>-3.2008678418200341E-2</v>
      </c>
    </row>
    <row r="6267" spans="2:7" x14ac:dyDescent="0.2">
      <c r="B6267" s="149">
        <v>34526</v>
      </c>
      <c r="C6267" s="61">
        <v>42.150207999999999</v>
      </c>
      <c r="D6267">
        <v>5.181296489554588E-3</v>
      </c>
      <c r="E6267">
        <v>5.181296489554588E-3</v>
      </c>
      <c r="F6267">
        <v>6265</v>
      </c>
      <c r="G6267">
        <f t="shared" ca="1" si="99"/>
        <v>-2.1031202077369496E-3</v>
      </c>
    </row>
    <row r="6268" spans="2:7" x14ac:dyDescent="0.2">
      <c r="B6268" s="149">
        <v>34523</v>
      </c>
      <c r="C6268" s="61">
        <v>41.932941</v>
      </c>
      <c r="D6268">
        <v>5.2083303368576136E-3</v>
      </c>
      <c r="E6268">
        <v>5.2083303368576136E-3</v>
      </c>
      <c r="F6268">
        <v>6266</v>
      </c>
      <c r="G6268">
        <f t="shared" ca="1" si="99"/>
        <v>4.0826003005065316E-2</v>
      </c>
    </row>
    <row r="6269" spans="2:7" x14ac:dyDescent="0.2">
      <c r="B6269" s="149">
        <v>34522</v>
      </c>
      <c r="C6269" s="61">
        <v>41.715671999999998</v>
      </c>
      <c r="D6269">
        <v>0</v>
      </c>
      <c r="E6269">
        <v>0</v>
      </c>
      <c r="F6269">
        <v>6267</v>
      </c>
      <c r="G6269">
        <f t="shared" ca="1" si="99"/>
        <v>-3.4101725303957046E-2</v>
      </c>
    </row>
    <row r="6270" spans="2:7" x14ac:dyDescent="0.2">
      <c r="B6270" s="149">
        <v>34521</v>
      </c>
      <c r="C6270" s="61">
        <v>41.715671999999998</v>
      </c>
      <c r="D6270">
        <v>5.2356232897835244E-3</v>
      </c>
      <c r="E6270">
        <v>5.2356232897835244E-3</v>
      </c>
      <c r="F6270">
        <v>6268</v>
      </c>
      <c r="G6270">
        <f t="shared" ca="1" si="99"/>
        <v>-1.485442645270893E-2</v>
      </c>
    </row>
    <row r="6271" spans="2:7" x14ac:dyDescent="0.2">
      <c r="B6271" s="149">
        <v>34520</v>
      </c>
      <c r="C6271" s="61">
        <v>41.498401999999999</v>
      </c>
      <c r="D6271">
        <v>-1.5463885729816579E-2</v>
      </c>
      <c r="E6271">
        <v>-1.5463885729816579E-2</v>
      </c>
      <c r="F6271">
        <v>6269</v>
      </c>
      <c r="G6271">
        <f t="shared" ca="1" si="99"/>
        <v>3.3209615292864813E-3</v>
      </c>
    </row>
    <row r="6272" spans="2:7" x14ac:dyDescent="0.2">
      <c r="B6272" s="149">
        <v>34519</v>
      </c>
      <c r="C6272" s="61">
        <v>42.150207999999999</v>
      </c>
      <c r="D6272">
        <v>-1.0204006632140621E-2</v>
      </c>
      <c r="E6272">
        <v>-1.0204006632140621E-2</v>
      </c>
      <c r="F6272">
        <v>6270</v>
      </c>
      <c r="G6272">
        <f t="shared" ca="1" si="99"/>
        <v>-3.1263068301094585E-2</v>
      </c>
    </row>
    <row r="6273" spans="2:7" x14ac:dyDescent="0.2">
      <c r="B6273" s="149">
        <v>34516</v>
      </c>
      <c r="C6273" s="61">
        <v>42.584743000000003</v>
      </c>
      <c r="D6273">
        <v>5.1278469677540732E-3</v>
      </c>
      <c r="E6273">
        <v>5.1278469677540732E-3</v>
      </c>
      <c r="F6273">
        <v>6271</v>
      </c>
      <c r="G6273">
        <f t="shared" ca="1" si="99"/>
        <v>-5.2639420835547582E-2</v>
      </c>
    </row>
    <row r="6274" spans="2:7" x14ac:dyDescent="0.2">
      <c r="B6274" s="149">
        <v>34515</v>
      </c>
      <c r="C6274" s="61">
        <v>42.367488999999999</v>
      </c>
      <c r="D6274">
        <v>5.1549211809346195E-3</v>
      </c>
      <c r="E6274">
        <v>5.1549211809346195E-3</v>
      </c>
      <c r="F6274">
        <v>6272</v>
      </c>
      <c r="G6274">
        <f t="shared" ca="1" si="99"/>
        <v>3.9010405589506212E-3</v>
      </c>
    </row>
    <row r="6275" spans="2:7" x14ac:dyDescent="0.2">
      <c r="B6275" s="149">
        <v>34514</v>
      </c>
      <c r="C6275" s="61">
        <v>42.150207999999999</v>
      </c>
      <c r="D6275">
        <v>-3.9604006191800753E-2</v>
      </c>
      <c r="E6275">
        <v>-3.9604006191800753E-2</v>
      </c>
      <c r="F6275">
        <v>6273</v>
      </c>
      <c r="G6275">
        <f t="shared" ref="G6275:G6338" ca="1" si="100">_xlfn.NORM.INV(RAND(),$N$5,$N$6)</f>
        <v>1.6261864332919977E-2</v>
      </c>
    </row>
    <row r="6276" spans="2:7" x14ac:dyDescent="0.2">
      <c r="B6276" s="149">
        <v>34513</v>
      </c>
      <c r="C6276" s="61">
        <v>43.888362999999998</v>
      </c>
      <c r="D6276">
        <v>4.9750524929564983E-3</v>
      </c>
      <c r="E6276">
        <v>4.9750524929564983E-3</v>
      </c>
      <c r="F6276">
        <v>6274</v>
      </c>
      <c r="G6276">
        <f t="shared" ca="1" si="100"/>
        <v>7.7549359023269399E-2</v>
      </c>
    </row>
    <row r="6277" spans="2:7" x14ac:dyDescent="0.2">
      <c r="B6277" s="149">
        <v>34512</v>
      </c>
      <c r="C6277" s="61">
        <v>43.671097000000003</v>
      </c>
      <c r="D6277">
        <v>-1.9512182855688495E-2</v>
      </c>
      <c r="E6277">
        <v>-1.9512182855688495E-2</v>
      </c>
      <c r="F6277">
        <v>6275</v>
      </c>
      <c r="G6277">
        <f t="shared" ca="1" si="100"/>
        <v>-2.4801606851300916E-2</v>
      </c>
    </row>
    <row r="6278" spans="2:7" x14ac:dyDescent="0.2">
      <c r="B6278" s="149">
        <v>34509</v>
      </c>
      <c r="C6278" s="61">
        <v>44.540173000000003</v>
      </c>
      <c r="D6278">
        <v>-1.9138657777727764E-2</v>
      </c>
      <c r="E6278">
        <v>-1.9138657777727764E-2</v>
      </c>
      <c r="F6278">
        <v>6276</v>
      </c>
      <c r="G6278">
        <f t="shared" ca="1" si="100"/>
        <v>6.7005586596805861E-2</v>
      </c>
    </row>
    <row r="6279" spans="2:7" x14ac:dyDescent="0.2">
      <c r="B6279" s="149">
        <v>34508</v>
      </c>
      <c r="C6279" s="61">
        <v>45.409244999999999</v>
      </c>
      <c r="D6279">
        <v>-2.7907066456040987E-2</v>
      </c>
      <c r="E6279">
        <v>-2.7907066456040987E-2</v>
      </c>
      <c r="F6279">
        <v>6277</v>
      </c>
      <c r="G6279">
        <f t="shared" ca="1" si="100"/>
        <v>-2.8856701802651506E-2</v>
      </c>
    </row>
    <row r="6280" spans="2:7" x14ac:dyDescent="0.2">
      <c r="B6280" s="149">
        <v>34507</v>
      </c>
      <c r="C6280" s="61">
        <v>46.712864000000003</v>
      </c>
      <c r="D6280">
        <v>0</v>
      </c>
      <c r="E6280">
        <v>0</v>
      </c>
      <c r="F6280">
        <v>6278</v>
      </c>
      <c r="G6280">
        <f t="shared" ca="1" si="100"/>
        <v>6.6984973353612781E-3</v>
      </c>
    </row>
    <row r="6281" spans="2:7" x14ac:dyDescent="0.2">
      <c r="B6281" s="149">
        <v>34506</v>
      </c>
      <c r="C6281" s="61">
        <v>46.712864000000003</v>
      </c>
      <c r="D6281">
        <v>0</v>
      </c>
      <c r="E6281">
        <v>0</v>
      </c>
      <c r="F6281">
        <v>6279</v>
      </c>
      <c r="G6281">
        <f t="shared" ca="1" si="100"/>
        <v>-7.1166932363122236E-3</v>
      </c>
    </row>
    <row r="6282" spans="2:7" x14ac:dyDescent="0.2">
      <c r="B6282" s="149">
        <v>34505</v>
      </c>
      <c r="C6282" s="61">
        <v>46.712864000000003</v>
      </c>
      <c r="D6282">
        <v>2.8708228908012119E-2</v>
      </c>
      <c r="E6282">
        <v>2.8708228908012119E-2</v>
      </c>
      <c r="F6282">
        <v>6280</v>
      </c>
      <c r="G6282">
        <f t="shared" ca="1" si="100"/>
        <v>-1.9997556259638123E-2</v>
      </c>
    </row>
    <row r="6283" spans="2:7" x14ac:dyDescent="0.2">
      <c r="B6283" s="149">
        <v>34502</v>
      </c>
      <c r="C6283" s="61">
        <v>45.409244999999999</v>
      </c>
      <c r="D6283">
        <v>1.9512093049122093E-2</v>
      </c>
      <c r="E6283">
        <v>1.9512093049122093E-2</v>
      </c>
      <c r="F6283">
        <v>6281</v>
      </c>
      <c r="G6283">
        <f t="shared" ca="1" si="100"/>
        <v>-1.9028174511980127E-2</v>
      </c>
    </row>
    <row r="6284" spans="2:7" x14ac:dyDescent="0.2">
      <c r="B6284" s="149">
        <v>34501</v>
      </c>
      <c r="C6284" s="61">
        <v>44.540173000000003</v>
      </c>
      <c r="D6284">
        <v>9.852347871515503E-3</v>
      </c>
      <c r="E6284">
        <v>9.852347871515503E-3</v>
      </c>
      <c r="F6284">
        <v>6282</v>
      </c>
      <c r="G6284">
        <f t="shared" ca="1" si="100"/>
        <v>-1.8511571423889841E-2</v>
      </c>
    </row>
    <row r="6285" spans="2:7" x14ac:dyDescent="0.2">
      <c r="B6285" s="149">
        <v>34500</v>
      </c>
      <c r="C6285" s="61">
        <v>44.105629</v>
      </c>
      <c r="D6285">
        <v>4.9504238743195367E-3</v>
      </c>
      <c r="E6285">
        <v>4.9504238743195367E-3</v>
      </c>
      <c r="F6285">
        <v>6283</v>
      </c>
      <c r="G6285">
        <f t="shared" ca="1" si="100"/>
        <v>4.5223622136611307E-3</v>
      </c>
    </row>
    <row r="6286" spans="2:7" x14ac:dyDescent="0.2">
      <c r="B6286" s="149">
        <v>34499</v>
      </c>
      <c r="C6286" s="61">
        <v>43.888362999999998</v>
      </c>
      <c r="D6286">
        <v>-1.4634204496691214E-2</v>
      </c>
      <c r="E6286">
        <v>-1.4634204496691214E-2</v>
      </c>
      <c r="F6286">
        <v>6284</v>
      </c>
      <c r="G6286">
        <f t="shared" ca="1" si="100"/>
        <v>-7.6667364923658967E-3</v>
      </c>
    </row>
    <row r="6287" spans="2:7" x14ac:dyDescent="0.2">
      <c r="B6287" s="149">
        <v>34498</v>
      </c>
      <c r="C6287" s="61">
        <v>44.540173000000003</v>
      </c>
      <c r="D6287">
        <v>-9.6618517534919138E-3</v>
      </c>
      <c r="E6287">
        <v>-9.6618517534919138E-3</v>
      </c>
      <c r="F6287">
        <v>6285</v>
      </c>
      <c r="G6287">
        <f t="shared" ca="1" si="100"/>
        <v>4.7984417648178512E-2</v>
      </c>
    </row>
    <row r="6288" spans="2:7" x14ac:dyDescent="0.2">
      <c r="B6288" s="149">
        <v>34495</v>
      </c>
      <c r="C6288" s="61">
        <v>44.974711999999997</v>
      </c>
      <c r="D6288">
        <v>0</v>
      </c>
      <c r="E6288">
        <v>0</v>
      </c>
      <c r="F6288">
        <v>6286</v>
      </c>
      <c r="G6288">
        <f t="shared" ca="1" si="100"/>
        <v>-3.9979615997267792E-2</v>
      </c>
    </row>
    <row r="6289" spans="2:7" x14ac:dyDescent="0.2">
      <c r="B6289" s="149">
        <v>34494</v>
      </c>
      <c r="C6289" s="61">
        <v>44.974711999999997</v>
      </c>
      <c r="D6289">
        <v>9.7561138794856894E-3</v>
      </c>
      <c r="E6289">
        <v>9.7561138794856894E-3</v>
      </c>
      <c r="F6289">
        <v>6287</v>
      </c>
      <c r="G6289">
        <f t="shared" ca="1" si="100"/>
        <v>-3.320937039215946E-2</v>
      </c>
    </row>
    <row r="6290" spans="2:7" x14ac:dyDescent="0.2">
      <c r="B6290" s="149">
        <v>34493</v>
      </c>
      <c r="C6290" s="61">
        <v>44.540173000000003</v>
      </c>
      <c r="D6290">
        <v>-4.8543658951732457E-3</v>
      </c>
      <c r="E6290">
        <v>-4.8543658951732457E-3</v>
      </c>
      <c r="F6290">
        <v>6288</v>
      </c>
      <c r="G6290">
        <f t="shared" ca="1" si="100"/>
        <v>2.5830717771953601E-2</v>
      </c>
    </row>
    <row r="6291" spans="2:7" x14ac:dyDescent="0.2">
      <c r="B6291" s="149">
        <v>34492</v>
      </c>
      <c r="C6291" s="61">
        <v>44.757441999999998</v>
      </c>
      <c r="D6291">
        <v>-1.9047693356947167E-2</v>
      </c>
      <c r="E6291">
        <v>-1.9047693356947167E-2</v>
      </c>
      <c r="F6291">
        <v>6289</v>
      </c>
      <c r="G6291">
        <f t="shared" ca="1" si="100"/>
        <v>-1.9544440921310604E-2</v>
      </c>
    </row>
    <row r="6292" spans="2:7" x14ac:dyDescent="0.2">
      <c r="B6292" s="149">
        <v>34491</v>
      </c>
      <c r="C6292" s="61">
        <v>45.626522000000001</v>
      </c>
      <c r="D6292">
        <v>-9.4339126990960857E-3</v>
      </c>
      <c r="E6292">
        <v>-9.4339126990960857E-3</v>
      </c>
      <c r="F6292">
        <v>6290</v>
      </c>
      <c r="G6292">
        <f t="shared" ca="1" si="100"/>
        <v>2.4746852330700578E-2</v>
      </c>
    </row>
    <row r="6293" spans="2:7" x14ac:dyDescent="0.2">
      <c r="B6293" s="149">
        <v>34488</v>
      </c>
      <c r="C6293" s="61">
        <v>46.061058000000003</v>
      </c>
      <c r="D6293">
        <v>2.7131915963986224E-2</v>
      </c>
      <c r="E6293">
        <v>2.7131915963986224E-2</v>
      </c>
      <c r="F6293">
        <v>6291</v>
      </c>
      <c r="G6293">
        <f t="shared" ca="1" si="100"/>
        <v>-3.1605433081872365E-2</v>
      </c>
    </row>
    <row r="6294" spans="2:7" x14ac:dyDescent="0.2">
      <c r="B6294" s="149">
        <v>34487</v>
      </c>
      <c r="C6294" s="61">
        <v>44.844344999999997</v>
      </c>
      <c r="D6294">
        <v>2.4630587231460891E-2</v>
      </c>
      <c r="E6294">
        <v>2.4630587231460891E-2</v>
      </c>
      <c r="F6294">
        <v>6292</v>
      </c>
      <c r="G6294">
        <f t="shared" ca="1" si="100"/>
        <v>-9.6553973220328982E-3</v>
      </c>
    </row>
    <row r="6295" spans="2:7" x14ac:dyDescent="0.2">
      <c r="B6295" s="149">
        <v>34486</v>
      </c>
      <c r="C6295" s="61">
        <v>43.766354</v>
      </c>
      <c r="D6295">
        <v>0</v>
      </c>
      <c r="E6295">
        <v>0</v>
      </c>
      <c r="F6295">
        <v>6293</v>
      </c>
      <c r="G6295">
        <f t="shared" ca="1" si="100"/>
        <v>2.3938489794557687E-2</v>
      </c>
    </row>
    <row r="6296" spans="2:7" x14ac:dyDescent="0.2">
      <c r="B6296" s="149">
        <v>34485</v>
      </c>
      <c r="C6296" s="61">
        <v>43.766354</v>
      </c>
      <c r="D6296">
        <v>-1.6949322334826954E-2</v>
      </c>
      <c r="E6296">
        <v>-1.6949322334826954E-2</v>
      </c>
      <c r="F6296">
        <v>6294</v>
      </c>
      <c r="G6296">
        <f t="shared" ca="1" si="100"/>
        <v>5.1702484936055337E-2</v>
      </c>
    </row>
    <row r="6297" spans="2:7" x14ac:dyDescent="0.2">
      <c r="B6297" s="149">
        <v>34484</v>
      </c>
      <c r="C6297" s="61">
        <v>44.520954000000003</v>
      </c>
      <c r="D6297">
        <v>-9.5922891159727856E-3</v>
      </c>
      <c r="E6297">
        <v>-9.5922891159727856E-3</v>
      </c>
      <c r="F6297">
        <v>6295</v>
      </c>
      <c r="G6297">
        <f t="shared" ca="1" si="100"/>
        <v>-5.6711981219955597E-2</v>
      </c>
    </row>
    <row r="6298" spans="2:7" x14ac:dyDescent="0.2">
      <c r="B6298" s="149">
        <v>34481</v>
      </c>
      <c r="C6298" s="61">
        <v>44.952148000000001</v>
      </c>
      <c r="D6298">
        <v>3.4739386808902567E-2</v>
      </c>
      <c r="E6298">
        <v>3.4739386808902567E-2</v>
      </c>
      <c r="F6298">
        <v>6296</v>
      </c>
      <c r="G6298">
        <f t="shared" ca="1" si="100"/>
        <v>1.2133729626901403E-2</v>
      </c>
    </row>
    <row r="6299" spans="2:7" x14ac:dyDescent="0.2">
      <c r="B6299" s="149">
        <v>34480</v>
      </c>
      <c r="C6299" s="61">
        <v>43.442965999999998</v>
      </c>
      <c r="D6299">
        <v>2.4874714351535814E-3</v>
      </c>
      <c r="E6299">
        <v>2.4874714351535814E-3</v>
      </c>
      <c r="F6299">
        <v>6297</v>
      </c>
      <c r="G6299">
        <f t="shared" ca="1" si="100"/>
        <v>-3.3124875378643545E-2</v>
      </c>
    </row>
    <row r="6300" spans="2:7" x14ac:dyDescent="0.2">
      <c r="B6300" s="149">
        <v>34479</v>
      </c>
      <c r="C6300" s="61">
        <v>43.335171000000003</v>
      </c>
      <c r="D6300">
        <v>0</v>
      </c>
      <c r="E6300">
        <v>0</v>
      </c>
      <c r="F6300">
        <v>6298</v>
      </c>
      <c r="G6300">
        <f t="shared" ca="1" si="100"/>
        <v>3.5397097711320925E-3</v>
      </c>
    </row>
    <row r="6301" spans="2:7" x14ac:dyDescent="0.2">
      <c r="B6301" s="149">
        <v>34478</v>
      </c>
      <c r="C6301" s="61">
        <v>43.335171000000003</v>
      </c>
      <c r="D6301">
        <v>-4.9503381823720171E-3</v>
      </c>
      <c r="E6301">
        <v>-4.9503381823720171E-3</v>
      </c>
      <c r="F6301">
        <v>6299</v>
      </c>
      <c r="G6301">
        <f t="shared" ca="1" si="100"/>
        <v>4.4772986703604349E-3</v>
      </c>
    </row>
    <row r="6302" spans="2:7" x14ac:dyDescent="0.2">
      <c r="B6302" s="149">
        <v>34477</v>
      </c>
      <c r="C6302" s="61">
        <v>43.550761999999999</v>
      </c>
      <c r="D6302">
        <v>-4.925975784960312E-3</v>
      </c>
      <c r="E6302">
        <v>-4.925975784960312E-3</v>
      </c>
      <c r="F6302">
        <v>6300</v>
      </c>
      <c r="G6302">
        <f t="shared" ca="1" si="100"/>
        <v>3.5574540968817132E-2</v>
      </c>
    </row>
    <row r="6303" spans="2:7" x14ac:dyDescent="0.2">
      <c r="B6303" s="149">
        <v>34474</v>
      </c>
      <c r="C6303" s="61">
        <v>43.766354</v>
      </c>
      <c r="D6303">
        <v>-1.4563341791637582E-2</v>
      </c>
      <c r="E6303">
        <v>-1.4563341791637582E-2</v>
      </c>
      <c r="F6303">
        <v>6301</v>
      </c>
      <c r="G6303">
        <f t="shared" ca="1" si="100"/>
        <v>-7.515189170623518E-2</v>
      </c>
    </row>
    <row r="6304" spans="2:7" x14ac:dyDescent="0.2">
      <c r="B6304" s="149">
        <v>34473</v>
      </c>
      <c r="C6304" s="61">
        <v>44.413158000000003</v>
      </c>
      <c r="D6304">
        <v>0</v>
      </c>
      <c r="E6304">
        <v>0</v>
      </c>
      <c r="F6304">
        <v>6302</v>
      </c>
      <c r="G6304">
        <f t="shared" ca="1" si="100"/>
        <v>1.8158574905942595E-2</v>
      </c>
    </row>
    <row r="6305" spans="2:7" x14ac:dyDescent="0.2">
      <c r="B6305" s="149">
        <v>34472</v>
      </c>
      <c r="C6305" s="61">
        <v>44.413158000000003</v>
      </c>
      <c r="D6305">
        <v>4.8781430357824332E-3</v>
      </c>
      <c r="E6305">
        <v>4.8781430357824332E-3</v>
      </c>
      <c r="F6305">
        <v>6303</v>
      </c>
      <c r="G6305">
        <f t="shared" ca="1" si="100"/>
        <v>1.3305210454981153E-2</v>
      </c>
    </row>
    <row r="6306" spans="2:7" x14ac:dyDescent="0.2">
      <c r="B6306" s="149">
        <v>34471</v>
      </c>
      <c r="C6306" s="61">
        <v>44.197555999999999</v>
      </c>
      <c r="D6306">
        <v>-1.9138770422016463E-2</v>
      </c>
      <c r="E6306">
        <v>-1.9138770422016463E-2</v>
      </c>
      <c r="F6306">
        <v>6304</v>
      </c>
      <c r="G6306">
        <f t="shared" ca="1" si="100"/>
        <v>-6.3586646971529492E-2</v>
      </c>
    </row>
    <row r="6307" spans="2:7" x14ac:dyDescent="0.2">
      <c r="B6307" s="149">
        <v>34470</v>
      </c>
      <c r="C6307" s="61">
        <v>45.059947999999999</v>
      </c>
      <c r="D6307">
        <v>1.4563026569738539E-2</v>
      </c>
      <c r="E6307">
        <v>1.4563026569738539E-2</v>
      </c>
      <c r="F6307">
        <v>6305</v>
      </c>
      <c r="G6307">
        <f t="shared" ca="1" si="100"/>
        <v>4.6521741414276991E-4</v>
      </c>
    </row>
    <row r="6308" spans="2:7" x14ac:dyDescent="0.2">
      <c r="B6308" s="149">
        <v>34467</v>
      </c>
      <c r="C6308" s="61">
        <v>44.413158000000003</v>
      </c>
      <c r="D6308">
        <v>1.4778567115734682E-2</v>
      </c>
      <c r="E6308">
        <v>1.4778567115734682E-2</v>
      </c>
      <c r="F6308">
        <v>6306</v>
      </c>
      <c r="G6308">
        <f t="shared" ca="1" si="100"/>
        <v>4.2021723925708243E-4</v>
      </c>
    </row>
    <row r="6309" spans="2:7" x14ac:dyDescent="0.2">
      <c r="B6309" s="149">
        <v>34466</v>
      </c>
      <c r="C6309" s="61">
        <v>43.766354</v>
      </c>
      <c r="D6309">
        <v>0</v>
      </c>
      <c r="E6309">
        <v>0</v>
      </c>
      <c r="F6309">
        <v>6307</v>
      </c>
      <c r="G6309">
        <f t="shared" ca="1" si="100"/>
        <v>-1.5229349482827957E-3</v>
      </c>
    </row>
    <row r="6310" spans="2:7" x14ac:dyDescent="0.2">
      <c r="B6310" s="149">
        <v>34465</v>
      </c>
      <c r="C6310" s="61">
        <v>43.766354</v>
      </c>
      <c r="D6310">
        <v>1.499973144445872E-2</v>
      </c>
      <c r="E6310">
        <v>1.499973144445872E-2</v>
      </c>
      <c r="F6310">
        <v>6308</v>
      </c>
      <c r="G6310">
        <f t="shared" ca="1" si="100"/>
        <v>-1.891455602222188E-2</v>
      </c>
    </row>
    <row r="6311" spans="2:7" x14ac:dyDescent="0.2">
      <c r="B6311" s="149">
        <v>34464</v>
      </c>
      <c r="C6311" s="61">
        <v>43.119571999999998</v>
      </c>
      <c r="D6311">
        <v>5.0251523326289016E-3</v>
      </c>
      <c r="E6311">
        <v>5.0251523326289016E-3</v>
      </c>
      <c r="F6311">
        <v>6309</v>
      </c>
      <c r="G6311">
        <f t="shared" ca="1" si="100"/>
        <v>-2.2308581085783048E-2</v>
      </c>
    </row>
    <row r="6312" spans="2:7" x14ac:dyDescent="0.2">
      <c r="B6312" s="149">
        <v>34463</v>
      </c>
      <c r="C6312" s="61">
        <v>42.903973000000001</v>
      </c>
      <c r="D6312">
        <v>1.5306301141022962E-2</v>
      </c>
      <c r="E6312">
        <v>1.5306301141022962E-2</v>
      </c>
      <c r="F6312">
        <v>6310</v>
      </c>
      <c r="G6312">
        <f t="shared" ca="1" si="100"/>
        <v>3.4906386620997758E-2</v>
      </c>
    </row>
    <row r="6313" spans="2:7" x14ac:dyDescent="0.2">
      <c r="B6313" s="149">
        <v>34460</v>
      </c>
      <c r="C6313" s="61">
        <v>42.257171999999997</v>
      </c>
      <c r="D6313">
        <v>3.7037069758490637E-2</v>
      </c>
      <c r="E6313">
        <v>3.7037069758490637E-2</v>
      </c>
      <c r="F6313">
        <v>6311</v>
      </c>
      <c r="G6313">
        <f t="shared" ca="1" si="100"/>
        <v>8.1459819688976393E-3</v>
      </c>
    </row>
    <row r="6314" spans="2:7" x14ac:dyDescent="0.2">
      <c r="B6314" s="149">
        <v>34459</v>
      </c>
      <c r="C6314" s="61">
        <v>40.747985999999997</v>
      </c>
      <c r="D6314">
        <v>2.7173678773832213E-2</v>
      </c>
      <c r="E6314">
        <v>2.7173678773832213E-2</v>
      </c>
      <c r="F6314">
        <v>6312</v>
      </c>
      <c r="G6314">
        <f t="shared" ca="1" si="100"/>
        <v>-1.4827554267404525E-2</v>
      </c>
    </row>
    <row r="6315" spans="2:7" x14ac:dyDescent="0.2">
      <c r="B6315" s="149">
        <v>34458</v>
      </c>
      <c r="C6315" s="61">
        <v>39.670006000000001</v>
      </c>
      <c r="D6315">
        <v>2.7250001952621766E-3</v>
      </c>
      <c r="E6315">
        <v>2.7250001952621766E-3</v>
      </c>
      <c r="F6315">
        <v>6313</v>
      </c>
      <c r="G6315">
        <f t="shared" ca="1" si="100"/>
        <v>-1.6751629780827476E-2</v>
      </c>
    </row>
    <row r="6316" spans="2:7" x14ac:dyDescent="0.2">
      <c r="B6316" s="149">
        <v>34457</v>
      </c>
      <c r="C6316" s="61">
        <v>39.562199</v>
      </c>
      <c r="D6316">
        <v>2.7324715264265154E-3</v>
      </c>
      <c r="E6316">
        <v>2.7324715264265154E-3</v>
      </c>
      <c r="F6316">
        <v>6314</v>
      </c>
      <c r="G6316">
        <f t="shared" ca="1" si="100"/>
        <v>2.4196938594895228E-2</v>
      </c>
    </row>
    <row r="6317" spans="2:7" x14ac:dyDescent="0.2">
      <c r="B6317" s="149">
        <v>34456</v>
      </c>
      <c r="C6317" s="61">
        <v>39.454391000000001</v>
      </c>
      <c r="D6317">
        <v>5.4941271406614162E-3</v>
      </c>
      <c r="E6317">
        <v>5.4941271406614162E-3</v>
      </c>
      <c r="F6317">
        <v>6315</v>
      </c>
      <c r="G6317">
        <f t="shared" ca="1" si="100"/>
        <v>1.280185135170847E-3</v>
      </c>
    </row>
    <row r="6318" spans="2:7" x14ac:dyDescent="0.2">
      <c r="B6318" s="149">
        <v>34453</v>
      </c>
      <c r="C6318" s="61">
        <v>39.238807999999999</v>
      </c>
      <c r="D6318">
        <v>5.5248916100159116E-3</v>
      </c>
      <c r="E6318">
        <v>5.5248916100159116E-3</v>
      </c>
      <c r="F6318">
        <v>6316</v>
      </c>
      <c r="G6318">
        <f t="shared" ca="1" si="100"/>
        <v>1.598669574838632E-2</v>
      </c>
    </row>
    <row r="6319" spans="2:7" x14ac:dyDescent="0.2">
      <c r="B6319" s="149">
        <v>34452</v>
      </c>
      <c r="C6319" s="61">
        <v>39.023209000000001</v>
      </c>
      <c r="D6319">
        <v>-1.0928618819639104E-2</v>
      </c>
      <c r="E6319">
        <v>-1.0928618819639104E-2</v>
      </c>
      <c r="F6319">
        <v>6317</v>
      </c>
      <c r="G6319">
        <f t="shared" ca="1" si="100"/>
        <v>2.3702017387921902E-2</v>
      </c>
    </row>
    <row r="6320" spans="2:7" x14ac:dyDescent="0.2">
      <c r="B6320" s="149">
        <v>34451</v>
      </c>
      <c r="C6320" s="61">
        <v>39.454391000000001</v>
      </c>
      <c r="D6320">
        <v>1.104937320762113E-2</v>
      </c>
      <c r="E6320">
        <v>1.104937320762113E-2</v>
      </c>
      <c r="F6320">
        <v>6318</v>
      </c>
      <c r="G6320">
        <f t="shared" ca="1" si="100"/>
        <v>3.4813746935852881E-2</v>
      </c>
    </row>
    <row r="6321" spans="2:7" x14ac:dyDescent="0.2">
      <c r="B6321" s="149">
        <v>34450</v>
      </c>
      <c r="C6321" s="61">
        <v>39.023209000000001</v>
      </c>
      <c r="D6321">
        <v>-1.6304434135956506E-2</v>
      </c>
      <c r="E6321">
        <v>-1.6304434135956506E-2</v>
      </c>
      <c r="F6321">
        <v>6319</v>
      </c>
      <c r="G6321">
        <f t="shared" ca="1" si="100"/>
        <v>-2.4123906289473671E-2</v>
      </c>
    </row>
    <row r="6322" spans="2:7" x14ac:dyDescent="0.2">
      <c r="B6322" s="149">
        <v>34449</v>
      </c>
      <c r="C6322" s="61">
        <v>39.670006000000001</v>
      </c>
      <c r="D6322">
        <v>5.464917707131753E-3</v>
      </c>
      <c r="E6322">
        <v>5.464917707131753E-3</v>
      </c>
      <c r="F6322">
        <v>6320</v>
      </c>
      <c r="G6322">
        <f t="shared" ca="1" si="100"/>
        <v>3.3270868024175726E-2</v>
      </c>
    </row>
    <row r="6323" spans="2:7" x14ac:dyDescent="0.2">
      <c r="B6323" s="149">
        <v>34446</v>
      </c>
      <c r="C6323" s="61">
        <v>39.454391000000001</v>
      </c>
      <c r="D6323">
        <v>5.4941271406614162E-3</v>
      </c>
      <c r="E6323">
        <v>5.4941271406614162E-3</v>
      </c>
      <c r="F6323">
        <v>6321</v>
      </c>
      <c r="G6323">
        <f t="shared" ca="1" si="100"/>
        <v>-8.0989776437920907E-2</v>
      </c>
    </row>
    <row r="6324" spans="2:7" x14ac:dyDescent="0.2">
      <c r="B6324" s="149">
        <v>34445</v>
      </c>
      <c r="C6324" s="61">
        <v>39.238807999999999</v>
      </c>
      <c r="D6324">
        <v>-1.0869622757304397E-2</v>
      </c>
      <c r="E6324">
        <v>-1.0869622757304397E-2</v>
      </c>
      <c r="F6324">
        <v>6322</v>
      </c>
      <c r="G6324">
        <f t="shared" ca="1" si="100"/>
        <v>-1.265465841892075E-2</v>
      </c>
    </row>
    <row r="6325" spans="2:7" x14ac:dyDescent="0.2">
      <c r="B6325" s="149">
        <v>34444</v>
      </c>
      <c r="C6325" s="61">
        <v>39.670006000000001</v>
      </c>
      <c r="D6325">
        <v>0</v>
      </c>
      <c r="E6325">
        <v>0</v>
      </c>
      <c r="F6325">
        <v>6323</v>
      </c>
      <c r="G6325">
        <f t="shared" ca="1" si="100"/>
        <v>-5.2071584024919036E-2</v>
      </c>
    </row>
    <row r="6326" spans="2:7" x14ac:dyDescent="0.2">
      <c r="B6326" s="149">
        <v>34443</v>
      </c>
      <c r="C6326" s="61">
        <v>39.670006000000001</v>
      </c>
      <c r="D6326">
        <v>-1.0752448455896194E-2</v>
      </c>
      <c r="E6326">
        <v>-1.0752448455896194E-2</v>
      </c>
      <c r="F6326">
        <v>6324</v>
      </c>
      <c r="G6326">
        <f t="shared" ca="1" si="100"/>
        <v>-2.5981864478014868E-2</v>
      </c>
    </row>
    <row r="6327" spans="2:7" x14ac:dyDescent="0.2">
      <c r="B6327" s="149">
        <v>34442</v>
      </c>
      <c r="C6327" s="61">
        <v>40.101191999999998</v>
      </c>
      <c r="D6327">
        <v>-1.063828291188482E-2</v>
      </c>
      <c r="E6327">
        <v>-1.063828291188482E-2</v>
      </c>
      <c r="F6327">
        <v>6325</v>
      </c>
      <c r="G6327">
        <f t="shared" ca="1" si="100"/>
        <v>-1.4960747125867778E-3</v>
      </c>
    </row>
    <row r="6328" spans="2:7" x14ac:dyDescent="0.2">
      <c r="B6328" s="149">
        <v>34439</v>
      </c>
      <c r="C6328" s="61">
        <v>40.532387</v>
      </c>
      <c r="D6328">
        <v>-2.5906875836900545E-2</v>
      </c>
      <c r="E6328">
        <v>-2.5906875836900545E-2</v>
      </c>
      <c r="F6328">
        <v>6326</v>
      </c>
      <c r="G6328">
        <f t="shared" ca="1" si="100"/>
        <v>-8.748577359299653E-3</v>
      </c>
    </row>
    <row r="6329" spans="2:7" x14ac:dyDescent="0.2">
      <c r="B6329" s="149">
        <v>34438</v>
      </c>
      <c r="C6329" s="61">
        <v>41.610382000000001</v>
      </c>
      <c r="D6329">
        <v>0</v>
      </c>
      <c r="E6329">
        <v>0</v>
      </c>
      <c r="F6329">
        <v>6327</v>
      </c>
      <c r="G6329">
        <f t="shared" ca="1" si="100"/>
        <v>-3.9443324886299182E-2</v>
      </c>
    </row>
    <row r="6330" spans="2:7" x14ac:dyDescent="0.2">
      <c r="B6330" s="149">
        <v>34437</v>
      </c>
      <c r="C6330" s="61">
        <v>41.610382000000001</v>
      </c>
      <c r="D6330">
        <v>-5.1545004068524712E-3</v>
      </c>
      <c r="E6330">
        <v>-5.1545004068524712E-3</v>
      </c>
      <c r="F6330">
        <v>6328</v>
      </c>
      <c r="G6330">
        <f t="shared" ca="1" si="100"/>
        <v>-2.2840882637556823E-2</v>
      </c>
    </row>
    <row r="6331" spans="2:7" x14ac:dyDescent="0.2">
      <c r="B6331" s="149">
        <v>34436</v>
      </c>
      <c r="C6331" s="61">
        <v>41.825974000000002</v>
      </c>
      <c r="D6331">
        <v>3.7433010238041076E-2</v>
      </c>
      <c r="E6331">
        <v>3.7433010238041076E-2</v>
      </c>
      <c r="F6331">
        <v>6329</v>
      </c>
      <c r="G6331">
        <f t="shared" ca="1" si="100"/>
        <v>3.4400357751790282E-2</v>
      </c>
    </row>
    <row r="6332" spans="2:7" x14ac:dyDescent="0.2">
      <c r="B6332" s="149">
        <v>34435</v>
      </c>
      <c r="C6332" s="61">
        <v>40.316794999999999</v>
      </c>
      <c r="D6332">
        <v>0</v>
      </c>
      <c r="E6332">
        <v>0</v>
      </c>
      <c r="F6332">
        <v>6330</v>
      </c>
      <c r="G6332">
        <f t="shared" ca="1" si="100"/>
        <v>-5.3261593502239829E-2</v>
      </c>
    </row>
    <row r="6333" spans="2:7" x14ac:dyDescent="0.2">
      <c r="B6333" s="149">
        <v>34432</v>
      </c>
      <c r="C6333" s="61">
        <v>40.316794999999999</v>
      </c>
      <c r="D6333">
        <v>5.3764735970941099E-3</v>
      </c>
      <c r="E6333">
        <v>5.3764735970941099E-3</v>
      </c>
      <c r="F6333">
        <v>6331</v>
      </c>
      <c r="G6333">
        <f t="shared" ca="1" si="100"/>
        <v>-6.1760800688646081E-3</v>
      </c>
    </row>
    <row r="6334" spans="2:7" x14ac:dyDescent="0.2">
      <c r="B6334" s="149">
        <v>34431</v>
      </c>
      <c r="C6334" s="61">
        <v>40.101191999999998</v>
      </c>
      <c r="D6334">
        <v>-1.063828291188482E-2</v>
      </c>
      <c r="E6334">
        <v>-1.063828291188482E-2</v>
      </c>
      <c r="F6334">
        <v>6332</v>
      </c>
      <c r="G6334">
        <f t="shared" ca="1" si="100"/>
        <v>-1.7510029505615806E-2</v>
      </c>
    </row>
    <row r="6335" spans="2:7" x14ac:dyDescent="0.2">
      <c r="B6335" s="149">
        <v>34430</v>
      </c>
      <c r="C6335" s="61">
        <v>40.532387</v>
      </c>
      <c r="D6335">
        <v>2.1738867395180106E-2</v>
      </c>
      <c r="E6335">
        <v>2.1738867395180106E-2</v>
      </c>
      <c r="F6335">
        <v>6333</v>
      </c>
      <c r="G6335">
        <f t="shared" ca="1" si="100"/>
        <v>-5.525851376611441E-2</v>
      </c>
    </row>
    <row r="6336" spans="2:7" x14ac:dyDescent="0.2">
      <c r="B6336" s="149">
        <v>34429</v>
      </c>
      <c r="C6336" s="61">
        <v>39.670006000000001</v>
      </c>
      <c r="D6336">
        <v>-1.0752448455896194E-2</v>
      </c>
      <c r="E6336">
        <v>-1.0752448455896194E-2</v>
      </c>
      <c r="F6336">
        <v>6334</v>
      </c>
      <c r="G6336">
        <f t="shared" ca="1" si="100"/>
        <v>4.0831171684095433E-2</v>
      </c>
    </row>
    <row r="6337" spans="2:7" x14ac:dyDescent="0.2">
      <c r="B6337" s="149">
        <v>34428</v>
      </c>
      <c r="C6337" s="61">
        <v>40.101191999999998</v>
      </c>
      <c r="D6337">
        <v>-1.063828291188482E-2</v>
      </c>
      <c r="E6337">
        <v>-1.063828291188482E-2</v>
      </c>
      <c r="F6337">
        <v>6335</v>
      </c>
      <c r="G6337">
        <f t="shared" ca="1" si="100"/>
        <v>5.9885413576280713E-3</v>
      </c>
    </row>
    <row r="6338" spans="2:7" x14ac:dyDescent="0.2">
      <c r="B6338" s="149">
        <v>34425</v>
      </c>
      <c r="C6338" s="61">
        <v>40.532387</v>
      </c>
      <c r="D6338">
        <v>0</v>
      </c>
      <c r="E6338">
        <v>0</v>
      </c>
      <c r="F6338">
        <v>6336</v>
      </c>
      <c r="G6338">
        <f t="shared" ca="1" si="100"/>
        <v>4.7381233102864871E-2</v>
      </c>
    </row>
    <row r="6339" spans="2:7" x14ac:dyDescent="0.2">
      <c r="B6339" s="149">
        <v>34424</v>
      </c>
      <c r="C6339" s="61">
        <v>40.532387</v>
      </c>
      <c r="D6339">
        <v>0</v>
      </c>
      <c r="E6339">
        <v>0</v>
      </c>
      <c r="F6339">
        <v>6337</v>
      </c>
      <c r="G6339">
        <f t="shared" ref="G6339:G6402" ca="1" si="101">_xlfn.NORM.INV(RAND(),$N$5,$N$6)</f>
        <v>2.7083271723351152E-2</v>
      </c>
    </row>
    <row r="6340" spans="2:7" x14ac:dyDescent="0.2">
      <c r="B6340" s="149">
        <v>34423</v>
      </c>
      <c r="C6340" s="61">
        <v>40.532387</v>
      </c>
      <c r="D6340">
        <v>1.6216129346139734E-2</v>
      </c>
      <c r="E6340">
        <v>1.6216129346139734E-2</v>
      </c>
      <c r="F6340">
        <v>6338</v>
      </c>
      <c r="G6340">
        <f t="shared" ca="1" si="101"/>
        <v>1.272451392884873E-2</v>
      </c>
    </row>
    <row r="6341" spans="2:7" x14ac:dyDescent="0.2">
      <c r="B6341" s="149">
        <v>34422</v>
      </c>
      <c r="C6341" s="61">
        <v>39.885596999999997</v>
      </c>
      <c r="D6341">
        <v>1.6483400820942327E-2</v>
      </c>
      <c r="E6341">
        <v>1.6483400820942327E-2</v>
      </c>
      <c r="F6341">
        <v>6339</v>
      </c>
      <c r="G6341">
        <f t="shared" ca="1" si="101"/>
        <v>-4.6529574553318867E-2</v>
      </c>
    </row>
    <row r="6342" spans="2:7" x14ac:dyDescent="0.2">
      <c r="B6342" s="149">
        <v>34421</v>
      </c>
      <c r="C6342" s="61">
        <v>39.238807999999999</v>
      </c>
      <c r="D6342">
        <v>1.1111093073413077E-2</v>
      </c>
      <c r="E6342">
        <v>1.1111093073413077E-2</v>
      </c>
      <c r="F6342">
        <v>6340</v>
      </c>
      <c r="G6342">
        <f t="shared" ca="1" si="101"/>
        <v>4.1814837620491839E-3</v>
      </c>
    </row>
    <row r="6343" spans="2:7" x14ac:dyDescent="0.2">
      <c r="B6343" s="149">
        <v>34418</v>
      </c>
      <c r="C6343" s="61">
        <v>38.807613000000003</v>
      </c>
      <c r="D6343">
        <v>-1.0988993345567362E-2</v>
      </c>
      <c r="E6343">
        <v>-1.0988993345567362E-2</v>
      </c>
      <c r="F6343">
        <v>6341</v>
      </c>
      <c r="G6343">
        <f t="shared" ca="1" si="101"/>
        <v>1.8716673704365833E-2</v>
      </c>
    </row>
    <row r="6344" spans="2:7" x14ac:dyDescent="0.2">
      <c r="B6344" s="149">
        <v>34417</v>
      </c>
      <c r="C6344" s="61">
        <v>39.238807999999999</v>
      </c>
      <c r="D6344">
        <v>-1.0869622757304397E-2</v>
      </c>
      <c r="E6344">
        <v>-1.0869622757304397E-2</v>
      </c>
      <c r="F6344">
        <v>6342</v>
      </c>
      <c r="G6344">
        <f t="shared" ca="1" si="101"/>
        <v>4.4163720574207845E-2</v>
      </c>
    </row>
    <row r="6345" spans="2:7" x14ac:dyDescent="0.2">
      <c r="B6345" s="149">
        <v>34416</v>
      </c>
      <c r="C6345" s="61">
        <v>39.670006000000001</v>
      </c>
      <c r="D6345">
        <v>-2.127634377911173E-2</v>
      </c>
      <c r="E6345">
        <v>-2.127634377911173E-2</v>
      </c>
      <c r="F6345">
        <v>6343</v>
      </c>
      <c r="G6345">
        <f t="shared" ca="1" si="101"/>
        <v>-1.0766695908060103E-2</v>
      </c>
    </row>
    <row r="6346" spans="2:7" x14ac:dyDescent="0.2">
      <c r="B6346" s="149">
        <v>34415</v>
      </c>
      <c r="C6346" s="61">
        <v>40.532387</v>
      </c>
      <c r="D6346">
        <v>-2.0833351954844349E-2</v>
      </c>
      <c r="E6346">
        <v>-2.0833351954844349E-2</v>
      </c>
      <c r="F6346">
        <v>6344</v>
      </c>
      <c r="G6346">
        <f t="shared" ca="1" si="101"/>
        <v>-1.7419878078796743E-2</v>
      </c>
    </row>
    <row r="6347" spans="2:7" x14ac:dyDescent="0.2">
      <c r="B6347" s="149">
        <v>34414</v>
      </c>
      <c r="C6347" s="61">
        <v>41.394779</v>
      </c>
      <c r="D6347">
        <v>0</v>
      </c>
      <c r="E6347">
        <v>0</v>
      </c>
      <c r="F6347">
        <v>6345</v>
      </c>
      <c r="G6347">
        <f t="shared" ca="1" si="101"/>
        <v>-5.6502074924544305E-3</v>
      </c>
    </row>
    <row r="6348" spans="2:7" x14ac:dyDescent="0.2">
      <c r="B6348" s="149">
        <v>34411</v>
      </c>
      <c r="C6348" s="61">
        <v>41.394779</v>
      </c>
      <c r="D6348">
        <v>-2.0408204316180869E-2</v>
      </c>
      <c r="E6348">
        <v>-2.0408204316180869E-2</v>
      </c>
      <c r="F6348">
        <v>6346</v>
      </c>
      <c r="G6348">
        <f t="shared" ca="1" si="101"/>
        <v>1.7740444986066705E-2</v>
      </c>
    </row>
    <row r="6349" spans="2:7" x14ac:dyDescent="0.2">
      <c r="B6349" s="149">
        <v>34410</v>
      </c>
      <c r="C6349" s="61">
        <v>42.257171999999997</v>
      </c>
      <c r="D6349">
        <v>0</v>
      </c>
      <c r="E6349">
        <v>0</v>
      </c>
      <c r="F6349">
        <v>6347</v>
      </c>
      <c r="G6349">
        <f t="shared" ca="1" si="101"/>
        <v>7.859060217301754E-3</v>
      </c>
    </row>
    <row r="6350" spans="2:7" x14ac:dyDescent="0.2">
      <c r="B6350" s="149">
        <v>34409</v>
      </c>
      <c r="C6350" s="61">
        <v>42.257171999999997</v>
      </c>
      <c r="D6350">
        <v>0</v>
      </c>
      <c r="E6350">
        <v>0</v>
      </c>
      <c r="F6350">
        <v>6348</v>
      </c>
      <c r="G6350">
        <f t="shared" ca="1" si="101"/>
        <v>5.9459503640519086E-2</v>
      </c>
    </row>
    <row r="6351" spans="2:7" x14ac:dyDescent="0.2">
      <c r="B6351" s="149">
        <v>34408</v>
      </c>
      <c r="C6351" s="61">
        <v>42.257171999999997</v>
      </c>
      <c r="D6351">
        <v>0</v>
      </c>
      <c r="E6351">
        <v>0</v>
      </c>
      <c r="F6351">
        <v>6349</v>
      </c>
      <c r="G6351">
        <f t="shared" ca="1" si="101"/>
        <v>-5.7277438829959407E-3</v>
      </c>
    </row>
    <row r="6352" spans="2:7" x14ac:dyDescent="0.2">
      <c r="B6352" s="149">
        <v>34407</v>
      </c>
      <c r="C6352" s="61">
        <v>42.257171999999997</v>
      </c>
      <c r="D6352">
        <v>0</v>
      </c>
      <c r="E6352">
        <v>0</v>
      </c>
      <c r="F6352">
        <v>6350</v>
      </c>
      <c r="G6352">
        <f t="shared" ca="1" si="101"/>
        <v>3.7361783815178844E-2</v>
      </c>
    </row>
    <row r="6353" spans="2:7" x14ac:dyDescent="0.2">
      <c r="B6353" s="149">
        <v>34404</v>
      </c>
      <c r="C6353" s="61">
        <v>42.257171999999997</v>
      </c>
      <c r="D6353">
        <v>-5.0764275342266296E-3</v>
      </c>
      <c r="E6353">
        <v>-5.0764275342266296E-3</v>
      </c>
      <c r="F6353">
        <v>6351</v>
      </c>
      <c r="G6353">
        <f t="shared" ca="1" si="101"/>
        <v>-2.2499713402322895E-2</v>
      </c>
    </row>
    <row r="6354" spans="2:7" x14ac:dyDescent="0.2">
      <c r="B6354" s="149">
        <v>34403</v>
      </c>
      <c r="C6354" s="61">
        <v>42.472782000000002</v>
      </c>
      <c r="D6354">
        <v>0</v>
      </c>
      <c r="E6354">
        <v>0</v>
      </c>
      <c r="F6354">
        <v>6352</v>
      </c>
      <c r="G6354">
        <f t="shared" ca="1" si="101"/>
        <v>3.6941615399063807E-2</v>
      </c>
    </row>
    <row r="6355" spans="2:7" x14ac:dyDescent="0.2">
      <c r="B6355" s="149">
        <v>34402</v>
      </c>
      <c r="C6355" s="61">
        <v>42.472782000000002</v>
      </c>
      <c r="D6355">
        <v>-1.0050141510204622E-2</v>
      </c>
      <c r="E6355">
        <v>-1.0050141510204622E-2</v>
      </c>
      <c r="F6355">
        <v>6353</v>
      </c>
      <c r="G6355">
        <f t="shared" ca="1" si="101"/>
        <v>3.6114320326594229E-2</v>
      </c>
    </row>
    <row r="6356" spans="2:7" x14ac:dyDescent="0.2">
      <c r="B6356" s="149">
        <v>34401</v>
      </c>
      <c r="C6356" s="61">
        <v>42.903973000000001</v>
      </c>
      <c r="D6356">
        <v>4.1884972757109548E-2</v>
      </c>
      <c r="E6356">
        <v>4.1884972757109548E-2</v>
      </c>
      <c r="F6356">
        <v>6354</v>
      </c>
      <c r="G6356">
        <f t="shared" ca="1" si="101"/>
        <v>6.0662558446720471E-2</v>
      </c>
    </row>
    <row r="6357" spans="2:7" x14ac:dyDescent="0.2">
      <c r="B6357" s="149">
        <v>34400</v>
      </c>
      <c r="C6357" s="61">
        <v>41.179183999999999</v>
      </c>
      <c r="D6357">
        <v>-1.5463835940796091E-2</v>
      </c>
      <c r="E6357">
        <v>-1.5463835940796091E-2</v>
      </c>
      <c r="F6357">
        <v>6355</v>
      </c>
      <c r="G6357">
        <f t="shared" ca="1" si="101"/>
        <v>2.2603847242323706E-2</v>
      </c>
    </row>
    <row r="6358" spans="2:7" x14ac:dyDescent="0.2">
      <c r="B6358" s="149">
        <v>34397</v>
      </c>
      <c r="C6358" s="61">
        <v>41.825974000000002</v>
      </c>
      <c r="D6358">
        <v>-4.9019628573565052E-2</v>
      </c>
      <c r="E6358">
        <v>-4.9019628573565052E-2</v>
      </c>
      <c r="F6358">
        <v>6356</v>
      </c>
      <c r="G6358">
        <f t="shared" ca="1" si="101"/>
        <v>3.6808149500883985E-2</v>
      </c>
    </row>
    <row r="6359" spans="2:7" x14ac:dyDescent="0.2">
      <c r="B6359" s="149">
        <v>34396</v>
      </c>
      <c r="C6359" s="61">
        <v>43.981952999999997</v>
      </c>
      <c r="D6359">
        <v>-1.9230785955286E-2</v>
      </c>
      <c r="E6359">
        <v>-1.9230785955286E-2</v>
      </c>
      <c r="F6359">
        <v>6357</v>
      </c>
      <c r="G6359">
        <f t="shared" ca="1" si="101"/>
        <v>-5.7538694845459079E-2</v>
      </c>
    </row>
    <row r="6360" spans="2:7" x14ac:dyDescent="0.2">
      <c r="B6360" s="149">
        <v>34395</v>
      </c>
      <c r="C6360" s="61">
        <v>44.844344999999997</v>
      </c>
      <c r="D6360">
        <v>-1.8868026490884659E-2</v>
      </c>
      <c r="E6360">
        <v>-1.8868026490884659E-2</v>
      </c>
      <c r="F6360">
        <v>6358</v>
      </c>
      <c r="G6360">
        <f t="shared" ca="1" si="101"/>
        <v>3.3407304838888485E-2</v>
      </c>
    </row>
    <row r="6361" spans="2:7" x14ac:dyDescent="0.2">
      <c r="B6361" s="149">
        <v>34394</v>
      </c>
      <c r="C6361" s="61">
        <v>45.706741000000001</v>
      </c>
      <c r="D6361">
        <v>-5.3571506590715932E-2</v>
      </c>
      <c r="E6361">
        <v>-5.3571506590715932E-2</v>
      </c>
      <c r="F6361">
        <v>6359</v>
      </c>
      <c r="G6361">
        <f t="shared" ca="1" si="101"/>
        <v>-5.3062425225168908E-2</v>
      </c>
    </row>
    <row r="6362" spans="2:7" x14ac:dyDescent="0.2">
      <c r="B6362" s="149">
        <v>34393</v>
      </c>
      <c r="C6362" s="61">
        <v>48.293919000000002</v>
      </c>
      <c r="D6362">
        <v>2.7523108138573754E-2</v>
      </c>
      <c r="E6362">
        <v>2.7523108138573754E-2</v>
      </c>
      <c r="F6362">
        <v>6360</v>
      </c>
      <c r="G6362">
        <f t="shared" ca="1" si="101"/>
        <v>-2.0828658488925813E-2</v>
      </c>
    </row>
    <row r="6363" spans="2:7" x14ac:dyDescent="0.2">
      <c r="B6363" s="149">
        <v>34390</v>
      </c>
      <c r="C6363" s="61">
        <v>47.000323999999999</v>
      </c>
      <c r="D6363">
        <v>7.9207844859293164E-2</v>
      </c>
      <c r="E6363">
        <v>7.9207844859293164E-2</v>
      </c>
      <c r="F6363">
        <v>6361</v>
      </c>
      <c r="G6363">
        <f t="shared" ca="1" si="101"/>
        <v>5.8294559150413369E-3</v>
      </c>
    </row>
    <row r="6364" spans="2:7" x14ac:dyDescent="0.2">
      <c r="B6364" s="149">
        <v>34389</v>
      </c>
      <c r="C6364" s="61">
        <v>43.550761999999999</v>
      </c>
      <c r="D6364">
        <v>0.12222212688010456</v>
      </c>
      <c r="E6364">
        <v>0.12222212688010456</v>
      </c>
      <c r="F6364">
        <v>6362</v>
      </c>
      <c r="G6364">
        <f t="shared" ca="1" si="101"/>
        <v>-2.1738887292598624E-2</v>
      </c>
    </row>
    <row r="6365" spans="2:7" x14ac:dyDescent="0.2">
      <c r="B6365" s="149">
        <v>34388</v>
      </c>
      <c r="C6365" s="61">
        <v>38.807613000000003</v>
      </c>
      <c r="D6365">
        <v>-4.7618868819675995E-2</v>
      </c>
      <c r="E6365">
        <v>-4.7618868819675995E-2</v>
      </c>
      <c r="F6365">
        <v>6363</v>
      </c>
      <c r="G6365">
        <f t="shared" ca="1" si="101"/>
        <v>4.2808222557510957E-3</v>
      </c>
    </row>
    <row r="6366" spans="2:7" x14ac:dyDescent="0.2">
      <c r="B6366" s="149">
        <v>34387</v>
      </c>
      <c r="C6366" s="61">
        <v>40.747985999999997</v>
      </c>
      <c r="D6366">
        <v>1.0695071371620644E-2</v>
      </c>
      <c r="E6366">
        <v>1.0695071371620644E-2</v>
      </c>
      <c r="F6366">
        <v>6364</v>
      </c>
      <c r="G6366">
        <f t="shared" ca="1" si="101"/>
        <v>1.0228396905038765E-2</v>
      </c>
    </row>
    <row r="6367" spans="2:7" x14ac:dyDescent="0.2">
      <c r="B6367" s="149">
        <v>34386</v>
      </c>
      <c r="C6367" s="61">
        <v>40.316794999999999</v>
      </c>
      <c r="D6367">
        <v>7.4712648120943928E-2</v>
      </c>
      <c r="E6367">
        <v>7.4712648120943928E-2</v>
      </c>
      <c r="F6367">
        <v>6365</v>
      </c>
      <c r="G6367">
        <f t="shared" ca="1" si="101"/>
        <v>4.8354405578177419E-2</v>
      </c>
    </row>
    <row r="6368" spans="2:7" x14ac:dyDescent="0.2">
      <c r="B6368" s="149">
        <v>34383</v>
      </c>
      <c r="C6368" s="61">
        <v>37.514023000000002</v>
      </c>
      <c r="D6368">
        <v>8.6954962206611825E-3</v>
      </c>
      <c r="E6368">
        <v>8.6954962206611825E-3</v>
      </c>
      <c r="F6368">
        <v>6366</v>
      </c>
      <c r="G6368">
        <f t="shared" ca="1" si="101"/>
        <v>1.3894849831718369E-2</v>
      </c>
    </row>
    <row r="6369" spans="2:7" x14ac:dyDescent="0.2">
      <c r="B6369" s="149">
        <v>34382</v>
      </c>
      <c r="C6369" s="61">
        <v>37.190632000000001</v>
      </c>
      <c r="D6369">
        <v>1.1730267664077797E-2</v>
      </c>
      <c r="E6369">
        <v>1.1730267664077797E-2</v>
      </c>
      <c r="F6369">
        <v>6367</v>
      </c>
      <c r="G6369">
        <f t="shared" ca="1" si="101"/>
        <v>-2.5775573741321002E-3</v>
      </c>
    </row>
    <row r="6370" spans="2:7" x14ac:dyDescent="0.2">
      <c r="B6370" s="149">
        <v>34381</v>
      </c>
      <c r="C6370" s="61">
        <v>36.759433999999999</v>
      </c>
      <c r="D6370">
        <v>-8.7208826489477888E-3</v>
      </c>
      <c r="E6370">
        <v>-8.7208826489477888E-3</v>
      </c>
      <c r="F6370">
        <v>6368</v>
      </c>
      <c r="G6370">
        <f t="shared" ca="1" si="101"/>
        <v>1.7321602331169177E-2</v>
      </c>
    </row>
    <row r="6371" spans="2:7" x14ac:dyDescent="0.2">
      <c r="B6371" s="149">
        <v>34380</v>
      </c>
      <c r="C6371" s="61">
        <v>37.082828999999997</v>
      </c>
      <c r="D6371">
        <v>-1.1494208445732545E-2</v>
      </c>
      <c r="E6371">
        <v>-1.1494208445732545E-2</v>
      </c>
      <c r="F6371">
        <v>6369</v>
      </c>
      <c r="G6371">
        <f t="shared" ca="1" si="101"/>
        <v>2.0993299361465888E-2</v>
      </c>
    </row>
    <row r="6372" spans="2:7" x14ac:dyDescent="0.2">
      <c r="B6372" s="149">
        <v>34379</v>
      </c>
      <c r="C6372" s="61">
        <v>37.514023000000002</v>
      </c>
      <c r="D6372">
        <v>-2.2471646900527709E-2</v>
      </c>
      <c r="E6372">
        <v>-2.2471646900527709E-2</v>
      </c>
      <c r="F6372">
        <v>6370</v>
      </c>
      <c r="G6372">
        <f t="shared" ca="1" si="101"/>
        <v>3.830568918166042E-2</v>
      </c>
    </row>
    <row r="6373" spans="2:7" x14ac:dyDescent="0.2">
      <c r="B6373" s="149">
        <v>34376</v>
      </c>
      <c r="C6373" s="61">
        <v>38.376404000000001</v>
      </c>
      <c r="D6373">
        <v>-3.2609069935608276E-2</v>
      </c>
      <c r="E6373">
        <v>-3.2609069935608276E-2</v>
      </c>
      <c r="F6373">
        <v>6371</v>
      </c>
      <c r="G6373">
        <f t="shared" ca="1" si="101"/>
        <v>-2.8786797469158482E-2</v>
      </c>
    </row>
    <row r="6374" spans="2:7" x14ac:dyDescent="0.2">
      <c r="B6374" s="149">
        <v>34375</v>
      </c>
      <c r="C6374" s="61">
        <v>39.670006000000001</v>
      </c>
      <c r="D6374">
        <v>-2.7099536570673374E-3</v>
      </c>
      <c r="E6374">
        <v>-2.7099536570673374E-3</v>
      </c>
      <c r="F6374">
        <v>6372</v>
      </c>
      <c r="G6374">
        <f t="shared" ca="1" si="101"/>
        <v>2.1909809259169281E-3</v>
      </c>
    </row>
    <row r="6375" spans="2:7" x14ac:dyDescent="0.2">
      <c r="B6375" s="149">
        <v>34374</v>
      </c>
      <c r="C6375" s="61">
        <v>39.777802000000001</v>
      </c>
      <c r="D6375">
        <v>-2.3809373057112473E-2</v>
      </c>
      <c r="E6375">
        <v>-2.3809373057112473E-2</v>
      </c>
      <c r="F6375">
        <v>6373</v>
      </c>
      <c r="G6375">
        <f t="shared" ca="1" si="101"/>
        <v>4.8639844888773388E-3</v>
      </c>
    </row>
    <row r="6376" spans="2:7" x14ac:dyDescent="0.2">
      <c r="B6376" s="149">
        <v>34373</v>
      </c>
      <c r="C6376" s="61">
        <v>40.747985999999997</v>
      </c>
      <c r="D6376">
        <v>3.8461362027103339E-2</v>
      </c>
      <c r="E6376">
        <v>3.8461362027103339E-2</v>
      </c>
      <c r="F6376">
        <v>6374</v>
      </c>
      <c r="G6376">
        <f t="shared" ca="1" si="101"/>
        <v>-2.2005790842047377E-2</v>
      </c>
    </row>
    <row r="6377" spans="2:7" x14ac:dyDescent="0.2">
      <c r="B6377" s="149">
        <v>34372</v>
      </c>
      <c r="C6377" s="61">
        <v>39.238807999999999</v>
      </c>
      <c r="D6377">
        <v>4.5977073693215922E-2</v>
      </c>
      <c r="E6377">
        <v>4.5977073693215922E-2</v>
      </c>
      <c r="F6377">
        <v>6375</v>
      </c>
      <c r="G6377">
        <f t="shared" ca="1" si="101"/>
        <v>3.0623587292341464E-2</v>
      </c>
    </row>
    <row r="6378" spans="2:7" x14ac:dyDescent="0.2">
      <c r="B6378" s="149">
        <v>34369</v>
      </c>
      <c r="C6378" s="61">
        <v>37.514023000000002</v>
      </c>
      <c r="D6378">
        <v>-1.1363592939789956E-2</v>
      </c>
      <c r="E6378">
        <v>-1.1363592939789956E-2</v>
      </c>
      <c r="F6378">
        <v>6376</v>
      </c>
      <c r="G6378">
        <f t="shared" ca="1" si="101"/>
        <v>4.5372335252070045E-2</v>
      </c>
    </row>
    <row r="6379" spans="2:7" x14ac:dyDescent="0.2">
      <c r="B6379" s="149">
        <v>34368</v>
      </c>
      <c r="C6379" s="61">
        <v>37.945217</v>
      </c>
      <c r="D6379">
        <v>-4.3478415405331705E-2</v>
      </c>
      <c r="E6379">
        <v>-4.3478415405331705E-2</v>
      </c>
      <c r="F6379">
        <v>6377</v>
      </c>
      <c r="G6379">
        <f t="shared" ca="1" si="101"/>
        <v>-1.7428557077850786E-2</v>
      </c>
    </row>
    <row r="6380" spans="2:7" x14ac:dyDescent="0.2">
      <c r="B6380" s="149">
        <v>34367</v>
      </c>
      <c r="C6380" s="61">
        <v>39.670006000000001</v>
      </c>
      <c r="D6380">
        <v>2.5069681213454854E-2</v>
      </c>
      <c r="E6380">
        <v>2.5069681213454854E-2</v>
      </c>
      <c r="F6380">
        <v>6378</v>
      </c>
      <c r="G6380">
        <f t="shared" ca="1" si="101"/>
        <v>-6.0862923145475076E-2</v>
      </c>
    </row>
    <row r="6381" spans="2:7" x14ac:dyDescent="0.2">
      <c r="B6381" s="149">
        <v>34366</v>
      </c>
      <c r="C6381" s="61">
        <v>38.699814000000003</v>
      </c>
      <c r="D6381">
        <v>-8.2872477248090454E-3</v>
      </c>
      <c r="E6381">
        <v>-8.2872477248090454E-3</v>
      </c>
      <c r="F6381">
        <v>6379</v>
      </c>
      <c r="G6381">
        <f t="shared" ca="1" si="101"/>
        <v>-6.6221212282969264E-3</v>
      </c>
    </row>
    <row r="6382" spans="2:7" x14ac:dyDescent="0.2">
      <c r="B6382" s="149">
        <v>34365</v>
      </c>
      <c r="C6382" s="61">
        <v>39.023209000000001</v>
      </c>
      <c r="D6382">
        <v>-1.8970203532110694E-2</v>
      </c>
      <c r="E6382">
        <v>-1.8970203532110694E-2</v>
      </c>
      <c r="F6382">
        <v>6380</v>
      </c>
      <c r="G6382">
        <f t="shared" ca="1" si="101"/>
        <v>-3.1257735169577028E-2</v>
      </c>
    </row>
    <row r="6383" spans="2:7" x14ac:dyDescent="0.2">
      <c r="B6383" s="149">
        <v>34362</v>
      </c>
      <c r="C6383" s="61">
        <v>39.777802000000001</v>
      </c>
      <c r="D6383">
        <v>2.7173174614594322E-3</v>
      </c>
      <c r="E6383">
        <v>2.7173174614594322E-3</v>
      </c>
      <c r="F6383">
        <v>6381</v>
      </c>
      <c r="G6383">
        <f t="shared" ca="1" si="101"/>
        <v>2.7663146563666828E-2</v>
      </c>
    </row>
    <row r="6384" spans="2:7" x14ac:dyDescent="0.2">
      <c r="B6384" s="149">
        <v>34361</v>
      </c>
      <c r="C6384" s="61">
        <v>39.670006000000001</v>
      </c>
      <c r="D6384">
        <v>0</v>
      </c>
      <c r="E6384">
        <v>0</v>
      </c>
      <c r="F6384">
        <v>6382</v>
      </c>
      <c r="G6384">
        <f t="shared" ca="1" si="101"/>
        <v>8.2031857357131088E-2</v>
      </c>
    </row>
    <row r="6385" spans="2:7" x14ac:dyDescent="0.2">
      <c r="B6385" s="149">
        <v>34360</v>
      </c>
      <c r="C6385" s="61">
        <v>39.670006000000001</v>
      </c>
      <c r="D6385">
        <v>0</v>
      </c>
      <c r="E6385">
        <v>0</v>
      </c>
      <c r="F6385">
        <v>6383</v>
      </c>
      <c r="G6385">
        <f t="shared" ca="1" si="101"/>
        <v>-4.8691779605105415E-3</v>
      </c>
    </row>
    <row r="6386" spans="2:7" x14ac:dyDescent="0.2">
      <c r="B6386" s="149">
        <v>34359</v>
      </c>
      <c r="C6386" s="61">
        <v>39.670006000000001</v>
      </c>
      <c r="D6386">
        <v>4.545471435833405E-2</v>
      </c>
      <c r="E6386">
        <v>4.545471435833405E-2</v>
      </c>
      <c r="F6386">
        <v>6384</v>
      </c>
      <c r="G6386">
        <f t="shared" ca="1" si="101"/>
        <v>-9.4219023047448502E-2</v>
      </c>
    </row>
    <row r="6387" spans="2:7" x14ac:dyDescent="0.2">
      <c r="B6387" s="149">
        <v>34358</v>
      </c>
      <c r="C6387" s="61">
        <v>37.945217</v>
      </c>
      <c r="D6387">
        <v>3.5294006264495553E-2</v>
      </c>
      <c r="E6387">
        <v>3.5294006264495553E-2</v>
      </c>
      <c r="F6387">
        <v>6385</v>
      </c>
      <c r="G6387">
        <f t="shared" ca="1" si="101"/>
        <v>2.6106577887423963E-2</v>
      </c>
    </row>
    <row r="6388" spans="2:7" x14ac:dyDescent="0.2">
      <c r="B6388" s="149">
        <v>34355</v>
      </c>
      <c r="C6388" s="61">
        <v>36.651634000000001</v>
      </c>
      <c r="D6388">
        <v>0</v>
      </c>
      <c r="E6388">
        <v>0</v>
      </c>
      <c r="F6388">
        <v>6386</v>
      </c>
      <c r="G6388">
        <f t="shared" ca="1" si="101"/>
        <v>-7.3460087832259879E-2</v>
      </c>
    </row>
    <row r="6389" spans="2:7" x14ac:dyDescent="0.2">
      <c r="B6389" s="149">
        <v>34354</v>
      </c>
      <c r="C6389" s="61">
        <v>36.651634000000001</v>
      </c>
      <c r="D6389">
        <v>-1.1627888476361805E-2</v>
      </c>
      <c r="E6389">
        <v>-1.1627888476361805E-2</v>
      </c>
      <c r="F6389">
        <v>6387</v>
      </c>
      <c r="G6389">
        <f t="shared" ca="1" si="101"/>
        <v>6.7944269552203895E-2</v>
      </c>
    </row>
    <row r="6390" spans="2:7" x14ac:dyDescent="0.2">
      <c r="B6390" s="149">
        <v>34353</v>
      </c>
      <c r="C6390" s="61">
        <v>37.082828999999997</v>
      </c>
      <c r="D6390">
        <v>-2.27271858795801E-2</v>
      </c>
      <c r="E6390">
        <v>-2.27271858795801E-2</v>
      </c>
      <c r="F6390">
        <v>6388</v>
      </c>
      <c r="G6390">
        <f t="shared" ca="1" si="101"/>
        <v>-2.4359098158076645E-2</v>
      </c>
    </row>
    <row r="6391" spans="2:7" x14ac:dyDescent="0.2">
      <c r="B6391" s="149">
        <v>34352</v>
      </c>
      <c r="C6391" s="61">
        <v>37.945217</v>
      </c>
      <c r="D6391">
        <v>-1.1235732248388914E-2</v>
      </c>
      <c r="E6391">
        <v>-1.1235732248388914E-2</v>
      </c>
      <c r="F6391">
        <v>6389</v>
      </c>
      <c r="G6391">
        <f t="shared" ca="1" si="101"/>
        <v>3.1968065960816743E-2</v>
      </c>
    </row>
    <row r="6392" spans="2:7" x14ac:dyDescent="0.2">
      <c r="B6392" s="149">
        <v>34351</v>
      </c>
      <c r="C6392" s="61">
        <v>38.376404000000001</v>
      </c>
      <c r="D6392">
        <v>-2.1978343480770313E-2</v>
      </c>
      <c r="E6392">
        <v>-2.1978343480770313E-2</v>
      </c>
      <c r="F6392">
        <v>6390</v>
      </c>
      <c r="G6392">
        <f t="shared" ca="1" si="101"/>
        <v>-3.2995233919525746E-2</v>
      </c>
    </row>
    <row r="6393" spans="2:7" x14ac:dyDescent="0.2">
      <c r="B6393" s="149">
        <v>34348</v>
      </c>
      <c r="C6393" s="61">
        <v>39.238807999999999</v>
      </c>
      <c r="D6393">
        <v>1.1111093073413077E-2</v>
      </c>
      <c r="E6393">
        <v>1.1111093073413077E-2</v>
      </c>
      <c r="F6393">
        <v>6391</v>
      </c>
      <c r="G6393">
        <f t="shared" ca="1" si="101"/>
        <v>-9.6531706046592007E-4</v>
      </c>
    </row>
    <row r="6394" spans="2:7" x14ac:dyDescent="0.2">
      <c r="B6394" s="149">
        <v>34347</v>
      </c>
      <c r="C6394" s="61">
        <v>38.807613000000003</v>
      </c>
      <c r="D6394">
        <v>-2.1739169890722911E-2</v>
      </c>
      <c r="E6394">
        <v>-2.1739169890722911E-2</v>
      </c>
      <c r="F6394">
        <v>6392</v>
      </c>
      <c r="G6394">
        <f t="shared" ca="1" si="101"/>
        <v>1.1597115402151239E-2</v>
      </c>
    </row>
    <row r="6395" spans="2:7" x14ac:dyDescent="0.2">
      <c r="B6395" s="149">
        <v>34346</v>
      </c>
      <c r="C6395" s="61">
        <v>39.670006000000001</v>
      </c>
      <c r="D6395">
        <v>2.7933032984492644E-2</v>
      </c>
      <c r="E6395">
        <v>2.7933032984492644E-2</v>
      </c>
      <c r="F6395">
        <v>6393</v>
      </c>
      <c r="G6395">
        <f t="shared" ca="1" si="101"/>
        <v>-1.0093676256320695E-2</v>
      </c>
    </row>
    <row r="6396" spans="2:7" x14ac:dyDescent="0.2">
      <c r="B6396" s="149">
        <v>34345</v>
      </c>
      <c r="C6396" s="61">
        <v>38.592013999999999</v>
      </c>
      <c r="D6396">
        <v>3.4682273404610671E-2</v>
      </c>
      <c r="E6396">
        <v>3.4682273404610671E-2</v>
      </c>
      <c r="F6396">
        <v>6394</v>
      </c>
      <c r="G6396">
        <f t="shared" ca="1" si="101"/>
        <v>-3.5675556023382501E-2</v>
      </c>
    </row>
    <row r="6397" spans="2:7" x14ac:dyDescent="0.2">
      <c r="B6397" s="149">
        <v>34344</v>
      </c>
      <c r="C6397" s="61">
        <v>37.29842</v>
      </c>
      <c r="D6397">
        <v>4.21683653240418E-2</v>
      </c>
      <c r="E6397">
        <v>4.21683653240418E-2</v>
      </c>
      <c r="F6397">
        <v>6395</v>
      </c>
      <c r="G6397">
        <f t="shared" ca="1" si="101"/>
        <v>-2.7296844667205729E-2</v>
      </c>
    </row>
    <row r="6398" spans="2:7" x14ac:dyDescent="0.2">
      <c r="B6398" s="149">
        <v>34341</v>
      </c>
      <c r="C6398" s="61">
        <v>35.789245999999999</v>
      </c>
      <c r="D6398">
        <v>7.7922421743638087E-2</v>
      </c>
      <c r="E6398">
        <v>7.7922421743638087E-2</v>
      </c>
      <c r="F6398">
        <v>6396</v>
      </c>
      <c r="G6398">
        <f t="shared" ca="1" si="101"/>
        <v>1.618041600724885E-2</v>
      </c>
    </row>
    <row r="6399" spans="2:7" x14ac:dyDescent="0.2">
      <c r="B6399" s="149">
        <v>34340</v>
      </c>
      <c r="C6399" s="61">
        <v>33.202061</v>
      </c>
      <c r="D6399">
        <v>4.7618829754301692E-2</v>
      </c>
      <c r="E6399">
        <v>4.7618829754301692E-2</v>
      </c>
      <c r="F6399">
        <v>6397</v>
      </c>
      <c r="G6399">
        <f t="shared" ca="1" si="101"/>
        <v>-2.41314747038925E-2</v>
      </c>
    </row>
    <row r="6400" spans="2:7" x14ac:dyDescent="0.2">
      <c r="B6400" s="149">
        <v>34339</v>
      </c>
      <c r="C6400" s="61">
        <v>31.692882999999998</v>
      </c>
      <c r="D6400">
        <v>-1.3422644133575601E-2</v>
      </c>
      <c r="E6400">
        <v>-1.3422644133575601E-2</v>
      </c>
      <c r="F6400">
        <v>6398</v>
      </c>
      <c r="G6400">
        <f t="shared" ca="1" si="101"/>
        <v>1.9715340646930313E-2</v>
      </c>
    </row>
    <row r="6401" spans="2:7" x14ac:dyDescent="0.2">
      <c r="B6401" s="149">
        <v>34338</v>
      </c>
      <c r="C6401" s="61">
        <v>32.124073000000003</v>
      </c>
      <c r="D6401">
        <v>2.054793171455737E-2</v>
      </c>
      <c r="E6401">
        <v>2.054793171455737E-2</v>
      </c>
      <c r="F6401">
        <v>6399</v>
      </c>
      <c r="G6401">
        <f t="shared" ca="1" si="101"/>
        <v>-2.4756612187447138E-3</v>
      </c>
    </row>
    <row r="6402" spans="2:7" x14ac:dyDescent="0.2">
      <c r="B6402" s="149">
        <v>34337</v>
      </c>
      <c r="C6402" s="61">
        <v>31.47728</v>
      </c>
      <c r="D6402">
        <v>4.2857078962665114E-2</v>
      </c>
      <c r="E6402">
        <v>4.2857078962665114E-2</v>
      </c>
      <c r="F6402">
        <v>6400</v>
      </c>
      <c r="G6402">
        <f t="shared" ca="1" si="101"/>
        <v>-5.8719663974338863E-3</v>
      </c>
    </row>
    <row r="6403" spans="2:7" x14ac:dyDescent="0.2">
      <c r="B6403" s="149">
        <v>34334</v>
      </c>
      <c r="C6403" s="61">
        <v>30.183695</v>
      </c>
      <c r="D6403">
        <v>0</v>
      </c>
      <c r="E6403">
        <v>0</v>
      </c>
      <c r="F6403">
        <v>6401</v>
      </c>
      <c r="G6403">
        <f t="shared" ref="G6403:G6466" ca="1" si="102">_xlfn.NORM.INV(RAND(),$N$5,$N$6)</f>
        <v>5.0786169952363895E-2</v>
      </c>
    </row>
    <row r="6404" spans="2:7" x14ac:dyDescent="0.2">
      <c r="B6404" s="149">
        <v>34333</v>
      </c>
      <c r="C6404" s="61">
        <v>30.183695</v>
      </c>
      <c r="D6404">
        <v>0</v>
      </c>
      <c r="E6404">
        <v>0</v>
      </c>
      <c r="F6404">
        <v>6402</v>
      </c>
      <c r="G6404">
        <f t="shared" ca="1" si="102"/>
        <v>4.8427697313148032E-3</v>
      </c>
    </row>
    <row r="6405" spans="2:7" x14ac:dyDescent="0.2">
      <c r="B6405" s="149">
        <v>34332</v>
      </c>
      <c r="C6405" s="61">
        <v>30.183695</v>
      </c>
      <c r="D6405">
        <v>0</v>
      </c>
      <c r="E6405">
        <v>0</v>
      </c>
      <c r="F6405">
        <v>6403</v>
      </c>
      <c r="G6405">
        <f t="shared" ca="1" si="102"/>
        <v>-1.9566612728581539E-2</v>
      </c>
    </row>
    <row r="6406" spans="2:7" x14ac:dyDescent="0.2">
      <c r="B6406" s="149">
        <v>34331</v>
      </c>
      <c r="C6406" s="61">
        <v>30.183695</v>
      </c>
      <c r="D6406">
        <v>0</v>
      </c>
      <c r="E6406">
        <v>0</v>
      </c>
      <c r="F6406">
        <v>6404</v>
      </c>
      <c r="G6406">
        <f t="shared" ca="1" si="102"/>
        <v>-1.3487506535421407E-2</v>
      </c>
    </row>
    <row r="6407" spans="2:7" x14ac:dyDescent="0.2">
      <c r="B6407" s="149">
        <v>34330</v>
      </c>
      <c r="C6407" s="61">
        <v>30.183695</v>
      </c>
      <c r="D6407">
        <v>0</v>
      </c>
      <c r="E6407">
        <v>0</v>
      </c>
      <c r="F6407">
        <v>6405</v>
      </c>
      <c r="G6407">
        <f t="shared" ca="1" si="102"/>
        <v>-2.6560182344939783E-2</v>
      </c>
    </row>
    <row r="6408" spans="2:7" x14ac:dyDescent="0.2">
      <c r="B6408" s="149">
        <v>34327</v>
      </c>
      <c r="C6408" s="61">
        <v>30.183695</v>
      </c>
      <c r="D6408">
        <v>-4.7619145282554391E-2</v>
      </c>
      <c r="E6408">
        <v>-4.7619145282554391E-2</v>
      </c>
      <c r="F6408">
        <v>6406</v>
      </c>
      <c r="G6408">
        <f t="shared" ca="1" si="102"/>
        <v>2.1042065610089689E-2</v>
      </c>
    </row>
    <row r="6409" spans="2:7" x14ac:dyDescent="0.2">
      <c r="B6409" s="149">
        <v>34326</v>
      </c>
      <c r="C6409" s="61">
        <v>31.692882999999998</v>
      </c>
      <c r="D6409">
        <v>0</v>
      </c>
      <c r="E6409">
        <v>0</v>
      </c>
      <c r="F6409">
        <v>6407</v>
      </c>
      <c r="G6409">
        <f t="shared" ca="1" si="102"/>
        <v>5.7602158880509881E-2</v>
      </c>
    </row>
    <row r="6410" spans="2:7" x14ac:dyDescent="0.2">
      <c r="B6410" s="149">
        <v>34325</v>
      </c>
      <c r="C6410" s="61">
        <v>31.692882999999998</v>
      </c>
      <c r="D6410">
        <v>0</v>
      </c>
      <c r="E6410">
        <v>0</v>
      </c>
      <c r="F6410">
        <v>6408</v>
      </c>
      <c r="G6410">
        <f t="shared" ca="1" si="102"/>
        <v>-1.2362878343571429E-2</v>
      </c>
    </row>
    <row r="6411" spans="2:7" x14ac:dyDescent="0.2">
      <c r="B6411" s="149">
        <v>34324</v>
      </c>
      <c r="C6411" s="61">
        <v>31.692882999999998</v>
      </c>
      <c r="D6411">
        <v>0</v>
      </c>
      <c r="E6411">
        <v>0</v>
      </c>
      <c r="F6411">
        <v>6409</v>
      </c>
      <c r="G6411">
        <f t="shared" ca="1" si="102"/>
        <v>7.6582591972012115E-2</v>
      </c>
    </row>
    <row r="6412" spans="2:7" x14ac:dyDescent="0.2">
      <c r="B6412" s="149">
        <v>34323</v>
      </c>
      <c r="C6412" s="61">
        <v>31.692882999999998</v>
      </c>
      <c r="D6412">
        <v>0</v>
      </c>
      <c r="E6412">
        <v>0</v>
      </c>
      <c r="F6412">
        <v>6410</v>
      </c>
      <c r="G6412">
        <f t="shared" ca="1" si="102"/>
        <v>2.0860174465344009E-2</v>
      </c>
    </row>
    <row r="6413" spans="2:7" x14ac:dyDescent="0.2">
      <c r="B6413" s="149">
        <v>34320</v>
      </c>
      <c r="C6413" s="61">
        <v>31.692882999999998</v>
      </c>
      <c r="D6413">
        <v>0</v>
      </c>
      <c r="E6413">
        <v>0</v>
      </c>
      <c r="F6413">
        <v>6411</v>
      </c>
      <c r="G6413">
        <f t="shared" ca="1" si="102"/>
        <v>-1.4739915349480288E-2</v>
      </c>
    </row>
    <row r="6414" spans="2:7" x14ac:dyDescent="0.2">
      <c r="B6414" s="149">
        <v>34319</v>
      </c>
      <c r="C6414" s="61">
        <v>31.692882999999998</v>
      </c>
      <c r="D6414">
        <v>0</v>
      </c>
      <c r="E6414">
        <v>0</v>
      </c>
      <c r="F6414">
        <v>6412</v>
      </c>
      <c r="G6414">
        <f t="shared" ca="1" si="102"/>
        <v>4.46593475847291E-2</v>
      </c>
    </row>
    <row r="6415" spans="2:7" x14ac:dyDescent="0.2">
      <c r="B6415" s="149">
        <v>34318</v>
      </c>
      <c r="C6415" s="61">
        <v>31.692882999999998</v>
      </c>
      <c r="D6415">
        <v>0</v>
      </c>
      <c r="E6415">
        <v>0</v>
      </c>
      <c r="F6415">
        <v>6413</v>
      </c>
      <c r="G6415">
        <f t="shared" ca="1" si="102"/>
        <v>2.9601747369057272E-2</v>
      </c>
    </row>
    <row r="6416" spans="2:7" x14ac:dyDescent="0.2">
      <c r="B6416" s="149">
        <v>34317</v>
      </c>
      <c r="C6416" s="61">
        <v>31.692882999999998</v>
      </c>
      <c r="D6416">
        <v>0</v>
      </c>
      <c r="E6416">
        <v>0</v>
      </c>
      <c r="F6416">
        <v>6414</v>
      </c>
      <c r="G6416">
        <f t="shared" ca="1" si="102"/>
        <v>-1.7340707854719022E-2</v>
      </c>
    </row>
    <row r="6417" spans="2:7" x14ac:dyDescent="0.2">
      <c r="B6417" s="149">
        <v>34316</v>
      </c>
      <c r="C6417" s="61">
        <v>31.692882999999998</v>
      </c>
      <c r="D6417">
        <v>5.000010767402726E-2</v>
      </c>
      <c r="E6417">
        <v>5.000010767402726E-2</v>
      </c>
      <c r="F6417">
        <v>6415</v>
      </c>
      <c r="G6417">
        <f t="shared" ca="1" si="102"/>
        <v>2.0534622600374676E-2</v>
      </c>
    </row>
    <row r="6418" spans="2:7" x14ac:dyDescent="0.2">
      <c r="B6418" s="149">
        <v>34313</v>
      </c>
      <c r="C6418" s="61">
        <v>30.183695</v>
      </c>
      <c r="D6418">
        <v>2.9411930214960816E-2</v>
      </c>
      <c r="E6418">
        <v>2.9411930214960816E-2</v>
      </c>
      <c r="F6418">
        <v>6416</v>
      </c>
      <c r="G6418">
        <f t="shared" ca="1" si="102"/>
        <v>6.3116696731566321E-2</v>
      </c>
    </row>
    <row r="6419" spans="2:7" x14ac:dyDescent="0.2">
      <c r="B6419" s="149">
        <v>34312</v>
      </c>
      <c r="C6419" s="61">
        <v>29.321299</v>
      </c>
      <c r="D6419">
        <v>-7.2995461101967541E-3</v>
      </c>
      <c r="E6419">
        <v>-7.2995461101967541E-3</v>
      </c>
      <c r="F6419">
        <v>6417</v>
      </c>
      <c r="G6419">
        <f t="shared" ca="1" si="102"/>
        <v>-2.5569542110011948E-2</v>
      </c>
    </row>
    <row r="6420" spans="2:7" x14ac:dyDescent="0.2">
      <c r="B6420" s="149">
        <v>34311</v>
      </c>
      <c r="C6420" s="61">
        <v>29.536905000000001</v>
      </c>
      <c r="D6420">
        <v>2.2388252919528971E-2</v>
      </c>
      <c r="E6420">
        <v>2.2388252919528971E-2</v>
      </c>
      <c r="F6420">
        <v>6418</v>
      </c>
      <c r="G6420">
        <f t="shared" ca="1" si="102"/>
        <v>-3.8896537896790796E-2</v>
      </c>
    </row>
    <row r="6421" spans="2:7" x14ac:dyDescent="0.2">
      <c r="B6421" s="149">
        <v>34310</v>
      </c>
      <c r="C6421" s="61">
        <v>28.890105999999999</v>
      </c>
      <c r="D6421">
        <v>6.3491928516082208E-2</v>
      </c>
      <c r="E6421">
        <v>6.3491928516082208E-2</v>
      </c>
      <c r="F6421">
        <v>6419</v>
      </c>
      <c r="G6421">
        <f t="shared" ca="1" si="102"/>
        <v>2.1152237955631724E-2</v>
      </c>
    </row>
    <row r="6422" spans="2:7" x14ac:dyDescent="0.2">
      <c r="B6422" s="149">
        <v>34309</v>
      </c>
      <c r="C6422" s="61">
        <v>27.165327000000001</v>
      </c>
      <c r="D6422">
        <v>-1.5625011890084844E-2</v>
      </c>
      <c r="E6422">
        <v>-1.5625011890084844E-2</v>
      </c>
      <c r="F6422">
        <v>6420</v>
      </c>
      <c r="G6422">
        <f t="shared" ca="1" si="102"/>
        <v>-3.0324726741486228E-3</v>
      </c>
    </row>
    <row r="6423" spans="2:7" x14ac:dyDescent="0.2">
      <c r="B6423" s="149">
        <v>34306</v>
      </c>
      <c r="C6423" s="61">
        <v>27.596523000000001</v>
      </c>
      <c r="D6423">
        <v>0</v>
      </c>
      <c r="E6423">
        <v>0</v>
      </c>
      <c r="F6423">
        <v>6421</v>
      </c>
      <c r="G6423">
        <f t="shared" ca="1" si="102"/>
        <v>8.4746762682522353E-4</v>
      </c>
    </row>
    <row r="6424" spans="2:7" x14ac:dyDescent="0.2">
      <c r="B6424" s="149">
        <v>34305</v>
      </c>
      <c r="C6424" s="61">
        <v>27.596523000000001</v>
      </c>
      <c r="D6424">
        <v>4.9180526687311016E-2</v>
      </c>
      <c r="E6424">
        <v>4.9180526687311016E-2</v>
      </c>
      <c r="F6424">
        <v>6422</v>
      </c>
      <c r="G6424">
        <f t="shared" ca="1" si="102"/>
        <v>1.5868332880290936E-2</v>
      </c>
    </row>
    <row r="6425" spans="2:7" x14ac:dyDescent="0.2">
      <c r="B6425" s="149">
        <v>34304</v>
      </c>
      <c r="C6425" s="61">
        <v>26.302931000000001</v>
      </c>
      <c r="D6425">
        <v>3.3898297756258411E-2</v>
      </c>
      <c r="E6425">
        <v>3.3898297756258411E-2</v>
      </c>
      <c r="F6425">
        <v>6423</v>
      </c>
      <c r="G6425">
        <f t="shared" ca="1" si="102"/>
        <v>4.2794081265212572E-2</v>
      </c>
    </row>
    <row r="6426" spans="2:7" x14ac:dyDescent="0.2">
      <c r="B6426" s="149">
        <v>34303</v>
      </c>
      <c r="C6426" s="61">
        <v>25.440539999999999</v>
      </c>
      <c r="D6426">
        <v>0</v>
      </c>
      <c r="E6426">
        <v>0</v>
      </c>
      <c r="F6426">
        <v>6424</v>
      </c>
      <c r="G6426">
        <f t="shared" ca="1" si="102"/>
        <v>-2.2064841058915919E-2</v>
      </c>
    </row>
    <row r="6427" spans="2:7" x14ac:dyDescent="0.2">
      <c r="B6427" s="149">
        <v>34302</v>
      </c>
      <c r="C6427" s="61">
        <v>25.440539999999999</v>
      </c>
      <c r="D6427">
        <v>0</v>
      </c>
      <c r="E6427">
        <v>0</v>
      </c>
      <c r="F6427">
        <v>6425</v>
      </c>
      <c r="G6427">
        <f t="shared" ca="1" si="102"/>
        <v>-1.0452315665714887E-3</v>
      </c>
    </row>
    <row r="6428" spans="2:7" x14ac:dyDescent="0.2">
      <c r="B6428" s="149">
        <v>34299</v>
      </c>
      <c r="C6428" s="61">
        <v>25.440539999999999</v>
      </c>
      <c r="D6428">
        <v>3.508741664753038E-2</v>
      </c>
      <c r="E6428">
        <v>3.508741664753038E-2</v>
      </c>
      <c r="F6428">
        <v>6426</v>
      </c>
      <c r="G6428">
        <f t="shared" ca="1" si="102"/>
        <v>2.2292111539862471E-2</v>
      </c>
    </row>
    <row r="6429" spans="2:7" x14ac:dyDescent="0.2">
      <c r="B6429" s="149">
        <v>34298</v>
      </c>
      <c r="C6429" s="61">
        <v>24.578156</v>
      </c>
      <c r="D6429">
        <v>0</v>
      </c>
      <c r="E6429">
        <v>0</v>
      </c>
      <c r="F6429">
        <v>6427</v>
      </c>
      <c r="G6429">
        <f t="shared" ca="1" si="102"/>
        <v>-7.6929170376996869E-2</v>
      </c>
    </row>
    <row r="6430" spans="2:7" x14ac:dyDescent="0.2">
      <c r="B6430" s="149">
        <v>34297</v>
      </c>
      <c r="C6430" s="61">
        <v>24.578156</v>
      </c>
      <c r="D6430">
        <v>-1.7241547523254915E-2</v>
      </c>
      <c r="E6430">
        <v>-1.7241547523254915E-2</v>
      </c>
      <c r="F6430">
        <v>6428</v>
      </c>
      <c r="G6430">
        <f t="shared" ca="1" si="102"/>
        <v>2.8137594593500485E-4</v>
      </c>
    </row>
    <row r="6431" spans="2:7" x14ac:dyDescent="0.2">
      <c r="B6431" s="149">
        <v>34296</v>
      </c>
      <c r="C6431" s="61">
        <v>25.009356</v>
      </c>
      <c r="D6431">
        <v>-8.5465802638285179E-3</v>
      </c>
      <c r="E6431">
        <v>-8.5465802638285179E-3</v>
      </c>
      <c r="F6431">
        <v>6429</v>
      </c>
      <c r="G6431">
        <f t="shared" ca="1" si="102"/>
        <v>1.6026733898796389E-2</v>
      </c>
    </row>
    <row r="6432" spans="2:7" x14ac:dyDescent="0.2">
      <c r="B6432" s="149">
        <v>34295</v>
      </c>
      <c r="C6432" s="61">
        <v>25.224943</v>
      </c>
      <c r="D6432">
        <v>-8.4745449585582281E-3</v>
      </c>
      <c r="E6432">
        <v>-8.4745449585582281E-3</v>
      </c>
      <c r="F6432">
        <v>6430</v>
      </c>
      <c r="G6432">
        <f t="shared" ca="1" si="102"/>
        <v>-3.1275245238452529E-2</v>
      </c>
    </row>
    <row r="6433" spans="2:7" x14ac:dyDescent="0.2">
      <c r="B6433" s="149">
        <v>34292</v>
      </c>
      <c r="C6433" s="61">
        <v>25.440539999999999</v>
      </c>
      <c r="D6433">
        <v>4.255085324935245E-3</v>
      </c>
      <c r="E6433">
        <v>4.255085324935245E-3</v>
      </c>
      <c r="F6433">
        <v>6431</v>
      </c>
      <c r="G6433">
        <f t="shared" ca="1" si="102"/>
        <v>3.0068204782632314E-2</v>
      </c>
    </row>
    <row r="6434" spans="2:7" x14ac:dyDescent="0.2">
      <c r="B6434" s="149">
        <v>34291</v>
      </c>
      <c r="C6434" s="61">
        <v>25.332747000000001</v>
      </c>
      <c r="D6434">
        <v>8.5836971385566067E-3</v>
      </c>
      <c r="E6434">
        <v>8.5836971385566067E-3</v>
      </c>
      <c r="F6434">
        <v>6432</v>
      </c>
      <c r="G6434">
        <f t="shared" ca="1" si="102"/>
        <v>1.1434189019820731E-2</v>
      </c>
    </row>
    <row r="6435" spans="2:7" x14ac:dyDescent="0.2">
      <c r="B6435" s="149">
        <v>34290</v>
      </c>
      <c r="C6435" s="61">
        <v>25.117149000000001</v>
      </c>
      <c r="D6435">
        <v>0</v>
      </c>
      <c r="E6435">
        <v>0</v>
      </c>
      <c r="F6435">
        <v>6433</v>
      </c>
      <c r="G6435">
        <f t="shared" ca="1" si="102"/>
        <v>1.349903035225428E-2</v>
      </c>
    </row>
    <row r="6436" spans="2:7" x14ac:dyDescent="0.2">
      <c r="B6436" s="149">
        <v>34289</v>
      </c>
      <c r="C6436" s="61">
        <v>25.117149000000001</v>
      </c>
      <c r="D6436">
        <v>2.6431695558495446E-2</v>
      </c>
      <c r="E6436">
        <v>2.6431695558495446E-2</v>
      </c>
      <c r="F6436">
        <v>6434</v>
      </c>
      <c r="G6436">
        <f t="shared" ca="1" si="102"/>
        <v>2.0925810975351976E-2</v>
      </c>
    </row>
    <row r="6437" spans="2:7" x14ac:dyDescent="0.2">
      <c r="B6437" s="149">
        <v>34288</v>
      </c>
      <c r="C6437" s="61">
        <v>24.470355999999999</v>
      </c>
      <c r="D6437">
        <v>0</v>
      </c>
      <c r="E6437">
        <v>0</v>
      </c>
      <c r="F6437">
        <v>6435</v>
      </c>
      <c r="G6437">
        <f t="shared" ca="1" si="102"/>
        <v>3.1180226912835819E-2</v>
      </c>
    </row>
    <row r="6438" spans="2:7" x14ac:dyDescent="0.2">
      <c r="B6438" s="149">
        <v>34285</v>
      </c>
      <c r="C6438" s="61">
        <v>24.470355999999999</v>
      </c>
      <c r="D6438">
        <v>0</v>
      </c>
      <c r="E6438">
        <v>0</v>
      </c>
      <c r="F6438">
        <v>6436</v>
      </c>
      <c r="G6438">
        <f t="shared" ca="1" si="102"/>
        <v>3.518260782852236E-2</v>
      </c>
    </row>
    <row r="6439" spans="2:7" x14ac:dyDescent="0.2">
      <c r="B6439" s="149">
        <v>34284</v>
      </c>
      <c r="C6439" s="61">
        <v>24.470355999999999</v>
      </c>
      <c r="D6439">
        <v>0</v>
      </c>
      <c r="E6439">
        <v>0</v>
      </c>
      <c r="F6439">
        <v>6437</v>
      </c>
      <c r="G6439">
        <f t="shared" ca="1" si="102"/>
        <v>1.1952823965972715E-2</v>
      </c>
    </row>
    <row r="6440" spans="2:7" x14ac:dyDescent="0.2">
      <c r="B6440" s="149">
        <v>34283</v>
      </c>
      <c r="C6440" s="61">
        <v>24.470355999999999</v>
      </c>
      <c r="D6440">
        <v>1.7937401795637107E-2</v>
      </c>
      <c r="E6440">
        <v>1.7937401795637107E-2</v>
      </c>
      <c r="F6440">
        <v>6438</v>
      </c>
      <c r="G6440">
        <f t="shared" ca="1" si="102"/>
        <v>2.9073039603955714E-2</v>
      </c>
    </row>
    <row r="6441" spans="2:7" x14ac:dyDescent="0.2">
      <c r="B6441" s="149">
        <v>34282</v>
      </c>
      <c r="C6441" s="61">
        <v>24.039155999999998</v>
      </c>
      <c r="D6441">
        <v>1.8264770165251784E-2</v>
      </c>
      <c r="E6441">
        <v>1.8264770165251784E-2</v>
      </c>
      <c r="F6441">
        <v>6439</v>
      </c>
      <c r="G6441">
        <f t="shared" ca="1" si="102"/>
        <v>-5.9469741564029312E-3</v>
      </c>
    </row>
    <row r="6442" spans="2:7" x14ac:dyDescent="0.2">
      <c r="B6442" s="149">
        <v>34281</v>
      </c>
      <c r="C6442" s="61">
        <v>23.607962000000001</v>
      </c>
      <c r="D6442">
        <v>9.216511061771241E-3</v>
      </c>
      <c r="E6442">
        <v>9.216511061771241E-3</v>
      </c>
      <c r="F6442">
        <v>6440</v>
      </c>
      <c r="G6442">
        <f t="shared" ca="1" si="102"/>
        <v>-5.3404866777727066E-2</v>
      </c>
    </row>
    <row r="6443" spans="2:7" x14ac:dyDescent="0.2">
      <c r="B6443" s="149">
        <v>34278</v>
      </c>
      <c r="C6443" s="61">
        <v>23.392365999999999</v>
      </c>
      <c r="D6443">
        <v>4.6297193011764865E-3</v>
      </c>
      <c r="E6443">
        <v>4.6297193011764865E-3</v>
      </c>
      <c r="F6443">
        <v>6441</v>
      </c>
      <c r="G6443">
        <f t="shared" ca="1" si="102"/>
        <v>4.9908696159734103E-2</v>
      </c>
    </row>
    <row r="6444" spans="2:7" x14ac:dyDescent="0.2">
      <c r="B6444" s="149">
        <v>34277</v>
      </c>
      <c r="C6444" s="61">
        <v>23.284565000000001</v>
      </c>
      <c r="D6444">
        <v>1.8867851049195385E-2</v>
      </c>
      <c r="E6444">
        <v>1.8867851049195385E-2</v>
      </c>
      <c r="F6444">
        <v>6442</v>
      </c>
      <c r="G6444">
        <f t="shared" ca="1" si="102"/>
        <v>2.1244219755675944E-2</v>
      </c>
    </row>
    <row r="6445" spans="2:7" x14ac:dyDescent="0.2">
      <c r="B6445" s="149">
        <v>34276</v>
      </c>
      <c r="C6445" s="61">
        <v>22.853370999999999</v>
      </c>
      <c r="D6445">
        <v>4.7392958621002403E-3</v>
      </c>
      <c r="E6445">
        <v>4.7392958621002403E-3</v>
      </c>
      <c r="F6445">
        <v>6443</v>
      </c>
      <c r="G6445">
        <f t="shared" ca="1" si="102"/>
        <v>-1.4142069123246533E-2</v>
      </c>
    </row>
    <row r="6446" spans="2:7" x14ac:dyDescent="0.2">
      <c r="B6446" s="149">
        <v>34275</v>
      </c>
      <c r="C6446" s="61">
        <v>22.745573</v>
      </c>
      <c r="D6446">
        <v>0</v>
      </c>
      <c r="E6446">
        <v>0</v>
      </c>
      <c r="F6446">
        <v>6444</v>
      </c>
      <c r="G6446">
        <f t="shared" ca="1" si="102"/>
        <v>-2.5195440993395692E-2</v>
      </c>
    </row>
    <row r="6447" spans="2:7" x14ac:dyDescent="0.2">
      <c r="B6447" s="149">
        <v>34274</v>
      </c>
      <c r="C6447" s="61">
        <v>22.745573</v>
      </c>
      <c r="D6447">
        <v>-2.3148038196118343E-2</v>
      </c>
      <c r="E6447">
        <v>-2.3148038196118343E-2</v>
      </c>
      <c r="F6447">
        <v>6445</v>
      </c>
      <c r="G6447">
        <f t="shared" ca="1" si="102"/>
        <v>-3.3336969385017248E-2</v>
      </c>
    </row>
    <row r="6448" spans="2:7" x14ac:dyDescent="0.2">
      <c r="B6448" s="149">
        <v>34271</v>
      </c>
      <c r="C6448" s="61">
        <v>23.284565000000001</v>
      </c>
      <c r="D6448">
        <v>-9.1742771815785332E-3</v>
      </c>
      <c r="E6448">
        <v>-9.1742771815785332E-3</v>
      </c>
      <c r="F6448">
        <v>6446</v>
      </c>
      <c r="G6448">
        <f t="shared" ca="1" si="102"/>
        <v>-5.5084576118437758E-3</v>
      </c>
    </row>
    <row r="6449" spans="2:7" x14ac:dyDescent="0.2">
      <c r="B6449" s="149">
        <v>34270</v>
      </c>
      <c r="C6449" s="61">
        <v>23.500162</v>
      </c>
      <c r="D6449">
        <v>-1.8018279275681861E-2</v>
      </c>
      <c r="E6449">
        <v>-1.8018279275681861E-2</v>
      </c>
      <c r="F6449">
        <v>6447</v>
      </c>
      <c r="G6449">
        <f t="shared" ca="1" si="102"/>
        <v>-1.3142022038884151E-2</v>
      </c>
    </row>
    <row r="6450" spans="2:7" x14ac:dyDescent="0.2">
      <c r="B6450" s="149">
        <v>34269</v>
      </c>
      <c r="C6450" s="61">
        <v>23.931363999999999</v>
      </c>
      <c r="D6450">
        <v>1.834889478634228E-2</v>
      </c>
      <c r="E6450">
        <v>1.834889478634228E-2</v>
      </c>
      <c r="F6450">
        <v>6448</v>
      </c>
      <c r="G6450">
        <f t="shared" ca="1" si="102"/>
        <v>3.6994967941947551E-2</v>
      </c>
    </row>
    <row r="6451" spans="2:7" x14ac:dyDescent="0.2">
      <c r="B6451" s="149">
        <v>34268</v>
      </c>
      <c r="C6451" s="61">
        <v>23.500162</v>
      </c>
      <c r="D6451">
        <v>-9.0909585401877241E-3</v>
      </c>
      <c r="E6451">
        <v>-9.0909585401877241E-3</v>
      </c>
      <c r="F6451">
        <v>6449</v>
      </c>
      <c r="G6451">
        <f t="shared" ca="1" si="102"/>
        <v>-4.4018340478747073E-2</v>
      </c>
    </row>
    <row r="6452" spans="2:7" x14ac:dyDescent="0.2">
      <c r="B6452" s="149">
        <v>34267</v>
      </c>
      <c r="C6452" s="61">
        <v>23.715761000000001</v>
      </c>
      <c r="D6452">
        <v>0</v>
      </c>
      <c r="E6452">
        <v>0</v>
      </c>
      <c r="F6452">
        <v>6450</v>
      </c>
      <c r="G6452">
        <f t="shared" ca="1" si="102"/>
        <v>2.3120592971885703E-2</v>
      </c>
    </row>
    <row r="6453" spans="2:7" x14ac:dyDescent="0.2">
      <c r="B6453" s="149">
        <v>34264</v>
      </c>
      <c r="C6453" s="61">
        <v>23.715761000000001</v>
      </c>
      <c r="D6453">
        <v>-2.2222199317206003E-2</v>
      </c>
      <c r="E6453">
        <v>-2.2222199317206003E-2</v>
      </c>
      <c r="F6453">
        <v>6451</v>
      </c>
      <c r="G6453">
        <f t="shared" ca="1" si="102"/>
        <v>-5.7017819617980803E-2</v>
      </c>
    </row>
    <row r="6454" spans="2:7" x14ac:dyDescent="0.2">
      <c r="B6454" s="149">
        <v>34263</v>
      </c>
      <c r="C6454" s="61">
        <v>24.254754999999999</v>
      </c>
      <c r="D6454">
        <v>-2.1739187426702836E-2</v>
      </c>
      <c r="E6454">
        <v>-2.1739187426702836E-2</v>
      </c>
      <c r="F6454">
        <v>6452</v>
      </c>
      <c r="G6454">
        <f t="shared" ca="1" si="102"/>
        <v>5.8021233853985657E-3</v>
      </c>
    </row>
    <row r="6455" spans="2:7" x14ac:dyDescent="0.2">
      <c r="B6455" s="149">
        <v>34262</v>
      </c>
      <c r="C6455" s="61">
        <v>24.793751</v>
      </c>
      <c r="D6455">
        <v>-8.6209736868074517E-3</v>
      </c>
      <c r="E6455">
        <v>-8.6209736868074517E-3</v>
      </c>
      <c r="F6455">
        <v>6453</v>
      </c>
      <c r="G6455">
        <f t="shared" ca="1" si="102"/>
        <v>6.0153123486479297E-2</v>
      </c>
    </row>
    <row r="6456" spans="2:7" x14ac:dyDescent="0.2">
      <c r="B6456" s="149">
        <v>34261</v>
      </c>
      <c r="C6456" s="61">
        <v>25.009356</v>
      </c>
      <c r="D6456">
        <v>8.6959411667883596E-3</v>
      </c>
      <c r="E6456">
        <v>8.6959411667883596E-3</v>
      </c>
      <c r="F6456">
        <v>6454</v>
      </c>
      <c r="G6456">
        <f t="shared" ca="1" si="102"/>
        <v>-2.208292890550129E-2</v>
      </c>
    </row>
    <row r="6457" spans="2:7" x14ac:dyDescent="0.2">
      <c r="B6457" s="149">
        <v>34260</v>
      </c>
      <c r="C6457" s="61">
        <v>24.793751</v>
      </c>
      <c r="D6457">
        <v>0</v>
      </c>
      <c r="E6457">
        <v>0</v>
      </c>
      <c r="F6457">
        <v>6455</v>
      </c>
      <c r="G6457">
        <f t="shared" ca="1" si="102"/>
        <v>3.3685162274819554E-2</v>
      </c>
    </row>
    <row r="6458" spans="2:7" x14ac:dyDescent="0.2">
      <c r="B6458" s="149">
        <v>34257</v>
      </c>
      <c r="C6458" s="61">
        <v>24.793751</v>
      </c>
      <c r="D6458">
        <v>0</v>
      </c>
      <c r="E6458">
        <v>0</v>
      </c>
      <c r="F6458">
        <v>6456</v>
      </c>
      <c r="G6458">
        <f t="shared" ca="1" si="102"/>
        <v>-1.3660675937357029E-2</v>
      </c>
    </row>
    <row r="6459" spans="2:7" x14ac:dyDescent="0.2">
      <c r="B6459" s="149">
        <v>34256</v>
      </c>
      <c r="C6459" s="61">
        <v>24.793751</v>
      </c>
      <c r="D6459">
        <v>0</v>
      </c>
      <c r="E6459">
        <v>0</v>
      </c>
      <c r="F6459">
        <v>6457</v>
      </c>
      <c r="G6459">
        <f t="shared" ca="1" si="102"/>
        <v>3.0308395734921188E-2</v>
      </c>
    </row>
    <row r="6460" spans="2:7" x14ac:dyDescent="0.2">
      <c r="B6460" s="149">
        <v>34255</v>
      </c>
      <c r="C6460" s="61">
        <v>24.793751</v>
      </c>
      <c r="D6460">
        <v>0</v>
      </c>
      <c r="E6460">
        <v>0</v>
      </c>
      <c r="F6460">
        <v>6458</v>
      </c>
      <c r="G6460">
        <f t="shared" ca="1" si="102"/>
        <v>-2.5683441530936556E-3</v>
      </c>
    </row>
    <row r="6461" spans="2:7" x14ac:dyDescent="0.2">
      <c r="B6461" s="149">
        <v>34254</v>
      </c>
      <c r="C6461" s="61">
        <v>24.793751</v>
      </c>
      <c r="D6461">
        <v>0</v>
      </c>
      <c r="E6461">
        <v>0</v>
      </c>
      <c r="F6461">
        <v>6459</v>
      </c>
      <c r="G6461">
        <f t="shared" ca="1" si="102"/>
        <v>2.960973537050374E-2</v>
      </c>
    </row>
    <row r="6462" spans="2:7" x14ac:dyDescent="0.2">
      <c r="B6462" s="149">
        <v>34253</v>
      </c>
      <c r="C6462" s="61">
        <v>24.793751</v>
      </c>
      <c r="D6462">
        <v>0</v>
      </c>
      <c r="E6462">
        <v>0</v>
      </c>
      <c r="F6462">
        <v>6460</v>
      </c>
      <c r="G6462">
        <f t="shared" ca="1" si="102"/>
        <v>4.4303151483960697E-2</v>
      </c>
    </row>
    <row r="6463" spans="2:7" x14ac:dyDescent="0.2">
      <c r="B6463" s="149">
        <v>34250</v>
      </c>
      <c r="C6463" s="61">
        <v>24.793751</v>
      </c>
      <c r="D6463">
        <v>5.5045960959758521E-2</v>
      </c>
      <c r="E6463">
        <v>5.5045960959758521E-2</v>
      </c>
      <c r="F6463">
        <v>6461</v>
      </c>
      <c r="G6463">
        <f t="shared" ca="1" si="102"/>
        <v>-6.7193985194331007E-2</v>
      </c>
    </row>
    <row r="6464" spans="2:7" x14ac:dyDescent="0.2">
      <c r="B6464" s="149">
        <v>34249</v>
      </c>
      <c r="C6464" s="61">
        <v>23.500162</v>
      </c>
      <c r="D6464">
        <v>5.3140049855754476E-2</v>
      </c>
      <c r="E6464">
        <v>5.3140049855754476E-2</v>
      </c>
      <c r="F6464">
        <v>6462</v>
      </c>
      <c r="G6464">
        <f t="shared" ca="1" si="102"/>
        <v>3.9893191113758331E-2</v>
      </c>
    </row>
    <row r="6465" spans="2:7" x14ac:dyDescent="0.2">
      <c r="B6465" s="149">
        <v>34248</v>
      </c>
      <c r="C6465" s="61">
        <v>22.314374999999998</v>
      </c>
      <c r="D6465">
        <v>0</v>
      </c>
      <c r="E6465">
        <v>0</v>
      </c>
      <c r="F6465">
        <v>6463</v>
      </c>
      <c r="G6465">
        <f t="shared" ca="1" si="102"/>
        <v>-4.2024977441800934E-2</v>
      </c>
    </row>
    <row r="6466" spans="2:7" x14ac:dyDescent="0.2">
      <c r="B6466" s="149">
        <v>34247</v>
      </c>
      <c r="C6466" s="61">
        <v>22.314374999999998</v>
      </c>
      <c r="D6466">
        <v>0</v>
      </c>
      <c r="E6466">
        <v>0</v>
      </c>
      <c r="F6466">
        <v>6464</v>
      </c>
      <c r="G6466">
        <f t="shared" ca="1" si="102"/>
        <v>-1.1303789070619415E-2</v>
      </c>
    </row>
    <row r="6467" spans="2:7" x14ac:dyDescent="0.2">
      <c r="B6467" s="149">
        <v>34246</v>
      </c>
      <c r="C6467" s="61">
        <v>22.314374999999998</v>
      </c>
      <c r="D6467">
        <v>4.8542371159464451E-3</v>
      </c>
      <c r="E6467">
        <v>4.8542371159464451E-3</v>
      </c>
      <c r="F6467">
        <v>6465</v>
      </c>
      <c r="G6467">
        <f t="shared" ref="G6467:G6530" ca="1" si="103">_xlfn.NORM.INV(RAND(),$N$5,$N$6)</f>
        <v>-4.4882931297038292E-3</v>
      </c>
    </row>
    <row r="6468" spans="2:7" x14ac:dyDescent="0.2">
      <c r="B6468" s="149">
        <v>34243</v>
      </c>
      <c r="C6468" s="61">
        <v>22.206579000000001</v>
      </c>
      <c r="D6468">
        <v>-2.369665516889809E-2</v>
      </c>
      <c r="E6468">
        <v>-2.369665516889809E-2</v>
      </c>
      <c r="F6468">
        <v>6466</v>
      </c>
      <c r="G6468">
        <f t="shared" ca="1" si="103"/>
        <v>-6.5936228074075148E-2</v>
      </c>
    </row>
    <row r="6469" spans="2:7" x14ac:dyDescent="0.2">
      <c r="B6469" s="149">
        <v>34242</v>
      </c>
      <c r="C6469" s="61">
        <v>22.745573</v>
      </c>
      <c r="D6469">
        <v>1.442322294097006E-2</v>
      </c>
      <c r="E6469">
        <v>1.442322294097006E-2</v>
      </c>
      <c r="F6469">
        <v>6467</v>
      </c>
      <c r="G6469">
        <f t="shared" ca="1" si="103"/>
        <v>1.1528774645196558E-2</v>
      </c>
    </row>
    <row r="6470" spans="2:7" x14ac:dyDescent="0.2">
      <c r="B6470" s="149">
        <v>34241</v>
      </c>
      <c r="C6470" s="61">
        <v>22.422173000000001</v>
      </c>
      <c r="D6470">
        <v>-1.8868026078078304E-2</v>
      </c>
      <c r="E6470">
        <v>-1.8868026078078304E-2</v>
      </c>
      <c r="F6470">
        <v>6468</v>
      </c>
      <c r="G6470">
        <f t="shared" ca="1" si="103"/>
        <v>3.4866478421327431E-2</v>
      </c>
    </row>
    <row r="6471" spans="2:7" x14ac:dyDescent="0.2">
      <c r="B6471" s="149">
        <v>34240</v>
      </c>
      <c r="C6471" s="61">
        <v>22.853370999999999</v>
      </c>
      <c r="D6471">
        <v>0</v>
      </c>
      <c r="E6471">
        <v>0</v>
      </c>
      <c r="F6471">
        <v>6469</v>
      </c>
      <c r="G6471">
        <f t="shared" ca="1" si="103"/>
        <v>-1.0182954746787189E-2</v>
      </c>
    </row>
    <row r="6472" spans="2:7" x14ac:dyDescent="0.2">
      <c r="B6472" s="149">
        <v>34239</v>
      </c>
      <c r="C6472" s="61">
        <v>22.853370999999999</v>
      </c>
      <c r="D6472">
        <v>0</v>
      </c>
      <c r="E6472">
        <v>0</v>
      </c>
      <c r="F6472">
        <v>6470</v>
      </c>
      <c r="G6472">
        <f t="shared" ca="1" si="103"/>
        <v>-7.2717362923569673E-2</v>
      </c>
    </row>
    <row r="6473" spans="2:7" x14ac:dyDescent="0.2">
      <c r="B6473" s="149">
        <v>34236</v>
      </c>
      <c r="C6473" s="61">
        <v>22.853370999999999</v>
      </c>
      <c r="D6473">
        <v>-4.6946657674091733E-3</v>
      </c>
      <c r="E6473">
        <v>-4.6946657674091733E-3</v>
      </c>
      <c r="F6473">
        <v>6471</v>
      </c>
      <c r="G6473">
        <f t="shared" ca="1" si="103"/>
        <v>5.9849509840866075E-3</v>
      </c>
    </row>
    <row r="6474" spans="2:7" x14ac:dyDescent="0.2">
      <c r="B6474" s="149">
        <v>34235</v>
      </c>
      <c r="C6474" s="61">
        <v>22.961165999999999</v>
      </c>
      <c r="D6474">
        <v>0</v>
      </c>
      <c r="E6474">
        <v>0</v>
      </c>
      <c r="F6474">
        <v>6472</v>
      </c>
      <c r="G6474">
        <f t="shared" ca="1" si="103"/>
        <v>7.2959770095859244E-2</v>
      </c>
    </row>
    <row r="6475" spans="2:7" x14ac:dyDescent="0.2">
      <c r="B6475" s="149">
        <v>34234</v>
      </c>
      <c r="C6475" s="61">
        <v>22.961165999999999</v>
      </c>
      <c r="D6475">
        <v>-4.6728583043435541E-3</v>
      </c>
      <c r="E6475">
        <v>-4.6728583043435541E-3</v>
      </c>
      <c r="F6475">
        <v>6473</v>
      </c>
      <c r="G6475">
        <f t="shared" ca="1" si="103"/>
        <v>4.3627168681739215E-2</v>
      </c>
    </row>
    <row r="6476" spans="2:7" x14ac:dyDescent="0.2">
      <c r="B6476" s="149">
        <v>34233</v>
      </c>
      <c r="C6476" s="61">
        <v>23.068964000000001</v>
      </c>
      <c r="D6476">
        <v>-9.2593956554481247E-3</v>
      </c>
      <c r="E6476">
        <v>-9.2593956554481247E-3</v>
      </c>
      <c r="F6476">
        <v>6474</v>
      </c>
      <c r="G6476">
        <f t="shared" ca="1" si="103"/>
        <v>2.282069646246488E-2</v>
      </c>
    </row>
    <row r="6477" spans="2:7" x14ac:dyDescent="0.2">
      <c r="B6477" s="149">
        <v>34232</v>
      </c>
      <c r="C6477" s="61">
        <v>23.284565000000001</v>
      </c>
      <c r="D6477">
        <v>0</v>
      </c>
      <c r="E6477">
        <v>0</v>
      </c>
      <c r="F6477">
        <v>6475</v>
      </c>
      <c r="G6477">
        <f t="shared" ca="1" si="103"/>
        <v>-1.4149157817613648E-2</v>
      </c>
    </row>
    <row r="6478" spans="2:7" x14ac:dyDescent="0.2">
      <c r="B6478" s="149">
        <v>34229</v>
      </c>
      <c r="C6478" s="61">
        <v>23.284565000000001</v>
      </c>
      <c r="D6478">
        <v>9.3459333501062069E-3</v>
      </c>
      <c r="E6478">
        <v>9.3459333501062069E-3</v>
      </c>
      <c r="F6478">
        <v>6476</v>
      </c>
      <c r="G6478">
        <f t="shared" ca="1" si="103"/>
        <v>-2.4426765148932002E-2</v>
      </c>
    </row>
    <row r="6479" spans="2:7" x14ac:dyDescent="0.2">
      <c r="B6479" s="149">
        <v>34228</v>
      </c>
      <c r="C6479" s="61">
        <v>23.068964000000001</v>
      </c>
      <c r="D6479">
        <v>-9.2593956554481247E-3</v>
      </c>
      <c r="E6479">
        <v>-9.2593956554481247E-3</v>
      </c>
      <c r="F6479">
        <v>6477</v>
      </c>
      <c r="G6479">
        <f t="shared" ca="1" si="103"/>
        <v>7.849141113760566E-2</v>
      </c>
    </row>
    <row r="6480" spans="2:7" x14ac:dyDescent="0.2">
      <c r="B6480" s="149">
        <v>34227</v>
      </c>
      <c r="C6480" s="61">
        <v>23.284565000000001</v>
      </c>
      <c r="D6480">
        <v>-9.1742771815785332E-3</v>
      </c>
      <c r="E6480">
        <v>-9.1742771815785332E-3</v>
      </c>
      <c r="F6480">
        <v>6478</v>
      </c>
      <c r="G6480">
        <f t="shared" ca="1" si="103"/>
        <v>-3.295012492860129E-2</v>
      </c>
    </row>
    <row r="6481" spans="2:7" x14ac:dyDescent="0.2">
      <c r="B6481" s="149">
        <v>34226</v>
      </c>
      <c r="C6481" s="61">
        <v>23.500162</v>
      </c>
      <c r="D6481">
        <v>-4.566256079199086E-3</v>
      </c>
      <c r="E6481">
        <v>-4.566256079199086E-3</v>
      </c>
      <c r="F6481">
        <v>6479</v>
      </c>
      <c r="G6481">
        <f t="shared" ca="1" si="103"/>
        <v>3.5467538839917823E-2</v>
      </c>
    </row>
    <row r="6482" spans="2:7" x14ac:dyDescent="0.2">
      <c r="B6482" s="149">
        <v>34225</v>
      </c>
      <c r="C6482" s="61">
        <v>23.607962000000001</v>
      </c>
      <c r="D6482">
        <v>1.3888900222099916E-2</v>
      </c>
      <c r="E6482">
        <v>1.3888900222099916E-2</v>
      </c>
      <c r="F6482">
        <v>6480</v>
      </c>
      <c r="G6482">
        <f t="shared" ca="1" si="103"/>
        <v>2.9227966576113828E-2</v>
      </c>
    </row>
    <row r="6483" spans="2:7" x14ac:dyDescent="0.2">
      <c r="B6483" s="149">
        <v>34222</v>
      </c>
      <c r="C6483" s="61">
        <v>23.284565000000001</v>
      </c>
      <c r="D6483">
        <v>1.8867851049195385E-2</v>
      </c>
      <c r="E6483">
        <v>1.8867851049195385E-2</v>
      </c>
      <c r="F6483">
        <v>6481</v>
      </c>
      <c r="G6483">
        <f t="shared" ca="1" si="103"/>
        <v>9.6596029957785098E-3</v>
      </c>
    </row>
    <row r="6484" spans="2:7" x14ac:dyDescent="0.2">
      <c r="B6484" s="149">
        <v>34221</v>
      </c>
      <c r="C6484" s="61">
        <v>22.853370999999999</v>
      </c>
      <c r="D6484">
        <v>2.9126143202876847E-2</v>
      </c>
      <c r="E6484">
        <v>2.9126143202876847E-2</v>
      </c>
      <c r="F6484">
        <v>6482</v>
      </c>
      <c r="G6484">
        <f t="shared" ca="1" si="103"/>
        <v>2.905659940420801E-2</v>
      </c>
    </row>
    <row r="6485" spans="2:7" x14ac:dyDescent="0.2">
      <c r="B6485" s="149">
        <v>34220</v>
      </c>
      <c r="C6485" s="61">
        <v>22.206579000000001</v>
      </c>
      <c r="D6485">
        <v>0</v>
      </c>
      <c r="E6485">
        <v>0</v>
      </c>
      <c r="F6485">
        <v>6483</v>
      </c>
      <c r="G6485">
        <f t="shared" ca="1" si="103"/>
        <v>-5.8044523875008932E-3</v>
      </c>
    </row>
    <row r="6486" spans="2:7" x14ac:dyDescent="0.2">
      <c r="B6486" s="149">
        <v>34219</v>
      </c>
      <c r="C6486" s="61">
        <v>22.206579000000001</v>
      </c>
      <c r="D6486">
        <v>-1.9047588336202972E-2</v>
      </c>
      <c r="E6486">
        <v>-1.9047588336202972E-2</v>
      </c>
      <c r="F6486">
        <v>6484</v>
      </c>
      <c r="G6486">
        <f t="shared" ca="1" si="103"/>
        <v>-4.1454165193478956E-2</v>
      </c>
    </row>
    <row r="6487" spans="2:7" x14ac:dyDescent="0.2">
      <c r="B6487" s="149">
        <v>34218</v>
      </c>
      <c r="C6487" s="61">
        <v>22.637774</v>
      </c>
      <c r="D6487">
        <v>-2.3255661435062198E-2</v>
      </c>
      <c r="E6487">
        <v>-2.3255661435062198E-2</v>
      </c>
      <c r="F6487">
        <v>6485</v>
      </c>
      <c r="G6487">
        <f t="shared" ca="1" si="103"/>
        <v>-9.0758977941110042E-2</v>
      </c>
    </row>
    <row r="6488" spans="2:7" x14ac:dyDescent="0.2">
      <c r="B6488" s="149">
        <v>34215</v>
      </c>
      <c r="C6488" s="61">
        <v>23.176765</v>
      </c>
      <c r="D6488">
        <v>-2.2727333101391977E-2</v>
      </c>
      <c r="E6488">
        <v>-2.2727333101391977E-2</v>
      </c>
      <c r="F6488">
        <v>6486</v>
      </c>
      <c r="G6488">
        <f t="shared" ca="1" si="103"/>
        <v>1.7921912779848146E-2</v>
      </c>
    </row>
    <row r="6489" spans="2:7" x14ac:dyDescent="0.2">
      <c r="B6489" s="149">
        <v>34214</v>
      </c>
      <c r="C6489" s="61">
        <v>23.715761000000001</v>
      </c>
      <c r="D6489">
        <v>2.8037539960615455E-2</v>
      </c>
      <c r="E6489">
        <v>2.8037539960615455E-2</v>
      </c>
      <c r="F6489">
        <v>6487</v>
      </c>
      <c r="G6489">
        <f t="shared" ca="1" si="103"/>
        <v>1.9719732419770562E-2</v>
      </c>
    </row>
    <row r="6490" spans="2:7" x14ac:dyDescent="0.2">
      <c r="B6490" s="149">
        <v>34213</v>
      </c>
      <c r="C6490" s="61">
        <v>23.068964000000001</v>
      </c>
      <c r="D6490">
        <v>0</v>
      </c>
      <c r="E6490">
        <v>0</v>
      </c>
      <c r="F6490">
        <v>6488</v>
      </c>
      <c r="G6490">
        <f t="shared" ca="1" si="103"/>
        <v>2.4870011762960949E-2</v>
      </c>
    </row>
    <row r="6491" spans="2:7" x14ac:dyDescent="0.2">
      <c r="B6491" s="149">
        <v>34212</v>
      </c>
      <c r="C6491" s="61">
        <v>23.068964000000001</v>
      </c>
      <c r="D6491">
        <v>0</v>
      </c>
      <c r="E6491">
        <v>0</v>
      </c>
      <c r="F6491">
        <v>6489</v>
      </c>
      <c r="G6491">
        <f t="shared" ca="1" si="103"/>
        <v>-4.2268103087417706E-2</v>
      </c>
    </row>
    <row r="6492" spans="2:7" x14ac:dyDescent="0.2">
      <c r="B6492" s="149">
        <v>34211</v>
      </c>
      <c r="C6492" s="61">
        <v>23.068964000000001</v>
      </c>
      <c r="D6492">
        <v>-1.3825108584569768E-2</v>
      </c>
      <c r="E6492">
        <v>-1.3825108584569768E-2</v>
      </c>
      <c r="F6492">
        <v>6490</v>
      </c>
      <c r="G6492">
        <f t="shared" ca="1" si="103"/>
        <v>-1.3776991106971264E-2</v>
      </c>
    </row>
    <row r="6493" spans="2:7" x14ac:dyDescent="0.2">
      <c r="B6493" s="149">
        <v>34208</v>
      </c>
      <c r="C6493" s="61">
        <v>23.392365999999999</v>
      </c>
      <c r="D6493">
        <v>0</v>
      </c>
      <c r="E6493">
        <v>0</v>
      </c>
      <c r="F6493">
        <v>6491</v>
      </c>
      <c r="G6493">
        <f t="shared" ca="1" si="103"/>
        <v>-8.6887188465095359E-3</v>
      </c>
    </row>
    <row r="6494" spans="2:7" x14ac:dyDescent="0.2">
      <c r="B6494" s="149">
        <v>34207</v>
      </c>
      <c r="C6494" s="61">
        <v>23.392365999999999</v>
      </c>
      <c r="D6494">
        <v>1.4018921699301188E-2</v>
      </c>
      <c r="E6494">
        <v>1.4018921699301188E-2</v>
      </c>
      <c r="F6494">
        <v>6492</v>
      </c>
      <c r="G6494">
        <f t="shared" ca="1" si="103"/>
        <v>6.1827923928749355E-2</v>
      </c>
    </row>
    <row r="6495" spans="2:7" x14ac:dyDescent="0.2">
      <c r="B6495" s="149">
        <v>34206</v>
      </c>
      <c r="C6495" s="61">
        <v>23.068964000000001</v>
      </c>
      <c r="D6495">
        <v>-9.2593956554481247E-3</v>
      </c>
      <c r="E6495">
        <v>-9.2593956554481247E-3</v>
      </c>
      <c r="F6495">
        <v>6493</v>
      </c>
      <c r="G6495">
        <f t="shared" ca="1" si="103"/>
        <v>-5.0321309990191243E-2</v>
      </c>
    </row>
    <row r="6496" spans="2:7" x14ac:dyDescent="0.2">
      <c r="B6496" s="149">
        <v>34205</v>
      </c>
      <c r="C6496" s="61">
        <v>23.284565000000001</v>
      </c>
      <c r="D6496">
        <v>-9.1742771815785332E-3</v>
      </c>
      <c r="E6496">
        <v>-9.1742771815785332E-3</v>
      </c>
      <c r="F6496">
        <v>6494</v>
      </c>
      <c r="G6496">
        <f t="shared" ca="1" si="103"/>
        <v>1.5950441286699278E-2</v>
      </c>
    </row>
    <row r="6497" spans="2:7" x14ac:dyDescent="0.2">
      <c r="B6497" s="149">
        <v>34204</v>
      </c>
      <c r="C6497" s="61">
        <v>23.500162</v>
      </c>
      <c r="D6497">
        <v>0</v>
      </c>
      <c r="E6497">
        <v>0</v>
      </c>
      <c r="F6497">
        <v>6495</v>
      </c>
      <c r="G6497">
        <f t="shared" ca="1" si="103"/>
        <v>1.9769598352030765E-2</v>
      </c>
    </row>
    <row r="6498" spans="2:7" x14ac:dyDescent="0.2">
      <c r="B6498" s="149">
        <v>34201</v>
      </c>
      <c r="C6498" s="61">
        <v>23.500162</v>
      </c>
      <c r="D6498">
        <v>4.8076919217419238E-2</v>
      </c>
      <c r="E6498">
        <v>4.8076919217419238E-2</v>
      </c>
      <c r="F6498">
        <v>6496</v>
      </c>
      <c r="G6498">
        <f t="shared" ca="1" si="103"/>
        <v>-1.5377480799658602E-2</v>
      </c>
    </row>
    <row r="6499" spans="2:7" x14ac:dyDescent="0.2">
      <c r="B6499" s="149">
        <v>34200</v>
      </c>
      <c r="C6499" s="61">
        <v>22.422173000000001</v>
      </c>
      <c r="D6499">
        <v>3.9999794061035758E-2</v>
      </c>
      <c r="E6499">
        <v>3.9999794061035758E-2</v>
      </c>
      <c r="F6499">
        <v>6497</v>
      </c>
      <c r="G6499">
        <f t="shared" ca="1" si="103"/>
        <v>5.4155330856142818E-2</v>
      </c>
    </row>
    <row r="6500" spans="2:7" x14ac:dyDescent="0.2">
      <c r="B6500" s="149">
        <v>34199</v>
      </c>
      <c r="C6500" s="61">
        <v>21.559785999999999</v>
      </c>
      <c r="D6500">
        <v>1.0101347997376898E-2</v>
      </c>
      <c r="E6500">
        <v>1.0101347997376898E-2</v>
      </c>
      <c r="F6500">
        <v>6498</v>
      </c>
      <c r="G6500">
        <f t="shared" ca="1" si="103"/>
        <v>2.1971683846378851E-3</v>
      </c>
    </row>
    <row r="6501" spans="2:7" x14ac:dyDescent="0.2">
      <c r="B6501" s="149">
        <v>34198</v>
      </c>
      <c r="C6501" s="61">
        <v>21.344180999999999</v>
      </c>
      <c r="D6501">
        <v>2.0618479799179228E-2</v>
      </c>
      <c r="E6501">
        <v>2.0618479799179228E-2</v>
      </c>
      <c r="F6501">
        <v>6499</v>
      </c>
      <c r="G6501">
        <f t="shared" ca="1" si="103"/>
        <v>6.3560396961185872E-2</v>
      </c>
    </row>
    <row r="6502" spans="2:7" x14ac:dyDescent="0.2">
      <c r="B6502" s="149">
        <v>34197</v>
      </c>
      <c r="C6502" s="61">
        <v>20.912987000000001</v>
      </c>
      <c r="D6502">
        <v>-3.0000251393960866E-2</v>
      </c>
      <c r="E6502">
        <v>-3.0000251393960866E-2</v>
      </c>
      <c r="F6502">
        <v>6500</v>
      </c>
      <c r="G6502">
        <f t="shared" ca="1" si="103"/>
        <v>3.5137495500650991E-2</v>
      </c>
    </row>
    <row r="6503" spans="2:7" x14ac:dyDescent="0.2">
      <c r="B6503" s="149">
        <v>34194</v>
      </c>
      <c r="C6503" s="61">
        <v>21.559785999999999</v>
      </c>
      <c r="D6503">
        <v>2.0408369968534595E-2</v>
      </c>
      <c r="E6503">
        <v>2.0408369968534595E-2</v>
      </c>
      <c r="F6503">
        <v>6501</v>
      </c>
      <c r="G6503">
        <f t="shared" ca="1" si="103"/>
        <v>-5.1036332004590582E-2</v>
      </c>
    </row>
    <row r="6504" spans="2:7" x14ac:dyDescent="0.2">
      <c r="B6504" s="149">
        <v>34193</v>
      </c>
      <c r="C6504" s="61">
        <v>21.128585999999999</v>
      </c>
      <c r="D6504">
        <v>3.1578975120926916E-2</v>
      </c>
      <c r="E6504">
        <v>3.1578975120926916E-2</v>
      </c>
      <c r="F6504">
        <v>6502</v>
      </c>
      <c r="G6504">
        <f t="shared" ca="1" si="103"/>
        <v>-5.5355097382961708E-3</v>
      </c>
    </row>
    <row r="6505" spans="2:7" x14ac:dyDescent="0.2">
      <c r="B6505" s="149">
        <v>34192</v>
      </c>
      <c r="C6505" s="61">
        <v>20.481791999999999</v>
      </c>
      <c r="D6505">
        <v>0</v>
      </c>
      <c r="E6505">
        <v>0</v>
      </c>
      <c r="F6505">
        <v>6503</v>
      </c>
      <c r="G6505">
        <f t="shared" ca="1" si="103"/>
        <v>-5.3914754584184814E-2</v>
      </c>
    </row>
    <row r="6506" spans="2:7" x14ac:dyDescent="0.2">
      <c r="B6506" s="149">
        <v>34191</v>
      </c>
      <c r="C6506" s="61">
        <v>20.481791999999999</v>
      </c>
      <c r="D6506">
        <v>1.0638357189236154E-2</v>
      </c>
      <c r="E6506">
        <v>1.0638357189236154E-2</v>
      </c>
      <c r="F6506">
        <v>6504</v>
      </c>
      <c r="G6506">
        <f t="shared" ca="1" si="103"/>
        <v>6.5729774263637904E-3</v>
      </c>
    </row>
    <row r="6507" spans="2:7" x14ac:dyDescent="0.2">
      <c r="B6507" s="149">
        <v>34190</v>
      </c>
      <c r="C6507" s="61">
        <v>20.266193000000001</v>
      </c>
      <c r="D6507">
        <v>0</v>
      </c>
      <c r="E6507">
        <v>0</v>
      </c>
      <c r="F6507">
        <v>6505</v>
      </c>
      <c r="G6507">
        <f t="shared" ca="1" si="103"/>
        <v>2.4745114436901788E-2</v>
      </c>
    </row>
    <row r="6508" spans="2:7" x14ac:dyDescent="0.2">
      <c r="B6508" s="149">
        <v>34187</v>
      </c>
      <c r="C6508" s="61">
        <v>20.266193000000001</v>
      </c>
      <c r="D6508">
        <v>2.1738842187218263E-2</v>
      </c>
      <c r="E6508">
        <v>2.1738842187218263E-2</v>
      </c>
      <c r="F6508">
        <v>6506</v>
      </c>
      <c r="G6508">
        <f t="shared" ca="1" si="103"/>
        <v>-6.1732474156193602E-2</v>
      </c>
    </row>
    <row r="6509" spans="2:7" x14ac:dyDescent="0.2">
      <c r="B6509" s="149">
        <v>34186</v>
      </c>
      <c r="C6509" s="61">
        <v>19.835003</v>
      </c>
      <c r="D6509">
        <v>0</v>
      </c>
      <c r="E6509">
        <v>0</v>
      </c>
      <c r="F6509">
        <v>6507</v>
      </c>
      <c r="G6509">
        <f t="shared" ca="1" si="103"/>
        <v>6.0149642017517865E-2</v>
      </c>
    </row>
    <row r="6510" spans="2:7" x14ac:dyDescent="0.2">
      <c r="B6510" s="149">
        <v>34185</v>
      </c>
      <c r="C6510" s="61">
        <v>19.835003</v>
      </c>
      <c r="D6510">
        <v>-1.0752448455896194E-2</v>
      </c>
      <c r="E6510">
        <v>-1.0752448455896194E-2</v>
      </c>
      <c r="F6510">
        <v>6508</v>
      </c>
      <c r="G6510">
        <f t="shared" ca="1" si="103"/>
        <v>-2.7528317334376051E-2</v>
      </c>
    </row>
    <row r="6511" spans="2:7" x14ac:dyDescent="0.2">
      <c r="B6511" s="149">
        <v>34184</v>
      </c>
      <c r="C6511" s="61">
        <v>20.050595999999999</v>
      </c>
      <c r="D6511">
        <v>-3.1250027177339747E-2</v>
      </c>
      <c r="E6511">
        <v>-3.1250027177339747E-2</v>
      </c>
      <c r="F6511">
        <v>6509</v>
      </c>
      <c r="G6511">
        <f t="shared" ca="1" si="103"/>
        <v>-4.889654809595822E-3</v>
      </c>
    </row>
    <row r="6512" spans="2:7" x14ac:dyDescent="0.2">
      <c r="B6512" s="149">
        <v>34183</v>
      </c>
      <c r="C6512" s="61">
        <v>20.697389999999999</v>
      </c>
      <c r="D6512">
        <v>0</v>
      </c>
      <c r="E6512">
        <v>0</v>
      </c>
      <c r="F6512">
        <v>6510</v>
      </c>
      <c r="G6512">
        <f t="shared" ca="1" si="103"/>
        <v>3.7725016829222975E-2</v>
      </c>
    </row>
    <row r="6513" spans="2:7" x14ac:dyDescent="0.2">
      <c r="B6513" s="149">
        <v>34180</v>
      </c>
      <c r="C6513" s="61">
        <v>20.697389999999999</v>
      </c>
      <c r="D6513">
        <v>4.3478037285903021E-2</v>
      </c>
      <c r="E6513">
        <v>4.3478037285903021E-2</v>
      </c>
      <c r="F6513">
        <v>6511</v>
      </c>
      <c r="G6513">
        <f t="shared" ca="1" si="103"/>
        <v>1.6540784644601264E-3</v>
      </c>
    </row>
    <row r="6514" spans="2:7" x14ac:dyDescent="0.2">
      <c r="B6514" s="149">
        <v>34179</v>
      </c>
      <c r="C6514" s="61">
        <v>19.835003</v>
      </c>
      <c r="D6514">
        <v>0.11515185009482866</v>
      </c>
      <c r="E6514">
        <v>0.11515185009482866</v>
      </c>
      <c r="F6514">
        <v>6512</v>
      </c>
      <c r="G6514">
        <f t="shared" ca="1" si="103"/>
        <v>-3.0655714040569347E-2</v>
      </c>
    </row>
    <row r="6515" spans="2:7" x14ac:dyDescent="0.2">
      <c r="B6515" s="149">
        <v>34178</v>
      </c>
      <c r="C6515" s="61">
        <v>17.786818</v>
      </c>
      <c r="D6515">
        <v>-6.0244353848638802E-3</v>
      </c>
      <c r="E6515">
        <v>-6.0244353848638802E-3</v>
      </c>
      <c r="F6515">
        <v>6513</v>
      </c>
      <c r="G6515">
        <f t="shared" ca="1" si="103"/>
        <v>3.3533790326479795E-2</v>
      </c>
    </row>
    <row r="6516" spans="2:7" x14ac:dyDescent="0.2">
      <c r="B6516" s="149">
        <v>34177</v>
      </c>
      <c r="C6516" s="61">
        <v>17.894622999999999</v>
      </c>
      <c r="D6516">
        <v>3.1055979711940167E-2</v>
      </c>
      <c r="E6516">
        <v>3.1055979711940167E-2</v>
      </c>
      <c r="F6516">
        <v>6514</v>
      </c>
      <c r="G6516">
        <f t="shared" ca="1" si="103"/>
        <v>6.4584148876706104E-2</v>
      </c>
    </row>
    <row r="6517" spans="2:7" x14ac:dyDescent="0.2">
      <c r="B6517" s="149">
        <v>34176</v>
      </c>
      <c r="C6517" s="61">
        <v>17.355626999999998</v>
      </c>
      <c r="D6517">
        <v>2.5477725070934435E-2</v>
      </c>
      <c r="E6517">
        <v>2.5477725070934435E-2</v>
      </c>
      <c r="F6517">
        <v>6515</v>
      </c>
      <c r="G6517">
        <f t="shared" ca="1" si="103"/>
        <v>8.269927910320319E-3</v>
      </c>
    </row>
    <row r="6518" spans="2:7" x14ac:dyDescent="0.2">
      <c r="B6518" s="149">
        <v>34173</v>
      </c>
      <c r="C6518" s="61">
        <v>16.924430999999998</v>
      </c>
      <c r="D6518">
        <v>0</v>
      </c>
      <c r="E6518">
        <v>0</v>
      </c>
      <c r="F6518">
        <v>6516</v>
      </c>
      <c r="G6518">
        <f t="shared" ca="1" si="103"/>
        <v>6.8894293739470924E-2</v>
      </c>
    </row>
    <row r="6519" spans="2:7" x14ac:dyDescent="0.2">
      <c r="B6519" s="149">
        <v>34172</v>
      </c>
      <c r="C6519" s="61">
        <v>16.924430999999998</v>
      </c>
      <c r="D6519">
        <v>4.6666701299048256E-2</v>
      </c>
      <c r="E6519">
        <v>4.6666701299048256E-2</v>
      </c>
      <c r="F6519">
        <v>6517</v>
      </c>
      <c r="G6519">
        <f t="shared" ca="1" si="103"/>
        <v>-2.5683411900185475E-2</v>
      </c>
    </row>
    <row r="6520" spans="2:7" x14ac:dyDescent="0.2">
      <c r="B6520" s="149">
        <v>34171</v>
      </c>
      <c r="C6520" s="61">
        <v>16.169837999999999</v>
      </c>
      <c r="D6520">
        <v>2.7397411720453509E-2</v>
      </c>
      <c r="E6520">
        <v>2.7397411720453509E-2</v>
      </c>
      <c r="F6520">
        <v>6518</v>
      </c>
      <c r="G6520">
        <f t="shared" ca="1" si="103"/>
        <v>-5.6802551542542989E-2</v>
      </c>
    </row>
    <row r="6521" spans="2:7" x14ac:dyDescent="0.2">
      <c r="B6521" s="149">
        <v>34170</v>
      </c>
      <c r="C6521" s="61">
        <v>15.73864</v>
      </c>
      <c r="D6521">
        <v>0</v>
      </c>
      <c r="E6521">
        <v>0</v>
      </c>
      <c r="F6521">
        <v>6519</v>
      </c>
      <c r="G6521">
        <f t="shared" ca="1" si="103"/>
        <v>-1.8644414450946795E-3</v>
      </c>
    </row>
    <row r="6522" spans="2:7" x14ac:dyDescent="0.2">
      <c r="B6522" s="149">
        <v>34169</v>
      </c>
      <c r="C6522" s="61">
        <v>15.73864</v>
      </c>
      <c r="D6522">
        <v>-6.8028524512223441E-3</v>
      </c>
      <c r="E6522">
        <v>-6.8028524512223441E-3</v>
      </c>
      <c r="F6522">
        <v>6520</v>
      </c>
      <c r="G6522">
        <f t="shared" ca="1" si="103"/>
        <v>-3.8602052783266051E-3</v>
      </c>
    </row>
    <row r="6523" spans="2:7" x14ac:dyDescent="0.2">
      <c r="B6523" s="149">
        <v>34166</v>
      </c>
      <c r="C6523" s="61">
        <v>15.846441</v>
      </c>
      <c r="D6523">
        <v>-6.7565750715624113E-3</v>
      </c>
      <c r="E6523">
        <v>-6.7565750715624113E-3</v>
      </c>
      <c r="F6523">
        <v>6521</v>
      </c>
      <c r="G6523">
        <f t="shared" ca="1" si="103"/>
        <v>-6.6136609221273068E-2</v>
      </c>
    </row>
    <row r="6524" spans="2:7" x14ac:dyDescent="0.2">
      <c r="B6524" s="149">
        <v>34165</v>
      </c>
      <c r="C6524" s="61">
        <v>15.954236999999999</v>
      </c>
      <c r="D6524">
        <v>-1.986786904415324E-2</v>
      </c>
      <c r="E6524">
        <v>-1.986786904415324E-2</v>
      </c>
      <c r="F6524">
        <v>6522</v>
      </c>
      <c r="G6524">
        <f t="shared" ca="1" si="103"/>
        <v>-1.9831095062312534E-2</v>
      </c>
    </row>
    <row r="6525" spans="2:7" x14ac:dyDescent="0.2">
      <c r="B6525" s="149">
        <v>34164</v>
      </c>
      <c r="C6525" s="61">
        <v>16.277639000000001</v>
      </c>
      <c r="D6525">
        <v>6.6667953012270152E-3</v>
      </c>
      <c r="E6525">
        <v>6.6667953012270152E-3</v>
      </c>
      <c r="F6525">
        <v>6523</v>
      </c>
      <c r="G6525">
        <f t="shared" ca="1" si="103"/>
        <v>-1.810927515726314E-3</v>
      </c>
    </row>
    <row r="6526" spans="2:7" x14ac:dyDescent="0.2">
      <c r="B6526" s="149">
        <v>34163</v>
      </c>
      <c r="C6526" s="61">
        <v>16.169837999999999</v>
      </c>
      <c r="D6526">
        <v>6.7115397629826457E-3</v>
      </c>
      <c r="E6526">
        <v>6.7115397629826457E-3</v>
      </c>
      <c r="F6526">
        <v>6524</v>
      </c>
      <c r="G6526">
        <f t="shared" ca="1" si="103"/>
        <v>3.7278469964884499E-3</v>
      </c>
    </row>
    <row r="6527" spans="2:7" x14ac:dyDescent="0.2">
      <c r="B6527" s="149">
        <v>34162</v>
      </c>
      <c r="C6527" s="61">
        <v>16.062037</v>
      </c>
      <c r="D6527">
        <v>-1.3245286985416037E-2</v>
      </c>
      <c r="E6527">
        <v>-1.3245286985416037E-2</v>
      </c>
      <c r="F6527">
        <v>6525</v>
      </c>
      <c r="G6527">
        <f t="shared" ca="1" si="103"/>
        <v>4.3855892296304856E-2</v>
      </c>
    </row>
    <row r="6528" spans="2:7" x14ac:dyDescent="0.2">
      <c r="B6528" s="149">
        <v>34159</v>
      </c>
      <c r="C6528" s="61">
        <v>16.277639000000001</v>
      </c>
      <c r="D6528">
        <v>-1.3071903350446001E-2</v>
      </c>
      <c r="E6528">
        <v>-1.3071903350446001E-2</v>
      </c>
      <c r="F6528">
        <v>6526</v>
      </c>
      <c r="G6528">
        <f t="shared" ca="1" si="103"/>
        <v>-1.9984110454895208E-2</v>
      </c>
    </row>
    <row r="6529" spans="2:7" x14ac:dyDescent="0.2">
      <c r="B6529" s="149">
        <v>34158</v>
      </c>
      <c r="C6529" s="61">
        <v>16.493237000000001</v>
      </c>
      <c r="D6529">
        <v>-6.4931513285621982E-3</v>
      </c>
      <c r="E6529">
        <v>-6.4931513285621982E-3</v>
      </c>
      <c r="F6529">
        <v>6527</v>
      </c>
      <c r="G6529">
        <f t="shared" ca="1" si="103"/>
        <v>1.0589335113535005E-3</v>
      </c>
    </row>
    <row r="6530" spans="2:7" x14ac:dyDescent="0.2">
      <c r="B6530" s="149">
        <v>34157</v>
      </c>
      <c r="C6530" s="61">
        <v>16.601030000000002</v>
      </c>
      <c r="D6530">
        <v>-6.4519163934478024E-3</v>
      </c>
      <c r="E6530">
        <v>-6.4519163934478024E-3</v>
      </c>
      <c r="F6530">
        <v>6528</v>
      </c>
      <c r="G6530">
        <f t="shared" ca="1" si="103"/>
        <v>-1.0389360965604477E-2</v>
      </c>
    </row>
    <row r="6531" spans="2:7" x14ac:dyDescent="0.2">
      <c r="B6531" s="149">
        <v>34156</v>
      </c>
      <c r="C6531" s="61">
        <v>16.708834</v>
      </c>
      <c r="D6531">
        <v>6.4938139380507111E-3</v>
      </c>
      <c r="E6531">
        <v>6.4938139380507111E-3</v>
      </c>
      <c r="F6531">
        <v>6529</v>
      </c>
      <c r="G6531">
        <f t="shared" ref="G6531:G6594" ca="1" si="104">_xlfn.NORM.INV(RAND(),$N$5,$N$6)</f>
        <v>9.4788402832496101E-3</v>
      </c>
    </row>
    <row r="6532" spans="2:7" x14ac:dyDescent="0.2">
      <c r="B6532" s="149">
        <v>34155</v>
      </c>
      <c r="C6532" s="61">
        <v>16.601030000000002</v>
      </c>
      <c r="D6532">
        <v>-1.2820701126164895E-2</v>
      </c>
      <c r="E6532">
        <v>-1.2820701126164895E-2</v>
      </c>
      <c r="F6532">
        <v>6530</v>
      </c>
      <c r="G6532">
        <f t="shared" ca="1" si="104"/>
        <v>-4.0345161047422452E-2</v>
      </c>
    </row>
    <row r="6533" spans="2:7" x14ac:dyDescent="0.2">
      <c r="B6533" s="149">
        <v>34152</v>
      </c>
      <c r="C6533" s="61">
        <v>16.816631000000001</v>
      </c>
      <c r="D6533">
        <v>1.2987206215517921E-2</v>
      </c>
      <c r="E6533">
        <v>1.2987206215517921E-2</v>
      </c>
      <c r="F6533">
        <v>6531</v>
      </c>
      <c r="G6533">
        <f t="shared" ca="1" si="104"/>
        <v>-4.9011288220729039E-2</v>
      </c>
    </row>
    <row r="6534" spans="2:7" x14ac:dyDescent="0.2">
      <c r="B6534" s="149">
        <v>34151</v>
      </c>
      <c r="C6534" s="61">
        <v>16.601030000000002</v>
      </c>
      <c r="D6534">
        <v>0</v>
      </c>
      <c r="E6534">
        <v>0</v>
      </c>
      <c r="F6534">
        <v>6532</v>
      </c>
      <c r="G6534">
        <f t="shared" ca="1" si="104"/>
        <v>-6.3200712766153634E-3</v>
      </c>
    </row>
    <row r="6535" spans="2:7" x14ac:dyDescent="0.2">
      <c r="B6535" s="149">
        <v>34150</v>
      </c>
      <c r="C6535" s="61">
        <v>16.601030000000002</v>
      </c>
      <c r="D6535">
        <v>1.9867193270473739E-2</v>
      </c>
      <c r="E6535">
        <v>1.9867193270473739E-2</v>
      </c>
      <c r="F6535">
        <v>6533</v>
      </c>
      <c r="G6535">
        <f t="shared" ca="1" si="104"/>
        <v>-2.4395091434046966E-2</v>
      </c>
    </row>
    <row r="6536" spans="2:7" x14ac:dyDescent="0.2">
      <c r="B6536" s="149">
        <v>34149</v>
      </c>
      <c r="C6536" s="61">
        <v>16.277639000000001</v>
      </c>
      <c r="D6536">
        <v>3.4246859957404223E-2</v>
      </c>
      <c r="E6536">
        <v>3.4246859957404223E-2</v>
      </c>
      <c r="F6536">
        <v>6534</v>
      </c>
      <c r="G6536">
        <f t="shared" ca="1" si="104"/>
        <v>5.2322477840034895E-3</v>
      </c>
    </row>
    <row r="6537" spans="2:7" x14ac:dyDescent="0.2">
      <c r="B6537" s="149">
        <v>34148</v>
      </c>
      <c r="C6537" s="61">
        <v>15.73864</v>
      </c>
      <c r="D6537">
        <v>-2.6666810143676049E-2</v>
      </c>
      <c r="E6537">
        <v>-2.6666810143676049E-2</v>
      </c>
      <c r="F6537">
        <v>6535</v>
      </c>
      <c r="G6537">
        <f t="shared" ca="1" si="104"/>
        <v>5.6327978765364349E-2</v>
      </c>
    </row>
    <row r="6538" spans="2:7" x14ac:dyDescent="0.2">
      <c r="B6538" s="149">
        <v>34145</v>
      </c>
      <c r="C6538" s="61">
        <v>16.169837999999999</v>
      </c>
      <c r="D6538">
        <v>-2.5973810058773635E-2</v>
      </c>
      <c r="E6538">
        <v>-2.5973810058773635E-2</v>
      </c>
      <c r="F6538">
        <v>6536</v>
      </c>
      <c r="G6538">
        <f t="shared" ca="1" si="104"/>
        <v>-4.313023129477396E-2</v>
      </c>
    </row>
    <row r="6539" spans="2:7" x14ac:dyDescent="0.2">
      <c r="B6539" s="149">
        <v>34144</v>
      </c>
      <c r="C6539" s="61">
        <v>16.601030000000002</v>
      </c>
      <c r="D6539">
        <v>1.3157722086719115E-2</v>
      </c>
      <c r="E6539">
        <v>1.3157722086719115E-2</v>
      </c>
      <c r="F6539">
        <v>6537</v>
      </c>
      <c r="G6539">
        <f t="shared" ca="1" si="104"/>
        <v>5.0927026046463403E-2</v>
      </c>
    </row>
    <row r="6540" spans="2:7" x14ac:dyDescent="0.2">
      <c r="B6540" s="149">
        <v>34143</v>
      </c>
      <c r="C6540" s="61">
        <v>16.385435000000001</v>
      </c>
      <c r="D6540">
        <v>-1.9354971148794611E-2</v>
      </c>
      <c r="E6540">
        <v>-1.9354971148794611E-2</v>
      </c>
      <c r="F6540">
        <v>6538</v>
      </c>
      <c r="G6540">
        <f t="shared" ca="1" si="104"/>
        <v>5.2895766383058906E-3</v>
      </c>
    </row>
    <row r="6541" spans="2:7" x14ac:dyDescent="0.2">
      <c r="B6541" s="149">
        <v>34142</v>
      </c>
      <c r="C6541" s="61">
        <v>16.708834</v>
      </c>
      <c r="D6541">
        <v>1.3071842719534007E-2</v>
      </c>
      <c r="E6541">
        <v>1.3071842719534007E-2</v>
      </c>
      <c r="F6541">
        <v>6539</v>
      </c>
      <c r="G6541">
        <f t="shared" ca="1" si="104"/>
        <v>-1.4339713961605624E-2</v>
      </c>
    </row>
    <row r="6542" spans="2:7" x14ac:dyDescent="0.2">
      <c r="B6542" s="149">
        <v>34141</v>
      </c>
      <c r="C6542" s="61">
        <v>16.493237000000001</v>
      </c>
      <c r="D6542">
        <v>-1.9230605702176638E-2</v>
      </c>
      <c r="E6542">
        <v>-1.9230605702176638E-2</v>
      </c>
      <c r="F6542">
        <v>6540</v>
      </c>
      <c r="G6542">
        <f t="shared" ca="1" si="104"/>
        <v>9.9675872723402007E-3</v>
      </c>
    </row>
    <row r="6543" spans="2:7" x14ac:dyDescent="0.2">
      <c r="B6543" s="149">
        <v>34138</v>
      </c>
      <c r="C6543" s="61">
        <v>16.816631000000001</v>
      </c>
      <c r="D6543">
        <v>2.631581035230373E-2</v>
      </c>
      <c r="E6543">
        <v>2.631581035230373E-2</v>
      </c>
      <c r="F6543">
        <v>6541</v>
      </c>
      <c r="G6543">
        <f t="shared" ca="1" si="104"/>
        <v>1.1985737953746585E-2</v>
      </c>
    </row>
    <row r="6544" spans="2:7" x14ac:dyDescent="0.2">
      <c r="B6544" s="149">
        <v>34137</v>
      </c>
      <c r="C6544" s="61">
        <v>16.385435000000001</v>
      </c>
      <c r="D6544">
        <v>-2.5641045462673224E-2</v>
      </c>
      <c r="E6544">
        <v>-2.5641045462673224E-2</v>
      </c>
      <c r="F6544">
        <v>6542</v>
      </c>
      <c r="G6544">
        <f t="shared" ca="1" si="104"/>
        <v>2.8938505926829731E-2</v>
      </c>
    </row>
    <row r="6545" spans="2:7" x14ac:dyDescent="0.2">
      <c r="B6545" s="149">
        <v>34136</v>
      </c>
      <c r="C6545" s="61">
        <v>16.816631000000001</v>
      </c>
      <c r="D6545">
        <v>0</v>
      </c>
      <c r="E6545">
        <v>0</v>
      </c>
      <c r="F6545">
        <v>6543</v>
      </c>
      <c r="G6545">
        <f t="shared" ca="1" si="104"/>
        <v>4.3963907316394261E-2</v>
      </c>
    </row>
    <row r="6546" spans="2:7" x14ac:dyDescent="0.2">
      <c r="B6546" s="149">
        <v>34135</v>
      </c>
      <c r="C6546" s="61">
        <v>16.816631000000001</v>
      </c>
      <c r="D6546">
        <v>0</v>
      </c>
      <c r="E6546">
        <v>0</v>
      </c>
      <c r="F6546">
        <v>6544</v>
      </c>
      <c r="G6546">
        <f t="shared" ca="1" si="104"/>
        <v>-2.2033528097703616E-2</v>
      </c>
    </row>
    <row r="6547" spans="2:7" x14ac:dyDescent="0.2">
      <c r="B6547" s="149">
        <v>34134</v>
      </c>
      <c r="C6547" s="61">
        <v>16.816631000000001</v>
      </c>
      <c r="D6547">
        <v>-3.7036954324475665E-2</v>
      </c>
      <c r="E6547">
        <v>-3.7036954324475665E-2</v>
      </c>
      <c r="F6547">
        <v>6545</v>
      </c>
      <c r="G6547">
        <f t="shared" ca="1" si="104"/>
        <v>-9.0913613812479178E-3</v>
      </c>
    </row>
    <row r="6548" spans="2:7" x14ac:dyDescent="0.2">
      <c r="B6548" s="149">
        <v>34131</v>
      </c>
      <c r="C6548" s="61">
        <v>17.463422999999999</v>
      </c>
      <c r="D6548">
        <v>-2.4096623885286685E-2</v>
      </c>
      <c r="E6548">
        <v>-2.4096623885286685E-2</v>
      </c>
      <c r="F6548">
        <v>6546</v>
      </c>
      <c r="G6548">
        <f t="shared" ca="1" si="104"/>
        <v>-9.7778622224243602E-3</v>
      </c>
    </row>
    <row r="6549" spans="2:7" x14ac:dyDescent="0.2">
      <c r="B6549" s="149">
        <v>34130</v>
      </c>
      <c r="C6549" s="61">
        <v>17.894622999999999</v>
      </c>
      <c r="D6549">
        <v>9.2105458292684822E-2</v>
      </c>
      <c r="E6549">
        <v>9.2105458292684822E-2</v>
      </c>
      <c r="F6549">
        <v>6547</v>
      </c>
      <c r="G6549">
        <f t="shared" ca="1" si="104"/>
        <v>4.9026096928663663E-3</v>
      </c>
    </row>
    <row r="6550" spans="2:7" x14ac:dyDescent="0.2">
      <c r="B6550" s="149">
        <v>34129</v>
      </c>
      <c r="C6550" s="61">
        <v>16.385435000000001</v>
      </c>
      <c r="D6550">
        <v>-3.1847215424849286E-2</v>
      </c>
      <c r="E6550">
        <v>-3.1847215424849286E-2</v>
      </c>
      <c r="F6550">
        <v>6548</v>
      </c>
      <c r="G6550">
        <f t="shared" ca="1" si="104"/>
        <v>3.7622581367203062E-2</v>
      </c>
    </row>
    <row r="6551" spans="2:7" x14ac:dyDescent="0.2">
      <c r="B6551" s="149">
        <v>34128</v>
      </c>
      <c r="C6551" s="61">
        <v>16.924430999999998</v>
      </c>
      <c r="D6551">
        <v>1.2903174452508112E-2</v>
      </c>
      <c r="E6551">
        <v>1.2903174452508112E-2</v>
      </c>
      <c r="F6551">
        <v>6549</v>
      </c>
      <c r="G6551">
        <f t="shared" ca="1" si="104"/>
        <v>-3.1620903762089869E-2</v>
      </c>
    </row>
    <row r="6552" spans="2:7" x14ac:dyDescent="0.2">
      <c r="B6552" s="149">
        <v>34127</v>
      </c>
      <c r="C6552" s="61">
        <v>16.708834</v>
      </c>
      <c r="D6552">
        <v>6.4938139380507111E-3</v>
      </c>
      <c r="E6552">
        <v>6.4938139380507111E-3</v>
      </c>
      <c r="F6552">
        <v>6550</v>
      </c>
      <c r="G6552">
        <f t="shared" ca="1" si="104"/>
        <v>8.6541301030040353E-3</v>
      </c>
    </row>
    <row r="6553" spans="2:7" x14ac:dyDescent="0.2">
      <c r="B6553" s="149">
        <v>34124</v>
      </c>
      <c r="C6553" s="61">
        <v>16.601030000000002</v>
      </c>
      <c r="D6553">
        <v>6.9444378234627027E-2</v>
      </c>
      <c r="E6553">
        <v>6.9444378234627027E-2</v>
      </c>
      <c r="F6553">
        <v>6551</v>
      </c>
      <c r="G6553">
        <f t="shared" ca="1" si="104"/>
        <v>2.9444939383283859E-2</v>
      </c>
    </row>
    <row r="6554" spans="2:7" x14ac:dyDescent="0.2">
      <c r="B6554" s="149">
        <v>34123</v>
      </c>
      <c r="C6554" s="61">
        <v>15.523042</v>
      </c>
      <c r="D6554">
        <v>4.3478231642936377E-2</v>
      </c>
      <c r="E6554">
        <v>4.3478231642936377E-2</v>
      </c>
      <c r="F6554">
        <v>6552</v>
      </c>
      <c r="G6554">
        <f t="shared" ca="1" si="104"/>
        <v>5.1589097022186226E-2</v>
      </c>
    </row>
    <row r="6555" spans="2:7" x14ac:dyDescent="0.2">
      <c r="B6555" s="149">
        <v>34122</v>
      </c>
      <c r="C6555" s="61">
        <v>14.876249</v>
      </c>
      <c r="D6555">
        <v>7.812483920076313E-2</v>
      </c>
      <c r="E6555">
        <v>7.812483920076313E-2</v>
      </c>
      <c r="F6555">
        <v>6553</v>
      </c>
      <c r="G6555">
        <f t="shared" ca="1" si="104"/>
        <v>-4.8327172338919443E-2</v>
      </c>
    </row>
    <row r="6556" spans="2:7" x14ac:dyDescent="0.2">
      <c r="B6556" s="149">
        <v>34121</v>
      </c>
      <c r="C6556" s="61">
        <v>13.798261999999999</v>
      </c>
      <c r="D6556">
        <v>0</v>
      </c>
      <c r="E6556">
        <v>0</v>
      </c>
      <c r="F6556">
        <v>6554</v>
      </c>
      <c r="G6556">
        <f t="shared" ca="1" si="104"/>
        <v>4.7046553762752609E-2</v>
      </c>
    </row>
    <row r="6557" spans="2:7" x14ac:dyDescent="0.2">
      <c r="B6557" s="149">
        <v>34120</v>
      </c>
      <c r="C6557" s="61">
        <v>13.798261999999999</v>
      </c>
      <c r="D6557">
        <v>1.587302755924758E-2</v>
      </c>
      <c r="E6557">
        <v>1.587302755924758E-2</v>
      </c>
      <c r="F6557">
        <v>6555</v>
      </c>
      <c r="G6557">
        <f t="shared" ca="1" si="104"/>
        <v>-2.9624118041415334E-2</v>
      </c>
    </row>
    <row r="6558" spans="2:7" x14ac:dyDescent="0.2">
      <c r="B6558" s="149">
        <v>34117</v>
      </c>
      <c r="C6558" s="61">
        <v>13.582663999999999</v>
      </c>
      <c r="D6558">
        <v>-4.5454644480861915E-2</v>
      </c>
      <c r="E6558">
        <v>-4.5454644480861915E-2</v>
      </c>
      <c r="F6558">
        <v>6556</v>
      </c>
      <c r="G6558">
        <f t="shared" ca="1" si="104"/>
        <v>-5.8404919270664858E-2</v>
      </c>
    </row>
    <row r="6559" spans="2:7" x14ac:dyDescent="0.2">
      <c r="B6559" s="149">
        <v>34116</v>
      </c>
      <c r="C6559" s="61">
        <v>14.229459</v>
      </c>
      <c r="D6559">
        <v>0</v>
      </c>
      <c r="E6559">
        <v>0</v>
      </c>
      <c r="F6559">
        <v>6557</v>
      </c>
      <c r="G6559">
        <f t="shared" ca="1" si="104"/>
        <v>2.9829721391907956E-3</v>
      </c>
    </row>
    <row r="6560" spans="2:7" x14ac:dyDescent="0.2">
      <c r="B6560" s="149">
        <v>34115</v>
      </c>
      <c r="C6560" s="61">
        <v>14.229459</v>
      </c>
      <c r="D6560">
        <v>-3.6496307365436235E-2</v>
      </c>
      <c r="E6560">
        <v>-3.6496307365436235E-2</v>
      </c>
      <c r="F6560">
        <v>6558</v>
      </c>
      <c r="G6560">
        <f t="shared" ca="1" si="104"/>
        <v>-1.2062923640284206E-3</v>
      </c>
    </row>
    <row r="6561" spans="2:7" x14ac:dyDescent="0.2">
      <c r="B6561" s="149">
        <v>34114</v>
      </c>
      <c r="C6561" s="61">
        <v>14.768452999999999</v>
      </c>
      <c r="D6561">
        <v>-2.1428391104150499E-2</v>
      </c>
      <c r="E6561">
        <v>-2.1428391104150499E-2</v>
      </c>
      <c r="F6561">
        <v>6559</v>
      </c>
      <c r="G6561">
        <f t="shared" ca="1" si="104"/>
        <v>9.652483262499123E-3</v>
      </c>
    </row>
    <row r="6562" spans="2:7" x14ac:dyDescent="0.2">
      <c r="B6562" s="149">
        <v>34113</v>
      </c>
      <c r="C6562" s="61">
        <v>15.091847</v>
      </c>
      <c r="D6562">
        <v>0</v>
      </c>
      <c r="E6562">
        <v>0</v>
      </c>
      <c r="F6562">
        <v>6560</v>
      </c>
      <c r="G6562">
        <f t="shared" ca="1" si="104"/>
        <v>5.7470764702925179E-3</v>
      </c>
    </row>
    <row r="6563" spans="2:7" x14ac:dyDescent="0.2">
      <c r="B6563" s="149">
        <v>34110</v>
      </c>
      <c r="C6563" s="61">
        <v>15.091847</v>
      </c>
      <c r="D6563">
        <v>0</v>
      </c>
      <c r="E6563">
        <v>0</v>
      </c>
      <c r="F6563">
        <v>6561</v>
      </c>
      <c r="G6563">
        <f t="shared" ca="1" si="104"/>
        <v>1.7339199443155789E-2</v>
      </c>
    </row>
    <row r="6564" spans="2:7" x14ac:dyDescent="0.2">
      <c r="B6564" s="149">
        <v>34109</v>
      </c>
      <c r="C6564" s="61">
        <v>15.091847</v>
      </c>
      <c r="D6564">
        <v>0</v>
      </c>
      <c r="E6564">
        <v>0</v>
      </c>
      <c r="F6564">
        <v>6562</v>
      </c>
      <c r="G6564">
        <f t="shared" ca="1" si="104"/>
        <v>-3.6849560091412853E-2</v>
      </c>
    </row>
    <row r="6565" spans="2:7" x14ac:dyDescent="0.2">
      <c r="B6565" s="149">
        <v>34108</v>
      </c>
      <c r="C6565" s="61">
        <v>15.091847</v>
      </c>
      <c r="D6565">
        <v>0</v>
      </c>
      <c r="E6565">
        <v>0</v>
      </c>
      <c r="F6565">
        <v>6563</v>
      </c>
      <c r="G6565">
        <f t="shared" ca="1" si="104"/>
        <v>5.8892656042358701E-2</v>
      </c>
    </row>
    <row r="6566" spans="2:7" x14ac:dyDescent="0.2">
      <c r="B6566" s="149">
        <v>34107</v>
      </c>
      <c r="C6566" s="61">
        <v>15.091847</v>
      </c>
      <c r="D6566">
        <v>0</v>
      </c>
      <c r="E6566">
        <v>0</v>
      </c>
      <c r="F6566">
        <v>6564</v>
      </c>
      <c r="G6566">
        <f t="shared" ca="1" si="104"/>
        <v>-1.3023777548044704E-2</v>
      </c>
    </row>
    <row r="6567" spans="2:7" x14ac:dyDescent="0.2">
      <c r="B6567" s="149">
        <v>34106</v>
      </c>
      <c r="C6567" s="61">
        <v>15.091847</v>
      </c>
      <c r="D6567">
        <v>-2.7777738409778228E-2</v>
      </c>
      <c r="E6567">
        <v>-2.7777738409778228E-2</v>
      </c>
      <c r="F6567">
        <v>6565</v>
      </c>
      <c r="G6567">
        <f t="shared" ca="1" si="104"/>
        <v>4.9552967690737831E-2</v>
      </c>
    </row>
    <row r="6568" spans="2:7" x14ac:dyDescent="0.2">
      <c r="B6568" s="149">
        <v>34103</v>
      </c>
      <c r="C6568" s="61">
        <v>15.523042</v>
      </c>
      <c r="D6568">
        <v>2.8571386921693594E-2</v>
      </c>
      <c r="E6568">
        <v>2.8571386921693594E-2</v>
      </c>
      <c r="F6568">
        <v>6566</v>
      </c>
      <c r="G6568">
        <f t="shared" ca="1" si="104"/>
        <v>-5.5350551932253821E-2</v>
      </c>
    </row>
    <row r="6569" spans="2:7" x14ac:dyDescent="0.2">
      <c r="B6569" s="149">
        <v>34102</v>
      </c>
      <c r="C6569" s="61">
        <v>15.091847</v>
      </c>
      <c r="D6569">
        <v>-2.7777738409778228E-2</v>
      </c>
      <c r="E6569">
        <v>-2.7777738409778228E-2</v>
      </c>
      <c r="F6569">
        <v>6567</v>
      </c>
      <c r="G6569">
        <f t="shared" ca="1" si="104"/>
        <v>4.6138261050022618E-2</v>
      </c>
    </row>
    <row r="6570" spans="2:7" x14ac:dyDescent="0.2">
      <c r="B6570" s="149">
        <v>34101</v>
      </c>
      <c r="C6570" s="61">
        <v>15.523042</v>
      </c>
      <c r="D6570">
        <v>6.9926867216148691E-3</v>
      </c>
      <c r="E6570">
        <v>6.9926867216148691E-3</v>
      </c>
      <c r="F6570">
        <v>6568</v>
      </c>
      <c r="G6570">
        <f t="shared" ca="1" si="104"/>
        <v>-3.1182180369929147E-2</v>
      </c>
    </row>
    <row r="6571" spans="2:7" x14ac:dyDescent="0.2">
      <c r="B6571" s="149">
        <v>34100</v>
      </c>
      <c r="C6571" s="61">
        <v>15.415248</v>
      </c>
      <c r="D6571">
        <v>2.8777338992596574E-2</v>
      </c>
      <c r="E6571">
        <v>2.8777338992596574E-2</v>
      </c>
      <c r="F6571">
        <v>6569</v>
      </c>
      <c r="G6571">
        <f t="shared" ca="1" si="104"/>
        <v>3.527541351516815E-2</v>
      </c>
    </row>
    <row r="6572" spans="2:7" x14ac:dyDescent="0.2">
      <c r="B6572" s="149">
        <v>34099</v>
      </c>
      <c r="C6572" s="61">
        <v>14.984047</v>
      </c>
      <c r="D6572">
        <v>7.2463159227840789E-3</v>
      </c>
      <c r="E6572">
        <v>7.2463159227840789E-3</v>
      </c>
      <c r="F6572">
        <v>6570</v>
      </c>
      <c r="G6572">
        <f t="shared" ca="1" si="104"/>
        <v>1.2596686482764857E-3</v>
      </c>
    </row>
    <row r="6573" spans="2:7" x14ac:dyDescent="0.2">
      <c r="B6573" s="149">
        <v>34096</v>
      </c>
      <c r="C6573" s="61">
        <v>14.876249</v>
      </c>
      <c r="D6573">
        <v>0</v>
      </c>
      <c r="E6573">
        <v>0</v>
      </c>
      <c r="F6573">
        <v>6571</v>
      </c>
      <c r="G6573">
        <f t="shared" ca="1" si="104"/>
        <v>2.7005395662465459E-2</v>
      </c>
    </row>
    <row r="6574" spans="2:7" x14ac:dyDescent="0.2">
      <c r="B6574" s="149">
        <v>34095</v>
      </c>
      <c r="C6574" s="61">
        <v>14.876249</v>
      </c>
      <c r="D6574">
        <v>0</v>
      </c>
      <c r="E6574">
        <v>0</v>
      </c>
      <c r="F6574">
        <v>6572</v>
      </c>
      <c r="G6574">
        <f t="shared" ca="1" si="104"/>
        <v>-1.0296361822228641E-2</v>
      </c>
    </row>
    <row r="6575" spans="2:7" x14ac:dyDescent="0.2">
      <c r="B6575" s="149">
        <v>34094</v>
      </c>
      <c r="C6575" s="61">
        <v>14.876249</v>
      </c>
      <c r="D6575">
        <v>7.2990718797696988E-3</v>
      </c>
      <c r="E6575">
        <v>7.2990718797696988E-3</v>
      </c>
      <c r="F6575">
        <v>6573</v>
      </c>
      <c r="G6575">
        <f t="shared" ca="1" si="104"/>
        <v>-4.4454853897934979E-2</v>
      </c>
    </row>
    <row r="6576" spans="2:7" x14ac:dyDescent="0.2">
      <c r="B6576" s="149">
        <v>34093</v>
      </c>
      <c r="C6576" s="61">
        <v>14.768452999999999</v>
      </c>
      <c r="D6576">
        <v>5.3846342670233874E-2</v>
      </c>
      <c r="E6576">
        <v>5.3846342670233874E-2</v>
      </c>
      <c r="F6576">
        <v>6574</v>
      </c>
      <c r="G6576">
        <f t="shared" ca="1" si="104"/>
        <v>4.3784888649537709E-2</v>
      </c>
    </row>
    <row r="6577" spans="2:7" x14ac:dyDescent="0.2">
      <c r="B6577" s="149">
        <v>34092</v>
      </c>
      <c r="C6577" s="61">
        <v>14.013858000000001</v>
      </c>
      <c r="D6577">
        <v>-5.7970997930997178E-2</v>
      </c>
      <c r="E6577">
        <v>-5.7970997930997178E-2</v>
      </c>
      <c r="F6577">
        <v>6575</v>
      </c>
      <c r="G6577">
        <f t="shared" ca="1" si="104"/>
        <v>4.9600247597168801E-3</v>
      </c>
    </row>
    <row r="6578" spans="2:7" x14ac:dyDescent="0.2">
      <c r="B6578" s="149">
        <v>34089</v>
      </c>
      <c r="C6578" s="61">
        <v>14.876249</v>
      </c>
      <c r="D6578">
        <v>-2.1276807115743344E-2</v>
      </c>
      <c r="E6578">
        <v>-2.1276807115743344E-2</v>
      </c>
      <c r="F6578">
        <v>6576</v>
      </c>
      <c r="G6578">
        <f t="shared" ca="1" si="104"/>
        <v>-2.6873633552804841E-2</v>
      </c>
    </row>
    <row r="6579" spans="2:7" x14ac:dyDescent="0.2">
      <c r="B6579" s="149">
        <v>34088</v>
      </c>
      <c r="C6579" s="61">
        <v>15.199649000000001</v>
      </c>
      <c r="D6579">
        <v>-7.0421283864074841E-3</v>
      </c>
      <c r="E6579">
        <v>-7.0421283864074841E-3</v>
      </c>
      <c r="F6579">
        <v>6577</v>
      </c>
      <c r="G6579">
        <f t="shared" ca="1" si="104"/>
        <v>-2.4940985132829493E-2</v>
      </c>
    </row>
    <row r="6580" spans="2:7" x14ac:dyDescent="0.2">
      <c r="B6580" s="149">
        <v>34087</v>
      </c>
      <c r="C6580" s="61">
        <v>15.307446000000001</v>
      </c>
      <c r="D6580">
        <v>2.8985599797368339E-2</v>
      </c>
      <c r="E6580">
        <v>2.8985599797368339E-2</v>
      </c>
      <c r="F6580">
        <v>6578</v>
      </c>
      <c r="G6580">
        <f t="shared" ca="1" si="104"/>
        <v>6.8364754556998697E-2</v>
      </c>
    </row>
    <row r="6581" spans="2:7" x14ac:dyDescent="0.2">
      <c r="B6581" s="149">
        <v>34086</v>
      </c>
      <c r="C6581" s="61">
        <v>14.876249</v>
      </c>
      <c r="D6581">
        <v>6.1538442875616321E-2</v>
      </c>
      <c r="E6581">
        <v>6.1538442875616321E-2</v>
      </c>
      <c r="F6581">
        <v>6579</v>
      </c>
      <c r="G6581">
        <f t="shared" ca="1" si="104"/>
        <v>-4.7028393522854643E-2</v>
      </c>
    </row>
    <row r="6582" spans="2:7" x14ac:dyDescent="0.2">
      <c r="B6582" s="149">
        <v>34085</v>
      </c>
      <c r="C6582" s="61">
        <v>14.013858000000001</v>
      </c>
      <c r="D6582">
        <v>-2.9850703905343851E-2</v>
      </c>
      <c r="E6582">
        <v>-2.9850703905343851E-2</v>
      </c>
      <c r="F6582">
        <v>6580</v>
      </c>
      <c r="G6582">
        <f t="shared" ca="1" si="104"/>
        <v>2.7805840006127434E-2</v>
      </c>
    </row>
    <row r="6583" spans="2:7" x14ac:dyDescent="0.2">
      <c r="B6583" s="149">
        <v>34082</v>
      </c>
      <c r="C6583" s="61">
        <v>14.445053</v>
      </c>
      <c r="D6583">
        <v>-6.9444442654989946E-2</v>
      </c>
      <c r="E6583">
        <v>-6.9444442654989946E-2</v>
      </c>
      <c r="F6583">
        <v>6581</v>
      </c>
      <c r="G6583">
        <f t="shared" ca="1" si="104"/>
        <v>4.1185015817540652E-2</v>
      </c>
    </row>
    <row r="6584" spans="2:7" x14ac:dyDescent="0.2">
      <c r="B6584" s="149">
        <v>34081</v>
      </c>
      <c r="C6584" s="61">
        <v>15.523042</v>
      </c>
      <c r="D6584">
        <v>-6.8968120405519043E-3</v>
      </c>
      <c r="E6584">
        <v>-6.8968120405519043E-3</v>
      </c>
      <c r="F6584">
        <v>6582</v>
      </c>
      <c r="G6584">
        <f t="shared" ca="1" si="104"/>
        <v>2.3317365616055286E-2</v>
      </c>
    </row>
    <row r="6585" spans="2:7" x14ac:dyDescent="0.2">
      <c r="B6585" s="149">
        <v>34080</v>
      </c>
      <c r="C6585" s="61">
        <v>15.630845000000001</v>
      </c>
      <c r="D6585">
        <v>-5.2287613401784006E-2</v>
      </c>
      <c r="E6585">
        <v>-5.2287613401784006E-2</v>
      </c>
      <c r="F6585">
        <v>6583</v>
      </c>
      <c r="G6585">
        <f t="shared" ca="1" si="104"/>
        <v>4.036372308974942E-2</v>
      </c>
    </row>
    <row r="6586" spans="2:7" x14ac:dyDescent="0.2">
      <c r="B6586" s="149">
        <v>34079</v>
      </c>
      <c r="C6586" s="61">
        <v>16.493237000000001</v>
      </c>
      <c r="D6586">
        <v>-8.9285461863072235E-2</v>
      </c>
      <c r="E6586">
        <v>-8.9285461863072235E-2</v>
      </c>
      <c r="F6586">
        <v>6584</v>
      </c>
      <c r="G6586">
        <f t="shared" ca="1" si="104"/>
        <v>1.853379191580333E-2</v>
      </c>
    </row>
    <row r="6587" spans="2:7" x14ac:dyDescent="0.2">
      <c r="B6587" s="149">
        <v>34078</v>
      </c>
      <c r="C6587" s="61">
        <v>18.110216000000001</v>
      </c>
      <c r="D6587">
        <v>-2.8901706828332076E-2</v>
      </c>
      <c r="E6587">
        <v>-2.8901706828332076E-2</v>
      </c>
      <c r="F6587">
        <v>6585</v>
      </c>
      <c r="G6587">
        <f t="shared" ca="1" si="104"/>
        <v>3.4156750490318466E-2</v>
      </c>
    </row>
    <row r="6588" spans="2:7" x14ac:dyDescent="0.2">
      <c r="B6588" s="149">
        <v>34075</v>
      </c>
      <c r="C6588" s="61">
        <v>18.64921</v>
      </c>
      <c r="D6588">
        <v>-2.8089760572668578E-2</v>
      </c>
      <c r="E6588">
        <v>-2.8089760572668578E-2</v>
      </c>
      <c r="F6588">
        <v>6586</v>
      </c>
      <c r="G6588">
        <f t="shared" ca="1" si="104"/>
        <v>1.1949164413313268E-3</v>
      </c>
    </row>
    <row r="6589" spans="2:7" x14ac:dyDescent="0.2">
      <c r="B6589" s="149">
        <v>34074</v>
      </c>
      <c r="C6589" s="61">
        <v>19.188202</v>
      </c>
      <c r="D6589">
        <v>2.2988257564065081E-2</v>
      </c>
      <c r="E6589">
        <v>2.2988257564065081E-2</v>
      </c>
      <c r="F6589">
        <v>6587</v>
      </c>
      <c r="G6589">
        <f t="shared" ca="1" si="104"/>
        <v>-2.7499295853777025E-2</v>
      </c>
    </row>
    <row r="6590" spans="2:7" x14ac:dyDescent="0.2">
      <c r="B6590" s="149">
        <v>34073</v>
      </c>
      <c r="C6590" s="61">
        <v>18.757010999999999</v>
      </c>
      <c r="D6590">
        <v>0</v>
      </c>
      <c r="E6590">
        <v>0</v>
      </c>
      <c r="F6590">
        <v>6588</v>
      </c>
      <c r="G6590">
        <f t="shared" ca="1" si="104"/>
        <v>2.9081752251299288E-3</v>
      </c>
    </row>
    <row r="6591" spans="2:7" x14ac:dyDescent="0.2">
      <c r="B6591" s="149">
        <v>34072</v>
      </c>
      <c r="C6591" s="61">
        <v>18.757010999999999</v>
      </c>
      <c r="D6591">
        <v>-3.8674062880734966E-2</v>
      </c>
      <c r="E6591">
        <v>-3.8674062880734966E-2</v>
      </c>
      <c r="F6591">
        <v>6589</v>
      </c>
      <c r="G6591">
        <f t="shared" ca="1" si="104"/>
        <v>7.7361678286072627E-2</v>
      </c>
    </row>
    <row r="6592" spans="2:7" x14ac:dyDescent="0.2">
      <c r="B6592" s="149">
        <v>34071</v>
      </c>
      <c r="C6592" s="61">
        <v>19.511603999999998</v>
      </c>
      <c r="D6592">
        <v>-7.6530535455614501E-2</v>
      </c>
      <c r="E6592">
        <v>-7.6530535455614501E-2</v>
      </c>
      <c r="F6592">
        <v>6590</v>
      </c>
      <c r="G6592">
        <f t="shared" ca="1" si="104"/>
        <v>-2.9830207950973717E-2</v>
      </c>
    </row>
    <row r="6593" spans="2:7" x14ac:dyDescent="0.2">
      <c r="B6593" s="149">
        <v>34068</v>
      </c>
      <c r="C6593" s="61">
        <v>21.128585999999999</v>
      </c>
      <c r="D6593">
        <v>0</v>
      </c>
      <c r="E6593">
        <v>0</v>
      </c>
      <c r="F6593">
        <v>6591</v>
      </c>
      <c r="G6593">
        <f t="shared" ca="1" si="104"/>
        <v>-4.6279850359693939E-2</v>
      </c>
    </row>
    <row r="6594" spans="2:7" x14ac:dyDescent="0.2">
      <c r="B6594" s="149">
        <v>34067</v>
      </c>
      <c r="C6594" s="61">
        <v>21.128585999999999</v>
      </c>
      <c r="D6594">
        <v>-2.0000198517740413E-2</v>
      </c>
      <c r="E6594">
        <v>-2.0000198517740413E-2</v>
      </c>
      <c r="F6594">
        <v>6592</v>
      </c>
      <c r="G6594">
        <f t="shared" ca="1" si="104"/>
        <v>2.1741351383124462E-2</v>
      </c>
    </row>
    <row r="6595" spans="2:7" x14ac:dyDescent="0.2">
      <c r="B6595" s="149">
        <v>34066</v>
      </c>
      <c r="C6595" s="61">
        <v>21.559785999999999</v>
      </c>
      <c r="D6595">
        <v>4.1666896164202369E-2</v>
      </c>
      <c r="E6595">
        <v>4.1666896164202369E-2</v>
      </c>
      <c r="F6595">
        <v>6593</v>
      </c>
      <c r="G6595">
        <f t="shared" ref="G6595:G6658" ca="1" si="105">_xlfn.NORM.INV(RAND(),$N$5,$N$6)</f>
        <v>-3.768025209295753E-3</v>
      </c>
    </row>
    <row r="6596" spans="2:7" x14ac:dyDescent="0.2">
      <c r="B6596" s="149">
        <v>34065</v>
      </c>
      <c r="C6596" s="61">
        <v>20.697389999999999</v>
      </c>
      <c r="D6596">
        <v>0</v>
      </c>
      <c r="E6596">
        <v>0</v>
      </c>
      <c r="F6596">
        <v>6594</v>
      </c>
      <c r="G6596">
        <f t="shared" ca="1" si="105"/>
        <v>-1.6717100395158647E-2</v>
      </c>
    </row>
    <row r="6597" spans="2:7" x14ac:dyDescent="0.2">
      <c r="B6597" s="149">
        <v>34064</v>
      </c>
      <c r="C6597" s="61">
        <v>20.697389999999999</v>
      </c>
      <c r="D6597">
        <v>0</v>
      </c>
      <c r="E6597">
        <v>0</v>
      </c>
      <c r="F6597">
        <v>6595</v>
      </c>
      <c r="G6597">
        <f t="shared" ca="1" si="105"/>
        <v>-1.3402846751925128E-3</v>
      </c>
    </row>
    <row r="6598" spans="2:7" x14ac:dyDescent="0.2">
      <c r="B6598" s="149">
        <v>34061</v>
      </c>
      <c r="C6598" s="61">
        <v>20.697389999999999</v>
      </c>
      <c r="D6598">
        <v>0</v>
      </c>
      <c r="E6598">
        <v>0</v>
      </c>
      <c r="F6598">
        <v>6596</v>
      </c>
      <c r="G6598">
        <f t="shared" ca="1" si="105"/>
        <v>-2.9540930011246778E-2</v>
      </c>
    </row>
    <row r="6599" spans="2:7" x14ac:dyDescent="0.2">
      <c r="B6599" s="149">
        <v>34060</v>
      </c>
      <c r="C6599" s="61">
        <v>20.697389999999999</v>
      </c>
      <c r="D6599">
        <v>0</v>
      </c>
      <c r="E6599">
        <v>0</v>
      </c>
      <c r="F6599">
        <v>6597</v>
      </c>
      <c r="G6599">
        <f t="shared" ca="1" si="105"/>
        <v>-4.9576349957818587E-2</v>
      </c>
    </row>
    <row r="6600" spans="2:7" x14ac:dyDescent="0.2">
      <c r="B6600" s="149">
        <v>34059</v>
      </c>
      <c r="C6600" s="61">
        <v>20.697389999999999</v>
      </c>
      <c r="D6600">
        <v>3.225809347512662E-2</v>
      </c>
      <c r="E6600">
        <v>3.225809347512662E-2</v>
      </c>
      <c r="F6600">
        <v>6598</v>
      </c>
      <c r="G6600">
        <f t="shared" ca="1" si="105"/>
        <v>8.3866750860689177E-2</v>
      </c>
    </row>
    <row r="6601" spans="2:7" x14ac:dyDescent="0.2">
      <c r="B6601" s="149">
        <v>34058</v>
      </c>
      <c r="C6601" s="61">
        <v>20.050595999999999</v>
      </c>
      <c r="D6601">
        <v>-5.1020451628897449E-2</v>
      </c>
      <c r="E6601">
        <v>-5.1020451628897449E-2</v>
      </c>
      <c r="F6601">
        <v>6599</v>
      </c>
      <c r="G6601">
        <f t="shared" ca="1" si="105"/>
        <v>7.9167050636650027E-2</v>
      </c>
    </row>
    <row r="6602" spans="2:7" x14ac:dyDescent="0.2">
      <c r="B6602" s="149">
        <v>34057</v>
      </c>
      <c r="C6602" s="61">
        <v>21.128585999999999</v>
      </c>
      <c r="D6602">
        <v>-2.0000198517740413E-2</v>
      </c>
      <c r="E6602">
        <v>-2.0000198517740413E-2</v>
      </c>
      <c r="F6602">
        <v>6600</v>
      </c>
      <c r="G6602">
        <f t="shared" ca="1" si="105"/>
        <v>7.001063467339777E-2</v>
      </c>
    </row>
    <row r="6603" spans="2:7" x14ac:dyDescent="0.2">
      <c r="B6603" s="149">
        <v>34054</v>
      </c>
      <c r="C6603" s="61">
        <v>21.559785999999999</v>
      </c>
      <c r="D6603">
        <v>5.0252694575942027E-3</v>
      </c>
      <c r="E6603">
        <v>5.0252694575942027E-3</v>
      </c>
      <c r="F6603">
        <v>6601</v>
      </c>
      <c r="G6603">
        <f t="shared" ca="1" si="105"/>
        <v>1.9837235692941144E-2</v>
      </c>
    </row>
    <row r="6604" spans="2:7" x14ac:dyDescent="0.2">
      <c r="B6604" s="149">
        <v>34053</v>
      </c>
      <c r="C6604" s="61">
        <v>21.451983999999999</v>
      </c>
      <c r="D6604">
        <v>0</v>
      </c>
      <c r="E6604">
        <v>0</v>
      </c>
      <c r="F6604">
        <v>6602</v>
      </c>
      <c r="G6604">
        <f t="shared" ca="1" si="105"/>
        <v>3.7734678048483183E-2</v>
      </c>
    </row>
    <row r="6605" spans="2:7" x14ac:dyDescent="0.2">
      <c r="B6605" s="149">
        <v>34052</v>
      </c>
      <c r="C6605" s="61">
        <v>21.451983999999999</v>
      </c>
      <c r="D6605">
        <v>0</v>
      </c>
      <c r="E6605">
        <v>0</v>
      </c>
      <c r="F6605">
        <v>6603</v>
      </c>
      <c r="G6605">
        <f t="shared" ca="1" si="105"/>
        <v>-1.8752577515117195E-2</v>
      </c>
    </row>
    <row r="6606" spans="2:7" x14ac:dyDescent="0.2">
      <c r="B6606" s="149">
        <v>34051</v>
      </c>
      <c r="C6606" s="61">
        <v>21.451983999999999</v>
      </c>
      <c r="D6606">
        <v>-5.0001423947343224E-3</v>
      </c>
      <c r="E6606">
        <v>-5.0001423947343224E-3</v>
      </c>
      <c r="F6606">
        <v>6604</v>
      </c>
      <c r="G6606">
        <f t="shared" ca="1" si="105"/>
        <v>2.3304889803676621E-2</v>
      </c>
    </row>
    <row r="6607" spans="2:7" x14ac:dyDescent="0.2">
      <c r="B6607" s="149">
        <v>34050</v>
      </c>
      <c r="C6607" s="61">
        <v>21.559785999999999</v>
      </c>
      <c r="D6607">
        <v>0</v>
      </c>
      <c r="E6607">
        <v>0</v>
      </c>
      <c r="F6607">
        <v>6605</v>
      </c>
      <c r="G6607">
        <f t="shared" ca="1" si="105"/>
        <v>1.748563827652792E-2</v>
      </c>
    </row>
    <row r="6608" spans="2:7" x14ac:dyDescent="0.2">
      <c r="B6608" s="149">
        <v>34047</v>
      </c>
      <c r="C6608" s="61">
        <v>21.559785999999999</v>
      </c>
      <c r="D6608">
        <v>1.0101347997376898E-2</v>
      </c>
      <c r="E6608">
        <v>1.0101347997376898E-2</v>
      </c>
      <c r="F6608">
        <v>6606</v>
      </c>
      <c r="G6608">
        <f t="shared" ca="1" si="105"/>
        <v>-2.0005867159014538E-2</v>
      </c>
    </row>
    <row r="6609" spans="2:7" x14ac:dyDescent="0.2">
      <c r="B6609" s="149">
        <v>34046</v>
      </c>
      <c r="C6609" s="61">
        <v>21.344180999999999</v>
      </c>
      <c r="D6609">
        <v>0</v>
      </c>
      <c r="E6609">
        <v>0</v>
      </c>
      <c r="F6609">
        <v>6607</v>
      </c>
      <c r="G6609">
        <f t="shared" ca="1" si="105"/>
        <v>1.6934632920668127E-2</v>
      </c>
    </row>
    <row r="6610" spans="2:7" x14ac:dyDescent="0.2">
      <c r="B6610" s="149">
        <v>34045</v>
      </c>
      <c r="C6610" s="61">
        <v>21.344180999999999</v>
      </c>
      <c r="D6610">
        <v>-2.941183692801997E-2</v>
      </c>
      <c r="E6610">
        <v>-2.941183692801997E-2</v>
      </c>
      <c r="F6610">
        <v>6608</v>
      </c>
      <c r="G6610">
        <f t="shared" ca="1" si="105"/>
        <v>5.866477375456343E-4</v>
      </c>
    </row>
    <row r="6611" spans="2:7" x14ac:dyDescent="0.2">
      <c r="B6611" s="149">
        <v>34044</v>
      </c>
      <c r="C6611" s="61">
        <v>21.990976</v>
      </c>
      <c r="D6611">
        <v>4.9261128765718054E-3</v>
      </c>
      <c r="E6611">
        <v>4.9261128765718054E-3</v>
      </c>
      <c r="F6611">
        <v>6609</v>
      </c>
      <c r="G6611">
        <f t="shared" ca="1" si="105"/>
        <v>5.3909196767821327E-2</v>
      </c>
    </row>
    <row r="6612" spans="2:7" x14ac:dyDescent="0.2">
      <c r="B6612" s="149">
        <v>34043</v>
      </c>
      <c r="C6612" s="61">
        <v>21.883177</v>
      </c>
      <c r="D6612">
        <v>2.0100378594352875E-2</v>
      </c>
      <c r="E6612">
        <v>2.0100378594352875E-2</v>
      </c>
      <c r="F6612">
        <v>6610</v>
      </c>
      <c r="G6612">
        <f t="shared" ca="1" si="105"/>
        <v>2.3773753068867285E-2</v>
      </c>
    </row>
    <row r="6613" spans="2:7" x14ac:dyDescent="0.2">
      <c r="B6613" s="149">
        <v>34040</v>
      </c>
      <c r="C6613" s="61">
        <v>21.451983999999999</v>
      </c>
      <c r="D6613">
        <v>2.5773314926270378E-2</v>
      </c>
      <c r="E6613">
        <v>2.5773314926270378E-2</v>
      </c>
      <c r="F6613">
        <v>6611</v>
      </c>
      <c r="G6613">
        <f t="shared" ca="1" si="105"/>
        <v>1.0167188544983904E-2</v>
      </c>
    </row>
    <row r="6614" spans="2:7" x14ac:dyDescent="0.2">
      <c r="B6614" s="149">
        <v>34039</v>
      </c>
      <c r="C6614" s="61">
        <v>20.912987000000001</v>
      </c>
      <c r="D6614">
        <v>3.7432984506010986E-2</v>
      </c>
      <c r="E6614">
        <v>3.7432984506010986E-2</v>
      </c>
      <c r="F6614">
        <v>6612</v>
      </c>
      <c r="G6614">
        <f t="shared" ca="1" si="105"/>
        <v>-9.6116382631578016E-3</v>
      </c>
    </row>
    <row r="6615" spans="2:7" x14ac:dyDescent="0.2">
      <c r="B6615" s="149">
        <v>34038</v>
      </c>
      <c r="C6615" s="61">
        <v>20.158397999999998</v>
      </c>
      <c r="D6615">
        <v>-1.5789341088904743E-2</v>
      </c>
      <c r="E6615">
        <v>-1.5789341088904743E-2</v>
      </c>
      <c r="F6615">
        <v>6613</v>
      </c>
      <c r="G6615">
        <f t="shared" ca="1" si="105"/>
        <v>-2.2139372821720332E-2</v>
      </c>
    </row>
    <row r="6616" spans="2:7" x14ac:dyDescent="0.2">
      <c r="B6616" s="149">
        <v>34037</v>
      </c>
      <c r="C6616" s="61">
        <v>20.481791999999999</v>
      </c>
      <c r="D6616">
        <v>-3.5533297536290531E-2</v>
      </c>
      <c r="E6616">
        <v>-3.5533297536290531E-2</v>
      </c>
      <c r="F6616">
        <v>6614</v>
      </c>
      <c r="G6616">
        <f t="shared" ca="1" si="105"/>
        <v>-3.8181581506646113E-2</v>
      </c>
    </row>
    <row r="6617" spans="2:7" x14ac:dyDescent="0.2">
      <c r="B6617" s="149">
        <v>34036</v>
      </c>
      <c r="C6617" s="61">
        <v>21.236391000000001</v>
      </c>
      <c r="D6617">
        <v>0</v>
      </c>
      <c r="E6617">
        <v>0</v>
      </c>
      <c r="F6617">
        <v>6615</v>
      </c>
      <c r="G6617">
        <f t="shared" ca="1" si="105"/>
        <v>2.5538239243003674E-2</v>
      </c>
    </row>
    <row r="6618" spans="2:7" x14ac:dyDescent="0.2">
      <c r="B6618" s="149">
        <v>34033</v>
      </c>
      <c r="C6618" s="61">
        <v>21.236391000000001</v>
      </c>
      <c r="D6618">
        <v>-1.4999916975057075E-2</v>
      </c>
      <c r="E6618">
        <v>-1.4999916975057075E-2</v>
      </c>
      <c r="F6618">
        <v>6616</v>
      </c>
      <c r="G6618">
        <f t="shared" ca="1" si="105"/>
        <v>5.7528972402514774E-3</v>
      </c>
    </row>
    <row r="6619" spans="2:7" x14ac:dyDescent="0.2">
      <c r="B6619" s="149">
        <v>34032</v>
      </c>
      <c r="C6619" s="61">
        <v>21.559785999999999</v>
      </c>
      <c r="D6619">
        <v>-4.9751275926689558E-3</v>
      </c>
      <c r="E6619">
        <v>-4.9751275926689558E-3</v>
      </c>
      <c r="F6619">
        <v>6617</v>
      </c>
      <c r="G6619">
        <f t="shared" ca="1" si="105"/>
        <v>-1.8658132873827758E-2</v>
      </c>
    </row>
    <row r="6620" spans="2:7" x14ac:dyDescent="0.2">
      <c r="B6620" s="149">
        <v>34031</v>
      </c>
      <c r="C6620" s="61">
        <v>21.667584999999999</v>
      </c>
      <c r="D6620">
        <v>2.5510415131424342E-2</v>
      </c>
      <c r="E6620">
        <v>2.5510415131424342E-2</v>
      </c>
      <c r="F6620">
        <v>6618</v>
      </c>
      <c r="G6620">
        <f t="shared" ca="1" si="105"/>
        <v>3.0608772970317819E-2</v>
      </c>
    </row>
    <row r="6621" spans="2:7" x14ac:dyDescent="0.2">
      <c r="B6621" s="149">
        <v>34030</v>
      </c>
      <c r="C6621" s="61">
        <v>21.128585999999999</v>
      </c>
      <c r="D6621">
        <v>-1.010087948560783E-2</v>
      </c>
      <c r="E6621">
        <v>-1.010087948560783E-2</v>
      </c>
      <c r="F6621">
        <v>6619</v>
      </c>
      <c r="G6621">
        <f t="shared" ca="1" si="105"/>
        <v>4.4604156972222038E-2</v>
      </c>
    </row>
    <row r="6622" spans="2:7" x14ac:dyDescent="0.2">
      <c r="B6622" s="149">
        <v>34029</v>
      </c>
      <c r="C6622" s="61">
        <v>21.344180999999999</v>
      </c>
      <c r="D6622">
        <v>-0.10407267796173063</v>
      </c>
      <c r="E6622">
        <v>-0.10407267796173063</v>
      </c>
      <c r="F6622">
        <v>6620</v>
      </c>
      <c r="G6622">
        <f t="shared" ca="1" si="105"/>
        <v>-3.7851372463030691E-2</v>
      </c>
    </row>
    <row r="6623" spans="2:7" x14ac:dyDescent="0.2">
      <c r="B6623" s="149">
        <v>34026</v>
      </c>
      <c r="C6623" s="61">
        <v>23.823563</v>
      </c>
      <c r="D6623">
        <v>4.5455846852226036E-3</v>
      </c>
      <c r="E6623">
        <v>4.5455846852226036E-3</v>
      </c>
      <c r="F6623">
        <v>6621</v>
      </c>
      <c r="G6623">
        <f t="shared" ca="1" si="105"/>
        <v>4.487619757294415E-2</v>
      </c>
    </row>
    <row r="6624" spans="2:7" x14ac:dyDescent="0.2">
      <c r="B6624" s="149">
        <v>34025</v>
      </c>
      <c r="C6624" s="61">
        <v>23.715761000000001</v>
      </c>
      <c r="D6624">
        <v>2.3255877168362405E-2</v>
      </c>
      <c r="E6624">
        <v>2.3255877168362405E-2</v>
      </c>
      <c r="F6624">
        <v>6622</v>
      </c>
      <c r="G6624">
        <f t="shared" ca="1" si="105"/>
        <v>-4.2763265487855952E-2</v>
      </c>
    </row>
    <row r="6625" spans="2:7" x14ac:dyDescent="0.2">
      <c r="B6625" s="149">
        <v>34024</v>
      </c>
      <c r="C6625" s="61">
        <v>23.176765</v>
      </c>
      <c r="D6625">
        <v>1.4150822651065369E-2</v>
      </c>
      <c r="E6625">
        <v>1.4150822651065369E-2</v>
      </c>
      <c r="F6625">
        <v>6623</v>
      </c>
      <c r="G6625">
        <f t="shared" ca="1" si="105"/>
        <v>4.4882518320114792E-3</v>
      </c>
    </row>
    <row r="6626" spans="2:7" x14ac:dyDescent="0.2">
      <c r="B6626" s="149">
        <v>34023</v>
      </c>
      <c r="C6626" s="61">
        <v>22.853370999999999</v>
      </c>
      <c r="D6626">
        <v>9.5237720811241836E-3</v>
      </c>
      <c r="E6626">
        <v>9.5237720811241836E-3</v>
      </c>
      <c r="F6626">
        <v>6624</v>
      </c>
      <c r="G6626">
        <f t="shared" ca="1" si="105"/>
        <v>2.0338982435588696E-2</v>
      </c>
    </row>
    <row r="6627" spans="2:7" x14ac:dyDescent="0.2">
      <c r="B6627" s="149">
        <v>34022</v>
      </c>
      <c r="C6627" s="61">
        <v>22.637774</v>
      </c>
      <c r="D6627">
        <v>9.6155265593570911E-3</v>
      </c>
      <c r="E6627">
        <v>9.6155265593570911E-3</v>
      </c>
      <c r="F6627">
        <v>6625</v>
      </c>
      <c r="G6627">
        <f t="shared" ca="1" si="105"/>
        <v>1.2768032925395916E-2</v>
      </c>
    </row>
    <row r="6628" spans="2:7" x14ac:dyDescent="0.2">
      <c r="B6628" s="149">
        <v>34019</v>
      </c>
      <c r="C6628" s="61">
        <v>22.422173000000001</v>
      </c>
      <c r="D6628">
        <v>0</v>
      </c>
      <c r="E6628">
        <v>0</v>
      </c>
      <c r="F6628">
        <v>6626</v>
      </c>
      <c r="G6628">
        <f t="shared" ca="1" si="105"/>
        <v>1.0798591773435494E-2</v>
      </c>
    </row>
    <row r="6629" spans="2:7" x14ac:dyDescent="0.2">
      <c r="B6629" s="149">
        <v>34018</v>
      </c>
      <c r="C6629" s="61">
        <v>22.422173000000001</v>
      </c>
      <c r="D6629">
        <v>0</v>
      </c>
      <c r="E6629">
        <v>0</v>
      </c>
      <c r="F6629">
        <v>6627</v>
      </c>
      <c r="G6629">
        <f t="shared" ca="1" si="105"/>
        <v>-2.7908273423347309E-2</v>
      </c>
    </row>
    <row r="6630" spans="2:7" x14ac:dyDescent="0.2">
      <c r="B6630" s="149">
        <v>34017</v>
      </c>
      <c r="C6630" s="61">
        <v>22.422173000000001</v>
      </c>
      <c r="D6630">
        <v>1.9607906443079241E-2</v>
      </c>
      <c r="E6630">
        <v>1.9607906443079241E-2</v>
      </c>
      <c r="F6630">
        <v>6628</v>
      </c>
      <c r="G6630">
        <f t="shared" ca="1" si="105"/>
        <v>1.5078944303387468E-2</v>
      </c>
    </row>
    <row r="6631" spans="2:7" x14ac:dyDescent="0.2">
      <c r="B6631" s="149">
        <v>34016</v>
      </c>
      <c r="C6631" s="61">
        <v>21.990976</v>
      </c>
      <c r="D6631">
        <v>-9.708969580591479E-3</v>
      </c>
      <c r="E6631">
        <v>-9.708969580591479E-3</v>
      </c>
      <c r="F6631">
        <v>6629</v>
      </c>
      <c r="G6631">
        <f t="shared" ca="1" si="105"/>
        <v>-2.3005555256714792E-2</v>
      </c>
    </row>
    <row r="6632" spans="2:7" x14ac:dyDescent="0.2">
      <c r="B6632" s="149">
        <v>34015</v>
      </c>
      <c r="C6632" s="61">
        <v>22.206579000000001</v>
      </c>
      <c r="D6632">
        <v>-2.8301820331013652E-2</v>
      </c>
      <c r="E6632">
        <v>-2.8301820331013652E-2</v>
      </c>
      <c r="F6632">
        <v>6630</v>
      </c>
      <c r="G6632">
        <f t="shared" ca="1" si="105"/>
        <v>3.934772467850586E-3</v>
      </c>
    </row>
    <row r="6633" spans="2:7" x14ac:dyDescent="0.2">
      <c r="B6633" s="149">
        <v>34012</v>
      </c>
      <c r="C6633" s="61">
        <v>22.853370999999999</v>
      </c>
      <c r="D6633">
        <v>-1.3953370973041336E-2</v>
      </c>
      <c r="E6633">
        <v>-1.3953370973041336E-2</v>
      </c>
      <c r="F6633">
        <v>6631</v>
      </c>
      <c r="G6633">
        <f t="shared" ca="1" si="105"/>
        <v>4.9983194874105895E-3</v>
      </c>
    </row>
    <row r="6634" spans="2:7" x14ac:dyDescent="0.2">
      <c r="B6634" s="149">
        <v>34011</v>
      </c>
      <c r="C6634" s="61">
        <v>23.176765</v>
      </c>
      <c r="D6634">
        <v>-4.629676354271639E-3</v>
      </c>
      <c r="E6634">
        <v>-4.629676354271639E-3</v>
      </c>
      <c r="F6634">
        <v>6632</v>
      </c>
      <c r="G6634">
        <f t="shared" ca="1" si="105"/>
        <v>-2.0212405234908446E-2</v>
      </c>
    </row>
    <row r="6635" spans="2:7" x14ac:dyDescent="0.2">
      <c r="B6635" s="149">
        <v>34010</v>
      </c>
      <c r="C6635" s="61">
        <v>23.284565000000001</v>
      </c>
      <c r="D6635">
        <v>3.8461571052903737E-2</v>
      </c>
      <c r="E6635">
        <v>3.8461571052903737E-2</v>
      </c>
      <c r="F6635">
        <v>6633</v>
      </c>
      <c r="G6635">
        <f t="shared" ca="1" si="105"/>
        <v>1.2306812565839516E-2</v>
      </c>
    </row>
    <row r="6636" spans="2:7" x14ac:dyDescent="0.2">
      <c r="B6636" s="149">
        <v>34009</v>
      </c>
      <c r="C6636" s="61">
        <v>22.422173000000001</v>
      </c>
      <c r="D6636">
        <v>5.5837265380920875E-2</v>
      </c>
      <c r="E6636">
        <v>5.5837265380920875E-2</v>
      </c>
      <c r="F6636">
        <v>6634</v>
      </c>
      <c r="G6636">
        <f t="shared" ca="1" si="105"/>
        <v>2.6000423065929715E-2</v>
      </c>
    </row>
    <row r="6637" spans="2:7" x14ac:dyDescent="0.2">
      <c r="B6637" s="149">
        <v>34008</v>
      </c>
      <c r="C6637" s="61">
        <v>21.236391000000001</v>
      </c>
      <c r="D6637">
        <v>2.0725596799375717E-2</v>
      </c>
      <c r="E6637">
        <v>2.0725596799375717E-2</v>
      </c>
      <c r="F6637">
        <v>6635</v>
      </c>
      <c r="G6637">
        <f t="shared" ca="1" si="105"/>
        <v>7.642231485624415E-4</v>
      </c>
    </row>
    <row r="6638" spans="2:7" x14ac:dyDescent="0.2">
      <c r="B6638" s="149">
        <v>34005</v>
      </c>
      <c r="C6638" s="61">
        <v>20.805191000000001</v>
      </c>
      <c r="D6638">
        <v>-5.1545004068524712E-3</v>
      </c>
      <c r="E6638">
        <v>-5.1545004068524712E-3</v>
      </c>
      <c r="F6638">
        <v>6636</v>
      </c>
      <c r="G6638">
        <f t="shared" ca="1" si="105"/>
        <v>6.8994390224071472E-2</v>
      </c>
    </row>
    <row r="6639" spans="2:7" x14ac:dyDescent="0.2">
      <c r="B6639" s="149">
        <v>34004</v>
      </c>
      <c r="C6639" s="61">
        <v>20.912987000000001</v>
      </c>
      <c r="D6639">
        <v>0.67241307613038903</v>
      </c>
      <c r="E6639">
        <v>0.67241307613038903</v>
      </c>
      <c r="F6639">
        <v>6637</v>
      </c>
      <c r="G6639">
        <f t="shared" ca="1" si="105"/>
        <v>8.6797999236053053E-3</v>
      </c>
    </row>
    <row r="6640" spans="2:7" x14ac:dyDescent="0.2">
      <c r="B6640" s="149">
        <v>34003</v>
      </c>
      <c r="C6640" s="61">
        <v>12.504678</v>
      </c>
      <c r="D6640">
        <v>-0.40512817926858513</v>
      </c>
      <c r="E6640">
        <v>-0.40512817926858513</v>
      </c>
      <c r="F6640">
        <v>6638</v>
      </c>
      <c r="G6640">
        <f t="shared" ca="1" si="105"/>
        <v>-1.1545362431525378E-2</v>
      </c>
    </row>
    <row r="6641" spans="2:7" x14ac:dyDescent="0.2">
      <c r="B6641" s="149">
        <v>34002</v>
      </c>
      <c r="C6641" s="61">
        <v>21.020793999999999</v>
      </c>
      <c r="D6641">
        <v>2.094271707763801E-2</v>
      </c>
      <c r="E6641">
        <v>2.094271707763801E-2</v>
      </c>
      <c r="F6641">
        <v>6639</v>
      </c>
      <c r="G6641">
        <f t="shared" ca="1" si="105"/>
        <v>-2.7144118120333138E-3</v>
      </c>
    </row>
    <row r="6642" spans="2:7" x14ac:dyDescent="0.2">
      <c r="B6642" s="149">
        <v>34001</v>
      </c>
      <c r="C6642" s="61">
        <v>20.589592</v>
      </c>
      <c r="D6642">
        <v>-4.0201036883115326E-2</v>
      </c>
      <c r="E6642">
        <v>-4.0201036883115326E-2</v>
      </c>
      <c r="F6642">
        <v>6640</v>
      </c>
      <c r="G6642">
        <f t="shared" ca="1" si="105"/>
        <v>6.5866151221831166E-3</v>
      </c>
    </row>
    <row r="6643" spans="2:7" x14ac:dyDescent="0.2">
      <c r="B6643" s="149">
        <v>33998</v>
      </c>
      <c r="C6643" s="61">
        <v>21.451983999999999</v>
      </c>
      <c r="D6643">
        <v>5.0506974242769277E-3</v>
      </c>
      <c r="E6643">
        <v>5.0506974242769277E-3</v>
      </c>
      <c r="F6643">
        <v>6641</v>
      </c>
      <c r="G6643">
        <f t="shared" ca="1" si="105"/>
        <v>2.8782019285684465E-2</v>
      </c>
    </row>
    <row r="6644" spans="2:7" x14ac:dyDescent="0.2">
      <c r="B6644" s="149">
        <v>33997</v>
      </c>
      <c r="C6644" s="61">
        <v>21.344180999999999</v>
      </c>
      <c r="D6644">
        <v>3.1249882231527762E-2</v>
      </c>
      <c r="E6644">
        <v>3.1249882231527762E-2</v>
      </c>
      <c r="F6644">
        <v>6642</v>
      </c>
      <c r="G6644">
        <f t="shared" ca="1" si="105"/>
        <v>-1.9027289686048027E-2</v>
      </c>
    </row>
    <row r="6645" spans="2:7" x14ac:dyDescent="0.2">
      <c r="B6645" s="149">
        <v>33996</v>
      </c>
      <c r="C6645" s="61">
        <v>20.697389999999999</v>
      </c>
      <c r="D6645">
        <v>1.0526325040308971E-2</v>
      </c>
      <c r="E6645">
        <v>1.0526325040308971E-2</v>
      </c>
      <c r="F6645">
        <v>6643</v>
      </c>
      <c r="G6645">
        <f t="shared" ca="1" si="105"/>
        <v>-3.1960762077611636E-2</v>
      </c>
    </row>
    <row r="6646" spans="2:7" x14ac:dyDescent="0.2">
      <c r="B6646" s="149">
        <v>33995</v>
      </c>
      <c r="C6646" s="61">
        <v>20.481791999999999</v>
      </c>
      <c r="D6646">
        <v>0</v>
      </c>
      <c r="E6646">
        <v>0</v>
      </c>
      <c r="F6646">
        <v>6644</v>
      </c>
      <c r="G6646">
        <f t="shared" ca="1" si="105"/>
        <v>-1.0918973227646935E-2</v>
      </c>
    </row>
    <row r="6647" spans="2:7" x14ac:dyDescent="0.2">
      <c r="B6647" s="149">
        <v>33994</v>
      </c>
      <c r="C6647" s="61">
        <v>20.481791999999999</v>
      </c>
      <c r="D6647">
        <v>-1.0416675725779916E-2</v>
      </c>
      <c r="E6647">
        <v>-1.0416675725779916E-2</v>
      </c>
      <c r="F6647">
        <v>6645</v>
      </c>
      <c r="G6647">
        <f t="shared" ca="1" si="105"/>
        <v>1.5916473084863991E-2</v>
      </c>
    </row>
    <row r="6648" spans="2:7" x14ac:dyDescent="0.2">
      <c r="B6648" s="149">
        <v>33991</v>
      </c>
      <c r="C6648" s="61">
        <v>20.697389999999999</v>
      </c>
      <c r="D6648">
        <v>0</v>
      </c>
      <c r="E6648">
        <v>0</v>
      </c>
      <c r="F6648">
        <v>6646</v>
      </c>
      <c r="G6648">
        <f t="shared" ca="1" si="105"/>
        <v>2.1566311149977917E-2</v>
      </c>
    </row>
    <row r="6649" spans="2:7" x14ac:dyDescent="0.2">
      <c r="B6649" s="149">
        <v>33990</v>
      </c>
      <c r="C6649" s="61">
        <v>20.697389999999999</v>
      </c>
      <c r="D6649">
        <v>0</v>
      </c>
      <c r="E6649">
        <v>0</v>
      </c>
      <c r="F6649">
        <v>6647</v>
      </c>
      <c r="G6649">
        <f t="shared" ca="1" si="105"/>
        <v>-1.5522620318005723E-2</v>
      </c>
    </row>
    <row r="6650" spans="2:7" x14ac:dyDescent="0.2">
      <c r="B6650" s="149">
        <v>33989</v>
      </c>
      <c r="C6650" s="61">
        <v>20.697389999999999</v>
      </c>
      <c r="D6650">
        <v>-1.0309239899589784E-2</v>
      </c>
      <c r="E6650">
        <v>-1.0309239899589784E-2</v>
      </c>
      <c r="F6650">
        <v>6648</v>
      </c>
      <c r="G6650">
        <f t="shared" ca="1" si="105"/>
        <v>3.2321174954467015E-3</v>
      </c>
    </row>
    <row r="6651" spans="2:7" x14ac:dyDescent="0.2">
      <c r="B6651" s="149">
        <v>33988</v>
      </c>
      <c r="C6651" s="61">
        <v>20.912987000000001</v>
      </c>
      <c r="D6651">
        <v>-1.5228764623894898E-2</v>
      </c>
      <c r="E6651">
        <v>-1.5228764623894898E-2</v>
      </c>
      <c r="F6651">
        <v>6649</v>
      </c>
      <c r="G6651">
        <f t="shared" ca="1" si="105"/>
        <v>3.0753374706618611E-2</v>
      </c>
    </row>
    <row r="6652" spans="2:7" x14ac:dyDescent="0.2">
      <c r="B6652" s="149">
        <v>33987</v>
      </c>
      <c r="C6652" s="61">
        <v>21.236391000000001</v>
      </c>
      <c r="D6652">
        <v>1.5464266295388603E-2</v>
      </c>
      <c r="E6652">
        <v>1.5464266295388603E-2</v>
      </c>
      <c r="F6652">
        <v>6650</v>
      </c>
      <c r="G6652">
        <f t="shared" ca="1" si="105"/>
        <v>3.2664262654023953E-2</v>
      </c>
    </row>
    <row r="6653" spans="2:7" x14ac:dyDescent="0.2">
      <c r="B6653" s="149">
        <v>33984</v>
      </c>
      <c r="C6653" s="61">
        <v>20.912987000000001</v>
      </c>
      <c r="D6653">
        <v>3.1914923537933335E-2</v>
      </c>
      <c r="E6653">
        <v>3.1914923537933335E-2</v>
      </c>
      <c r="F6653">
        <v>6651</v>
      </c>
      <c r="G6653">
        <f t="shared" ca="1" si="105"/>
        <v>-1.1076536659070874E-2</v>
      </c>
    </row>
    <row r="6654" spans="2:7" x14ac:dyDescent="0.2">
      <c r="B6654" s="149">
        <v>33983</v>
      </c>
      <c r="C6654" s="61">
        <v>20.266193000000001</v>
      </c>
      <c r="D6654">
        <v>1.6216078796160979E-2</v>
      </c>
      <c r="E6654">
        <v>1.6216078796160979E-2</v>
      </c>
      <c r="F6654">
        <v>6652</v>
      </c>
      <c r="G6654">
        <f t="shared" ca="1" si="105"/>
        <v>-1.7650443466694214E-3</v>
      </c>
    </row>
    <row r="6655" spans="2:7" x14ac:dyDescent="0.2">
      <c r="B6655" s="149">
        <v>33982</v>
      </c>
      <c r="C6655" s="61">
        <v>19.942799000000001</v>
      </c>
      <c r="D6655">
        <v>0</v>
      </c>
      <c r="E6655">
        <v>0</v>
      </c>
      <c r="F6655">
        <v>6653</v>
      </c>
      <c r="G6655">
        <f t="shared" ca="1" si="105"/>
        <v>5.6106236168204378E-2</v>
      </c>
    </row>
    <row r="6656" spans="2:7" x14ac:dyDescent="0.2">
      <c r="B6656" s="149">
        <v>33981</v>
      </c>
      <c r="C6656" s="61">
        <v>19.942799000000001</v>
      </c>
      <c r="D6656">
        <v>0</v>
      </c>
      <c r="E6656">
        <v>0</v>
      </c>
      <c r="F6656">
        <v>6654</v>
      </c>
      <c r="G6656">
        <f t="shared" ca="1" si="105"/>
        <v>-4.4471395893625067E-2</v>
      </c>
    </row>
    <row r="6657" spans="2:7" x14ac:dyDescent="0.2">
      <c r="B6657" s="149">
        <v>33980</v>
      </c>
      <c r="C6657" s="61">
        <v>19.942799000000001</v>
      </c>
      <c r="D6657">
        <v>0</v>
      </c>
      <c r="E6657">
        <v>0</v>
      </c>
      <c r="F6657">
        <v>6655</v>
      </c>
      <c r="G6657">
        <f t="shared" ca="1" si="105"/>
        <v>-2.4937367945926252E-2</v>
      </c>
    </row>
    <row r="6658" spans="2:7" x14ac:dyDescent="0.2">
      <c r="B6658" s="149">
        <v>33977</v>
      </c>
      <c r="C6658" s="61">
        <v>19.942799000000001</v>
      </c>
      <c r="D6658">
        <v>5.4346349229188644E-3</v>
      </c>
      <c r="E6658">
        <v>5.4346349229188644E-3</v>
      </c>
      <c r="F6658">
        <v>6656</v>
      </c>
      <c r="G6658">
        <f t="shared" ca="1" si="105"/>
        <v>1.4385699869508684E-2</v>
      </c>
    </row>
    <row r="6659" spans="2:7" x14ac:dyDescent="0.2">
      <c r="B6659" s="149">
        <v>33976</v>
      </c>
      <c r="C6659" s="61">
        <v>19.835003</v>
      </c>
      <c r="D6659">
        <v>-5.154615168077141E-2</v>
      </c>
      <c r="E6659">
        <v>-5.154615168077141E-2</v>
      </c>
      <c r="F6659">
        <v>6657</v>
      </c>
      <c r="G6659">
        <f t="shared" ref="G6659:G6722" ca="1" si="106">_xlfn.NORM.INV(RAND(),$N$5,$N$6)</f>
        <v>7.1952800237885695E-2</v>
      </c>
    </row>
    <row r="6660" spans="2:7" x14ac:dyDescent="0.2">
      <c r="B6660" s="149">
        <v>33975</v>
      </c>
      <c r="C6660" s="61">
        <v>20.912987000000001</v>
      </c>
      <c r="D6660">
        <v>-2.0201946375923156E-2</v>
      </c>
      <c r="E6660">
        <v>-2.0201946375923156E-2</v>
      </c>
      <c r="F6660">
        <v>6658</v>
      </c>
      <c r="G6660">
        <f t="shared" ca="1" si="106"/>
        <v>1.4897614733565242E-2</v>
      </c>
    </row>
    <row r="6661" spans="2:7" x14ac:dyDescent="0.2">
      <c r="B6661" s="149">
        <v>33974</v>
      </c>
      <c r="C6661" s="61">
        <v>21.344180999999999</v>
      </c>
      <c r="D6661">
        <v>-1.0000331172118316E-2</v>
      </c>
      <c r="E6661">
        <v>-1.0000331172118316E-2</v>
      </c>
      <c r="F6661">
        <v>6659</v>
      </c>
      <c r="G6661">
        <f t="shared" ca="1" si="106"/>
        <v>-6.9591926040615842E-2</v>
      </c>
    </row>
    <row r="6662" spans="2:7" x14ac:dyDescent="0.2">
      <c r="B6662" s="149">
        <v>33973</v>
      </c>
      <c r="C6662" s="61">
        <v>21.559785999999999</v>
      </c>
      <c r="D6662">
        <v>-4.7618992927484886E-2</v>
      </c>
      <c r="E6662">
        <v>-4.7618992927484886E-2</v>
      </c>
      <c r="F6662">
        <v>6660</v>
      </c>
      <c r="G6662">
        <f t="shared" ca="1" si="106"/>
        <v>-1.9529136054859956E-2</v>
      </c>
    </row>
    <row r="6663" spans="2:7" x14ac:dyDescent="0.2">
      <c r="B6663" s="149">
        <v>33970</v>
      </c>
      <c r="C6663" s="61">
        <v>22.637774</v>
      </c>
      <c r="D6663">
        <v>0</v>
      </c>
      <c r="E6663">
        <v>0</v>
      </c>
      <c r="F6663">
        <v>6661</v>
      </c>
      <c r="G6663">
        <f t="shared" ca="1" si="106"/>
        <v>3.7420736098209902E-2</v>
      </c>
    </row>
    <row r="6664" spans="2:7" x14ac:dyDescent="0.2">
      <c r="B6664" s="149">
        <v>33969</v>
      </c>
      <c r="C6664" s="61">
        <v>22.637774</v>
      </c>
      <c r="D6664">
        <v>0</v>
      </c>
      <c r="E6664">
        <v>0</v>
      </c>
      <c r="F6664">
        <v>6662</v>
      </c>
      <c r="G6664">
        <f t="shared" ca="1" si="106"/>
        <v>-4.5022751273761596E-2</v>
      </c>
    </row>
    <row r="6665" spans="2:7" x14ac:dyDescent="0.2">
      <c r="B6665" s="149">
        <v>33968</v>
      </c>
      <c r="C6665" s="61">
        <v>22.637774</v>
      </c>
      <c r="D6665">
        <v>0</v>
      </c>
      <c r="E6665">
        <v>0</v>
      </c>
      <c r="F6665">
        <v>6663</v>
      </c>
      <c r="G6665">
        <f t="shared" ca="1" si="106"/>
        <v>-6.0547184926581102E-3</v>
      </c>
    </row>
    <row r="6666" spans="2:7" x14ac:dyDescent="0.2">
      <c r="B6666" s="149">
        <v>33967</v>
      </c>
      <c r="C6666" s="61">
        <v>22.637774</v>
      </c>
      <c r="D6666">
        <v>0</v>
      </c>
      <c r="E6666">
        <v>0</v>
      </c>
      <c r="F6666">
        <v>6664</v>
      </c>
      <c r="G6666">
        <f t="shared" ca="1" si="106"/>
        <v>-7.6501277231969603E-3</v>
      </c>
    </row>
    <row r="6667" spans="2:7" x14ac:dyDescent="0.2">
      <c r="B6667" s="149">
        <v>33966</v>
      </c>
      <c r="C6667" s="61">
        <v>22.637774</v>
      </c>
      <c r="D6667">
        <v>0</v>
      </c>
      <c r="E6667">
        <v>0</v>
      </c>
      <c r="F6667">
        <v>6665</v>
      </c>
      <c r="G6667">
        <f t="shared" ca="1" si="106"/>
        <v>-2.6527241224004604E-3</v>
      </c>
    </row>
    <row r="6668" spans="2:7" x14ac:dyDescent="0.2">
      <c r="B6668" s="149">
        <v>33963</v>
      </c>
      <c r="C6668" s="61">
        <v>22.637774</v>
      </c>
      <c r="D6668">
        <v>0</v>
      </c>
      <c r="E6668">
        <v>0</v>
      </c>
      <c r="F6668">
        <v>6666</v>
      </c>
      <c r="G6668">
        <f t="shared" ca="1" si="106"/>
        <v>2.2594137908015226E-2</v>
      </c>
    </row>
    <row r="6669" spans="2:7" x14ac:dyDescent="0.2">
      <c r="B6669" s="149">
        <v>33962</v>
      </c>
      <c r="C6669" s="61">
        <v>22.637774</v>
      </c>
      <c r="D6669">
        <v>4.9999939702555549E-2</v>
      </c>
      <c r="E6669">
        <v>4.9999939702555549E-2</v>
      </c>
      <c r="F6669">
        <v>6667</v>
      </c>
      <c r="G6669">
        <f t="shared" ca="1" si="106"/>
        <v>1.0143935314269801E-2</v>
      </c>
    </row>
    <row r="6670" spans="2:7" x14ac:dyDescent="0.2">
      <c r="B6670" s="149">
        <v>33961</v>
      </c>
      <c r="C6670" s="61">
        <v>21.559785999999999</v>
      </c>
      <c r="D6670">
        <v>1.0101347997376898E-2</v>
      </c>
      <c r="E6670">
        <v>1.0101347997376898E-2</v>
      </c>
      <c r="F6670">
        <v>6668</v>
      </c>
      <c r="G6670">
        <f t="shared" ca="1" si="106"/>
        <v>-2.9779308402745524E-3</v>
      </c>
    </row>
    <row r="6671" spans="2:7" x14ac:dyDescent="0.2">
      <c r="B6671" s="149">
        <v>33960</v>
      </c>
      <c r="C6671" s="61">
        <v>21.344180999999999</v>
      </c>
      <c r="D6671">
        <v>-1.0000331172118316E-2</v>
      </c>
      <c r="E6671">
        <v>-1.0000331172118316E-2</v>
      </c>
      <c r="F6671">
        <v>6669</v>
      </c>
      <c r="G6671">
        <f t="shared" ca="1" si="106"/>
        <v>-3.0919392857079002E-2</v>
      </c>
    </row>
    <row r="6672" spans="2:7" x14ac:dyDescent="0.2">
      <c r="B6672" s="149">
        <v>33959</v>
      </c>
      <c r="C6672" s="61">
        <v>21.559785999999999</v>
      </c>
      <c r="D6672">
        <v>5.2631820496956534E-2</v>
      </c>
      <c r="E6672">
        <v>5.2631820496956534E-2</v>
      </c>
      <c r="F6672">
        <v>6670</v>
      </c>
      <c r="G6672">
        <f t="shared" ca="1" si="106"/>
        <v>3.7795866840646994E-2</v>
      </c>
    </row>
    <row r="6673" spans="2:7" x14ac:dyDescent="0.2">
      <c r="B6673" s="149">
        <v>33956</v>
      </c>
      <c r="C6673" s="61">
        <v>20.481791999999999</v>
      </c>
      <c r="D6673">
        <v>5.555533509480888E-2</v>
      </c>
      <c r="E6673">
        <v>5.555533509480888E-2</v>
      </c>
      <c r="F6673">
        <v>6671</v>
      </c>
      <c r="G6673">
        <f t="shared" ca="1" si="106"/>
        <v>-4.1571555990033218E-2</v>
      </c>
    </row>
    <row r="6674" spans="2:7" x14ac:dyDescent="0.2">
      <c r="B6674" s="149">
        <v>33955</v>
      </c>
      <c r="C6674" s="61">
        <v>19.403807</v>
      </c>
      <c r="D6674">
        <v>1.123633157499593E-2</v>
      </c>
      <c r="E6674">
        <v>1.123633157499593E-2</v>
      </c>
      <c r="F6674">
        <v>6672</v>
      </c>
      <c r="G6674">
        <f t="shared" ca="1" si="106"/>
        <v>5.315433125210945E-2</v>
      </c>
    </row>
    <row r="6675" spans="2:7" x14ac:dyDescent="0.2">
      <c r="B6675" s="149">
        <v>33954</v>
      </c>
      <c r="C6675" s="61">
        <v>19.188202</v>
      </c>
      <c r="D6675">
        <v>-3.2609069935608276E-2</v>
      </c>
      <c r="E6675">
        <v>-3.2609069935608276E-2</v>
      </c>
      <c r="F6675">
        <v>6673</v>
      </c>
      <c r="G6675">
        <f t="shared" ca="1" si="106"/>
        <v>4.9304216123205624E-2</v>
      </c>
    </row>
    <row r="6676" spans="2:7" x14ac:dyDescent="0.2">
      <c r="B6676" s="149">
        <v>33953</v>
      </c>
      <c r="C6676" s="61">
        <v>19.835003</v>
      </c>
      <c r="D6676">
        <v>-4.1666461326766241E-2</v>
      </c>
      <c r="E6676">
        <v>-4.1666461326766241E-2</v>
      </c>
      <c r="F6676">
        <v>6674</v>
      </c>
      <c r="G6676">
        <f t="shared" ca="1" si="106"/>
        <v>2.6505105145627695E-2</v>
      </c>
    </row>
    <row r="6677" spans="2:7" x14ac:dyDescent="0.2">
      <c r="B6677" s="149">
        <v>33952</v>
      </c>
      <c r="C6677" s="61">
        <v>20.697389999999999</v>
      </c>
      <c r="D6677">
        <v>-3.0302919563884902E-2</v>
      </c>
      <c r="E6677">
        <v>-3.0302919563884902E-2</v>
      </c>
      <c r="F6677">
        <v>6675</v>
      </c>
      <c r="G6677">
        <f t="shared" ca="1" si="106"/>
        <v>-4.4295712427703506E-2</v>
      </c>
    </row>
    <row r="6678" spans="2:7" x14ac:dyDescent="0.2">
      <c r="B6678" s="149">
        <v>33949</v>
      </c>
      <c r="C6678" s="61">
        <v>21.344180999999999</v>
      </c>
      <c r="D6678">
        <v>0</v>
      </c>
      <c r="E6678">
        <v>0</v>
      </c>
      <c r="F6678">
        <v>6676</v>
      </c>
      <c r="G6678">
        <f t="shared" ca="1" si="106"/>
        <v>-3.6112304130387692E-2</v>
      </c>
    </row>
    <row r="6679" spans="2:7" x14ac:dyDescent="0.2">
      <c r="B6679" s="149">
        <v>33948</v>
      </c>
      <c r="C6679" s="61">
        <v>21.344180999999999</v>
      </c>
      <c r="D6679">
        <v>-7.4766383093753233E-2</v>
      </c>
      <c r="E6679">
        <v>-7.4766383093753233E-2</v>
      </c>
      <c r="F6679">
        <v>6677</v>
      </c>
      <c r="G6679">
        <f t="shared" ca="1" si="106"/>
        <v>4.0130383471669265E-2</v>
      </c>
    </row>
    <row r="6680" spans="2:7" x14ac:dyDescent="0.2">
      <c r="B6680" s="149">
        <v>33947</v>
      </c>
      <c r="C6680" s="61">
        <v>23.068964000000001</v>
      </c>
      <c r="D6680">
        <v>0</v>
      </c>
      <c r="E6680">
        <v>0</v>
      </c>
      <c r="F6680">
        <v>6678</v>
      </c>
      <c r="G6680">
        <f t="shared" ca="1" si="106"/>
        <v>7.137219295302517E-3</v>
      </c>
    </row>
    <row r="6681" spans="2:7" x14ac:dyDescent="0.2">
      <c r="B6681" s="149">
        <v>33946</v>
      </c>
      <c r="C6681" s="61">
        <v>23.068964000000001</v>
      </c>
      <c r="D6681">
        <v>0</v>
      </c>
      <c r="E6681">
        <v>0</v>
      </c>
      <c r="F6681">
        <v>6679</v>
      </c>
      <c r="G6681">
        <f t="shared" ca="1" si="106"/>
        <v>-3.5902774305807328E-3</v>
      </c>
    </row>
    <row r="6682" spans="2:7" x14ac:dyDescent="0.2">
      <c r="B6682" s="149">
        <v>33945</v>
      </c>
      <c r="C6682" s="61">
        <v>23.068964000000001</v>
      </c>
      <c r="D6682">
        <v>0</v>
      </c>
      <c r="E6682">
        <v>0</v>
      </c>
      <c r="F6682">
        <v>6680</v>
      </c>
      <c r="G6682">
        <f t="shared" ca="1" si="106"/>
        <v>3.5678178437622408E-2</v>
      </c>
    </row>
    <row r="6683" spans="2:7" x14ac:dyDescent="0.2">
      <c r="B6683" s="149">
        <v>33942</v>
      </c>
      <c r="C6683" s="61">
        <v>23.068964000000001</v>
      </c>
      <c r="D6683">
        <v>0</v>
      </c>
      <c r="E6683">
        <v>0</v>
      </c>
      <c r="F6683">
        <v>6681</v>
      </c>
      <c r="G6683">
        <f t="shared" ca="1" si="106"/>
        <v>-2.535431625075248E-2</v>
      </c>
    </row>
    <row r="6684" spans="2:7" x14ac:dyDescent="0.2">
      <c r="B6684" s="149">
        <v>33941</v>
      </c>
      <c r="C6684" s="61">
        <v>23.068964000000001</v>
      </c>
      <c r="D6684">
        <v>1.4217755692503366E-2</v>
      </c>
      <c r="E6684">
        <v>1.4217755692503366E-2</v>
      </c>
      <c r="F6684">
        <v>6682</v>
      </c>
      <c r="G6684">
        <f t="shared" ca="1" si="106"/>
        <v>-4.9003285622918495E-2</v>
      </c>
    </row>
    <row r="6685" spans="2:7" x14ac:dyDescent="0.2">
      <c r="B6685" s="149">
        <v>33940</v>
      </c>
      <c r="C6685" s="61">
        <v>22.745573</v>
      </c>
      <c r="D6685">
        <v>8.2051087128297895E-2</v>
      </c>
      <c r="E6685">
        <v>8.2051087128297895E-2</v>
      </c>
      <c r="F6685">
        <v>6683</v>
      </c>
      <c r="G6685">
        <f t="shared" ca="1" si="106"/>
        <v>3.5854132026403051E-3</v>
      </c>
    </row>
    <row r="6686" spans="2:7" x14ac:dyDescent="0.2">
      <c r="B6686" s="149">
        <v>33939</v>
      </c>
      <c r="C6686" s="61">
        <v>21.020793999999999</v>
      </c>
      <c r="D6686">
        <v>1.5625351795564565E-2</v>
      </c>
      <c r="E6686">
        <v>1.5625351795564565E-2</v>
      </c>
      <c r="F6686">
        <v>6684</v>
      </c>
      <c r="G6686">
        <f t="shared" ca="1" si="106"/>
        <v>-6.3225057874458099E-3</v>
      </c>
    </row>
    <row r="6687" spans="2:7" x14ac:dyDescent="0.2">
      <c r="B6687" s="149">
        <v>33938</v>
      </c>
      <c r="C6687" s="61">
        <v>20.697389999999999</v>
      </c>
      <c r="D6687">
        <v>0</v>
      </c>
      <c r="E6687">
        <v>0</v>
      </c>
      <c r="F6687">
        <v>6685</v>
      </c>
      <c r="G6687">
        <f t="shared" ca="1" si="106"/>
        <v>3.2141494061434253E-2</v>
      </c>
    </row>
    <row r="6688" spans="2:7" x14ac:dyDescent="0.2">
      <c r="B6688" s="149">
        <v>33935</v>
      </c>
      <c r="C6688" s="61">
        <v>20.697389999999999</v>
      </c>
      <c r="D6688">
        <v>1.0526325040308971E-2</v>
      </c>
      <c r="E6688">
        <v>1.0526325040308971E-2</v>
      </c>
      <c r="F6688">
        <v>6686</v>
      </c>
      <c r="G6688">
        <f t="shared" ca="1" si="106"/>
        <v>-3.4217244373642118E-2</v>
      </c>
    </row>
    <row r="6689" spans="2:7" x14ac:dyDescent="0.2">
      <c r="B6689" s="149">
        <v>33934</v>
      </c>
      <c r="C6689" s="61">
        <v>20.481791999999999</v>
      </c>
      <c r="D6689">
        <v>-3.0612270977338471E-2</v>
      </c>
      <c r="E6689">
        <v>-3.0612270977338471E-2</v>
      </c>
      <c r="F6689">
        <v>6687</v>
      </c>
      <c r="G6689">
        <f t="shared" ca="1" si="106"/>
        <v>-1.7568978758978906E-2</v>
      </c>
    </row>
    <row r="6690" spans="2:7" x14ac:dyDescent="0.2">
      <c r="B6690" s="149">
        <v>33933</v>
      </c>
      <c r="C6690" s="61">
        <v>21.128585999999999</v>
      </c>
      <c r="D6690">
        <v>1.030933553394345E-2</v>
      </c>
      <c r="E6690">
        <v>1.030933553394345E-2</v>
      </c>
      <c r="F6690">
        <v>6688</v>
      </c>
      <c r="G6690">
        <f t="shared" ca="1" si="106"/>
        <v>-1.1437258213641088E-2</v>
      </c>
    </row>
    <row r="6691" spans="2:7" x14ac:dyDescent="0.2">
      <c r="B6691" s="149">
        <v>33932</v>
      </c>
      <c r="C6691" s="61">
        <v>20.912987000000001</v>
      </c>
      <c r="D6691">
        <v>2.1052601256765155E-2</v>
      </c>
      <c r="E6691">
        <v>2.1052601256765155E-2</v>
      </c>
      <c r="F6691">
        <v>6689</v>
      </c>
      <c r="G6691">
        <f t="shared" ca="1" si="106"/>
        <v>7.4483052096857877E-2</v>
      </c>
    </row>
    <row r="6692" spans="2:7" x14ac:dyDescent="0.2">
      <c r="B6692" s="149">
        <v>33931</v>
      </c>
      <c r="C6692" s="61">
        <v>20.481791999999999</v>
      </c>
      <c r="D6692">
        <v>1.0638357189236154E-2</v>
      </c>
      <c r="E6692">
        <v>1.0638357189236154E-2</v>
      </c>
      <c r="F6692">
        <v>6690</v>
      </c>
      <c r="G6692">
        <f t="shared" ca="1" si="106"/>
        <v>-3.9030535050842497E-3</v>
      </c>
    </row>
    <row r="6693" spans="2:7" x14ac:dyDescent="0.2">
      <c r="B6693" s="149">
        <v>33928</v>
      </c>
      <c r="C6693" s="61">
        <v>20.266193000000001</v>
      </c>
      <c r="D6693">
        <v>2.1738842187218263E-2</v>
      </c>
      <c r="E6693">
        <v>2.1738842187218263E-2</v>
      </c>
      <c r="F6693">
        <v>6691</v>
      </c>
      <c r="G6693">
        <f t="shared" ca="1" si="106"/>
        <v>-4.0539502537250242E-2</v>
      </c>
    </row>
    <row r="6694" spans="2:7" x14ac:dyDescent="0.2">
      <c r="B6694" s="149">
        <v>33927</v>
      </c>
      <c r="C6694" s="61">
        <v>19.835003</v>
      </c>
      <c r="D6694">
        <v>0</v>
      </c>
      <c r="E6694">
        <v>0</v>
      </c>
      <c r="F6694">
        <v>6692</v>
      </c>
      <c r="G6694">
        <f t="shared" ca="1" si="106"/>
        <v>3.484730256768994E-2</v>
      </c>
    </row>
    <row r="6695" spans="2:7" x14ac:dyDescent="0.2">
      <c r="B6695" s="149">
        <v>33926</v>
      </c>
      <c r="C6695" s="61">
        <v>19.835003</v>
      </c>
      <c r="D6695">
        <v>-4.1666461326766241E-2</v>
      </c>
      <c r="E6695">
        <v>-4.1666461326766241E-2</v>
      </c>
      <c r="F6695">
        <v>6693</v>
      </c>
      <c r="G6695">
        <f t="shared" ca="1" si="106"/>
        <v>-4.3326646167597986E-3</v>
      </c>
    </row>
    <row r="6696" spans="2:7" x14ac:dyDescent="0.2">
      <c r="B6696" s="149">
        <v>33925</v>
      </c>
      <c r="C6696" s="61">
        <v>20.697389999999999</v>
      </c>
      <c r="D6696">
        <v>0</v>
      </c>
      <c r="E6696">
        <v>0</v>
      </c>
      <c r="F6696">
        <v>6694</v>
      </c>
      <c r="G6696">
        <f t="shared" ca="1" si="106"/>
        <v>-1.8019119742773655E-2</v>
      </c>
    </row>
    <row r="6697" spans="2:7" x14ac:dyDescent="0.2">
      <c r="B6697" s="149">
        <v>33924</v>
      </c>
      <c r="C6697" s="61">
        <v>20.697389999999999</v>
      </c>
      <c r="D6697">
        <v>0</v>
      </c>
      <c r="E6697">
        <v>0</v>
      </c>
      <c r="F6697">
        <v>6695</v>
      </c>
      <c r="G6697">
        <f t="shared" ca="1" si="106"/>
        <v>9.6122008008202031E-3</v>
      </c>
    </row>
    <row r="6698" spans="2:7" x14ac:dyDescent="0.2">
      <c r="B6698" s="149">
        <v>33921</v>
      </c>
      <c r="C6698" s="61">
        <v>20.697389999999999</v>
      </c>
      <c r="D6698">
        <v>-4.0000211504882303E-2</v>
      </c>
      <c r="E6698">
        <v>-4.0000211504882303E-2</v>
      </c>
      <c r="F6698">
        <v>6696</v>
      </c>
      <c r="G6698">
        <f t="shared" ca="1" si="106"/>
        <v>-6.9658452635975254E-2</v>
      </c>
    </row>
    <row r="6699" spans="2:7" x14ac:dyDescent="0.2">
      <c r="B6699" s="149">
        <v>33920</v>
      </c>
      <c r="C6699" s="61">
        <v>21.559785999999999</v>
      </c>
      <c r="D6699">
        <v>5.820130594920693E-2</v>
      </c>
      <c r="E6699">
        <v>5.820130594920693E-2</v>
      </c>
      <c r="F6699">
        <v>6697</v>
      </c>
      <c r="G6699">
        <f t="shared" ca="1" si="106"/>
        <v>-1.9168639568728767E-2</v>
      </c>
    </row>
    <row r="6700" spans="2:7" x14ac:dyDescent="0.2">
      <c r="B6700" s="149">
        <v>33919</v>
      </c>
      <c r="C6700" s="61">
        <v>20.373992999999999</v>
      </c>
      <c r="D6700">
        <v>-3.5714316140228214E-2</v>
      </c>
      <c r="E6700">
        <v>-3.5714316140228214E-2</v>
      </c>
      <c r="F6700">
        <v>6698</v>
      </c>
      <c r="G6700">
        <f t="shared" ca="1" si="106"/>
        <v>2.8248394457849685E-2</v>
      </c>
    </row>
    <row r="6701" spans="2:7" x14ac:dyDescent="0.2">
      <c r="B6701" s="149">
        <v>33918</v>
      </c>
      <c r="C6701" s="61">
        <v>21.128585999999999</v>
      </c>
      <c r="D6701">
        <v>0</v>
      </c>
      <c r="E6701">
        <v>0</v>
      </c>
      <c r="F6701">
        <v>6699</v>
      </c>
      <c r="G6701">
        <f t="shared" ca="1" si="106"/>
        <v>4.8452889504475731E-2</v>
      </c>
    </row>
    <row r="6702" spans="2:7" x14ac:dyDescent="0.2">
      <c r="B6702" s="149">
        <v>33917</v>
      </c>
      <c r="C6702" s="61">
        <v>21.128585999999999</v>
      </c>
      <c r="D6702">
        <v>-8.4112056354156278E-2</v>
      </c>
      <c r="E6702">
        <v>-8.4112056354156278E-2</v>
      </c>
      <c r="F6702">
        <v>6700</v>
      </c>
      <c r="G6702">
        <f t="shared" ca="1" si="106"/>
        <v>-5.7730045322508979E-2</v>
      </c>
    </row>
    <row r="6703" spans="2:7" x14ac:dyDescent="0.2">
      <c r="B6703" s="149">
        <v>33914</v>
      </c>
      <c r="C6703" s="61">
        <v>23.068964000000001</v>
      </c>
      <c r="D6703">
        <v>-0.13709698384458546</v>
      </c>
      <c r="E6703">
        <v>-0.13709698384458546</v>
      </c>
      <c r="F6703">
        <v>6701</v>
      </c>
      <c r="G6703">
        <f t="shared" ca="1" si="106"/>
        <v>1.7798868540865778E-2</v>
      </c>
    </row>
    <row r="6704" spans="2:7" x14ac:dyDescent="0.2">
      <c r="B6704" s="149">
        <v>33913</v>
      </c>
      <c r="C6704" s="61">
        <v>26.734133</v>
      </c>
      <c r="D6704">
        <v>-3.5019514101137669E-2</v>
      </c>
      <c r="E6704">
        <v>-3.5019514101137669E-2</v>
      </c>
      <c r="F6704">
        <v>6702</v>
      </c>
      <c r="G6704">
        <f t="shared" ca="1" si="106"/>
        <v>-9.8569860943381882E-2</v>
      </c>
    </row>
    <row r="6705" spans="2:7" x14ac:dyDescent="0.2">
      <c r="B6705" s="149">
        <v>33912</v>
      </c>
      <c r="C6705" s="61">
        <v>27.704325000000001</v>
      </c>
      <c r="D6705">
        <v>-1.9083877435500947E-2</v>
      </c>
      <c r="E6705">
        <v>-1.9083877435500947E-2</v>
      </c>
      <c r="F6705">
        <v>6703</v>
      </c>
      <c r="G6705">
        <f t="shared" ca="1" si="106"/>
        <v>1.9769209293243042E-3</v>
      </c>
    </row>
    <row r="6706" spans="2:7" x14ac:dyDescent="0.2">
      <c r="B6706" s="149">
        <v>33911</v>
      </c>
      <c r="C6706" s="61">
        <v>28.243317000000001</v>
      </c>
      <c r="D6706">
        <v>1.1582947832017633E-2</v>
      </c>
      <c r="E6706">
        <v>1.1582947832017633E-2</v>
      </c>
      <c r="F6706">
        <v>6704</v>
      </c>
      <c r="G6706">
        <f t="shared" ca="1" si="106"/>
        <v>5.3007140404353073E-2</v>
      </c>
    </row>
    <row r="6707" spans="2:7" x14ac:dyDescent="0.2">
      <c r="B6707" s="149">
        <v>33910</v>
      </c>
      <c r="C6707" s="61">
        <v>27.919922</v>
      </c>
      <c r="D6707">
        <v>0</v>
      </c>
      <c r="E6707">
        <v>0</v>
      </c>
      <c r="F6707">
        <v>6705</v>
      </c>
      <c r="G6707">
        <f t="shared" ca="1" si="106"/>
        <v>-3.1258818760925559E-2</v>
      </c>
    </row>
    <row r="6708" spans="2:7" x14ac:dyDescent="0.2">
      <c r="B6708" s="149">
        <v>33907</v>
      </c>
      <c r="C6708" s="61">
        <v>27.919922</v>
      </c>
      <c r="D6708">
        <v>-3.8459787447540118E-3</v>
      </c>
      <c r="E6708">
        <v>-3.8459787447540118E-3</v>
      </c>
      <c r="F6708">
        <v>6706</v>
      </c>
      <c r="G6708">
        <f t="shared" ca="1" si="106"/>
        <v>-7.8819894651734708E-4</v>
      </c>
    </row>
    <row r="6709" spans="2:7" x14ac:dyDescent="0.2">
      <c r="B6709" s="149">
        <v>33906</v>
      </c>
      <c r="C6709" s="61">
        <v>28.027716000000002</v>
      </c>
      <c r="D6709">
        <v>-3.8313500805902461E-3</v>
      </c>
      <c r="E6709">
        <v>-3.8313500805902461E-3</v>
      </c>
      <c r="F6709">
        <v>6707</v>
      </c>
      <c r="G6709">
        <f t="shared" ca="1" si="106"/>
        <v>-2.7382076971473324E-2</v>
      </c>
    </row>
    <row r="6710" spans="2:7" x14ac:dyDescent="0.2">
      <c r="B6710" s="149">
        <v>33905</v>
      </c>
      <c r="C6710" s="61">
        <v>28.135513</v>
      </c>
      <c r="D6710">
        <v>-2.6119426491546964E-2</v>
      </c>
      <c r="E6710">
        <v>-2.6119426491546964E-2</v>
      </c>
      <c r="F6710">
        <v>6708</v>
      </c>
      <c r="G6710">
        <f t="shared" ca="1" si="106"/>
        <v>1.6677564674396368E-2</v>
      </c>
    </row>
    <row r="6711" spans="2:7" x14ac:dyDescent="0.2">
      <c r="B6711" s="149">
        <v>33904</v>
      </c>
      <c r="C6711" s="61">
        <v>28.890105999999999</v>
      </c>
      <c r="D6711">
        <v>0</v>
      </c>
      <c r="E6711">
        <v>0</v>
      </c>
      <c r="F6711">
        <v>6709</v>
      </c>
      <c r="G6711">
        <f t="shared" ca="1" si="106"/>
        <v>6.0623689412914799E-3</v>
      </c>
    </row>
    <row r="6712" spans="2:7" x14ac:dyDescent="0.2">
      <c r="B6712" s="149">
        <v>33903</v>
      </c>
      <c r="C6712" s="61">
        <v>28.890105999999999</v>
      </c>
      <c r="D6712">
        <v>0</v>
      </c>
      <c r="E6712">
        <v>0</v>
      </c>
      <c r="F6712">
        <v>6710</v>
      </c>
      <c r="G6712">
        <f t="shared" ca="1" si="106"/>
        <v>-2.1513011105499375E-2</v>
      </c>
    </row>
    <row r="6713" spans="2:7" x14ac:dyDescent="0.2">
      <c r="B6713" s="149">
        <v>33900</v>
      </c>
      <c r="C6713" s="61">
        <v>28.890105999999999</v>
      </c>
      <c r="D6713">
        <v>0</v>
      </c>
      <c r="E6713">
        <v>0</v>
      </c>
      <c r="F6713">
        <v>6711</v>
      </c>
      <c r="G6713">
        <f t="shared" ca="1" si="106"/>
        <v>5.7631745450274149E-3</v>
      </c>
    </row>
    <row r="6714" spans="2:7" x14ac:dyDescent="0.2">
      <c r="B6714" s="149">
        <v>33899</v>
      </c>
      <c r="C6714" s="61">
        <v>28.890105999999999</v>
      </c>
      <c r="D6714">
        <v>0</v>
      </c>
      <c r="E6714">
        <v>0</v>
      </c>
      <c r="F6714">
        <v>6712</v>
      </c>
      <c r="G6714">
        <f t="shared" ca="1" si="106"/>
        <v>-3.1536061669580444E-2</v>
      </c>
    </row>
    <row r="6715" spans="2:7" x14ac:dyDescent="0.2">
      <c r="B6715" s="149">
        <v>33898</v>
      </c>
      <c r="C6715" s="61">
        <v>28.890105999999999</v>
      </c>
      <c r="D6715">
        <v>-3.5971189892824058E-2</v>
      </c>
      <c r="E6715">
        <v>-3.5971189892824058E-2</v>
      </c>
      <c r="F6715">
        <v>6713</v>
      </c>
      <c r="G6715">
        <f t="shared" ca="1" si="106"/>
        <v>5.4668379094803005E-3</v>
      </c>
    </row>
    <row r="6716" spans="2:7" x14ac:dyDescent="0.2">
      <c r="B6716" s="149">
        <v>33897</v>
      </c>
      <c r="C6716" s="61">
        <v>29.968094000000001</v>
      </c>
      <c r="D6716">
        <v>-1.4184669659148084E-2</v>
      </c>
      <c r="E6716">
        <v>-1.4184669659148084E-2</v>
      </c>
      <c r="F6716">
        <v>6714</v>
      </c>
      <c r="G6716">
        <f t="shared" ca="1" si="106"/>
        <v>9.6660007448034994E-3</v>
      </c>
    </row>
    <row r="6717" spans="2:7" x14ac:dyDescent="0.2">
      <c r="B6717" s="149">
        <v>33896</v>
      </c>
      <c r="C6717" s="61">
        <v>30.399298000000002</v>
      </c>
      <c r="D6717">
        <v>0</v>
      </c>
      <c r="E6717">
        <v>0</v>
      </c>
      <c r="F6717">
        <v>6715</v>
      </c>
      <c r="G6717">
        <f t="shared" ca="1" si="106"/>
        <v>-2.1961403641831503E-3</v>
      </c>
    </row>
    <row r="6718" spans="2:7" x14ac:dyDescent="0.2">
      <c r="B6718" s="149">
        <v>33893</v>
      </c>
      <c r="C6718" s="61">
        <v>30.399298000000002</v>
      </c>
      <c r="D6718">
        <v>0</v>
      </c>
      <c r="E6718">
        <v>0</v>
      </c>
      <c r="F6718">
        <v>6716</v>
      </c>
      <c r="G6718">
        <f t="shared" ca="1" si="106"/>
        <v>3.1903242535523235E-2</v>
      </c>
    </row>
    <row r="6719" spans="2:7" x14ac:dyDescent="0.2">
      <c r="B6719" s="149">
        <v>33892</v>
      </c>
      <c r="C6719" s="61">
        <v>30.399298000000002</v>
      </c>
      <c r="D6719">
        <v>7.1430287113622617E-3</v>
      </c>
      <c r="E6719">
        <v>7.1430287113622617E-3</v>
      </c>
      <c r="F6719">
        <v>6717</v>
      </c>
      <c r="G6719">
        <f t="shared" ca="1" si="106"/>
        <v>-6.1049610876599764E-3</v>
      </c>
    </row>
    <row r="6720" spans="2:7" x14ac:dyDescent="0.2">
      <c r="B6720" s="149">
        <v>33891</v>
      </c>
      <c r="C6720" s="61">
        <v>30.183695</v>
      </c>
      <c r="D6720">
        <v>-2.4390326679334842E-2</v>
      </c>
      <c r="E6720">
        <v>-2.4390326679334842E-2</v>
      </c>
      <c r="F6720">
        <v>6718</v>
      </c>
      <c r="G6720">
        <f t="shared" ca="1" si="106"/>
        <v>-6.717633743440582E-2</v>
      </c>
    </row>
    <row r="6721" spans="2:7" x14ac:dyDescent="0.2">
      <c r="B6721" s="149">
        <v>33890</v>
      </c>
      <c r="C6721" s="61">
        <v>30.938289999999999</v>
      </c>
      <c r="D6721">
        <v>1.0563454235391477E-2</v>
      </c>
      <c r="E6721">
        <v>1.0563454235391477E-2</v>
      </c>
      <c r="F6721">
        <v>6719</v>
      </c>
      <c r="G6721">
        <f t="shared" ca="1" si="106"/>
        <v>1.2299837707006408E-2</v>
      </c>
    </row>
    <row r="6722" spans="2:7" x14ac:dyDescent="0.2">
      <c r="B6722" s="149">
        <v>33889</v>
      </c>
      <c r="C6722" s="61">
        <v>30.614891</v>
      </c>
      <c r="D6722">
        <v>-1.388877302170452E-2</v>
      </c>
      <c r="E6722">
        <v>-1.388877302170452E-2</v>
      </c>
      <c r="F6722">
        <v>6720</v>
      </c>
      <c r="G6722">
        <f t="shared" ca="1" si="106"/>
        <v>7.0299333839703576E-2</v>
      </c>
    </row>
    <row r="6723" spans="2:7" x14ac:dyDescent="0.2">
      <c r="B6723" s="149">
        <v>33886</v>
      </c>
      <c r="C6723" s="61">
        <v>31.046082999999999</v>
      </c>
      <c r="D6723">
        <v>1.4084387888233844E-2</v>
      </c>
      <c r="E6723">
        <v>1.4084387888233844E-2</v>
      </c>
      <c r="F6723">
        <v>6721</v>
      </c>
      <c r="G6723">
        <f t="shared" ref="G6723:G6786" ca="1" si="107">_xlfn.NORM.INV(RAND(),$N$5,$N$6)</f>
        <v>-3.6261381953978801E-2</v>
      </c>
    </row>
    <row r="6724" spans="2:7" x14ac:dyDescent="0.2">
      <c r="B6724" s="149">
        <v>33885</v>
      </c>
      <c r="C6724" s="61">
        <v>30.614891</v>
      </c>
      <c r="D6724">
        <v>-1.388877302170452E-2</v>
      </c>
      <c r="E6724">
        <v>-1.388877302170452E-2</v>
      </c>
      <c r="F6724">
        <v>6722</v>
      </c>
      <c r="G6724">
        <f t="shared" ca="1" si="107"/>
        <v>8.2139246877982776E-3</v>
      </c>
    </row>
    <row r="6725" spans="2:7" x14ac:dyDescent="0.2">
      <c r="B6725" s="149">
        <v>33884</v>
      </c>
      <c r="C6725" s="61">
        <v>31.046082999999999</v>
      </c>
      <c r="D6725">
        <v>0</v>
      </c>
      <c r="E6725">
        <v>0</v>
      </c>
      <c r="F6725">
        <v>6723</v>
      </c>
      <c r="G6725">
        <f t="shared" ca="1" si="107"/>
        <v>1.6050874328221894E-2</v>
      </c>
    </row>
    <row r="6726" spans="2:7" x14ac:dyDescent="0.2">
      <c r="B6726" s="149">
        <v>33883</v>
      </c>
      <c r="C6726" s="61">
        <v>31.046082999999999</v>
      </c>
      <c r="D6726">
        <v>-1.3698674091281107E-2</v>
      </c>
      <c r="E6726">
        <v>-1.3698674091281107E-2</v>
      </c>
      <c r="F6726">
        <v>6724</v>
      </c>
      <c r="G6726">
        <f t="shared" ca="1" si="107"/>
        <v>-1.973272577188662E-2</v>
      </c>
    </row>
    <row r="6727" spans="2:7" x14ac:dyDescent="0.2">
      <c r="B6727" s="149">
        <v>33882</v>
      </c>
      <c r="C6727" s="61">
        <v>31.47728</v>
      </c>
      <c r="D6727">
        <v>0</v>
      </c>
      <c r="E6727">
        <v>0</v>
      </c>
      <c r="F6727">
        <v>6725</v>
      </c>
      <c r="G6727">
        <f t="shared" ca="1" si="107"/>
        <v>2.8772203457658199E-2</v>
      </c>
    </row>
    <row r="6728" spans="2:7" x14ac:dyDescent="0.2">
      <c r="B6728" s="149">
        <v>33879</v>
      </c>
      <c r="C6728" s="61">
        <v>31.47728</v>
      </c>
      <c r="D6728">
        <v>0</v>
      </c>
      <c r="E6728">
        <v>0</v>
      </c>
      <c r="F6728">
        <v>6726</v>
      </c>
      <c r="G6728">
        <f t="shared" ca="1" si="107"/>
        <v>4.309732677768064E-3</v>
      </c>
    </row>
    <row r="6729" spans="2:7" x14ac:dyDescent="0.2">
      <c r="B6729" s="149">
        <v>33878</v>
      </c>
      <c r="C6729" s="61">
        <v>31.47728</v>
      </c>
      <c r="D6729">
        <v>6.8963002320091725E-3</v>
      </c>
      <c r="E6729">
        <v>6.8963002320091725E-3</v>
      </c>
      <c r="F6729">
        <v>6727</v>
      </c>
      <c r="G6729">
        <f t="shared" ca="1" si="107"/>
        <v>7.9500197343856799E-3</v>
      </c>
    </row>
    <row r="6730" spans="2:7" x14ac:dyDescent="0.2">
      <c r="B6730" s="149">
        <v>33877</v>
      </c>
      <c r="C6730" s="61">
        <v>31.261690000000002</v>
      </c>
      <c r="D6730">
        <v>3.5714480947412218E-2</v>
      </c>
      <c r="E6730">
        <v>3.5714480947412218E-2</v>
      </c>
      <c r="F6730">
        <v>6728</v>
      </c>
      <c r="G6730">
        <f t="shared" ca="1" si="107"/>
        <v>1.5279668957890048E-3</v>
      </c>
    </row>
    <row r="6731" spans="2:7" x14ac:dyDescent="0.2">
      <c r="B6731" s="149">
        <v>33876</v>
      </c>
      <c r="C6731" s="61">
        <v>30.183695</v>
      </c>
      <c r="D6731">
        <v>-1.4084518543606766E-2</v>
      </c>
      <c r="E6731">
        <v>-1.4084518543606766E-2</v>
      </c>
      <c r="F6731">
        <v>6729</v>
      </c>
      <c r="G6731">
        <f t="shared" ca="1" si="107"/>
        <v>-1.3277168974350924E-2</v>
      </c>
    </row>
    <row r="6732" spans="2:7" x14ac:dyDescent="0.2">
      <c r="B6732" s="149">
        <v>33875</v>
      </c>
      <c r="C6732" s="61">
        <v>30.614891</v>
      </c>
      <c r="D6732">
        <v>0</v>
      </c>
      <c r="E6732">
        <v>0</v>
      </c>
      <c r="F6732">
        <v>6730</v>
      </c>
      <c r="G6732">
        <f t="shared" ca="1" si="107"/>
        <v>5.1023613491972056E-3</v>
      </c>
    </row>
    <row r="6733" spans="2:7" x14ac:dyDescent="0.2">
      <c r="B6733" s="149">
        <v>33872</v>
      </c>
      <c r="C6733" s="61">
        <v>30.614891</v>
      </c>
      <c r="D6733">
        <v>0</v>
      </c>
      <c r="E6733">
        <v>0</v>
      </c>
      <c r="F6733">
        <v>6731</v>
      </c>
      <c r="G6733">
        <f t="shared" ca="1" si="107"/>
        <v>-7.7861288961889007E-3</v>
      </c>
    </row>
    <row r="6734" spans="2:7" x14ac:dyDescent="0.2">
      <c r="B6734" s="149">
        <v>33871</v>
      </c>
      <c r="C6734" s="61">
        <v>30.614891</v>
      </c>
      <c r="D6734">
        <v>0</v>
      </c>
      <c r="E6734">
        <v>0</v>
      </c>
      <c r="F6734">
        <v>6732</v>
      </c>
      <c r="G6734">
        <f t="shared" ca="1" si="107"/>
        <v>-2.1242134803596911E-3</v>
      </c>
    </row>
    <row r="6735" spans="2:7" x14ac:dyDescent="0.2">
      <c r="B6735" s="149">
        <v>33870</v>
      </c>
      <c r="C6735" s="61">
        <v>30.614891</v>
      </c>
      <c r="D6735">
        <v>0</v>
      </c>
      <c r="E6735">
        <v>0</v>
      </c>
      <c r="F6735">
        <v>6733</v>
      </c>
      <c r="G6735">
        <f t="shared" ca="1" si="107"/>
        <v>5.1263838515028089E-2</v>
      </c>
    </row>
    <row r="6736" spans="2:7" x14ac:dyDescent="0.2">
      <c r="B6736" s="149">
        <v>33869</v>
      </c>
      <c r="C6736" s="61">
        <v>30.614891</v>
      </c>
      <c r="D6736">
        <v>1.4285726118024977E-2</v>
      </c>
      <c r="E6736">
        <v>1.4285726118024977E-2</v>
      </c>
      <c r="F6736">
        <v>6734</v>
      </c>
      <c r="G6736">
        <f t="shared" ca="1" si="107"/>
        <v>-4.415030344076503E-2</v>
      </c>
    </row>
    <row r="6737" spans="2:7" x14ac:dyDescent="0.2">
      <c r="B6737" s="149">
        <v>33868</v>
      </c>
      <c r="C6737" s="61">
        <v>30.183695</v>
      </c>
      <c r="D6737">
        <v>-2.7777674884139146E-2</v>
      </c>
      <c r="E6737">
        <v>-2.7777674884139146E-2</v>
      </c>
      <c r="F6737">
        <v>6735</v>
      </c>
      <c r="G6737">
        <f t="shared" ca="1" si="107"/>
        <v>-6.8879429229406791E-2</v>
      </c>
    </row>
    <row r="6738" spans="2:7" x14ac:dyDescent="0.2">
      <c r="B6738" s="149">
        <v>33865</v>
      </c>
      <c r="C6738" s="61">
        <v>31.046082999999999</v>
      </c>
      <c r="D6738">
        <v>-2.7027021097906431E-2</v>
      </c>
      <c r="E6738">
        <v>-2.7027021097906431E-2</v>
      </c>
      <c r="F6738">
        <v>6736</v>
      </c>
      <c r="G6738">
        <f t="shared" ca="1" si="107"/>
        <v>-2.6861780754218862E-3</v>
      </c>
    </row>
    <row r="6739" spans="2:7" x14ac:dyDescent="0.2">
      <c r="B6739" s="149">
        <v>33864</v>
      </c>
      <c r="C6739" s="61">
        <v>31.908473999999998</v>
      </c>
      <c r="D6739">
        <v>-1.333352875891518E-2</v>
      </c>
      <c r="E6739">
        <v>-1.333352875891518E-2</v>
      </c>
      <c r="F6739">
        <v>6737</v>
      </c>
      <c r="G6739">
        <f t="shared" ca="1" si="107"/>
        <v>-1.9008882752067128E-4</v>
      </c>
    </row>
    <row r="6740" spans="2:7" x14ac:dyDescent="0.2">
      <c r="B6740" s="149">
        <v>33863</v>
      </c>
      <c r="C6740" s="61">
        <v>32.339675999999997</v>
      </c>
      <c r="D6740">
        <v>-1.3157964599906672E-2</v>
      </c>
      <c r="E6740">
        <v>-1.3157964599906672E-2</v>
      </c>
      <c r="F6740">
        <v>6738</v>
      </c>
      <c r="G6740">
        <f t="shared" ca="1" si="107"/>
        <v>-3.3560715878880411E-2</v>
      </c>
    </row>
    <row r="6741" spans="2:7" x14ac:dyDescent="0.2">
      <c r="B6741" s="149">
        <v>33862</v>
      </c>
      <c r="C6741" s="61">
        <v>32.770873999999999</v>
      </c>
      <c r="D6741">
        <v>2.7027303154641649E-2</v>
      </c>
      <c r="E6741">
        <v>2.7027303154641649E-2</v>
      </c>
      <c r="F6741">
        <v>6739</v>
      </c>
      <c r="G6741">
        <f t="shared" ca="1" si="107"/>
        <v>-2.2926460443635218E-2</v>
      </c>
    </row>
    <row r="6742" spans="2:7" x14ac:dyDescent="0.2">
      <c r="B6742" s="149">
        <v>33861</v>
      </c>
      <c r="C6742" s="61">
        <v>31.908473999999998</v>
      </c>
      <c r="D6742">
        <v>1.3698578784443822E-2</v>
      </c>
      <c r="E6742">
        <v>1.3698578784443822E-2</v>
      </c>
      <c r="F6742">
        <v>6740</v>
      </c>
      <c r="G6742">
        <f t="shared" ca="1" si="107"/>
        <v>6.9034801215016151E-2</v>
      </c>
    </row>
    <row r="6743" spans="2:7" x14ac:dyDescent="0.2">
      <c r="B6743" s="149">
        <v>33858</v>
      </c>
      <c r="C6743" s="61">
        <v>31.47728</v>
      </c>
      <c r="D6743">
        <v>-2.6666810143676049E-2</v>
      </c>
      <c r="E6743">
        <v>-2.6666810143676049E-2</v>
      </c>
      <c r="F6743">
        <v>6741</v>
      </c>
      <c r="G6743">
        <f t="shared" ca="1" si="107"/>
        <v>2.0076207191516374E-2</v>
      </c>
    </row>
    <row r="6744" spans="2:7" x14ac:dyDescent="0.2">
      <c r="B6744" s="149">
        <v>33857</v>
      </c>
      <c r="C6744" s="61">
        <v>32.339675999999997</v>
      </c>
      <c r="D6744">
        <v>0</v>
      </c>
      <c r="E6744">
        <v>0</v>
      </c>
      <c r="F6744">
        <v>6742</v>
      </c>
      <c r="G6744">
        <f t="shared" ca="1" si="107"/>
        <v>2.1137134137393241E-2</v>
      </c>
    </row>
    <row r="6745" spans="2:7" x14ac:dyDescent="0.2">
      <c r="B6745" s="149">
        <v>33856</v>
      </c>
      <c r="C6745" s="61">
        <v>32.339675999999997</v>
      </c>
      <c r="D6745">
        <v>5.6338106838270209E-2</v>
      </c>
      <c r="E6745">
        <v>5.6338106838270209E-2</v>
      </c>
      <c r="F6745">
        <v>6743</v>
      </c>
      <c r="G6745">
        <f t="shared" ca="1" si="107"/>
        <v>-1.7757319984620289E-2</v>
      </c>
    </row>
    <row r="6746" spans="2:7" x14ac:dyDescent="0.2">
      <c r="B6746" s="149">
        <v>33855</v>
      </c>
      <c r="C6746" s="61">
        <v>30.614891</v>
      </c>
      <c r="D6746">
        <v>0</v>
      </c>
      <c r="E6746">
        <v>0</v>
      </c>
      <c r="F6746">
        <v>6744</v>
      </c>
      <c r="G6746">
        <f t="shared" ca="1" si="107"/>
        <v>-6.1608445196441007E-2</v>
      </c>
    </row>
    <row r="6747" spans="2:7" x14ac:dyDescent="0.2">
      <c r="B6747" s="149">
        <v>33854</v>
      </c>
      <c r="C6747" s="61">
        <v>30.614891</v>
      </c>
      <c r="D6747">
        <v>2.1582854084747579E-2</v>
      </c>
      <c r="E6747">
        <v>2.1582854084747579E-2</v>
      </c>
      <c r="F6747">
        <v>6745</v>
      </c>
      <c r="G6747">
        <f t="shared" ca="1" si="107"/>
        <v>2.4207911935829888E-2</v>
      </c>
    </row>
    <row r="6748" spans="2:7" x14ac:dyDescent="0.2">
      <c r="B6748" s="149">
        <v>33851</v>
      </c>
      <c r="C6748" s="61">
        <v>29.968094000000001</v>
      </c>
      <c r="D6748">
        <v>2.2058879451418604E-2</v>
      </c>
      <c r="E6748">
        <v>2.2058879451418604E-2</v>
      </c>
      <c r="F6748">
        <v>6746</v>
      </c>
      <c r="G6748">
        <f t="shared" ca="1" si="107"/>
        <v>4.3481308481944453E-2</v>
      </c>
    </row>
    <row r="6749" spans="2:7" x14ac:dyDescent="0.2">
      <c r="B6749" s="149">
        <v>33850</v>
      </c>
      <c r="C6749" s="61">
        <v>29.321299</v>
      </c>
      <c r="D6749">
        <v>7.4072763398103361E-3</v>
      </c>
      <c r="E6749">
        <v>7.4072763398103361E-3</v>
      </c>
      <c r="F6749">
        <v>6747</v>
      </c>
      <c r="G6749">
        <f t="shared" ca="1" si="107"/>
        <v>1.7126593166479818E-2</v>
      </c>
    </row>
    <row r="6750" spans="2:7" x14ac:dyDescent="0.2">
      <c r="B6750" s="149">
        <v>33849</v>
      </c>
      <c r="C6750" s="61">
        <v>29.105705</v>
      </c>
      <c r="D6750">
        <v>-2.8776905197908157E-2</v>
      </c>
      <c r="E6750">
        <v>-2.8776905197908157E-2</v>
      </c>
      <c r="F6750">
        <v>6748</v>
      </c>
      <c r="G6750">
        <f t="shared" ca="1" si="107"/>
        <v>1.9266016855320301E-2</v>
      </c>
    </row>
    <row r="6751" spans="2:7" x14ac:dyDescent="0.2">
      <c r="B6751" s="149">
        <v>33848</v>
      </c>
      <c r="C6751" s="61">
        <v>29.968094000000001</v>
      </c>
      <c r="D6751">
        <v>1.4598313533526948E-2</v>
      </c>
      <c r="E6751">
        <v>1.4598313533526948E-2</v>
      </c>
      <c r="F6751">
        <v>6749</v>
      </c>
      <c r="G6751">
        <f t="shared" ca="1" si="107"/>
        <v>1.1357927032347906E-2</v>
      </c>
    </row>
    <row r="6752" spans="2:7" x14ac:dyDescent="0.2">
      <c r="B6752" s="149">
        <v>33847</v>
      </c>
      <c r="C6752" s="61">
        <v>29.536905000000001</v>
      </c>
      <c r="D6752">
        <v>0</v>
      </c>
      <c r="E6752">
        <v>0</v>
      </c>
      <c r="F6752">
        <v>6750</v>
      </c>
      <c r="G6752">
        <f t="shared" ca="1" si="107"/>
        <v>-7.5275698084058609E-3</v>
      </c>
    </row>
    <row r="6753" spans="2:7" x14ac:dyDescent="0.2">
      <c r="B6753" s="149">
        <v>33844</v>
      </c>
      <c r="C6753" s="61">
        <v>29.536905000000001</v>
      </c>
      <c r="D6753">
        <v>6.2015588887147068E-2</v>
      </c>
      <c r="E6753">
        <v>6.2015588887147068E-2</v>
      </c>
      <c r="F6753">
        <v>6751</v>
      </c>
      <c r="G6753">
        <f t="shared" ca="1" si="107"/>
        <v>-3.0538630709502343E-2</v>
      </c>
    </row>
    <row r="6754" spans="2:7" x14ac:dyDescent="0.2">
      <c r="B6754" s="149">
        <v>33843</v>
      </c>
      <c r="C6754" s="61">
        <v>27.81212</v>
      </c>
      <c r="D6754">
        <v>-3.8611139386420749E-3</v>
      </c>
      <c r="E6754">
        <v>-3.8611139386420749E-3</v>
      </c>
      <c r="F6754">
        <v>6752</v>
      </c>
      <c r="G6754">
        <f t="shared" ca="1" si="107"/>
        <v>-5.1271596300053533E-2</v>
      </c>
    </row>
    <row r="6755" spans="2:7" x14ac:dyDescent="0.2">
      <c r="B6755" s="149">
        <v>33842</v>
      </c>
      <c r="C6755" s="61">
        <v>27.919922</v>
      </c>
      <c r="D6755">
        <v>-7.6625935343705969E-3</v>
      </c>
      <c r="E6755">
        <v>-7.6625935343705969E-3</v>
      </c>
      <c r="F6755">
        <v>6753</v>
      </c>
      <c r="G6755">
        <f t="shared" ca="1" si="107"/>
        <v>8.8403544791102861E-3</v>
      </c>
    </row>
    <row r="6756" spans="2:7" x14ac:dyDescent="0.2">
      <c r="B6756" s="149">
        <v>33841</v>
      </c>
      <c r="C6756" s="61">
        <v>28.135513</v>
      </c>
      <c r="D6756">
        <v>-4.0441114153912494E-2</v>
      </c>
      <c r="E6756">
        <v>-4.0441114153912494E-2</v>
      </c>
      <c r="F6756">
        <v>6754</v>
      </c>
      <c r="G6756">
        <f t="shared" ca="1" si="107"/>
        <v>-6.1225131598233624E-2</v>
      </c>
    </row>
    <row r="6757" spans="2:7" x14ac:dyDescent="0.2">
      <c r="B6757" s="149">
        <v>33840</v>
      </c>
      <c r="C6757" s="61">
        <v>29.321299</v>
      </c>
      <c r="D6757">
        <v>7.4072763398103361E-3</v>
      </c>
      <c r="E6757">
        <v>7.4072763398103361E-3</v>
      </c>
      <c r="F6757">
        <v>6755</v>
      </c>
      <c r="G6757">
        <f t="shared" ca="1" si="107"/>
        <v>-2.2169095730906186E-2</v>
      </c>
    </row>
    <row r="6758" spans="2:7" x14ac:dyDescent="0.2">
      <c r="B6758" s="149">
        <v>33837</v>
      </c>
      <c r="C6758" s="61">
        <v>29.105705</v>
      </c>
      <c r="D6758">
        <v>0</v>
      </c>
      <c r="E6758">
        <v>0</v>
      </c>
      <c r="F6758">
        <v>6756</v>
      </c>
      <c r="G6758">
        <f t="shared" ca="1" si="107"/>
        <v>-1.5614697527429292E-2</v>
      </c>
    </row>
    <row r="6759" spans="2:7" x14ac:dyDescent="0.2">
      <c r="B6759" s="149">
        <v>33836</v>
      </c>
      <c r="C6759" s="61">
        <v>29.105705</v>
      </c>
      <c r="D6759">
        <v>-7.3528120292351102E-3</v>
      </c>
      <c r="E6759">
        <v>-7.3528120292351102E-3</v>
      </c>
      <c r="F6759">
        <v>6757</v>
      </c>
      <c r="G6759">
        <f t="shared" ca="1" si="107"/>
        <v>-4.3624385524409517E-2</v>
      </c>
    </row>
    <row r="6760" spans="2:7" x14ac:dyDescent="0.2">
      <c r="B6760" s="149">
        <v>33835</v>
      </c>
      <c r="C6760" s="61">
        <v>29.321299</v>
      </c>
      <c r="D6760">
        <v>1.4925282724819369E-2</v>
      </c>
      <c r="E6760">
        <v>1.4925282724819369E-2</v>
      </c>
      <c r="F6760">
        <v>6758</v>
      </c>
      <c r="G6760">
        <f t="shared" ca="1" si="107"/>
        <v>-1.0958416249177039E-2</v>
      </c>
    </row>
    <row r="6761" spans="2:7" x14ac:dyDescent="0.2">
      <c r="B6761" s="149">
        <v>33834</v>
      </c>
      <c r="C6761" s="61">
        <v>28.890105999999999</v>
      </c>
      <c r="D6761">
        <v>2.2900603353352519E-2</v>
      </c>
      <c r="E6761">
        <v>2.2900603353352519E-2</v>
      </c>
      <c r="F6761">
        <v>6759</v>
      </c>
      <c r="G6761">
        <f t="shared" ca="1" si="107"/>
        <v>-6.3567018607487896E-2</v>
      </c>
    </row>
    <row r="6762" spans="2:7" x14ac:dyDescent="0.2">
      <c r="B6762" s="149">
        <v>33833</v>
      </c>
      <c r="C6762" s="61">
        <v>28.243317000000001</v>
      </c>
      <c r="D6762">
        <v>2.3437517835127267E-2</v>
      </c>
      <c r="E6762">
        <v>2.3437517835127267E-2</v>
      </c>
      <c r="F6762">
        <v>6760</v>
      </c>
      <c r="G6762">
        <f t="shared" ca="1" si="107"/>
        <v>-1.5251662101293324E-4</v>
      </c>
    </row>
    <row r="6763" spans="2:7" x14ac:dyDescent="0.2">
      <c r="B6763" s="149">
        <v>33830</v>
      </c>
      <c r="C6763" s="61">
        <v>27.596523000000001</v>
      </c>
      <c r="D6763">
        <v>3.2258012631268096E-2</v>
      </c>
      <c r="E6763">
        <v>3.2258012631268096E-2</v>
      </c>
      <c r="F6763">
        <v>6761</v>
      </c>
      <c r="G6763">
        <f t="shared" ca="1" si="107"/>
        <v>-8.7048459530046033E-3</v>
      </c>
    </row>
    <row r="6764" spans="2:7" x14ac:dyDescent="0.2">
      <c r="B6764" s="149">
        <v>33829</v>
      </c>
      <c r="C6764" s="61">
        <v>26.734133</v>
      </c>
      <c r="D6764">
        <v>0</v>
      </c>
      <c r="E6764">
        <v>0</v>
      </c>
      <c r="F6764">
        <v>6762</v>
      </c>
      <c r="G6764">
        <f t="shared" ca="1" si="107"/>
        <v>-1.1962100488088837E-3</v>
      </c>
    </row>
    <row r="6765" spans="2:7" x14ac:dyDescent="0.2">
      <c r="B6765" s="149">
        <v>33828</v>
      </c>
      <c r="C6765" s="61">
        <v>26.734133</v>
      </c>
      <c r="D6765">
        <v>-4.0161413108309738E-3</v>
      </c>
      <c r="E6765">
        <v>-4.0161413108309738E-3</v>
      </c>
      <c r="F6765">
        <v>6763</v>
      </c>
      <c r="G6765">
        <f t="shared" ca="1" si="107"/>
        <v>-5.8404546412920482E-3</v>
      </c>
    </row>
    <row r="6766" spans="2:7" x14ac:dyDescent="0.2">
      <c r="B6766" s="149">
        <v>33827</v>
      </c>
      <c r="C6766" s="61">
        <v>26.841933999999998</v>
      </c>
      <c r="D6766">
        <v>4.0323357409794616E-3</v>
      </c>
      <c r="E6766">
        <v>4.0323357409794616E-3</v>
      </c>
      <c r="F6766">
        <v>6764</v>
      </c>
      <c r="G6766">
        <f t="shared" ca="1" si="107"/>
        <v>-4.7029807515965791E-2</v>
      </c>
    </row>
    <row r="6767" spans="2:7" x14ac:dyDescent="0.2">
      <c r="B6767" s="149">
        <v>33826</v>
      </c>
      <c r="C6767" s="61">
        <v>26.734133</v>
      </c>
      <c r="D6767">
        <v>-7.9998952123004879E-3</v>
      </c>
      <c r="E6767">
        <v>-7.9998952123004879E-3</v>
      </c>
      <c r="F6767">
        <v>6765</v>
      </c>
      <c r="G6767">
        <f t="shared" ca="1" si="107"/>
        <v>2.8882816709982228E-2</v>
      </c>
    </row>
    <row r="6768" spans="2:7" x14ac:dyDescent="0.2">
      <c r="B6768" s="149">
        <v>33823</v>
      </c>
      <c r="C6768" s="61">
        <v>26.949728</v>
      </c>
      <c r="D6768">
        <v>5.0420252244501827E-2</v>
      </c>
      <c r="E6768">
        <v>5.0420252244501827E-2</v>
      </c>
      <c r="F6768">
        <v>6766</v>
      </c>
      <c r="G6768">
        <f t="shared" ca="1" si="107"/>
        <v>2.6415099219142923E-2</v>
      </c>
    </row>
    <row r="6769" spans="2:7" x14ac:dyDescent="0.2">
      <c r="B6769" s="149">
        <v>33822</v>
      </c>
      <c r="C6769" s="61">
        <v>25.656139</v>
      </c>
      <c r="D6769">
        <v>-5.5555672125721205E-2</v>
      </c>
      <c r="E6769">
        <v>-5.5555672125721205E-2</v>
      </c>
      <c r="F6769">
        <v>6767</v>
      </c>
      <c r="G6769">
        <f t="shared" ca="1" si="107"/>
        <v>-1.0968045169289859E-2</v>
      </c>
    </row>
    <row r="6770" spans="2:7" x14ac:dyDescent="0.2">
      <c r="B6770" s="149">
        <v>33821</v>
      </c>
      <c r="C6770" s="61">
        <v>27.165327000000001</v>
      </c>
      <c r="D6770">
        <v>0</v>
      </c>
      <c r="E6770">
        <v>0</v>
      </c>
      <c r="F6770">
        <v>6768</v>
      </c>
      <c r="G6770">
        <f t="shared" ca="1" si="107"/>
        <v>5.3814220350227815E-2</v>
      </c>
    </row>
    <row r="6771" spans="2:7" x14ac:dyDescent="0.2">
      <c r="B6771" s="149">
        <v>33820</v>
      </c>
      <c r="C6771" s="61">
        <v>27.165327000000001</v>
      </c>
      <c r="D6771">
        <v>-7.8739855528615083E-3</v>
      </c>
      <c r="E6771">
        <v>-7.8739855528615083E-3</v>
      </c>
      <c r="F6771">
        <v>6769</v>
      </c>
      <c r="G6771">
        <f t="shared" ca="1" si="107"/>
        <v>2.5075792157917633E-2</v>
      </c>
    </row>
    <row r="6772" spans="2:7" x14ac:dyDescent="0.2">
      <c r="B6772" s="149">
        <v>33819</v>
      </c>
      <c r="C6772" s="61">
        <v>27.380924</v>
      </c>
      <c r="D6772">
        <v>-7.8125421814915219E-3</v>
      </c>
      <c r="E6772">
        <v>-7.8125421814915219E-3</v>
      </c>
      <c r="F6772">
        <v>6770</v>
      </c>
      <c r="G6772">
        <f t="shared" ca="1" si="107"/>
        <v>2.9374294666733303E-2</v>
      </c>
    </row>
    <row r="6773" spans="2:7" x14ac:dyDescent="0.2">
      <c r="B6773" s="149">
        <v>33816</v>
      </c>
      <c r="C6773" s="61">
        <v>27.596523000000001</v>
      </c>
      <c r="D6773">
        <v>1.5873028143559616E-2</v>
      </c>
      <c r="E6773">
        <v>1.5873028143559616E-2</v>
      </c>
      <c r="F6773">
        <v>6771</v>
      </c>
      <c r="G6773">
        <f t="shared" ca="1" si="107"/>
        <v>2.2843893118764613E-2</v>
      </c>
    </row>
    <row r="6774" spans="2:7" x14ac:dyDescent="0.2">
      <c r="B6774" s="149">
        <v>33815</v>
      </c>
      <c r="C6774" s="61">
        <v>27.165327000000001</v>
      </c>
      <c r="D6774">
        <v>0</v>
      </c>
      <c r="E6774">
        <v>0</v>
      </c>
      <c r="F6774">
        <v>6772</v>
      </c>
      <c r="G6774">
        <f t="shared" ca="1" si="107"/>
        <v>3.6686450719398751E-2</v>
      </c>
    </row>
    <row r="6775" spans="2:7" x14ac:dyDescent="0.2">
      <c r="B6775" s="149">
        <v>33814</v>
      </c>
      <c r="C6775" s="61">
        <v>27.165327000000001</v>
      </c>
      <c r="D6775">
        <v>-4.5454679619232156E-2</v>
      </c>
      <c r="E6775">
        <v>-4.5454679619232156E-2</v>
      </c>
      <c r="F6775">
        <v>6773</v>
      </c>
      <c r="G6775">
        <f t="shared" ca="1" si="107"/>
        <v>4.0525437953561165E-3</v>
      </c>
    </row>
    <row r="6776" spans="2:7" x14ac:dyDescent="0.2">
      <c r="B6776" s="149">
        <v>33813</v>
      </c>
      <c r="C6776" s="61">
        <v>28.458918000000001</v>
      </c>
      <c r="D6776">
        <v>1.5384842632200175E-2</v>
      </c>
      <c r="E6776">
        <v>1.5384842632200175E-2</v>
      </c>
      <c r="F6776">
        <v>6774</v>
      </c>
      <c r="G6776">
        <f t="shared" ca="1" si="107"/>
        <v>1.4690384189208353E-2</v>
      </c>
    </row>
    <row r="6777" spans="2:7" x14ac:dyDescent="0.2">
      <c r="B6777" s="149">
        <v>33812</v>
      </c>
      <c r="C6777" s="61">
        <v>28.027716000000002</v>
      </c>
      <c r="D6777">
        <v>4.8386944136172352E-2</v>
      </c>
      <c r="E6777">
        <v>4.8386944136172352E-2</v>
      </c>
      <c r="F6777">
        <v>6775</v>
      </c>
      <c r="G6777">
        <f t="shared" ca="1" si="107"/>
        <v>-1.1177677870459451E-2</v>
      </c>
    </row>
    <row r="6778" spans="2:7" x14ac:dyDescent="0.2">
      <c r="B6778" s="149">
        <v>33809</v>
      </c>
      <c r="C6778" s="61">
        <v>26.734133</v>
      </c>
      <c r="D6778">
        <v>0</v>
      </c>
      <c r="E6778">
        <v>0</v>
      </c>
      <c r="F6778">
        <v>6776</v>
      </c>
      <c r="G6778">
        <f t="shared" ca="1" si="107"/>
        <v>7.843916398036746E-2</v>
      </c>
    </row>
    <row r="6779" spans="2:7" x14ac:dyDescent="0.2">
      <c r="B6779" s="149">
        <v>33808</v>
      </c>
      <c r="C6779" s="61">
        <v>26.734133</v>
      </c>
      <c r="D6779">
        <v>-0.10144915894291771</v>
      </c>
      <c r="E6779">
        <v>-0.10144915894291771</v>
      </c>
      <c r="F6779">
        <v>6777</v>
      </c>
      <c r="G6779">
        <f t="shared" ca="1" si="107"/>
        <v>5.4270418221408545E-2</v>
      </c>
    </row>
    <row r="6780" spans="2:7" x14ac:dyDescent="0.2">
      <c r="B6780" s="149">
        <v>33807</v>
      </c>
      <c r="C6780" s="61">
        <v>29.752499</v>
      </c>
      <c r="D6780">
        <v>-4.1666576746573772E-2</v>
      </c>
      <c r="E6780">
        <v>-4.1666576746573772E-2</v>
      </c>
      <c r="F6780">
        <v>6778</v>
      </c>
      <c r="G6780">
        <f t="shared" ca="1" si="107"/>
        <v>-6.1331240434349114E-2</v>
      </c>
    </row>
    <row r="6781" spans="2:7" x14ac:dyDescent="0.2">
      <c r="B6781" s="149">
        <v>33806</v>
      </c>
      <c r="C6781" s="61">
        <v>31.046082999999999</v>
      </c>
      <c r="D6781">
        <v>2.8571319714170158E-2</v>
      </c>
      <c r="E6781">
        <v>2.8571319714170158E-2</v>
      </c>
      <c r="F6781">
        <v>6779</v>
      </c>
      <c r="G6781">
        <f t="shared" ca="1" si="107"/>
        <v>2.2323608888648275E-2</v>
      </c>
    </row>
    <row r="6782" spans="2:7" x14ac:dyDescent="0.2">
      <c r="B6782" s="149">
        <v>33805</v>
      </c>
      <c r="C6782" s="61">
        <v>30.183695</v>
      </c>
      <c r="D6782">
        <v>0</v>
      </c>
      <c r="E6782">
        <v>0</v>
      </c>
      <c r="F6782">
        <v>6780</v>
      </c>
      <c r="G6782">
        <f t="shared" ca="1" si="107"/>
        <v>5.0840080560050072E-2</v>
      </c>
    </row>
    <row r="6783" spans="2:7" x14ac:dyDescent="0.2">
      <c r="B6783" s="149">
        <v>33802</v>
      </c>
      <c r="C6783" s="61">
        <v>30.183695</v>
      </c>
      <c r="D6783">
        <v>-2.7777674884139146E-2</v>
      </c>
      <c r="E6783">
        <v>-2.7777674884139146E-2</v>
      </c>
      <c r="F6783">
        <v>6781</v>
      </c>
      <c r="G6783">
        <f t="shared" ca="1" si="107"/>
        <v>-6.0365948999856499E-2</v>
      </c>
    </row>
    <row r="6784" spans="2:7" x14ac:dyDescent="0.2">
      <c r="B6784" s="149">
        <v>33801</v>
      </c>
      <c r="C6784" s="61">
        <v>31.046082999999999</v>
      </c>
      <c r="D6784">
        <v>-6.4935065326215777E-2</v>
      </c>
      <c r="E6784">
        <v>-6.4935065326215777E-2</v>
      </c>
      <c r="F6784">
        <v>6782</v>
      </c>
      <c r="G6784">
        <f t="shared" ca="1" si="107"/>
        <v>-4.1751610752804626E-2</v>
      </c>
    </row>
    <row r="6785" spans="2:7" x14ac:dyDescent="0.2">
      <c r="B6785" s="149">
        <v>33800</v>
      </c>
      <c r="C6785" s="61">
        <v>33.202061</v>
      </c>
      <c r="D6785">
        <v>-0.10465134685382274</v>
      </c>
      <c r="E6785">
        <v>-0.10465134685382274</v>
      </c>
      <c r="F6785">
        <v>6783</v>
      </c>
      <c r="G6785">
        <f t="shared" ca="1" si="107"/>
        <v>1.7222725054883547E-2</v>
      </c>
    </row>
    <row r="6786" spans="2:7" x14ac:dyDescent="0.2">
      <c r="B6786" s="149">
        <v>33799</v>
      </c>
      <c r="C6786" s="61">
        <v>37.082828999999997</v>
      </c>
      <c r="D6786">
        <v>0</v>
      </c>
      <c r="E6786">
        <v>0</v>
      </c>
      <c r="F6786">
        <v>6784</v>
      </c>
      <c r="G6786">
        <f t="shared" ca="1" si="107"/>
        <v>7.9840183001285113E-3</v>
      </c>
    </row>
    <row r="6787" spans="2:7" x14ac:dyDescent="0.2">
      <c r="B6787" s="149">
        <v>33798</v>
      </c>
      <c r="C6787" s="61">
        <v>37.082828999999997</v>
      </c>
      <c r="D6787">
        <v>0</v>
      </c>
      <c r="E6787">
        <v>0</v>
      </c>
      <c r="F6787">
        <v>6785</v>
      </c>
      <c r="G6787">
        <f t="shared" ref="G6787:G6850" ca="1" si="108">_xlfn.NORM.INV(RAND(),$N$5,$N$6)</f>
        <v>4.0977066532649702E-2</v>
      </c>
    </row>
    <row r="6788" spans="2:7" x14ac:dyDescent="0.2">
      <c r="B6788" s="149">
        <v>33795</v>
      </c>
      <c r="C6788" s="61">
        <v>37.082828999999997</v>
      </c>
      <c r="D6788">
        <v>0</v>
      </c>
      <c r="E6788">
        <v>0</v>
      </c>
      <c r="F6788">
        <v>6786</v>
      </c>
      <c r="G6788">
        <f t="shared" ca="1" si="108"/>
        <v>7.2965297141036445E-2</v>
      </c>
    </row>
    <row r="6789" spans="2:7" x14ac:dyDescent="0.2">
      <c r="B6789" s="149">
        <v>33794</v>
      </c>
      <c r="C6789" s="61">
        <v>37.082828999999997</v>
      </c>
      <c r="D6789">
        <v>0</v>
      </c>
      <c r="E6789">
        <v>0</v>
      </c>
      <c r="F6789">
        <v>6787</v>
      </c>
      <c r="G6789">
        <f t="shared" ca="1" si="108"/>
        <v>-2.0578306156106362E-2</v>
      </c>
    </row>
    <row r="6790" spans="2:7" x14ac:dyDescent="0.2">
      <c r="B6790" s="149">
        <v>33793</v>
      </c>
      <c r="C6790" s="61">
        <v>37.082828999999997</v>
      </c>
      <c r="D6790">
        <v>0</v>
      </c>
      <c r="E6790">
        <v>0</v>
      </c>
      <c r="F6790">
        <v>6788</v>
      </c>
      <c r="G6790">
        <f t="shared" ca="1" si="108"/>
        <v>4.1812770926719138E-2</v>
      </c>
    </row>
    <row r="6791" spans="2:7" x14ac:dyDescent="0.2">
      <c r="B6791" s="149">
        <v>33792</v>
      </c>
      <c r="C6791" s="61">
        <v>37.082828999999997</v>
      </c>
      <c r="D6791">
        <v>0</v>
      </c>
      <c r="E6791">
        <v>0</v>
      </c>
      <c r="F6791">
        <v>6789</v>
      </c>
      <c r="G6791">
        <f t="shared" ca="1" si="108"/>
        <v>-1.1391856169984957E-2</v>
      </c>
    </row>
    <row r="6792" spans="2:7" x14ac:dyDescent="0.2">
      <c r="B6792" s="149">
        <v>33791</v>
      </c>
      <c r="C6792" s="61">
        <v>37.082828999999997</v>
      </c>
      <c r="D6792">
        <v>0</v>
      </c>
      <c r="E6792">
        <v>0</v>
      </c>
      <c r="F6792">
        <v>6790</v>
      </c>
      <c r="G6792">
        <f t="shared" ca="1" si="108"/>
        <v>5.2901414907125098E-2</v>
      </c>
    </row>
    <row r="6793" spans="2:7" x14ac:dyDescent="0.2">
      <c r="B6793" s="149">
        <v>33788</v>
      </c>
      <c r="C6793" s="61">
        <v>37.082828999999997</v>
      </c>
      <c r="D6793">
        <v>0</v>
      </c>
      <c r="E6793">
        <v>0</v>
      </c>
      <c r="F6793">
        <v>6791</v>
      </c>
      <c r="G6793">
        <f t="shared" ca="1" si="108"/>
        <v>-2.9784563220886906E-2</v>
      </c>
    </row>
    <row r="6794" spans="2:7" x14ac:dyDescent="0.2">
      <c r="B6794" s="149">
        <v>33787</v>
      </c>
      <c r="C6794" s="61">
        <v>37.082828999999997</v>
      </c>
      <c r="D6794">
        <v>0</v>
      </c>
      <c r="E6794">
        <v>0</v>
      </c>
      <c r="F6794">
        <v>6792</v>
      </c>
      <c r="G6794">
        <f t="shared" ca="1" si="108"/>
        <v>-4.1377139106732654E-3</v>
      </c>
    </row>
    <row r="6795" spans="2:7" x14ac:dyDescent="0.2">
      <c r="B6795" s="149">
        <v>33786</v>
      </c>
      <c r="C6795" s="61">
        <v>37.082828999999997</v>
      </c>
      <c r="D6795">
        <v>0</v>
      </c>
      <c r="E6795">
        <v>0</v>
      </c>
      <c r="F6795">
        <v>6793</v>
      </c>
      <c r="G6795">
        <f t="shared" ca="1" si="108"/>
        <v>1.6504674660259719E-2</v>
      </c>
    </row>
    <row r="6796" spans="2:7" x14ac:dyDescent="0.2">
      <c r="B6796" s="149">
        <v>33785</v>
      </c>
      <c r="C6796" s="61">
        <v>37.082828999999997</v>
      </c>
      <c r="D6796">
        <v>0</v>
      </c>
      <c r="E6796">
        <v>0</v>
      </c>
      <c r="F6796">
        <v>6794</v>
      </c>
      <c r="G6796">
        <f t="shared" ca="1" si="108"/>
        <v>4.0995066204083989E-2</v>
      </c>
    </row>
    <row r="6797" spans="2:7" x14ac:dyDescent="0.2">
      <c r="B6797" s="149">
        <v>33784</v>
      </c>
      <c r="C6797" s="61">
        <v>37.082828999999997</v>
      </c>
      <c r="D6797">
        <v>0</v>
      </c>
      <c r="E6797">
        <v>0</v>
      </c>
      <c r="F6797">
        <v>6795</v>
      </c>
      <c r="G6797">
        <f t="shared" ca="1" si="108"/>
        <v>3.0814599586905186E-2</v>
      </c>
    </row>
    <row r="6798" spans="2:7" x14ac:dyDescent="0.2">
      <c r="B6798" s="149">
        <v>33781</v>
      </c>
      <c r="C6798" s="61">
        <v>37.082828999999997</v>
      </c>
      <c r="D6798">
        <v>0</v>
      </c>
      <c r="E6798">
        <v>0</v>
      </c>
      <c r="F6798">
        <v>6796</v>
      </c>
      <c r="G6798">
        <f t="shared" ca="1" si="108"/>
        <v>-5.1024952046960616E-3</v>
      </c>
    </row>
    <row r="6799" spans="2:7" x14ac:dyDescent="0.2">
      <c r="B6799" s="149">
        <v>33780</v>
      </c>
      <c r="C6799" s="61">
        <v>37.082828999999997</v>
      </c>
      <c r="D6799">
        <v>-2.27271858795801E-2</v>
      </c>
      <c r="E6799">
        <v>-2.27271858795801E-2</v>
      </c>
      <c r="F6799">
        <v>6797</v>
      </c>
      <c r="G6799">
        <f t="shared" ca="1" si="108"/>
        <v>-8.7473761260725945E-3</v>
      </c>
    </row>
    <row r="6800" spans="2:7" x14ac:dyDescent="0.2">
      <c r="B6800" s="149">
        <v>33779</v>
      </c>
      <c r="C6800" s="61">
        <v>37.945217</v>
      </c>
      <c r="D6800">
        <v>0</v>
      </c>
      <c r="E6800">
        <v>0</v>
      </c>
      <c r="F6800">
        <v>6798</v>
      </c>
      <c r="G6800">
        <f t="shared" ca="1" si="108"/>
        <v>1.1185839560218722E-2</v>
      </c>
    </row>
    <row r="6801" spans="2:7" x14ac:dyDescent="0.2">
      <c r="B6801" s="149">
        <v>33778</v>
      </c>
      <c r="C6801" s="61">
        <v>37.945217</v>
      </c>
      <c r="D6801">
        <v>0</v>
      </c>
      <c r="E6801">
        <v>0</v>
      </c>
      <c r="F6801">
        <v>6799</v>
      </c>
      <c r="G6801">
        <f t="shared" ca="1" si="108"/>
        <v>1.7189020412351406E-2</v>
      </c>
    </row>
    <row r="6802" spans="2:7" x14ac:dyDescent="0.2">
      <c r="B6802" s="149">
        <v>33777</v>
      </c>
      <c r="C6802" s="61">
        <v>37.945217</v>
      </c>
      <c r="D6802">
        <v>0</v>
      </c>
      <c r="E6802">
        <v>0</v>
      </c>
      <c r="F6802">
        <v>6800</v>
      </c>
      <c r="G6802">
        <f t="shared" ca="1" si="108"/>
        <v>-3.5248689552437852E-2</v>
      </c>
    </row>
    <row r="6803" spans="2:7" x14ac:dyDescent="0.2">
      <c r="B6803" s="149">
        <v>33774</v>
      </c>
      <c r="C6803" s="61">
        <v>37.945217</v>
      </c>
      <c r="D6803">
        <v>0</v>
      </c>
      <c r="E6803">
        <v>0</v>
      </c>
      <c r="F6803">
        <v>6801</v>
      </c>
      <c r="G6803">
        <f t="shared" ca="1" si="108"/>
        <v>-1.3362060914912139E-2</v>
      </c>
    </row>
    <row r="6804" spans="2:7" x14ac:dyDescent="0.2">
      <c r="B6804" s="149">
        <v>33773</v>
      </c>
      <c r="C6804" s="61">
        <v>37.945217</v>
      </c>
      <c r="D6804">
        <v>0</v>
      </c>
      <c r="E6804">
        <v>0</v>
      </c>
      <c r="F6804">
        <v>6802</v>
      </c>
      <c r="G6804">
        <f t="shared" ca="1" si="108"/>
        <v>8.3998940977425052E-2</v>
      </c>
    </row>
    <row r="6805" spans="2:7" x14ac:dyDescent="0.2">
      <c r="B6805" s="149">
        <v>33772</v>
      </c>
      <c r="C6805" s="61">
        <v>37.945217</v>
      </c>
      <c r="D6805">
        <v>0</v>
      </c>
      <c r="E6805">
        <v>0</v>
      </c>
      <c r="F6805">
        <v>6803</v>
      </c>
      <c r="G6805">
        <f t="shared" ca="1" si="108"/>
        <v>1.8179377311244332E-2</v>
      </c>
    </row>
    <row r="6806" spans="2:7" x14ac:dyDescent="0.2">
      <c r="B6806" s="149">
        <v>33771</v>
      </c>
      <c r="C6806" s="61">
        <v>37.945217</v>
      </c>
      <c r="D6806">
        <v>0</v>
      </c>
      <c r="E6806">
        <v>0</v>
      </c>
      <c r="F6806">
        <v>6804</v>
      </c>
      <c r="G6806">
        <f t="shared" ca="1" si="108"/>
        <v>-1.9793628324643788E-2</v>
      </c>
    </row>
    <row r="6807" spans="2:7" x14ac:dyDescent="0.2">
      <c r="B6807" s="149">
        <v>33770</v>
      </c>
      <c r="C6807" s="61">
        <v>37.945217</v>
      </c>
      <c r="D6807">
        <v>0</v>
      </c>
      <c r="E6807">
        <v>0</v>
      </c>
      <c r="F6807">
        <v>6805</v>
      </c>
      <c r="G6807">
        <f t="shared" ca="1" si="108"/>
        <v>2.7955972536943311E-3</v>
      </c>
    </row>
    <row r="6808" spans="2:7" x14ac:dyDescent="0.2">
      <c r="B6808" s="149">
        <v>33767</v>
      </c>
      <c r="C6808" s="61">
        <v>37.945217</v>
      </c>
      <c r="D6808">
        <v>0</v>
      </c>
      <c r="E6808">
        <v>0</v>
      </c>
      <c r="F6808">
        <v>6806</v>
      </c>
      <c r="G6808">
        <f t="shared" ca="1" si="108"/>
        <v>-4.2521349249636754E-3</v>
      </c>
    </row>
    <row r="6809" spans="2:7" x14ac:dyDescent="0.2">
      <c r="B6809" s="149">
        <v>33766</v>
      </c>
      <c r="C6809" s="61">
        <v>37.945217</v>
      </c>
      <c r="D6809">
        <v>0</v>
      </c>
      <c r="E6809">
        <v>0</v>
      </c>
      <c r="F6809">
        <v>6807</v>
      </c>
      <c r="G6809">
        <f t="shared" ca="1" si="108"/>
        <v>-4.7404587830945359E-2</v>
      </c>
    </row>
    <row r="6810" spans="2:7" x14ac:dyDescent="0.2">
      <c r="B6810" s="149">
        <v>33765</v>
      </c>
      <c r="C6810" s="61">
        <v>37.945217</v>
      </c>
      <c r="D6810">
        <v>5.7142104418644963E-3</v>
      </c>
      <c r="E6810">
        <v>5.7142104418644963E-3</v>
      </c>
      <c r="F6810">
        <v>6808</v>
      </c>
      <c r="G6810">
        <f t="shared" ca="1" si="108"/>
        <v>-8.7931921889085989E-3</v>
      </c>
    </row>
    <row r="6811" spans="2:7" x14ac:dyDescent="0.2">
      <c r="B6811" s="149">
        <v>33764</v>
      </c>
      <c r="C6811" s="61">
        <v>37.729621999999999</v>
      </c>
      <c r="D6811">
        <v>2.9411731002224831E-2</v>
      </c>
      <c r="E6811">
        <v>2.9411731002224831E-2</v>
      </c>
      <c r="F6811">
        <v>6809</v>
      </c>
      <c r="G6811">
        <f t="shared" ca="1" si="108"/>
        <v>1.7569917098419676E-2</v>
      </c>
    </row>
    <row r="6812" spans="2:7" x14ac:dyDescent="0.2">
      <c r="B6812" s="149">
        <v>33763</v>
      </c>
      <c r="C6812" s="61">
        <v>36.651634000000001</v>
      </c>
      <c r="D6812">
        <v>-5.8479843062807955E-3</v>
      </c>
      <c r="E6812">
        <v>-5.8479843062807955E-3</v>
      </c>
      <c r="F6812">
        <v>6810</v>
      </c>
      <c r="G6812">
        <f t="shared" ca="1" si="108"/>
        <v>-2.1293832578786909E-2</v>
      </c>
    </row>
    <row r="6813" spans="2:7" x14ac:dyDescent="0.2">
      <c r="B6813" s="149">
        <v>33760</v>
      </c>
      <c r="C6813" s="61">
        <v>36.867232999999999</v>
      </c>
      <c r="D6813">
        <v>5.8823843979233618E-3</v>
      </c>
      <c r="E6813">
        <v>5.8823843979233618E-3</v>
      </c>
      <c r="F6813">
        <v>6811</v>
      </c>
      <c r="G6813">
        <f t="shared" ca="1" si="108"/>
        <v>2.4883614059045035E-2</v>
      </c>
    </row>
    <row r="6814" spans="2:7" x14ac:dyDescent="0.2">
      <c r="B6814" s="149">
        <v>33759</v>
      </c>
      <c r="C6814" s="61">
        <v>36.651634000000001</v>
      </c>
      <c r="D6814">
        <v>0</v>
      </c>
      <c r="E6814">
        <v>0</v>
      </c>
      <c r="F6814">
        <v>6812</v>
      </c>
      <c r="G6814">
        <f t="shared" ca="1" si="108"/>
        <v>4.6014072466769862E-3</v>
      </c>
    </row>
    <row r="6815" spans="2:7" x14ac:dyDescent="0.2">
      <c r="B6815" s="149">
        <v>33758</v>
      </c>
      <c r="C6815" s="61">
        <v>36.651634000000001</v>
      </c>
      <c r="D6815">
        <v>-2.8571396766180104E-2</v>
      </c>
      <c r="E6815">
        <v>-2.8571396766180104E-2</v>
      </c>
      <c r="F6815">
        <v>6813</v>
      </c>
      <c r="G6815">
        <f t="shared" ca="1" si="108"/>
        <v>3.8719502385987557E-2</v>
      </c>
    </row>
    <row r="6816" spans="2:7" x14ac:dyDescent="0.2">
      <c r="B6816" s="149">
        <v>33757</v>
      </c>
      <c r="C6816" s="61">
        <v>37.729621999999999</v>
      </c>
      <c r="D6816">
        <v>6.0606317009774119E-2</v>
      </c>
      <c r="E6816">
        <v>6.0606317009774119E-2</v>
      </c>
      <c r="F6816">
        <v>6814</v>
      </c>
      <c r="G6816">
        <f t="shared" ca="1" si="108"/>
        <v>4.9433206884408901E-2</v>
      </c>
    </row>
    <row r="6817" spans="2:7" x14ac:dyDescent="0.2">
      <c r="B6817" s="149">
        <v>33756</v>
      </c>
      <c r="C6817" s="61">
        <v>35.573635000000003</v>
      </c>
      <c r="D6817">
        <v>1.2269778041909174E-2</v>
      </c>
      <c r="E6817">
        <v>1.2269778041909174E-2</v>
      </c>
      <c r="F6817">
        <v>6815</v>
      </c>
      <c r="G6817">
        <f t="shared" ca="1" si="108"/>
        <v>3.5493463201111006E-2</v>
      </c>
    </row>
    <row r="6818" spans="2:7" x14ac:dyDescent="0.2">
      <c r="B6818" s="149">
        <v>33753</v>
      </c>
      <c r="C6818" s="61">
        <v>35.142445000000002</v>
      </c>
      <c r="D6818">
        <v>-6.0979032924746027E-3</v>
      </c>
      <c r="E6818">
        <v>-6.0979032924746027E-3</v>
      </c>
      <c r="F6818">
        <v>6816</v>
      </c>
      <c r="G6818">
        <f t="shared" ca="1" si="108"/>
        <v>2.2830645499306659E-2</v>
      </c>
    </row>
    <row r="6819" spans="2:7" x14ac:dyDescent="0.2">
      <c r="B6819" s="149">
        <v>33752</v>
      </c>
      <c r="C6819" s="61">
        <v>35.358055</v>
      </c>
      <c r="D6819">
        <v>-1.204806047045524E-2</v>
      </c>
      <c r="E6819">
        <v>-1.204806047045524E-2</v>
      </c>
      <c r="F6819">
        <v>6817</v>
      </c>
      <c r="G6819">
        <f t="shared" ca="1" si="108"/>
        <v>3.8192677082010372E-2</v>
      </c>
    </row>
    <row r="6820" spans="2:7" x14ac:dyDescent="0.2">
      <c r="B6820" s="149">
        <v>33751</v>
      </c>
      <c r="C6820" s="61">
        <v>35.789245999999999</v>
      </c>
      <c r="D6820">
        <v>-2.3529319320388358E-2</v>
      </c>
      <c r="E6820">
        <v>-2.3529319320388358E-2</v>
      </c>
      <c r="F6820">
        <v>6818</v>
      </c>
      <c r="G6820">
        <f t="shared" ca="1" si="108"/>
        <v>-7.1805485954833867E-3</v>
      </c>
    </row>
    <row r="6821" spans="2:7" x14ac:dyDescent="0.2">
      <c r="B6821" s="149">
        <v>33750</v>
      </c>
      <c r="C6821" s="61">
        <v>36.651634000000001</v>
      </c>
      <c r="D6821">
        <v>-3.9547948869856339E-2</v>
      </c>
      <c r="E6821">
        <v>-3.9547948869856339E-2</v>
      </c>
      <c r="F6821">
        <v>6819</v>
      </c>
      <c r="G6821">
        <f t="shared" ca="1" si="108"/>
        <v>-4.5891958296852248E-2</v>
      </c>
    </row>
    <row r="6822" spans="2:7" x14ac:dyDescent="0.2">
      <c r="B6822" s="149">
        <v>33749</v>
      </c>
      <c r="C6822" s="61">
        <v>38.160815999999997</v>
      </c>
      <c r="D6822">
        <v>-1.6666755566749403E-2</v>
      </c>
      <c r="E6822">
        <v>-1.6666755566749403E-2</v>
      </c>
      <c r="F6822">
        <v>6820</v>
      </c>
      <c r="G6822">
        <f t="shared" ca="1" si="108"/>
        <v>1.1126371448237053E-2</v>
      </c>
    </row>
    <row r="6823" spans="2:7" x14ac:dyDescent="0.2">
      <c r="B6823" s="149">
        <v>33746</v>
      </c>
      <c r="C6823" s="61">
        <v>38.807613000000003</v>
      </c>
      <c r="D6823">
        <v>-2.1739169890722911E-2</v>
      </c>
      <c r="E6823">
        <v>-2.1739169890722911E-2</v>
      </c>
      <c r="F6823">
        <v>6821</v>
      </c>
      <c r="G6823">
        <f t="shared" ca="1" si="108"/>
        <v>8.3553668565999745E-3</v>
      </c>
    </row>
    <row r="6824" spans="2:7" x14ac:dyDescent="0.2">
      <c r="B6824" s="149">
        <v>33745</v>
      </c>
      <c r="C6824" s="61">
        <v>39.670006000000001</v>
      </c>
      <c r="D6824">
        <v>0</v>
      </c>
      <c r="E6824">
        <v>0</v>
      </c>
      <c r="F6824">
        <v>6822</v>
      </c>
      <c r="G6824">
        <f t="shared" ca="1" si="108"/>
        <v>-2.2625925445008552E-2</v>
      </c>
    </row>
    <row r="6825" spans="2:7" x14ac:dyDescent="0.2">
      <c r="B6825" s="149">
        <v>33744</v>
      </c>
      <c r="C6825" s="61">
        <v>39.670006000000001</v>
      </c>
      <c r="D6825">
        <v>-1.0752448455896194E-2</v>
      </c>
      <c r="E6825">
        <v>-1.0752448455896194E-2</v>
      </c>
      <c r="F6825">
        <v>6823</v>
      </c>
      <c r="G6825">
        <f t="shared" ca="1" si="108"/>
        <v>2.2027156745091724E-2</v>
      </c>
    </row>
    <row r="6826" spans="2:7" x14ac:dyDescent="0.2">
      <c r="B6826" s="149">
        <v>33743</v>
      </c>
      <c r="C6826" s="61">
        <v>40.101191999999998</v>
      </c>
      <c r="D6826">
        <v>3.3333124611400186E-2</v>
      </c>
      <c r="E6826">
        <v>3.3333124611400186E-2</v>
      </c>
      <c r="F6826">
        <v>6824</v>
      </c>
      <c r="G6826">
        <f t="shared" ca="1" si="108"/>
        <v>7.3253814229771617E-5</v>
      </c>
    </row>
    <row r="6827" spans="2:7" x14ac:dyDescent="0.2">
      <c r="B6827" s="149">
        <v>33742</v>
      </c>
      <c r="C6827" s="61">
        <v>38.807613000000003</v>
      </c>
      <c r="D6827">
        <v>-1.0988993345567362E-2</v>
      </c>
      <c r="E6827">
        <v>-1.0988993345567362E-2</v>
      </c>
      <c r="F6827">
        <v>6825</v>
      </c>
      <c r="G6827">
        <f t="shared" ca="1" si="108"/>
        <v>-8.6981613364982766E-3</v>
      </c>
    </row>
    <row r="6828" spans="2:7" x14ac:dyDescent="0.2">
      <c r="B6828" s="149">
        <v>33739</v>
      </c>
      <c r="C6828" s="61">
        <v>39.238807999999999</v>
      </c>
      <c r="D6828">
        <v>0</v>
      </c>
      <c r="E6828">
        <v>0</v>
      </c>
      <c r="F6828">
        <v>6826</v>
      </c>
      <c r="G6828">
        <f t="shared" ca="1" si="108"/>
        <v>6.812328995021444E-3</v>
      </c>
    </row>
    <row r="6829" spans="2:7" x14ac:dyDescent="0.2">
      <c r="B6829" s="149">
        <v>33738</v>
      </c>
      <c r="C6829" s="61">
        <v>39.238807999999999</v>
      </c>
      <c r="D6829">
        <v>-2.1505196154767637E-2</v>
      </c>
      <c r="E6829">
        <v>-2.1505196154767637E-2</v>
      </c>
      <c r="F6829">
        <v>6827</v>
      </c>
      <c r="G6829">
        <f t="shared" ca="1" si="108"/>
        <v>5.6349846277876986E-3</v>
      </c>
    </row>
    <row r="6830" spans="2:7" x14ac:dyDescent="0.2">
      <c r="B6830" s="149">
        <v>33737</v>
      </c>
      <c r="C6830" s="61">
        <v>40.101191999999998</v>
      </c>
      <c r="D6830">
        <v>4.4943971300698125E-2</v>
      </c>
      <c r="E6830">
        <v>4.4943971300698125E-2</v>
      </c>
      <c r="F6830">
        <v>6828</v>
      </c>
      <c r="G6830">
        <f t="shared" ca="1" si="108"/>
        <v>-5.4010136374015791E-2</v>
      </c>
    </row>
    <row r="6831" spans="2:7" x14ac:dyDescent="0.2">
      <c r="B6831" s="149">
        <v>33736</v>
      </c>
      <c r="C6831" s="61">
        <v>38.376404000000001</v>
      </c>
      <c r="D6831">
        <v>-6.3158070759675958E-2</v>
      </c>
      <c r="E6831">
        <v>-6.3158070759675958E-2</v>
      </c>
      <c r="F6831">
        <v>6829</v>
      </c>
      <c r="G6831">
        <f t="shared" ca="1" si="108"/>
        <v>-4.6793120877928168E-2</v>
      </c>
    </row>
    <row r="6832" spans="2:7" x14ac:dyDescent="0.2">
      <c r="B6832" s="149">
        <v>33735</v>
      </c>
      <c r="C6832" s="61">
        <v>40.963585000000002</v>
      </c>
      <c r="D6832">
        <v>-5.0000194807128334E-2</v>
      </c>
      <c r="E6832">
        <v>-5.0000194807128334E-2</v>
      </c>
      <c r="F6832">
        <v>6830</v>
      </c>
      <c r="G6832">
        <f t="shared" ca="1" si="108"/>
        <v>6.8754089561929216E-2</v>
      </c>
    </row>
    <row r="6833" spans="2:7" x14ac:dyDescent="0.2">
      <c r="B6833" s="149">
        <v>33732</v>
      </c>
      <c r="C6833" s="61">
        <v>43.119571999999998</v>
      </c>
      <c r="D6833">
        <v>0</v>
      </c>
      <c r="E6833">
        <v>0</v>
      </c>
      <c r="F6833">
        <v>6831</v>
      </c>
      <c r="G6833">
        <f t="shared" ca="1" si="108"/>
        <v>2.8813500752397606E-3</v>
      </c>
    </row>
    <row r="6834" spans="2:7" x14ac:dyDescent="0.2">
      <c r="B6834" s="149">
        <v>33731</v>
      </c>
      <c r="C6834" s="61">
        <v>43.119571999999998</v>
      </c>
      <c r="D6834">
        <v>1.0101347997376898E-2</v>
      </c>
      <c r="E6834">
        <v>1.0101347997376898E-2</v>
      </c>
      <c r="F6834">
        <v>6832</v>
      </c>
      <c r="G6834">
        <f t="shared" ca="1" si="108"/>
        <v>2.9291598319620835E-2</v>
      </c>
    </row>
    <row r="6835" spans="2:7" x14ac:dyDescent="0.2">
      <c r="B6835" s="149">
        <v>33730</v>
      </c>
      <c r="C6835" s="61">
        <v>42.688361999999998</v>
      </c>
      <c r="D6835">
        <v>-6.6037939567820045E-2</v>
      </c>
      <c r="E6835">
        <v>-6.6037939567820045E-2</v>
      </c>
      <c r="F6835">
        <v>6833</v>
      </c>
      <c r="G6835">
        <f t="shared" ca="1" si="108"/>
        <v>-6.8806284762108838E-3</v>
      </c>
    </row>
    <row r="6836" spans="2:7" x14ac:dyDescent="0.2">
      <c r="B6836" s="149">
        <v>33729</v>
      </c>
      <c r="C6836" s="61">
        <v>45.706741000000001</v>
      </c>
      <c r="D6836">
        <v>0</v>
      </c>
      <c r="E6836">
        <v>0</v>
      </c>
      <c r="F6836">
        <v>6834</v>
      </c>
      <c r="G6836">
        <f t="shared" ca="1" si="108"/>
        <v>1.2348095095253009E-2</v>
      </c>
    </row>
    <row r="6837" spans="2:7" x14ac:dyDescent="0.2">
      <c r="B6837" s="149">
        <v>33728</v>
      </c>
      <c r="C6837" s="61">
        <v>45.706741000000001</v>
      </c>
      <c r="D6837">
        <v>0</v>
      </c>
      <c r="E6837">
        <v>0</v>
      </c>
      <c r="F6837">
        <v>6835</v>
      </c>
      <c r="G6837">
        <f t="shared" ca="1" si="108"/>
        <v>-4.4082745933550181E-2</v>
      </c>
    </row>
    <row r="6838" spans="2:7" x14ac:dyDescent="0.2">
      <c r="B6838" s="149">
        <v>33725</v>
      </c>
      <c r="C6838" s="61">
        <v>45.706741000000001</v>
      </c>
      <c r="D6838">
        <v>0</v>
      </c>
      <c r="E6838">
        <v>0</v>
      </c>
      <c r="F6838">
        <v>6836</v>
      </c>
      <c r="G6838">
        <f t="shared" ca="1" si="108"/>
        <v>1.7239095538992218E-2</v>
      </c>
    </row>
    <row r="6839" spans="2:7" x14ac:dyDescent="0.2">
      <c r="B6839" s="149">
        <v>33724</v>
      </c>
      <c r="C6839" s="61">
        <v>45.706741000000001</v>
      </c>
      <c r="D6839">
        <v>5.9999876622152074E-2</v>
      </c>
      <c r="E6839">
        <v>5.9999876622152074E-2</v>
      </c>
      <c r="F6839">
        <v>6837</v>
      </c>
      <c r="G6839">
        <f t="shared" ca="1" si="108"/>
        <v>-9.5843800607828666E-3</v>
      </c>
    </row>
    <row r="6840" spans="2:7" x14ac:dyDescent="0.2">
      <c r="B6840" s="149">
        <v>33723</v>
      </c>
      <c r="C6840" s="61">
        <v>43.119571999999998</v>
      </c>
      <c r="D6840">
        <v>-9.9008600584302251E-3</v>
      </c>
      <c r="E6840">
        <v>-9.9008600584302251E-3</v>
      </c>
      <c r="F6840">
        <v>6838</v>
      </c>
      <c r="G6840">
        <f t="shared" ca="1" si="108"/>
        <v>-3.0947527762283572E-2</v>
      </c>
    </row>
    <row r="6841" spans="2:7" x14ac:dyDescent="0.2">
      <c r="B6841" s="149">
        <v>33722</v>
      </c>
      <c r="C6841" s="61">
        <v>43.550761999999999</v>
      </c>
      <c r="D6841">
        <v>-0.1512604224809426</v>
      </c>
      <c r="E6841">
        <v>-0.1512604224809426</v>
      </c>
      <c r="F6841">
        <v>6839</v>
      </c>
      <c r="G6841">
        <f t="shared" ca="1" si="108"/>
        <v>5.8003288433767689E-2</v>
      </c>
    </row>
    <row r="6842" spans="2:7" x14ac:dyDescent="0.2">
      <c r="B6842" s="149">
        <v>33721</v>
      </c>
      <c r="C6842" s="61">
        <v>51.312278999999997</v>
      </c>
      <c r="D6842">
        <v>0</v>
      </c>
      <c r="E6842">
        <v>0</v>
      </c>
      <c r="F6842">
        <v>6840</v>
      </c>
      <c r="G6842">
        <f t="shared" ca="1" si="108"/>
        <v>-3.1340276965400017E-2</v>
      </c>
    </row>
    <row r="6843" spans="2:7" x14ac:dyDescent="0.2">
      <c r="B6843" s="149">
        <v>33718</v>
      </c>
      <c r="C6843" s="61">
        <v>51.312278999999997</v>
      </c>
      <c r="D6843">
        <v>0</v>
      </c>
      <c r="E6843">
        <v>0</v>
      </c>
      <c r="F6843">
        <v>6841</v>
      </c>
      <c r="G6843">
        <f t="shared" ca="1" si="108"/>
        <v>2.2775912127008774E-2</v>
      </c>
    </row>
    <row r="6844" spans="2:7" x14ac:dyDescent="0.2">
      <c r="B6844" s="149">
        <v>33717</v>
      </c>
      <c r="C6844" s="61">
        <v>51.312278999999997</v>
      </c>
      <c r="D6844">
        <v>0</v>
      </c>
      <c r="E6844">
        <v>0</v>
      </c>
      <c r="F6844">
        <v>6842</v>
      </c>
      <c r="G6844">
        <f t="shared" ca="1" si="108"/>
        <v>-6.5775802091163849E-2</v>
      </c>
    </row>
    <row r="6845" spans="2:7" x14ac:dyDescent="0.2">
      <c r="B6845" s="149">
        <v>33716</v>
      </c>
      <c r="C6845" s="61">
        <v>51.312278999999997</v>
      </c>
      <c r="D6845">
        <v>0.12264138456075868</v>
      </c>
      <c r="E6845">
        <v>0.12264138456075868</v>
      </c>
      <c r="F6845">
        <v>6843</v>
      </c>
      <c r="G6845">
        <f t="shared" ca="1" si="108"/>
        <v>-2.1192589936991753E-2</v>
      </c>
    </row>
    <row r="6846" spans="2:7" x14ac:dyDescent="0.2">
      <c r="B6846" s="149">
        <v>33715</v>
      </c>
      <c r="C6846" s="61">
        <v>45.706741000000001</v>
      </c>
      <c r="D6846">
        <v>0</v>
      </c>
      <c r="E6846">
        <v>0</v>
      </c>
      <c r="F6846">
        <v>6844</v>
      </c>
      <c r="G6846">
        <f t="shared" ca="1" si="108"/>
        <v>-6.4883247248482712E-2</v>
      </c>
    </row>
    <row r="6847" spans="2:7" x14ac:dyDescent="0.2">
      <c r="B6847" s="149">
        <v>33714</v>
      </c>
      <c r="C6847" s="61">
        <v>45.706741000000001</v>
      </c>
      <c r="D6847">
        <v>0</v>
      </c>
      <c r="E6847">
        <v>0</v>
      </c>
      <c r="F6847">
        <v>6845</v>
      </c>
      <c r="G6847">
        <f t="shared" ca="1" si="108"/>
        <v>-1.3308046692322325E-2</v>
      </c>
    </row>
    <row r="6848" spans="2:7" x14ac:dyDescent="0.2">
      <c r="B6848" s="149">
        <v>33711</v>
      </c>
      <c r="C6848" s="61">
        <v>45.706741000000001</v>
      </c>
      <c r="D6848">
        <v>0</v>
      </c>
      <c r="E6848">
        <v>0</v>
      </c>
      <c r="F6848">
        <v>6846</v>
      </c>
      <c r="G6848">
        <f t="shared" ca="1" si="108"/>
        <v>2.2649434115815915E-2</v>
      </c>
    </row>
    <row r="6849" spans="2:7" x14ac:dyDescent="0.2">
      <c r="B6849" s="149">
        <v>33710</v>
      </c>
      <c r="C6849" s="61">
        <v>45.706741000000001</v>
      </c>
      <c r="D6849">
        <v>0</v>
      </c>
      <c r="E6849">
        <v>0</v>
      </c>
      <c r="F6849">
        <v>6847</v>
      </c>
      <c r="G6849">
        <f t="shared" ca="1" si="108"/>
        <v>-2.6275174918586823E-2</v>
      </c>
    </row>
    <row r="6850" spans="2:7" x14ac:dyDescent="0.2">
      <c r="B6850" s="149">
        <v>33709</v>
      </c>
      <c r="C6850" s="61">
        <v>45.706741000000001</v>
      </c>
      <c r="D6850">
        <v>0</v>
      </c>
      <c r="E6850">
        <v>0</v>
      </c>
      <c r="F6850">
        <v>6848</v>
      </c>
      <c r="G6850">
        <f t="shared" ca="1" si="108"/>
        <v>-2.2659544338392963E-2</v>
      </c>
    </row>
    <row r="6851" spans="2:7" x14ac:dyDescent="0.2">
      <c r="B6851" s="149">
        <v>33708</v>
      </c>
      <c r="C6851" s="61">
        <v>45.706741000000001</v>
      </c>
      <c r="D6851">
        <v>0</v>
      </c>
      <c r="E6851">
        <v>0</v>
      </c>
      <c r="F6851">
        <v>6849</v>
      </c>
      <c r="G6851">
        <f t="shared" ref="G6851:G6914" ca="1" si="109">_xlfn.NORM.INV(RAND(),$N$5,$N$6)</f>
        <v>2.9128495238370807E-2</v>
      </c>
    </row>
    <row r="6852" spans="2:7" x14ac:dyDescent="0.2">
      <c r="B6852" s="149">
        <v>33707</v>
      </c>
      <c r="C6852" s="61">
        <v>45.706741000000001</v>
      </c>
      <c r="D6852">
        <v>-7.826086903913812E-2</v>
      </c>
      <c r="E6852">
        <v>-7.826086903913812E-2</v>
      </c>
      <c r="F6852">
        <v>6850</v>
      </c>
      <c r="G6852">
        <f t="shared" ca="1" si="109"/>
        <v>3.8435630634476171E-2</v>
      </c>
    </row>
    <row r="6853" spans="2:7" x14ac:dyDescent="0.2">
      <c r="B6853" s="149">
        <v>33704</v>
      </c>
      <c r="C6853" s="61">
        <v>49.587502000000001</v>
      </c>
      <c r="D6853">
        <v>-1.7093874107069314E-2</v>
      </c>
      <c r="E6853">
        <v>-1.7093874107069314E-2</v>
      </c>
      <c r="F6853">
        <v>6851</v>
      </c>
      <c r="G6853">
        <f t="shared" ca="1" si="109"/>
        <v>-1.6586247349357128E-2</v>
      </c>
    </row>
    <row r="6854" spans="2:7" x14ac:dyDescent="0.2">
      <c r="B6854" s="149">
        <v>33703</v>
      </c>
      <c r="C6854" s="61">
        <v>50.449885999999999</v>
      </c>
      <c r="D6854">
        <v>0</v>
      </c>
      <c r="E6854">
        <v>0</v>
      </c>
      <c r="F6854">
        <v>6852</v>
      </c>
      <c r="G6854">
        <f t="shared" ca="1" si="109"/>
        <v>2.1217755676121719E-2</v>
      </c>
    </row>
    <row r="6855" spans="2:7" x14ac:dyDescent="0.2">
      <c r="B6855" s="149">
        <v>33702</v>
      </c>
      <c r="C6855" s="61">
        <v>50.449885999999999</v>
      </c>
      <c r="D6855">
        <v>0.14705879477430214</v>
      </c>
      <c r="E6855">
        <v>0.14705879477430214</v>
      </c>
      <c r="F6855">
        <v>6853</v>
      </c>
      <c r="G6855">
        <f t="shared" ca="1" si="109"/>
        <v>2.4664920545859215E-3</v>
      </c>
    </row>
    <row r="6856" spans="2:7" x14ac:dyDescent="0.2">
      <c r="B6856" s="149">
        <v>33701</v>
      </c>
      <c r="C6856" s="61">
        <v>43.981952999999997</v>
      </c>
      <c r="D6856">
        <v>9.9008830201409177E-3</v>
      </c>
      <c r="E6856">
        <v>9.9008830201409177E-3</v>
      </c>
      <c r="F6856">
        <v>6854</v>
      </c>
      <c r="G6856">
        <f t="shared" ca="1" si="109"/>
        <v>0.10774997967237973</v>
      </c>
    </row>
    <row r="6857" spans="2:7" x14ac:dyDescent="0.2">
      <c r="B6857" s="149">
        <v>33700</v>
      </c>
      <c r="C6857" s="61">
        <v>43.550761999999999</v>
      </c>
      <c r="D6857">
        <v>-1.9417578907584186E-2</v>
      </c>
      <c r="E6857">
        <v>-1.9417578907584186E-2</v>
      </c>
      <c r="F6857">
        <v>6855</v>
      </c>
      <c r="G6857">
        <f t="shared" ca="1" si="109"/>
        <v>-5.3158491213383591E-2</v>
      </c>
    </row>
    <row r="6858" spans="2:7" x14ac:dyDescent="0.2">
      <c r="B6858" s="149">
        <v>33697</v>
      </c>
      <c r="C6858" s="61">
        <v>44.413158000000003</v>
      </c>
      <c r="D6858">
        <v>0</v>
      </c>
      <c r="E6858">
        <v>0</v>
      </c>
      <c r="F6858">
        <v>6856</v>
      </c>
      <c r="G6858">
        <f t="shared" ca="1" si="109"/>
        <v>-2.2834105246816363E-2</v>
      </c>
    </row>
    <row r="6859" spans="2:7" x14ac:dyDescent="0.2">
      <c r="B6859" s="149">
        <v>33696</v>
      </c>
      <c r="C6859" s="61">
        <v>44.413158000000003</v>
      </c>
      <c r="D6859">
        <v>9.8041348914179784E-3</v>
      </c>
      <c r="E6859">
        <v>9.8041348914179784E-3</v>
      </c>
      <c r="F6859">
        <v>6857</v>
      </c>
      <c r="G6859">
        <f t="shared" ca="1" si="109"/>
        <v>5.6157994054245625E-2</v>
      </c>
    </row>
    <row r="6860" spans="2:7" x14ac:dyDescent="0.2">
      <c r="B6860" s="149">
        <v>33695</v>
      </c>
      <c r="C6860" s="61">
        <v>43.981952999999997</v>
      </c>
      <c r="D6860">
        <v>0</v>
      </c>
      <c r="E6860">
        <v>0</v>
      </c>
      <c r="F6860">
        <v>6858</v>
      </c>
      <c r="G6860">
        <f t="shared" ca="1" si="109"/>
        <v>-1.1705640726597985E-2</v>
      </c>
    </row>
    <row r="6861" spans="2:7" x14ac:dyDescent="0.2">
      <c r="B6861" s="149">
        <v>33694</v>
      </c>
      <c r="C6861" s="61">
        <v>43.981952999999997</v>
      </c>
      <c r="D6861">
        <v>1.9999757882568945E-2</v>
      </c>
      <c r="E6861">
        <v>1.9999757882568945E-2</v>
      </c>
      <c r="F6861">
        <v>6859</v>
      </c>
      <c r="G6861">
        <f t="shared" ca="1" si="109"/>
        <v>-3.2654147272958491E-2</v>
      </c>
    </row>
    <row r="6862" spans="2:7" x14ac:dyDescent="0.2">
      <c r="B6862" s="149">
        <v>33693</v>
      </c>
      <c r="C6862" s="61">
        <v>43.119571999999998</v>
      </c>
      <c r="D6862">
        <v>6.3830067545738126E-2</v>
      </c>
      <c r="E6862">
        <v>6.3830067545738126E-2</v>
      </c>
      <c r="F6862">
        <v>6860</v>
      </c>
      <c r="G6862">
        <f t="shared" ca="1" si="109"/>
        <v>1.8871996007164927E-2</v>
      </c>
    </row>
    <row r="6863" spans="2:7" x14ac:dyDescent="0.2">
      <c r="B6863" s="149">
        <v>33690</v>
      </c>
      <c r="C6863" s="61">
        <v>40.532387</v>
      </c>
      <c r="D6863">
        <v>-2.0833351954844349E-2</v>
      </c>
      <c r="E6863">
        <v>-2.0833351954844349E-2</v>
      </c>
      <c r="F6863">
        <v>6861</v>
      </c>
      <c r="G6863">
        <f t="shared" ca="1" si="109"/>
        <v>-3.5821039034929496E-2</v>
      </c>
    </row>
    <row r="6864" spans="2:7" x14ac:dyDescent="0.2">
      <c r="B6864" s="149">
        <v>33689</v>
      </c>
      <c r="C6864" s="61">
        <v>41.394779</v>
      </c>
      <c r="D6864">
        <v>0</v>
      </c>
      <c r="E6864">
        <v>0</v>
      </c>
      <c r="F6864">
        <v>6862</v>
      </c>
      <c r="G6864">
        <f t="shared" ca="1" si="109"/>
        <v>-1.9668254988190578E-3</v>
      </c>
    </row>
    <row r="6865" spans="2:7" x14ac:dyDescent="0.2">
      <c r="B6865" s="149">
        <v>33688</v>
      </c>
      <c r="C6865" s="61">
        <v>41.394779</v>
      </c>
      <c r="D6865">
        <v>4.3478012077941178E-2</v>
      </c>
      <c r="E6865">
        <v>4.3478012077941178E-2</v>
      </c>
      <c r="F6865">
        <v>6863</v>
      </c>
      <c r="G6865">
        <f t="shared" ca="1" si="109"/>
        <v>-5.9769689019739405E-2</v>
      </c>
    </row>
    <row r="6866" spans="2:7" x14ac:dyDescent="0.2">
      <c r="B6866" s="149">
        <v>33687</v>
      </c>
      <c r="C6866" s="61">
        <v>39.670006000000001</v>
      </c>
      <c r="D6866">
        <v>0.10843368982962096</v>
      </c>
      <c r="E6866">
        <v>0.10843368982962096</v>
      </c>
      <c r="F6866">
        <v>6864</v>
      </c>
      <c r="G6866">
        <f t="shared" ca="1" si="109"/>
        <v>3.8324808977396756E-2</v>
      </c>
    </row>
    <row r="6867" spans="2:7" x14ac:dyDescent="0.2">
      <c r="B6867" s="149">
        <v>33686</v>
      </c>
      <c r="C6867" s="61">
        <v>35.789245999999999</v>
      </c>
      <c r="D6867">
        <v>0</v>
      </c>
      <c r="E6867">
        <v>0</v>
      </c>
      <c r="F6867">
        <v>6865</v>
      </c>
      <c r="G6867">
        <f t="shared" ca="1" si="109"/>
        <v>-4.3840221525489019E-2</v>
      </c>
    </row>
    <row r="6868" spans="2:7" x14ac:dyDescent="0.2">
      <c r="B6868" s="149">
        <v>33683</v>
      </c>
      <c r="C6868" s="61">
        <v>35.789245999999999</v>
      </c>
      <c r="D6868">
        <v>1.2194986404088073E-2</v>
      </c>
      <c r="E6868">
        <v>1.2194986404088073E-2</v>
      </c>
      <c r="F6868">
        <v>6866</v>
      </c>
      <c r="G6868">
        <f t="shared" ca="1" si="109"/>
        <v>8.4187083604282849E-3</v>
      </c>
    </row>
    <row r="6869" spans="2:7" x14ac:dyDescent="0.2">
      <c r="B6869" s="149">
        <v>33682</v>
      </c>
      <c r="C6869" s="61">
        <v>35.358055</v>
      </c>
      <c r="D6869">
        <v>0</v>
      </c>
      <c r="E6869">
        <v>0</v>
      </c>
      <c r="F6869">
        <v>6867</v>
      </c>
      <c r="G6869">
        <f t="shared" ca="1" si="109"/>
        <v>2.5045635053041349E-3</v>
      </c>
    </row>
    <row r="6870" spans="2:7" x14ac:dyDescent="0.2">
      <c r="B6870" s="149">
        <v>33681</v>
      </c>
      <c r="C6870" s="61">
        <v>35.358055</v>
      </c>
      <c r="D6870">
        <v>-2.3809130713846872E-2</v>
      </c>
      <c r="E6870">
        <v>-2.3809130713846872E-2</v>
      </c>
      <c r="F6870">
        <v>6868</v>
      </c>
      <c r="G6870">
        <f t="shared" ca="1" si="109"/>
        <v>-1.9334408342921747E-2</v>
      </c>
    </row>
    <row r="6871" spans="2:7" x14ac:dyDescent="0.2">
      <c r="B6871" s="149">
        <v>33680</v>
      </c>
      <c r="C6871" s="61">
        <v>36.220432000000002</v>
      </c>
      <c r="D6871">
        <v>0</v>
      </c>
      <c r="E6871">
        <v>0</v>
      </c>
      <c r="F6871">
        <v>6869</v>
      </c>
      <c r="G6871">
        <f t="shared" ca="1" si="109"/>
        <v>1.2064317457816212E-2</v>
      </c>
    </row>
    <row r="6872" spans="2:7" x14ac:dyDescent="0.2">
      <c r="B6872" s="149">
        <v>33679</v>
      </c>
      <c r="C6872" s="61">
        <v>36.220432000000002</v>
      </c>
      <c r="D6872">
        <v>1.204792076368426E-2</v>
      </c>
      <c r="E6872">
        <v>1.204792076368426E-2</v>
      </c>
      <c r="F6872">
        <v>6870</v>
      </c>
      <c r="G6872">
        <f t="shared" ca="1" si="109"/>
        <v>-7.9465916355105859E-2</v>
      </c>
    </row>
    <row r="6873" spans="2:7" x14ac:dyDescent="0.2">
      <c r="B6873" s="149">
        <v>33676</v>
      </c>
      <c r="C6873" s="61">
        <v>35.789245999999999</v>
      </c>
      <c r="D6873">
        <v>2.4691520268547599E-2</v>
      </c>
      <c r="E6873">
        <v>2.4691520268547599E-2</v>
      </c>
      <c r="F6873">
        <v>6871</v>
      </c>
      <c r="G6873">
        <f t="shared" ca="1" si="109"/>
        <v>-4.0929880091841814E-2</v>
      </c>
    </row>
    <row r="6874" spans="2:7" x14ac:dyDescent="0.2">
      <c r="B6874" s="149">
        <v>33675</v>
      </c>
      <c r="C6874" s="61">
        <v>34.926848999999997</v>
      </c>
      <c r="D6874">
        <v>3.8461507585511333E-2</v>
      </c>
      <c r="E6874">
        <v>3.8461507585511333E-2</v>
      </c>
      <c r="F6874">
        <v>6872</v>
      </c>
      <c r="G6874">
        <f t="shared" ca="1" si="109"/>
        <v>-9.8355091599268668E-2</v>
      </c>
    </row>
    <row r="6875" spans="2:7" x14ac:dyDescent="0.2">
      <c r="B6875" s="149">
        <v>33674</v>
      </c>
      <c r="C6875" s="61">
        <v>33.633262999999999</v>
      </c>
      <c r="D6875">
        <v>-3.7037008405768235E-2</v>
      </c>
      <c r="E6875">
        <v>-3.7037008405768235E-2</v>
      </c>
      <c r="F6875">
        <v>6873</v>
      </c>
      <c r="G6875">
        <f t="shared" ca="1" si="109"/>
        <v>2.2414801192380662E-3</v>
      </c>
    </row>
    <row r="6876" spans="2:7" x14ac:dyDescent="0.2">
      <c r="B6876" s="149">
        <v>33673</v>
      </c>
      <c r="C6876" s="61">
        <v>34.926848999999997</v>
      </c>
      <c r="D6876">
        <v>-5.2631668886026835E-2</v>
      </c>
      <c r="E6876">
        <v>-5.2631668886026835E-2</v>
      </c>
      <c r="F6876">
        <v>6874</v>
      </c>
      <c r="G6876">
        <f t="shared" ca="1" si="109"/>
        <v>-4.4421422847566283E-2</v>
      </c>
    </row>
    <row r="6877" spans="2:7" x14ac:dyDescent="0.2">
      <c r="B6877" s="149">
        <v>33672</v>
      </c>
      <c r="C6877" s="61">
        <v>36.867232999999999</v>
      </c>
      <c r="D6877">
        <v>0</v>
      </c>
      <c r="E6877">
        <v>0</v>
      </c>
      <c r="F6877">
        <v>6875</v>
      </c>
      <c r="G6877">
        <f t="shared" ca="1" si="109"/>
        <v>1.8269694989803641E-2</v>
      </c>
    </row>
    <row r="6878" spans="2:7" x14ac:dyDescent="0.2">
      <c r="B6878" s="149">
        <v>33669</v>
      </c>
      <c r="C6878" s="61">
        <v>36.867232999999999</v>
      </c>
      <c r="D6878">
        <v>0</v>
      </c>
      <c r="E6878">
        <v>0</v>
      </c>
      <c r="F6878">
        <v>6876</v>
      </c>
      <c r="G6878">
        <f t="shared" ca="1" si="109"/>
        <v>3.3154430909477658E-3</v>
      </c>
    </row>
    <row r="6879" spans="2:7" x14ac:dyDescent="0.2">
      <c r="B6879" s="149">
        <v>33668</v>
      </c>
      <c r="C6879" s="61">
        <v>36.867232999999999</v>
      </c>
      <c r="D6879">
        <v>0</v>
      </c>
      <c r="E6879">
        <v>0</v>
      </c>
      <c r="F6879">
        <v>6877</v>
      </c>
      <c r="G6879">
        <f t="shared" ca="1" si="109"/>
        <v>2.0488268143149871E-2</v>
      </c>
    </row>
    <row r="6880" spans="2:7" x14ac:dyDescent="0.2">
      <c r="B6880" s="149">
        <v>33667</v>
      </c>
      <c r="C6880" s="61">
        <v>36.867232999999999</v>
      </c>
      <c r="D6880">
        <v>0</v>
      </c>
      <c r="E6880">
        <v>0</v>
      </c>
      <c r="F6880">
        <v>6878</v>
      </c>
      <c r="G6880">
        <f t="shared" ca="1" si="109"/>
        <v>1.3040344223743481E-2</v>
      </c>
    </row>
    <row r="6881" spans="2:7" x14ac:dyDescent="0.2">
      <c r="B6881" s="149">
        <v>33666</v>
      </c>
      <c r="C6881" s="61">
        <v>36.867232999999999</v>
      </c>
      <c r="D6881">
        <v>5.8823843979233618E-3</v>
      </c>
      <c r="E6881">
        <v>5.8823843979233618E-3</v>
      </c>
      <c r="F6881">
        <v>6879</v>
      </c>
      <c r="G6881">
        <f t="shared" ca="1" si="109"/>
        <v>1.8661920666280963E-2</v>
      </c>
    </row>
    <row r="6882" spans="2:7" x14ac:dyDescent="0.2">
      <c r="B6882" s="149">
        <v>33665</v>
      </c>
      <c r="C6882" s="61">
        <v>36.651634000000001</v>
      </c>
      <c r="D6882">
        <v>4.9382782855676571E-2</v>
      </c>
      <c r="E6882">
        <v>4.9382782855676571E-2</v>
      </c>
      <c r="F6882">
        <v>6880</v>
      </c>
      <c r="G6882">
        <f t="shared" ca="1" si="109"/>
        <v>-3.0455187244427695E-2</v>
      </c>
    </row>
    <row r="6883" spans="2:7" x14ac:dyDescent="0.2">
      <c r="B6883" s="149">
        <v>33662</v>
      </c>
      <c r="C6883" s="61">
        <v>34.926848999999997</v>
      </c>
      <c r="D6883">
        <v>5.1948220925200898E-2</v>
      </c>
      <c r="E6883">
        <v>5.1948220925200898E-2</v>
      </c>
      <c r="F6883">
        <v>6881</v>
      </c>
      <c r="G6883">
        <f t="shared" ca="1" si="109"/>
        <v>-6.1692193474716904E-2</v>
      </c>
    </row>
    <row r="6884" spans="2:7" x14ac:dyDescent="0.2">
      <c r="B6884" s="149">
        <v>33661</v>
      </c>
      <c r="C6884" s="61">
        <v>33.202061</v>
      </c>
      <c r="D6884">
        <v>6.9444444891808121E-2</v>
      </c>
      <c r="E6884">
        <v>6.9444444891808121E-2</v>
      </c>
      <c r="F6884">
        <v>6882</v>
      </c>
      <c r="G6884">
        <f t="shared" ca="1" si="109"/>
        <v>6.3396160679807948E-3</v>
      </c>
    </row>
    <row r="6885" spans="2:7" x14ac:dyDescent="0.2">
      <c r="B6885" s="149">
        <v>33660</v>
      </c>
      <c r="C6885" s="61">
        <v>31.046082999999999</v>
      </c>
      <c r="D6885">
        <v>5.8823587590713482E-2</v>
      </c>
      <c r="E6885">
        <v>5.8823587590713482E-2</v>
      </c>
      <c r="F6885">
        <v>6883</v>
      </c>
      <c r="G6885">
        <f t="shared" ca="1" si="109"/>
        <v>-5.9546344295763928E-2</v>
      </c>
    </row>
    <row r="6886" spans="2:7" x14ac:dyDescent="0.2">
      <c r="B6886" s="149">
        <v>33659</v>
      </c>
      <c r="C6886" s="61">
        <v>29.321299</v>
      </c>
      <c r="D6886">
        <v>0</v>
      </c>
      <c r="E6886">
        <v>0</v>
      </c>
      <c r="F6886">
        <v>6884</v>
      </c>
      <c r="G6886">
        <f t="shared" ca="1" si="109"/>
        <v>-4.8246469386385486E-2</v>
      </c>
    </row>
    <row r="6887" spans="2:7" x14ac:dyDescent="0.2">
      <c r="B6887" s="149">
        <v>33658</v>
      </c>
      <c r="C6887" s="61">
        <v>29.321299</v>
      </c>
      <c r="D6887">
        <v>3.6900062063769403E-3</v>
      </c>
      <c r="E6887">
        <v>3.6900062063769403E-3</v>
      </c>
      <c r="F6887">
        <v>6885</v>
      </c>
      <c r="G6887">
        <f t="shared" ca="1" si="109"/>
        <v>6.20386899697759E-2</v>
      </c>
    </row>
    <row r="6888" spans="2:7" x14ac:dyDescent="0.2">
      <c r="B6888" s="149">
        <v>33655</v>
      </c>
      <c r="C6888" s="61">
        <v>29.213501000000001</v>
      </c>
      <c r="D6888">
        <v>7.4346734838934567E-3</v>
      </c>
      <c r="E6888">
        <v>7.4346734838934567E-3</v>
      </c>
      <c r="F6888">
        <v>6886</v>
      </c>
      <c r="G6888">
        <f t="shared" ca="1" si="109"/>
        <v>4.1554604951922758E-2</v>
      </c>
    </row>
    <row r="6889" spans="2:7" x14ac:dyDescent="0.2">
      <c r="B6889" s="149">
        <v>33654</v>
      </c>
      <c r="C6889" s="61">
        <v>28.997910999999998</v>
      </c>
      <c r="D6889">
        <v>1.1278238622570413E-2</v>
      </c>
      <c r="E6889">
        <v>1.1278238622570413E-2</v>
      </c>
      <c r="F6889">
        <v>6887</v>
      </c>
      <c r="G6889">
        <f t="shared" ca="1" si="109"/>
        <v>4.1413364591770226E-3</v>
      </c>
    </row>
    <row r="6890" spans="2:7" x14ac:dyDescent="0.2">
      <c r="B6890" s="149">
        <v>33653</v>
      </c>
      <c r="C6890" s="61">
        <v>28.674513000000001</v>
      </c>
      <c r="D6890">
        <v>-1.4814690109722453E-2</v>
      </c>
      <c r="E6890">
        <v>-1.4814690109722453E-2</v>
      </c>
      <c r="F6890">
        <v>6888</v>
      </c>
      <c r="G6890">
        <f t="shared" ca="1" si="109"/>
        <v>-1.9507528324211536E-2</v>
      </c>
    </row>
    <row r="6891" spans="2:7" x14ac:dyDescent="0.2">
      <c r="B6891" s="149">
        <v>33652</v>
      </c>
      <c r="C6891" s="61">
        <v>29.105705</v>
      </c>
      <c r="D6891">
        <v>-2.1739148701425043E-2</v>
      </c>
      <c r="E6891">
        <v>-2.1739148701425043E-2</v>
      </c>
      <c r="F6891">
        <v>6889</v>
      </c>
      <c r="G6891">
        <f t="shared" ca="1" si="109"/>
        <v>-8.1079540719977028E-2</v>
      </c>
    </row>
    <row r="6892" spans="2:7" x14ac:dyDescent="0.2">
      <c r="B6892" s="149">
        <v>33651</v>
      </c>
      <c r="C6892" s="61">
        <v>29.752499</v>
      </c>
      <c r="D6892">
        <v>6.153847855458499E-2</v>
      </c>
      <c r="E6892">
        <v>6.153847855458499E-2</v>
      </c>
      <c r="F6892">
        <v>6890</v>
      </c>
      <c r="G6892">
        <f t="shared" ca="1" si="109"/>
        <v>2.4138515447763922E-2</v>
      </c>
    </row>
    <row r="6893" spans="2:7" x14ac:dyDescent="0.2">
      <c r="B6893" s="149">
        <v>33648</v>
      </c>
      <c r="C6893" s="61">
        <v>28.027716000000002</v>
      </c>
      <c r="D6893">
        <v>0</v>
      </c>
      <c r="E6893">
        <v>0</v>
      </c>
      <c r="F6893">
        <v>6891</v>
      </c>
      <c r="G6893">
        <f t="shared" ca="1" si="109"/>
        <v>8.2357388584918173E-2</v>
      </c>
    </row>
    <row r="6894" spans="2:7" x14ac:dyDescent="0.2">
      <c r="B6894" s="149">
        <v>33647</v>
      </c>
      <c r="C6894" s="61">
        <v>28.027716000000002</v>
      </c>
      <c r="D6894">
        <v>2.3621993180361678E-2</v>
      </c>
      <c r="E6894">
        <v>2.3621993180361678E-2</v>
      </c>
      <c r="F6894">
        <v>6892</v>
      </c>
      <c r="G6894">
        <f t="shared" ca="1" si="109"/>
        <v>-3.5231781502543975E-2</v>
      </c>
    </row>
    <row r="6895" spans="2:7" x14ac:dyDescent="0.2">
      <c r="B6895" s="149">
        <v>33646</v>
      </c>
      <c r="C6895" s="61">
        <v>27.380924</v>
      </c>
      <c r="D6895">
        <v>1.6000013061356313E-2</v>
      </c>
      <c r="E6895">
        <v>1.6000013061356313E-2</v>
      </c>
      <c r="F6895">
        <v>6893</v>
      </c>
      <c r="G6895">
        <f t="shared" ca="1" si="109"/>
        <v>-1.1120522675945135E-3</v>
      </c>
    </row>
    <row r="6896" spans="2:7" x14ac:dyDescent="0.2">
      <c r="B6896" s="149">
        <v>33645</v>
      </c>
      <c r="C6896" s="61">
        <v>26.949728</v>
      </c>
      <c r="D6896">
        <v>0</v>
      </c>
      <c r="E6896">
        <v>0</v>
      </c>
      <c r="F6896">
        <v>6894</v>
      </c>
      <c r="G6896">
        <f t="shared" ca="1" si="109"/>
        <v>-3.3722333338156172E-3</v>
      </c>
    </row>
    <row r="6897" spans="2:7" x14ac:dyDescent="0.2">
      <c r="B6897" s="149">
        <v>33644</v>
      </c>
      <c r="C6897" s="61">
        <v>26.949728</v>
      </c>
      <c r="D6897">
        <v>8.0644096444047932E-3</v>
      </c>
      <c r="E6897">
        <v>8.0644096444047932E-3</v>
      </c>
      <c r="F6897">
        <v>6895</v>
      </c>
      <c r="G6897">
        <f t="shared" ca="1" si="109"/>
        <v>-3.2117675028496486E-4</v>
      </c>
    </row>
    <row r="6898" spans="2:7" x14ac:dyDescent="0.2">
      <c r="B6898" s="149">
        <v>33641</v>
      </c>
      <c r="C6898" s="61">
        <v>26.734133</v>
      </c>
      <c r="D6898">
        <v>-2.3621956658584652E-2</v>
      </c>
      <c r="E6898">
        <v>-2.3621956658584652E-2</v>
      </c>
      <c r="F6898">
        <v>6896</v>
      </c>
      <c r="G6898">
        <f t="shared" ca="1" si="109"/>
        <v>5.0370945658351953E-3</v>
      </c>
    </row>
    <row r="6899" spans="2:7" x14ac:dyDescent="0.2">
      <c r="B6899" s="149">
        <v>33640</v>
      </c>
      <c r="C6899" s="61">
        <v>27.380924</v>
      </c>
      <c r="D6899">
        <v>7.936477260148532E-3</v>
      </c>
      <c r="E6899">
        <v>7.936477260148532E-3</v>
      </c>
      <c r="F6899">
        <v>6897</v>
      </c>
      <c r="G6899">
        <f t="shared" ca="1" si="109"/>
        <v>-2.1317347486172658E-2</v>
      </c>
    </row>
    <row r="6900" spans="2:7" x14ac:dyDescent="0.2">
      <c r="B6900" s="149">
        <v>33639</v>
      </c>
      <c r="C6900" s="61">
        <v>27.165327000000001</v>
      </c>
      <c r="D6900">
        <v>8.0000436368040887E-3</v>
      </c>
      <c r="E6900">
        <v>8.0000436368040887E-3</v>
      </c>
      <c r="F6900">
        <v>6898</v>
      </c>
      <c r="G6900">
        <f t="shared" ca="1" si="109"/>
        <v>2.1382613782310853E-2</v>
      </c>
    </row>
    <row r="6901" spans="2:7" x14ac:dyDescent="0.2">
      <c r="B6901" s="149">
        <v>33638</v>
      </c>
      <c r="C6901" s="61">
        <v>26.949728</v>
      </c>
      <c r="D6901">
        <v>2.4590301362232194E-2</v>
      </c>
      <c r="E6901">
        <v>2.4590301362232194E-2</v>
      </c>
      <c r="F6901">
        <v>6899</v>
      </c>
      <c r="G6901">
        <f t="shared" ca="1" si="109"/>
        <v>-1.1448683780829852E-2</v>
      </c>
    </row>
    <row r="6902" spans="2:7" x14ac:dyDescent="0.2">
      <c r="B6902" s="149">
        <v>33637</v>
      </c>
      <c r="C6902" s="61">
        <v>26.302931000000001</v>
      </c>
      <c r="D6902">
        <v>-4.3137433370861455E-2</v>
      </c>
      <c r="E6902">
        <v>-4.3137433370861455E-2</v>
      </c>
      <c r="F6902">
        <v>6900</v>
      </c>
      <c r="G6902">
        <f t="shared" ca="1" si="109"/>
        <v>-2.014539251326801E-3</v>
      </c>
    </row>
    <row r="6903" spans="2:7" x14ac:dyDescent="0.2">
      <c r="B6903" s="149">
        <v>33634</v>
      </c>
      <c r="C6903" s="61">
        <v>27.488724000000001</v>
      </c>
      <c r="D6903">
        <v>-3.9062529725212109E-3</v>
      </c>
      <c r="E6903">
        <v>-3.9062529725212109E-3</v>
      </c>
      <c r="F6903">
        <v>6901</v>
      </c>
      <c r="G6903">
        <f t="shared" ca="1" si="109"/>
        <v>8.4185406306249745E-3</v>
      </c>
    </row>
    <row r="6904" spans="2:7" x14ac:dyDescent="0.2">
      <c r="B6904" s="149">
        <v>33633</v>
      </c>
      <c r="C6904" s="61">
        <v>27.596523000000001</v>
      </c>
      <c r="D6904">
        <v>3.2258012631268096E-2</v>
      </c>
      <c r="E6904">
        <v>3.2258012631268096E-2</v>
      </c>
      <c r="F6904">
        <v>6902</v>
      </c>
      <c r="G6904">
        <f t="shared" ca="1" si="109"/>
        <v>-2.6845093816150887E-2</v>
      </c>
    </row>
    <row r="6905" spans="2:7" x14ac:dyDescent="0.2">
      <c r="B6905" s="149">
        <v>33632</v>
      </c>
      <c r="C6905" s="61">
        <v>26.734133</v>
      </c>
      <c r="D6905">
        <v>1.6393686315794957E-2</v>
      </c>
      <c r="E6905">
        <v>1.6393686315794957E-2</v>
      </c>
      <c r="F6905">
        <v>6903</v>
      </c>
      <c r="G6905">
        <f t="shared" ca="1" si="109"/>
        <v>9.4097859235395872E-3</v>
      </c>
    </row>
    <row r="6906" spans="2:7" x14ac:dyDescent="0.2">
      <c r="B6906" s="149">
        <v>33631</v>
      </c>
      <c r="C6906" s="61">
        <v>26.302931000000001</v>
      </c>
      <c r="D6906">
        <v>0</v>
      </c>
      <c r="E6906">
        <v>0</v>
      </c>
      <c r="F6906">
        <v>6904</v>
      </c>
      <c r="G6906">
        <f t="shared" ca="1" si="109"/>
        <v>7.9980359775985495E-3</v>
      </c>
    </row>
    <row r="6907" spans="2:7" x14ac:dyDescent="0.2">
      <c r="B6907" s="149">
        <v>33630</v>
      </c>
      <c r="C6907" s="61">
        <v>26.302931000000001</v>
      </c>
      <c r="D6907">
        <v>-8.1301263682412809E-3</v>
      </c>
      <c r="E6907">
        <v>-8.1301263682412809E-3</v>
      </c>
      <c r="F6907">
        <v>6905</v>
      </c>
      <c r="G6907">
        <f t="shared" ca="1" si="109"/>
        <v>1.1783937359090394E-2</v>
      </c>
    </row>
    <row r="6908" spans="2:7" x14ac:dyDescent="0.2">
      <c r="B6908" s="149">
        <v>33627</v>
      </c>
      <c r="C6908" s="61">
        <v>26.518529999999998</v>
      </c>
      <c r="D6908">
        <v>-1.2048461187632756E-2</v>
      </c>
      <c r="E6908">
        <v>-1.2048461187632756E-2</v>
      </c>
      <c r="F6908">
        <v>6906</v>
      </c>
      <c r="G6908">
        <f t="shared" ca="1" si="109"/>
        <v>3.1934683541578752E-2</v>
      </c>
    </row>
    <row r="6909" spans="2:7" x14ac:dyDescent="0.2">
      <c r="B6909" s="149">
        <v>33626</v>
      </c>
      <c r="C6909" s="61">
        <v>26.841933999999998</v>
      </c>
      <c r="D6909">
        <v>1.6326772010711366E-2</v>
      </c>
      <c r="E6909">
        <v>1.6326772010711366E-2</v>
      </c>
      <c r="F6909">
        <v>6907</v>
      </c>
      <c r="G6909">
        <f t="shared" ca="1" si="109"/>
        <v>-4.556887913378057E-2</v>
      </c>
    </row>
    <row r="6910" spans="2:7" x14ac:dyDescent="0.2">
      <c r="B6910" s="149">
        <v>33625</v>
      </c>
      <c r="C6910" s="61">
        <v>26.410731999999999</v>
      </c>
      <c r="D6910">
        <v>4.0984405882370477E-3</v>
      </c>
      <c r="E6910">
        <v>4.0984405882370477E-3</v>
      </c>
      <c r="F6910">
        <v>6908</v>
      </c>
      <c r="G6910">
        <f t="shared" ca="1" si="109"/>
        <v>-6.6934103321484124E-3</v>
      </c>
    </row>
    <row r="6911" spans="2:7" x14ac:dyDescent="0.2">
      <c r="B6911" s="149">
        <v>33624</v>
      </c>
      <c r="C6911" s="61">
        <v>26.302931000000001</v>
      </c>
      <c r="D6911">
        <v>3.3898297756258411E-2</v>
      </c>
      <c r="E6911">
        <v>3.3898297756258411E-2</v>
      </c>
      <c r="F6911">
        <v>6909</v>
      </c>
      <c r="G6911">
        <f t="shared" ca="1" si="109"/>
        <v>1.252315713207673E-3</v>
      </c>
    </row>
    <row r="6912" spans="2:7" x14ac:dyDescent="0.2">
      <c r="B6912" s="149">
        <v>33623</v>
      </c>
      <c r="C6912" s="61">
        <v>25.440539999999999</v>
      </c>
      <c r="D6912">
        <v>-8.4034078549387724E-3</v>
      </c>
      <c r="E6912">
        <v>-8.4034078549387724E-3</v>
      </c>
      <c r="F6912">
        <v>6910</v>
      </c>
      <c r="G6912">
        <f t="shared" ca="1" si="109"/>
        <v>-2.2149099377079536E-2</v>
      </c>
    </row>
    <row r="6913" spans="2:7" x14ac:dyDescent="0.2">
      <c r="B6913" s="149">
        <v>33620</v>
      </c>
      <c r="C6913" s="61">
        <v>25.656139</v>
      </c>
      <c r="D6913">
        <v>0</v>
      </c>
      <c r="E6913">
        <v>0</v>
      </c>
      <c r="F6913">
        <v>6911</v>
      </c>
      <c r="G6913">
        <f t="shared" ca="1" si="109"/>
        <v>-4.4374670232108435E-2</v>
      </c>
    </row>
    <row r="6914" spans="2:7" x14ac:dyDescent="0.2">
      <c r="B6914" s="149">
        <v>33619</v>
      </c>
      <c r="C6914" s="61">
        <v>25.656139</v>
      </c>
      <c r="D6914">
        <v>-2.4590111269348704E-2</v>
      </c>
      <c r="E6914">
        <v>-2.4590111269348704E-2</v>
      </c>
      <c r="F6914">
        <v>6912</v>
      </c>
      <c r="G6914">
        <f t="shared" ca="1" si="109"/>
        <v>-1.6633458180336989E-2</v>
      </c>
    </row>
    <row r="6915" spans="2:7" x14ac:dyDescent="0.2">
      <c r="B6915" s="149">
        <v>33618</v>
      </c>
      <c r="C6915" s="61">
        <v>26.302931000000001</v>
      </c>
      <c r="D6915">
        <v>8.2643547811857999E-3</v>
      </c>
      <c r="E6915">
        <v>8.2643547811857999E-3</v>
      </c>
      <c r="F6915">
        <v>6913</v>
      </c>
      <c r="G6915">
        <f t="shared" ref="G6915:G6978" ca="1" si="110">_xlfn.NORM.INV(RAND(),$N$5,$N$6)</f>
        <v>2.5343419486777184E-2</v>
      </c>
    </row>
    <row r="6916" spans="2:7" x14ac:dyDescent="0.2">
      <c r="B6916" s="149">
        <v>33617</v>
      </c>
      <c r="C6916" s="61">
        <v>26.087336000000001</v>
      </c>
      <c r="D6916">
        <v>8.3333793938922991E-3</v>
      </c>
      <c r="E6916">
        <v>8.3333793938922991E-3</v>
      </c>
      <c r="F6916">
        <v>6914</v>
      </c>
      <c r="G6916">
        <f t="shared" ca="1" si="110"/>
        <v>-8.8540337277261488E-2</v>
      </c>
    </row>
    <row r="6917" spans="2:7" x14ac:dyDescent="0.2">
      <c r="B6917" s="149">
        <v>33616</v>
      </c>
      <c r="C6917" s="61">
        <v>25.871737</v>
      </c>
      <c r="D6917">
        <v>4.8034597159834685E-2</v>
      </c>
      <c r="E6917">
        <v>4.8034597159834685E-2</v>
      </c>
      <c r="F6917">
        <v>6915</v>
      </c>
      <c r="G6917">
        <f t="shared" ca="1" si="110"/>
        <v>1.7337863029743723E-2</v>
      </c>
    </row>
    <row r="6918" spans="2:7" x14ac:dyDescent="0.2">
      <c r="B6918" s="149">
        <v>33613</v>
      </c>
      <c r="C6918" s="61">
        <v>24.685956999999998</v>
      </c>
      <c r="D6918">
        <v>0</v>
      </c>
      <c r="E6918">
        <v>0</v>
      </c>
      <c r="F6918">
        <v>6916</v>
      </c>
      <c r="G6918">
        <f t="shared" ca="1" si="110"/>
        <v>-3.3722453408540867E-2</v>
      </c>
    </row>
    <row r="6919" spans="2:7" x14ac:dyDescent="0.2">
      <c r="B6919" s="149">
        <v>33612</v>
      </c>
      <c r="C6919" s="61">
        <v>24.685956999999998</v>
      </c>
      <c r="D6919">
        <v>-8.6581329569821713E-3</v>
      </c>
      <c r="E6919">
        <v>-8.6581329569821713E-3</v>
      </c>
      <c r="F6919">
        <v>6917</v>
      </c>
      <c r="G6919">
        <f t="shared" ca="1" si="110"/>
        <v>3.5539858256051367E-3</v>
      </c>
    </row>
    <row r="6920" spans="2:7" x14ac:dyDescent="0.2">
      <c r="B6920" s="149">
        <v>33611</v>
      </c>
      <c r="C6920" s="61">
        <v>24.901558000000001</v>
      </c>
      <c r="D6920">
        <v>4.3481520807400658E-3</v>
      </c>
      <c r="E6920">
        <v>4.3481520807400658E-3</v>
      </c>
      <c r="F6920">
        <v>6918</v>
      </c>
      <c r="G6920">
        <f t="shared" ca="1" si="110"/>
        <v>2.078594498676679E-2</v>
      </c>
    </row>
    <row r="6921" spans="2:7" x14ac:dyDescent="0.2">
      <c r="B6921" s="149">
        <v>33610</v>
      </c>
      <c r="C6921" s="61">
        <v>24.793751</v>
      </c>
      <c r="D6921">
        <v>-8.6209736868074517E-3</v>
      </c>
      <c r="E6921">
        <v>-8.6209736868074517E-3</v>
      </c>
      <c r="F6921">
        <v>6919</v>
      </c>
      <c r="G6921">
        <f t="shared" ca="1" si="110"/>
        <v>-3.0054865804022907E-2</v>
      </c>
    </row>
    <row r="6922" spans="2:7" x14ac:dyDescent="0.2">
      <c r="B6922" s="149">
        <v>33609</v>
      </c>
      <c r="C6922" s="61">
        <v>25.009356</v>
      </c>
      <c r="D6922">
        <v>-8.5465802638285179E-3</v>
      </c>
      <c r="E6922">
        <v>-8.5465802638285179E-3</v>
      </c>
      <c r="F6922">
        <v>6920</v>
      </c>
      <c r="G6922">
        <f t="shared" ca="1" si="110"/>
        <v>5.0009910826212534E-3</v>
      </c>
    </row>
    <row r="6923" spans="2:7" x14ac:dyDescent="0.2">
      <c r="B6923" s="149">
        <v>33606</v>
      </c>
      <c r="C6923" s="61">
        <v>25.224943</v>
      </c>
      <c r="D6923">
        <v>2.1833708938243768E-2</v>
      </c>
      <c r="E6923">
        <v>2.1833708938243768E-2</v>
      </c>
      <c r="F6923">
        <v>6921</v>
      </c>
      <c r="G6923">
        <f t="shared" ca="1" si="110"/>
        <v>-5.8070795477449304E-2</v>
      </c>
    </row>
    <row r="6924" spans="2:7" x14ac:dyDescent="0.2">
      <c r="B6924" s="149">
        <v>33605</v>
      </c>
      <c r="C6924" s="61">
        <v>24.685956999999998</v>
      </c>
      <c r="D6924">
        <v>0</v>
      </c>
      <c r="E6924">
        <v>0</v>
      </c>
      <c r="F6924">
        <v>6922</v>
      </c>
      <c r="G6924">
        <f t="shared" ca="1" si="110"/>
        <v>-9.6141906200712321E-3</v>
      </c>
    </row>
    <row r="6925" spans="2:7" x14ac:dyDescent="0.2">
      <c r="B6925" s="149">
        <v>33604</v>
      </c>
      <c r="C6925" s="61">
        <v>24.685956999999998</v>
      </c>
      <c r="D6925">
        <v>8.8107014054065857E-3</v>
      </c>
      <c r="E6925">
        <v>8.8107014054065857E-3</v>
      </c>
      <c r="F6925">
        <v>6923</v>
      </c>
      <c r="G6925">
        <f t="shared" ca="1" si="110"/>
        <v>-3.9713305899653426E-2</v>
      </c>
    </row>
    <row r="6926" spans="2:7" x14ac:dyDescent="0.2">
      <c r="B6926" s="149">
        <v>33603</v>
      </c>
      <c r="C6926" s="61">
        <v>24.470355999999999</v>
      </c>
      <c r="D6926">
        <v>0</v>
      </c>
      <c r="E6926">
        <v>0</v>
      </c>
      <c r="F6926">
        <v>6924</v>
      </c>
      <c r="G6926">
        <f t="shared" ca="1" si="110"/>
        <v>5.231849754028299E-2</v>
      </c>
    </row>
    <row r="6927" spans="2:7" x14ac:dyDescent="0.2">
      <c r="B6927" s="149">
        <v>33602</v>
      </c>
      <c r="C6927" s="61">
        <v>24.470355999999999</v>
      </c>
      <c r="D6927">
        <v>0</v>
      </c>
      <c r="E6927">
        <v>0</v>
      </c>
      <c r="F6927">
        <v>6925</v>
      </c>
      <c r="G6927">
        <f t="shared" ca="1" si="110"/>
        <v>2.7559582627865231E-2</v>
      </c>
    </row>
    <row r="6928" spans="2:7" x14ac:dyDescent="0.2">
      <c r="B6928" s="149">
        <v>33599</v>
      </c>
      <c r="C6928" s="61">
        <v>24.470355999999999</v>
      </c>
      <c r="D6928">
        <v>0</v>
      </c>
      <c r="E6928">
        <v>0</v>
      </c>
      <c r="F6928">
        <v>6926</v>
      </c>
      <c r="G6928">
        <f t="shared" ca="1" si="110"/>
        <v>2.5453793289331859E-2</v>
      </c>
    </row>
    <row r="6929" spans="2:7" x14ac:dyDescent="0.2">
      <c r="B6929" s="149">
        <v>33598</v>
      </c>
      <c r="C6929" s="61">
        <v>24.470355999999999</v>
      </c>
      <c r="D6929">
        <v>0</v>
      </c>
      <c r="E6929">
        <v>0</v>
      </c>
      <c r="F6929">
        <v>6927</v>
      </c>
      <c r="G6929">
        <f t="shared" ca="1" si="110"/>
        <v>-1.812657012801203E-2</v>
      </c>
    </row>
    <row r="6930" spans="2:7" x14ac:dyDescent="0.2">
      <c r="B6930" s="149">
        <v>33597</v>
      </c>
      <c r="C6930" s="61">
        <v>24.470355999999999</v>
      </c>
      <c r="D6930">
        <v>0</v>
      </c>
      <c r="E6930">
        <v>0</v>
      </c>
      <c r="F6930">
        <v>6928</v>
      </c>
      <c r="G6930">
        <f t="shared" ca="1" si="110"/>
        <v>1.308813844167324E-4</v>
      </c>
    </row>
    <row r="6931" spans="2:7" x14ac:dyDescent="0.2">
      <c r="B6931" s="149">
        <v>33596</v>
      </c>
      <c r="C6931" s="61">
        <v>24.470355999999999</v>
      </c>
      <c r="D6931">
        <v>4.4246581640024884E-3</v>
      </c>
      <c r="E6931">
        <v>4.4246581640024884E-3</v>
      </c>
      <c r="F6931">
        <v>6929</v>
      </c>
      <c r="G6931">
        <f t="shared" ca="1" si="110"/>
        <v>-2.1854321564911284E-2</v>
      </c>
    </row>
    <row r="6932" spans="2:7" x14ac:dyDescent="0.2">
      <c r="B6932" s="149">
        <v>33595</v>
      </c>
      <c r="C6932" s="61">
        <v>24.362559999999998</v>
      </c>
      <c r="D6932">
        <v>8.9287019537325381E-3</v>
      </c>
      <c r="E6932">
        <v>8.9287019537325381E-3</v>
      </c>
      <c r="F6932">
        <v>6930</v>
      </c>
      <c r="G6932">
        <f t="shared" ca="1" si="110"/>
        <v>4.2155587240571869E-3</v>
      </c>
    </row>
    <row r="6933" spans="2:7" x14ac:dyDescent="0.2">
      <c r="B6933" s="149">
        <v>33592</v>
      </c>
      <c r="C6933" s="61">
        <v>24.146958999999999</v>
      </c>
      <c r="D6933">
        <v>4.4844752453039758E-3</v>
      </c>
      <c r="E6933">
        <v>4.4844752453039758E-3</v>
      </c>
      <c r="F6933">
        <v>6931</v>
      </c>
      <c r="G6933">
        <f t="shared" ca="1" si="110"/>
        <v>6.2617781636671921E-2</v>
      </c>
    </row>
    <row r="6934" spans="2:7" x14ac:dyDescent="0.2">
      <c r="B6934" s="149">
        <v>33591</v>
      </c>
      <c r="C6934" s="61">
        <v>24.039155999999998</v>
      </c>
      <c r="D6934">
        <v>1.8264770165251784E-2</v>
      </c>
      <c r="E6934">
        <v>1.8264770165251784E-2</v>
      </c>
      <c r="F6934">
        <v>6932</v>
      </c>
      <c r="G6934">
        <f t="shared" ca="1" si="110"/>
        <v>1.1474812970848817E-2</v>
      </c>
    </row>
    <row r="6935" spans="2:7" x14ac:dyDescent="0.2">
      <c r="B6935" s="149">
        <v>33590</v>
      </c>
      <c r="C6935" s="61">
        <v>23.607962000000001</v>
      </c>
      <c r="D6935">
        <v>4.5872024201365508E-3</v>
      </c>
      <c r="E6935">
        <v>4.5872024201365508E-3</v>
      </c>
      <c r="F6935">
        <v>6933</v>
      </c>
      <c r="G6935">
        <f t="shared" ca="1" si="110"/>
        <v>2.3798769564636207E-2</v>
      </c>
    </row>
    <row r="6936" spans="2:7" x14ac:dyDescent="0.2">
      <c r="B6936" s="149">
        <v>33589</v>
      </c>
      <c r="C6936" s="61">
        <v>23.500162</v>
      </c>
      <c r="D6936">
        <v>-1.8018279275681861E-2</v>
      </c>
      <c r="E6936">
        <v>-1.8018279275681861E-2</v>
      </c>
      <c r="F6936">
        <v>6934</v>
      </c>
      <c r="G6936">
        <f t="shared" ca="1" si="110"/>
        <v>9.3812006710664551E-3</v>
      </c>
    </row>
    <row r="6937" spans="2:7" x14ac:dyDescent="0.2">
      <c r="B6937" s="149">
        <v>33588</v>
      </c>
      <c r="C6937" s="61">
        <v>23.931363999999999</v>
      </c>
      <c r="D6937">
        <v>4.2253864633877911E-2</v>
      </c>
      <c r="E6937">
        <v>4.2253864633877911E-2</v>
      </c>
      <c r="F6937">
        <v>6935</v>
      </c>
      <c r="G6937">
        <f t="shared" ca="1" si="110"/>
        <v>5.4428193885097988E-2</v>
      </c>
    </row>
    <row r="6938" spans="2:7" x14ac:dyDescent="0.2">
      <c r="B6938" s="149">
        <v>33585</v>
      </c>
      <c r="C6938" s="61">
        <v>22.961165999999999</v>
      </c>
      <c r="D6938">
        <v>0</v>
      </c>
      <c r="E6938">
        <v>0</v>
      </c>
      <c r="F6938">
        <v>6936</v>
      </c>
      <c r="G6938">
        <f t="shared" ca="1" si="110"/>
        <v>-4.6243213267837618E-2</v>
      </c>
    </row>
    <row r="6939" spans="2:7" x14ac:dyDescent="0.2">
      <c r="B6939" s="149">
        <v>33584</v>
      </c>
      <c r="C6939" s="61">
        <v>22.961165999999999</v>
      </c>
      <c r="D6939">
        <v>-9.3023767553410061E-3</v>
      </c>
      <c r="E6939">
        <v>-9.3023767553410061E-3</v>
      </c>
      <c r="F6939">
        <v>6937</v>
      </c>
      <c r="G6939">
        <f t="shared" ca="1" si="110"/>
        <v>-3.6135125594224035E-2</v>
      </c>
    </row>
    <row r="6940" spans="2:7" x14ac:dyDescent="0.2">
      <c r="B6940" s="149">
        <v>33583</v>
      </c>
      <c r="C6940" s="61">
        <v>23.176765</v>
      </c>
      <c r="D6940">
        <v>0</v>
      </c>
      <c r="E6940">
        <v>0</v>
      </c>
      <c r="F6940">
        <v>6938</v>
      </c>
      <c r="G6940">
        <f t="shared" ca="1" si="110"/>
        <v>-5.6951751765965231E-2</v>
      </c>
    </row>
    <row r="6941" spans="2:7" x14ac:dyDescent="0.2">
      <c r="B6941" s="149">
        <v>33582</v>
      </c>
      <c r="C6941" s="61">
        <v>23.176765</v>
      </c>
      <c r="D6941">
        <v>4.6729883491949823E-3</v>
      </c>
      <c r="E6941">
        <v>4.6729883491949823E-3</v>
      </c>
      <c r="F6941">
        <v>6939</v>
      </c>
      <c r="G6941">
        <f t="shared" ca="1" si="110"/>
        <v>-3.8161790729895756E-2</v>
      </c>
    </row>
    <row r="6942" spans="2:7" x14ac:dyDescent="0.2">
      <c r="B6942" s="149">
        <v>33581</v>
      </c>
      <c r="C6942" s="61">
        <v>23.068964000000001</v>
      </c>
      <c r="D6942">
        <v>-2.7272875620563027E-2</v>
      </c>
      <c r="E6942">
        <v>-2.7272875620563027E-2</v>
      </c>
      <c r="F6942">
        <v>6940</v>
      </c>
      <c r="G6942">
        <f t="shared" ca="1" si="110"/>
        <v>6.0006301232191526E-3</v>
      </c>
    </row>
    <row r="6943" spans="2:7" x14ac:dyDescent="0.2">
      <c r="B6943" s="149">
        <v>33578</v>
      </c>
      <c r="C6943" s="61">
        <v>23.715761000000001</v>
      </c>
      <c r="D6943">
        <v>2.8037539960615455E-2</v>
      </c>
      <c r="E6943">
        <v>2.8037539960615455E-2</v>
      </c>
      <c r="F6943">
        <v>6941</v>
      </c>
      <c r="G6943">
        <f t="shared" ca="1" si="110"/>
        <v>-2.3170795730290541E-2</v>
      </c>
    </row>
    <row r="6944" spans="2:7" x14ac:dyDescent="0.2">
      <c r="B6944" s="149">
        <v>33577</v>
      </c>
      <c r="C6944" s="61">
        <v>23.068964000000001</v>
      </c>
      <c r="D6944">
        <v>-1.3825108584569768E-2</v>
      </c>
      <c r="E6944">
        <v>-1.3825108584569768E-2</v>
      </c>
      <c r="F6944">
        <v>6942</v>
      </c>
      <c r="G6944">
        <f t="shared" ca="1" si="110"/>
        <v>-5.9354519818656505E-2</v>
      </c>
    </row>
    <row r="6945" spans="2:7" x14ac:dyDescent="0.2">
      <c r="B6945" s="149">
        <v>33576</v>
      </c>
      <c r="C6945" s="61">
        <v>23.392365999999999</v>
      </c>
      <c r="D6945">
        <v>-2.2522661056845712E-2</v>
      </c>
      <c r="E6945">
        <v>-2.2522661056845712E-2</v>
      </c>
      <c r="F6945">
        <v>6943</v>
      </c>
      <c r="G6945">
        <f t="shared" ca="1" si="110"/>
        <v>3.2245734896027112E-2</v>
      </c>
    </row>
    <row r="6946" spans="2:7" x14ac:dyDescent="0.2">
      <c r="B6946" s="149">
        <v>33575</v>
      </c>
      <c r="C6946" s="61">
        <v>23.931363999999999</v>
      </c>
      <c r="D6946">
        <v>-1.7699125215084127E-2</v>
      </c>
      <c r="E6946">
        <v>-1.7699125215084127E-2</v>
      </c>
      <c r="F6946">
        <v>6944</v>
      </c>
      <c r="G6946">
        <f t="shared" ca="1" si="110"/>
        <v>-3.645805324143335E-2</v>
      </c>
    </row>
    <row r="6947" spans="2:7" x14ac:dyDescent="0.2">
      <c r="B6947" s="149">
        <v>33574</v>
      </c>
      <c r="C6947" s="61">
        <v>24.362559999999998</v>
      </c>
      <c r="D6947">
        <v>-8.7718541618826678E-3</v>
      </c>
      <c r="E6947">
        <v>-8.7718541618826678E-3</v>
      </c>
      <c r="F6947">
        <v>6945</v>
      </c>
      <c r="G6947">
        <f t="shared" ca="1" si="110"/>
        <v>-1.9692274220275696E-2</v>
      </c>
    </row>
    <row r="6948" spans="2:7" x14ac:dyDescent="0.2">
      <c r="B6948" s="149">
        <v>33571</v>
      </c>
      <c r="C6948" s="61">
        <v>24.578156</v>
      </c>
      <c r="D6948">
        <v>1.7857196842053731E-2</v>
      </c>
      <c r="E6948">
        <v>1.7857196842053731E-2</v>
      </c>
      <c r="F6948">
        <v>6946</v>
      </c>
      <c r="G6948">
        <f t="shared" ca="1" si="110"/>
        <v>4.4591668046654286E-3</v>
      </c>
    </row>
    <row r="6949" spans="2:7" x14ac:dyDescent="0.2">
      <c r="B6949" s="149">
        <v>33570</v>
      </c>
      <c r="C6949" s="61">
        <v>24.146958999999999</v>
      </c>
      <c r="D6949">
        <v>0</v>
      </c>
      <c r="E6949">
        <v>0</v>
      </c>
      <c r="F6949">
        <v>6947</v>
      </c>
      <c r="G6949">
        <f t="shared" ca="1" si="110"/>
        <v>3.6412010419853154E-2</v>
      </c>
    </row>
    <row r="6950" spans="2:7" x14ac:dyDescent="0.2">
      <c r="B6950" s="149">
        <v>33569</v>
      </c>
      <c r="C6950" s="61">
        <v>24.146958999999999</v>
      </c>
      <c r="D6950">
        <v>1.8181917080375299E-2</v>
      </c>
      <c r="E6950">
        <v>1.8181917080375299E-2</v>
      </c>
      <c r="F6950">
        <v>6948</v>
      </c>
      <c r="G6950">
        <f t="shared" ca="1" si="110"/>
        <v>3.7776992005819451E-2</v>
      </c>
    </row>
    <row r="6951" spans="2:7" x14ac:dyDescent="0.2">
      <c r="B6951" s="149">
        <v>33568</v>
      </c>
      <c r="C6951" s="61">
        <v>23.715761000000001</v>
      </c>
      <c r="D6951">
        <v>-3.9301534876691142E-2</v>
      </c>
      <c r="E6951">
        <v>-3.9301534876691142E-2</v>
      </c>
      <c r="F6951">
        <v>6949</v>
      </c>
      <c r="G6951">
        <f t="shared" ca="1" si="110"/>
        <v>-4.0058069710821945E-2</v>
      </c>
    </row>
    <row r="6952" spans="2:7" x14ac:dyDescent="0.2">
      <c r="B6952" s="149">
        <v>33567</v>
      </c>
      <c r="C6952" s="61">
        <v>24.685956999999998</v>
      </c>
      <c r="D6952">
        <v>0</v>
      </c>
      <c r="E6952">
        <v>0</v>
      </c>
      <c r="F6952">
        <v>6950</v>
      </c>
      <c r="G6952">
        <f t="shared" ca="1" si="110"/>
        <v>-4.6169411662576546E-3</v>
      </c>
    </row>
    <row r="6953" spans="2:7" x14ac:dyDescent="0.2">
      <c r="B6953" s="149">
        <v>33564</v>
      </c>
      <c r="C6953" s="61">
        <v>24.685956999999998</v>
      </c>
      <c r="D6953">
        <v>-3.3755103657599171E-2</v>
      </c>
      <c r="E6953">
        <v>-3.3755103657599171E-2</v>
      </c>
      <c r="F6953">
        <v>6951</v>
      </c>
      <c r="G6953">
        <f t="shared" ca="1" si="110"/>
        <v>2.361499282800127E-2</v>
      </c>
    </row>
    <row r="6954" spans="2:7" x14ac:dyDescent="0.2">
      <c r="B6954" s="149">
        <v>33563</v>
      </c>
      <c r="C6954" s="61">
        <v>25.548344</v>
      </c>
      <c r="D6954">
        <v>0</v>
      </c>
      <c r="E6954">
        <v>0</v>
      </c>
      <c r="F6954">
        <v>6952</v>
      </c>
      <c r="G6954">
        <f t="shared" ca="1" si="110"/>
        <v>-1.3115313037108388E-2</v>
      </c>
    </row>
    <row r="6955" spans="2:7" x14ac:dyDescent="0.2">
      <c r="B6955" s="149">
        <v>33562</v>
      </c>
      <c r="C6955" s="61">
        <v>25.548344</v>
      </c>
      <c r="D6955">
        <v>-5.1999931131030346E-2</v>
      </c>
      <c r="E6955">
        <v>-5.1999931131030346E-2</v>
      </c>
      <c r="F6955">
        <v>6953</v>
      </c>
      <c r="G6955">
        <f t="shared" ca="1" si="110"/>
        <v>-1.2176602529461185E-2</v>
      </c>
    </row>
    <row r="6956" spans="2:7" x14ac:dyDescent="0.2">
      <c r="B6956" s="149">
        <v>33561</v>
      </c>
      <c r="C6956" s="61">
        <v>26.949728</v>
      </c>
      <c r="D6956">
        <v>2.8806608555367239E-2</v>
      </c>
      <c r="E6956">
        <v>2.8806608555367239E-2</v>
      </c>
      <c r="F6956">
        <v>6954</v>
      </c>
      <c r="G6956">
        <f t="shared" ca="1" si="110"/>
        <v>-4.9636475452299062E-3</v>
      </c>
    </row>
    <row r="6957" spans="2:7" x14ac:dyDescent="0.2">
      <c r="B6957" s="149">
        <v>33560</v>
      </c>
      <c r="C6957" s="61">
        <v>26.195135000000001</v>
      </c>
      <c r="D6957">
        <v>-3.5714350134640409E-2</v>
      </c>
      <c r="E6957">
        <v>-3.5714350134640409E-2</v>
      </c>
      <c r="F6957">
        <v>6955</v>
      </c>
      <c r="G6957">
        <f t="shared" ca="1" si="110"/>
        <v>-3.6684107714699487E-4</v>
      </c>
    </row>
    <row r="6958" spans="2:7" x14ac:dyDescent="0.2">
      <c r="B6958" s="149">
        <v>33557</v>
      </c>
      <c r="C6958" s="61">
        <v>27.165327000000001</v>
      </c>
      <c r="D6958">
        <v>-2.3255796393802371E-2</v>
      </c>
      <c r="E6958">
        <v>-2.3255796393802371E-2</v>
      </c>
      <c r="F6958">
        <v>6956</v>
      </c>
      <c r="G6958">
        <f t="shared" ca="1" si="110"/>
        <v>-1.8967567365079683E-2</v>
      </c>
    </row>
    <row r="6959" spans="2:7" x14ac:dyDescent="0.2">
      <c r="B6959" s="149">
        <v>33556</v>
      </c>
      <c r="C6959" s="61">
        <v>27.81212</v>
      </c>
      <c r="D6959">
        <v>-7.6922429212569953E-3</v>
      </c>
      <c r="E6959">
        <v>-7.6922429212569953E-3</v>
      </c>
      <c r="F6959">
        <v>6957</v>
      </c>
      <c r="G6959">
        <f t="shared" ca="1" si="110"/>
        <v>6.6220400293958105E-3</v>
      </c>
    </row>
    <row r="6960" spans="2:7" x14ac:dyDescent="0.2">
      <c r="B6960" s="149">
        <v>33555</v>
      </c>
      <c r="C6960" s="61">
        <v>28.027716000000002</v>
      </c>
      <c r="D6960">
        <v>-7.6336996819459796E-3</v>
      </c>
      <c r="E6960">
        <v>-7.6336996819459796E-3</v>
      </c>
      <c r="F6960">
        <v>6958</v>
      </c>
      <c r="G6960">
        <f t="shared" ca="1" si="110"/>
        <v>-8.4728422304941112E-3</v>
      </c>
    </row>
    <row r="6961" spans="2:7" x14ac:dyDescent="0.2">
      <c r="B6961" s="149">
        <v>33554</v>
      </c>
      <c r="C6961" s="61">
        <v>28.243317000000001</v>
      </c>
      <c r="D6961">
        <v>-1.1320797648591986E-2</v>
      </c>
      <c r="E6961">
        <v>-1.1320797648591986E-2</v>
      </c>
      <c r="F6961">
        <v>6959</v>
      </c>
      <c r="G6961">
        <f t="shared" ca="1" si="110"/>
        <v>3.8106975448774075E-2</v>
      </c>
    </row>
    <row r="6962" spans="2:7" x14ac:dyDescent="0.2">
      <c r="B6962" s="149">
        <v>33553</v>
      </c>
      <c r="C6962" s="61">
        <v>28.566714999999999</v>
      </c>
      <c r="D6962">
        <v>-3.7593663752895296E-3</v>
      </c>
      <c r="E6962">
        <v>-3.7593663752895296E-3</v>
      </c>
      <c r="F6962">
        <v>6960</v>
      </c>
      <c r="G6962">
        <f t="shared" ca="1" si="110"/>
        <v>-1.6181224303861361E-2</v>
      </c>
    </row>
    <row r="6963" spans="2:7" x14ac:dyDescent="0.2">
      <c r="B6963" s="149">
        <v>33550</v>
      </c>
      <c r="C6963" s="61">
        <v>28.674513000000001</v>
      </c>
      <c r="D6963">
        <v>-3.7454595384193729E-3</v>
      </c>
      <c r="E6963">
        <v>-3.7454595384193729E-3</v>
      </c>
      <c r="F6963">
        <v>6961</v>
      </c>
      <c r="G6963">
        <f t="shared" ca="1" si="110"/>
        <v>1.9047471528992211E-2</v>
      </c>
    </row>
    <row r="6964" spans="2:7" x14ac:dyDescent="0.2">
      <c r="B6964" s="149">
        <v>33549</v>
      </c>
      <c r="C6964" s="61">
        <v>28.782316000000002</v>
      </c>
      <c r="D6964">
        <v>0</v>
      </c>
      <c r="E6964">
        <v>0</v>
      </c>
      <c r="F6964">
        <v>6962</v>
      </c>
      <c r="G6964">
        <f t="shared" ca="1" si="110"/>
        <v>-5.8011064738098033E-3</v>
      </c>
    </row>
    <row r="6965" spans="2:7" x14ac:dyDescent="0.2">
      <c r="B6965" s="149">
        <v>33548</v>
      </c>
      <c r="C6965" s="61">
        <v>28.782316000000002</v>
      </c>
      <c r="D6965">
        <v>0</v>
      </c>
      <c r="E6965">
        <v>0</v>
      </c>
      <c r="F6965">
        <v>6963</v>
      </c>
      <c r="G6965">
        <f t="shared" ca="1" si="110"/>
        <v>1.1176445934235175E-2</v>
      </c>
    </row>
    <row r="6966" spans="2:7" x14ac:dyDescent="0.2">
      <c r="B6966" s="149">
        <v>33547</v>
      </c>
      <c r="C6966" s="61">
        <v>28.782316000000002</v>
      </c>
      <c r="D6966">
        <v>-2.9090696512675224E-2</v>
      </c>
      <c r="E6966">
        <v>-2.9090696512675224E-2</v>
      </c>
      <c r="F6966">
        <v>6964</v>
      </c>
      <c r="G6966">
        <f t="shared" ca="1" si="110"/>
        <v>-5.302144009618686E-2</v>
      </c>
    </row>
    <row r="6967" spans="2:7" x14ac:dyDescent="0.2">
      <c r="B6967" s="149">
        <v>33546</v>
      </c>
      <c r="C6967" s="61">
        <v>29.644701000000001</v>
      </c>
      <c r="D6967">
        <v>0</v>
      </c>
      <c r="E6967">
        <v>0</v>
      </c>
      <c r="F6967">
        <v>6965</v>
      </c>
      <c r="G6967">
        <f t="shared" ca="1" si="110"/>
        <v>-8.6670703731093982E-3</v>
      </c>
    </row>
    <row r="6968" spans="2:7" x14ac:dyDescent="0.2">
      <c r="B6968" s="149">
        <v>33543</v>
      </c>
      <c r="C6968" s="61">
        <v>29.644701000000001</v>
      </c>
      <c r="D6968">
        <v>1.1029593197763903E-2</v>
      </c>
      <c r="E6968">
        <v>1.1029593197763903E-2</v>
      </c>
      <c r="F6968">
        <v>6966</v>
      </c>
      <c r="G6968">
        <f t="shared" ca="1" si="110"/>
        <v>-3.4005500056370493E-2</v>
      </c>
    </row>
    <row r="6969" spans="2:7" x14ac:dyDescent="0.2">
      <c r="B6969" s="149">
        <v>33542</v>
      </c>
      <c r="C6969" s="61">
        <v>29.321299</v>
      </c>
      <c r="D6969">
        <v>2.2556128503385522E-2</v>
      </c>
      <c r="E6969">
        <v>2.2556128503385522E-2</v>
      </c>
      <c r="F6969">
        <v>6967</v>
      </c>
      <c r="G6969">
        <f t="shared" ca="1" si="110"/>
        <v>3.5414033154613611E-2</v>
      </c>
    </row>
    <row r="6970" spans="2:7" x14ac:dyDescent="0.2">
      <c r="B6970" s="149">
        <v>33541</v>
      </c>
      <c r="C6970" s="61">
        <v>28.674513000000001</v>
      </c>
      <c r="D6970">
        <v>-2.9197101050363935E-2</v>
      </c>
      <c r="E6970">
        <v>-2.9197101050363935E-2</v>
      </c>
      <c r="F6970">
        <v>6968</v>
      </c>
      <c r="G6970">
        <f t="shared" ca="1" si="110"/>
        <v>1.2970381853634966E-2</v>
      </c>
    </row>
    <row r="6971" spans="2:7" x14ac:dyDescent="0.2">
      <c r="B6971" s="149">
        <v>33540</v>
      </c>
      <c r="C6971" s="61">
        <v>29.536905000000001</v>
      </c>
      <c r="D6971">
        <v>4.5801560772766162E-2</v>
      </c>
      <c r="E6971">
        <v>4.5801560772766162E-2</v>
      </c>
      <c r="F6971">
        <v>6969</v>
      </c>
      <c r="G6971">
        <f t="shared" ca="1" si="110"/>
        <v>4.3629864307130083E-2</v>
      </c>
    </row>
    <row r="6972" spans="2:7" x14ac:dyDescent="0.2">
      <c r="B6972" s="149">
        <v>33539</v>
      </c>
      <c r="C6972" s="61">
        <v>28.243317000000001</v>
      </c>
      <c r="D6972">
        <v>0</v>
      </c>
      <c r="E6972">
        <v>0</v>
      </c>
      <c r="F6972">
        <v>6970</v>
      </c>
      <c r="G6972">
        <f t="shared" ca="1" si="110"/>
        <v>-1.0538487528643994E-2</v>
      </c>
    </row>
    <row r="6973" spans="2:7" x14ac:dyDescent="0.2">
      <c r="B6973" s="149">
        <v>33536</v>
      </c>
      <c r="C6973" s="61">
        <v>28.243317000000001</v>
      </c>
      <c r="D6973">
        <v>0</v>
      </c>
      <c r="E6973">
        <v>0</v>
      </c>
      <c r="F6973">
        <v>6971</v>
      </c>
      <c r="G6973">
        <f t="shared" ca="1" si="110"/>
        <v>1.7393173421563966E-2</v>
      </c>
    </row>
    <row r="6974" spans="2:7" x14ac:dyDescent="0.2">
      <c r="B6974" s="149">
        <v>33535</v>
      </c>
      <c r="C6974" s="61">
        <v>28.243317000000001</v>
      </c>
      <c r="D6974">
        <v>1.0802578546581561E-2</v>
      </c>
      <c r="E6974">
        <v>1.0802578546581561E-2</v>
      </c>
      <c r="F6974">
        <v>6972</v>
      </c>
      <c r="G6974">
        <f t="shared" ca="1" si="110"/>
        <v>9.2175068992838022E-3</v>
      </c>
    </row>
    <row r="6975" spans="2:7" x14ac:dyDescent="0.2">
      <c r="B6975" s="149">
        <v>33534</v>
      </c>
      <c r="C6975" s="61">
        <v>27.941476999999999</v>
      </c>
      <c r="D6975">
        <v>1.6470498958045404E-2</v>
      </c>
      <c r="E6975">
        <v>1.6470498958045404E-2</v>
      </c>
      <c r="F6975">
        <v>6973</v>
      </c>
      <c r="G6975">
        <f t="shared" ca="1" si="110"/>
        <v>-1.4563605436871001E-2</v>
      </c>
    </row>
    <row r="6976" spans="2:7" x14ac:dyDescent="0.2">
      <c r="B6976" s="149">
        <v>33533</v>
      </c>
      <c r="C6976" s="61">
        <v>27.488724000000001</v>
      </c>
      <c r="D6976">
        <v>0</v>
      </c>
      <c r="E6976">
        <v>0</v>
      </c>
      <c r="F6976">
        <v>6974</v>
      </c>
      <c r="G6976">
        <f t="shared" ca="1" si="110"/>
        <v>-2.7695014771839867E-2</v>
      </c>
    </row>
    <row r="6977" spans="2:7" x14ac:dyDescent="0.2">
      <c r="B6977" s="149">
        <v>33532</v>
      </c>
      <c r="C6977" s="61">
        <v>27.488724000000001</v>
      </c>
      <c r="D6977">
        <v>-3.9062529725212109E-3</v>
      </c>
      <c r="E6977">
        <v>-3.9062529725212109E-3</v>
      </c>
      <c r="F6977">
        <v>6975</v>
      </c>
      <c r="G6977">
        <f t="shared" ca="1" si="110"/>
        <v>-6.6381686682369156E-2</v>
      </c>
    </row>
    <row r="6978" spans="2:7" x14ac:dyDescent="0.2">
      <c r="B6978" s="149">
        <v>33529</v>
      </c>
      <c r="C6978" s="61">
        <v>27.596523000000001</v>
      </c>
      <c r="D6978">
        <v>0</v>
      </c>
      <c r="E6978">
        <v>0</v>
      </c>
      <c r="F6978">
        <v>6976</v>
      </c>
      <c r="G6978">
        <f t="shared" ca="1" si="110"/>
        <v>3.459086087893963E-2</v>
      </c>
    </row>
    <row r="6979" spans="2:7" x14ac:dyDescent="0.2">
      <c r="B6979" s="149">
        <v>33528</v>
      </c>
      <c r="C6979" s="61">
        <v>27.596523000000001</v>
      </c>
      <c r="D6979">
        <v>0</v>
      </c>
      <c r="E6979">
        <v>0</v>
      </c>
      <c r="F6979">
        <v>6977</v>
      </c>
      <c r="G6979">
        <f t="shared" ref="G6979:G7042" ca="1" si="111">_xlfn.NORM.INV(RAND(),$N$5,$N$6)</f>
        <v>-1.5210332187891615E-2</v>
      </c>
    </row>
    <row r="6980" spans="2:7" x14ac:dyDescent="0.2">
      <c r="B6980" s="149">
        <v>33527</v>
      </c>
      <c r="C6980" s="61">
        <v>27.596523000000001</v>
      </c>
      <c r="D6980">
        <v>1.9920484963812671E-2</v>
      </c>
      <c r="E6980">
        <v>1.9920484963812671E-2</v>
      </c>
      <c r="F6980">
        <v>6978</v>
      </c>
      <c r="G6980">
        <f t="shared" ca="1" si="111"/>
        <v>7.3483747896958993E-3</v>
      </c>
    </row>
    <row r="6981" spans="2:7" x14ac:dyDescent="0.2">
      <c r="B6981" s="149">
        <v>33526</v>
      </c>
      <c r="C6981" s="61">
        <v>27.057524000000001</v>
      </c>
      <c r="D6981">
        <v>3.9998919469614105E-3</v>
      </c>
      <c r="E6981">
        <v>3.9998919469614105E-3</v>
      </c>
      <c r="F6981">
        <v>6979</v>
      </c>
      <c r="G6981">
        <f t="shared" ca="1" si="111"/>
        <v>-4.6170502697965177E-5</v>
      </c>
    </row>
    <row r="6982" spans="2:7" x14ac:dyDescent="0.2">
      <c r="B6982" s="149">
        <v>33525</v>
      </c>
      <c r="C6982" s="61">
        <v>26.949728</v>
      </c>
      <c r="D6982">
        <v>-1.185771707495932E-2</v>
      </c>
      <c r="E6982">
        <v>-1.185771707495932E-2</v>
      </c>
      <c r="F6982">
        <v>6980</v>
      </c>
      <c r="G6982">
        <f t="shared" ca="1" si="111"/>
        <v>3.0281747358203326E-2</v>
      </c>
    </row>
    <row r="6983" spans="2:7" x14ac:dyDescent="0.2">
      <c r="B6983" s="149">
        <v>33522</v>
      </c>
      <c r="C6983" s="61">
        <v>27.273125</v>
      </c>
      <c r="D6983">
        <v>0</v>
      </c>
      <c r="E6983">
        <v>0</v>
      </c>
      <c r="F6983">
        <v>6981</v>
      </c>
      <c r="G6983">
        <f t="shared" ca="1" si="111"/>
        <v>-2.3652251688947197E-2</v>
      </c>
    </row>
    <row r="6984" spans="2:7" x14ac:dyDescent="0.2">
      <c r="B6984" s="149">
        <v>33521</v>
      </c>
      <c r="C6984" s="61">
        <v>27.273125</v>
      </c>
      <c r="D6984">
        <v>2.8455385724623573E-2</v>
      </c>
      <c r="E6984">
        <v>2.8455385724623573E-2</v>
      </c>
      <c r="F6984">
        <v>6982</v>
      </c>
      <c r="G6984">
        <f t="shared" ca="1" si="111"/>
        <v>-1.9416150853338109E-2</v>
      </c>
    </row>
    <row r="6985" spans="2:7" x14ac:dyDescent="0.2">
      <c r="B6985" s="149">
        <v>33520</v>
      </c>
      <c r="C6985" s="61">
        <v>26.518529999999998</v>
      </c>
      <c r="D6985">
        <v>-8.0647088873239889E-3</v>
      </c>
      <c r="E6985">
        <v>-8.0647088873239889E-3</v>
      </c>
      <c r="F6985">
        <v>6983</v>
      </c>
      <c r="G6985">
        <f t="shared" ca="1" si="111"/>
        <v>-1.4951456801964018E-2</v>
      </c>
    </row>
    <row r="6986" spans="2:7" x14ac:dyDescent="0.2">
      <c r="B6986" s="149">
        <v>33519</v>
      </c>
      <c r="C6986" s="61">
        <v>26.734133</v>
      </c>
      <c r="D6986">
        <v>0</v>
      </c>
      <c r="E6986">
        <v>0</v>
      </c>
      <c r="F6986">
        <v>6984</v>
      </c>
      <c r="G6986">
        <f t="shared" ca="1" si="111"/>
        <v>1.0674653988119912E-2</v>
      </c>
    </row>
    <row r="6987" spans="2:7" x14ac:dyDescent="0.2">
      <c r="B6987" s="149">
        <v>33518</v>
      </c>
      <c r="C6987" s="61">
        <v>26.734133</v>
      </c>
      <c r="D6987">
        <v>2.4793524336865956E-2</v>
      </c>
      <c r="E6987">
        <v>2.4793524336865956E-2</v>
      </c>
      <c r="F6987">
        <v>6985</v>
      </c>
      <c r="G6987">
        <f t="shared" ca="1" si="111"/>
        <v>-7.1570964878414189E-2</v>
      </c>
    </row>
    <row r="6988" spans="2:7" x14ac:dyDescent="0.2">
      <c r="B6988" s="149">
        <v>33515</v>
      </c>
      <c r="C6988" s="61">
        <v>26.087336000000001</v>
      </c>
      <c r="D6988">
        <v>-3.2000026122712626E-2</v>
      </c>
      <c r="E6988">
        <v>-3.2000026122712626E-2</v>
      </c>
      <c r="F6988">
        <v>6986</v>
      </c>
      <c r="G6988">
        <f t="shared" ca="1" si="111"/>
        <v>-1.8726098593448676E-2</v>
      </c>
    </row>
    <row r="6989" spans="2:7" x14ac:dyDescent="0.2">
      <c r="B6989" s="149">
        <v>33514</v>
      </c>
      <c r="C6989" s="61">
        <v>26.949728</v>
      </c>
      <c r="D6989">
        <v>-2.7237516163992458E-2</v>
      </c>
      <c r="E6989">
        <v>-2.7237516163992458E-2</v>
      </c>
      <c r="F6989">
        <v>6987</v>
      </c>
      <c r="G6989">
        <f t="shared" ca="1" si="111"/>
        <v>3.4332946521315216E-2</v>
      </c>
    </row>
    <row r="6990" spans="2:7" x14ac:dyDescent="0.2">
      <c r="B6990" s="149">
        <v>33513</v>
      </c>
      <c r="C6990" s="61">
        <v>27.704325000000001</v>
      </c>
      <c r="D6990">
        <v>0</v>
      </c>
      <c r="E6990">
        <v>0</v>
      </c>
      <c r="F6990">
        <v>6988</v>
      </c>
      <c r="G6990">
        <f t="shared" ca="1" si="111"/>
        <v>-2.6314242537209848E-2</v>
      </c>
    </row>
    <row r="6991" spans="2:7" x14ac:dyDescent="0.2">
      <c r="B6991" s="149">
        <v>33512</v>
      </c>
      <c r="C6991" s="61">
        <v>27.704325000000001</v>
      </c>
      <c r="D6991">
        <v>-7.7219771602513405E-3</v>
      </c>
      <c r="E6991">
        <v>-7.7219771602513405E-3</v>
      </c>
      <c r="F6991">
        <v>6989</v>
      </c>
      <c r="G6991">
        <f t="shared" ca="1" si="111"/>
        <v>-1.1555585242560519E-4</v>
      </c>
    </row>
    <row r="6992" spans="2:7" x14ac:dyDescent="0.2">
      <c r="B6992" s="149">
        <v>33511</v>
      </c>
      <c r="C6992" s="61">
        <v>27.919922</v>
      </c>
      <c r="D6992">
        <v>-7.6625935343705969E-3</v>
      </c>
      <c r="E6992">
        <v>-7.6625935343705969E-3</v>
      </c>
      <c r="F6992">
        <v>6990</v>
      </c>
      <c r="G6992">
        <f t="shared" ca="1" si="111"/>
        <v>-2.6628578175911615E-2</v>
      </c>
    </row>
    <row r="6993" spans="2:7" x14ac:dyDescent="0.2">
      <c r="B6993" s="149">
        <v>33508</v>
      </c>
      <c r="C6993" s="61">
        <v>28.135513</v>
      </c>
      <c r="D6993">
        <v>6.0975589521742014E-2</v>
      </c>
      <c r="E6993">
        <v>6.0975589521742014E-2</v>
      </c>
      <c r="F6993">
        <v>6991</v>
      </c>
      <c r="G6993">
        <f t="shared" ca="1" si="111"/>
        <v>-1.2081231250375872E-3</v>
      </c>
    </row>
    <row r="6994" spans="2:7" x14ac:dyDescent="0.2">
      <c r="B6994" s="149">
        <v>33507</v>
      </c>
      <c r="C6994" s="61">
        <v>26.518529999999998</v>
      </c>
      <c r="D6994">
        <v>-3.5294253745645043E-2</v>
      </c>
      <c r="E6994">
        <v>-3.5294253745645043E-2</v>
      </c>
      <c r="F6994">
        <v>6992</v>
      </c>
      <c r="G6994">
        <f t="shared" ca="1" si="111"/>
        <v>6.3692743141109519E-3</v>
      </c>
    </row>
    <row r="6995" spans="2:7" x14ac:dyDescent="0.2">
      <c r="B6995" s="149">
        <v>33506</v>
      </c>
      <c r="C6995" s="61">
        <v>27.488724000000001</v>
      </c>
      <c r="D6995">
        <v>-3.9062529725212109E-3</v>
      </c>
      <c r="E6995">
        <v>-3.9062529725212109E-3</v>
      </c>
      <c r="F6995">
        <v>6993</v>
      </c>
      <c r="G6995">
        <f t="shared" ca="1" si="111"/>
        <v>5.9697650075097836E-2</v>
      </c>
    </row>
    <row r="6996" spans="2:7" x14ac:dyDescent="0.2">
      <c r="B6996" s="149">
        <v>33505</v>
      </c>
      <c r="C6996" s="61">
        <v>27.596523000000001</v>
      </c>
      <c r="D6996">
        <v>-1.5384521521482534E-2</v>
      </c>
      <c r="E6996">
        <v>-1.5384521521482534E-2</v>
      </c>
      <c r="F6996">
        <v>6994</v>
      </c>
      <c r="G6996">
        <f t="shared" ca="1" si="111"/>
        <v>1.81568282034155E-2</v>
      </c>
    </row>
    <row r="6997" spans="2:7" x14ac:dyDescent="0.2">
      <c r="B6997" s="149">
        <v>33504</v>
      </c>
      <c r="C6997" s="61">
        <v>28.027716000000002</v>
      </c>
      <c r="D6997">
        <v>0</v>
      </c>
      <c r="E6997">
        <v>0</v>
      </c>
      <c r="F6997">
        <v>6995</v>
      </c>
      <c r="G6997">
        <f t="shared" ca="1" si="111"/>
        <v>-1.2888386934127324E-2</v>
      </c>
    </row>
    <row r="6998" spans="2:7" x14ac:dyDescent="0.2">
      <c r="B6998" s="149">
        <v>33501</v>
      </c>
      <c r="C6998" s="61">
        <v>28.027716000000002</v>
      </c>
      <c r="D6998">
        <v>-1.8868077761128536E-2</v>
      </c>
      <c r="E6998">
        <v>-1.8868077761128536E-2</v>
      </c>
      <c r="F6998">
        <v>6996</v>
      </c>
      <c r="G6998">
        <f t="shared" ca="1" si="111"/>
        <v>-2.3245715267343842E-2</v>
      </c>
    </row>
    <row r="6999" spans="2:7" x14ac:dyDescent="0.2">
      <c r="B6999" s="149">
        <v>33500</v>
      </c>
      <c r="C6999" s="61">
        <v>28.566714999999999</v>
      </c>
      <c r="D6999">
        <v>0</v>
      </c>
      <c r="E6999">
        <v>0</v>
      </c>
      <c r="F6999">
        <v>6997</v>
      </c>
      <c r="G6999">
        <f t="shared" ca="1" si="111"/>
        <v>-2.9692098455141192E-3</v>
      </c>
    </row>
    <row r="7000" spans="2:7" x14ac:dyDescent="0.2">
      <c r="B7000" s="149">
        <v>33499</v>
      </c>
      <c r="C7000" s="61">
        <v>28.566714999999999</v>
      </c>
      <c r="D7000">
        <v>-7.490745359060161E-3</v>
      </c>
      <c r="E7000">
        <v>-7.490745359060161E-3</v>
      </c>
      <c r="F7000">
        <v>6998</v>
      </c>
      <c r="G7000">
        <f t="shared" ca="1" si="111"/>
        <v>-6.4986304563978969E-2</v>
      </c>
    </row>
    <row r="7001" spans="2:7" x14ac:dyDescent="0.2">
      <c r="B7001" s="149">
        <v>33498</v>
      </c>
      <c r="C7001" s="61">
        <v>28.782316000000002</v>
      </c>
      <c r="D7001">
        <v>-2.5547327995265559E-2</v>
      </c>
      <c r="E7001">
        <v>-2.5547327995265559E-2</v>
      </c>
      <c r="F7001">
        <v>6999</v>
      </c>
      <c r="G7001">
        <f t="shared" ca="1" si="111"/>
        <v>1.3978734297420822E-2</v>
      </c>
    </row>
    <row r="7002" spans="2:7" x14ac:dyDescent="0.2">
      <c r="B7002" s="149">
        <v>33497</v>
      </c>
      <c r="C7002" s="61">
        <v>29.536905000000001</v>
      </c>
      <c r="D7002">
        <v>1.858733892934572E-2</v>
      </c>
      <c r="E7002">
        <v>1.858733892934572E-2</v>
      </c>
      <c r="F7002">
        <v>7000</v>
      </c>
      <c r="G7002">
        <f t="shared" ca="1" si="111"/>
        <v>1.3406195254840806E-2</v>
      </c>
    </row>
    <row r="7003" spans="2:7" x14ac:dyDescent="0.2">
      <c r="B7003" s="149">
        <v>33494</v>
      </c>
      <c r="C7003" s="61">
        <v>28.997910999999998</v>
      </c>
      <c r="D7003">
        <v>2.2813956843312309E-2</v>
      </c>
      <c r="E7003">
        <v>2.2813956843312309E-2</v>
      </c>
      <c r="F7003">
        <v>7001</v>
      </c>
      <c r="G7003">
        <f t="shared" ca="1" si="111"/>
        <v>2.24420196766476E-2</v>
      </c>
    </row>
    <row r="7004" spans="2:7" x14ac:dyDescent="0.2">
      <c r="B7004" s="149">
        <v>33493</v>
      </c>
      <c r="C7004" s="61">
        <v>28.351109999999998</v>
      </c>
      <c r="D7004">
        <v>0</v>
      </c>
      <c r="E7004">
        <v>0</v>
      </c>
      <c r="F7004">
        <v>7002</v>
      </c>
      <c r="G7004">
        <f t="shared" ca="1" si="111"/>
        <v>-3.2259550625590563E-2</v>
      </c>
    </row>
    <row r="7005" spans="2:7" x14ac:dyDescent="0.2">
      <c r="B7005" s="149">
        <v>33492</v>
      </c>
      <c r="C7005" s="61">
        <v>28.351109999999998</v>
      </c>
      <c r="D7005">
        <v>0</v>
      </c>
      <c r="E7005">
        <v>0</v>
      </c>
      <c r="F7005">
        <v>7003</v>
      </c>
      <c r="G7005">
        <f t="shared" ca="1" si="111"/>
        <v>3.1502126540964369E-2</v>
      </c>
    </row>
    <row r="7006" spans="2:7" x14ac:dyDescent="0.2">
      <c r="B7006" s="149">
        <v>33491</v>
      </c>
      <c r="C7006" s="61">
        <v>28.351109999999998</v>
      </c>
      <c r="D7006">
        <v>-1.1278412993448311E-2</v>
      </c>
      <c r="E7006">
        <v>-1.1278412993448311E-2</v>
      </c>
      <c r="F7006">
        <v>7004</v>
      </c>
      <c r="G7006">
        <f t="shared" ca="1" si="111"/>
        <v>2.3679238285971412E-2</v>
      </c>
    </row>
    <row r="7007" spans="2:7" x14ac:dyDescent="0.2">
      <c r="B7007" s="149">
        <v>33490</v>
      </c>
      <c r="C7007" s="61">
        <v>28.674513000000001</v>
      </c>
      <c r="D7007">
        <v>0</v>
      </c>
      <c r="E7007">
        <v>0</v>
      </c>
      <c r="F7007">
        <v>7005</v>
      </c>
      <c r="G7007">
        <f t="shared" ca="1" si="111"/>
        <v>1.074378839405643E-2</v>
      </c>
    </row>
    <row r="7008" spans="2:7" x14ac:dyDescent="0.2">
      <c r="B7008" s="149">
        <v>33487</v>
      </c>
      <c r="C7008" s="61">
        <v>28.674513000000001</v>
      </c>
      <c r="D7008">
        <v>3.7735525418306761E-3</v>
      </c>
      <c r="E7008">
        <v>3.7735525418306761E-3</v>
      </c>
      <c r="F7008">
        <v>7006</v>
      </c>
      <c r="G7008">
        <f t="shared" ca="1" si="111"/>
        <v>5.8103780251606472E-2</v>
      </c>
    </row>
    <row r="7009" spans="2:7" x14ac:dyDescent="0.2">
      <c r="B7009" s="149">
        <v>33486</v>
      </c>
      <c r="C7009" s="61">
        <v>28.566714999999999</v>
      </c>
      <c r="D7009">
        <v>2.7131876318669642E-2</v>
      </c>
      <c r="E7009">
        <v>2.7131876318669642E-2</v>
      </c>
      <c r="F7009">
        <v>7007</v>
      </c>
      <c r="G7009">
        <f t="shared" ca="1" si="111"/>
        <v>-1.300917656687349E-3</v>
      </c>
    </row>
    <row r="7010" spans="2:7" x14ac:dyDescent="0.2">
      <c r="B7010" s="149">
        <v>33485</v>
      </c>
      <c r="C7010" s="61">
        <v>27.81212</v>
      </c>
      <c r="D7010">
        <v>-3.8611139386420749E-3</v>
      </c>
      <c r="E7010">
        <v>-3.8611139386420749E-3</v>
      </c>
      <c r="F7010">
        <v>7008</v>
      </c>
      <c r="G7010">
        <f t="shared" ca="1" si="111"/>
        <v>-3.2170273548854413E-2</v>
      </c>
    </row>
    <row r="7011" spans="2:7" x14ac:dyDescent="0.2">
      <c r="B7011" s="149">
        <v>33484</v>
      </c>
      <c r="C7011" s="61">
        <v>27.919922</v>
      </c>
      <c r="D7011">
        <v>-1.1450319379979392E-2</v>
      </c>
      <c r="E7011">
        <v>-1.1450319379979392E-2</v>
      </c>
      <c r="F7011">
        <v>7009</v>
      </c>
      <c r="G7011">
        <f t="shared" ca="1" si="111"/>
        <v>6.6500380382715912E-2</v>
      </c>
    </row>
    <row r="7012" spans="2:7" x14ac:dyDescent="0.2">
      <c r="B7012" s="149">
        <v>33483</v>
      </c>
      <c r="C7012" s="61">
        <v>28.243317000000001</v>
      </c>
      <c r="D7012">
        <v>0</v>
      </c>
      <c r="E7012">
        <v>0</v>
      </c>
      <c r="F7012">
        <v>7010</v>
      </c>
      <c r="G7012">
        <f t="shared" ca="1" si="111"/>
        <v>2.7924346721793537E-2</v>
      </c>
    </row>
    <row r="7013" spans="2:7" x14ac:dyDescent="0.2">
      <c r="B7013" s="149">
        <v>33480</v>
      </c>
      <c r="C7013" s="61">
        <v>28.243317000000001</v>
      </c>
      <c r="D7013">
        <v>-1.5037604997859942E-2</v>
      </c>
      <c r="E7013">
        <v>-1.5037604997859942E-2</v>
      </c>
      <c r="F7013">
        <v>7011</v>
      </c>
      <c r="G7013">
        <f t="shared" ca="1" si="111"/>
        <v>5.3949208542681544E-2</v>
      </c>
    </row>
    <row r="7014" spans="2:7" x14ac:dyDescent="0.2">
      <c r="B7014" s="149">
        <v>33479</v>
      </c>
      <c r="C7014" s="61">
        <v>28.674513000000001</v>
      </c>
      <c r="D7014">
        <v>0</v>
      </c>
      <c r="E7014">
        <v>0</v>
      </c>
      <c r="F7014">
        <v>7012</v>
      </c>
      <c r="G7014">
        <f t="shared" ca="1" si="111"/>
        <v>1.2074336764856079E-2</v>
      </c>
    </row>
    <row r="7015" spans="2:7" x14ac:dyDescent="0.2">
      <c r="B7015" s="149">
        <v>33478</v>
      </c>
      <c r="C7015" s="61">
        <v>28.674513000000001</v>
      </c>
      <c r="D7015">
        <v>7.5756569522425418E-3</v>
      </c>
      <c r="E7015">
        <v>7.5756569522425418E-3</v>
      </c>
      <c r="F7015">
        <v>7013</v>
      </c>
      <c r="G7015">
        <f t="shared" ca="1" si="111"/>
        <v>-1.5058961919434135E-3</v>
      </c>
    </row>
    <row r="7016" spans="2:7" x14ac:dyDescent="0.2">
      <c r="B7016" s="149">
        <v>33477</v>
      </c>
      <c r="C7016" s="61">
        <v>28.458918000000001</v>
      </c>
      <c r="D7016">
        <v>-7.5186978764033557E-3</v>
      </c>
      <c r="E7016">
        <v>-7.5186978764033557E-3</v>
      </c>
      <c r="F7016">
        <v>7014</v>
      </c>
      <c r="G7016">
        <f t="shared" ca="1" si="111"/>
        <v>-1.9892374156577786E-2</v>
      </c>
    </row>
    <row r="7017" spans="2:7" x14ac:dyDescent="0.2">
      <c r="B7017" s="149">
        <v>33476</v>
      </c>
      <c r="C7017" s="61">
        <v>28.674513000000001</v>
      </c>
      <c r="D7017">
        <v>4.3137287856649865E-2</v>
      </c>
      <c r="E7017">
        <v>4.3137287856649865E-2</v>
      </c>
      <c r="F7017">
        <v>7015</v>
      </c>
      <c r="G7017">
        <f t="shared" ca="1" si="111"/>
        <v>-5.3308962855487807E-2</v>
      </c>
    </row>
    <row r="7018" spans="2:7" x14ac:dyDescent="0.2">
      <c r="B7018" s="149">
        <v>33473</v>
      </c>
      <c r="C7018" s="61">
        <v>27.488724000000001</v>
      </c>
      <c r="D7018">
        <v>2.0000053432821321E-2</v>
      </c>
      <c r="E7018">
        <v>2.0000053432821321E-2</v>
      </c>
      <c r="F7018">
        <v>7016</v>
      </c>
      <c r="G7018">
        <f t="shared" ca="1" si="111"/>
        <v>-1.4504198935679825E-2</v>
      </c>
    </row>
    <row r="7019" spans="2:7" x14ac:dyDescent="0.2">
      <c r="B7019" s="149">
        <v>33472</v>
      </c>
      <c r="C7019" s="61">
        <v>26.949728</v>
      </c>
      <c r="D7019">
        <v>2.8806608555367239E-2</v>
      </c>
      <c r="E7019">
        <v>2.8806608555367239E-2</v>
      </c>
      <c r="F7019">
        <v>7017</v>
      </c>
      <c r="G7019">
        <f t="shared" ca="1" si="111"/>
        <v>8.5524578691131697E-2</v>
      </c>
    </row>
    <row r="7020" spans="2:7" x14ac:dyDescent="0.2">
      <c r="B7020" s="149">
        <v>33471</v>
      </c>
      <c r="C7020" s="61">
        <v>26.195135000000001</v>
      </c>
      <c r="D7020">
        <v>8.2985681579760689E-3</v>
      </c>
      <c r="E7020">
        <v>8.2985681579760689E-3</v>
      </c>
      <c r="F7020">
        <v>7018</v>
      </c>
      <c r="G7020">
        <f t="shared" ca="1" si="111"/>
        <v>6.3836198785855475E-2</v>
      </c>
    </row>
    <row r="7021" spans="2:7" x14ac:dyDescent="0.2">
      <c r="B7021" s="149">
        <v>33470</v>
      </c>
      <c r="C7021" s="61">
        <v>25.979541999999999</v>
      </c>
      <c r="D7021">
        <v>-2.0324957680535077E-2</v>
      </c>
      <c r="E7021">
        <v>-2.0324957680535077E-2</v>
      </c>
      <c r="F7021">
        <v>7019</v>
      </c>
      <c r="G7021">
        <f t="shared" ca="1" si="111"/>
        <v>2.1065258720519377E-2</v>
      </c>
    </row>
    <row r="7022" spans="2:7" x14ac:dyDescent="0.2">
      <c r="B7022" s="149">
        <v>33469</v>
      </c>
      <c r="C7022" s="61">
        <v>26.518529999999998</v>
      </c>
      <c r="D7022">
        <v>0</v>
      </c>
      <c r="E7022">
        <v>0</v>
      </c>
      <c r="F7022">
        <v>7020</v>
      </c>
      <c r="G7022">
        <f t="shared" ca="1" si="111"/>
        <v>3.8578420697527684E-2</v>
      </c>
    </row>
    <row r="7023" spans="2:7" x14ac:dyDescent="0.2">
      <c r="B7023" s="149">
        <v>33466</v>
      </c>
      <c r="C7023" s="61">
        <v>26.518529999999998</v>
      </c>
      <c r="D7023">
        <v>8.1967671207439745E-3</v>
      </c>
      <c r="E7023">
        <v>8.1967671207439745E-3</v>
      </c>
      <c r="F7023">
        <v>7021</v>
      </c>
      <c r="G7023">
        <f t="shared" ca="1" si="111"/>
        <v>6.9088744851520919E-3</v>
      </c>
    </row>
    <row r="7024" spans="2:7" x14ac:dyDescent="0.2">
      <c r="B7024" s="149">
        <v>33465</v>
      </c>
      <c r="C7024" s="61">
        <v>26.302931000000001</v>
      </c>
      <c r="D7024">
        <v>0</v>
      </c>
      <c r="E7024">
        <v>0</v>
      </c>
      <c r="F7024">
        <v>7022</v>
      </c>
      <c r="G7024">
        <f t="shared" ca="1" si="111"/>
        <v>-3.2311903424263613E-2</v>
      </c>
    </row>
    <row r="7025" spans="2:7" x14ac:dyDescent="0.2">
      <c r="B7025" s="149">
        <v>33464</v>
      </c>
      <c r="C7025" s="61">
        <v>26.302931000000001</v>
      </c>
      <c r="D7025">
        <v>1.6666604178915446E-2</v>
      </c>
      <c r="E7025">
        <v>1.6666604178915446E-2</v>
      </c>
      <c r="F7025">
        <v>7023</v>
      </c>
      <c r="G7025">
        <f t="shared" ca="1" si="111"/>
        <v>1.1393249511879535E-2</v>
      </c>
    </row>
    <row r="7026" spans="2:7" x14ac:dyDescent="0.2">
      <c r="B7026" s="149">
        <v>33463</v>
      </c>
      <c r="C7026" s="61">
        <v>25.871737</v>
      </c>
      <c r="D7026">
        <v>3.8960574274107589E-2</v>
      </c>
      <c r="E7026">
        <v>3.8960574274107589E-2</v>
      </c>
      <c r="F7026">
        <v>7024</v>
      </c>
      <c r="G7026">
        <f t="shared" ca="1" si="111"/>
        <v>-5.6990965829272149E-2</v>
      </c>
    </row>
    <row r="7027" spans="2:7" x14ac:dyDescent="0.2">
      <c r="B7027" s="149">
        <v>33462</v>
      </c>
      <c r="C7027" s="61">
        <v>24.901558000000001</v>
      </c>
      <c r="D7027">
        <v>2.6667059716744285E-2</v>
      </c>
      <c r="E7027">
        <v>2.6667059716744285E-2</v>
      </c>
      <c r="F7027">
        <v>7025</v>
      </c>
      <c r="G7027">
        <f t="shared" ca="1" si="111"/>
        <v>-2.9841577853999265E-2</v>
      </c>
    </row>
    <row r="7028" spans="2:7" x14ac:dyDescent="0.2">
      <c r="B7028" s="149">
        <v>33459</v>
      </c>
      <c r="C7028" s="61">
        <v>24.254754999999999</v>
      </c>
      <c r="D7028">
        <v>1.8099391766042694E-2</v>
      </c>
      <c r="E7028">
        <v>1.8099391766042694E-2</v>
      </c>
      <c r="F7028">
        <v>7026</v>
      </c>
      <c r="G7028">
        <f t="shared" ca="1" si="111"/>
        <v>-5.8730349684150619E-2</v>
      </c>
    </row>
    <row r="7029" spans="2:7" x14ac:dyDescent="0.2">
      <c r="B7029" s="149">
        <v>33458</v>
      </c>
      <c r="C7029" s="61">
        <v>23.823563</v>
      </c>
      <c r="D7029">
        <v>0</v>
      </c>
      <c r="E7029">
        <v>0</v>
      </c>
      <c r="F7029">
        <v>7027</v>
      </c>
      <c r="G7029">
        <f t="shared" ca="1" si="111"/>
        <v>1.0615675374063242E-2</v>
      </c>
    </row>
    <row r="7030" spans="2:7" x14ac:dyDescent="0.2">
      <c r="B7030" s="149">
        <v>33457</v>
      </c>
      <c r="C7030" s="61">
        <v>23.823563</v>
      </c>
      <c r="D7030">
        <v>2.314829587754804E-2</v>
      </c>
      <c r="E7030">
        <v>2.314829587754804E-2</v>
      </c>
      <c r="F7030">
        <v>7028</v>
      </c>
      <c r="G7030">
        <f t="shared" ca="1" si="111"/>
        <v>5.3031325885853173E-2</v>
      </c>
    </row>
    <row r="7031" spans="2:7" x14ac:dyDescent="0.2">
      <c r="B7031" s="149">
        <v>33456</v>
      </c>
      <c r="C7031" s="61">
        <v>23.284565000000001</v>
      </c>
      <c r="D7031">
        <v>0</v>
      </c>
      <c r="E7031">
        <v>0</v>
      </c>
      <c r="F7031">
        <v>7029</v>
      </c>
      <c r="G7031">
        <f t="shared" ca="1" si="111"/>
        <v>3.493157369803513E-2</v>
      </c>
    </row>
    <row r="7032" spans="2:7" x14ac:dyDescent="0.2">
      <c r="B7032" s="149">
        <v>33455</v>
      </c>
      <c r="C7032" s="61">
        <v>23.284565000000001</v>
      </c>
      <c r="D7032">
        <v>1.8867851049195385E-2</v>
      </c>
      <c r="E7032">
        <v>1.8867851049195385E-2</v>
      </c>
      <c r="F7032">
        <v>7030</v>
      </c>
      <c r="G7032">
        <f t="shared" ca="1" si="111"/>
        <v>-9.2967640208232189E-3</v>
      </c>
    </row>
    <row r="7033" spans="2:7" x14ac:dyDescent="0.2">
      <c r="B7033" s="149">
        <v>33452</v>
      </c>
      <c r="C7033" s="61">
        <v>22.853370999999999</v>
      </c>
      <c r="D7033">
        <v>0</v>
      </c>
      <c r="E7033">
        <v>0</v>
      </c>
      <c r="F7033">
        <v>7031</v>
      </c>
      <c r="G7033">
        <f t="shared" ca="1" si="111"/>
        <v>-4.1686987975384837E-2</v>
      </c>
    </row>
    <row r="7034" spans="2:7" x14ac:dyDescent="0.2">
      <c r="B7034" s="149">
        <v>33451</v>
      </c>
      <c r="C7034" s="61">
        <v>22.853370999999999</v>
      </c>
      <c r="D7034">
        <v>1.9230874723872589E-2</v>
      </c>
      <c r="E7034">
        <v>1.9230874723872589E-2</v>
      </c>
      <c r="F7034">
        <v>7032</v>
      </c>
      <c r="G7034">
        <f t="shared" ca="1" si="111"/>
        <v>3.7602619263480954E-3</v>
      </c>
    </row>
    <row r="7035" spans="2:7" x14ac:dyDescent="0.2">
      <c r="B7035" s="149">
        <v>33450</v>
      </c>
      <c r="C7035" s="61">
        <v>22.422173000000001</v>
      </c>
      <c r="D7035">
        <v>-1.4218151373895899E-2</v>
      </c>
      <c r="E7035">
        <v>-1.4218151373895899E-2</v>
      </c>
      <c r="F7035">
        <v>7033</v>
      </c>
      <c r="G7035">
        <f t="shared" ca="1" si="111"/>
        <v>-3.4137935485326572E-2</v>
      </c>
    </row>
    <row r="7036" spans="2:7" x14ac:dyDescent="0.2">
      <c r="B7036" s="149">
        <v>33449</v>
      </c>
      <c r="C7036" s="61">
        <v>22.745573</v>
      </c>
      <c r="D7036">
        <v>-9.3894621902040325E-3</v>
      </c>
      <c r="E7036">
        <v>-9.3894621902040325E-3</v>
      </c>
      <c r="F7036">
        <v>7034</v>
      </c>
      <c r="G7036">
        <f t="shared" ca="1" si="111"/>
        <v>9.9352086672169801E-4</v>
      </c>
    </row>
    <row r="7037" spans="2:7" x14ac:dyDescent="0.2">
      <c r="B7037" s="149">
        <v>33448</v>
      </c>
      <c r="C7037" s="61">
        <v>22.961165999999999</v>
      </c>
      <c r="D7037">
        <v>1.9138592880755183E-2</v>
      </c>
      <c r="E7037">
        <v>1.9138592880755183E-2</v>
      </c>
      <c r="F7037">
        <v>7035</v>
      </c>
      <c r="G7037">
        <f t="shared" ca="1" si="111"/>
        <v>4.3490216537778389E-2</v>
      </c>
    </row>
    <row r="7038" spans="2:7" x14ac:dyDescent="0.2">
      <c r="B7038" s="149">
        <v>33445</v>
      </c>
      <c r="C7038" s="61">
        <v>22.529973999999999</v>
      </c>
      <c r="D7038">
        <v>3.4653492400431474E-2</v>
      </c>
      <c r="E7038">
        <v>3.4653492400431474E-2</v>
      </c>
      <c r="F7038">
        <v>7036</v>
      </c>
      <c r="G7038">
        <f t="shared" ca="1" si="111"/>
        <v>-2.1189202868387241E-2</v>
      </c>
    </row>
    <row r="7039" spans="2:7" x14ac:dyDescent="0.2">
      <c r="B7039" s="149">
        <v>33444</v>
      </c>
      <c r="C7039" s="61">
        <v>21.775380999999999</v>
      </c>
      <c r="D7039">
        <v>4.6632112149318831E-2</v>
      </c>
      <c r="E7039">
        <v>4.6632112149318831E-2</v>
      </c>
      <c r="F7039">
        <v>7037</v>
      </c>
      <c r="G7039">
        <f t="shared" ca="1" si="111"/>
        <v>1.5381245921266586E-4</v>
      </c>
    </row>
    <row r="7040" spans="2:7" x14ac:dyDescent="0.2">
      <c r="B7040" s="149">
        <v>33443</v>
      </c>
      <c r="C7040" s="61">
        <v>20.805191000000001</v>
      </c>
      <c r="D7040">
        <v>5.2084344934313961E-3</v>
      </c>
      <c r="E7040">
        <v>5.2084344934313961E-3</v>
      </c>
      <c r="F7040">
        <v>7038</v>
      </c>
      <c r="G7040">
        <f t="shared" ca="1" si="111"/>
        <v>-2.3164999114040522E-2</v>
      </c>
    </row>
    <row r="7041" spans="2:7" x14ac:dyDescent="0.2">
      <c r="B7041" s="149">
        <v>33442</v>
      </c>
      <c r="C7041" s="61">
        <v>20.697389999999999</v>
      </c>
      <c r="D7041">
        <v>0</v>
      </c>
      <c r="E7041">
        <v>0</v>
      </c>
      <c r="F7041">
        <v>7039</v>
      </c>
      <c r="G7041">
        <f t="shared" ca="1" si="111"/>
        <v>4.0801263699390695E-2</v>
      </c>
    </row>
    <row r="7042" spans="2:7" x14ac:dyDescent="0.2">
      <c r="B7042" s="149">
        <v>33441</v>
      </c>
      <c r="C7042" s="61">
        <v>20.697389999999999</v>
      </c>
      <c r="D7042">
        <v>-2.0408180651558978E-2</v>
      </c>
      <c r="E7042">
        <v>-2.0408180651558978E-2</v>
      </c>
      <c r="F7042">
        <v>7040</v>
      </c>
      <c r="G7042">
        <f t="shared" ca="1" si="111"/>
        <v>4.0648730944905502E-2</v>
      </c>
    </row>
    <row r="7043" spans="2:7" x14ac:dyDescent="0.2">
      <c r="B7043" s="149">
        <v>33438</v>
      </c>
      <c r="C7043" s="61">
        <v>21.128585999999999</v>
      </c>
      <c r="D7043">
        <v>0</v>
      </c>
      <c r="E7043">
        <v>0</v>
      </c>
      <c r="F7043">
        <v>7041</v>
      </c>
      <c r="G7043">
        <f t="shared" ref="G7043:G7106" ca="1" si="112">_xlfn.NORM.INV(RAND(),$N$5,$N$6)</f>
        <v>-2.7797610463433209E-2</v>
      </c>
    </row>
    <row r="7044" spans="2:7" x14ac:dyDescent="0.2">
      <c r="B7044" s="149">
        <v>33437</v>
      </c>
      <c r="C7044" s="61">
        <v>21.128585999999999</v>
      </c>
      <c r="D7044">
        <v>0</v>
      </c>
      <c r="E7044">
        <v>0</v>
      </c>
      <c r="F7044">
        <v>7042</v>
      </c>
      <c r="G7044">
        <f t="shared" ca="1" si="112"/>
        <v>4.6780204995995507E-2</v>
      </c>
    </row>
    <row r="7045" spans="2:7" x14ac:dyDescent="0.2">
      <c r="B7045" s="149">
        <v>33436</v>
      </c>
      <c r="C7045" s="61">
        <v>21.128585999999999</v>
      </c>
      <c r="D7045">
        <v>-5.0764275342266296E-3</v>
      </c>
      <c r="E7045">
        <v>-5.0764275342266296E-3</v>
      </c>
      <c r="F7045">
        <v>7043</v>
      </c>
      <c r="G7045">
        <f t="shared" ca="1" si="112"/>
        <v>-2.6685350113482792E-4</v>
      </c>
    </row>
    <row r="7046" spans="2:7" x14ac:dyDescent="0.2">
      <c r="B7046" s="149">
        <v>33435</v>
      </c>
      <c r="C7046" s="61">
        <v>21.236391000000001</v>
      </c>
      <c r="D7046">
        <v>1.5464266295388603E-2</v>
      </c>
      <c r="E7046">
        <v>1.5464266295388603E-2</v>
      </c>
      <c r="F7046">
        <v>7044</v>
      </c>
      <c r="G7046">
        <f t="shared" ca="1" si="112"/>
        <v>-7.7463262065940366E-3</v>
      </c>
    </row>
    <row r="7047" spans="2:7" x14ac:dyDescent="0.2">
      <c r="B7047" s="149">
        <v>33434</v>
      </c>
      <c r="C7047" s="61">
        <v>20.912987000000001</v>
      </c>
      <c r="D7047">
        <v>-3.0000251393960866E-2</v>
      </c>
      <c r="E7047">
        <v>-3.0000251393960866E-2</v>
      </c>
      <c r="F7047">
        <v>7045</v>
      </c>
      <c r="G7047">
        <f t="shared" ca="1" si="112"/>
        <v>4.6428305286536027E-2</v>
      </c>
    </row>
    <row r="7048" spans="2:7" x14ac:dyDescent="0.2">
      <c r="B7048" s="149">
        <v>33431</v>
      </c>
      <c r="C7048" s="61">
        <v>21.559785999999999</v>
      </c>
      <c r="D7048">
        <v>0</v>
      </c>
      <c r="E7048">
        <v>0</v>
      </c>
      <c r="F7048">
        <v>7046</v>
      </c>
      <c r="G7048">
        <f t="shared" ca="1" si="112"/>
        <v>-1.1303129001519346E-2</v>
      </c>
    </row>
    <row r="7049" spans="2:7" x14ac:dyDescent="0.2">
      <c r="B7049" s="149">
        <v>33430</v>
      </c>
      <c r="C7049" s="61">
        <v>21.559785999999999</v>
      </c>
      <c r="D7049">
        <v>3.0928102236184522E-2</v>
      </c>
      <c r="E7049">
        <v>3.0928102236184522E-2</v>
      </c>
      <c r="F7049">
        <v>7047</v>
      </c>
      <c r="G7049">
        <f t="shared" ca="1" si="112"/>
        <v>1.6710088142178611E-2</v>
      </c>
    </row>
    <row r="7050" spans="2:7" x14ac:dyDescent="0.2">
      <c r="B7050" s="149">
        <v>33429</v>
      </c>
      <c r="C7050" s="61">
        <v>20.912987000000001</v>
      </c>
      <c r="D7050">
        <v>2.6455000745313029E-2</v>
      </c>
      <c r="E7050">
        <v>2.6455000745313029E-2</v>
      </c>
      <c r="F7050">
        <v>7048</v>
      </c>
      <c r="G7050">
        <f t="shared" ca="1" si="112"/>
        <v>-5.9538698336442548E-2</v>
      </c>
    </row>
    <row r="7051" spans="2:7" x14ac:dyDescent="0.2">
      <c r="B7051" s="149">
        <v>33428</v>
      </c>
      <c r="C7051" s="61">
        <v>20.373992999999999</v>
      </c>
      <c r="D7051">
        <v>1.612904673756331E-2</v>
      </c>
      <c r="E7051">
        <v>1.612904673756331E-2</v>
      </c>
      <c r="F7051">
        <v>7049</v>
      </c>
      <c r="G7051">
        <f t="shared" ca="1" si="112"/>
        <v>-1.2644853435561069E-2</v>
      </c>
    </row>
    <row r="7052" spans="2:7" x14ac:dyDescent="0.2">
      <c r="B7052" s="149">
        <v>33427</v>
      </c>
      <c r="C7052" s="61">
        <v>20.050595999999999</v>
      </c>
      <c r="D7052">
        <v>0</v>
      </c>
      <c r="E7052">
        <v>0</v>
      </c>
      <c r="F7052">
        <v>7050</v>
      </c>
      <c r="G7052">
        <f t="shared" ca="1" si="112"/>
        <v>4.3084995993628639E-2</v>
      </c>
    </row>
    <row r="7053" spans="2:7" x14ac:dyDescent="0.2">
      <c r="B7053" s="149">
        <v>33424</v>
      </c>
      <c r="C7053" s="61">
        <v>20.050595999999999</v>
      </c>
      <c r="D7053">
        <v>2.1977833781291183E-2</v>
      </c>
      <c r="E7053">
        <v>2.1977833781291183E-2</v>
      </c>
      <c r="F7053">
        <v>7051</v>
      </c>
      <c r="G7053">
        <f t="shared" ca="1" si="112"/>
        <v>1.6680512523524368E-2</v>
      </c>
    </row>
    <row r="7054" spans="2:7" x14ac:dyDescent="0.2">
      <c r="B7054" s="149">
        <v>33423</v>
      </c>
      <c r="C7054" s="61">
        <v>19.619403999999999</v>
      </c>
      <c r="D7054">
        <v>-2.1505196154767637E-2</v>
      </c>
      <c r="E7054">
        <v>-2.1505196154767637E-2</v>
      </c>
      <c r="F7054">
        <v>7052</v>
      </c>
      <c r="G7054">
        <f t="shared" ca="1" si="112"/>
        <v>-1.2737209560042312E-2</v>
      </c>
    </row>
    <row r="7055" spans="2:7" x14ac:dyDescent="0.2">
      <c r="B7055" s="149">
        <v>33422</v>
      </c>
      <c r="C7055" s="61">
        <v>20.050595999999999</v>
      </c>
      <c r="D7055">
        <v>-1.0638258502719404E-2</v>
      </c>
      <c r="E7055">
        <v>-1.0638258502719404E-2</v>
      </c>
      <c r="F7055">
        <v>7053</v>
      </c>
      <c r="G7055">
        <f t="shared" ca="1" si="112"/>
        <v>-5.1718898244570106E-2</v>
      </c>
    </row>
    <row r="7056" spans="2:7" x14ac:dyDescent="0.2">
      <c r="B7056" s="149">
        <v>33421</v>
      </c>
      <c r="C7056" s="61">
        <v>20.266193000000001</v>
      </c>
      <c r="D7056">
        <v>3.8673857874524459E-2</v>
      </c>
      <c r="E7056">
        <v>3.8673857874524459E-2</v>
      </c>
      <c r="F7056">
        <v>7054</v>
      </c>
      <c r="G7056">
        <f t="shared" ca="1" si="112"/>
        <v>4.3521796030150425E-2</v>
      </c>
    </row>
    <row r="7057" spans="2:7" x14ac:dyDescent="0.2">
      <c r="B7057" s="149">
        <v>33420</v>
      </c>
      <c r="C7057" s="61">
        <v>19.511603999999998</v>
      </c>
      <c r="D7057">
        <v>0</v>
      </c>
      <c r="E7057">
        <v>0</v>
      </c>
      <c r="F7057">
        <v>7055</v>
      </c>
      <c r="G7057">
        <f t="shared" ca="1" si="112"/>
        <v>1.0059597656146443E-2</v>
      </c>
    </row>
    <row r="7058" spans="2:7" x14ac:dyDescent="0.2">
      <c r="B7058" s="149">
        <v>33417</v>
      </c>
      <c r="C7058" s="61">
        <v>19.511603999999998</v>
      </c>
      <c r="D7058">
        <v>-3.7233880087888374E-2</v>
      </c>
      <c r="E7058">
        <v>-3.7233880087888374E-2</v>
      </c>
      <c r="F7058">
        <v>7056</v>
      </c>
      <c r="G7058">
        <f t="shared" ca="1" si="112"/>
        <v>3.5003335213580106E-3</v>
      </c>
    </row>
    <row r="7059" spans="2:7" x14ac:dyDescent="0.2">
      <c r="B7059" s="149">
        <v>33416</v>
      </c>
      <c r="C7059" s="61">
        <v>20.266193000000001</v>
      </c>
      <c r="D7059">
        <v>5.61798859528371E-2</v>
      </c>
      <c r="E7059">
        <v>5.61798859528371E-2</v>
      </c>
      <c r="F7059">
        <v>7057</v>
      </c>
      <c r="G7059">
        <f t="shared" ca="1" si="112"/>
        <v>2.6035326516579894E-2</v>
      </c>
    </row>
    <row r="7060" spans="2:7" x14ac:dyDescent="0.2">
      <c r="B7060" s="149">
        <v>33415</v>
      </c>
      <c r="C7060" s="61">
        <v>19.188202</v>
      </c>
      <c r="D7060">
        <v>-4.8128626094196471E-2</v>
      </c>
      <c r="E7060">
        <v>-4.8128626094196471E-2</v>
      </c>
      <c r="F7060">
        <v>7058</v>
      </c>
      <c r="G7060">
        <f t="shared" ca="1" si="112"/>
        <v>-1.2888788050282448E-2</v>
      </c>
    </row>
    <row r="7061" spans="2:7" x14ac:dyDescent="0.2">
      <c r="B7061" s="149">
        <v>33414</v>
      </c>
      <c r="C7061" s="61">
        <v>20.158397999999998</v>
      </c>
      <c r="D7061">
        <v>1.6304257680223082E-2</v>
      </c>
      <c r="E7061">
        <v>1.6304257680223082E-2</v>
      </c>
      <c r="F7061">
        <v>7059</v>
      </c>
      <c r="G7061">
        <f t="shared" ca="1" si="112"/>
        <v>-5.327549315763621E-3</v>
      </c>
    </row>
    <row r="7062" spans="2:7" x14ac:dyDescent="0.2">
      <c r="B7062" s="149">
        <v>33413</v>
      </c>
      <c r="C7062" s="61">
        <v>19.835003</v>
      </c>
      <c r="D7062">
        <v>-5.154615168077141E-2</v>
      </c>
      <c r="E7062">
        <v>-5.154615168077141E-2</v>
      </c>
      <c r="F7062">
        <v>7060</v>
      </c>
      <c r="G7062">
        <f t="shared" ca="1" si="112"/>
        <v>-1.0228011679840857E-3</v>
      </c>
    </row>
    <row r="7063" spans="2:7" x14ac:dyDescent="0.2">
      <c r="B7063" s="149">
        <v>33410</v>
      </c>
      <c r="C7063" s="61">
        <v>20.912987000000001</v>
      </c>
      <c r="D7063">
        <v>0</v>
      </c>
      <c r="E7063">
        <v>0</v>
      </c>
      <c r="F7063">
        <v>7061</v>
      </c>
      <c r="G7063">
        <f t="shared" ca="1" si="112"/>
        <v>-6.3000781770850564E-3</v>
      </c>
    </row>
    <row r="7064" spans="2:7" x14ac:dyDescent="0.2">
      <c r="B7064" s="149">
        <v>33409</v>
      </c>
      <c r="C7064" s="61">
        <v>20.912987000000001</v>
      </c>
      <c r="D7064">
        <v>2.6455000745313029E-2</v>
      </c>
      <c r="E7064">
        <v>2.6455000745313029E-2</v>
      </c>
      <c r="F7064">
        <v>7062</v>
      </c>
      <c r="G7064">
        <f t="shared" ca="1" si="112"/>
        <v>-4.2352494629285193E-3</v>
      </c>
    </row>
    <row r="7065" spans="2:7" x14ac:dyDescent="0.2">
      <c r="B7065" s="149">
        <v>33408</v>
      </c>
      <c r="C7065" s="61">
        <v>20.373992999999999</v>
      </c>
      <c r="D7065">
        <v>0</v>
      </c>
      <c r="E7065">
        <v>0</v>
      </c>
      <c r="F7065">
        <v>7063</v>
      </c>
      <c r="G7065">
        <f t="shared" ca="1" si="112"/>
        <v>-3.6762100060839437E-2</v>
      </c>
    </row>
    <row r="7066" spans="2:7" x14ac:dyDescent="0.2">
      <c r="B7066" s="149">
        <v>33407</v>
      </c>
      <c r="C7066" s="61">
        <v>20.373992999999999</v>
      </c>
      <c r="D7066">
        <v>3.2787072222529724E-2</v>
      </c>
      <c r="E7066">
        <v>3.2787072222529724E-2</v>
      </c>
      <c r="F7066">
        <v>7064</v>
      </c>
      <c r="G7066">
        <f t="shared" ca="1" si="112"/>
        <v>-1.1461112441203855E-2</v>
      </c>
    </row>
    <row r="7067" spans="2:7" x14ac:dyDescent="0.2">
      <c r="B7067" s="149">
        <v>33406</v>
      </c>
      <c r="C7067" s="61">
        <v>19.727195999999999</v>
      </c>
      <c r="D7067">
        <v>1.6666265542632886E-2</v>
      </c>
      <c r="E7067">
        <v>1.6666265542632886E-2</v>
      </c>
      <c r="F7067">
        <v>7065</v>
      </c>
      <c r="G7067">
        <f t="shared" ca="1" si="112"/>
        <v>-7.76024594614656E-2</v>
      </c>
    </row>
    <row r="7068" spans="2:7" x14ac:dyDescent="0.2">
      <c r="B7068" s="149">
        <v>33403</v>
      </c>
      <c r="C7068" s="61">
        <v>19.403807</v>
      </c>
      <c r="D7068">
        <v>0</v>
      </c>
      <c r="E7068">
        <v>0</v>
      </c>
      <c r="F7068">
        <v>7066</v>
      </c>
      <c r="G7068">
        <f t="shared" ca="1" si="112"/>
        <v>4.0438954325026845E-2</v>
      </c>
    </row>
    <row r="7069" spans="2:7" x14ac:dyDescent="0.2">
      <c r="B7069" s="149">
        <v>33402</v>
      </c>
      <c r="C7069" s="61">
        <v>19.403807</v>
      </c>
      <c r="D7069">
        <v>-1.6393054542571527E-2</v>
      </c>
      <c r="E7069">
        <v>-1.6393054542571527E-2</v>
      </c>
      <c r="F7069">
        <v>7067</v>
      </c>
      <c r="G7069">
        <f t="shared" ca="1" si="112"/>
        <v>-3.5229620840515029E-2</v>
      </c>
    </row>
    <row r="7070" spans="2:7" x14ac:dyDescent="0.2">
      <c r="B7070" s="149">
        <v>33401</v>
      </c>
      <c r="C7070" s="61">
        <v>19.727195999999999</v>
      </c>
      <c r="D7070">
        <v>1.6666265542632886E-2</v>
      </c>
      <c r="E7070">
        <v>1.6666265542632886E-2</v>
      </c>
      <c r="F7070">
        <v>7068</v>
      </c>
      <c r="G7070">
        <f t="shared" ca="1" si="112"/>
        <v>1.0621757336009088E-2</v>
      </c>
    </row>
    <row r="7071" spans="2:7" x14ac:dyDescent="0.2">
      <c r="B7071" s="149">
        <v>33400</v>
      </c>
      <c r="C7071" s="61">
        <v>19.403807</v>
      </c>
      <c r="D7071">
        <v>1.123633157499593E-2</v>
      </c>
      <c r="E7071">
        <v>1.123633157499593E-2</v>
      </c>
      <c r="F7071">
        <v>7069</v>
      </c>
      <c r="G7071">
        <f t="shared" ca="1" si="112"/>
        <v>9.5468905606966803E-2</v>
      </c>
    </row>
    <row r="7072" spans="2:7" x14ac:dyDescent="0.2">
      <c r="B7072" s="149">
        <v>33399</v>
      </c>
      <c r="C7072" s="61">
        <v>19.188202</v>
      </c>
      <c r="D7072">
        <v>0</v>
      </c>
      <c r="E7072">
        <v>0</v>
      </c>
      <c r="F7072">
        <v>7070</v>
      </c>
      <c r="G7072">
        <f t="shared" ca="1" si="112"/>
        <v>3.9541627555625312E-2</v>
      </c>
    </row>
    <row r="7073" spans="2:7" x14ac:dyDescent="0.2">
      <c r="B7073" s="149">
        <v>33396</v>
      </c>
      <c r="C7073" s="61">
        <v>19.188202</v>
      </c>
      <c r="D7073">
        <v>0</v>
      </c>
      <c r="E7073">
        <v>0</v>
      </c>
      <c r="F7073">
        <v>7071</v>
      </c>
      <c r="G7073">
        <f t="shared" ca="1" si="112"/>
        <v>-4.9744364424136607E-2</v>
      </c>
    </row>
    <row r="7074" spans="2:7" x14ac:dyDescent="0.2">
      <c r="B7074" s="149">
        <v>33395</v>
      </c>
      <c r="C7074" s="61">
        <v>19.188202</v>
      </c>
      <c r="D7074">
        <v>-5.5869071772206057E-3</v>
      </c>
      <c r="E7074">
        <v>-5.5869071772206057E-3</v>
      </c>
      <c r="F7074">
        <v>7072</v>
      </c>
      <c r="G7074">
        <f t="shared" ca="1" si="112"/>
        <v>2.4749037363009794E-2</v>
      </c>
    </row>
    <row r="7075" spans="2:7" x14ac:dyDescent="0.2">
      <c r="B7075" s="149">
        <v>33394</v>
      </c>
      <c r="C7075" s="61">
        <v>19.296006999999999</v>
      </c>
      <c r="D7075">
        <v>-5.5556108138985821E-3</v>
      </c>
      <c r="E7075">
        <v>-5.5556108138985821E-3</v>
      </c>
      <c r="F7075">
        <v>7073</v>
      </c>
      <c r="G7075">
        <f t="shared" ca="1" si="112"/>
        <v>2.1904678209048886E-2</v>
      </c>
    </row>
    <row r="7076" spans="2:7" x14ac:dyDescent="0.2">
      <c r="B7076" s="149">
        <v>33393</v>
      </c>
      <c r="C7076" s="61">
        <v>19.403807</v>
      </c>
      <c r="D7076">
        <v>0</v>
      </c>
      <c r="E7076">
        <v>0</v>
      </c>
      <c r="F7076">
        <v>7074</v>
      </c>
      <c r="G7076">
        <f t="shared" ca="1" si="112"/>
        <v>1.4601009301908026E-2</v>
      </c>
    </row>
    <row r="7077" spans="2:7" x14ac:dyDescent="0.2">
      <c r="B7077" s="149">
        <v>33392</v>
      </c>
      <c r="C7077" s="61">
        <v>19.403807</v>
      </c>
      <c r="D7077">
        <v>-1.0988967860593469E-2</v>
      </c>
      <c r="E7077">
        <v>-1.0988967860593469E-2</v>
      </c>
      <c r="F7077">
        <v>7075</v>
      </c>
      <c r="G7077">
        <f t="shared" ca="1" si="112"/>
        <v>2.4305408589346465E-2</v>
      </c>
    </row>
    <row r="7078" spans="2:7" x14ac:dyDescent="0.2">
      <c r="B7078" s="149">
        <v>33389</v>
      </c>
      <c r="C7078" s="61">
        <v>19.619403999999999</v>
      </c>
      <c r="D7078">
        <v>1.6759788696179469E-2</v>
      </c>
      <c r="E7078">
        <v>1.6759788696179469E-2</v>
      </c>
      <c r="F7078">
        <v>7076</v>
      </c>
      <c r="G7078">
        <f t="shared" ca="1" si="112"/>
        <v>4.1033363512750304E-2</v>
      </c>
    </row>
    <row r="7079" spans="2:7" x14ac:dyDescent="0.2">
      <c r="B7079" s="149">
        <v>33388</v>
      </c>
      <c r="C7079" s="61">
        <v>19.296006999999999</v>
      </c>
      <c r="D7079">
        <v>-5.5556108138985821E-3</v>
      </c>
      <c r="E7079">
        <v>-5.5556108138985821E-3</v>
      </c>
      <c r="F7079">
        <v>7077</v>
      </c>
      <c r="G7079">
        <f t="shared" ca="1" si="112"/>
        <v>7.6021175511483602E-2</v>
      </c>
    </row>
    <row r="7080" spans="2:7" x14ac:dyDescent="0.2">
      <c r="B7080" s="149">
        <v>33387</v>
      </c>
      <c r="C7080" s="61">
        <v>19.403807</v>
      </c>
      <c r="D7080">
        <v>0</v>
      </c>
      <c r="E7080">
        <v>0</v>
      </c>
      <c r="F7080">
        <v>7078</v>
      </c>
      <c r="G7080">
        <f t="shared" ca="1" si="112"/>
        <v>2.4701279879863001E-2</v>
      </c>
    </row>
    <row r="7081" spans="2:7" x14ac:dyDescent="0.2">
      <c r="B7081" s="149">
        <v>33386</v>
      </c>
      <c r="C7081" s="61">
        <v>19.403807</v>
      </c>
      <c r="D7081">
        <v>0</v>
      </c>
      <c r="E7081">
        <v>0</v>
      </c>
      <c r="F7081">
        <v>7079</v>
      </c>
      <c r="G7081">
        <f t="shared" ca="1" si="112"/>
        <v>-6.859974848995737E-3</v>
      </c>
    </row>
    <row r="7082" spans="2:7" x14ac:dyDescent="0.2">
      <c r="B7082" s="149">
        <v>33385</v>
      </c>
      <c r="C7082" s="61">
        <v>19.403807</v>
      </c>
      <c r="D7082">
        <v>-5.5247636227138443E-3</v>
      </c>
      <c r="E7082">
        <v>-5.5247636227138443E-3</v>
      </c>
      <c r="F7082">
        <v>7080</v>
      </c>
      <c r="G7082">
        <f t="shared" ca="1" si="112"/>
        <v>-9.2665947007020948E-3</v>
      </c>
    </row>
    <row r="7083" spans="2:7" x14ac:dyDescent="0.2">
      <c r="B7083" s="149">
        <v>33382</v>
      </c>
      <c r="C7083" s="61">
        <v>19.511603999999998</v>
      </c>
      <c r="D7083">
        <v>0</v>
      </c>
      <c r="E7083">
        <v>0</v>
      </c>
      <c r="F7083">
        <v>7081</v>
      </c>
      <c r="G7083">
        <f t="shared" ca="1" si="112"/>
        <v>2.3567966713190197E-2</v>
      </c>
    </row>
    <row r="7084" spans="2:7" x14ac:dyDescent="0.2">
      <c r="B7084" s="149">
        <v>33381</v>
      </c>
      <c r="C7084" s="61">
        <v>19.511603999999998</v>
      </c>
      <c r="D7084">
        <v>-1.6304459343918526E-2</v>
      </c>
      <c r="E7084">
        <v>-1.6304459343918526E-2</v>
      </c>
      <c r="F7084">
        <v>7082</v>
      </c>
      <c r="G7084">
        <f t="shared" ca="1" si="112"/>
        <v>-1.6296790595165037E-2</v>
      </c>
    </row>
    <row r="7085" spans="2:7" x14ac:dyDescent="0.2">
      <c r="B7085" s="149">
        <v>33380</v>
      </c>
      <c r="C7085" s="61">
        <v>19.835003</v>
      </c>
      <c r="D7085">
        <v>0</v>
      </c>
      <c r="E7085">
        <v>0</v>
      </c>
      <c r="F7085">
        <v>7083</v>
      </c>
      <c r="G7085">
        <f t="shared" ca="1" si="112"/>
        <v>1.7472455930715291E-2</v>
      </c>
    </row>
    <row r="7086" spans="2:7" x14ac:dyDescent="0.2">
      <c r="B7086" s="149">
        <v>33379</v>
      </c>
      <c r="C7086" s="61">
        <v>19.835003</v>
      </c>
      <c r="D7086">
        <v>1.657470088056328E-2</v>
      </c>
      <c r="E7086">
        <v>1.657470088056328E-2</v>
      </c>
      <c r="F7086">
        <v>7084</v>
      </c>
      <c r="G7086">
        <f t="shared" ca="1" si="112"/>
        <v>3.4415835876716219E-2</v>
      </c>
    </row>
    <row r="7087" spans="2:7" x14ac:dyDescent="0.2">
      <c r="B7087" s="149">
        <v>33378</v>
      </c>
      <c r="C7087" s="61">
        <v>19.511603999999998</v>
      </c>
      <c r="D7087">
        <v>0</v>
      </c>
      <c r="E7087">
        <v>0</v>
      </c>
      <c r="F7087">
        <v>7085</v>
      </c>
      <c r="G7087">
        <f t="shared" ca="1" si="112"/>
        <v>-6.9058189994902514E-2</v>
      </c>
    </row>
    <row r="7088" spans="2:7" x14ac:dyDescent="0.2">
      <c r="B7088" s="149">
        <v>33375</v>
      </c>
      <c r="C7088" s="61">
        <v>19.511603999999998</v>
      </c>
      <c r="D7088">
        <v>0</v>
      </c>
      <c r="E7088">
        <v>0</v>
      </c>
      <c r="F7088">
        <v>7086</v>
      </c>
      <c r="G7088">
        <f t="shared" ca="1" si="112"/>
        <v>3.9205895132158053E-3</v>
      </c>
    </row>
    <row r="7089" spans="2:7" x14ac:dyDescent="0.2">
      <c r="B7089" s="149">
        <v>33374</v>
      </c>
      <c r="C7089" s="61">
        <v>19.511603999999998</v>
      </c>
      <c r="D7089">
        <v>-1.0928669234086837E-2</v>
      </c>
      <c r="E7089">
        <v>-1.0928669234086837E-2</v>
      </c>
      <c r="F7089">
        <v>7087</v>
      </c>
      <c r="G7089">
        <f t="shared" ca="1" si="112"/>
        <v>4.4712779384778994E-2</v>
      </c>
    </row>
    <row r="7090" spans="2:7" x14ac:dyDescent="0.2">
      <c r="B7090" s="149">
        <v>33373</v>
      </c>
      <c r="C7090" s="61">
        <v>19.727195999999999</v>
      </c>
      <c r="D7090">
        <v>0</v>
      </c>
      <c r="E7090">
        <v>0</v>
      </c>
      <c r="F7090">
        <v>7088</v>
      </c>
      <c r="G7090">
        <f t="shared" ca="1" si="112"/>
        <v>-3.1254601487920586E-2</v>
      </c>
    </row>
    <row r="7091" spans="2:7" x14ac:dyDescent="0.2">
      <c r="B7091" s="149">
        <v>33372</v>
      </c>
      <c r="C7091" s="61">
        <v>19.727195999999999</v>
      </c>
      <c r="D7091">
        <v>5.4941526256353096E-3</v>
      </c>
      <c r="E7091">
        <v>5.4941526256353096E-3</v>
      </c>
      <c r="F7091">
        <v>7089</v>
      </c>
      <c r="G7091">
        <f t="shared" ca="1" si="112"/>
        <v>-4.1019141456138622E-2</v>
      </c>
    </row>
    <row r="7092" spans="2:7" x14ac:dyDescent="0.2">
      <c r="B7092" s="149">
        <v>33371</v>
      </c>
      <c r="C7092" s="61">
        <v>19.619403999999999</v>
      </c>
      <c r="D7092">
        <v>-1.0869622757304397E-2</v>
      </c>
      <c r="E7092">
        <v>-1.0869622757304397E-2</v>
      </c>
      <c r="F7092">
        <v>7090</v>
      </c>
      <c r="G7092">
        <f t="shared" ca="1" si="112"/>
        <v>-2.6033642831653197E-2</v>
      </c>
    </row>
    <row r="7093" spans="2:7" x14ac:dyDescent="0.2">
      <c r="B7093" s="149">
        <v>33368</v>
      </c>
      <c r="C7093" s="61">
        <v>19.835003</v>
      </c>
      <c r="D7093">
        <v>1.657470088056328E-2</v>
      </c>
      <c r="E7093">
        <v>1.657470088056328E-2</v>
      </c>
      <c r="F7093">
        <v>7091</v>
      </c>
      <c r="G7093">
        <f t="shared" ca="1" si="112"/>
        <v>2.193167257700384E-2</v>
      </c>
    </row>
    <row r="7094" spans="2:7" x14ac:dyDescent="0.2">
      <c r="B7094" s="149">
        <v>33367</v>
      </c>
      <c r="C7094" s="61">
        <v>19.511603999999998</v>
      </c>
      <c r="D7094">
        <v>-5.494560385218685E-3</v>
      </c>
      <c r="E7094">
        <v>-5.494560385218685E-3</v>
      </c>
      <c r="F7094">
        <v>7092</v>
      </c>
      <c r="G7094">
        <f t="shared" ca="1" si="112"/>
        <v>2.8038767109833461E-2</v>
      </c>
    </row>
    <row r="7095" spans="2:7" x14ac:dyDescent="0.2">
      <c r="B7095" s="149">
        <v>33366</v>
      </c>
      <c r="C7095" s="61">
        <v>19.619403999999999</v>
      </c>
      <c r="D7095">
        <v>5.5249173773719998E-3</v>
      </c>
      <c r="E7095">
        <v>5.5249173773719998E-3</v>
      </c>
      <c r="F7095">
        <v>7093</v>
      </c>
      <c r="G7095">
        <f t="shared" ca="1" si="112"/>
        <v>-1.6196315106319404E-2</v>
      </c>
    </row>
    <row r="7096" spans="2:7" x14ac:dyDescent="0.2">
      <c r="B7096" s="149">
        <v>33365</v>
      </c>
      <c r="C7096" s="61">
        <v>19.511603999999998</v>
      </c>
      <c r="D7096">
        <v>0</v>
      </c>
      <c r="E7096">
        <v>0</v>
      </c>
      <c r="F7096">
        <v>7094</v>
      </c>
      <c r="G7096">
        <f t="shared" ca="1" si="112"/>
        <v>-3.3485828818554539E-2</v>
      </c>
    </row>
    <row r="7097" spans="2:7" x14ac:dyDescent="0.2">
      <c r="B7097" s="149">
        <v>33364</v>
      </c>
      <c r="C7097" s="61">
        <v>19.511603999999998</v>
      </c>
      <c r="D7097">
        <v>-2.688159494111798E-2</v>
      </c>
      <c r="E7097">
        <v>-2.688159494111798E-2</v>
      </c>
      <c r="F7097">
        <v>7095</v>
      </c>
      <c r="G7097">
        <f t="shared" ca="1" si="112"/>
        <v>-1.1073932728562655E-2</v>
      </c>
    </row>
    <row r="7098" spans="2:7" x14ac:dyDescent="0.2">
      <c r="B7098" s="149">
        <v>33361</v>
      </c>
      <c r="C7098" s="61">
        <v>20.050595999999999</v>
      </c>
      <c r="D7098">
        <v>4.4943971300698125E-2</v>
      </c>
      <c r="E7098">
        <v>4.4943971300698125E-2</v>
      </c>
      <c r="F7098">
        <v>7096</v>
      </c>
      <c r="G7098">
        <f t="shared" ca="1" si="112"/>
        <v>1.3264191624011263E-2</v>
      </c>
    </row>
    <row r="7099" spans="2:7" x14ac:dyDescent="0.2">
      <c r="B7099" s="149">
        <v>33360</v>
      </c>
      <c r="C7099" s="61">
        <v>19.188202</v>
      </c>
      <c r="D7099">
        <v>0</v>
      </c>
      <c r="E7099">
        <v>0</v>
      </c>
      <c r="F7099">
        <v>7097</v>
      </c>
      <c r="G7099">
        <f t="shared" ca="1" si="112"/>
        <v>1.5817840156759081E-2</v>
      </c>
    </row>
    <row r="7100" spans="2:7" x14ac:dyDescent="0.2">
      <c r="B7100" s="149">
        <v>33359</v>
      </c>
      <c r="C7100" s="61">
        <v>19.188202</v>
      </c>
      <c r="D7100">
        <v>0</v>
      </c>
      <c r="E7100">
        <v>0</v>
      </c>
      <c r="F7100">
        <v>7098</v>
      </c>
      <c r="G7100">
        <f t="shared" ca="1" si="112"/>
        <v>2.1777982134732147E-2</v>
      </c>
    </row>
    <row r="7101" spans="2:7" x14ac:dyDescent="0.2">
      <c r="B7101" s="149">
        <v>33358</v>
      </c>
      <c r="C7101" s="61">
        <v>19.188202</v>
      </c>
      <c r="D7101">
        <v>-1.1111479309189173E-2</v>
      </c>
      <c r="E7101">
        <v>-1.1111479309189173E-2</v>
      </c>
      <c r="F7101">
        <v>7099</v>
      </c>
      <c r="G7101">
        <f t="shared" ca="1" si="112"/>
        <v>1.6517697383714357E-2</v>
      </c>
    </row>
    <row r="7102" spans="2:7" x14ac:dyDescent="0.2">
      <c r="B7102" s="149">
        <v>33357</v>
      </c>
      <c r="C7102" s="61">
        <v>19.403807</v>
      </c>
      <c r="D7102">
        <v>0</v>
      </c>
      <c r="E7102">
        <v>0</v>
      </c>
      <c r="F7102">
        <v>7100</v>
      </c>
      <c r="G7102">
        <f t="shared" ca="1" si="112"/>
        <v>1.614695589578749E-2</v>
      </c>
    </row>
    <row r="7103" spans="2:7" x14ac:dyDescent="0.2">
      <c r="B7103" s="149">
        <v>33354</v>
      </c>
      <c r="C7103" s="61">
        <v>19.403807</v>
      </c>
      <c r="D7103">
        <v>0</v>
      </c>
      <c r="E7103">
        <v>0</v>
      </c>
      <c r="F7103">
        <v>7101</v>
      </c>
      <c r="G7103">
        <f t="shared" ca="1" si="112"/>
        <v>3.1709828294664927E-2</v>
      </c>
    </row>
    <row r="7104" spans="2:7" x14ac:dyDescent="0.2">
      <c r="B7104" s="149">
        <v>33353</v>
      </c>
      <c r="C7104" s="61">
        <v>19.403807</v>
      </c>
      <c r="D7104">
        <v>0</v>
      </c>
      <c r="E7104">
        <v>0</v>
      </c>
      <c r="F7104">
        <v>7102</v>
      </c>
      <c r="G7104">
        <f t="shared" ca="1" si="112"/>
        <v>-4.9976820643861594E-2</v>
      </c>
    </row>
    <row r="7105" spans="2:7" x14ac:dyDescent="0.2">
      <c r="B7105" s="149">
        <v>33352</v>
      </c>
      <c r="C7105" s="61">
        <v>19.403807</v>
      </c>
      <c r="D7105">
        <v>0</v>
      </c>
      <c r="E7105">
        <v>0</v>
      </c>
      <c r="F7105">
        <v>7103</v>
      </c>
      <c r="G7105">
        <f t="shared" ca="1" si="112"/>
        <v>1.9967199590726686E-3</v>
      </c>
    </row>
    <row r="7106" spans="2:7" x14ac:dyDescent="0.2">
      <c r="B7106" s="149">
        <v>33351</v>
      </c>
      <c r="C7106" s="61">
        <v>19.403807</v>
      </c>
      <c r="D7106">
        <v>-1.0988967860593469E-2</v>
      </c>
      <c r="E7106">
        <v>-1.0988967860593469E-2</v>
      </c>
      <c r="F7106">
        <v>7104</v>
      </c>
      <c r="G7106">
        <f t="shared" ca="1" si="112"/>
        <v>2.3886854372110734E-2</v>
      </c>
    </row>
    <row r="7107" spans="2:7" x14ac:dyDescent="0.2">
      <c r="B7107" s="149">
        <v>33350</v>
      </c>
      <c r="C7107" s="61">
        <v>19.619403999999999</v>
      </c>
      <c r="D7107">
        <v>1.1111067018961739E-2</v>
      </c>
      <c r="E7107">
        <v>1.1111067018961739E-2</v>
      </c>
      <c r="F7107">
        <v>7105</v>
      </c>
      <c r="G7107">
        <f t="shared" ref="G7107:G7170" ca="1" si="113">_xlfn.NORM.INV(RAND(),$N$5,$N$6)</f>
        <v>2.4828582038787322E-2</v>
      </c>
    </row>
    <row r="7108" spans="2:7" x14ac:dyDescent="0.2">
      <c r="B7108" s="149">
        <v>33347</v>
      </c>
      <c r="C7108" s="61">
        <v>19.403807</v>
      </c>
      <c r="D7108">
        <v>1.123633157499593E-2</v>
      </c>
      <c r="E7108">
        <v>1.123633157499593E-2</v>
      </c>
      <c r="F7108">
        <v>7106</v>
      </c>
      <c r="G7108">
        <f t="shared" ca="1" si="113"/>
        <v>-6.0348168036449736E-3</v>
      </c>
    </row>
    <row r="7109" spans="2:7" x14ac:dyDescent="0.2">
      <c r="B7109" s="149">
        <v>33346</v>
      </c>
      <c r="C7109" s="61">
        <v>19.188202</v>
      </c>
      <c r="D7109">
        <v>-5.5869071772206057E-3</v>
      </c>
      <c r="E7109">
        <v>-5.5869071772206057E-3</v>
      </c>
      <c r="F7109">
        <v>7107</v>
      </c>
      <c r="G7109">
        <f t="shared" ca="1" si="113"/>
        <v>-7.9161762920655604E-2</v>
      </c>
    </row>
    <row r="7110" spans="2:7" x14ac:dyDescent="0.2">
      <c r="B7110" s="149">
        <v>33345</v>
      </c>
      <c r="C7110" s="61">
        <v>19.296006999999999</v>
      </c>
      <c r="D7110">
        <v>0</v>
      </c>
      <c r="E7110">
        <v>0</v>
      </c>
      <c r="F7110">
        <v>7108</v>
      </c>
      <c r="G7110">
        <f t="shared" ca="1" si="113"/>
        <v>-6.837406572676305E-2</v>
      </c>
    </row>
    <row r="7111" spans="2:7" x14ac:dyDescent="0.2">
      <c r="B7111" s="149">
        <v>33344</v>
      </c>
      <c r="C7111" s="61">
        <v>19.296006999999999</v>
      </c>
      <c r="D7111">
        <v>-1.6483528245812153E-2</v>
      </c>
      <c r="E7111">
        <v>-1.6483528245812153E-2</v>
      </c>
      <c r="F7111">
        <v>7109</v>
      </c>
      <c r="G7111">
        <f t="shared" ca="1" si="113"/>
        <v>-2.6396133334526214E-2</v>
      </c>
    </row>
    <row r="7112" spans="2:7" x14ac:dyDescent="0.2">
      <c r="B7112" s="149">
        <v>33343</v>
      </c>
      <c r="C7112" s="61">
        <v>19.619403999999999</v>
      </c>
      <c r="D7112">
        <v>1.6759788696179469E-2</v>
      </c>
      <c r="E7112">
        <v>1.6759788696179469E-2</v>
      </c>
      <c r="F7112">
        <v>7110</v>
      </c>
      <c r="G7112">
        <f t="shared" ca="1" si="113"/>
        <v>-3.1334344717755598E-2</v>
      </c>
    </row>
    <row r="7113" spans="2:7" x14ac:dyDescent="0.2">
      <c r="B7113" s="149">
        <v>33340</v>
      </c>
      <c r="C7113" s="61">
        <v>19.296006999999999</v>
      </c>
      <c r="D7113">
        <v>3.4682273404610671E-2</v>
      </c>
      <c r="E7113">
        <v>3.4682273404610671E-2</v>
      </c>
      <c r="F7113">
        <v>7111</v>
      </c>
      <c r="G7113">
        <f t="shared" ca="1" si="113"/>
        <v>1.8553543505712356E-2</v>
      </c>
    </row>
    <row r="7114" spans="2:7" x14ac:dyDescent="0.2">
      <c r="B7114" s="149">
        <v>33339</v>
      </c>
      <c r="C7114" s="61">
        <v>18.64921</v>
      </c>
      <c r="D7114">
        <v>1.7646964132291058E-2</v>
      </c>
      <c r="E7114">
        <v>1.7646964132291058E-2</v>
      </c>
      <c r="F7114">
        <v>7112</v>
      </c>
      <c r="G7114">
        <f t="shared" ca="1" si="113"/>
        <v>-3.9588126308431955E-2</v>
      </c>
    </row>
    <row r="7115" spans="2:7" x14ac:dyDescent="0.2">
      <c r="B7115" s="149">
        <v>33338</v>
      </c>
      <c r="C7115" s="61">
        <v>18.325814999999999</v>
      </c>
      <c r="D7115">
        <v>0</v>
      </c>
      <c r="E7115">
        <v>0</v>
      </c>
      <c r="F7115">
        <v>7113</v>
      </c>
      <c r="G7115">
        <f t="shared" ca="1" si="113"/>
        <v>-1.5123938629171187E-2</v>
      </c>
    </row>
    <row r="7116" spans="2:7" x14ac:dyDescent="0.2">
      <c r="B7116" s="149">
        <v>33337</v>
      </c>
      <c r="C7116" s="61">
        <v>18.325814999999999</v>
      </c>
      <c r="D7116">
        <v>0</v>
      </c>
      <c r="E7116">
        <v>0</v>
      </c>
      <c r="F7116">
        <v>7114</v>
      </c>
      <c r="G7116">
        <f t="shared" ca="1" si="113"/>
        <v>1.201943980753158E-2</v>
      </c>
    </row>
    <row r="7117" spans="2:7" x14ac:dyDescent="0.2">
      <c r="B7117" s="149">
        <v>33336</v>
      </c>
      <c r="C7117" s="61">
        <v>18.325814999999999</v>
      </c>
      <c r="D7117">
        <v>5.5900486914128793E-2</v>
      </c>
      <c r="E7117">
        <v>5.5900486914128793E-2</v>
      </c>
      <c r="F7117">
        <v>7115</v>
      </c>
      <c r="G7117">
        <f t="shared" ca="1" si="113"/>
        <v>-4.6567404537274877E-2</v>
      </c>
    </row>
    <row r="7118" spans="2:7" x14ac:dyDescent="0.2">
      <c r="B7118" s="149">
        <v>33333</v>
      </c>
      <c r="C7118" s="61">
        <v>17.355626999999998</v>
      </c>
      <c r="D7118">
        <v>5.2287492139960021E-2</v>
      </c>
      <c r="E7118">
        <v>5.2287492139960021E-2</v>
      </c>
      <c r="F7118">
        <v>7116</v>
      </c>
      <c r="G7118">
        <f t="shared" ca="1" si="113"/>
        <v>5.9438481446970597E-3</v>
      </c>
    </row>
    <row r="7119" spans="2:7" x14ac:dyDescent="0.2">
      <c r="B7119" s="149">
        <v>33332</v>
      </c>
      <c r="C7119" s="61">
        <v>16.493237000000001</v>
      </c>
      <c r="D7119">
        <v>6.5791356775086835E-3</v>
      </c>
      <c r="E7119">
        <v>6.5791356775086835E-3</v>
      </c>
      <c r="F7119">
        <v>7117</v>
      </c>
      <c r="G7119">
        <f t="shared" ca="1" si="113"/>
        <v>-5.6869298904177086E-3</v>
      </c>
    </row>
    <row r="7120" spans="2:7" x14ac:dyDescent="0.2">
      <c r="B7120" s="149">
        <v>33331</v>
      </c>
      <c r="C7120" s="61">
        <v>16.385435000000001</v>
      </c>
      <c r="D7120">
        <v>1.333328138476109E-2</v>
      </c>
      <c r="E7120">
        <v>1.333328138476109E-2</v>
      </c>
      <c r="F7120">
        <v>7118</v>
      </c>
      <c r="G7120">
        <f t="shared" ca="1" si="113"/>
        <v>3.4414156756669777E-2</v>
      </c>
    </row>
    <row r="7121" spans="2:7" x14ac:dyDescent="0.2">
      <c r="B7121" s="149">
        <v>33330</v>
      </c>
      <c r="C7121" s="61">
        <v>16.169837999999999</v>
      </c>
      <c r="D7121">
        <v>4.1666833085937563E-2</v>
      </c>
      <c r="E7121">
        <v>4.1666833085937563E-2</v>
      </c>
      <c r="F7121">
        <v>7119</v>
      </c>
      <c r="G7121">
        <f t="shared" ca="1" si="113"/>
        <v>-3.2778944664230841E-3</v>
      </c>
    </row>
    <row r="7122" spans="2:7" x14ac:dyDescent="0.2">
      <c r="B7122" s="149">
        <v>33329</v>
      </c>
      <c r="C7122" s="61">
        <v>15.523042</v>
      </c>
      <c r="D7122">
        <v>4.3478231642936377E-2</v>
      </c>
      <c r="E7122">
        <v>4.3478231642936377E-2</v>
      </c>
      <c r="F7122">
        <v>7120</v>
      </c>
      <c r="G7122">
        <f t="shared" ca="1" si="113"/>
        <v>-1.327155894366033E-2</v>
      </c>
    </row>
    <row r="7123" spans="2:7" x14ac:dyDescent="0.2">
      <c r="B7123" s="149">
        <v>33326</v>
      </c>
      <c r="C7123" s="61">
        <v>14.876249</v>
      </c>
      <c r="D7123">
        <v>0</v>
      </c>
      <c r="E7123">
        <v>0</v>
      </c>
      <c r="F7123">
        <v>7121</v>
      </c>
      <c r="G7123">
        <f t="shared" ca="1" si="113"/>
        <v>-7.8060867531366124E-3</v>
      </c>
    </row>
    <row r="7124" spans="2:7" x14ac:dyDescent="0.2">
      <c r="B7124" s="149">
        <v>33325</v>
      </c>
      <c r="C7124" s="61">
        <v>14.876249</v>
      </c>
      <c r="D7124">
        <v>0</v>
      </c>
      <c r="E7124">
        <v>0</v>
      </c>
      <c r="F7124">
        <v>7122</v>
      </c>
      <c r="G7124">
        <f t="shared" ca="1" si="113"/>
        <v>2.9289988869820885E-2</v>
      </c>
    </row>
    <row r="7125" spans="2:7" x14ac:dyDescent="0.2">
      <c r="B7125" s="149">
        <v>33324</v>
      </c>
      <c r="C7125" s="61">
        <v>14.876249</v>
      </c>
      <c r="D7125">
        <v>-7.1941845884493502E-3</v>
      </c>
      <c r="E7125">
        <v>-7.1941845884493502E-3</v>
      </c>
      <c r="F7125">
        <v>7123</v>
      </c>
      <c r="G7125">
        <f t="shared" ca="1" si="113"/>
        <v>1.3725197319083072E-2</v>
      </c>
    </row>
    <row r="7126" spans="2:7" x14ac:dyDescent="0.2">
      <c r="B7126" s="149">
        <v>33323</v>
      </c>
      <c r="C7126" s="61">
        <v>14.984047</v>
      </c>
      <c r="D7126">
        <v>-7.1429295566009408E-3</v>
      </c>
      <c r="E7126">
        <v>-7.1429295566009408E-3</v>
      </c>
      <c r="F7126">
        <v>7124</v>
      </c>
      <c r="G7126">
        <f t="shared" ca="1" si="113"/>
        <v>9.1232199179234336E-3</v>
      </c>
    </row>
    <row r="7127" spans="2:7" x14ac:dyDescent="0.2">
      <c r="B7127" s="149">
        <v>33322</v>
      </c>
      <c r="C7127" s="61">
        <v>15.091847</v>
      </c>
      <c r="D7127">
        <v>1.449276628806092E-2</v>
      </c>
      <c r="E7127">
        <v>1.449276628806092E-2</v>
      </c>
      <c r="F7127">
        <v>7125</v>
      </c>
      <c r="G7127">
        <f t="shared" ca="1" si="113"/>
        <v>2.6116774001217577E-2</v>
      </c>
    </row>
    <row r="7128" spans="2:7" x14ac:dyDescent="0.2">
      <c r="B7128" s="149">
        <v>33319</v>
      </c>
      <c r="C7128" s="61">
        <v>14.876249</v>
      </c>
      <c r="D7128">
        <v>-1.4285726591317813E-2</v>
      </c>
      <c r="E7128">
        <v>-1.4285726591317813E-2</v>
      </c>
      <c r="F7128">
        <v>7126</v>
      </c>
      <c r="G7128">
        <f t="shared" ca="1" si="113"/>
        <v>-2.2745855709155171E-2</v>
      </c>
    </row>
    <row r="7129" spans="2:7" x14ac:dyDescent="0.2">
      <c r="B7129" s="149">
        <v>33318</v>
      </c>
      <c r="C7129" s="61">
        <v>15.091847</v>
      </c>
      <c r="D7129">
        <v>0</v>
      </c>
      <c r="E7129">
        <v>0</v>
      </c>
      <c r="F7129">
        <v>7127</v>
      </c>
      <c r="G7129">
        <f t="shared" ca="1" si="113"/>
        <v>1.8181576258628714E-2</v>
      </c>
    </row>
    <row r="7130" spans="2:7" x14ac:dyDescent="0.2">
      <c r="B7130" s="149">
        <v>33317</v>
      </c>
      <c r="C7130" s="61">
        <v>15.091847</v>
      </c>
      <c r="D7130">
        <v>-1.4084583411236661E-2</v>
      </c>
      <c r="E7130">
        <v>-1.4084583411236661E-2</v>
      </c>
      <c r="F7130">
        <v>7128</v>
      </c>
      <c r="G7130">
        <f t="shared" ca="1" si="113"/>
        <v>2.5353857383820537E-3</v>
      </c>
    </row>
    <row r="7131" spans="2:7" x14ac:dyDescent="0.2">
      <c r="B7131" s="149">
        <v>33316</v>
      </c>
      <c r="C7131" s="61">
        <v>15.307446000000001</v>
      </c>
      <c r="D7131">
        <v>0</v>
      </c>
      <c r="E7131">
        <v>0</v>
      </c>
      <c r="F7131">
        <v>7129</v>
      </c>
      <c r="G7131">
        <f t="shared" ca="1" si="113"/>
        <v>-3.4989611514909272E-2</v>
      </c>
    </row>
    <row r="7132" spans="2:7" x14ac:dyDescent="0.2">
      <c r="B7132" s="149">
        <v>33315</v>
      </c>
      <c r="C7132" s="61">
        <v>15.307446000000001</v>
      </c>
      <c r="D7132">
        <v>-2.06897963609773E-2</v>
      </c>
      <c r="E7132">
        <v>-2.06897963609773E-2</v>
      </c>
      <c r="F7132">
        <v>7130</v>
      </c>
      <c r="G7132">
        <f t="shared" ca="1" si="113"/>
        <v>-5.6171982839499758E-4</v>
      </c>
    </row>
    <row r="7133" spans="2:7" x14ac:dyDescent="0.2">
      <c r="B7133" s="149">
        <v>33312</v>
      </c>
      <c r="C7133" s="61">
        <v>15.630845000000001</v>
      </c>
      <c r="D7133">
        <v>0</v>
      </c>
      <c r="E7133">
        <v>0</v>
      </c>
      <c r="F7133">
        <v>7131</v>
      </c>
      <c r="G7133">
        <f t="shared" ca="1" si="113"/>
        <v>-4.1600833058580262E-2</v>
      </c>
    </row>
    <row r="7134" spans="2:7" x14ac:dyDescent="0.2">
      <c r="B7134" s="149">
        <v>33311</v>
      </c>
      <c r="C7134" s="61">
        <v>15.630845000000001</v>
      </c>
      <c r="D7134">
        <v>0</v>
      </c>
      <c r="E7134">
        <v>0</v>
      </c>
      <c r="F7134">
        <v>7132</v>
      </c>
      <c r="G7134">
        <f t="shared" ca="1" si="113"/>
        <v>3.4622630763878476E-2</v>
      </c>
    </row>
    <row r="7135" spans="2:7" x14ac:dyDescent="0.2">
      <c r="B7135" s="149">
        <v>33310</v>
      </c>
      <c r="C7135" s="61">
        <v>15.630845000000001</v>
      </c>
      <c r="D7135">
        <v>0</v>
      </c>
      <c r="E7135">
        <v>0</v>
      </c>
      <c r="F7135">
        <v>7133</v>
      </c>
      <c r="G7135">
        <f t="shared" ca="1" si="113"/>
        <v>-5.363315094504869E-2</v>
      </c>
    </row>
    <row r="7136" spans="2:7" x14ac:dyDescent="0.2">
      <c r="B7136" s="149">
        <v>33309</v>
      </c>
      <c r="C7136" s="61">
        <v>15.630845000000001</v>
      </c>
      <c r="D7136">
        <v>0</v>
      </c>
      <c r="E7136">
        <v>0</v>
      </c>
      <c r="F7136">
        <v>7134</v>
      </c>
      <c r="G7136">
        <f t="shared" ca="1" si="113"/>
        <v>2.3053403647844421E-2</v>
      </c>
    </row>
    <row r="7137" spans="2:7" x14ac:dyDescent="0.2">
      <c r="B7137" s="149">
        <v>33308</v>
      </c>
      <c r="C7137" s="61">
        <v>15.630845000000001</v>
      </c>
      <c r="D7137">
        <v>-2.026997593178529E-2</v>
      </c>
      <c r="E7137">
        <v>-2.026997593178529E-2</v>
      </c>
      <c r="F7137">
        <v>7135</v>
      </c>
      <c r="G7137">
        <f t="shared" ca="1" si="113"/>
        <v>3.1909468278038117E-2</v>
      </c>
    </row>
    <row r="7138" spans="2:7" x14ac:dyDescent="0.2">
      <c r="B7138" s="149">
        <v>33305</v>
      </c>
      <c r="C7138" s="61">
        <v>15.954236999999999</v>
      </c>
      <c r="D7138">
        <v>1.3698578784443822E-2</v>
      </c>
      <c r="E7138">
        <v>1.3698578784443822E-2</v>
      </c>
      <c r="F7138">
        <v>7136</v>
      </c>
      <c r="G7138">
        <f t="shared" ca="1" si="113"/>
        <v>-7.9783568662742277E-2</v>
      </c>
    </row>
    <row r="7139" spans="2:7" x14ac:dyDescent="0.2">
      <c r="B7139" s="149">
        <v>33304</v>
      </c>
      <c r="C7139" s="61">
        <v>15.73864</v>
      </c>
      <c r="D7139">
        <v>-3.9473776558266588E-2</v>
      </c>
      <c r="E7139">
        <v>-3.9473776558266588E-2</v>
      </c>
      <c r="F7139">
        <v>7137</v>
      </c>
      <c r="G7139">
        <f t="shared" ca="1" si="113"/>
        <v>-5.640612102622846E-2</v>
      </c>
    </row>
    <row r="7140" spans="2:7" x14ac:dyDescent="0.2">
      <c r="B7140" s="149">
        <v>33303</v>
      </c>
      <c r="C7140" s="61">
        <v>16.385435000000001</v>
      </c>
      <c r="D7140">
        <v>0</v>
      </c>
      <c r="E7140">
        <v>0</v>
      </c>
      <c r="F7140">
        <v>7138</v>
      </c>
      <c r="G7140">
        <f t="shared" ca="1" si="113"/>
        <v>-4.2955177250382379E-2</v>
      </c>
    </row>
    <row r="7141" spans="2:7" x14ac:dyDescent="0.2">
      <c r="B7141" s="149">
        <v>33302</v>
      </c>
      <c r="C7141" s="61">
        <v>16.385435000000001</v>
      </c>
      <c r="D7141">
        <v>1.333328138476109E-2</v>
      </c>
      <c r="E7141">
        <v>1.333328138476109E-2</v>
      </c>
      <c r="F7141">
        <v>7139</v>
      </c>
      <c r="G7141">
        <f t="shared" ca="1" si="113"/>
        <v>-2.4940439912656445E-2</v>
      </c>
    </row>
    <row r="7142" spans="2:7" x14ac:dyDescent="0.2">
      <c r="B7142" s="149">
        <v>33301</v>
      </c>
      <c r="C7142" s="61">
        <v>16.169837999999999</v>
      </c>
      <c r="D7142">
        <v>0</v>
      </c>
      <c r="E7142">
        <v>0</v>
      </c>
      <c r="F7142">
        <v>7140</v>
      </c>
      <c r="G7142">
        <f t="shared" ca="1" si="113"/>
        <v>1.7752216244805094E-2</v>
      </c>
    </row>
    <row r="7143" spans="2:7" x14ac:dyDescent="0.2">
      <c r="B7143" s="149">
        <v>33298</v>
      </c>
      <c r="C7143" s="61">
        <v>16.169837999999999</v>
      </c>
      <c r="D7143">
        <v>0</v>
      </c>
      <c r="E7143">
        <v>0</v>
      </c>
      <c r="F7143">
        <v>7141</v>
      </c>
      <c r="G7143">
        <f t="shared" ca="1" si="113"/>
        <v>-6.5672719558620252E-2</v>
      </c>
    </row>
    <row r="7144" spans="2:7" x14ac:dyDescent="0.2">
      <c r="B7144" s="149">
        <v>33297</v>
      </c>
      <c r="C7144" s="61">
        <v>16.169837999999999</v>
      </c>
      <c r="D7144">
        <v>-2.5973810058773635E-2</v>
      </c>
      <c r="E7144">
        <v>-2.5973810058773635E-2</v>
      </c>
      <c r="F7144">
        <v>7142</v>
      </c>
      <c r="G7144">
        <f t="shared" ca="1" si="113"/>
        <v>-2.2931901557624319E-2</v>
      </c>
    </row>
    <row r="7145" spans="2:7" x14ac:dyDescent="0.2">
      <c r="B7145" s="149">
        <v>33296</v>
      </c>
      <c r="C7145" s="61">
        <v>16.601030000000002</v>
      </c>
      <c r="D7145">
        <v>3.3556951711666547E-2</v>
      </c>
      <c r="E7145">
        <v>3.3556951711666547E-2</v>
      </c>
      <c r="F7145">
        <v>7143</v>
      </c>
      <c r="G7145">
        <f t="shared" ca="1" si="113"/>
        <v>2.0468478323813794E-2</v>
      </c>
    </row>
    <row r="7146" spans="2:7" x14ac:dyDescent="0.2">
      <c r="B7146" s="149">
        <v>33295</v>
      </c>
      <c r="C7146" s="61">
        <v>16.062037</v>
      </c>
      <c r="D7146">
        <v>7.9710147363088679E-2</v>
      </c>
      <c r="E7146">
        <v>7.9710147363088679E-2</v>
      </c>
      <c r="F7146">
        <v>7144</v>
      </c>
      <c r="G7146">
        <f t="shared" ca="1" si="113"/>
        <v>3.888359742271722E-3</v>
      </c>
    </row>
    <row r="7147" spans="2:7" x14ac:dyDescent="0.2">
      <c r="B7147" s="149">
        <v>33294</v>
      </c>
      <c r="C7147" s="61">
        <v>14.876249</v>
      </c>
      <c r="D7147">
        <v>0</v>
      </c>
      <c r="E7147">
        <v>0</v>
      </c>
      <c r="F7147">
        <v>7145</v>
      </c>
      <c r="G7147">
        <f t="shared" ca="1" si="113"/>
        <v>-2.0808991758999282E-2</v>
      </c>
    </row>
    <row r="7148" spans="2:7" x14ac:dyDescent="0.2">
      <c r="B7148" s="149">
        <v>33291</v>
      </c>
      <c r="C7148" s="61">
        <v>14.876249</v>
      </c>
      <c r="D7148">
        <v>4.5454293097158455E-2</v>
      </c>
      <c r="E7148">
        <v>4.5454293097158455E-2</v>
      </c>
      <c r="F7148">
        <v>7146</v>
      </c>
      <c r="G7148">
        <f t="shared" ca="1" si="113"/>
        <v>2.4168082611711061E-2</v>
      </c>
    </row>
    <row r="7149" spans="2:7" x14ac:dyDescent="0.2">
      <c r="B7149" s="149">
        <v>33290</v>
      </c>
      <c r="C7149" s="61">
        <v>14.229459</v>
      </c>
      <c r="D7149">
        <v>-7.5185940404910454E-3</v>
      </c>
      <c r="E7149">
        <v>-7.5185940404910454E-3</v>
      </c>
      <c r="F7149">
        <v>7147</v>
      </c>
      <c r="G7149">
        <f t="shared" ca="1" si="113"/>
        <v>-5.231665892856277E-2</v>
      </c>
    </row>
    <row r="7150" spans="2:7" x14ac:dyDescent="0.2">
      <c r="B7150" s="149">
        <v>33289</v>
      </c>
      <c r="C7150" s="61">
        <v>14.337255000000001</v>
      </c>
      <c r="D7150">
        <v>-2.2058641469419167E-2</v>
      </c>
      <c r="E7150">
        <v>-2.2058641469419167E-2</v>
      </c>
      <c r="F7150">
        <v>7148</v>
      </c>
      <c r="G7150">
        <f t="shared" ca="1" si="113"/>
        <v>-3.376300227789274E-3</v>
      </c>
    </row>
    <row r="7151" spans="2:7" x14ac:dyDescent="0.2">
      <c r="B7151" s="149">
        <v>33288</v>
      </c>
      <c r="C7151" s="61">
        <v>14.660648999999999</v>
      </c>
      <c r="D7151">
        <v>0.15254228094214983</v>
      </c>
      <c r="E7151">
        <v>0.15254228094214983</v>
      </c>
      <c r="F7151">
        <v>7149</v>
      </c>
      <c r="G7151">
        <f t="shared" ca="1" si="113"/>
        <v>6.6205181498178972E-2</v>
      </c>
    </row>
    <row r="7152" spans="2:7" x14ac:dyDescent="0.2">
      <c r="B7152" s="149">
        <v>33287</v>
      </c>
      <c r="C7152" s="61">
        <v>12.720269999999999</v>
      </c>
      <c r="D7152">
        <v>0</v>
      </c>
      <c r="E7152">
        <v>0</v>
      </c>
      <c r="F7152">
        <v>7150</v>
      </c>
      <c r="G7152">
        <f t="shared" ca="1" si="113"/>
        <v>1.2525859935422693E-2</v>
      </c>
    </row>
    <row r="7153" spans="2:7" x14ac:dyDescent="0.2">
      <c r="B7153" s="149">
        <v>33284</v>
      </c>
      <c r="C7153" s="61">
        <v>12.720269999999999</v>
      </c>
      <c r="D7153">
        <v>8.5469367147058047E-3</v>
      </c>
      <c r="E7153">
        <v>8.5469367147058047E-3</v>
      </c>
      <c r="F7153">
        <v>7151</v>
      </c>
      <c r="G7153">
        <f t="shared" ca="1" si="113"/>
        <v>-5.2995595982475989E-2</v>
      </c>
    </row>
    <row r="7154" spans="2:7" x14ac:dyDescent="0.2">
      <c r="B7154" s="149">
        <v>33283</v>
      </c>
      <c r="C7154" s="61">
        <v>12.612472</v>
      </c>
      <c r="D7154">
        <v>1.7391319779486342E-2</v>
      </c>
      <c r="E7154">
        <v>1.7391319779486342E-2</v>
      </c>
      <c r="F7154">
        <v>7152</v>
      </c>
      <c r="G7154">
        <f t="shared" ca="1" si="113"/>
        <v>-4.9873973207813463E-2</v>
      </c>
    </row>
    <row r="7155" spans="2:7" x14ac:dyDescent="0.2">
      <c r="B7155" s="149">
        <v>33282</v>
      </c>
      <c r="C7155" s="61">
        <v>12.396874</v>
      </c>
      <c r="D7155">
        <v>-5.7376953822254752E-2</v>
      </c>
      <c r="E7155">
        <v>-5.7376953822254752E-2</v>
      </c>
      <c r="F7155">
        <v>7153</v>
      </c>
      <c r="G7155">
        <f t="shared" ca="1" si="113"/>
        <v>4.6244905019638606E-2</v>
      </c>
    </row>
    <row r="7156" spans="2:7" x14ac:dyDescent="0.2">
      <c r="B7156" s="149">
        <v>33281</v>
      </c>
      <c r="C7156" s="61">
        <v>13.151465</v>
      </c>
      <c r="D7156">
        <v>0</v>
      </c>
      <c r="E7156">
        <v>0</v>
      </c>
      <c r="F7156">
        <v>7154</v>
      </c>
      <c r="G7156">
        <f t="shared" ca="1" si="113"/>
        <v>9.0506295949957155E-2</v>
      </c>
    </row>
    <row r="7157" spans="2:7" x14ac:dyDescent="0.2">
      <c r="B7157" s="149">
        <v>33280</v>
      </c>
      <c r="C7157" s="61">
        <v>13.151465</v>
      </c>
      <c r="D7157">
        <v>-3.1746275988274425E-2</v>
      </c>
      <c r="E7157">
        <v>-3.1746275988274425E-2</v>
      </c>
      <c r="F7157">
        <v>7155</v>
      </c>
      <c r="G7157">
        <f t="shared" ca="1" si="113"/>
        <v>4.1119651717215384E-2</v>
      </c>
    </row>
    <row r="7158" spans="2:7" x14ac:dyDescent="0.2">
      <c r="B7158" s="149">
        <v>33277</v>
      </c>
      <c r="C7158" s="61">
        <v>13.582663999999999</v>
      </c>
      <c r="D7158">
        <v>-3.0769114400902405E-2</v>
      </c>
      <c r="E7158">
        <v>-3.0769114400902405E-2</v>
      </c>
      <c r="F7158">
        <v>7156</v>
      </c>
      <c r="G7158">
        <f t="shared" ca="1" si="113"/>
        <v>3.0994939340516236E-2</v>
      </c>
    </row>
    <row r="7159" spans="2:7" x14ac:dyDescent="0.2">
      <c r="B7159" s="149">
        <v>33276</v>
      </c>
      <c r="C7159" s="61">
        <v>14.013858000000001</v>
      </c>
      <c r="D7159">
        <v>-2.9850703905343851E-2</v>
      </c>
      <c r="E7159">
        <v>-2.9850703905343851E-2</v>
      </c>
      <c r="F7159">
        <v>7157</v>
      </c>
      <c r="G7159">
        <f t="shared" ca="1" si="113"/>
        <v>-5.7742779342276358E-3</v>
      </c>
    </row>
    <row r="7160" spans="2:7" x14ac:dyDescent="0.2">
      <c r="B7160" s="149">
        <v>33275</v>
      </c>
      <c r="C7160" s="61">
        <v>14.445053</v>
      </c>
      <c r="D7160">
        <v>0</v>
      </c>
      <c r="E7160">
        <v>0</v>
      </c>
      <c r="F7160">
        <v>7158</v>
      </c>
      <c r="G7160">
        <f t="shared" ca="1" si="113"/>
        <v>3.2213437029262992E-2</v>
      </c>
    </row>
    <row r="7161" spans="2:7" x14ac:dyDescent="0.2">
      <c r="B7161" s="149">
        <v>33274</v>
      </c>
      <c r="C7161" s="61">
        <v>14.445053</v>
      </c>
      <c r="D7161">
        <v>0</v>
      </c>
      <c r="E7161">
        <v>0</v>
      </c>
      <c r="F7161">
        <v>7159</v>
      </c>
      <c r="G7161">
        <f t="shared" ca="1" si="113"/>
        <v>6.4405187747064468E-2</v>
      </c>
    </row>
    <row r="7162" spans="2:7" x14ac:dyDescent="0.2">
      <c r="B7162" s="149">
        <v>33273</v>
      </c>
      <c r="C7162" s="61">
        <v>14.445053</v>
      </c>
      <c r="D7162">
        <v>1.5151243627744343E-2</v>
      </c>
      <c r="E7162">
        <v>1.5151243627744343E-2</v>
      </c>
      <c r="F7162">
        <v>7160</v>
      </c>
      <c r="G7162">
        <f t="shared" ca="1" si="113"/>
        <v>5.6764485198253264E-2</v>
      </c>
    </row>
    <row r="7163" spans="2:7" x14ac:dyDescent="0.2">
      <c r="B7163" s="149">
        <v>33270</v>
      </c>
      <c r="C7163" s="61">
        <v>14.229459</v>
      </c>
      <c r="D7163">
        <v>1.5384842632200175E-2</v>
      </c>
      <c r="E7163">
        <v>1.5384842632200175E-2</v>
      </c>
      <c r="F7163">
        <v>7161</v>
      </c>
      <c r="G7163">
        <f t="shared" ca="1" si="113"/>
        <v>-3.2896384962338467E-2</v>
      </c>
    </row>
    <row r="7164" spans="2:7" x14ac:dyDescent="0.2">
      <c r="B7164" s="149">
        <v>33269</v>
      </c>
      <c r="C7164" s="61">
        <v>14.013858000000001</v>
      </c>
      <c r="D7164">
        <v>1.5624866378099029E-2</v>
      </c>
      <c r="E7164">
        <v>1.5624866378099029E-2</v>
      </c>
      <c r="F7164">
        <v>7162</v>
      </c>
      <c r="G7164">
        <f t="shared" ca="1" si="113"/>
        <v>-2.4835081795147335E-2</v>
      </c>
    </row>
    <row r="7165" spans="2:7" x14ac:dyDescent="0.2">
      <c r="B7165" s="149">
        <v>33268</v>
      </c>
      <c r="C7165" s="61">
        <v>13.798261999999999</v>
      </c>
      <c r="D7165">
        <v>0</v>
      </c>
      <c r="E7165">
        <v>0</v>
      </c>
      <c r="F7165">
        <v>7163</v>
      </c>
      <c r="G7165">
        <f t="shared" ca="1" si="113"/>
        <v>-4.4754774921919441E-2</v>
      </c>
    </row>
    <row r="7166" spans="2:7" x14ac:dyDescent="0.2">
      <c r="B7166" s="149">
        <v>33267</v>
      </c>
      <c r="C7166" s="61">
        <v>13.798261999999999</v>
      </c>
      <c r="D7166">
        <v>0</v>
      </c>
      <c r="E7166">
        <v>0</v>
      </c>
      <c r="F7166">
        <v>7164</v>
      </c>
      <c r="G7166">
        <f t="shared" ca="1" si="113"/>
        <v>3.2723197498897745E-2</v>
      </c>
    </row>
    <row r="7167" spans="2:7" x14ac:dyDescent="0.2">
      <c r="B7167" s="149">
        <v>33266</v>
      </c>
      <c r="C7167" s="61">
        <v>13.798261999999999</v>
      </c>
      <c r="D7167">
        <v>0</v>
      </c>
      <c r="E7167">
        <v>0</v>
      </c>
      <c r="F7167">
        <v>7165</v>
      </c>
      <c r="G7167">
        <f t="shared" ca="1" si="113"/>
        <v>2.2435786765261072E-2</v>
      </c>
    </row>
    <row r="7168" spans="2:7" x14ac:dyDescent="0.2">
      <c r="B7168" s="149">
        <v>33263</v>
      </c>
      <c r="C7168" s="61">
        <v>13.798261999999999</v>
      </c>
      <c r="D7168">
        <v>-3.0303119746154857E-2</v>
      </c>
      <c r="E7168">
        <v>-3.0303119746154857E-2</v>
      </c>
      <c r="F7168">
        <v>7166</v>
      </c>
      <c r="G7168">
        <f t="shared" ca="1" si="113"/>
        <v>-6.0356928938474316E-2</v>
      </c>
    </row>
    <row r="7169" spans="2:7" x14ac:dyDescent="0.2">
      <c r="B7169" s="149">
        <v>33262</v>
      </c>
      <c r="C7169" s="61">
        <v>14.229459</v>
      </c>
      <c r="D7169">
        <v>-1.4925109655187794E-2</v>
      </c>
      <c r="E7169">
        <v>-1.4925109655187794E-2</v>
      </c>
      <c r="F7169">
        <v>7167</v>
      </c>
      <c r="G7169">
        <f t="shared" ca="1" si="113"/>
        <v>8.5218140387344696E-3</v>
      </c>
    </row>
    <row r="7170" spans="2:7" x14ac:dyDescent="0.2">
      <c r="B7170" s="149">
        <v>33261</v>
      </c>
      <c r="C7170" s="61">
        <v>14.445053</v>
      </c>
      <c r="D7170">
        <v>-1.4705760979612818E-2</v>
      </c>
      <c r="E7170">
        <v>-1.4705760979612818E-2</v>
      </c>
      <c r="F7170">
        <v>7168</v>
      </c>
      <c r="G7170">
        <f t="shared" ca="1" si="113"/>
        <v>5.2106862151429824E-2</v>
      </c>
    </row>
    <row r="7171" spans="2:7" x14ac:dyDescent="0.2">
      <c r="B7171" s="149">
        <v>33260</v>
      </c>
      <c r="C7171" s="61">
        <v>14.660648999999999</v>
      </c>
      <c r="D7171">
        <v>0</v>
      </c>
      <c r="E7171">
        <v>0</v>
      </c>
      <c r="F7171">
        <v>7169</v>
      </c>
      <c r="G7171">
        <f t="shared" ref="G7171:G7234" ca="1" si="114">_xlfn.NORM.INV(RAND(),$N$5,$N$6)</f>
        <v>6.7743511006373418E-3</v>
      </c>
    </row>
    <row r="7172" spans="2:7" x14ac:dyDescent="0.2">
      <c r="B7172" s="149">
        <v>33259</v>
      </c>
      <c r="C7172" s="61">
        <v>14.660648999999999</v>
      </c>
      <c r="D7172">
        <v>0</v>
      </c>
      <c r="E7172">
        <v>0</v>
      </c>
      <c r="F7172">
        <v>7170</v>
      </c>
      <c r="G7172">
        <f t="shared" ca="1" si="114"/>
        <v>-1.5261766723820326E-3</v>
      </c>
    </row>
    <row r="7173" spans="2:7" x14ac:dyDescent="0.2">
      <c r="B7173" s="149">
        <v>33256</v>
      </c>
      <c r="C7173" s="61">
        <v>14.660648999999999</v>
      </c>
      <c r="D7173">
        <v>0</v>
      </c>
      <c r="E7173">
        <v>0</v>
      </c>
      <c r="F7173">
        <v>7171</v>
      </c>
      <c r="G7173">
        <f t="shared" ca="1" si="114"/>
        <v>4.718363572423024E-2</v>
      </c>
    </row>
    <row r="7174" spans="2:7" x14ac:dyDescent="0.2">
      <c r="B7174" s="149">
        <v>33255</v>
      </c>
      <c r="C7174" s="61">
        <v>14.660648999999999</v>
      </c>
      <c r="D7174">
        <v>0</v>
      </c>
      <c r="E7174">
        <v>0</v>
      </c>
      <c r="F7174">
        <v>7172</v>
      </c>
      <c r="G7174">
        <f t="shared" ca="1" si="114"/>
        <v>3.8460203722710175E-2</v>
      </c>
    </row>
    <row r="7175" spans="2:7" x14ac:dyDescent="0.2">
      <c r="B7175" s="149">
        <v>33254</v>
      </c>
      <c r="C7175" s="61">
        <v>14.660648999999999</v>
      </c>
      <c r="D7175">
        <v>0</v>
      </c>
      <c r="E7175">
        <v>0</v>
      </c>
      <c r="F7175">
        <v>7173</v>
      </c>
      <c r="G7175">
        <f t="shared" ca="1" si="114"/>
        <v>-5.1113174012985325E-2</v>
      </c>
    </row>
    <row r="7176" spans="2:7" x14ac:dyDescent="0.2">
      <c r="B7176" s="149">
        <v>33253</v>
      </c>
      <c r="C7176" s="61">
        <v>14.660648999999999</v>
      </c>
      <c r="D7176">
        <v>0</v>
      </c>
      <c r="E7176">
        <v>0</v>
      </c>
      <c r="F7176">
        <v>7174</v>
      </c>
      <c r="G7176">
        <f t="shared" ca="1" si="114"/>
        <v>-3.4838554001839113E-2</v>
      </c>
    </row>
    <row r="7177" spans="2:7" x14ac:dyDescent="0.2">
      <c r="B7177" s="149">
        <v>33252</v>
      </c>
      <c r="C7177" s="61">
        <v>14.660648999999999</v>
      </c>
      <c r="D7177">
        <v>-2.8571585704519811E-2</v>
      </c>
      <c r="E7177">
        <v>-2.8571585704519811E-2</v>
      </c>
      <c r="F7177">
        <v>7175</v>
      </c>
      <c r="G7177">
        <f t="shared" ca="1" si="114"/>
        <v>2.6858281132264541E-2</v>
      </c>
    </row>
    <row r="7178" spans="2:7" x14ac:dyDescent="0.2">
      <c r="B7178" s="149">
        <v>33249</v>
      </c>
      <c r="C7178" s="61">
        <v>15.091847</v>
      </c>
      <c r="D7178">
        <v>2.1897621910703879E-2</v>
      </c>
      <c r="E7178">
        <v>2.1897621910703879E-2</v>
      </c>
      <c r="F7178">
        <v>7176</v>
      </c>
      <c r="G7178">
        <f t="shared" ca="1" si="114"/>
        <v>4.7768449460707012E-2</v>
      </c>
    </row>
    <row r="7179" spans="2:7" x14ac:dyDescent="0.2">
      <c r="B7179" s="149">
        <v>33248</v>
      </c>
      <c r="C7179" s="61">
        <v>14.768452999999999</v>
      </c>
      <c r="D7179">
        <v>0</v>
      </c>
      <c r="E7179">
        <v>0</v>
      </c>
      <c r="F7179">
        <v>7177</v>
      </c>
      <c r="G7179">
        <f t="shared" ca="1" si="114"/>
        <v>2.3529125897834392E-2</v>
      </c>
    </row>
    <row r="7180" spans="2:7" x14ac:dyDescent="0.2">
      <c r="B7180" s="149">
        <v>33247</v>
      </c>
      <c r="C7180" s="61">
        <v>14.768452999999999</v>
      </c>
      <c r="D7180">
        <v>-2.8368812990352717E-2</v>
      </c>
      <c r="E7180">
        <v>-2.8368812990352717E-2</v>
      </c>
      <c r="F7180">
        <v>7178</v>
      </c>
      <c r="G7180">
        <f t="shared" ca="1" si="114"/>
        <v>3.1958770184476237E-2</v>
      </c>
    </row>
    <row r="7181" spans="2:7" x14ac:dyDescent="0.2">
      <c r="B7181" s="149">
        <v>33246</v>
      </c>
      <c r="C7181" s="61">
        <v>15.199649000000001</v>
      </c>
      <c r="D7181">
        <v>0</v>
      </c>
      <c r="E7181">
        <v>0</v>
      </c>
      <c r="F7181">
        <v>7179</v>
      </c>
      <c r="G7181">
        <f t="shared" ca="1" si="114"/>
        <v>-7.1192176747903985E-2</v>
      </c>
    </row>
    <row r="7182" spans="2:7" x14ac:dyDescent="0.2">
      <c r="B7182" s="149">
        <v>33245</v>
      </c>
      <c r="C7182" s="61">
        <v>15.199649000000001</v>
      </c>
      <c r="D7182">
        <v>-3.4246351654272499E-2</v>
      </c>
      <c r="E7182">
        <v>-3.4246351654272499E-2</v>
      </c>
      <c r="F7182">
        <v>7180</v>
      </c>
      <c r="G7182">
        <f t="shared" ca="1" si="114"/>
        <v>6.6130049149114689E-2</v>
      </c>
    </row>
    <row r="7183" spans="2:7" x14ac:dyDescent="0.2">
      <c r="B7183" s="149">
        <v>33242</v>
      </c>
      <c r="C7183" s="61">
        <v>15.73864</v>
      </c>
      <c r="D7183">
        <v>0</v>
      </c>
      <c r="E7183">
        <v>0</v>
      </c>
      <c r="F7183">
        <v>7181</v>
      </c>
      <c r="G7183">
        <f t="shared" ca="1" si="114"/>
        <v>-0.10302281986496217</v>
      </c>
    </row>
    <row r="7184" spans="2:7" x14ac:dyDescent="0.2">
      <c r="B7184" s="149">
        <v>33241</v>
      </c>
      <c r="C7184" s="61">
        <v>15.73864</v>
      </c>
      <c r="D7184">
        <v>0</v>
      </c>
      <c r="E7184">
        <v>0</v>
      </c>
      <c r="F7184">
        <v>7182</v>
      </c>
      <c r="G7184">
        <f t="shared" ca="1" si="114"/>
        <v>9.2041774169308276E-3</v>
      </c>
    </row>
    <row r="7185" spans="2:7" x14ac:dyDescent="0.2">
      <c r="B7185" s="149">
        <v>33240</v>
      </c>
      <c r="C7185" s="61">
        <v>15.73864</v>
      </c>
      <c r="D7185">
        <v>-0.99998081954527906</v>
      </c>
      <c r="E7185">
        <v>-0.99998081954527906</v>
      </c>
      <c r="F7185">
        <v>7183</v>
      </c>
      <c r="G7185">
        <f t="shared" ca="1" si="114"/>
        <v>3.9929952312901258E-2</v>
      </c>
    </row>
    <row r="7186" spans="2:7" x14ac:dyDescent="0.2">
      <c r="B7186" s="149"/>
      <c r="C7186" s="61" t="str">
        <f ca="1">SUM(C3:C10002)</f>
        <v/>
      </c>
      <c r="D7186" t="str">
        <f t="shared" ref="D7186:D7249" ca="1" si="115">(C7186-C7187)/C7187</f>
        <v/>
      </c>
      <c r="E7186" t="e">
        <f>Table2[[#This Row],[Return]]</f>
        <v>#VALUE!</v>
      </c>
      <c r="F7186">
        <v>7184</v>
      </c>
      <c r="G7186">
        <f t="shared" ca="1" si="114"/>
        <v>2.9649784455614194E-2</v>
      </c>
    </row>
    <row r="7187" spans="2:7" x14ac:dyDescent="0.2">
      <c r="B7187" s="149"/>
      <c r="C7187" s="61"/>
      <c r="D7187" t="e">
        <f t="shared" si="115"/>
        <v>#DIV/0!</v>
      </c>
      <c r="E7187" t="e">
        <f>Table2[[#This Row],[Return]]</f>
        <v>#VALUE!</v>
      </c>
      <c r="F7187">
        <v>7185</v>
      </c>
      <c r="G7187">
        <f t="shared" ca="1" si="114"/>
        <v>2.5793130578418283E-2</v>
      </c>
    </row>
    <row r="7188" spans="2:7" x14ac:dyDescent="0.2">
      <c r="B7188" s="149"/>
      <c r="C7188" s="61"/>
      <c r="D7188" t="e">
        <f t="shared" si="115"/>
        <v>#DIV/0!</v>
      </c>
      <c r="E7188" t="e">
        <f>Table2[[#This Row],[Return]]</f>
        <v>#VALUE!</v>
      </c>
      <c r="F7188">
        <v>7186</v>
      </c>
      <c r="G7188">
        <f t="shared" ca="1" si="114"/>
        <v>-6.4459718571691221E-2</v>
      </c>
    </row>
    <row r="7189" spans="2:7" x14ac:dyDescent="0.2">
      <c r="B7189" s="149"/>
      <c r="C7189" s="61"/>
      <c r="D7189" t="e">
        <f t="shared" si="115"/>
        <v>#DIV/0!</v>
      </c>
      <c r="E7189" t="e">
        <f>Table2[[#This Row],[Return]]</f>
        <v>#VALUE!</v>
      </c>
      <c r="F7189">
        <v>7187</v>
      </c>
      <c r="G7189">
        <f t="shared" ca="1" si="114"/>
        <v>2.9952613888251874E-2</v>
      </c>
    </row>
    <row r="7190" spans="2:7" x14ac:dyDescent="0.2">
      <c r="B7190" s="149"/>
      <c r="C7190" s="61"/>
      <c r="D7190" t="e">
        <f t="shared" si="115"/>
        <v>#DIV/0!</v>
      </c>
      <c r="E7190" t="e">
        <f>Table2[[#This Row],[Return]]</f>
        <v>#VALUE!</v>
      </c>
      <c r="F7190">
        <v>7188</v>
      </c>
      <c r="G7190">
        <f t="shared" ca="1" si="114"/>
        <v>-2.3964233248129241E-2</v>
      </c>
    </row>
    <row r="7191" spans="2:7" x14ac:dyDescent="0.2">
      <c r="B7191" s="149"/>
      <c r="C7191" s="61"/>
      <c r="D7191" t="e">
        <f t="shared" si="115"/>
        <v>#DIV/0!</v>
      </c>
      <c r="E7191" t="e">
        <f>Table2[[#This Row],[Return]]</f>
        <v>#VALUE!</v>
      </c>
      <c r="F7191">
        <v>7189</v>
      </c>
      <c r="G7191">
        <f t="shared" ca="1" si="114"/>
        <v>-4.517299201233576E-2</v>
      </c>
    </row>
    <row r="7192" spans="2:7" x14ac:dyDescent="0.2">
      <c r="B7192" s="149"/>
      <c r="C7192" s="61"/>
      <c r="D7192" t="e">
        <f t="shared" si="115"/>
        <v>#DIV/0!</v>
      </c>
      <c r="E7192" t="e">
        <f>Table2[[#This Row],[Return]]</f>
        <v>#VALUE!</v>
      </c>
      <c r="F7192">
        <v>7190</v>
      </c>
      <c r="G7192">
        <f t="shared" ca="1" si="114"/>
        <v>-3.7215885619776817E-2</v>
      </c>
    </row>
    <row r="7193" spans="2:7" x14ac:dyDescent="0.2">
      <c r="B7193" s="149"/>
      <c r="C7193" s="61"/>
      <c r="D7193" t="e">
        <f t="shared" si="115"/>
        <v>#DIV/0!</v>
      </c>
      <c r="E7193" t="e">
        <f>Table2[[#This Row],[Return]]</f>
        <v>#VALUE!</v>
      </c>
      <c r="F7193">
        <v>7191</v>
      </c>
      <c r="G7193">
        <f t="shared" ca="1" si="114"/>
        <v>1.6480460344055974E-2</v>
      </c>
    </row>
    <row r="7194" spans="2:7" x14ac:dyDescent="0.2">
      <c r="B7194" s="149"/>
      <c r="C7194" s="61"/>
      <c r="D7194" t="e">
        <f t="shared" si="115"/>
        <v>#DIV/0!</v>
      </c>
      <c r="E7194" t="e">
        <f>Table2[[#This Row],[Return]]</f>
        <v>#VALUE!</v>
      </c>
      <c r="F7194">
        <v>7192</v>
      </c>
      <c r="G7194">
        <f t="shared" ca="1" si="114"/>
        <v>-2.8743215361692942E-2</v>
      </c>
    </row>
    <row r="7195" spans="2:7" x14ac:dyDescent="0.2">
      <c r="B7195" s="149"/>
      <c r="C7195" s="61"/>
      <c r="D7195" t="e">
        <f t="shared" si="115"/>
        <v>#DIV/0!</v>
      </c>
      <c r="E7195" t="e">
        <f>Table2[[#This Row],[Return]]</f>
        <v>#VALUE!</v>
      </c>
      <c r="F7195">
        <v>7193</v>
      </c>
      <c r="G7195">
        <f t="shared" ca="1" si="114"/>
        <v>-6.4031328226089257E-2</v>
      </c>
    </row>
    <row r="7196" spans="2:7" x14ac:dyDescent="0.2">
      <c r="B7196" s="149"/>
      <c r="C7196" s="61"/>
      <c r="D7196" t="e">
        <f t="shared" si="115"/>
        <v>#DIV/0!</v>
      </c>
      <c r="E7196" t="e">
        <f>Table2[[#This Row],[Return]]</f>
        <v>#VALUE!</v>
      </c>
      <c r="F7196">
        <v>7194</v>
      </c>
      <c r="G7196">
        <f t="shared" ca="1" si="114"/>
        <v>-6.7473866400545202E-2</v>
      </c>
    </row>
    <row r="7197" spans="2:7" x14ac:dyDescent="0.2">
      <c r="B7197" s="149"/>
      <c r="C7197" s="61"/>
      <c r="D7197" t="e">
        <f t="shared" si="115"/>
        <v>#DIV/0!</v>
      </c>
      <c r="E7197" t="e">
        <f>Table2[[#This Row],[Return]]</f>
        <v>#VALUE!</v>
      </c>
      <c r="F7197">
        <v>7195</v>
      </c>
      <c r="G7197">
        <f t="shared" ca="1" si="114"/>
        <v>3.6336445763641229E-2</v>
      </c>
    </row>
    <row r="7198" spans="2:7" x14ac:dyDescent="0.2">
      <c r="B7198" s="149"/>
      <c r="C7198" s="61"/>
      <c r="D7198" t="e">
        <f t="shared" si="115"/>
        <v>#DIV/0!</v>
      </c>
      <c r="E7198" t="e">
        <f>Table2[[#This Row],[Return]]</f>
        <v>#VALUE!</v>
      </c>
      <c r="F7198">
        <v>7196</v>
      </c>
      <c r="G7198">
        <f t="shared" ca="1" si="114"/>
        <v>6.42250534487172E-3</v>
      </c>
    </row>
    <row r="7199" spans="2:7" x14ac:dyDescent="0.2">
      <c r="B7199" s="149"/>
      <c r="C7199" s="61"/>
      <c r="D7199" t="e">
        <f t="shared" si="115"/>
        <v>#DIV/0!</v>
      </c>
      <c r="E7199" t="e">
        <f>Table2[[#This Row],[Return]]</f>
        <v>#VALUE!</v>
      </c>
      <c r="F7199">
        <v>7197</v>
      </c>
      <c r="G7199">
        <f t="shared" ca="1" si="114"/>
        <v>8.9861879877947692E-3</v>
      </c>
    </row>
    <row r="7200" spans="2:7" x14ac:dyDescent="0.2">
      <c r="B7200" s="149"/>
      <c r="C7200" s="61"/>
      <c r="D7200" t="e">
        <f t="shared" si="115"/>
        <v>#DIV/0!</v>
      </c>
      <c r="E7200" t="e">
        <f>Table2[[#This Row],[Return]]</f>
        <v>#VALUE!</v>
      </c>
      <c r="F7200">
        <v>7198</v>
      </c>
      <c r="G7200">
        <f t="shared" ca="1" si="114"/>
        <v>3.6814706047666186E-2</v>
      </c>
    </row>
    <row r="7201" spans="2:7" x14ac:dyDescent="0.2">
      <c r="B7201" s="149"/>
      <c r="C7201" s="61"/>
      <c r="D7201" t="e">
        <f t="shared" si="115"/>
        <v>#DIV/0!</v>
      </c>
      <c r="E7201" t="e">
        <f>Table2[[#This Row],[Return]]</f>
        <v>#VALUE!</v>
      </c>
      <c r="F7201">
        <v>7199</v>
      </c>
      <c r="G7201">
        <f t="shared" ca="1" si="114"/>
        <v>-1.3667360668158749E-2</v>
      </c>
    </row>
    <row r="7202" spans="2:7" x14ac:dyDescent="0.2">
      <c r="B7202" s="149"/>
      <c r="C7202" s="61"/>
      <c r="D7202" t="e">
        <f t="shared" si="115"/>
        <v>#DIV/0!</v>
      </c>
      <c r="E7202" t="e">
        <f>Table2[[#This Row],[Return]]</f>
        <v>#VALUE!</v>
      </c>
      <c r="F7202">
        <v>7200</v>
      </c>
      <c r="G7202">
        <f t="shared" ca="1" si="114"/>
        <v>-3.2939514559199107E-2</v>
      </c>
    </row>
    <row r="7203" spans="2:7" x14ac:dyDescent="0.2">
      <c r="B7203" s="149"/>
      <c r="C7203" s="61"/>
      <c r="D7203" t="e">
        <f t="shared" si="115"/>
        <v>#DIV/0!</v>
      </c>
      <c r="E7203" t="e">
        <f>Table2[[#This Row],[Return]]</f>
        <v>#VALUE!</v>
      </c>
      <c r="F7203">
        <v>7201</v>
      </c>
      <c r="G7203">
        <f t="shared" ca="1" si="114"/>
        <v>4.4297762192156552E-2</v>
      </c>
    </row>
    <row r="7204" spans="2:7" x14ac:dyDescent="0.2">
      <c r="B7204" s="149"/>
      <c r="C7204" s="61"/>
      <c r="D7204" t="e">
        <f t="shared" si="115"/>
        <v>#DIV/0!</v>
      </c>
      <c r="E7204" t="e">
        <f>Table2[[#This Row],[Return]]</f>
        <v>#VALUE!</v>
      </c>
      <c r="F7204">
        <v>7202</v>
      </c>
      <c r="G7204">
        <f t="shared" ca="1" si="114"/>
        <v>-6.8234587788301632E-2</v>
      </c>
    </row>
    <row r="7205" spans="2:7" x14ac:dyDescent="0.2">
      <c r="B7205" s="149"/>
      <c r="C7205" s="61"/>
      <c r="D7205" t="e">
        <f t="shared" si="115"/>
        <v>#DIV/0!</v>
      </c>
      <c r="E7205" t="e">
        <f>Table2[[#This Row],[Return]]</f>
        <v>#VALUE!</v>
      </c>
      <c r="F7205">
        <v>7203</v>
      </c>
      <c r="G7205">
        <f t="shared" ca="1" si="114"/>
        <v>-1.2496911132742297E-2</v>
      </c>
    </row>
    <row r="7206" spans="2:7" x14ac:dyDescent="0.2">
      <c r="B7206" s="149"/>
      <c r="C7206" s="61"/>
      <c r="D7206" t="e">
        <f t="shared" si="115"/>
        <v>#DIV/0!</v>
      </c>
      <c r="E7206" t="e">
        <f>Table2[[#This Row],[Return]]</f>
        <v>#VALUE!</v>
      </c>
      <c r="F7206">
        <v>7204</v>
      </c>
      <c r="G7206">
        <f t="shared" ca="1" si="114"/>
        <v>-4.5784753840784273E-2</v>
      </c>
    </row>
    <row r="7207" spans="2:7" x14ac:dyDescent="0.2">
      <c r="B7207" s="149"/>
      <c r="C7207" s="61"/>
      <c r="D7207" t="e">
        <f t="shared" si="115"/>
        <v>#DIV/0!</v>
      </c>
      <c r="E7207" t="e">
        <f>Table2[[#This Row],[Return]]</f>
        <v>#VALUE!</v>
      </c>
      <c r="F7207">
        <v>7205</v>
      </c>
      <c r="G7207">
        <f t="shared" ca="1" si="114"/>
        <v>5.9693792919021755E-3</v>
      </c>
    </row>
    <row r="7208" spans="2:7" x14ac:dyDescent="0.2">
      <c r="B7208" s="149"/>
      <c r="C7208" s="61"/>
      <c r="D7208" t="e">
        <f t="shared" si="115"/>
        <v>#DIV/0!</v>
      </c>
      <c r="E7208" t="e">
        <f>Table2[[#This Row],[Return]]</f>
        <v>#VALUE!</v>
      </c>
      <c r="F7208">
        <v>7206</v>
      </c>
      <c r="G7208">
        <f t="shared" ca="1" si="114"/>
        <v>-1.7579746544498865E-4</v>
      </c>
    </row>
    <row r="7209" spans="2:7" x14ac:dyDescent="0.2">
      <c r="B7209" s="149"/>
      <c r="C7209" s="61"/>
      <c r="D7209" t="e">
        <f t="shared" si="115"/>
        <v>#DIV/0!</v>
      </c>
      <c r="E7209" t="e">
        <f>Table2[[#This Row],[Return]]</f>
        <v>#VALUE!</v>
      </c>
      <c r="F7209">
        <v>7207</v>
      </c>
      <c r="G7209">
        <f t="shared" ca="1" si="114"/>
        <v>1.9000312342226243E-3</v>
      </c>
    </row>
    <row r="7210" spans="2:7" x14ac:dyDescent="0.2">
      <c r="B7210" s="149"/>
      <c r="C7210" s="61"/>
      <c r="D7210" t="e">
        <f t="shared" si="115"/>
        <v>#DIV/0!</v>
      </c>
      <c r="E7210" t="e">
        <f>Table2[[#This Row],[Return]]</f>
        <v>#VALUE!</v>
      </c>
      <c r="F7210">
        <v>7208</v>
      </c>
      <c r="G7210">
        <f t="shared" ca="1" si="114"/>
        <v>-8.6025862602995828E-3</v>
      </c>
    </row>
    <row r="7211" spans="2:7" x14ac:dyDescent="0.2">
      <c r="B7211" s="149"/>
      <c r="C7211" s="61"/>
      <c r="D7211" t="e">
        <f t="shared" si="115"/>
        <v>#DIV/0!</v>
      </c>
      <c r="E7211" t="e">
        <f>Table2[[#This Row],[Return]]</f>
        <v>#VALUE!</v>
      </c>
      <c r="F7211">
        <v>7209</v>
      </c>
      <c r="G7211">
        <f t="shared" ca="1" si="114"/>
        <v>1.7026542949261408E-2</v>
      </c>
    </row>
    <row r="7212" spans="2:7" x14ac:dyDescent="0.2">
      <c r="B7212" s="149"/>
      <c r="C7212" s="61"/>
      <c r="D7212" t="e">
        <f t="shared" si="115"/>
        <v>#DIV/0!</v>
      </c>
      <c r="E7212" t="e">
        <f>Table2[[#This Row],[Return]]</f>
        <v>#VALUE!</v>
      </c>
      <c r="F7212">
        <v>7210</v>
      </c>
      <c r="G7212">
        <f t="shared" ca="1" si="114"/>
        <v>2.3032731100173287E-2</v>
      </c>
    </row>
    <row r="7213" spans="2:7" x14ac:dyDescent="0.2">
      <c r="B7213" s="149"/>
      <c r="C7213" s="61"/>
      <c r="D7213" t="e">
        <f t="shared" si="115"/>
        <v>#DIV/0!</v>
      </c>
      <c r="E7213" t="e">
        <f>Table2[[#This Row],[Return]]</f>
        <v>#VALUE!</v>
      </c>
      <c r="F7213">
        <v>7211</v>
      </c>
      <c r="G7213">
        <f t="shared" ca="1" si="114"/>
        <v>1.5300043990956655E-2</v>
      </c>
    </row>
    <row r="7214" spans="2:7" x14ac:dyDescent="0.2">
      <c r="B7214" s="149"/>
      <c r="C7214" s="61"/>
      <c r="D7214" t="e">
        <f t="shared" si="115"/>
        <v>#DIV/0!</v>
      </c>
      <c r="E7214" t="e">
        <f>Table2[[#This Row],[Return]]</f>
        <v>#VALUE!</v>
      </c>
      <c r="F7214">
        <v>7212</v>
      </c>
      <c r="G7214">
        <f t="shared" ca="1" si="114"/>
        <v>4.4445777684523451E-2</v>
      </c>
    </row>
    <row r="7215" spans="2:7" x14ac:dyDescent="0.2">
      <c r="B7215" s="149"/>
      <c r="C7215" s="61"/>
      <c r="D7215" t="e">
        <f t="shared" si="115"/>
        <v>#DIV/0!</v>
      </c>
      <c r="E7215" t="e">
        <f>Table2[[#This Row],[Return]]</f>
        <v>#VALUE!</v>
      </c>
      <c r="F7215">
        <v>7213</v>
      </c>
      <c r="G7215">
        <f t="shared" ca="1" si="114"/>
        <v>-2.3484087913701455E-2</v>
      </c>
    </row>
    <row r="7216" spans="2:7" x14ac:dyDescent="0.2">
      <c r="B7216" s="149"/>
      <c r="C7216" s="61"/>
      <c r="D7216" t="e">
        <f t="shared" si="115"/>
        <v>#DIV/0!</v>
      </c>
      <c r="E7216" t="e">
        <f>Table2[[#This Row],[Return]]</f>
        <v>#VALUE!</v>
      </c>
      <c r="F7216">
        <v>7214</v>
      </c>
      <c r="G7216">
        <f t="shared" ca="1" si="114"/>
        <v>7.9615917114056033E-3</v>
      </c>
    </row>
    <row r="7217" spans="2:7" x14ac:dyDescent="0.2">
      <c r="B7217" s="149"/>
      <c r="C7217" s="61"/>
      <c r="D7217" t="e">
        <f t="shared" si="115"/>
        <v>#DIV/0!</v>
      </c>
      <c r="E7217" t="e">
        <f>Table2[[#This Row],[Return]]</f>
        <v>#VALUE!</v>
      </c>
      <c r="F7217">
        <v>7215</v>
      </c>
      <c r="G7217">
        <f t="shared" ca="1" si="114"/>
        <v>-5.6703839522873049E-2</v>
      </c>
    </row>
    <row r="7218" spans="2:7" x14ac:dyDescent="0.2">
      <c r="B7218" s="149"/>
      <c r="C7218" s="61"/>
      <c r="D7218" t="e">
        <f t="shared" si="115"/>
        <v>#DIV/0!</v>
      </c>
      <c r="E7218" t="e">
        <f>Table2[[#This Row],[Return]]</f>
        <v>#VALUE!</v>
      </c>
      <c r="F7218">
        <v>7216</v>
      </c>
      <c r="G7218">
        <f t="shared" ca="1" si="114"/>
        <v>-5.0647725517991612E-2</v>
      </c>
    </row>
    <row r="7219" spans="2:7" x14ac:dyDescent="0.2">
      <c r="B7219" s="149"/>
      <c r="C7219" s="61"/>
      <c r="D7219" t="e">
        <f t="shared" si="115"/>
        <v>#DIV/0!</v>
      </c>
      <c r="E7219" t="e">
        <f>Table2[[#This Row],[Return]]</f>
        <v>#VALUE!</v>
      </c>
      <c r="F7219">
        <v>7217</v>
      </c>
      <c r="G7219">
        <f t="shared" ca="1" si="114"/>
        <v>-1.2896627800557623E-2</v>
      </c>
    </row>
    <row r="7220" spans="2:7" x14ac:dyDescent="0.2">
      <c r="B7220" s="149"/>
      <c r="C7220" s="61"/>
      <c r="D7220" t="e">
        <f t="shared" si="115"/>
        <v>#DIV/0!</v>
      </c>
      <c r="E7220" t="e">
        <f>Table2[[#This Row],[Return]]</f>
        <v>#VALUE!</v>
      </c>
      <c r="F7220">
        <v>7218</v>
      </c>
      <c r="G7220">
        <f t="shared" ca="1" si="114"/>
        <v>3.203590083945667E-2</v>
      </c>
    </row>
    <row r="7221" spans="2:7" x14ac:dyDescent="0.2">
      <c r="B7221" s="149"/>
      <c r="C7221" s="61"/>
      <c r="D7221" t="e">
        <f t="shared" si="115"/>
        <v>#DIV/0!</v>
      </c>
      <c r="E7221" t="e">
        <f>Table2[[#This Row],[Return]]</f>
        <v>#VALUE!</v>
      </c>
      <c r="F7221">
        <v>7219</v>
      </c>
      <c r="G7221">
        <f t="shared" ca="1" si="114"/>
        <v>-3.2364892326720088E-2</v>
      </c>
    </row>
    <row r="7222" spans="2:7" x14ac:dyDescent="0.2">
      <c r="B7222" s="149"/>
      <c r="C7222" s="61"/>
      <c r="D7222" t="e">
        <f t="shared" si="115"/>
        <v>#DIV/0!</v>
      </c>
      <c r="E7222" t="e">
        <f>Table2[[#This Row],[Return]]</f>
        <v>#VALUE!</v>
      </c>
      <c r="F7222">
        <v>7220</v>
      </c>
      <c r="G7222">
        <f t="shared" ca="1" si="114"/>
        <v>-2.3125019806093713E-3</v>
      </c>
    </row>
    <row r="7223" spans="2:7" x14ac:dyDescent="0.2">
      <c r="B7223" s="149"/>
      <c r="C7223" s="61"/>
      <c r="D7223" t="e">
        <f t="shared" si="115"/>
        <v>#DIV/0!</v>
      </c>
      <c r="E7223" t="e">
        <f>Table2[[#This Row],[Return]]</f>
        <v>#VALUE!</v>
      </c>
      <c r="F7223">
        <v>7221</v>
      </c>
      <c r="G7223">
        <f t="shared" ca="1" si="114"/>
        <v>2.8005778438089757E-2</v>
      </c>
    </row>
    <row r="7224" spans="2:7" x14ac:dyDescent="0.2">
      <c r="B7224" s="149"/>
      <c r="C7224" s="61"/>
      <c r="D7224" t="e">
        <f t="shared" si="115"/>
        <v>#DIV/0!</v>
      </c>
      <c r="E7224" t="e">
        <f>Table2[[#This Row],[Return]]</f>
        <v>#VALUE!</v>
      </c>
      <c r="F7224">
        <v>7222</v>
      </c>
      <c r="G7224">
        <f t="shared" ca="1" si="114"/>
        <v>4.5091697511108475E-3</v>
      </c>
    </row>
    <row r="7225" spans="2:7" x14ac:dyDescent="0.2">
      <c r="B7225" s="149"/>
      <c r="C7225" s="61"/>
      <c r="D7225" t="e">
        <f t="shared" si="115"/>
        <v>#DIV/0!</v>
      </c>
      <c r="E7225" t="e">
        <f>Table2[[#This Row],[Return]]</f>
        <v>#VALUE!</v>
      </c>
      <c r="F7225">
        <v>7223</v>
      </c>
      <c r="G7225">
        <f t="shared" ca="1" si="114"/>
        <v>-1.4461242045537183E-2</v>
      </c>
    </row>
    <row r="7226" spans="2:7" x14ac:dyDescent="0.2">
      <c r="B7226" s="149"/>
      <c r="C7226" s="61"/>
      <c r="D7226" t="e">
        <f t="shared" si="115"/>
        <v>#DIV/0!</v>
      </c>
      <c r="E7226" t="e">
        <f>Table2[[#This Row],[Return]]</f>
        <v>#VALUE!</v>
      </c>
      <c r="F7226">
        <v>7224</v>
      </c>
      <c r="G7226">
        <f t="shared" ca="1" si="114"/>
        <v>-1.107685439291353E-2</v>
      </c>
    </row>
    <row r="7227" spans="2:7" x14ac:dyDescent="0.2">
      <c r="B7227" s="149"/>
      <c r="C7227" s="61"/>
      <c r="D7227" t="e">
        <f t="shared" si="115"/>
        <v>#DIV/0!</v>
      </c>
      <c r="E7227" t="e">
        <f>Table2[[#This Row],[Return]]</f>
        <v>#VALUE!</v>
      </c>
      <c r="F7227">
        <v>7225</v>
      </c>
      <c r="G7227">
        <f t="shared" ca="1" si="114"/>
        <v>3.5013372315428531E-2</v>
      </c>
    </row>
    <row r="7228" spans="2:7" x14ac:dyDescent="0.2">
      <c r="B7228" s="149"/>
      <c r="C7228" s="61"/>
      <c r="D7228" t="e">
        <f t="shared" si="115"/>
        <v>#DIV/0!</v>
      </c>
      <c r="E7228" t="e">
        <f>Table2[[#This Row],[Return]]</f>
        <v>#VALUE!</v>
      </c>
      <c r="F7228">
        <v>7226</v>
      </c>
      <c r="G7228">
        <f t="shared" ca="1" si="114"/>
        <v>5.7095297223670087E-4</v>
      </c>
    </row>
    <row r="7229" spans="2:7" x14ac:dyDescent="0.2">
      <c r="B7229" s="149"/>
      <c r="C7229" s="61"/>
      <c r="D7229" t="e">
        <f t="shared" si="115"/>
        <v>#DIV/0!</v>
      </c>
      <c r="E7229" t="e">
        <f>Table2[[#This Row],[Return]]</f>
        <v>#VALUE!</v>
      </c>
      <c r="F7229">
        <v>7227</v>
      </c>
      <c r="G7229">
        <f t="shared" ca="1" si="114"/>
        <v>3.9730219873724618E-2</v>
      </c>
    </row>
    <row r="7230" spans="2:7" x14ac:dyDescent="0.2">
      <c r="B7230" s="149"/>
      <c r="C7230" s="61"/>
      <c r="D7230" t="e">
        <f t="shared" si="115"/>
        <v>#DIV/0!</v>
      </c>
      <c r="E7230" t="e">
        <f>Table2[[#This Row],[Return]]</f>
        <v>#VALUE!</v>
      </c>
      <c r="F7230">
        <v>7228</v>
      </c>
      <c r="G7230">
        <f t="shared" ca="1" si="114"/>
        <v>5.3980511054208165E-4</v>
      </c>
    </row>
    <row r="7231" spans="2:7" x14ac:dyDescent="0.2">
      <c r="B7231" s="149"/>
      <c r="C7231" s="61"/>
      <c r="D7231" t="e">
        <f t="shared" si="115"/>
        <v>#DIV/0!</v>
      </c>
      <c r="E7231" t="e">
        <f>Table2[[#This Row],[Return]]</f>
        <v>#VALUE!</v>
      </c>
      <c r="F7231">
        <v>7229</v>
      </c>
      <c r="G7231">
        <f t="shared" ca="1" si="114"/>
        <v>0.10209588760110866</v>
      </c>
    </row>
    <row r="7232" spans="2:7" x14ac:dyDescent="0.2">
      <c r="B7232" s="149"/>
      <c r="C7232" s="61"/>
      <c r="D7232" t="e">
        <f t="shared" si="115"/>
        <v>#DIV/0!</v>
      </c>
      <c r="E7232" t="e">
        <f>Table2[[#This Row],[Return]]</f>
        <v>#VALUE!</v>
      </c>
      <c r="F7232">
        <v>7230</v>
      </c>
      <c r="G7232">
        <f t="shared" ca="1" si="114"/>
        <v>3.627501473908562E-2</v>
      </c>
    </row>
    <row r="7233" spans="2:7" x14ac:dyDescent="0.2">
      <c r="B7233" s="149"/>
      <c r="C7233" s="61"/>
      <c r="D7233" t="e">
        <f t="shared" si="115"/>
        <v>#DIV/0!</v>
      </c>
      <c r="E7233" t="e">
        <f>Table2[[#This Row],[Return]]</f>
        <v>#VALUE!</v>
      </c>
      <c r="F7233">
        <v>7231</v>
      </c>
      <c r="G7233">
        <f t="shared" ca="1" si="114"/>
        <v>4.3331918901412254E-2</v>
      </c>
    </row>
    <row r="7234" spans="2:7" x14ac:dyDescent="0.2">
      <c r="B7234" s="149"/>
      <c r="C7234" s="61"/>
      <c r="D7234" t="e">
        <f t="shared" si="115"/>
        <v>#DIV/0!</v>
      </c>
      <c r="E7234" t="e">
        <f>Table2[[#This Row],[Return]]</f>
        <v>#VALUE!</v>
      </c>
      <c r="F7234">
        <v>7232</v>
      </c>
      <c r="G7234">
        <f t="shared" ca="1" si="114"/>
        <v>1.2760071437207901E-2</v>
      </c>
    </row>
    <row r="7235" spans="2:7" x14ac:dyDescent="0.2">
      <c r="B7235" s="149"/>
      <c r="C7235" s="61"/>
      <c r="D7235" t="e">
        <f t="shared" si="115"/>
        <v>#DIV/0!</v>
      </c>
      <c r="E7235" t="e">
        <f>Table2[[#This Row],[Return]]</f>
        <v>#VALUE!</v>
      </c>
      <c r="F7235">
        <v>7233</v>
      </c>
      <c r="G7235">
        <f t="shared" ref="G7235:G7298" ca="1" si="116">_xlfn.NORM.INV(RAND(),$N$5,$N$6)</f>
        <v>3.1382337071941512E-2</v>
      </c>
    </row>
    <row r="7236" spans="2:7" x14ac:dyDescent="0.2">
      <c r="B7236" s="149"/>
      <c r="C7236" s="61"/>
      <c r="D7236" t="e">
        <f t="shared" si="115"/>
        <v>#DIV/0!</v>
      </c>
      <c r="E7236" t="e">
        <f>Table2[[#This Row],[Return]]</f>
        <v>#VALUE!</v>
      </c>
      <c r="F7236">
        <v>7234</v>
      </c>
      <c r="G7236">
        <f t="shared" ca="1" si="116"/>
        <v>-2.9371577405529248E-2</v>
      </c>
    </row>
    <row r="7237" spans="2:7" x14ac:dyDescent="0.2">
      <c r="B7237" s="149"/>
      <c r="C7237" s="61"/>
      <c r="D7237" t="e">
        <f t="shared" si="115"/>
        <v>#DIV/0!</v>
      </c>
      <c r="E7237" t="e">
        <f>Table2[[#This Row],[Return]]</f>
        <v>#VALUE!</v>
      </c>
      <c r="F7237">
        <v>7235</v>
      </c>
      <c r="G7237">
        <f t="shared" ca="1" si="116"/>
        <v>-5.3903858362233582E-2</v>
      </c>
    </row>
    <row r="7238" spans="2:7" x14ac:dyDescent="0.2">
      <c r="B7238" s="149"/>
      <c r="C7238" s="61"/>
      <c r="D7238" t="e">
        <f t="shared" si="115"/>
        <v>#DIV/0!</v>
      </c>
      <c r="E7238" t="e">
        <f>Table2[[#This Row],[Return]]</f>
        <v>#VALUE!</v>
      </c>
      <c r="F7238">
        <v>7236</v>
      </c>
      <c r="G7238">
        <f t="shared" ca="1" si="116"/>
        <v>-2.6282109154276683E-2</v>
      </c>
    </row>
    <row r="7239" spans="2:7" x14ac:dyDescent="0.2">
      <c r="B7239" s="149"/>
      <c r="C7239" s="61"/>
      <c r="D7239" t="e">
        <f t="shared" si="115"/>
        <v>#DIV/0!</v>
      </c>
      <c r="E7239" t="e">
        <f>Table2[[#This Row],[Return]]</f>
        <v>#VALUE!</v>
      </c>
      <c r="F7239">
        <v>7237</v>
      </c>
      <c r="G7239">
        <f t="shared" ca="1" si="116"/>
        <v>3.7155038088563547E-2</v>
      </c>
    </row>
    <row r="7240" spans="2:7" x14ac:dyDescent="0.2">
      <c r="B7240" s="149"/>
      <c r="C7240" s="61"/>
      <c r="D7240" t="e">
        <f t="shared" si="115"/>
        <v>#DIV/0!</v>
      </c>
      <c r="E7240" t="e">
        <f>Table2[[#This Row],[Return]]</f>
        <v>#VALUE!</v>
      </c>
      <c r="F7240">
        <v>7238</v>
      </c>
      <c r="G7240">
        <f t="shared" ca="1" si="116"/>
        <v>4.3709434174676452E-2</v>
      </c>
    </row>
    <row r="7241" spans="2:7" x14ac:dyDescent="0.2">
      <c r="B7241" s="149"/>
      <c r="C7241" s="61"/>
      <c r="D7241" t="e">
        <f t="shared" si="115"/>
        <v>#DIV/0!</v>
      </c>
      <c r="E7241" t="e">
        <f>Table2[[#This Row],[Return]]</f>
        <v>#VALUE!</v>
      </c>
      <c r="F7241">
        <v>7239</v>
      </c>
      <c r="G7241">
        <f t="shared" ca="1" si="116"/>
        <v>2.3163700928904071E-2</v>
      </c>
    </row>
    <row r="7242" spans="2:7" x14ac:dyDescent="0.2">
      <c r="B7242" s="149"/>
      <c r="C7242" s="61"/>
      <c r="D7242" t="e">
        <f t="shared" si="115"/>
        <v>#DIV/0!</v>
      </c>
      <c r="E7242" t="e">
        <f>Table2[[#This Row],[Return]]</f>
        <v>#VALUE!</v>
      </c>
      <c r="F7242">
        <v>7240</v>
      </c>
      <c r="G7242">
        <f t="shared" ca="1" si="116"/>
        <v>4.1451228990160485E-3</v>
      </c>
    </row>
    <row r="7243" spans="2:7" x14ac:dyDescent="0.2">
      <c r="B7243" s="149"/>
      <c r="C7243" s="61"/>
      <c r="D7243" t="e">
        <f t="shared" si="115"/>
        <v>#DIV/0!</v>
      </c>
      <c r="E7243" t="e">
        <f>Table2[[#This Row],[Return]]</f>
        <v>#VALUE!</v>
      </c>
      <c r="F7243">
        <v>7241</v>
      </c>
      <c r="G7243">
        <f t="shared" ca="1" si="116"/>
        <v>-2.6594027579200492E-2</v>
      </c>
    </row>
    <row r="7244" spans="2:7" x14ac:dyDescent="0.2">
      <c r="B7244" s="149"/>
      <c r="C7244" s="61"/>
      <c r="D7244" t="e">
        <f t="shared" si="115"/>
        <v>#DIV/0!</v>
      </c>
      <c r="E7244" t="e">
        <f>Table2[[#This Row],[Return]]</f>
        <v>#VALUE!</v>
      </c>
      <c r="F7244">
        <v>7242</v>
      </c>
      <c r="G7244">
        <f t="shared" ca="1" si="116"/>
        <v>-1.1400691246541333E-2</v>
      </c>
    </row>
    <row r="7245" spans="2:7" x14ac:dyDescent="0.2">
      <c r="B7245" s="149"/>
      <c r="C7245" s="61"/>
      <c r="D7245" t="e">
        <f t="shared" si="115"/>
        <v>#DIV/0!</v>
      </c>
      <c r="E7245" t="e">
        <f>Table2[[#This Row],[Return]]</f>
        <v>#VALUE!</v>
      </c>
      <c r="F7245">
        <v>7243</v>
      </c>
      <c r="G7245">
        <f t="shared" ca="1" si="116"/>
        <v>-6.0559425992748658E-3</v>
      </c>
    </row>
    <row r="7246" spans="2:7" x14ac:dyDescent="0.2">
      <c r="B7246" s="149"/>
      <c r="C7246" s="61"/>
      <c r="D7246" t="e">
        <f t="shared" si="115"/>
        <v>#DIV/0!</v>
      </c>
      <c r="E7246" t="e">
        <f>Table2[[#This Row],[Return]]</f>
        <v>#VALUE!</v>
      </c>
      <c r="F7246">
        <v>7244</v>
      </c>
      <c r="G7246">
        <f t="shared" ca="1" si="116"/>
        <v>-6.5911959304269124E-4</v>
      </c>
    </row>
    <row r="7247" spans="2:7" x14ac:dyDescent="0.2">
      <c r="B7247" s="149"/>
      <c r="C7247" s="61"/>
      <c r="D7247" t="e">
        <f t="shared" si="115"/>
        <v>#DIV/0!</v>
      </c>
      <c r="E7247" t="e">
        <f>Table2[[#This Row],[Return]]</f>
        <v>#VALUE!</v>
      </c>
      <c r="F7247">
        <v>7245</v>
      </c>
      <c r="G7247">
        <f t="shared" ca="1" si="116"/>
        <v>2.0523699313874898E-2</v>
      </c>
    </row>
    <row r="7248" spans="2:7" x14ac:dyDescent="0.2">
      <c r="B7248" s="149"/>
      <c r="C7248" s="61"/>
      <c r="D7248" t="e">
        <f t="shared" si="115"/>
        <v>#DIV/0!</v>
      </c>
      <c r="E7248" t="e">
        <f>Table2[[#This Row],[Return]]</f>
        <v>#VALUE!</v>
      </c>
      <c r="F7248">
        <v>7246</v>
      </c>
      <c r="G7248">
        <f t="shared" ca="1" si="116"/>
        <v>-2.4256220174511362E-2</v>
      </c>
    </row>
    <row r="7249" spans="2:7" x14ac:dyDescent="0.2">
      <c r="B7249" s="149"/>
      <c r="C7249" s="61"/>
      <c r="D7249" t="e">
        <f t="shared" si="115"/>
        <v>#DIV/0!</v>
      </c>
      <c r="E7249" t="e">
        <f>Table2[[#This Row],[Return]]</f>
        <v>#VALUE!</v>
      </c>
      <c r="F7249">
        <v>7247</v>
      </c>
      <c r="G7249">
        <f t="shared" ca="1" si="116"/>
        <v>5.0403261307194983E-2</v>
      </c>
    </row>
    <row r="7250" spans="2:7" x14ac:dyDescent="0.2">
      <c r="B7250" s="149"/>
      <c r="C7250" s="61"/>
      <c r="D7250" t="e">
        <f t="shared" ref="D7250:D7313" si="117">(C7250-C7251)/C7251</f>
        <v>#DIV/0!</v>
      </c>
      <c r="E7250" t="e">
        <f>Table2[[#This Row],[Return]]</f>
        <v>#VALUE!</v>
      </c>
      <c r="F7250">
        <v>7248</v>
      </c>
      <c r="G7250">
        <f t="shared" ca="1" si="116"/>
        <v>-1.6331429008289565E-2</v>
      </c>
    </row>
    <row r="7251" spans="2:7" x14ac:dyDescent="0.2">
      <c r="B7251" s="149"/>
      <c r="C7251" s="61"/>
      <c r="D7251" t="e">
        <f t="shared" si="117"/>
        <v>#DIV/0!</v>
      </c>
      <c r="E7251" t="e">
        <f>Table2[[#This Row],[Return]]</f>
        <v>#VALUE!</v>
      </c>
      <c r="F7251">
        <v>7249</v>
      </c>
      <c r="G7251">
        <f t="shared" ca="1" si="116"/>
        <v>-1.4240015463644364E-2</v>
      </c>
    </row>
    <row r="7252" spans="2:7" x14ac:dyDescent="0.2">
      <c r="B7252" s="149"/>
      <c r="C7252" s="61"/>
      <c r="D7252" t="e">
        <f t="shared" si="117"/>
        <v>#DIV/0!</v>
      </c>
      <c r="E7252" t="e">
        <f>Table2[[#This Row],[Return]]</f>
        <v>#VALUE!</v>
      </c>
      <c r="F7252">
        <v>7250</v>
      </c>
      <c r="G7252">
        <f t="shared" ca="1" si="116"/>
        <v>-2.3384806542823167E-3</v>
      </c>
    </row>
    <row r="7253" spans="2:7" x14ac:dyDescent="0.2">
      <c r="B7253" s="149"/>
      <c r="C7253" s="61"/>
      <c r="D7253" t="e">
        <f t="shared" si="117"/>
        <v>#DIV/0!</v>
      </c>
      <c r="E7253" t="e">
        <f>Table2[[#This Row],[Return]]</f>
        <v>#VALUE!</v>
      </c>
      <c r="F7253">
        <v>7251</v>
      </c>
      <c r="G7253">
        <f t="shared" ca="1" si="116"/>
        <v>1.9933950918162555E-2</v>
      </c>
    </row>
    <row r="7254" spans="2:7" x14ac:dyDescent="0.2">
      <c r="B7254" s="149"/>
      <c r="C7254" s="61"/>
      <c r="D7254" t="e">
        <f t="shared" si="117"/>
        <v>#DIV/0!</v>
      </c>
      <c r="E7254" t="e">
        <f>Table2[[#This Row],[Return]]</f>
        <v>#VALUE!</v>
      </c>
      <c r="F7254">
        <v>7252</v>
      </c>
      <c r="G7254">
        <f t="shared" ca="1" si="116"/>
        <v>2.1385000689603539E-2</v>
      </c>
    </row>
    <row r="7255" spans="2:7" x14ac:dyDescent="0.2">
      <c r="B7255" s="149"/>
      <c r="C7255" s="61"/>
      <c r="D7255" t="e">
        <f t="shared" si="117"/>
        <v>#DIV/0!</v>
      </c>
      <c r="E7255" t="e">
        <f>Table2[[#This Row],[Return]]</f>
        <v>#VALUE!</v>
      </c>
      <c r="F7255">
        <v>7253</v>
      </c>
      <c r="G7255">
        <f t="shared" ca="1" si="116"/>
        <v>-2.7422550182878421E-2</v>
      </c>
    </row>
    <row r="7256" spans="2:7" x14ac:dyDescent="0.2">
      <c r="B7256" s="149"/>
      <c r="C7256" s="61"/>
      <c r="D7256" t="e">
        <f t="shared" si="117"/>
        <v>#DIV/0!</v>
      </c>
      <c r="E7256" t="e">
        <f>Table2[[#This Row],[Return]]</f>
        <v>#VALUE!</v>
      </c>
      <c r="F7256">
        <v>7254</v>
      </c>
      <c r="G7256">
        <f t="shared" ca="1" si="116"/>
        <v>-9.010488609251277E-2</v>
      </c>
    </row>
    <row r="7257" spans="2:7" x14ac:dyDescent="0.2">
      <c r="B7257" s="149"/>
      <c r="C7257" s="61"/>
      <c r="D7257" t="e">
        <f t="shared" si="117"/>
        <v>#DIV/0!</v>
      </c>
      <c r="E7257" t="e">
        <f>Table2[[#This Row],[Return]]</f>
        <v>#VALUE!</v>
      </c>
      <c r="F7257">
        <v>7255</v>
      </c>
      <c r="G7257">
        <f t="shared" ca="1" si="116"/>
        <v>-1.6263555594796159E-2</v>
      </c>
    </row>
    <row r="7258" spans="2:7" x14ac:dyDescent="0.2">
      <c r="B7258" s="149"/>
      <c r="C7258" s="61"/>
      <c r="D7258" t="e">
        <f t="shared" si="117"/>
        <v>#DIV/0!</v>
      </c>
      <c r="E7258" t="e">
        <f>Table2[[#This Row],[Return]]</f>
        <v>#VALUE!</v>
      </c>
      <c r="F7258">
        <v>7256</v>
      </c>
      <c r="G7258">
        <f t="shared" ca="1" si="116"/>
        <v>2.8086330349459693E-2</v>
      </c>
    </row>
    <row r="7259" spans="2:7" x14ac:dyDescent="0.2">
      <c r="B7259" s="149"/>
      <c r="C7259" s="61"/>
      <c r="D7259" t="e">
        <f t="shared" si="117"/>
        <v>#DIV/0!</v>
      </c>
      <c r="E7259" t="e">
        <f>Table2[[#This Row],[Return]]</f>
        <v>#VALUE!</v>
      </c>
      <c r="F7259">
        <v>7257</v>
      </c>
      <c r="G7259">
        <f t="shared" ca="1" si="116"/>
        <v>1.0365807222017494E-3</v>
      </c>
    </row>
    <row r="7260" spans="2:7" x14ac:dyDescent="0.2">
      <c r="B7260" s="149"/>
      <c r="C7260" s="61"/>
      <c r="D7260" t="e">
        <f t="shared" si="117"/>
        <v>#DIV/0!</v>
      </c>
      <c r="E7260" t="e">
        <f>Table2[[#This Row],[Return]]</f>
        <v>#VALUE!</v>
      </c>
      <c r="F7260">
        <v>7258</v>
      </c>
      <c r="G7260">
        <f t="shared" ca="1" si="116"/>
        <v>-5.8421883560301847E-2</v>
      </c>
    </row>
    <row r="7261" spans="2:7" x14ac:dyDescent="0.2">
      <c r="B7261" s="149"/>
      <c r="C7261" s="61"/>
      <c r="D7261" t="e">
        <f t="shared" si="117"/>
        <v>#DIV/0!</v>
      </c>
      <c r="E7261" t="e">
        <f>Table2[[#This Row],[Return]]</f>
        <v>#VALUE!</v>
      </c>
      <c r="F7261">
        <v>7259</v>
      </c>
      <c r="G7261">
        <f t="shared" ca="1" si="116"/>
        <v>-2.5425359711136766E-2</v>
      </c>
    </row>
    <row r="7262" spans="2:7" x14ac:dyDescent="0.2">
      <c r="B7262" s="149"/>
      <c r="C7262" s="61"/>
      <c r="D7262" t="e">
        <f t="shared" si="117"/>
        <v>#DIV/0!</v>
      </c>
      <c r="E7262" t="e">
        <f>Table2[[#This Row],[Return]]</f>
        <v>#VALUE!</v>
      </c>
      <c r="F7262">
        <v>7260</v>
      </c>
      <c r="G7262">
        <f t="shared" ca="1" si="116"/>
        <v>1.2190944550862974E-2</v>
      </c>
    </row>
    <row r="7263" spans="2:7" x14ac:dyDescent="0.2">
      <c r="B7263" s="149"/>
      <c r="C7263" s="61"/>
      <c r="D7263" t="e">
        <f t="shared" si="117"/>
        <v>#DIV/0!</v>
      </c>
      <c r="E7263" t="e">
        <f>Table2[[#This Row],[Return]]</f>
        <v>#VALUE!</v>
      </c>
      <c r="F7263">
        <v>7261</v>
      </c>
      <c r="G7263">
        <f t="shared" ca="1" si="116"/>
        <v>-5.6025476762310254E-2</v>
      </c>
    </row>
    <row r="7264" spans="2:7" x14ac:dyDescent="0.2">
      <c r="B7264" s="149"/>
      <c r="C7264" s="61"/>
      <c r="D7264" t="e">
        <f t="shared" si="117"/>
        <v>#DIV/0!</v>
      </c>
      <c r="E7264" t="e">
        <f>Table2[[#This Row],[Return]]</f>
        <v>#VALUE!</v>
      </c>
      <c r="F7264">
        <v>7262</v>
      </c>
      <c r="G7264">
        <f t="shared" ca="1" si="116"/>
        <v>4.357947772984723E-2</v>
      </c>
    </row>
    <row r="7265" spans="2:7" x14ac:dyDescent="0.2">
      <c r="B7265" s="149"/>
      <c r="C7265" s="61"/>
      <c r="D7265" t="e">
        <f t="shared" si="117"/>
        <v>#DIV/0!</v>
      </c>
      <c r="E7265" t="e">
        <f>Table2[[#This Row],[Return]]</f>
        <v>#VALUE!</v>
      </c>
      <c r="F7265">
        <v>7263</v>
      </c>
      <c r="G7265">
        <f t="shared" ca="1" si="116"/>
        <v>-1.2929720786414238E-2</v>
      </c>
    </row>
    <row r="7266" spans="2:7" x14ac:dyDescent="0.2">
      <c r="B7266" s="149"/>
      <c r="C7266" s="61"/>
      <c r="D7266" t="e">
        <f t="shared" si="117"/>
        <v>#DIV/0!</v>
      </c>
      <c r="E7266" t="e">
        <f>Table2[[#This Row],[Return]]</f>
        <v>#VALUE!</v>
      </c>
      <c r="F7266">
        <v>7264</v>
      </c>
      <c r="G7266">
        <f t="shared" ca="1" si="116"/>
        <v>1.8581654354951605E-4</v>
      </c>
    </row>
    <row r="7267" spans="2:7" x14ac:dyDescent="0.2">
      <c r="B7267" s="149"/>
      <c r="C7267" s="61"/>
      <c r="D7267" t="e">
        <f t="shared" si="117"/>
        <v>#DIV/0!</v>
      </c>
      <c r="E7267" t="e">
        <f>Table2[[#This Row],[Return]]</f>
        <v>#VALUE!</v>
      </c>
      <c r="F7267">
        <v>7265</v>
      </c>
      <c r="G7267">
        <f t="shared" ca="1" si="116"/>
        <v>-4.5434880673285695E-2</v>
      </c>
    </row>
    <row r="7268" spans="2:7" x14ac:dyDescent="0.2">
      <c r="B7268" s="149"/>
      <c r="C7268" s="61"/>
      <c r="D7268" t="e">
        <f t="shared" si="117"/>
        <v>#DIV/0!</v>
      </c>
      <c r="E7268" t="e">
        <f>Table2[[#This Row],[Return]]</f>
        <v>#VALUE!</v>
      </c>
      <c r="F7268">
        <v>7266</v>
      </c>
      <c r="G7268">
        <f t="shared" ca="1" si="116"/>
        <v>3.8625256179458875E-2</v>
      </c>
    </row>
    <row r="7269" spans="2:7" x14ac:dyDescent="0.2">
      <c r="B7269" s="149"/>
      <c r="C7269" s="61"/>
      <c r="D7269" t="e">
        <f t="shared" si="117"/>
        <v>#DIV/0!</v>
      </c>
      <c r="E7269" t="e">
        <f>Table2[[#This Row],[Return]]</f>
        <v>#VALUE!</v>
      </c>
      <c r="F7269">
        <v>7267</v>
      </c>
      <c r="G7269">
        <f t="shared" ca="1" si="116"/>
        <v>-3.2602579869727442E-2</v>
      </c>
    </row>
    <row r="7270" spans="2:7" x14ac:dyDescent="0.2">
      <c r="B7270" s="149"/>
      <c r="C7270" s="61"/>
      <c r="D7270" t="e">
        <f t="shared" si="117"/>
        <v>#DIV/0!</v>
      </c>
      <c r="E7270" t="e">
        <f>Table2[[#This Row],[Return]]</f>
        <v>#VALUE!</v>
      </c>
      <c r="F7270">
        <v>7268</v>
      </c>
      <c r="G7270">
        <f t="shared" ca="1" si="116"/>
        <v>-6.7369568125764329E-3</v>
      </c>
    </row>
    <row r="7271" spans="2:7" x14ac:dyDescent="0.2">
      <c r="B7271" s="149"/>
      <c r="C7271" s="61"/>
      <c r="D7271" t="e">
        <f t="shared" si="117"/>
        <v>#DIV/0!</v>
      </c>
      <c r="E7271" t="e">
        <f>Table2[[#This Row],[Return]]</f>
        <v>#VALUE!</v>
      </c>
      <c r="F7271">
        <v>7269</v>
      </c>
      <c r="G7271">
        <f t="shared" ca="1" si="116"/>
        <v>4.8394746586238817E-2</v>
      </c>
    </row>
    <row r="7272" spans="2:7" x14ac:dyDescent="0.2">
      <c r="B7272" s="149"/>
      <c r="C7272" s="61"/>
      <c r="D7272" t="e">
        <f t="shared" si="117"/>
        <v>#DIV/0!</v>
      </c>
      <c r="E7272" t="e">
        <f>Table2[[#This Row],[Return]]</f>
        <v>#VALUE!</v>
      </c>
      <c r="F7272">
        <v>7270</v>
      </c>
      <c r="G7272">
        <f t="shared" ca="1" si="116"/>
        <v>6.4813044624601024E-2</v>
      </c>
    </row>
    <row r="7273" spans="2:7" x14ac:dyDescent="0.2">
      <c r="B7273" s="149"/>
      <c r="C7273" s="61"/>
      <c r="D7273" t="e">
        <f t="shared" si="117"/>
        <v>#DIV/0!</v>
      </c>
      <c r="E7273" t="e">
        <f>Table2[[#This Row],[Return]]</f>
        <v>#VALUE!</v>
      </c>
      <c r="F7273">
        <v>7271</v>
      </c>
      <c r="G7273">
        <f t="shared" ca="1" si="116"/>
        <v>4.0648533523081225E-2</v>
      </c>
    </row>
    <row r="7274" spans="2:7" x14ac:dyDescent="0.2">
      <c r="B7274" s="149"/>
      <c r="C7274" s="61"/>
      <c r="D7274" t="e">
        <f t="shared" si="117"/>
        <v>#DIV/0!</v>
      </c>
      <c r="E7274" t="e">
        <f>Table2[[#This Row],[Return]]</f>
        <v>#VALUE!</v>
      </c>
      <c r="F7274">
        <v>7272</v>
      </c>
      <c r="G7274">
        <f t="shared" ca="1" si="116"/>
        <v>-1.7413590895814263E-2</v>
      </c>
    </row>
    <row r="7275" spans="2:7" x14ac:dyDescent="0.2">
      <c r="B7275" s="149"/>
      <c r="C7275" s="61"/>
      <c r="D7275" t="e">
        <f t="shared" si="117"/>
        <v>#DIV/0!</v>
      </c>
      <c r="E7275" t="e">
        <f>Table2[[#This Row],[Return]]</f>
        <v>#VALUE!</v>
      </c>
      <c r="F7275">
        <v>7273</v>
      </c>
      <c r="G7275">
        <f t="shared" ca="1" si="116"/>
        <v>6.6557143295519955E-2</v>
      </c>
    </row>
    <row r="7276" spans="2:7" x14ac:dyDescent="0.2">
      <c r="B7276" s="149"/>
      <c r="C7276" s="61"/>
      <c r="D7276" t="e">
        <f t="shared" si="117"/>
        <v>#DIV/0!</v>
      </c>
      <c r="E7276" t="e">
        <f>Table2[[#This Row],[Return]]</f>
        <v>#VALUE!</v>
      </c>
      <c r="F7276">
        <v>7274</v>
      </c>
      <c r="G7276">
        <f t="shared" ca="1" si="116"/>
        <v>-3.6831615838113736E-2</v>
      </c>
    </row>
    <row r="7277" spans="2:7" x14ac:dyDescent="0.2">
      <c r="B7277" s="149"/>
      <c r="C7277" s="61"/>
      <c r="D7277" t="e">
        <f t="shared" si="117"/>
        <v>#DIV/0!</v>
      </c>
      <c r="E7277" t="e">
        <f>Table2[[#This Row],[Return]]</f>
        <v>#VALUE!</v>
      </c>
      <c r="F7277">
        <v>7275</v>
      </c>
      <c r="G7277">
        <f t="shared" ca="1" si="116"/>
        <v>-1.6977206990653215E-3</v>
      </c>
    </row>
    <row r="7278" spans="2:7" x14ac:dyDescent="0.2">
      <c r="B7278" s="149"/>
      <c r="C7278" s="61"/>
      <c r="D7278" t="e">
        <f t="shared" si="117"/>
        <v>#DIV/0!</v>
      </c>
      <c r="E7278" t="e">
        <f>Table2[[#This Row],[Return]]</f>
        <v>#VALUE!</v>
      </c>
      <c r="F7278">
        <v>7276</v>
      </c>
      <c r="G7278">
        <f t="shared" ca="1" si="116"/>
        <v>4.3571395749611018E-2</v>
      </c>
    </row>
    <row r="7279" spans="2:7" x14ac:dyDescent="0.2">
      <c r="B7279" s="149"/>
      <c r="C7279" s="61"/>
      <c r="D7279" t="e">
        <f t="shared" si="117"/>
        <v>#DIV/0!</v>
      </c>
      <c r="E7279" t="e">
        <f>Table2[[#This Row],[Return]]</f>
        <v>#VALUE!</v>
      </c>
      <c r="F7279">
        <v>7277</v>
      </c>
      <c r="G7279">
        <f t="shared" ca="1" si="116"/>
        <v>5.6863188940103676E-4</v>
      </c>
    </row>
    <row r="7280" spans="2:7" x14ac:dyDescent="0.2">
      <c r="B7280" s="149"/>
      <c r="C7280" s="61"/>
      <c r="D7280" t="e">
        <f t="shared" si="117"/>
        <v>#DIV/0!</v>
      </c>
      <c r="E7280" t="e">
        <f>Table2[[#This Row],[Return]]</f>
        <v>#VALUE!</v>
      </c>
      <c r="F7280">
        <v>7278</v>
      </c>
      <c r="G7280">
        <f t="shared" ca="1" si="116"/>
        <v>4.2114142610690332E-2</v>
      </c>
    </row>
    <row r="7281" spans="2:7" x14ac:dyDescent="0.2">
      <c r="B7281" s="149"/>
      <c r="C7281" s="61"/>
      <c r="D7281" t="e">
        <f t="shared" si="117"/>
        <v>#DIV/0!</v>
      </c>
      <c r="E7281" t="e">
        <f>Table2[[#This Row],[Return]]</f>
        <v>#VALUE!</v>
      </c>
      <c r="F7281">
        <v>7279</v>
      </c>
      <c r="G7281">
        <f t="shared" ca="1" si="116"/>
        <v>1.1518466061751817E-2</v>
      </c>
    </row>
    <row r="7282" spans="2:7" x14ac:dyDescent="0.2">
      <c r="B7282" s="149"/>
      <c r="C7282" s="61"/>
      <c r="D7282" t="e">
        <f t="shared" si="117"/>
        <v>#DIV/0!</v>
      </c>
      <c r="E7282" t="e">
        <f>Table2[[#This Row],[Return]]</f>
        <v>#VALUE!</v>
      </c>
      <c r="F7282">
        <v>7280</v>
      </c>
      <c r="G7282">
        <f t="shared" ca="1" si="116"/>
        <v>8.2397299628003406E-3</v>
      </c>
    </row>
    <row r="7283" spans="2:7" x14ac:dyDescent="0.2">
      <c r="B7283" s="149"/>
      <c r="C7283" s="61"/>
      <c r="D7283" t="e">
        <f t="shared" si="117"/>
        <v>#DIV/0!</v>
      </c>
      <c r="E7283" t="e">
        <f>Table2[[#This Row],[Return]]</f>
        <v>#VALUE!</v>
      </c>
      <c r="F7283">
        <v>7281</v>
      </c>
      <c r="G7283">
        <f t="shared" ca="1" si="116"/>
        <v>-2.3241222810885139E-2</v>
      </c>
    </row>
    <row r="7284" spans="2:7" x14ac:dyDescent="0.2">
      <c r="B7284" s="149"/>
      <c r="C7284" s="61"/>
      <c r="D7284" t="e">
        <f t="shared" si="117"/>
        <v>#DIV/0!</v>
      </c>
      <c r="E7284" t="e">
        <f>Table2[[#This Row],[Return]]</f>
        <v>#VALUE!</v>
      </c>
      <c r="F7284">
        <v>7282</v>
      </c>
      <c r="G7284">
        <f t="shared" ca="1" si="116"/>
        <v>-2.6804898647595166E-2</v>
      </c>
    </row>
    <row r="7285" spans="2:7" x14ac:dyDescent="0.2">
      <c r="B7285" s="149"/>
      <c r="C7285" s="61"/>
      <c r="D7285" t="e">
        <f t="shared" si="117"/>
        <v>#DIV/0!</v>
      </c>
      <c r="E7285" t="e">
        <f>Table2[[#This Row],[Return]]</f>
        <v>#VALUE!</v>
      </c>
      <c r="F7285">
        <v>7283</v>
      </c>
      <c r="G7285">
        <f t="shared" ca="1" si="116"/>
        <v>-3.3446971796564626E-2</v>
      </c>
    </row>
    <row r="7286" spans="2:7" x14ac:dyDescent="0.2">
      <c r="B7286" s="149"/>
      <c r="C7286" s="61"/>
      <c r="D7286" t="e">
        <f t="shared" si="117"/>
        <v>#DIV/0!</v>
      </c>
      <c r="E7286" t="e">
        <f>Table2[[#This Row],[Return]]</f>
        <v>#VALUE!</v>
      </c>
      <c r="F7286">
        <v>7284</v>
      </c>
      <c r="G7286">
        <f t="shared" ca="1" si="116"/>
        <v>1.8456507810798106E-2</v>
      </c>
    </row>
    <row r="7287" spans="2:7" x14ac:dyDescent="0.2">
      <c r="B7287" s="149"/>
      <c r="C7287" s="61"/>
      <c r="D7287" t="e">
        <f t="shared" si="117"/>
        <v>#DIV/0!</v>
      </c>
      <c r="E7287" t="e">
        <f>Table2[[#This Row],[Return]]</f>
        <v>#VALUE!</v>
      </c>
      <c r="F7287">
        <v>7285</v>
      </c>
      <c r="G7287">
        <f t="shared" ca="1" si="116"/>
        <v>-2.7787407173801737E-2</v>
      </c>
    </row>
    <row r="7288" spans="2:7" x14ac:dyDescent="0.2">
      <c r="B7288" s="149"/>
      <c r="C7288" s="61"/>
      <c r="D7288" t="e">
        <f t="shared" si="117"/>
        <v>#DIV/0!</v>
      </c>
      <c r="E7288" t="e">
        <f>Table2[[#This Row],[Return]]</f>
        <v>#VALUE!</v>
      </c>
      <c r="F7288">
        <v>7286</v>
      </c>
      <c r="G7288">
        <f t="shared" ca="1" si="116"/>
        <v>-8.7621357387241416E-3</v>
      </c>
    </row>
    <row r="7289" spans="2:7" x14ac:dyDescent="0.2">
      <c r="B7289" s="149"/>
      <c r="C7289" s="61"/>
      <c r="D7289" t="e">
        <f t="shared" si="117"/>
        <v>#DIV/0!</v>
      </c>
      <c r="E7289" t="e">
        <f>Table2[[#This Row],[Return]]</f>
        <v>#VALUE!</v>
      </c>
      <c r="F7289">
        <v>7287</v>
      </c>
      <c r="G7289">
        <f t="shared" ca="1" si="116"/>
        <v>4.0995957562571482E-3</v>
      </c>
    </row>
    <row r="7290" spans="2:7" x14ac:dyDescent="0.2">
      <c r="B7290" s="149"/>
      <c r="C7290" s="61"/>
      <c r="D7290" t="e">
        <f t="shared" si="117"/>
        <v>#DIV/0!</v>
      </c>
      <c r="E7290" t="e">
        <f>Table2[[#This Row],[Return]]</f>
        <v>#VALUE!</v>
      </c>
      <c r="F7290">
        <v>7288</v>
      </c>
      <c r="G7290">
        <f t="shared" ca="1" si="116"/>
        <v>-3.2291712063345322E-2</v>
      </c>
    </row>
    <row r="7291" spans="2:7" x14ac:dyDescent="0.2">
      <c r="B7291" s="149"/>
      <c r="C7291" s="61"/>
      <c r="D7291" t="e">
        <f t="shared" si="117"/>
        <v>#DIV/0!</v>
      </c>
      <c r="E7291" t="e">
        <f>Table2[[#This Row],[Return]]</f>
        <v>#VALUE!</v>
      </c>
      <c r="F7291">
        <v>7289</v>
      </c>
      <c r="G7291">
        <f t="shared" ca="1" si="116"/>
        <v>-4.8146191486619194E-2</v>
      </c>
    </row>
    <row r="7292" spans="2:7" x14ac:dyDescent="0.2">
      <c r="B7292" s="149"/>
      <c r="C7292" s="61"/>
      <c r="D7292" t="e">
        <f t="shared" si="117"/>
        <v>#DIV/0!</v>
      </c>
      <c r="E7292" t="e">
        <f>Table2[[#This Row],[Return]]</f>
        <v>#VALUE!</v>
      </c>
      <c r="F7292">
        <v>7290</v>
      </c>
      <c r="G7292">
        <f t="shared" ca="1" si="116"/>
        <v>-1.1604820551471952E-2</v>
      </c>
    </row>
    <row r="7293" spans="2:7" x14ac:dyDescent="0.2">
      <c r="B7293" s="149"/>
      <c r="C7293" s="61"/>
      <c r="D7293" t="e">
        <f t="shared" si="117"/>
        <v>#DIV/0!</v>
      </c>
      <c r="E7293" t="e">
        <f>Table2[[#This Row],[Return]]</f>
        <v>#VALUE!</v>
      </c>
      <c r="F7293">
        <v>7291</v>
      </c>
      <c r="G7293">
        <f t="shared" ca="1" si="116"/>
        <v>-6.2024043698516336E-2</v>
      </c>
    </row>
    <row r="7294" spans="2:7" x14ac:dyDescent="0.2">
      <c r="B7294" s="149"/>
      <c r="C7294" s="61"/>
      <c r="D7294" t="e">
        <f t="shared" si="117"/>
        <v>#DIV/0!</v>
      </c>
      <c r="E7294" t="e">
        <f>Table2[[#This Row],[Return]]</f>
        <v>#VALUE!</v>
      </c>
      <c r="F7294">
        <v>7292</v>
      </c>
      <c r="G7294">
        <f t="shared" ca="1" si="116"/>
        <v>4.1568542191130122E-3</v>
      </c>
    </row>
    <row r="7295" spans="2:7" x14ac:dyDescent="0.2">
      <c r="B7295" s="149"/>
      <c r="C7295" s="61"/>
      <c r="D7295" t="e">
        <f t="shared" si="117"/>
        <v>#DIV/0!</v>
      </c>
      <c r="E7295" t="e">
        <f>Table2[[#This Row],[Return]]</f>
        <v>#VALUE!</v>
      </c>
      <c r="F7295">
        <v>7293</v>
      </c>
      <c r="G7295">
        <f t="shared" ca="1" si="116"/>
        <v>-3.2925052659978542E-3</v>
      </c>
    </row>
    <row r="7296" spans="2:7" x14ac:dyDescent="0.2">
      <c r="B7296" s="149"/>
      <c r="C7296" s="61"/>
      <c r="D7296" t="e">
        <f t="shared" si="117"/>
        <v>#DIV/0!</v>
      </c>
      <c r="E7296" t="e">
        <f>Table2[[#This Row],[Return]]</f>
        <v>#VALUE!</v>
      </c>
      <c r="F7296">
        <v>7294</v>
      </c>
      <c r="G7296">
        <f t="shared" ca="1" si="116"/>
        <v>-2.6217081587082462E-2</v>
      </c>
    </row>
    <row r="7297" spans="2:7" x14ac:dyDescent="0.2">
      <c r="B7297" s="149"/>
      <c r="C7297" s="61"/>
      <c r="D7297" t="e">
        <f t="shared" si="117"/>
        <v>#DIV/0!</v>
      </c>
      <c r="E7297" t="e">
        <f>Table2[[#This Row],[Return]]</f>
        <v>#VALUE!</v>
      </c>
      <c r="F7297">
        <v>7295</v>
      </c>
      <c r="G7297">
        <f t="shared" ca="1" si="116"/>
        <v>1.9210129136212811E-2</v>
      </c>
    </row>
    <row r="7298" spans="2:7" x14ac:dyDescent="0.2">
      <c r="B7298" s="149"/>
      <c r="C7298" s="61"/>
      <c r="D7298" t="e">
        <f t="shared" si="117"/>
        <v>#DIV/0!</v>
      </c>
      <c r="E7298" t="e">
        <f>Table2[[#This Row],[Return]]</f>
        <v>#VALUE!</v>
      </c>
      <c r="F7298">
        <v>7296</v>
      </c>
      <c r="G7298">
        <f t="shared" ca="1" si="116"/>
        <v>2.5555393316278822E-2</v>
      </c>
    </row>
    <row r="7299" spans="2:7" x14ac:dyDescent="0.2">
      <c r="B7299" s="149"/>
      <c r="C7299" s="61"/>
      <c r="D7299" t="e">
        <f t="shared" si="117"/>
        <v>#DIV/0!</v>
      </c>
      <c r="E7299" t="e">
        <f>Table2[[#This Row],[Return]]</f>
        <v>#VALUE!</v>
      </c>
      <c r="F7299">
        <v>7297</v>
      </c>
      <c r="G7299">
        <f t="shared" ref="G7299:G7362" ca="1" si="118">_xlfn.NORM.INV(RAND(),$N$5,$N$6)</f>
        <v>-5.3606928884645237E-2</v>
      </c>
    </row>
    <row r="7300" spans="2:7" x14ac:dyDescent="0.2">
      <c r="B7300" s="149"/>
      <c r="C7300" s="61"/>
      <c r="D7300" t="e">
        <f t="shared" si="117"/>
        <v>#DIV/0!</v>
      </c>
      <c r="E7300" t="e">
        <f>Table2[[#This Row],[Return]]</f>
        <v>#VALUE!</v>
      </c>
      <c r="F7300">
        <v>7298</v>
      </c>
      <c r="G7300">
        <f t="shared" ca="1" si="118"/>
        <v>3.7320185206749061E-2</v>
      </c>
    </row>
    <row r="7301" spans="2:7" x14ac:dyDescent="0.2">
      <c r="B7301" s="149"/>
      <c r="C7301" s="61"/>
      <c r="D7301" t="e">
        <f t="shared" si="117"/>
        <v>#DIV/0!</v>
      </c>
      <c r="E7301" t="e">
        <f>Table2[[#This Row],[Return]]</f>
        <v>#VALUE!</v>
      </c>
      <c r="F7301">
        <v>7299</v>
      </c>
      <c r="G7301">
        <f t="shared" ca="1" si="118"/>
        <v>-4.3868103540632121E-2</v>
      </c>
    </row>
    <row r="7302" spans="2:7" x14ac:dyDescent="0.2">
      <c r="B7302" s="149"/>
      <c r="C7302" s="61"/>
      <c r="D7302" t="e">
        <f t="shared" si="117"/>
        <v>#DIV/0!</v>
      </c>
      <c r="E7302" t="e">
        <f>Table2[[#This Row],[Return]]</f>
        <v>#VALUE!</v>
      </c>
      <c r="F7302">
        <v>7300</v>
      </c>
      <c r="G7302">
        <f t="shared" ca="1" si="118"/>
        <v>2.2317512538872344E-2</v>
      </c>
    </row>
    <row r="7303" spans="2:7" x14ac:dyDescent="0.2">
      <c r="B7303" s="149"/>
      <c r="C7303" s="61"/>
      <c r="D7303" t="e">
        <f t="shared" si="117"/>
        <v>#DIV/0!</v>
      </c>
      <c r="E7303" t="e">
        <f>Table2[[#This Row],[Return]]</f>
        <v>#VALUE!</v>
      </c>
      <c r="F7303">
        <v>7301</v>
      </c>
      <c r="G7303">
        <f t="shared" ca="1" si="118"/>
        <v>1.0767436382187216E-2</v>
      </c>
    </row>
    <row r="7304" spans="2:7" x14ac:dyDescent="0.2">
      <c r="B7304" s="149"/>
      <c r="C7304" s="61"/>
      <c r="D7304" t="e">
        <f t="shared" si="117"/>
        <v>#DIV/0!</v>
      </c>
      <c r="E7304" t="e">
        <f>Table2[[#This Row],[Return]]</f>
        <v>#VALUE!</v>
      </c>
      <c r="F7304">
        <v>7302</v>
      </c>
      <c r="G7304">
        <f t="shared" ca="1" si="118"/>
        <v>3.3392632563083183E-2</v>
      </c>
    </row>
    <row r="7305" spans="2:7" x14ac:dyDescent="0.2">
      <c r="B7305" s="149"/>
      <c r="C7305" s="61"/>
      <c r="D7305" t="e">
        <f t="shared" si="117"/>
        <v>#DIV/0!</v>
      </c>
      <c r="E7305" t="e">
        <f>Table2[[#This Row],[Return]]</f>
        <v>#VALUE!</v>
      </c>
      <c r="F7305">
        <v>7303</v>
      </c>
      <c r="G7305">
        <f t="shared" ca="1" si="118"/>
        <v>5.0092854192142315E-3</v>
      </c>
    </row>
    <row r="7306" spans="2:7" x14ac:dyDescent="0.2">
      <c r="B7306" s="149"/>
      <c r="C7306" s="61"/>
      <c r="D7306" t="e">
        <f t="shared" si="117"/>
        <v>#DIV/0!</v>
      </c>
      <c r="E7306" t="e">
        <f>Table2[[#This Row],[Return]]</f>
        <v>#VALUE!</v>
      </c>
      <c r="F7306">
        <v>7304</v>
      </c>
      <c r="G7306">
        <f t="shared" ca="1" si="118"/>
        <v>1.2450006037791802E-2</v>
      </c>
    </row>
    <row r="7307" spans="2:7" x14ac:dyDescent="0.2">
      <c r="B7307" s="149"/>
      <c r="C7307" s="61"/>
      <c r="D7307" t="e">
        <f t="shared" si="117"/>
        <v>#DIV/0!</v>
      </c>
      <c r="E7307" t="e">
        <f>Table2[[#This Row],[Return]]</f>
        <v>#VALUE!</v>
      </c>
      <c r="F7307">
        <v>7305</v>
      </c>
      <c r="G7307">
        <f t="shared" ca="1" si="118"/>
        <v>9.9831137265167288E-3</v>
      </c>
    </row>
    <row r="7308" spans="2:7" x14ac:dyDescent="0.2">
      <c r="B7308" s="149"/>
      <c r="C7308" s="61"/>
      <c r="D7308" t="e">
        <f t="shared" si="117"/>
        <v>#DIV/0!</v>
      </c>
      <c r="E7308" t="e">
        <f>Table2[[#This Row],[Return]]</f>
        <v>#VALUE!</v>
      </c>
      <c r="F7308">
        <v>7306</v>
      </c>
      <c r="G7308">
        <f t="shared" ca="1" si="118"/>
        <v>8.4622633765962102E-2</v>
      </c>
    </row>
    <row r="7309" spans="2:7" x14ac:dyDescent="0.2">
      <c r="B7309" s="149"/>
      <c r="C7309" s="61"/>
      <c r="D7309" t="e">
        <f t="shared" si="117"/>
        <v>#DIV/0!</v>
      </c>
      <c r="E7309" t="e">
        <f>Table2[[#This Row],[Return]]</f>
        <v>#VALUE!</v>
      </c>
      <c r="F7309">
        <v>7307</v>
      </c>
      <c r="G7309">
        <f t="shared" ca="1" si="118"/>
        <v>3.8466409135366267E-2</v>
      </c>
    </row>
    <row r="7310" spans="2:7" x14ac:dyDescent="0.2">
      <c r="B7310" s="149"/>
      <c r="C7310" s="61"/>
      <c r="D7310" t="e">
        <f t="shared" si="117"/>
        <v>#DIV/0!</v>
      </c>
      <c r="E7310" t="e">
        <f>Table2[[#This Row],[Return]]</f>
        <v>#VALUE!</v>
      </c>
      <c r="F7310">
        <v>7308</v>
      </c>
      <c r="G7310">
        <f t="shared" ca="1" si="118"/>
        <v>5.680944501998611E-2</v>
      </c>
    </row>
    <row r="7311" spans="2:7" x14ac:dyDescent="0.2">
      <c r="B7311" s="149"/>
      <c r="C7311" s="61"/>
      <c r="D7311" t="e">
        <f t="shared" si="117"/>
        <v>#DIV/0!</v>
      </c>
      <c r="E7311" t="e">
        <f>Table2[[#This Row],[Return]]</f>
        <v>#VALUE!</v>
      </c>
      <c r="F7311">
        <v>7309</v>
      </c>
      <c r="G7311">
        <f t="shared" ca="1" si="118"/>
        <v>1.6261228842497311E-2</v>
      </c>
    </row>
    <row r="7312" spans="2:7" x14ac:dyDescent="0.2">
      <c r="B7312" s="149"/>
      <c r="C7312" s="61"/>
      <c r="D7312" t="e">
        <f t="shared" si="117"/>
        <v>#DIV/0!</v>
      </c>
      <c r="E7312" t="e">
        <f>Table2[[#This Row],[Return]]</f>
        <v>#VALUE!</v>
      </c>
      <c r="F7312">
        <v>7310</v>
      </c>
      <c r="G7312">
        <f t="shared" ca="1" si="118"/>
        <v>9.9453309858538088E-4</v>
      </c>
    </row>
    <row r="7313" spans="2:7" x14ac:dyDescent="0.2">
      <c r="B7313" s="149"/>
      <c r="C7313" s="61"/>
      <c r="D7313" t="e">
        <f t="shared" si="117"/>
        <v>#DIV/0!</v>
      </c>
      <c r="E7313" t="e">
        <f>Table2[[#This Row],[Return]]</f>
        <v>#VALUE!</v>
      </c>
      <c r="F7313">
        <v>7311</v>
      </c>
      <c r="G7313">
        <f t="shared" ca="1" si="118"/>
        <v>-3.3420282042353885E-3</v>
      </c>
    </row>
    <row r="7314" spans="2:7" x14ac:dyDescent="0.2">
      <c r="B7314" s="149"/>
      <c r="C7314" s="61"/>
      <c r="D7314" t="e">
        <f t="shared" ref="D7314:D7377" si="119">(C7314-C7315)/C7315</f>
        <v>#DIV/0!</v>
      </c>
      <c r="E7314" t="e">
        <f>Table2[[#This Row],[Return]]</f>
        <v>#VALUE!</v>
      </c>
      <c r="F7314">
        <v>7312</v>
      </c>
      <c r="G7314">
        <f t="shared" ca="1" si="118"/>
        <v>3.9654113001085088E-2</v>
      </c>
    </row>
    <row r="7315" spans="2:7" x14ac:dyDescent="0.2">
      <c r="B7315" s="149"/>
      <c r="C7315" s="61"/>
      <c r="D7315" t="e">
        <f t="shared" si="119"/>
        <v>#DIV/0!</v>
      </c>
      <c r="E7315" t="e">
        <f>Table2[[#This Row],[Return]]</f>
        <v>#VALUE!</v>
      </c>
      <c r="F7315">
        <v>7313</v>
      </c>
      <c r="G7315">
        <f t="shared" ca="1" si="118"/>
        <v>-6.2863684041128409E-2</v>
      </c>
    </row>
    <row r="7316" spans="2:7" x14ac:dyDescent="0.2">
      <c r="B7316" s="149"/>
      <c r="C7316" s="61"/>
      <c r="D7316" t="e">
        <f t="shared" si="119"/>
        <v>#DIV/0!</v>
      </c>
      <c r="E7316" t="e">
        <f>Table2[[#This Row],[Return]]</f>
        <v>#VALUE!</v>
      </c>
      <c r="F7316">
        <v>7314</v>
      </c>
      <c r="G7316">
        <f t="shared" ca="1" si="118"/>
        <v>-3.3077423464911958E-2</v>
      </c>
    </row>
    <row r="7317" spans="2:7" x14ac:dyDescent="0.2">
      <c r="B7317" s="149"/>
      <c r="C7317" s="61"/>
      <c r="D7317" t="e">
        <f t="shared" si="119"/>
        <v>#DIV/0!</v>
      </c>
      <c r="E7317" t="e">
        <f>Table2[[#This Row],[Return]]</f>
        <v>#VALUE!</v>
      </c>
      <c r="F7317">
        <v>7315</v>
      </c>
      <c r="G7317">
        <f t="shared" ca="1" si="118"/>
        <v>1.9314648267242267E-2</v>
      </c>
    </row>
    <row r="7318" spans="2:7" x14ac:dyDescent="0.2">
      <c r="B7318" s="149"/>
      <c r="C7318" s="61"/>
      <c r="D7318" t="e">
        <f t="shared" si="119"/>
        <v>#DIV/0!</v>
      </c>
      <c r="E7318" t="e">
        <f>Table2[[#This Row],[Return]]</f>
        <v>#VALUE!</v>
      </c>
      <c r="F7318">
        <v>7316</v>
      </c>
      <c r="G7318">
        <f t="shared" ca="1" si="118"/>
        <v>-1.7129598203363319E-2</v>
      </c>
    </row>
    <row r="7319" spans="2:7" x14ac:dyDescent="0.2">
      <c r="B7319" s="149"/>
      <c r="C7319" s="61"/>
      <c r="D7319" t="e">
        <f t="shared" si="119"/>
        <v>#DIV/0!</v>
      </c>
      <c r="E7319" t="e">
        <f>Table2[[#This Row],[Return]]</f>
        <v>#VALUE!</v>
      </c>
      <c r="F7319">
        <v>7317</v>
      </c>
      <c r="G7319">
        <f t="shared" ca="1" si="118"/>
        <v>-7.5967539994287875E-3</v>
      </c>
    </row>
    <row r="7320" spans="2:7" x14ac:dyDescent="0.2">
      <c r="B7320" s="149"/>
      <c r="C7320" s="61"/>
      <c r="D7320" t="e">
        <f t="shared" si="119"/>
        <v>#DIV/0!</v>
      </c>
      <c r="E7320" t="e">
        <f>Table2[[#This Row],[Return]]</f>
        <v>#VALUE!</v>
      </c>
      <c r="F7320">
        <v>7318</v>
      </c>
      <c r="G7320">
        <f t="shared" ca="1" si="118"/>
        <v>6.4066007164043353E-3</v>
      </c>
    </row>
    <row r="7321" spans="2:7" x14ac:dyDescent="0.2">
      <c r="B7321" s="149"/>
      <c r="C7321" s="61"/>
      <c r="D7321" t="e">
        <f t="shared" si="119"/>
        <v>#DIV/0!</v>
      </c>
      <c r="E7321" t="e">
        <f>Table2[[#This Row],[Return]]</f>
        <v>#VALUE!</v>
      </c>
      <c r="F7321">
        <v>7319</v>
      </c>
      <c r="G7321">
        <f t="shared" ca="1" si="118"/>
        <v>2.7634828331301476E-2</v>
      </c>
    </row>
    <row r="7322" spans="2:7" x14ac:dyDescent="0.2">
      <c r="B7322" s="149"/>
      <c r="C7322" s="61"/>
      <c r="D7322" t="e">
        <f t="shared" si="119"/>
        <v>#DIV/0!</v>
      </c>
      <c r="E7322" t="e">
        <f>Table2[[#This Row],[Return]]</f>
        <v>#VALUE!</v>
      </c>
      <c r="F7322">
        <v>7320</v>
      </c>
      <c r="G7322">
        <f t="shared" ca="1" si="118"/>
        <v>-7.6999919214441326E-2</v>
      </c>
    </row>
    <row r="7323" spans="2:7" x14ac:dyDescent="0.2">
      <c r="B7323" s="149"/>
      <c r="C7323" s="61"/>
      <c r="D7323" t="e">
        <f t="shared" si="119"/>
        <v>#DIV/0!</v>
      </c>
      <c r="E7323" t="e">
        <f>Table2[[#This Row],[Return]]</f>
        <v>#VALUE!</v>
      </c>
      <c r="F7323">
        <v>7321</v>
      </c>
      <c r="G7323">
        <f t="shared" ca="1" si="118"/>
        <v>9.984103791866563E-3</v>
      </c>
    </row>
    <row r="7324" spans="2:7" x14ac:dyDescent="0.2">
      <c r="B7324" s="149"/>
      <c r="C7324" s="61"/>
      <c r="D7324" t="e">
        <f t="shared" si="119"/>
        <v>#DIV/0!</v>
      </c>
      <c r="E7324" t="e">
        <f>Table2[[#This Row],[Return]]</f>
        <v>#VALUE!</v>
      </c>
      <c r="F7324">
        <v>7322</v>
      </c>
      <c r="G7324">
        <f t="shared" ca="1" si="118"/>
        <v>2.8231572259456789E-2</v>
      </c>
    </row>
    <row r="7325" spans="2:7" x14ac:dyDescent="0.2">
      <c r="B7325" s="149"/>
      <c r="C7325" s="61"/>
      <c r="D7325" t="e">
        <f t="shared" si="119"/>
        <v>#DIV/0!</v>
      </c>
      <c r="E7325" t="e">
        <f>Table2[[#This Row],[Return]]</f>
        <v>#VALUE!</v>
      </c>
      <c r="F7325">
        <v>7323</v>
      </c>
      <c r="G7325">
        <f t="shared" ca="1" si="118"/>
        <v>3.8550839789465857E-3</v>
      </c>
    </row>
    <row r="7326" spans="2:7" x14ac:dyDescent="0.2">
      <c r="B7326" s="149"/>
      <c r="C7326" s="61"/>
      <c r="D7326" t="e">
        <f t="shared" si="119"/>
        <v>#DIV/0!</v>
      </c>
      <c r="E7326" t="e">
        <f>Table2[[#This Row],[Return]]</f>
        <v>#VALUE!</v>
      </c>
      <c r="F7326">
        <v>7324</v>
      </c>
      <c r="G7326">
        <f t="shared" ca="1" si="118"/>
        <v>-4.6271898726827083E-2</v>
      </c>
    </row>
    <row r="7327" spans="2:7" x14ac:dyDescent="0.2">
      <c r="B7327" s="149"/>
      <c r="C7327" s="61"/>
      <c r="D7327" t="e">
        <f t="shared" si="119"/>
        <v>#DIV/0!</v>
      </c>
      <c r="E7327" t="e">
        <f>Table2[[#This Row],[Return]]</f>
        <v>#VALUE!</v>
      </c>
      <c r="F7327">
        <v>7325</v>
      </c>
      <c r="G7327">
        <f t="shared" ca="1" si="118"/>
        <v>3.961128593912937E-4</v>
      </c>
    </row>
    <row r="7328" spans="2:7" x14ac:dyDescent="0.2">
      <c r="B7328" s="149"/>
      <c r="C7328" s="61"/>
      <c r="D7328" t="e">
        <f t="shared" si="119"/>
        <v>#DIV/0!</v>
      </c>
      <c r="E7328" t="e">
        <f>Table2[[#This Row],[Return]]</f>
        <v>#VALUE!</v>
      </c>
      <c r="F7328">
        <v>7326</v>
      </c>
      <c r="G7328">
        <f t="shared" ca="1" si="118"/>
        <v>2.6369563535834435E-3</v>
      </c>
    </row>
    <row r="7329" spans="2:7" x14ac:dyDescent="0.2">
      <c r="B7329" s="149"/>
      <c r="C7329" s="61"/>
      <c r="D7329" t="e">
        <f t="shared" si="119"/>
        <v>#DIV/0!</v>
      </c>
      <c r="E7329" t="e">
        <f>Table2[[#This Row],[Return]]</f>
        <v>#VALUE!</v>
      </c>
      <c r="F7329">
        <v>7327</v>
      </c>
      <c r="G7329">
        <f t="shared" ca="1" si="118"/>
        <v>-3.4038813865913614E-3</v>
      </c>
    </row>
    <row r="7330" spans="2:7" x14ac:dyDescent="0.2">
      <c r="B7330" s="149"/>
      <c r="C7330" s="61"/>
      <c r="D7330" t="e">
        <f t="shared" si="119"/>
        <v>#DIV/0!</v>
      </c>
      <c r="E7330" t="e">
        <f>Table2[[#This Row],[Return]]</f>
        <v>#VALUE!</v>
      </c>
      <c r="F7330">
        <v>7328</v>
      </c>
      <c r="G7330">
        <f t="shared" ca="1" si="118"/>
        <v>-3.3944188745202462E-2</v>
      </c>
    </row>
    <row r="7331" spans="2:7" x14ac:dyDescent="0.2">
      <c r="B7331" s="149"/>
      <c r="C7331" s="61"/>
      <c r="D7331" t="e">
        <f t="shared" si="119"/>
        <v>#DIV/0!</v>
      </c>
      <c r="E7331" t="e">
        <f>Table2[[#This Row],[Return]]</f>
        <v>#VALUE!</v>
      </c>
      <c r="F7331">
        <v>7329</v>
      </c>
      <c r="G7331">
        <f t="shared" ca="1" si="118"/>
        <v>-1.5364126165294294E-2</v>
      </c>
    </row>
    <row r="7332" spans="2:7" x14ac:dyDescent="0.2">
      <c r="B7332" s="149"/>
      <c r="C7332" s="61"/>
      <c r="D7332" t="e">
        <f t="shared" si="119"/>
        <v>#DIV/0!</v>
      </c>
      <c r="E7332" t="e">
        <f>Table2[[#This Row],[Return]]</f>
        <v>#VALUE!</v>
      </c>
      <c r="F7332">
        <v>7330</v>
      </c>
      <c r="G7332">
        <f t="shared" ca="1" si="118"/>
        <v>-7.0211369665416547E-3</v>
      </c>
    </row>
    <row r="7333" spans="2:7" x14ac:dyDescent="0.2">
      <c r="B7333" s="149"/>
      <c r="C7333" s="61"/>
      <c r="D7333" t="e">
        <f t="shared" si="119"/>
        <v>#DIV/0!</v>
      </c>
      <c r="E7333" t="e">
        <f>Table2[[#This Row],[Return]]</f>
        <v>#VALUE!</v>
      </c>
      <c r="F7333">
        <v>7331</v>
      </c>
      <c r="G7333">
        <f t="shared" ca="1" si="118"/>
        <v>-1.5414392981457341E-2</v>
      </c>
    </row>
    <row r="7334" spans="2:7" x14ac:dyDescent="0.2">
      <c r="B7334" s="149"/>
      <c r="C7334" s="61"/>
      <c r="D7334" t="e">
        <f t="shared" si="119"/>
        <v>#DIV/0!</v>
      </c>
      <c r="E7334" t="e">
        <f>Table2[[#This Row],[Return]]</f>
        <v>#VALUE!</v>
      </c>
      <c r="F7334">
        <v>7332</v>
      </c>
      <c r="G7334">
        <f t="shared" ca="1" si="118"/>
        <v>-9.49489296629814E-4</v>
      </c>
    </row>
    <row r="7335" spans="2:7" x14ac:dyDescent="0.2">
      <c r="B7335" s="149"/>
      <c r="C7335" s="61"/>
      <c r="D7335" t="e">
        <f t="shared" si="119"/>
        <v>#DIV/0!</v>
      </c>
      <c r="E7335" t="e">
        <f>Table2[[#This Row],[Return]]</f>
        <v>#VALUE!</v>
      </c>
      <c r="F7335">
        <v>7333</v>
      </c>
      <c r="G7335">
        <f t="shared" ca="1" si="118"/>
        <v>3.7287575996270313E-2</v>
      </c>
    </row>
    <row r="7336" spans="2:7" x14ac:dyDescent="0.2">
      <c r="B7336" s="149"/>
      <c r="C7336" s="61"/>
      <c r="D7336" t="e">
        <f t="shared" si="119"/>
        <v>#DIV/0!</v>
      </c>
      <c r="E7336" t="e">
        <f>Table2[[#This Row],[Return]]</f>
        <v>#VALUE!</v>
      </c>
      <c r="F7336">
        <v>7334</v>
      </c>
      <c r="G7336">
        <f t="shared" ca="1" si="118"/>
        <v>-1.1499993835154322E-2</v>
      </c>
    </row>
    <row r="7337" spans="2:7" x14ac:dyDescent="0.2">
      <c r="B7337" s="149"/>
      <c r="C7337" s="61"/>
      <c r="D7337" t="e">
        <f t="shared" si="119"/>
        <v>#DIV/0!</v>
      </c>
      <c r="E7337" t="e">
        <f>Table2[[#This Row],[Return]]</f>
        <v>#VALUE!</v>
      </c>
      <c r="F7337">
        <v>7335</v>
      </c>
      <c r="G7337">
        <f t="shared" ca="1" si="118"/>
        <v>8.6739131471590594E-3</v>
      </c>
    </row>
    <row r="7338" spans="2:7" x14ac:dyDescent="0.2">
      <c r="B7338" s="149"/>
      <c r="C7338" s="61"/>
      <c r="D7338" t="e">
        <f t="shared" si="119"/>
        <v>#DIV/0!</v>
      </c>
      <c r="E7338" t="e">
        <f>Table2[[#This Row],[Return]]</f>
        <v>#VALUE!</v>
      </c>
      <c r="F7338">
        <v>7336</v>
      </c>
      <c r="G7338">
        <f t="shared" ca="1" si="118"/>
        <v>-4.5098782855288724E-3</v>
      </c>
    </row>
    <row r="7339" spans="2:7" x14ac:dyDescent="0.2">
      <c r="B7339" s="149"/>
      <c r="C7339" s="61"/>
      <c r="D7339" t="e">
        <f t="shared" si="119"/>
        <v>#DIV/0!</v>
      </c>
      <c r="E7339" t="e">
        <f>Table2[[#This Row],[Return]]</f>
        <v>#VALUE!</v>
      </c>
      <c r="F7339">
        <v>7337</v>
      </c>
      <c r="G7339">
        <f t="shared" ca="1" si="118"/>
        <v>-1.0522066312268987E-2</v>
      </c>
    </row>
    <row r="7340" spans="2:7" x14ac:dyDescent="0.2">
      <c r="B7340" s="149"/>
      <c r="C7340" s="61"/>
      <c r="D7340" t="e">
        <f t="shared" si="119"/>
        <v>#DIV/0!</v>
      </c>
      <c r="E7340" t="e">
        <f>Table2[[#This Row],[Return]]</f>
        <v>#VALUE!</v>
      </c>
      <c r="F7340">
        <v>7338</v>
      </c>
      <c r="G7340">
        <f t="shared" ca="1" si="118"/>
        <v>-1.9495709139573998E-2</v>
      </c>
    </row>
    <row r="7341" spans="2:7" x14ac:dyDescent="0.2">
      <c r="B7341" s="149"/>
      <c r="C7341" s="61"/>
      <c r="D7341" t="e">
        <f t="shared" si="119"/>
        <v>#DIV/0!</v>
      </c>
      <c r="E7341" t="e">
        <f>Table2[[#This Row],[Return]]</f>
        <v>#VALUE!</v>
      </c>
      <c r="F7341">
        <v>7339</v>
      </c>
      <c r="G7341">
        <f t="shared" ca="1" si="118"/>
        <v>-9.4742065944015096E-3</v>
      </c>
    </row>
    <row r="7342" spans="2:7" x14ac:dyDescent="0.2">
      <c r="B7342" s="149"/>
      <c r="C7342" s="61"/>
      <c r="D7342" t="e">
        <f t="shared" si="119"/>
        <v>#DIV/0!</v>
      </c>
      <c r="E7342" t="e">
        <f>Table2[[#This Row],[Return]]</f>
        <v>#VALUE!</v>
      </c>
      <c r="F7342">
        <v>7340</v>
      </c>
      <c r="G7342">
        <f t="shared" ca="1" si="118"/>
        <v>-2.5456366940658753E-2</v>
      </c>
    </row>
    <row r="7343" spans="2:7" x14ac:dyDescent="0.2">
      <c r="B7343" s="149"/>
      <c r="C7343" s="61"/>
      <c r="D7343" t="e">
        <f t="shared" si="119"/>
        <v>#DIV/0!</v>
      </c>
      <c r="E7343" t="e">
        <f>Table2[[#This Row],[Return]]</f>
        <v>#VALUE!</v>
      </c>
      <c r="F7343">
        <v>7341</v>
      </c>
      <c r="G7343">
        <f t="shared" ca="1" si="118"/>
        <v>-2.8962321234758868E-2</v>
      </c>
    </row>
    <row r="7344" spans="2:7" x14ac:dyDescent="0.2">
      <c r="B7344" s="149"/>
      <c r="C7344" s="61"/>
      <c r="D7344" t="e">
        <f t="shared" si="119"/>
        <v>#DIV/0!</v>
      </c>
      <c r="E7344" t="e">
        <f>Table2[[#This Row],[Return]]</f>
        <v>#VALUE!</v>
      </c>
      <c r="F7344">
        <v>7342</v>
      </c>
      <c r="G7344">
        <f t="shared" ca="1" si="118"/>
        <v>-6.6653884055594304E-2</v>
      </c>
    </row>
    <row r="7345" spans="2:7" x14ac:dyDescent="0.2">
      <c r="B7345" s="149"/>
      <c r="C7345" s="61"/>
      <c r="D7345" t="e">
        <f t="shared" si="119"/>
        <v>#DIV/0!</v>
      </c>
      <c r="E7345" t="e">
        <f>Table2[[#This Row],[Return]]</f>
        <v>#VALUE!</v>
      </c>
      <c r="F7345">
        <v>7343</v>
      </c>
      <c r="G7345">
        <f t="shared" ca="1" si="118"/>
        <v>6.3123142001000374E-2</v>
      </c>
    </row>
    <row r="7346" spans="2:7" x14ac:dyDescent="0.2">
      <c r="B7346" s="149"/>
      <c r="C7346" s="61"/>
      <c r="D7346" t="e">
        <f t="shared" si="119"/>
        <v>#DIV/0!</v>
      </c>
      <c r="E7346" t="e">
        <f>Table2[[#This Row],[Return]]</f>
        <v>#VALUE!</v>
      </c>
      <c r="F7346">
        <v>7344</v>
      </c>
      <c r="G7346">
        <f t="shared" ca="1" si="118"/>
        <v>3.6824466858457028E-2</v>
      </c>
    </row>
    <row r="7347" spans="2:7" x14ac:dyDescent="0.2">
      <c r="B7347" s="149"/>
      <c r="C7347" s="61"/>
      <c r="D7347" t="e">
        <f t="shared" si="119"/>
        <v>#DIV/0!</v>
      </c>
      <c r="E7347" t="e">
        <f>Table2[[#This Row],[Return]]</f>
        <v>#VALUE!</v>
      </c>
      <c r="F7347">
        <v>7345</v>
      </c>
      <c r="G7347">
        <f t="shared" ca="1" si="118"/>
        <v>6.7816065471099935E-3</v>
      </c>
    </row>
    <row r="7348" spans="2:7" x14ac:dyDescent="0.2">
      <c r="B7348" s="149"/>
      <c r="C7348" s="61"/>
      <c r="D7348" t="e">
        <f t="shared" si="119"/>
        <v>#DIV/0!</v>
      </c>
      <c r="E7348" t="e">
        <f>Table2[[#This Row],[Return]]</f>
        <v>#VALUE!</v>
      </c>
      <c r="F7348">
        <v>7346</v>
      </c>
      <c r="G7348">
        <f t="shared" ca="1" si="118"/>
        <v>-2.413099038120968E-2</v>
      </c>
    </row>
    <row r="7349" spans="2:7" x14ac:dyDescent="0.2">
      <c r="B7349" s="149"/>
      <c r="C7349" s="61"/>
      <c r="D7349" t="e">
        <f t="shared" si="119"/>
        <v>#DIV/0!</v>
      </c>
      <c r="E7349" t="e">
        <f>Table2[[#This Row],[Return]]</f>
        <v>#VALUE!</v>
      </c>
      <c r="F7349">
        <v>7347</v>
      </c>
      <c r="G7349">
        <f t="shared" ca="1" si="118"/>
        <v>4.8708415738538409E-2</v>
      </c>
    </row>
    <row r="7350" spans="2:7" x14ac:dyDescent="0.2">
      <c r="B7350" s="149"/>
      <c r="C7350" s="61"/>
      <c r="D7350" t="e">
        <f t="shared" si="119"/>
        <v>#DIV/0!</v>
      </c>
      <c r="E7350" t="e">
        <f>Table2[[#This Row],[Return]]</f>
        <v>#VALUE!</v>
      </c>
      <c r="F7350">
        <v>7348</v>
      </c>
      <c r="G7350">
        <f t="shared" ca="1" si="118"/>
        <v>1.2332447511546709E-2</v>
      </c>
    </row>
    <row r="7351" spans="2:7" x14ac:dyDescent="0.2">
      <c r="B7351" s="149"/>
      <c r="C7351" s="61"/>
      <c r="D7351" t="e">
        <f t="shared" si="119"/>
        <v>#DIV/0!</v>
      </c>
      <c r="E7351" t="e">
        <f>Table2[[#This Row],[Return]]</f>
        <v>#VALUE!</v>
      </c>
      <c r="F7351">
        <v>7349</v>
      </c>
      <c r="G7351">
        <f t="shared" ca="1" si="118"/>
        <v>1.0124368301462903E-2</v>
      </c>
    </row>
    <row r="7352" spans="2:7" x14ac:dyDescent="0.2">
      <c r="B7352" s="149"/>
      <c r="C7352" s="61"/>
      <c r="D7352" t="e">
        <f t="shared" si="119"/>
        <v>#DIV/0!</v>
      </c>
      <c r="E7352" t="e">
        <f>Table2[[#This Row],[Return]]</f>
        <v>#VALUE!</v>
      </c>
      <c r="F7352">
        <v>7350</v>
      </c>
      <c r="G7352">
        <f t="shared" ca="1" si="118"/>
        <v>2.7436124351508124E-3</v>
      </c>
    </row>
    <row r="7353" spans="2:7" x14ac:dyDescent="0.2">
      <c r="B7353" s="149"/>
      <c r="C7353" s="61"/>
      <c r="D7353" t="e">
        <f t="shared" si="119"/>
        <v>#DIV/0!</v>
      </c>
      <c r="E7353" t="e">
        <f>Table2[[#This Row],[Return]]</f>
        <v>#VALUE!</v>
      </c>
      <c r="F7353">
        <v>7351</v>
      </c>
      <c r="G7353">
        <f t="shared" ca="1" si="118"/>
        <v>4.5019178242465603E-2</v>
      </c>
    </row>
    <row r="7354" spans="2:7" x14ac:dyDescent="0.2">
      <c r="B7354" s="149"/>
      <c r="C7354" s="61"/>
      <c r="D7354" t="e">
        <f t="shared" si="119"/>
        <v>#DIV/0!</v>
      </c>
      <c r="E7354" t="e">
        <f>Table2[[#This Row],[Return]]</f>
        <v>#VALUE!</v>
      </c>
      <c r="F7354">
        <v>7352</v>
      </c>
      <c r="G7354">
        <f t="shared" ca="1" si="118"/>
        <v>-3.4052364744880957E-2</v>
      </c>
    </row>
    <row r="7355" spans="2:7" x14ac:dyDescent="0.2">
      <c r="B7355" s="149"/>
      <c r="C7355" s="61"/>
      <c r="D7355" t="e">
        <f t="shared" si="119"/>
        <v>#DIV/0!</v>
      </c>
      <c r="E7355" t="e">
        <f>Table2[[#This Row],[Return]]</f>
        <v>#VALUE!</v>
      </c>
      <c r="F7355">
        <v>7353</v>
      </c>
      <c r="G7355">
        <f t="shared" ca="1" si="118"/>
        <v>7.8074414133376985E-2</v>
      </c>
    </row>
    <row r="7356" spans="2:7" x14ac:dyDescent="0.2">
      <c r="B7356" s="149"/>
      <c r="C7356" s="61"/>
      <c r="D7356" t="e">
        <f t="shared" si="119"/>
        <v>#DIV/0!</v>
      </c>
      <c r="E7356" t="e">
        <f>Table2[[#This Row],[Return]]</f>
        <v>#VALUE!</v>
      </c>
      <c r="F7356">
        <v>7354</v>
      </c>
      <c r="G7356">
        <f t="shared" ca="1" si="118"/>
        <v>-2.5040048985066628E-2</v>
      </c>
    </row>
    <row r="7357" spans="2:7" x14ac:dyDescent="0.2">
      <c r="B7357" s="149"/>
      <c r="C7357" s="61"/>
      <c r="D7357" t="e">
        <f t="shared" si="119"/>
        <v>#DIV/0!</v>
      </c>
      <c r="E7357" t="e">
        <f>Table2[[#This Row],[Return]]</f>
        <v>#VALUE!</v>
      </c>
      <c r="F7357">
        <v>7355</v>
      </c>
      <c r="G7357">
        <f t="shared" ca="1" si="118"/>
        <v>-3.7840800892706944E-2</v>
      </c>
    </row>
    <row r="7358" spans="2:7" x14ac:dyDescent="0.2">
      <c r="B7358" s="149"/>
      <c r="C7358" s="61"/>
      <c r="D7358" t="e">
        <f t="shared" si="119"/>
        <v>#DIV/0!</v>
      </c>
      <c r="E7358" t="e">
        <f>Table2[[#This Row],[Return]]</f>
        <v>#VALUE!</v>
      </c>
      <c r="F7358">
        <v>7356</v>
      </c>
      <c r="G7358">
        <f t="shared" ca="1" si="118"/>
        <v>2.16865170952962E-2</v>
      </c>
    </row>
    <row r="7359" spans="2:7" x14ac:dyDescent="0.2">
      <c r="B7359" s="149"/>
      <c r="C7359" s="61"/>
      <c r="D7359" t="e">
        <f t="shared" si="119"/>
        <v>#DIV/0!</v>
      </c>
      <c r="E7359" t="e">
        <f>Table2[[#This Row],[Return]]</f>
        <v>#VALUE!</v>
      </c>
      <c r="F7359">
        <v>7357</v>
      </c>
      <c r="G7359">
        <f t="shared" ca="1" si="118"/>
        <v>3.4674563087097585E-2</v>
      </c>
    </row>
    <row r="7360" spans="2:7" x14ac:dyDescent="0.2">
      <c r="B7360" s="149"/>
      <c r="C7360" s="61"/>
      <c r="D7360" t="e">
        <f t="shared" si="119"/>
        <v>#DIV/0!</v>
      </c>
      <c r="E7360" t="e">
        <f>Table2[[#This Row],[Return]]</f>
        <v>#VALUE!</v>
      </c>
      <c r="F7360">
        <v>7358</v>
      </c>
      <c r="G7360">
        <f t="shared" ca="1" si="118"/>
        <v>1.8581086099954722E-2</v>
      </c>
    </row>
    <row r="7361" spans="2:7" x14ac:dyDescent="0.2">
      <c r="B7361" s="149"/>
      <c r="C7361" s="61"/>
      <c r="D7361" t="e">
        <f t="shared" si="119"/>
        <v>#DIV/0!</v>
      </c>
      <c r="E7361" t="e">
        <f>Table2[[#This Row],[Return]]</f>
        <v>#VALUE!</v>
      </c>
      <c r="F7361">
        <v>7359</v>
      </c>
      <c r="G7361">
        <f t="shared" ca="1" si="118"/>
        <v>5.3277667988914064E-3</v>
      </c>
    </row>
    <row r="7362" spans="2:7" x14ac:dyDescent="0.2">
      <c r="B7362" s="149"/>
      <c r="C7362" s="61"/>
      <c r="D7362" t="e">
        <f t="shared" si="119"/>
        <v>#DIV/0!</v>
      </c>
      <c r="E7362" t="e">
        <f>Table2[[#This Row],[Return]]</f>
        <v>#VALUE!</v>
      </c>
      <c r="F7362">
        <v>7360</v>
      </c>
      <c r="G7362">
        <f t="shared" ca="1" si="118"/>
        <v>8.4964061677529484E-2</v>
      </c>
    </row>
    <row r="7363" spans="2:7" x14ac:dyDescent="0.2">
      <c r="B7363" s="149"/>
      <c r="C7363" s="61"/>
      <c r="D7363" t="e">
        <f t="shared" si="119"/>
        <v>#DIV/0!</v>
      </c>
      <c r="E7363" t="e">
        <f>Table2[[#This Row],[Return]]</f>
        <v>#VALUE!</v>
      </c>
      <c r="F7363">
        <v>7361</v>
      </c>
      <c r="G7363">
        <f t="shared" ref="G7363:G7426" ca="1" si="120">_xlfn.NORM.INV(RAND(),$N$5,$N$6)</f>
        <v>3.0158585442275586E-2</v>
      </c>
    </row>
    <row r="7364" spans="2:7" x14ac:dyDescent="0.2">
      <c r="B7364" s="149"/>
      <c r="C7364" s="61"/>
      <c r="D7364" t="e">
        <f t="shared" si="119"/>
        <v>#DIV/0!</v>
      </c>
      <c r="E7364" t="e">
        <f>Table2[[#This Row],[Return]]</f>
        <v>#VALUE!</v>
      </c>
      <c r="F7364">
        <v>7362</v>
      </c>
      <c r="G7364">
        <f t="shared" ca="1" si="120"/>
        <v>1.1507872403085172E-2</v>
      </c>
    </row>
    <row r="7365" spans="2:7" x14ac:dyDescent="0.2">
      <c r="B7365" s="149"/>
      <c r="C7365" s="61"/>
      <c r="D7365" t="e">
        <f t="shared" si="119"/>
        <v>#DIV/0!</v>
      </c>
      <c r="E7365" t="e">
        <f>Table2[[#This Row],[Return]]</f>
        <v>#VALUE!</v>
      </c>
      <c r="F7365">
        <v>7363</v>
      </c>
      <c r="G7365">
        <f t="shared" ca="1" si="120"/>
        <v>1.1858053952749097E-2</v>
      </c>
    </row>
    <row r="7366" spans="2:7" x14ac:dyDescent="0.2">
      <c r="B7366" s="149"/>
      <c r="C7366" s="61"/>
      <c r="D7366" t="e">
        <f t="shared" si="119"/>
        <v>#DIV/0!</v>
      </c>
      <c r="E7366" t="e">
        <f>Table2[[#This Row],[Return]]</f>
        <v>#VALUE!</v>
      </c>
      <c r="F7366">
        <v>7364</v>
      </c>
      <c r="G7366">
        <f t="shared" ca="1" si="120"/>
        <v>-6.3107619162351717E-3</v>
      </c>
    </row>
    <row r="7367" spans="2:7" x14ac:dyDescent="0.2">
      <c r="B7367" s="149"/>
      <c r="C7367" s="61"/>
      <c r="D7367" t="e">
        <f t="shared" si="119"/>
        <v>#DIV/0!</v>
      </c>
      <c r="E7367" t="e">
        <f>Table2[[#This Row],[Return]]</f>
        <v>#VALUE!</v>
      </c>
      <c r="F7367">
        <v>7365</v>
      </c>
      <c r="G7367">
        <f t="shared" ca="1" si="120"/>
        <v>-4.9049441982099318E-2</v>
      </c>
    </row>
    <row r="7368" spans="2:7" x14ac:dyDescent="0.2">
      <c r="B7368" s="149"/>
      <c r="C7368" s="61"/>
      <c r="D7368" t="e">
        <f t="shared" si="119"/>
        <v>#DIV/0!</v>
      </c>
      <c r="E7368" t="e">
        <f>Table2[[#This Row],[Return]]</f>
        <v>#VALUE!</v>
      </c>
      <c r="F7368">
        <v>7366</v>
      </c>
      <c r="G7368">
        <f t="shared" ca="1" si="120"/>
        <v>-4.8551340680086937E-2</v>
      </c>
    </row>
    <row r="7369" spans="2:7" x14ac:dyDescent="0.2">
      <c r="B7369" s="149"/>
      <c r="C7369" s="61"/>
      <c r="D7369" t="e">
        <f t="shared" si="119"/>
        <v>#DIV/0!</v>
      </c>
      <c r="E7369" t="e">
        <f>Table2[[#This Row],[Return]]</f>
        <v>#VALUE!</v>
      </c>
      <c r="F7369">
        <v>7367</v>
      </c>
      <c r="G7369">
        <f t="shared" ca="1" si="120"/>
        <v>1.5688600854646732E-2</v>
      </c>
    </row>
    <row r="7370" spans="2:7" x14ac:dyDescent="0.2">
      <c r="B7370" s="149"/>
      <c r="C7370" s="61"/>
      <c r="D7370" t="e">
        <f t="shared" si="119"/>
        <v>#DIV/0!</v>
      </c>
      <c r="E7370" t="e">
        <f>Table2[[#This Row],[Return]]</f>
        <v>#VALUE!</v>
      </c>
      <c r="F7370">
        <v>7368</v>
      </c>
      <c r="G7370">
        <f t="shared" ca="1" si="120"/>
        <v>-7.1896035930528707E-2</v>
      </c>
    </row>
    <row r="7371" spans="2:7" x14ac:dyDescent="0.2">
      <c r="B7371" s="149"/>
      <c r="C7371" s="61"/>
      <c r="D7371" t="e">
        <f t="shared" si="119"/>
        <v>#DIV/0!</v>
      </c>
      <c r="E7371" t="e">
        <f>Table2[[#This Row],[Return]]</f>
        <v>#VALUE!</v>
      </c>
      <c r="F7371">
        <v>7369</v>
      </c>
      <c r="G7371">
        <f t="shared" ca="1" si="120"/>
        <v>3.0462561905941522E-2</v>
      </c>
    </row>
    <row r="7372" spans="2:7" x14ac:dyDescent="0.2">
      <c r="B7372" s="149"/>
      <c r="C7372" s="61"/>
      <c r="D7372" t="e">
        <f t="shared" si="119"/>
        <v>#DIV/0!</v>
      </c>
      <c r="E7372" t="e">
        <f>Table2[[#This Row],[Return]]</f>
        <v>#VALUE!</v>
      </c>
      <c r="F7372">
        <v>7370</v>
      </c>
      <c r="G7372">
        <f t="shared" ca="1" si="120"/>
        <v>1.715348586063695E-2</v>
      </c>
    </row>
    <row r="7373" spans="2:7" x14ac:dyDescent="0.2">
      <c r="B7373" s="149"/>
      <c r="C7373" s="61"/>
      <c r="D7373" t="e">
        <f t="shared" si="119"/>
        <v>#DIV/0!</v>
      </c>
      <c r="E7373" t="e">
        <f>Table2[[#This Row],[Return]]</f>
        <v>#VALUE!</v>
      </c>
      <c r="F7373">
        <v>7371</v>
      </c>
      <c r="G7373">
        <f t="shared" ca="1" si="120"/>
        <v>-7.5800522722762453E-3</v>
      </c>
    </row>
    <row r="7374" spans="2:7" x14ac:dyDescent="0.2">
      <c r="B7374" s="149"/>
      <c r="C7374" s="61"/>
      <c r="D7374" t="e">
        <f t="shared" si="119"/>
        <v>#DIV/0!</v>
      </c>
      <c r="E7374" t="e">
        <f>Table2[[#This Row],[Return]]</f>
        <v>#VALUE!</v>
      </c>
      <c r="F7374">
        <v>7372</v>
      </c>
      <c r="G7374">
        <f t="shared" ca="1" si="120"/>
        <v>3.9271931515156795E-2</v>
      </c>
    </row>
    <row r="7375" spans="2:7" x14ac:dyDescent="0.2">
      <c r="B7375" s="149"/>
      <c r="C7375" s="61"/>
      <c r="D7375" t="e">
        <f t="shared" si="119"/>
        <v>#DIV/0!</v>
      </c>
      <c r="E7375" t="e">
        <f>Table2[[#This Row],[Return]]</f>
        <v>#VALUE!</v>
      </c>
      <c r="F7375">
        <v>7373</v>
      </c>
      <c r="G7375">
        <f t="shared" ca="1" si="120"/>
        <v>-4.9825478733320543E-2</v>
      </c>
    </row>
    <row r="7376" spans="2:7" x14ac:dyDescent="0.2">
      <c r="B7376" s="149"/>
      <c r="C7376" s="61"/>
      <c r="D7376" t="e">
        <f t="shared" si="119"/>
        <v>#DIV/0!</v>
      </c>
      <c r="E7376" t="e">
        <f>Table2[[#This Row],[Return]]</f>
        <v>#VALUE!</v>
      </c>
      <c r="F7376">
        <v>7374</v>
      </c>
      <c r="G7376">
        <f t="shared" ca="1" si="120"/>
        <v>-3.6934769437830216E-2</v>
      </c>
    </row>
    <row r="7377" spans="2:7" x14ac:dyDescent="0.2">
      <c r="B7377" s="149"/>
      <c r="C7377" s="61"/>
      <c r="D7377" t="e">
        <f t="shared" si="119"/>
        <v>#DIV/0!</v>
      </c>
      <c r="E7377" t="e">
        <f>Table2[[#This Row],[Return]]</f>
        <v>#VALUE!</v>
      </c>
      <c r="F7377">
        <v>7375</v>
      </c>
      <c r="G7377">
        <f t="shared" ca="1" si="120"/>
        <v>-5.0934596116440446E-2</v>
      </c>
    </row>
    <row r="7378" spans="2:7" x14ac:dyDescent="0.2">
      <c r="B7378" s="149"/>
      <c r="C7378" s="61"/>
      <c r="D7378" t="e">
        <f t="shared" ref="D7378:D7441" si="121">(C7378-C7379)/C7379</f>
        <v>#DIV/0!</v>
      </c>
      <c r="E7378" t="e">
        <f>Table2[[#This Row],[Return]]</f>
        <v>#VALUE!</v>
      </c>
      <c r="F7378">
        <v>7376</v>
      </c>
      <c r="G7378">
        <f t="shared" ca="1" si="120"/>
        <v>7.945744289350222E-3</v>
      </c>
    </row>
    <row r="7379" spans="2:7" x14ac:dyDescent="0.2">
      <c r="B7379" s="149"/>
      <c r="C7379" s="61"/>
      <c r="D7379" t="e">
        <f t="shared" si="121"/>
        <v>#DIV/0!</v>
      </c>
      <c r="E7379" t="e">
        <f>Table2[[#This Row],[Return]]</f>
        <v>#VALUE!</v>
      </c>
      <c r="F7379">
        <v>7377</v>
      </c>
      <c r="G7379">
        <f t="shared" ca="1" si="120"/>
        <v>1.8418830142707498E-3</v>
      </c>
    </row>
    <row r="7380" spans="2:7" x14ac:dyDescent="0.2">
      <c r="B7380" s="149"/>
      <c r="C7380" s="61"/>
      <c r="D7380" t="e">
        <f t="shared" si="121"/>
        <v>#DIV/0!</v>
      </c>
      <c r="E7380" t="e">
        <f>Table2[[#This Row],[Return]]</f>
        <v>#VALUE!</v>
      </c>
      <c r="F7380">
        <v>7378</v>
      </c>
      <c r="G7380">
        <f t="shared" ca="1" si="120"/>
        <v>3.7233623333997538E-2</v>
      </c>
    </row>
    <row r="7381" spans="2:7" x14ac:dyDescent="0.2">
      <c r="B7381" s="149"/>
      <c r="C7381" s="61"/>
      <c r="D7381" t="e">
        <f t="shared" si="121"/>
        <v>#DIV/0!</v>
      </c>
      <c r="E7381" t="e">
        <f>Table2[[#This Row],[Return]]</f>
        <v>#VALUE!</v>
      </c>
      <c r="F7381">
        <v>7379</v>
      </c>
      <c r="G7381">
        <f t="shared" ca="1" si="120"/>
        <v>-4.3390444927413716E-2</v>
      </c>
    </row>
    <row r="7382" spans="2:7" x14ac:dyDescent="0.2">
      <c r="B7382" s="149"/>
      <c r="C7382" s="61"/>
      <c r="D7382" t="e">
        <f t="shared" si="121"/>
        <v>#DIV/0!</v>
      </c>
      <c r="E7382" t="e">
        <f>Table2[[#This Row],[Return]]</f>
        <v>#VALUE!</v>
      </c>
      <c r="F7382">
        <v>7380</v>
      </c>
      <c r="G7382">
        <f t="shared" ca="1" si="120"/>
        <v>-3.2778275587763478E-4</v>
      </c>
    </row>
    <row r="7383" spans="2:7" x14ac:dyDescent="0.2">
      <c r="B7383" s="149"/>
      <c r="C7383" s="61"/>
      <c r="D7383" t="e">
        <f t="shared" si="121"/>
        <v>#DIV/0!</v>
      </c>
      <c r="E7383" t="e">
        <f>Table2[[#This Row],[Return]]</f>
        <v>#VALUE!</v>
      </c>
      <c r="F7383">
        <v>7381</v>
      </c>
      <c r="G7383">
        <f t="shared" ca="1" si="120"/>
        <v>-1.1823878413039226E-2</v>
      </c>
    </row>
    <row r="7384" spans="2:7" x14ac:dyDescent="0.2">
      <c r="B7384" s="149"/>
      <c r="C7384" s="61"/>
      <c r="D7384" t="e">
        <f t="shared" si="121"/>
        <v>#DIV/0!</v>
      </c>
      <c r="E7384" t="e">
        <f>Table2[[#This Row],[Return]]</f>
        <v>#VALUE!</v>
      </c>
      <c r="F7384">
        <v>7382</v>
      </c>
      <c r="G7384">
        <f t="shared" ca="1" si="120"/>
        <v>-2.0713179318444831E-2</v>
      </c>
    </row>
    <row r="7385" spans="2:7" x14ac:dyDescent="0.2">
      <c r="B7385" s="149"/>
      <c r="C7385" s="61"/>
      <c r="D7385" t="e">
        <f t="shared" si="121"/>
        <v>#DIV/0!</v>
      </c>
      <c r="E7385" t="e">
        <f>Table2[[#This Row],[Return]]</f>
        <v>#VALUE!</v>
      </c>
      <c r="F7385">
        <v>7383</v>
      </c>
      <c r="G7385">
        <f t="shared" ca="1" si="120"/>
        <v>2.9569841323542363E-2</v>
      </c>
    </row>
    <row r="7386" spans="2:7" x14ac:dyDescent="0.2">
      <c r="B7386" s="149"/>
      <c r="C7386" s="61"/>
      <c r="D7386" t="e">
        <f t="shared" si="121"/>
        <v>#DIV/0!</v>
      </c>
      <c r="E7386" t="e">
        <f>Table2[[#This Row],[Return]]</f>
        <v>#VALUE!</v>
      </c>
      <c r="F7386">
        <v>7384</v>
      </c>
      <c r="G7386">
        <f t="shared" ca="1" si="120"/>
        <v>-2.1006064669863191E-2</v>
      </c>
    </row>
    <row r="7387" spans="2:7" x14ac:dyDescent="0.2">
      <c r="B7387" s="149"/>
      <c r="C7387" s="61"/>
      <c r="D7387" t="e">
        <f t="shared" si="121"/>
        <v>#DIV/0!</v>
      </c>
      <c r="E7387" t="e">
        <f>Table2[[#This Row],[Return]]</f>
        <v>#VALUE!</v>
      </c>
      <c r="F7387">
        <v>7385</v>
      </c>
      <c r="G7387">
        <f t="shared" ca="1" si="120"/>
        <v>1.920474270531207E-2</v>
      </c>
    </row>
    <row r="7388" spans="2:7" x14ac:dyDescent="0.2">
      <c r="B7388" s="149"/>
      <c r="C7388" s="61"/>
      <c r="D7388" t="e">
        <f t="shared" si="121"/>
        <v>#DIV/0!</v>
      </c>
      <c r="E7388" t="e">
        <f>Table2[[#This Row],[Return]]</f>
        <v>#VALUE!</v>
      </c>
      <c r="F7388">
        <v>7386</v>
      </c>
      <c r="G7388">
        <f t="shared" ca="1" si="120"/>
        <v>1.3146557981378428E-2</v>
      </c>
    </row>
    <row r="7389" spans="2:7" x14ac:dyDescent="0.2">
      <c r="B7389" s="149"/>
      <c r="C7389" s="61"/>
      <c r="D7389" t="e">
        <f t="shared" si="121"/>
        <v>#DIV/0!</v>
      </c>
      <c r="E7389" t="e">
        <f>Table2[[#This Row],[Return]]</f>
        <v>#VALUE!</v>
      </c>
      <c r="F7389">
        <v>7387</v>
      </c>
      <c r="G7389">
        <f t="shared" ca="1" si="120"/>
        <v>-6.6024718698697693E-2</v>
      </c>
    </row>
    <row r="7390" spans="2:7" x14ac:dyDescent="0.2">
      <c r="B7390" s="149"/>
      <c r="C7390" s="61"/>
      <c r="D7390" t="e">
        <f t="shared" si="121"/>
        <v>#DIV/0!</v>
      </c>
      <c r="E7390" t="e">
        <f>Table2[[#This Row],[Return]]</f>
        <v>#VALUE!</v>
      </c>
      <c r="F7390">
        <v>7388</v>
      </c>
      <c r="G7390">
        <f t="shared" ca="1" si="120"/>
        <v>1.7142451295117728E-2</v>
      </c>
    </row>
    <row r="7391" spans="2:7" x14ac:dyDescent="0.2">
      <c r="B7391" s="149"/>
      <c r="C7391" s="61"/>
      <c r="D7391" t="e">
        <f t="shared" si="121"/>
        <v>#DIV/0!</v>
      </c>
      <c r="E7391" t="e">
        <f>Table2[[#This Row],[Return]]</f>
        <v>#VALUE!</v>
      </c>
      <c r="F7391">
        <v>7389</v>
      </c>
      <c r="G7391">
        <f t="shared" ca="1" si="120"/>
        <v>-4.8999878158795064E-2</v>
      </c>
    </row>
    <row r="7392" spans="2:7" x14ac:dyDescent="0.2">
      <c r="B7392" s="149"/>
      <c r="C7392" s="61"/>
      <c r="D7392" t="e">
        <f t="shared" si="121"/>
        <v>#DIV/0!</v>
      </c>
      <c r="E7392" t="e">
        <f>Table2[[#This Row],[Return]]</f>
        <v>#VALUE!</v>
      </c>
      <c r="F7392">
        <v>7390</v>
      </c>
      <c r="G7392">
        <f t="shared" ca="1" si="120"/>
        <v>-8.3040314690913785E-3</v>
      </c>
    </row>
    <row r="7393" spans="2:7" x14ac:dyDescent="0.2">
      <c r="B7393" s="149"/>
      <c r="C7393" s="61"/>
      <c r="D7393" t="e">
        <f t="shared" si="121"/>
        <v>#DIV/0!</v>
      </c>
      <c r="E7393" t="e">
        <f>Table2[[#This Row],[Return]]</f>
        <v>#VALUE!</v>
      </c>
      <c r="F7393">
        <v>7391</v>
      </c>
      <c r="G7393">
        <f t="shared" ca="1" si="120"/>
        <v>5.5438744987840165E-3</v>
      </c>
    </row>
    <row r="7394" spans="2:7" x14ac:dyDescent="0.2">
      <c r="B7394" s="149"/>
      <c r="C7394" s="61"/>
      <c r="D7394" t="e">
        <f t="shared" si="121"/>
        <v>#DIV/0!</v>
      </c>
      <c r="E7394" t="e">
        <f>Table2[[#This Row],[Return]]</f>
        <v>#VALUE!</v>
      </c>
      <c r="F7394">
        <v>7392</v>
      </c>
      <c r="G7394">
        <f t="shared" ca="1" si="120"/>
        <v>1.8658098804493609E-2</v>
      </c>
    </row>
    <row r="7395" spans="2:7" x14ac:dyDescent="0.2">
      <c r="B7395" s="149"/>
      <c r="C7395" s="61"/>
      <c r="D7395" t="e">
        <f t="shared" si="121"/>
        <v>#DIV/0!</v>
      </c>
      <c r="E7395" t="e">
        <f>Table2[[#This Row],[Return]]</f>
        <v>#VALUE!</v>
      </c>
      <c r="F7395">
        <v>7393</v>
      </c>
      <c r="G7395">
        <f t="shared" ca="1" si="120"/>
        <v>4.167037143983765E-2</v>
      </c>
    </row>
    <row r="7396" spans="2:7" x14ac:dyDescent="0.2">
      <c r="B7396" s="149"/>
      <c r="C7396" s="61"/>
      <c r="D7396" t="e">
        <f t="shared" si="121"/>
        <v>#DIV/0!</v>
      </c>
      <c r="E7396" t="e">
        <f>Table2[[#This Row],[Return]]</f>
        <v>#VALUE!</v>
      </c>
      <c r="F7396">
        <v>7394</v>
      </c>
      <c r="G7396">
        <f t="shared" ca="1" si="120"/>
        <v>5.6097930120606168E-2</v>
      </c>
    </row>
    <row r="7397" spans="2:7" x14ac:dyDescent="0.2">
      <c r="B7397" s="149"/>
      <c r="C7397" s="61"/>
      <c r="D7397" t="e">
        <f t="shared" si="121"/>
        <v>#DIV/0!</v>
      </c>
      <c r="E7397" t="e">
        <f>Table2[[#This Row],[Return]]</f>
        <v>#VALUE!</v>
      </c>
      <c r="F7397">
        <v>7395</v>
      </c>
      <c r="G7397">
        <f t="shared" ca="1" si="120"/>
        <v>-7.2943586277893005E-3</v>
      </c>
    </row>
    <row r="7398" spans="2:7" x14ac:dyDescent="0.2">
      <c r="B7398" s="149"/>
      <c r="C7398" s="61"/>
      <c r="D7398" t="e">
        <f t="shared" si="121"/>
        <v>#DIV/0!</v>
      </c>
      <c r="E7398" t="e">
        <f>Table2[[#This Row],[Return]]</f>
        <v>#VALUE!</v>
      </c>
      <c r="F7398">
        <v>7396</v>
      </c>
      <c r="G7398">
        <f t="shared" ca="1" si="120"/>
        <v>4.2577130541855926E-2</v>
      </c>
    </row>
    <row r="7399" spans="2:7" x14ac:dyDescent="0.2">
      <c r="B7399" s="149"/>
      <c r="C7399" s="61"/>
      <c r="D7399" t="e">
        <f t="shared" si="121"/>
        <v>#DIV/0!</v>
      </c>
      <c r="E7399" t="e">
        <f>Table2[[#This Row],[Return]]</f>
        <v>#VALUE!</v>
      </c>
      <c r="F7399">
        <v>7397</v>
      </c>
      <c r="G7399">
        <f t="shared" ca="1" si="120"/>
        <v>-1.805195270688335E-2</v>
      </c>
    </row>
    <row r="7400" spans="2:7" x14ac:dyDescent="0.2">
      <c r="B7400" s="149"/>
      <c r="C7400" s="61"/>
      <c r="D7400" t="e">
        <f t="shared" si="121"/>
        <v>#DIV/0!</v>
      </c>
      <c r="E7400" t="e">
        <f>Table2[[#This Row],[Return]]</f>
        <v>#VALUE!</v>
      </c>
      <c r="F7400">
        <v>7398</v>
      </c>
      <c r="G7400">
        <f t="shared" ca="1" si="120"/>
        <v>6.2650770091203692E-2</v>
      </c>
    </row>
    <row r="7401" spans="2:7" x14ac:dyDescent="0.2">
      <c r="B7401" s="149"/>
      <c r="C7401" s="61"/>
      <c r="D7401" t="e">
        <f t="shared" si="121"/>
        <v>#DIV/0!</v>
      </c>
      <c r="E7401" t="e">
        <f>Table2[[#This Row],[Return]]</f>
        <v>#VALUE!</v>
      </c>
      <c r="F7401">
        <v>7399</v>
      </c>
      <c r="G7401">
        <f t="shared" ca="1" si="120"/>
        <v>-3.6172359740505027E-2</v>
      </c>
    </row>
    <row r="7402" spans="2:7" x14ac:dyDescent="0.2">
      <c r="B7402" s="149"/>
      <c r="C7402" s="61"/>
      <c r="D7402" t="e">
        <f t="shared" si="121"/>
        <v>#DIV/0!</v>
      </c>
      <c r="E7402" t="e">
        <f>Table2[[#This Row],[Return]]</f>
        <v>#VALUE!</v>
      </c>
      <c r="F7402">
        <v>7400</v>
      </c>
      <c r="G7402">
        <f t="shared" ca="1" si="120"/>
        <v>-7.9253906077184234E-3</v>
      </c>
    </row>
    <row r="7403" spans="2:7" x14ac:dyDescent="0.2">
      <c r="B7403" s="149"/>
      <c r="C7403" s="61"/>
      <c r="D7403" t="e">
        <f t="shared" si="121"/>
        <v>#DIV/0!</v>
      </c>
      <c r="E7403" t="e">
        <f>Table2[[#This Row],[Return]]</f>
        <v>#VALUE!</v>
      </c>
      <c r="F7403">
        <v>7401</v>
      </c>
      <c r="G7403">
        <f t="shared" ca="1" si="120"/>
        <v>3.8310440140523393E-2</v>
      </c>
    </row>
    <row r="7404" spans="2:7" x14ac:dyDescent="0.2">
      <c r="B7404" s="149"/>
      <c r="C7404" s="61"/>
      <c r="D7404" t="e">
        <f t="shared" si="121"/>
        <v>#DIV/0!</v>
      </c>
      <c r="E7404" t="e">
        <f>Table2[[#This Row],[Return]]</f>
        <v>#VALUE!</v>
      </c>
      <c r="F7404">
        <v>7402</v>
      </c>
      <c r="G7404">
        <f t="shared" ca="1" si="120"/>
        <v>1.1950558217645962E-2</v>
      </c>
    </row>
    <row r="7405" spans="2:7" x14ac:dyDescent="0.2">
      <c r="B7405" s="149"/>
      <c r="C7405" s="61"/>
      <c r="D7405" t="e">
        <f t="shared" si="121"/>
        <v>#DIV/0!</v>
      </c>
      <c r="E7405" t="e">
        <f>Table2[[#This Row],[Return]]</f>
        <v>#VALUE!</v>
      </c>
      <c r="F7405">
        <v>7403</v>
      </c>
      <c r="G7405">
        <f t="shared" ca="1" si="120"/>
        <v>7.24837618294005E-2</v>
      </c>
    </row>
    <row r="7406" spans="2:7" x14ac:dyDescent="0.2">
      <c r="B7406" s="149"/>
      <c r="C7406" s="61"/>
      <c r="D7406" t="e">
        <f t="shared" si="121"/>
        <v>#DIV/0!</v>
      </c>
      <c r="E7406" t="e">
        <f>Table2[[#This Row],[Return]]</f>
        <v>#VALUE!</v>
      </c>
      <c r="F7406">
        <v>7404</v>
      </c>
      <c r="G7406">
        <f t="shared" ca="1" si="120"/>
        <v>-1.3666249118797595E-3</v>
      </c>
    </row>
    <row r="7407" spans="2:7" x14ac:dyDescent="0.2">
      <c r="B7407" s="149"/>
      <c r="C7407" s="61"/>
      <c r="D7407" t="e">
        <f t="shared" si="121"/>
        <v>#DIV/0!</v>
      </c>
      <c r="E7407" t="e">
        <f>Table2[[#This Row],[Return]]</f>
        <v>#VALUE!</v>
      </c>
      <c r="F7407">
        <v>7405</v>
      </c>
      <c r="G7407">
        <f t="shared" ca="1" si="120"/>
        <v>9.9240902788438862E-2</v>
      </c>
    </row>
    <row r="7408" spans="2:7" x14ac:dyDescent="0.2">
      <c r="B7408" s="149"/>
      <c r="C7408" s="61"/>
      <c r="D7408" t="e">
        <f t="shared" si="121"/>
        <v>#DIV/0!</v>
      </c>
      <c r="E7408" t="e">
        <f>Table2[[#This Row],[Return]]</f>
        <v>#VALUE!</v>
      </c>
      <c r="F7408">
        <v>7406</v>
      </c>
      <c r="G7408">
        <f t="shared" ca="1" si="120"/>
        <v>3.7504747963860935E-3</v>
      </c>
    </row>
    <row r="7409" spans="2:7" x14ac:dyDescent="0.2">
      <c r="B7409" s="149"/>
      <c r="C7409" s="61"/>
      <c r="D7409" t="e">
        <f t="shared" si="121"/>
        <v>#DIV/0!</v>
      </c>
      <c r="E7409" t="e">
        <f>Table2[[#This Row],[Return]]</f>
        <v>#VALUE!</v>
      </c>
      <c r="F7409">
        <v>7407</v>
      </c>
      <c r="G7409">
        <f t="shared" ca="1" si="120"/>
        <v>2.2336715748181277E-2</v>
      </c>
    </row>
    <row r="7410" spans="2:7" x14ac:dyDescent="0.2">
      <c r="B7410" s="149"/>
      <c r="C7410" s="61"/>
      <c r="D7410" t="e">
        <f t="shared" si="121"/>
        <v>#DIV/0!</v>
      </c>
      <c r="E7410" t="e">
        <f>Table2[[#This Row],[Return]]</f>
        <v>#VALUE!</v>
      </c>
      <c r="F7410">
        <v>7408</v>
      </c>
      <c r="G7410">
        <f t="shared" ca="1" si="120"/>
        <v>3.2096706052556086E-3</v>
      </c>
    </row>
    <row r="7411" spans="2:7" x14ac:dyDescent="0.2">
      <c r="B7411" s="149"/>
      <c r="C7411" s="61"/>
      <c r="D7411" t="e">
        <f t="shared" si="121"/>
        <v>#DIV/0!</v>
      </c>
      <c r="E7411" t="e">
        <f>Table2[[#This Row],[Return]]</f>
        <v>#VALUE!</v>
      </c>
      <c r="F7411">
        <v>7409</v>
      </c>
      <c r="G7411">
        <f t="shared" ca="1" si="120"/>
        <v>2.5813042440173271E-2</v>
      </c>
    </row>
    <row r="7412" spans="2:7" x14ac:dyDescent="0.2">
      <c r="B7412" s="149"/>
      <c r="C7412" s="61"/>
      <c r="D7412" t="e">
        <f t="shared" si="121"/>
        <v>#DIV/0!</v>
      </c>
      <c r="E7412" t="e">
        <f>Table2[[#This Row],[Return]]</f>
        <v>#VALUE!</v>
      </c>
      <c r="F7412">
        <v>7410</v>
      </c>
      <c r="G7412">
        <f t="shared" ca="1" si="120"/>
        <v>1.1524924782570407E-2</v>
      </c>
    </row>
    <row r="7413" spans="2:7" x14ac:dyDescent="0.2">
      <c r="B7413" s="149"/>
      <c r="C7413" s="61"/>
      <c r="D7413" t="e">
        <f t="shared" si="121"/>
        <v>#DIV/0!</v>
      </c>
      <c r="E7413" t="e">
        <f>Table2[[#This Row],[Return]]</f>
        <v>#VALUE!</v>
      </c>
      <c r="F7413">
        <v>7411</v>
      </c>
      <c r="G7413">
        <f t="shared" ca="1" si="120"/>
        <v>1.9549898108810734E-2</v>
      </c>
    </row>
    <row r="7414" spans="2:7" x14ac:dyDescent="0.2">
      <c r="B7414" s="149"/>
      <c r="C7414" s="61"/>
      <c r="D7414" t="e">
        <f t="shared" si="121"/>
        <v>#DIV/0!</v>
      </c>
      <c r="E7414" t="e">
        <f>Table2[[#This Row],[Return]]</f>
        <v>#VALUE!</v>
      </c>
      <c r="F7414">
        <v>7412</v>
      </c>
      <c r="G7414">
        <f t="shared" ca="1" si="120"/>
        <v>-2.7372952137188222E-2</v>
      </c>
    </row>
    <row r="7415" spans="2:7" x14ac:dyDescent="0.2">
      <c r="B7415" s="149"/>
      <c r="C7415" s="61"/>
      <c r="D7415" t="e">
        <f t="shared" si="121"/>
        <v>#DIV/0!</v>
      </c>
      <c r="E7415" t="e">
        <f>Table2[[#This Row],[Return]]</f>
        <v>#VALUE!</v>
      </c>
      <c r="F7415">
        <v>7413</v>
      </c>
      <c r="G7415">
        <f t="shared" ca="1" si="120"/>
        <v>-1.4464546773905405E-2</v>
      </c>
    </row>
    <row r="7416" spans="2:7" x14ac:dyDescent="0.2">
      <c r="B7416" s="149"/>
      <c r="C7416" s="61"/>
      <c r="D7416" t="e">
        <f t="shared" si="121"/>
        <v>#DIV/0!</v>
      </c>
      <c r="E7416" t="e">
        <f>Table2[[#This Row],[Return]]</f>
        <v>#VALUE!</v>
      </c>
      <c r="F7416">
        <v>7414</v>
      </c>
      <c r="G7416">
        <f t="shared" ca="1" si="120"/>
        <v>-1.6529775646434097E-2</v>
      </c>
    </row>
    <row r="7417" spans="2:7" x14ac:dyDescent="0.2">
      <c r="B7417" s="149"/>
      <c r="C7417" s="61"/>
      <c r="D7417" t="e">
        <f t="shared" si="121"/>
        <v>#DIV/0!</v>
      </c>
      <c r="E7417" t="e">
        <f>Table2[[#This Row],[Return]]</f>
        <v>#VALUE!</v>
      </c>
      <c r="F7417">
        <v>7415</v>
      </c>
      <c r="G7417">
        <f t="shared" ca="1" si="120"/>
        <v>-1.5730114487186159E-2</v>
      </c>
    </row>
    <row r="7418" spans="2:7" x14ac:dyDescent="0.2">
      <c r="B7418" s="149"/>
      <c r="C7418" s="61"/>
      <c r="D7418" t="e">
        <f t="shared" si="121"/>
        <v>#DIV/0!</v>
      </c>
      <c r="E7418" t="e">
        <f>Table2[[#This Row],[Return]]</f>
        <v>#VALUE!</v>
      </c>
      <c r="F7418">
        <v>7416</v>
      </c>
      <c r="G7418">
        <f t="shared" ca="1" si="120"/>
        <v>1.3861752001209425E-2</v>
      </c>
    </row>
    <row r="7419" spans="2:7" x14ac:dyDescent="0.2">
      <c r="B7419" s="149"/>
      <c r="C7419" s="61"/>
      <c r="D7419" t="e">
        <f t="shared" si="121"/>
        <v>#DIV/0!</v>
      </c>
      <c r="E7419" t="e">
        <f>Table2[[#This Row],[Return]]</f>
        <v>#VALUE!</v>
      </c>
      <c r="F7419">
        <v>7417</v>
      </c>
      <c r="G7419">
        <f t="shared" ca="1" si="120"/>
        <v>-6.2419173135444235E-3</v>
      </c>
    </row>
    <row r="7420" spans="2:7" x14ac:dyDescent="0.2">
      <c r="B7420" s="149"/>
      <c r="C7420" s="61"/>
      <c r="D7420" t="e">
        <f t="shared" si="121"/>
        <v>#DIV/0!</v>
      </c>
      <c r="E7420" t="e">
        <f>Table2[[#This Row],[Return]]</f>
        <v>#VALUE!</v>
      </c>
      <c r="F7420">
        <v>7418</v>
      </c>
      <c r="G7420">
        <f t="shared" ca="1" si="120"/>
        <v>5.0677736854520247E-2</v>
      </c>
    </row>
    <row r="7421" spans="2:7" x14ac:dyDescent="0.2">
      <c r="B7421" s="149"/>
      <c r="C7421" s="61"/>
      <c r="D7421" t="e">
        <f t="shared" si="121"/>
        <v>#DIV/0!</v>
      </c>
      <c r="E7421" t="e">
        <f>Table2[[#This Row],[Return]]</f>
        <v>#VALUE!</v>
      </c>
      <c r="F7421">
        <v>7419</v>
      </c>
      <c r="G7421">
        <f t="shared" ca="1" si="120"/>
        <v>7.0129291081943879E-2</v>
      </c>
    </row>
    <row r="7422" spans="2:7" x14ac:dyDescent="0.2">
      <c r="B7422" s="149"/>
      <c r="C7422" s="61"/>
      <c r="D7422" t="e">
        <f t="shared" si="121"/>
        <v>#DIV/0!</v>
      </c>
      <c r="E7422" t="e">
        <f>Table2[[#This Row],[Return]]</f>
        <v>#VALUE!</v>
      </c>
      <c r="F7422">
        <v>7420</v>
      </c>
      <c r="G7422">
        <f t="shared" ca="1" si="120"/>
        <v>6.5365334971168362E-3</v>
      </c>
    </row>
    <row r="7423" spans="2:7" x14ac:dyDescent="0.2">
      <c r="B7423" s="149"/>
      <c r="C7423" s="61"/>
      <c r="D7423" t="e">
        <f t="shared" si="121"/>
        <v>#DIV/0!</v>
      </c>
      <c r="E7423" t="e">
        <f>Table2[[#This Row],[Return]]</f>
        <v>#VALUE!</v>
      </c>
      <c r="F7423">
        <v>7421</v>
      </c>
      <c r="G7423">
        <f t="shared" ca="1" si="120"/>
        <v>2.3458710579901305E-2</v>
      </c>
    </row>
    <row r="7424" spans="2:7" x14ac:dyDescent="0.2">
      <c r="B7424" s="149"/>
      <c r="C7424" s="61"/>
      <c r="D7424" t="e">
        <f t="shared" si="121"/>
        <v>#DIV/0!</v>
      </c>
      <c r="E7424" t="e">
        <f>Table2[[#This Row],[Return]]</f>
        <v>#VALUE!</v>
      </c>
      <c r="F7424">
        <v>7422</v>
      </c>
      <c r="G7424">
        <f t="shared" ca="1" si="120"/>
        <v>4.1871876812100528E-2</v>
      </c>
    </row>
    <row r="7425" spans="2:7" x14ac:dyDescent="0.2">
      <c r="B7425" s="149"/>
      <c r="C7425" s="61"/>
      <c r="D7425" t="e">
        <f t="shared" si="121"/>
        <v>#DIV/0!</v>
      </c>
      <c r="E7425" t="e">
        <f>Table2[[#This Row],[Return]]</f>
        <v>#VALUE!</v>
      </c>
      <c r="F7425">
        <v>7423</v>
      </c>
      <c r="G7425">
        <f t="shared" ca="1" si="120"/>
        <v>9.8277303701907481E-4</v>
      </c>
    </row>
    <row r="7426" spans="2:7" x14ac:dyDescent="0.2">
      <c r="B7426" s="149"/>
      <c r="C7426" s="61"/>
      <c r="D7426" t="e">
        <f t="shared" si="121"/>
        <v>#DIV/0!</v>
      </c>
      <c r="E7426" t="e">
        <f>Table2[[#This Row],[Return]]</f>
        <v>#VALUE!</v>
      </c>
      <c r="F7426">
        <v>7424</v>
      </c>
      <c r="G7426">
        <f t="shared" ca="1" si="120"/>
        <v>-3.8087136225406337E-3</v>
      </c>
    </row>
    <row r="7427" spans="2:7" x14ac:dyDescent="0.2">
      <c r="B7427" s="149"/>
      <c r="C7427" s="61"/>
      <c r="D7427" t="e">
        <f t="shared" si="121"/>
        <v>#DIV/0!</v>
      </c>
      <c r="E7427" t="e">
        <f>Table2[[#This Row],[Return]]</f>
        <v>#VALUE!</v>
      </c>
      <c r="F7427">
        <v>7425</v>
      </c>
      <c r="G7427">
        <f t="shared" ref="G7427:G7490" ca="1" si="122">_xlfn.NORM.INV(RAND(),$N$5,$N$6)</f>
        <v>1.8341635991690117E-2</v>
      </c>
    </row>
    <row r="7428" spans="2:7" x14ac:dyDescent="0.2">
      <c r="B7428" s="149"/>
      <c r="C7428" s="61"/>
      <c r="D7428" t="e">
        <f t="shared" si="121"/>
        <v>#DIV/0!</v>
      </c>
      <c r="E7428" t="e">
        <f>Table2[[#This Row],[Return]]</f>
        <v>#VALUE!</v>
      </c>
      <c r="F7428">
        <v>7426</v>
      </c>
      <c r="G7428">
        <f t="shared" ca="1" si="122"/>
        <v>-3.0019699667414978E-2</v>
      </c>
    </row>
    <row r="7429" spans="2:7" x14ac:dyDescent="0.2">
      <c r="B7429" s="149"/>
      <c r="C7429" s="61"/>
      <c r="D7429" t="e">
        <f t="shared" si="121"/>
        <v>#DIV/0!</v>
      </c>
      <c r="E7429" t="e">
        <f>Table2[[#This Row],[Return]]</f>
        <v>#VALUE!</v>
      </c>
      <c r="F7429">
        <v>7427</v>
      </c>
      <c r="G7429">
        <f t="shared" ca="1" si="122"/>
        <v>-9.180696055412127E-2</v>
      </c>
    </row>
    <row r="7430" spans="2:7" x14ac:dyDescent="0.2">
      <c r="B7430" s="149"/>
      <c r="C7430" s="61"/>
      <c r="D7430" t="e">
        <f t="shared" si="121"/>
        <v>#DIV/0!</v>
      </c>
      <c r="E7430" t="e">
        <f>Table2[[#This Row],[Return]]</f>
        <v>#VALUE!</v>
      </c>
      <c r="F7430">
        <v>7428</v>
      </c>
      <c r="G7430">
        <f t="shared" ca="1" si="122"/>
        <v>1.0179207823299391E-2</v>
      </c>
    </row>
    <row r="7431" spans="2:7" x14ac:dyDescent="0.2">
      <c r="B7431" s="149"/>
      <c r="C7431" s="61"/>
      <c r="D7431" t="e">
        <f t="shared" si="121"/>
        <v>#DIV/0!</v>
      </c>
      <c r="E7431" t="e">
        <f>Table2[[#This Row],[Return]]</f>
        <v>#VALUE!</v>
      </c>
      <c r="F7431">
        <v>7429</v>
      </c>
      <c r="G7431">
        <f t="shared" ca="1" si="122"/>
        <v>3.2495682162134993E-3</v>
      </c>
    </row>
    <row r="7432" spans="2:7" x14ac:dyDescent="0.2">
      <c r="B7432" s="149"/>
      <c r="C7432" s="61"/>
      <c r="D7432" t="e">
        <f t="shared" si="121"/>
        <v>#DIV/0!</v>
      </c>
      <c r="E7432" t="e">
        <f>Table2[[#This Row],[Return]]</f>
        <v>#VALUE!</v>
      </c>
      <c r="F7432">
        <v>7430</v>
      </c>
      <c r="G7432">
        <f t="shared" ca="1" si="122"/>
        <v>-1.4229268929629906E-2</v>
      </c>
    </row>
    <row r="7433" spans="2:7" x14ac:dyDescent="0.2">
      <c r="B7433" s="149"/>
      <c r="C7433" s="61"/>
      <c r="D7433" t="e">
        <f t="shared" si="121"/>
        <v>#DIV/0!</v>
      </c>
      <c r="E7433" t="e">
        <f>Table2[[#This Row],[Return]]</f>
        <v>#VALUE!</v>
      </c>
      <c r="F7433">
        <v>7431</v>
      </c>
      <c r="G7433">
        <f t="shared" ca="1" si="122"/>
        <v>-3.9204025469598239E-2</v>
      </c>
    </row>
    <row r="7434" spans="2:7" x14ac:dyDescent="0.2">
      <c r="B7434" s="149"/>
      <c r="C7434" s="61"/>
      <c r="D7434" t="e">
        <f t="shared" si="121"/>
        <v>#DIV/0!</v>
      </c>
      <c r="E7434" t="e">
        <f>Table2[[#This Row],[Return]]</f>
        <v>#VALUE!</v>
      </c>
      <c r="F7434">
        <v>7432</v>
      </c>
      <c r="G7434">
        <f t="shared" ca="1" si="122"/>
        <v>8.4745117908664757E-4</v>
      </c>
    </row>
    <row r="7435" spans="2:7" x14ac:dyDescent="0.2">
      <c r="B7435" s="149"/>
      <c r="C7435" s="61"/>
      <c r="D7435" t="e">
        <f t="shared" si="121"/>
        <v>#DIV/0!</v>
      </c>
      <c r="E7435" t="e">
        <f>Table2[[#This Row],[Return]]</f>
        <v>#VALUE!</v>
      </c>
      <c r="F7435">
        <v>7433</v>
      </c>
      <c r="G7435">
        <f t="shared" ca="1" si="122"/>
        <v>-7.9998876494673027E-4</v>
      </c>
    </row>
    <row r="7436" spans="2:7" x14ac:dyDescent="0.2">
      <c r="B7436" s="149"/>
      <c r="C7436" s="61"/>
      <c r="D7436" t="e">
        <f t="shared" si="121"/>
        <v>#DIV/0!</v>
      </c>
      <c r="E7436" t="e">
        <f>Table2[[#This Row],[Return]]</f>
        <v>#VALUE!</v>
      </c>
      <c r="F7436">
        <v>7434</v>
      </c>
      <c r="G7436">
        <f t="shared" ca="1" si="122"/>
        <v>4.6493323712801446E-3</v>
      </c>
    </row>
    <row r="7437" spans="2:7" x14ac:dyDescent="0.2">
      <c r="B7437" s="149"/>
      <c r="C7437" s="61"/>
      <c r="D7437" t="e">
        <f t="shared" si="121"/>
        <v>#DIV/0!</v>
      </c>
      <c r="E7437" t="e">
        <f>Table2[[#This Row],[Return]]</f>
        <v>#VALUE!</v>
      </c>
      <c r="F7437">
        <v>7435</v>
      </c>
      <c r="G7437">
        <f t="shared" ca="1" si="122"/>
        <v>-3.4080880875707528E-3</v>
      </c>
    </row>
    <row r="7438" spans="2:7" x14ac:dyDescent="0.2">
      <c r="B7438" s="149"/>
      <c r="C7438" s="61"/>
      <c r="D7438" t="e">
        <f t="shared" si="121"/>
        <v>#DIV/0!</v>
      </c>
      <c r="E7438" t="e">
        <f>Table2[[#This Row],[Return]]</f>
        <v>#VALUE!</v>
      </c>
      <c r="F7438">
        <v>7436</v>
      </c>
      <c r="G7438">
        <f t="shared" ca="1" si="122"/>
        <v>2.3455612944410849E-2</v>
      </c>
    </row>
    <row r="7439" spans="2:7" x14ac:dyDescent="0.2">
      <c r="B7439" s="149"/>
      <c r="C7439" s="61"/>
      <c r="D7439" t="e">
        <f t="shared" si="121"/>
        <v>#DIV/0!</v>
      </c>
      <c r="E7439" t="e">
        <f>Table2[[#This Row],[Return]]</f>
        <v>#VALUE!</v>
      </c>
      <c r="F7439">
        <v>7437</v>
      </c>
      <c r="G7439">
        <f t="shared" ca="1" si="122"/>
        <v>1.9521641095892191E-3</v>
      </c>
    </row>
    <row r="7440" spans="2:7" x14ac:dyDescent="0.2">
      <c r="B7440" s="149"/>
      <c r="C7440" s="61"/>
      <c r="D7440" t="e">
        <f t="shared" si="121"/>
        <v>#DIV/0!</v>
      </c>
      <c r="E7440" t="e">
        <f>Table2[[#This Row],[Return]]</f>
        <v>#VALUE!</v>
      </c>
      <c r="F7440">
        <v>7438</v>
      </c>
      <c r="G7440">
        <f t="shared" ca="1" si="122"/>
        <v>8.0489389049777788E-3</v>
      </c>
    </row>
    <row r="7441" spans="2:7" x14ac:dyDescent="0.2">
      <c r="B7441" s="149"/>
      <c r="C7441" s="61"/>
      <c r="D7441" t="e">
        <f t="shared" si="121"/>
        <v>#DIV/0!</v>
      </c>
      <c r="E7441" t="e">
        <f>Table2[[#This Row],[Return]]</f>
        <v>#VALUE!</v>
      </c>
      <c r="F7441">
        <v>7439</v>
      </c>
      <c r="G7441">
        <f t="shared" ca="1" si="122"/>
        <v>-3.625815050564879E-2</v>
      </c>
    </row>
    <row r="7442" spans="2:7" x14ac:dyDescent="0.2">
      <c r="B7442" s="149"/>
      <c r="C7442" s="61"/>
      <c r="D7442" t="e">
        <f t="shared" ref="D7442:D7505" si="123">(C7442-C7443)/C7443</f>
        <v>#DIV/0!</v>
      </c>
      <c r="E7442" t="e">
        <f>Table2[[#This Row],[Return]]</f>
        <v>#VALUE!</v>
      </c>
      <c r="F7442">
        <v>7440</v>
      </c>
      <c r="G7442">
        <f t="shared" ca="1" si="122"/>
        <v>9.7095008358845068E-3</v>
      </c>
    </row>
    <row r="7443" spans="2:7" x14ac:dyDescent="0.2">
      <c r="B7443" s="149"/>
      <c r="C7443" s="61"/>
      <c r="D7443" t="e">
        <f t="shared" si="123"/>
        <v>#DIV/0!</v>
      </c>
      <c r="E7443" t="e">
        <f>Table2[[#This Row],[Return]]</f>
        <v>#VALUE!</v>
      </c>
      <c r="F7443">
        <v>7441</v>
      </c>
      <c r="G7443">
        <f t="shared" ca="1" si="122"/>
        <v>-3.6526029409674039E-2</v>
      </c>
    </row>
    <row r="7444" spans="2:7" x14ac:dyDescent="0.2">
      <c r="B7444" s="149"/>
      <c r="C7444" s="61"/>
      <c r="D7444" t="e">
        <f t="shared" si="123"/>
        <v>#DIV/0!</v>
      </c>
      <c r="E7444" t="e">
        <f>Table2[[#This Row],[Return]]</f>
        <v>#VALUE!</v>
      </c>
      <c r="F7444">
        <v>7442</v>
      </c>
      <c r="G7444">
        <f t="shared" ca="1" si="122"/>
        <v>4.0508327927322285E-2</v>
      </c>
    </row>
    <row r="7445" spans="2:7" x14ac:dyDescent="0.2">
      <c r="B7445" s="149"/>
      <c r="C7445" s="61"/>
      <c r="D7445" t="e">
        <f t="shared" si="123"/>
        <v>#DIV/0!</v>
      </c>
      <c r="E7445" t="e">
        <f>Table2[[#This Row],[Return]]</f>
        <v>#VALUE!</v>
      </c>
      <c r="F7445">
        <v>7443</v>
      </c>
      <c r="G7445">
        <f t="shared" ca="1" si="122"/>
        <v>-0.10647240187252446</v>
      </c>
    </row>
    <row r="7446" spans="2:7" x14ac:dyDescent="0.2">
      <c r="B7446" s="149"/>
      <c r="C7446" s="61"/>
      <c r="D7446" t="e">
        <f t="shared" si="123"/>
        <v>#DIV/0!</v>
      </c>
      <c r="E7446" t="e">
        <f>Table2[[#This Row],[Return]]</f>
        <v>#VALUE!</v>
      </c>
      <c r="F7446">
        <v>7444</v>
      </c>
      <c r="G7446">
        <f t="shared" ca="1" si="122"/>
        <v>7.4490615032243874E-3</v>
      </c>
    </row>
    <row r="7447" spans="2:7" x14ac:dyDescent="0.2">
      <c r="B7447" s="149"/>
      <c r="C7447" s="61"/>
      <c r="D7447" t="e">
        <f t="shared" si="123"/>
        <v>#DIV/0!</v>
      </c>
      <c r="E7447" t="e">
        <f>Table2[[#This Row],[Return]]</f>
        <v>#VALUE!</v>
      </c>
      <c r="F7447">
        <v>7445</v>
      </c>
      <c r="G7447">
        <f t="shared" ca="1" si="122"/>
        <v>1.6204942704883745E-2</v>
      </c>
    </row>
    <row r="7448" spans="2:7" x14ac:dyDescent="0.2">
      <c r="B7448" s="149"/>
      <c r="C7448" s="61"/>
      <c r="D7448" t="e">
        <f t="shared" si="123"/>
        <v>#DIV/0!</v>
      </c>
      <c r="E7448" t="e">
        <f>Table2[[#This Row],[Return]]</f>
        <v>#VALUE!</v>
      </c>
      <c r="F7448">
        <v>7446</v>
      </c>
      <c r="G7448">
        <f t="shared" ca="1" si="122"/>
        <v>-3.9119796485160195E-2</v>
      </c>
    </row>
    <row r="7449" spans="2:7" x14ac:dyDescent="0.2">
      <c r="B7449" s="149"/>
      <c r="C7449" s="61"/>
      <c r="D7449" t="e">
        <f t="shared" si="123"/>
        <v>#DIV/0!</v>
      </c>
      <c r="E7449" t="e">
        <f>Table2[[#This Row],[Return]]</f>
        <v>#VALUE!</v>
      </c>
      <c r="F7449">
        <v>7447</v>
      </c>
      <c r="G7449">
        <f t="shared" ca="1" si="122"/>
        <v>-1.3878954228414904E-2</v>
      </c>
    </row>
    <row r="7450" spans="2:7" x14ac:dyDescent="0.2">
      <c r="B7450" s="149"/>
      <c r="C7450" s="61"/>
      <c r="D7450" t="e">
        <f t="shared" si="123"/>
        <v>#DIV/0!</v>
      </c>
      <c r="E7450" t="e">
        <f>Table2[[#This Row],[Return]]</f>
        <v>#VALUE!</v>
      </c>
      <c r="F7450">
        <v>7448</v>
      </c>
      <c r="G7450">
        <f t="shared" ca="1" si="122"/>
        <v>1.4302201688838849E-2</v>
      </c>
    </row>
    <row r="7451" spans="2:7" x14ac:dyDescent="0.2">
      <c r="B7451" s="149"/>
      <c r="C7451" s="61"/>
      <c r="D7451" t="e">
        <f t="shared" si="123"/>
        <v>#DIV/0!</v>
      </c>
      <c r="E7451" t="e">
        <f>Table2[[#This Row],[Return]]</f>
        <v>#VALUE!</v>
      </c>
      <c r="F7451">
        <v>7449</v>
      </c>
      <c r="G7451">
        <f t="shared" ca="1" si="122"/>
        <v>-3.3632982887503195E-3</v>
      </c>
    </row>
    <row r="7452" spans="2:7" x14ac:dyDescent="0.2">
      <c r="B7452" s="149"/>
      <c r="C7452" s="61"/>
      <c r="D7452" t="e">
        <f t="shared" si="123"/>
        <v>#DIV/0!</v>
      </c>
      <c r="E7452" t="e">
        <f>Table2[[#This Row],[Return]]</f>
        <v>#VALUE!</v>
      </c>
      <c r="F7452">
        <v>7450</v>
      </c>
      <c r="G7452">
        <f t="shared" ca="1" si="122"/>
        <v>3.9884928960761276E-2</v>
      </c>
    </row>
    <row r="7453" spans="2:7" x14ac:dyDescent="0.2">
      <c r="B7453" s="149"/>
      <c r="C7453" s="61"/>
      <c r="D7453" t="e">
        <f t="shared" si="123"/>
        <v>#DIV/0!</v>
      </c>
      <c r="E7453" t="e">
        <f>Table2[[#This Row],[Return]]</f>
        <v>#VALUE!</v>
      </c>
      <c r="F7453">
        <v>7451</v>
      </c>
      <c r="G7453">
        <f t="shared" ca="1" si="122"/>
        <v>9.1377442448642224E-3</v>
      </c>
    </row>
    <row r="7454" spans="2:7" x14ac:dyDescent="0.2">
      <c r="B7454" s="149"/>
      <c r="C7454" s="61"/>
      <c r="D7454" t="e">
        <f t="shared" si="123"/>
        <v>#DIV/0!</v>
      </c>
      <c r="E7454" t="e">
        <f>Table2[[#This Row],[Return]]</f>
        <v>#VALUE!</v>
      </c>
      <c r="F7454">
        <v>7452</v>
      </c>
      <c r="G7454">
        <f t="shared" ca="1" si="122"/>
        <v>6.9820244725589231E-2</v>
      </c>
    </row>
    <row r="7455" spans="2:7" x14ac:dyDescent="0.2">
      <c r="B7455" s="149"/>
      <c r="C7455" s="61"/>
      <c r="D7455" t="e">
        <f t="shared" si="123"/>
        <v>#DIV/0!</v>
      </c>
      <c r="E7455" t="e">
        <f>Table2[[#This Row],[Return]]</f>
        <v>#VALUE!</v>
      </c>
      <c r="F7455">
        <v>7453</v>
      </c>
      <c r="G7455">
        <f t="shared" ca="1" si="122"/>
        <v>-6.2977927332170114E-2</v>
      </c>
    </row>
    <row r="7456" spans="2:7" x14ac:dyDescent="0.2">
      <c r="B7456" s="149"/>
      <c r="C7456" s="61"/>
      <c r="D7456" t="e">
        <f t="shared" si="123"/>
        <v>#DIV/0!</v>
      </c>
      <c r="E7456" t="e">
        <f>Table2[[#This Row],[Return]]</f>
        <v>#VALUE!</v>
      </c>
      <c r="F7456">
        <v>7454</v>
      </c>
      <c r="G7456">
        <f t="shared" ca="1" si="122"/>
        <v>-5.3185322883471442E-2</v>
      </c>
    </row>
    <row r="7457" spans="2:7" x14ac:dyDescent="0.2">
      <c r="B7457" s="149"/>
      <c r="C7457" s="61"/>
      <c r="D7457" t="e">
        <f t="shared" si="123"/>
        <v>#DIV/0!</v>
      </c>
      <c r="E7457" t="e">
        <f>Table2[[#This Row],[Return]]</f>
        <v>#VALUE!</v>
      </c>
      <c r="F7457">
        <v>7455</v>
      </c>
      <c r="G7457">
        <f t="shared" ca="1" si="122"/>
        <v>-1.3418496738564895E-2</v>
      </c>
    </row>
    <row r="7458" spans="2:7" x14ac:dyDescent="0.2">
      <c r="B7458" s="149"/>
      <c r="C7458" s="61"/>
      <c r="D7458" t="e">
        <f t="shared" si="123"/>
        <v>#DIV/0!</v>
      </c>
      <c r="E7458" t="e">
        <f>Table2[[#This Row],[Return]]</f>
        <v>#VALUE!</v>
      </c>
      <c r="F7458">
        <v>7456</v>
      </c>
      <c r="G7458">
        <f t="shared" ca="1" si="122"/>
        <v>4.2120489949740283E-2</v>
      </c>
    </row>
    <row r="7459" spans="2:7" x14ac:dyDescent="0.2">
      <c r="B7459" s="149"/>
      <c r="C7459" s="61"/>
      <c r="D7459" t="e">
        <f t="shared" si="123"/>
        <v>#DIV/0!</v>
      </c>
      <c r="E7459" t="e">
        <f>Table2[[#This Row],[Return]]</f>
        <v>#VALUE!</v>
      </c>
      <c r="F7459">
        <v>7457</v>
      </c>
      <c r="G7459">
        <f t="shared" ca="1" si="122"/>
        <v>2.7449005248465219E-2</v>
      </c>
    </row>
    <row r="7460" spans="2:7" x14ac:dyDescent="0.2">
      <c r="B7460" s="149"/>
      <c r="C7460" s="61"/>
      <c r="D7460" t="e">
        <f t="shared" si="123"/>
        <v>#DIV/0!</v>
      </c>
      <c r="E7460" t="e">
        <f>Table2[[#This Row],[Return]]</f>
        <v>#VALUE!</v>
      </c>
      <c r="F7460">
        <v>7458</v>
      </c>
      <c r="G7460">
        <f t="shared" ca="1" si="122"/>
        <v>-4.0345351949444823E-2</v>
      </c>
    </row>
    <row r="7461" spans="2:7" x14ac:dyDescent="0.2">
      <c r="B7461" s="149"/>
      <c r="C7461" s="61"/>
      <c r="D7461" t="e">
        <f t="shared" si="123"/>
        <v>#DIV/0!</v>
      </c>
      <c r="E7461" t="e">
        <f>Table2[[#This Row],[Return]]</f>
        <v>#VALUE!</v>
      </c>
      <c r="F7461">
        <v>7459</v>
      </c>
      <c r="G7461">
        <f t="shared" ca="1" si="122"/>
        <v>-5.1332769366300231E-5</v>
      </c>
    </row>
    <row r="7462" spans="2:7" x14ac:dyDescent="0.2">
      <c r="B7462" s="149"/>
      <c r="C7462" s="61"/>
      <c r="D7462" t="e">
        <f t="shared" si="123"/>
        <v>#DIV/0!</v>
      </c>
      <c r="E7462" t="e">
        <f>Table2[[#This Row],[Return]]</f>
        <v>#VALUE!</v>
      </c>
      <c r="F7462">
        <v>7460</v>
      </c>
      <c r="G7462">
        <f t="shared" ca="1" si="122"/>
        <v>-6.16094935699203E-2</v>
      </c>
    </row>
    <row r="7463" spans="2:7" x14ac:dyDescent="0.2">
      <c r="B7463" s="149"/>
      <c r="C7463" s="61"/>
      <c r="D7463" t="e">
        <f t="shared" si="123"/>
        <v>#DIV/0!</v>
      </c>
      <c r="E7463" t="e">
        <f>Table2[[#This Row],[Return]]</f>
        <v>#VALUE!</v>
      </c>
      <c r="F7463">
        <v>7461</v>
      </c>
      <c r="G7463">
        <f t="shared" ca="1" si="122"/>
        <v>0.10177256780472954</v>
      </c>
    </row>
    <row r="7464" spans="2:7" x14ac:dyDescent="0.2">
      <c r="B7464" s="149"/>
      <c r="C7464" s="61"/>
      <c r="D7464" t="e">
        <f t="shared" si="123"/>
        <v>#DIV/0!</v>
      </c>
      <c r="E7464" t="e">
        <f>Table2[[#This Row],[Return]]</f>
        <v>#VALUE!</v>
      </c>
      <c r="F7464">
        <v>7462</v>
      </c>
      <c r="G7464">
        <f t="shared" ca="1" si="122"/>
        <v>-2.3154404122144659E-2</v>
      </c>
    </row>
    <row r="7465" spans="2:7" x14ac:dyDescent="0.2">
      <c r="B7465" s="149"/>
      <c r="C7465" s="61"/>
      <c r="D7465" t="e">
        <f t="shared" si="123"/>
        <v>#DIV/0!</v>
      </c>
      <c r="E7465" t="e">
        <f>Table2[[#This Row],[Return]]</f>
        <v>#VALUE!</v>
      </c>
      <c r="F7465">
        <v>7463</v>
      </c>
      <c r="G7465">
        <f t="shared" ca="1" si="122"/>
        <v>-2.249030614844565E-2</v>
      </c>
    </row>
    <row r="7466" spans="2:7" x14ac:dyDescent="0.2">
      <c r="B7466" s="149"/>
      <c r="C7466" s="61"/>
      <c r="D7466" t="e">
        <f t="shared" si="123"/>
        <v>#DIV/0!</v>
      </c>
      <c r="E7466" t="e">
        <f>Table2[[#This Row],[Return]]</f>
        <v>#VALUE!</v>
      </c>
      <c r="F7466">
        <v>7464</v>
      </c>
      <c r="G7466">
        <f t="shared" ca="1" si="122"/>
        <v>3.1167411573302359E-2</v>
      </c>
    </row>
    <row r="7467" spans="2:7" x14ac:dyDescent="0.2">
      <c r="B7467" s="149"/>
      <c r="C7467" s="61"/>
      <c r="D7467" t="e">
        <f t="shared" si="123"/>
        <v>#DIV/0!</v>
      </c>
      <c r="E7467" t="e">
        <f>Table2[[#This Row],[Return]]</f>
        <v>#VALUE!</v>
      </c>
      <c r="F7467">
        <v>7465</v>
      </c>
      <c r="G7467">
        <f t="shared" ca="1" si="122"/>
        <v>-1.0728972306064316E-2</v>
      </c>
    </row>
    <row r="7468" spans="2:7" x14ac:dyDescent="0.2">
      <c r="B7468" s="149"/>
      <c r="C7468" s="61"/>
      <c r="D7468" t="e">
        <f t="shared" si="123"/>
        <v>#DIV/0!</v>
      </c>
      <c r="E7468" t="e">
        <f>Table2[[#This Row],[Return]]</f>
        <v>#VALUE!</v>
      </c>
      <c r="F7468">
        <v>7466</v>
      </c>
      <c r="G7468">
        <f t="shared" ca="1" si="122"/>
        <v>-4.5078599294583598E-2</v>
      </c>
    </row>
    <row r="7469" spans="2:7" x14ac:dyDescent="0.2">
      <c r="B7469" s="149"/>
      <c r="C7469" s="61"/>
      <c r="D7469" t="e">
        <f t="shared" si="123"/>
        <v>#DIV/0!</v>
      </c>
      <c r="E7469" t="e">
        <f>Table2[[#This Row],[Return]]</f>
        <v>#VALUE!</v>
      </c>
      <c r="F7469">
        <v>7467</v>
      </c>
      <c r="G7469">
        <f t="shared" ca="1" si="122"/>
        <v>-2.7740604520838968E-2</v>
      </c>
    </row>
    <row r="7470" spans="2:7" x14ac:dyDescent="0.2">
      <c r="B7470" s="149"/>
      <c r="C7470" s="61"/>
      <c r="D7470" t="e">
        <f t="shared" si="123"/>
        <v>#DIV/0!</v>
      </c>
      <c r="E7470" t="e">
        <f>Table2[[#This Row],[Return]]</f>
        <v>#VALUE!</v>
      </c>
      <c r="F7470">
        <v>7468</v>
      </c>
      <c r="G7470">
        <f t="shared" ca="1" si="122"/>
        <v>-1.0286220537564589E-2</v>
      </c>
    </row>
    <row r="7471" spans="2:7" x14ac:dyDescent="0.2">
      <c r="B7471" s="149"/>
      <c r="C7471" s="61"/>
      <c r="D7471" t="e">
        <f t="shared" si="123"/>
        <v>#DIV/0!</v>
      </c>
      <c r="E7471" t="e">
        <f>Table2[[#This Row],[Return]]</f>
        <v>#VALUE!</v>
      </c>
      <c r="F7471">
        <v>7469</v>
      </c>
      <c r="G7471">
        <f t="shared" ca="1" si="122"/>
        <v>5.4338463830158411E-2</v>
      </c>
    </row>
    <row r="7472" spans="2:7" x14ac:dyDescent="0.2">
      <c r="B7472" s="149"/>
      <c r="C7472" s="61"/>
      <c r="D7472" t="e">
        <f t="shared" si="123"/>
        <v>#DIV/0!</v>
      </c>
      <c r="E7472" t="e">
        <f>Table2[[#This Row],[Return]]</f>
        <v>#VALUE!</v>
      </c>
      <c r="F7472">
        <v>7470</v>
      </c>
      <c r="G7472">
        <f t="shared" ca="1" si="122"/>
        <v>-6.8667327250856039E-3</v>
      </c>
    </row>
    <row r="7473" spans="2:7" x14ac:dyDescent="0.2">
      <c r="B7473" s="149"/>
      <c r="C7473" s="61"/>
      <c r="D7473" t="e">
        <f t="shared" si="123"/>
        <v>#DIV/0!</v>
      </c>
      <c r="E7473" t="e">
        <f>Table2[[#This Row],[Return]]</f>
        <v>#VALUE!</v>
      </c>
      <c r="F7473">
        <v>7471</v>
      </c>
      <c r="G7473">
        <f t="shared" ca="1" si="122"/>
        <v>-4.3082373039671308E-2</v>
      </c>
    </row>
    <row r="7474" spans="2:7" x14ac:dyDescent="0.2">
      <c r="B7474" s="149"/>
      <c r="C7474" s="61"/>
      <c r="D7474" t="e">
        <f t="shared" si="123"/>
        <v>#DIV/0!</v>
      </c>
      <c r="E7474" t="e">
        <f>Table2[[#This Row],[Return]]</f>
        <v>#VALUE!</v>
      </c>
      <c r="F7474">
        <v>7472</v>
      </c>
      <c r="G7474">
        <f t="shared" ca="1" si="122"/>
        <v>-4.2403381439259723E-2</v>
      </c>
    </row>
    <row r="7475" spans="2:7" x14ac:dyDescent="0.2">
      <c r="B7475" s="149"/>
      <c r="C7475" s="61"/>
      <c r="D7475" t="e">
        <f t="shared" si="123"/>
        <v>#DIV/0!</v>
      </c>
      <c r="E7475" t="e">
        <f>Table2[[#This Row],[Return]]</f>
        <v>#VALUE!</v>
      </c>
      <c r="F7475">
        <v>7473</v>
      </c>
      <c r="G7475">
        <f t="shared" ca="1" si="122"/>
        <v>2.4147615583019299E-3</v>
      </c>
    </row>
    <row r="7476" spans="2:7" x14ac:dyDescent="0.2">
      <c r="B7476" s="149"/>
      <c r="C7476" s="61"/>
      <c r="D7476" t="e">
        <f t="shared" si="123"/>
        <v>#DIV/0!</v>
      </c>
      <c r="E7476" t="e">
        <f>Table2[[#This Row],[Return]]</f>
        <v>#VALUE!</v>
      </c>
      <c r="F7476">
        <v>7474</v>
      </c>
      <c r="G7476">
        <f t="shared" ca="1" si="122"/>
        <v>-5.8474497354638402E-3</v>
      </c>
    </row>
    <row r="7477" spans="2:7" x14ac:dyDescent="0.2">
      <c r="B7477" s="149"/>
      <c r="C7477" s="61"/>
      <c r="D7477" t="e">
        <f t="shared" si="123"/>
        <v>#DIV/0!</v>
      </c>
      <c r="E7477" t="e">
        <f>Table2[[#This Row],[Return]]</f>
        <v>#VALUE!</v>
      </c>
      <c r="F7477">
        <v>7475</v>
      </c>
      <c r="G7477">
        <f t="shared" ca="1" si="122"/>
        <v>-6.4815184588026872E-3</v>
      </c>
    </row>
    <row r="7478" spans="2:7" x14ac:dyDescent="0.2">
      <c r="B7478" s="149"/>
      <c r="C7478" s="61"/>
      <c r="D7478" t="e">
        <f t="shared" si="123"/>
        <v>#DIV/0!</v>
      </c>
      <c r="E7478" t="e">
        <f>Table2[[#This Row],[Return]]</f>
        <v>#VALUE!</v>
      </c>
      <c r="F7478">
        <v>7476</v>
      </c>
      <c r="G7478">
        <f t="shared" ca="1" si="122"/>
        <v>1.783390193363401E-3</v>
      </c>
    </row>
    <row r="7479" spans="2:7" x14ac:dyDescent="0.2">
      <c r="B7479" s="149"/>
      <c r="C7479" s="61"/>
      <c r="D7479" t="e">
        <f t="shared" si="123"/>
        <v>#DIV/0!</v>
      </c>
      <c r="E7479" t="e">
        <f>Table2[[#This Row],[Return]]</f>
        <v>#VALUE!</v>
      </c>
      <c r="F7479">
        <v>7477</v>
      </c>
      <c r="G7479">
        <f t="shared" ca="1" si="122"/>
        <v>-1.1617775170528402E-2</v>
      </c>
    </row>
    <row r="7480" spans="2:7" x14ac:dyDescent="0.2">
      <c r="B7480" s="149"/>
      <c r="C7480" s="61"/>
      <c r="D7480" t="e">
        <f t="shared" si="123"/>
        <v>#DIV/0!</v>
      </c>
      <c r="E7480" t="e">
        <f>Table2[[#This Row],[Return]]</f>
        <v>#VALUE!</v>
      </c>
      <c r="F7480">
        <v>7478</v>
      </c>
      <c r="G7480">
        <f t="shared" ca="1" si="122"/>
        <v>1.5732156905149737E-2</v>
      </c>
    </row>
    <row r="7481" spans="2:7" x14ac:dyDescent="0.2">
      <c r="B7481" s="149"/>
      <c r="C7481" s="61"/>
      <c r="D7481" t="e">
        <f t="shared" si="123"/>
        <v>#DIV/0!</v>
      </c>
      <c r="E7481" t="e">
        <f>Table2[[#This Row],[Return]]</f>
        <v>#VALUE!</v>
      </c>
      <c r="F7481">
        <v>7479</v>
      </c>
      <c r="G7481">
        <f t="shared" ca="1" si="122"/>
        <v>-2.8486497794746761E-2</v>
      </c>
    </row>
    <row r="7482" spans="2:7" x14ac:dyDescent="0.2">
      <c r="B7482" s="149"/>
      <c r="C7482" s="61"/>
      <c r="D7482" t="e">
        <f t="shared" si="123"/>
        <v>#DIV/0!</v>
      </c>
      <c r="E7482" t="e">
        <f>Table2[[#This Row],[Return]]</f>
        <v>#VALUE!</v>
      </c>
      <c r="F7482">
        <v>7480</v>
      </c>
      <c r="G7482">
        <f t="shared" ca="1" si="122"/>
        <v>4.6065089824348919E-2</v>
      </c>
    </row>
    <row r="7483" spans="2:7" x14ac:dyDescent="0.2">
      <c r="B7483" s="149"/>
      <c r="C7483" s="61"/>
      <c r="D7483" t="e">
        <f t="shared" si="123"/>
        <v>#DIV/0!</v>
      </c>
      <c r="E7483" t="e">
        <f>Table2[[#This Row],[Return]]</f>
        <v>#VALUE!</v>
      </c>
      <c r="F7483">
        <v>7481</v>
      </c>
      <c r="G7483">
        <f t="shared" ca="1" si="122"/>
        <v>-9.7642196337229814E-2</v>
      </c>
    </row>
    <row r="7484" spans="2:7" x14ac:dyDescent="0.2">
      <c r="B7484" s="149"/>
      <c r="C7484" s="61"/>
      <c r="D7484" t="e">
        <f t="shared" si="123"/>
        <v>#DIV/0!</v>
      </c>
      <c r="E7484" t="e">
        <f>Table2[[#This Row],[Return]]</f>
        <v>#VALUE!</v>
      </c>
      <c r="F7484">
        <v>7482</v>
      </c>
      <c r="G7484">
        <f t="shared" ca="1" si="122"/>
        <v>-4.8873852004548456E-3</v>
      </c>
    </row>
    <row r="7485" spans="2:7" x14ac:dyDescent="0.2">
      <c r="B7485" s="149"/>
      <c r="C7485" s="61"/>
      <c r="D7485" t="e">
        <f t="shared" si="123"/>
        <v>#DIV/0!</v>
      </c>
      <c r="E7485" t="e">
        <f>Table2[[#This Row],[Return]]</f>
        <v>#VALUE!</v>
      </c>
      <c r="F7485">
        <v>7483</v>
      </c>
      <c r="G7485">
        <f t="shared" ca="1" si="122"/>
        <v>-4.3779825126572846E-3</v>
      </c>
    </row>
    <row r="7486" spans="2:7" x14ac:dyDescent="0.2">
      <c r="B7486" s="149"/>
      <c r="C7486" s="61"/>
      <c r="D7486" t="e">
        <f t="shared" si="123"/>
        <v>#DIV/0!</v>
      </c>
      <c r="E7486" t="e">
        <f>Table2[[#This Row],[Return]]</f>
        <v>#VALUE!</v>
      </c>
      <c r="F7486">
        <v>7484</v>
      </c>
      <c r="G7486">
        <f t="shared" ca="1" si="122"/>
        <v>1.4625379262480641E-2</v>
      </c>
    </row>
    <row r="7487" spans="2:7" x14ac:dyDescent="0.2">
      <c r="B7487" s="149"/>
      <c r="C7487" s="61"/>
      <c r="D7487" t="e">
        <f t="shared" si="123"/>
        <v>#DIV/0!</v>
      </c>
      <c r="E7487" t="e">
        <f>Table2[[#This Row],[Return]]</f>
        <v>#VALUE!</v>
      </c>
      <c r="F7487">
        <v>7485</v>
      </c>
      <c r="G7487">
        <f t="shared" ca="1" si="122"/>
        <v>5.5242899863345477E-2</v>
      </c>
    </row>
    <row r="7488" spans="2:7" x14ac:dyDescent="0.2">
      <c r="B7488" s="149"/>
      <c r="C7488" s="61"/>
      <c r="D7488" t="e">
        <f t="shared" si="123"/>
        <v>#DIV/0!</v>
      </c>
      <c r="E7488" t="e">
        <f>Table2[[#This Row],[Return]]</f>
        <v>#VALUE!</v>
      </c>
      <c r="F7488">
        <v>7486</v>
      </c>
      <c r="G7488">
        <f t="shared" ca="1" si="122"/>
        <v>4.6421588350765743E-2</v>
      </c>
    </row>
    <row r="7489" spans="2:7" x14ac:dyDescent="0.2">
      <c r="B7489" s="149"/>
      <c r="C7489" s="61"/>
      <c r="D7489" t="e">
        <f t="shared" si="123"/>
        <v>#DIV/0!</v>
      </c>
      <c r="E7489" t="e">
        <f>Table2[[#This Row],[Return]]</f>
        <v>#VALUE!</v>
      </c>
      <c r="F7489">
        <v>7487</v>
      </c>
      <c r="G7489">
        <f t="shared" ca="1" si="122"/>
        <v>5.3640318855211554E-2</v>
      </c>
    </row>
    <row r="7490" spans="2:7" x14ac:dyDescent="0.2">
      <c r="B7490" s="149"/>
      <c r="C7490" s="61"/>
      <c r="D7490" t="e">
        <f t="shared" si="123"/>
        <v>#DIV/0!</v>
      </c>
      <c r="E7490" t="e">
        <f>Table2[[#This Row],[Return]]</f>
        <v>#VALUE!</v>
      </c>
      <c r="F7490">
        <v>7488</v>
      </c>
      <c r="G7490">
        <f t="shared" ca="1" si="122"/>
        <v>3.4696717989486002E-2</v>
      </c>
    </row>
    <row r="7491" spans="2:7" x14ac:dyDescent="0.2">
      <c r="B7491" s="149"/>
      <c r="C7491" s="61"/>
      <c r="D7491" t="e">
        <f t="shared" si="123"/>
        <v>#DIV/0!</v>
      </c>
      <c r="E7491" t="e">
        <f>Table2[[#This Row],[Return]]</f>
        <v>#VALUE!</v>
      </c>
      <c r="F7491">
        <v>7489</v>
      </c>
      <c r="G7491">
        <f t="shared" ref="G7491:G7554" ca="1" si="124">_xlfn.NORM.INV(RAND(),$N$5,$N$6)</f>
        <v>7.4053040506791663E-3</v>
      </c>
    </row>
    <row r="7492" spans="2:7" x14ac:dyDescent="0.2">
      <c r="B7492" s="149"/>
      <c r="C7492" s="61"/>
      <c r="D7492" t="e">
        <f t="shared" si="123"/>
        <v>#DIV/0!</v>
      </c>
      <c r="E7492" t="e">
        <f>Table2[[#This Row],[Return]]</f>
        <v>#VALUE!</v>
      </c>
      <c r="F7492">
        <v>7490</v>
      </c>
      <c r="G7492">
        <f t="shared" ca="1" si="124"/>
        <v>4.8814411005199008E-3</v>
      </c>
    </row>
    <row r="7493" spans="2:7" x14ac:dyDescent="0.2">
      <c r="B7493" s="149"/>
      <c r="C7493" s="61"/>
      <c r="D7493" t="e">
        <f t="shared" si="123"/>
        <v>#DIV/0!</v>
      </c>
      <c r="E7493" t="e">
        <f>Table2[[#This Row],[Return]]</f>
        <v>#VALUE!</v>
      </c>
      <c r="F7493">
        <v>7491</v>
      </c>
      <c r="G7493">
        <f t="shared" ca="1" si="124"/>
        <v>4.8101241707821721E-2</v>
      </c>
    </row>
    <row r="7494" spans="2:7" x14ac:dyDescent="0.2">
      <c r="B7494" s="149"/>
      <c r="C7494" s="61"/>
      <c r="D7494" t="e">
        <f t="shared" si="123"/>
        <v>#DIV/0!</v>
      </c>
      <c r="E7494" t="e">
        <f>Table2[[#This Row],[Return]]</f>
        <v>#VALUE!</v>
      </c>
      <c r="F7494">
        <v>7492</v>
      </c>
      <c r="G7494">
        <f t="shared" ca="1" si="124"/>
        <v>2.0001574758780397E-2</v>
      </c>
    </row>
    <row r="7495" spans="2:7" x14ac:dyDescent="0.2">
      <c r="B7495" s="149"/>
      <c r="C7495" s="61"/>
      <c r="D7495" t="e">
        <f t="shared" si="123"/>
        <v>#DIV/0!</v>
      </c>
      <c r="E7495" t="e">
        <f>Table2[[#This Row],[Return]]</f>
        <v>#VALUE!</v>
      </c>
      <c r="F7495">
        <v>7493</v>
      </c>
      <c r="G7495">
        <f t="shared" ca="1" si="124"/>
        <v>1.1565704908155552E-2</v>
      </c>
    </row>
    <row r="7496" spans="2:7" x14ac:dyDescent="0.2">
      <c r="B7496" s="149"/>
      <c r="C7496" s="61"/>
      <c r="D7496" t="e">
        <f t="shared" si="123"/>
        <v>#DIV/0!</v>
      </c>
      <c r="E7496" t="e">
        <f>Table2[[#This Row],[Return]]</f>
        <v>#VALUE!</v>
      </c>
      <c r="F7496">
        <v>7494</v>
      </c>
      <c r="G7496">
        <f t="shared" ca="1" si="124"/>
        <v>-6.3864312698872522E-2</v>
      </c>
    </row>
    <row r="7497" spans="2:7" x14ac:dyDescent="0.2">
      <c r="B7497" s="149"/>
      <c r="C7497" s="61"/>
      <c r="D7497" t="e">
        <f t="shared" si="123"/>
        <v>#DIV/0!</v>
      </c>
      <c r="E7497" t="e">
        <f>Table2[[#This Row],[Return]]</f>
        <v>#VALUE!</v>
      </c>
      <c r="F7497">
        <v>7495</v>
      </c>
      <c r="G7497">
        <f t="shared" ca="1" si="124"/>
        <v>-2.245897862463269E-2</v>
      </c>
    </row>
    <row r="7498" spans="2:7" x14ac:dyDescent="0.2">
      <c r="B7498" s="149"/>
      <c r="C7498" s="61"/>
      <c r="D7498" t="e">
        <f t="shared" si="123"/>
        <v>#DIV/0!</v>
      </c>
      <c r="E7498" t="e">
        <f>Table2[[#This Row],[Return]]</f>
        <v>#VALUE!</v>
      </c>
      <c r="F7498">
        <v>7496</v>
      </c>
      <c r="G7498">
        <f t="shared" ca="1" si="124"/>
        <v>4.9691279318893201E-2</v>
      </c>
    </row>
    <row r="7499" spans="2:7" x14ac:dyDescent="0.2">
      <c r="B7499" s="149"/>
      <c r="C7499" s="61"/>
      <c r="D7499" t="e">
        <f t="shared" si="123"/>
        <v>#DIV/0!</v>
      </c>
      <c r="E7499" t="e">
        <f>Table2[[#This Row],[Return]]</f>
        <v>#VALUE!</v>
      </c>
      <c r="F7499">
        <v>7497</v>
      </c>
      <c r="G7499">
        <f t="shared" ca="1" si="124"/>
        <v>-2.1943688194266456E-2</v>
      </c>
    </row>
    <row r="7500" spans="2:7" x14ac:dyDescent="0.2">
      <c r="B7500" s="149"/>
      <c r="C7500" s="61"/>
      <c r="D7500" t="e">
        <f t="shared" si="123"/>
        <v>#DIV/0!</v>
      </c>
      <c r="E7500" t="e">
        <f>Table2[[#This Row],[Return]]</f>
        <v>#VALUE!</v>
      </c>
      <c r="F7500">
        <v>7498</v>
      </c>
      <c r="G7500">
        <f t="shared" ca="1" si="124"/>
        <v>-4.5157660677002994E-3</v>
      </c>
    </row>
    <row r="7501" spans="2:7" x14ac:dyDescent="0.2">
      <c r="B7501" s="149"/>
      <c r="C7501" s="61"/>
      <c r="D7501" t="e">
        <f t="shared" si="123"/>
        <v>#DIV/0!</v>
      </c>
      <c r="E7501" t="e">
        <f>Table2[[#This Row],[Return]]</f>
        <v>#VALUE!</v>
      </c>
      <c r="F7501">
        <v>7499</v>
      </c>
      <c r="G7501">
        <f t="shared" ca="1" si="124"/>
        <v>2.9872261437012194E-2</v>
      </c>
    </row>
    <row r="7502" spans="2:7" x14ac:dyDescent="0.2">
      <c r="B7502" s="149"/>
      <c r="C7502" s="61"/>
      <c r="D7502" t="e">
        <f t="shared" si="123"/>
        <v>#DIV/0!</v>
      </c>
      <c r="E7502" t="e">
        <f>Table2[[#This Row],[Return]]</f>
        <v>#VALUE!</v>
      </c>
      <c r="F7502">
        <v>7500</v>
      </c>
      <c r="G7502">
        <f t="shared" ca="1" si="124"/>
        <v>4.0895138026635892E-2</v>
      </c>
    </row>
    <row r="7503" spans="2:7" x14ac:dyDescent="0.2">
      <c r="B7503" s="149"/>
      <c r="C7503" s="61"/>
      <c r="D7503" t="e">
        <f t="shared" si="123"/>
        <v>#DIV/0!</v>
      </c>
      <c r="E7503" t="e">
        <f>Table2[[#This Row],[Return]]</f>
        <v>#VALUE!</v>
      </c>
      <c r="F7503">
        <v>7501</v>
      </c>
      <c r="G7503">
        <f t="shared" ca="1" si="124"/>
        <v>5.0817964267391704E-3</v>
      </c>
    </row>
    <row r="7504" spans="2:7" x14ac:dyDescent="0.2">
      <c r="B7504" s="149"/>
      <c r="C7504" s="61"/>
      <c r="D7504" t="e">
        <f t="shared" si="123"/>
        <v>#DIV/0!</v>
      </c>
      <c r="E7504" t="e">
        <f>Table2[[#This Row],[Return]]</f>
        <v>#VALUE!</v>
      </c>
      <c r="F7504">
        <v>7502</v>
      </c>
      <c r="G7504">
        <f t="shared" ca="1" si="124"/>
        <v>-4.058134695265038E-2</v>
      </c>
    </row>
    <row r="7505" spans="2:7" x14ac:dyDescent="0.2">
      <c r="B7505" s="149"/>
      <c r="C7505" s="61"/>
      <c r="D7505" t="e">
        <f t="shared" si="123"/>
        <v>#DIV/0!</v>
      </c>
      <c r="E7505" t="e">
        <f>Table2[[#This Row],[Return]]</f>
        <v>#VALUE!</v>
      </c>
      <c r="F7505">
        <v>7503</v>
      </c>
      <c r="G7505">
        <f t="shared" ca="1" si="124"/>
        <v>-2.1630622671771332E-2</v>
      </c>
    </row>
    <row r="7506" spans="2:7" x14ac:dyDescent="0.2">
      <c r="B7506" s="149"/>
      <c r="C7506" s="61"/>
      <c r="D7506" t="e">
        <f t="shared" ref="D7506:D7569" si="125">(C7506-C7507)/C7507</f>
        <v>#DIV/0!</v>
      </c>
      <c r="E7506" t="e">
        <f>Table2[[#This Row],[Return]]</f>
        <v>#VALUE!</v>
      </c>
      <c r="F7506">
        <v>7504</v>
      </c>
      <c r="G7506">
        <f t="shared" ca="1" si="124"/>
        <v>-7.2975442566690724E-2</v>
      </c>
    </row>
    <row r="7507" spans="2:7" x14ac:dyDescent="0.2">
      <c r="B7507" s="149"/>
      <c r="C7507" s="61"/>
      <c r="D7507" t="e">
        <f t="shared" si="125"/>
        <v>#DIV/0!</v>
      </c>
      <c r="E7507" t="e">
        <f>Table2[[#This Row],[Return]]</f>
        <v>#VALUE!</v>
      </c>
      <c r="F7507">
        <v>7505</v>
      </c>
      <c r="G7507">
        <f t="shared" ca="1" si="124"/>
        <v>-4.3565537293102155E-2</v>
      </c>
    </row>
    <row r="7508" spans="2:7" x14ac:dyDescent="0.2">
      <c r="B7508" s="149"/>
      <c r="C7508" s="61"/>
      <c r="D7508" t="e">
        <f t="shared" si="125"/>
        <v>#DIV/0!</v>
      </c>
      <c r="E7508" t="e">
        <f>Table2[[#This Row],[Return]]</f>
        <v>#VALUE!</v>
      </c>
      <c r="F7508">
        <v>7506</v>
      </c>
      <c r="G7508">
        <f t="shared" ca="1" si="124"/>
        <v>-3.0519893466258337E-2</v>
      </c>
    </row>
    <row r="7509" spans="2:7" x14ac:dyDescent="0.2">
      <c r="B7509" s="149"/>
      <c r="C7509" s="61"/>
      <c r="D7509" t="e">
        <f t="shared" si="125"/>
        <v>#DIV/0!</v>
      </c>
      <c r="E7509" t="e">
        <f>Table2[[#This Row],[Return]]</f>
        <v>#VALUE!</v>
      </c>
      <c r="F7509">
        <v>7507</v>
      </c>
      <c r="G7509">
        <f t="shared" ca="1" si="124"/>
        <v>-2.6341713765886711E-3</v>
      </c>
    </row>
    <row r="7510" spans="2:7" x14ac:dyDescent="0.2">
      <c r="B7510" s="149"/>
      <c r="C7510" s="61"/>
      <c r="D7510" t="e">
        <f t="shared" si="125"/>
        <v>#DIV/0!</v>
      </c>
      <c r="E7510" t="e">
        <f>Table2[[#This Row],[Return]]</f>
        <v>#VALUE!</v>
      </c>
      <c r="F7510">
        <v>7508</v>
      </c>
      <c r="G7510">
        <f t="shared" ca="1" si="124"/>
        <v>-3.04141023882644E-3</v>
      </c>
    </row>
    <row r="7511" spans="2:7" x14ac:dyDescent="0.2">
      <c r="B7511" s="149"/>
      <c r="C7511" s="61"/>
      <c r="D7511" t="e">
        <f t="shared" si="125"/>
        <v>#DIV/0!</v>
      </c>
      <c r="E7511" t="e">
        <f>Table2[[#This Row],[Return]]</f>
        <v>#VALUE!</v>
      </c>
      <c r="F7511">
        <v>7509</v>
      </c>
      <c r="G7511">
        <f t="shared" ca="1" si="124"/>
        <v>7.1584219077331316E-3</v>
      </c>
    </row>
    <row r="7512" spans="2:7" x14ac:dyDescent="0.2">
      <c r="B7512" s="149"/>
      <c r="C7512" s="61"/>
      <c r="D7512" t="e">
        <f t="shared" si="125"/>
        <v>#DIV/0!</v>
      </c>
      <c r="E7512" t="e">
        <f>Table2[[#This Row],[Return]]</f>
        <v>#VALUE!</v>
      </c>
      <c r="F7512">
        <v>7510</v>
      </c>
      <c r="G7512">
        <f t="shared" ca="1" si="124"/>
        <v>1.3124492537856258E-2</v>
      </c>
    </row>
    <row r="7513" spans="2:7" x14ac:dyDescent="0.2">
      <c r="B7513" s="149"/>
      <c r="C7513" s="61"/>
      <c r="D7513" t="e">
        <f t="shared" si="125"/>
        <v>#DIV/0!</v>
      </c>
      <c r="E7513" t="e">
        <f>Table2[[#This Row],[Return]]</f>
        <v>#VALUE!</v>
      </c>
      <c r="F7513">
        <v>7511</v>
      </c>
      <c r="G7513">
        <f t="shared" ca="1" si="124"/>
        <v>4.7630273307764509E-2</v>
      </c>
    </row>
    <row r="7514" spans="2:7" x14ac:dyDescent="0.2">
      <c r="B7514" s="149"/>
      <c r="C7514" s="61"/>
      <c r="D7514" t="e">
        <f t="shared" si="125"/>
        <v>#DIV/0!</v>
      </c>
      <c r="E7514" t="e">
        <f>Table2[[#This Row],[Return]]</f>
        <v>#VALUE!</v>
      </c>
      <c r="F7514">
        <v>7512</v>
      </c>
      <c r="G7514">
        <f t="shared" ca="1" si="124"/>
        <v>-2.406730312771474E-2</v>
      </c>
    </row>
    <row r="7515" spans="2:7" x14ac:dyDescent="0.2">
      <c r="B7515" s="149"/>
      <c r="C7515" s="61"/>
      <c r="D7515" t="e">
        <f t="shared" si="125"/>
        <v>#DIV/0!</v>
      </c>
      <c r="E7515" t="e">
        <f>Table2[[#This Row],[Return]]</f>
        <v>#VALUE!</v>
      </c>
      <c r="F7515">
        <v>7513</v>
      </c>
      <c r="G7515">
        <f t="shared" ca="1" si="124"/>
        <v>-6.5105754803283745E-3</v>
      </c>
    </row>
    <row r="7516" spans="2:7" x14ac:dyDescent="0.2">
      <c r="B7516" s="149"/>
      <c r="C7516" s="61"/>
      <c r="D7516" t="e">
        <f t="shared" si="125"/>
        <v>#DIV/0!</v>
      </c>
      <c r="E7516" t="e">
        <f>Table2[[#This Row],[Return]]</f>
        <v>#VALUE!</v>
      </c>
      <c r="F7516">
        <v>7514</v>
      </c>
      <c r="G7516">
        <f t="shared" ca="1" si="124"/>
        <v>7.5773946071717335E-2</v>
      </c>
    </row>
    <row r="7517" spans="2:7" x14ac:dyDescent="0.2">
      <c r="B7517" s="149"/>
      <c r="C7517" s="61"/>
      <c r="D7517" t="e">
        <f t="shared" si="125"/>
        <v>#DIV/0!</v>
      </c>
      <c r="E7517" t="e">
        <f>Table2[[#This Row],[Return]]</f>
        <v>#VALUE!</v>
      </c>
      <c r="F7517">
        <v>7515</v>
      </c>
      <c r="G7517">
        <f t="shared" ca="1" si="124"/>
        <v>-3.50289323276839E-2</v>
      </c>
    </row>
    <row r="7518" spans="2:7" x14ac:dyDescent="0.2">
      <c r="B7518" s="149"/>
      <c r="C7518" s="61"/>
      <c r="D7518" t="e">
        <f t="shared" si="125"/>
        <v>#DIV/0!</v>
      </c>
      <c r="E7518" t="e">
        <f>Table2[[#This Row],[Return]]</f>
        <v>#VALUE!</v>
      </c>
      <c r="F7518">
        <v>7516</v>
      </c>
      <c r="G7518">
        <f t="shared" ca="1" si="124"/>
        <v>-1.7458703726073978E-2</v>
      </c>
    </row>
    <row r="7519" spans="2:7" x14ac:dyDescent="0.2">
      <c r="B7519" s="149"/>
      <c r="C7519" s="61"/>
      <c r="D7519" t="e">
        <f t="shared" si="125"/>
        <v>#DIV/0!</v>
      </c>
      <c r="E7519" t="e">
        <f>Table2[[#This Row],[Return]]</f>
        <v>#VALUE!</v>
      </c>
      <c r="F7519">
        <v>7517</v>
      </c>
      <c r="G7519">
        <f t="shared" ca="1" si="124"/>
        <v>-3.3954889643297501E-2</v>
      </c>
    </row>
    <row r="7520" spans="2:7" x14ac:dyDescent="0.2">
      <c r="B7520" s="149"/>
      <c r="C7520" s="61"/>
      <c r="D7520" t="e">
        <f t="shared" si="125"/>
        <v>#DIV/0!</v>
      </c>
      <c r="E7520" t="e">
        <f>Table2[[#This Row],[Return]]</f>
        <v>#VALUE!</v>
      </c>
      <c r="F7520">
        <v>7518</v>
      </c>
      <c r="G7520">
        <f t="shared" ca="1" si="124"/>
        <v>-1.5882632907568129E-2</v>
      </c>
    </row>
    <row r="7521" spans="2:7" x14ac:dyDescent="0.2">
      <c r="B7521" s="149"/>
      <c r="C7521" s="61"/>
      <c r="D7521" t="e">
        <f t="shared" si="125"/>
        <v>#DIV/0!</v>
      </c>
      <c r="E7521" t="e">
        <f>Table2[[#This Row],[Return]]</f>
        <v>#VALUE!</v>
      </c>
      <c r="F7521">
        <v>7519</v>
      </c>
      <c r="G7521">
        <f t="shared" ca="1" si="124"/>
        <v>2.7737853082029952E-2</v>
      </c>
    </row>
    <row r="7522" spans="2:7" x14ac:dyDescent="0.2">
      <c r="B7522" s="149"/>
      <c r="C7522" s="61"/>
      <c r="D7522" t="e">
        <f t="shared" si="125"/>
        <v>#DIV/0!</v>
      </c>
      <c r="E7522" t="e">
        <f>Table2[[#This Row],[Return]]</f>
        <v>#VALUE!</v>
      </c>
      <c r="F7522">
        <v>7520</v>
      </c>
      <c r="G7522">
        <f t="shared" ca="1" si="124"/>
        <v>-2.128449278960598E-2</v>
      </c>
    </row>
    <row r="7523" spans="2:7" x14ac:dyDescent="0.2">
      <c r="B7523" s="149"/>
      <c r="C7523" s="61"/>
      <c r="D7523" t="e">
        <f t="shared" si="125"/>
        <v>#DIV/0!</v>
      </c>
      <c r="E7523" t="e">
        <f>Table2[[#This Row],[Return]]</f>
        <v>#VALUE!</v>
      </c>
      <c r="F7523">
        <v>7521</v>
      </c>
      <c r="G7523">
        <f t="shared" ca="1" si="124"/>
        <v>2.9685391000712168E-2</v>
      </c>
    </row>
    <row r="7524" spans="2:7" x14ac:dyDescent="0.2">
      <c r="B7524" s="149"/>
      <c r="C7524" s="61"/>
      <c r="D7524" t="e">
        <f t="shared" si="125"/>
        <v>#DIV/0!</v>
      </c>
      <c r="E7524" t="e">
        <f>Table2[[#This Row],[Return]]</f>
        <v>#VALUE!</v>
      </c>
      <c r="F7524">
        <v>7522</v>
      </c>
      <c r="G7524">
        <f t="shared" ca="1" si="124"/>
        <v>-7.4198480671804068E-2</v>
      </c>
    </row>
    <row r="7525" spans="2:7" x14ac:dyDescent="0.2">
      <c r="B7525" s="149"/>
      <c r="C7525" s="61"/>
      <c r="D7525" t="e">
        <f t="shared" si="125"/>
        <v>#DIV/0!</v>
      </c>
      <c r="E7525" t="e">
        <f>Table2[[#This Row],[Return]]</f>
        <v>#VALUE!</v>
      </c>
      <c r="F7525">
        <v>7523</v>
      </c>
      <c r="G7525">
        <f t="shared" ca="1" si="124"/>
        <v>-3.5028802526753625E-2</v>
      </c>
    </row>
    <row r="7526" spans="2:7" x14ac:dyDescent="0.2">
      <c r="B7526" s="149"/>
      <c r="C7526" s="61"/>
      <c r="D7526" t="e">
        <f t="shared" si="125"/>
        <v>#DIV/0!</v>
      </c>
      <c r="E7526" t="e">
        <f>Table2[[#This Row],[Return]]</f>
        <v>#VALUE!</v>
      </c>
      <c r="F7526">
        <v>7524</v>
      </c>
      <c r="G7526">
        <f t="shared" ca="1" si="124"/>
        <v>-1.1783291587272498E-3</v>
      </c>
    </row>
    <row r="7527" spans="2:7" x14ac:dyDescent="0.2">
      <c r="B7527" s="149"/>
      <c r="C7527" s="61"/>
      <c r="D7527" t="e">
        <f t="shared" si="125"/>
        <v>#DIV/0!</v>
      </c>
      <c r="E7527" t="e">
        <f>Table2[[#This Row],[Return]]</f>
        <v>#VALUE!</v>
      </c>
      <c r="F7527">
        <v>7525</v>
      </c>
      <c r="G7527">
        <f t="shared" ca="1" si="124"/>
        <v>-4.6119653937597725E-2</v>
      </c>
    </row>
    <row r="7528" spans="2:7" x14ac:dyDescent="0.2">
      <c r="B7528" s="149"/>
      <c r="C7528" s="61"/>
      <c r="D7528" t="e">
        <f t="shared" si="125"/>
        <v>#DIV/0!</v>
      </c>
      <c r="E7528" t="e">
        <f>Table2[[#This Row],[Return]]</f>
        <v>#VALUE!</v>
      </c>
      <c r="F7528">
        <v>7526</v>
      </c>
      <c r="G7528">
        <f t="shared" ca="1" si="124"/>
        <v>-4.8235460664525385E-3</v>
      </c>
    </row>
    <row r="7529" spans="2:7" x14ac:dyDescent="0.2">
      <c r="B7529" s="149"/>
      <c r="C7529" s="61"/>
      <c r="D7529" t="e">
        <f t="shared" si="125"/>
        <v>#DIV/0!</v>
      </c>
      <c r="E7529" t="e">
        <f>Table2[[#This Row],[Return]]</f>
        <v>#VALUE!</v>
      </c>
      <c r="F7529">
        <v>7527</v>
      </c>
      <c r="G7529">
        <f t="shared" ca="1" si="124"/>
        <v>-6.352512178071959E-2</v>
      </c>
    </row>
    <row r="7530" spans="2:7" x14ac:dyDescent="0.2">
      <c r="B7530" s="149"/>
      <c r="C7530" s="61"/>
      <c r="D7530" t="e">
        <f t="shared" si="125"/>
        <v>#DIV/0!</v>
      </c>
      <c r="E7530" t="e">
        <f>Table2[[#This Row],[Return]]</f>
        <v>#VALUE!</v>
      </c>
      <c r="F7530">
        <v>7528</v>
      </c>
      <c r="G7530">
        <f t="shared" ca="1" si="124"/>
        <v>-2.8506511299834045E-2</v>
      </c>
    </row>
    <row r="7531" spans="2:7" x14ac:dyDescent="0.2">
      <c r="B7531" s="149"/>
      <c r="C7531" s="61"/>
      <c r="D7531" t="e">
        <f t="shared" si="125"/>
        <v>#DIV/0!</v>
      </c>
      <c r="E7531" t="e">
        <f>Table2[[#This Row],[Return]]</f>
        <v>#VALUE!</v>
      </c>
      <c r="F7531">
        <v>7529</v>
      </c>
      <c r="G7531">
        <f t="shared" ca="1" si="124"/>
        <v>3.3524120773985026E-2</v>
      </c>
    </row>
    <row r="7532" spans="2:7" x14ac:dyDescent="0.2">
      <c r="B7532" s="149"/>
      <c r="C7532" s="61"/>
      <c r="D7532" t="e">
        <f t="shared" si="125"/>
        <v>#DIV/0!</v>
      </c>
      <c r="E7532" t="e">
        <f>Table2[[#This Row],[Return]]</f>
        <v>#VALUE!</v>
      </c>
      <c r="F7532">
        <v>7530</v>
      </c>
      <c r="G7532">
        <f t="shared" ca="1" si="124"/>
        <v>3.2833758469762955E-2</v>
      </c>
    </row>
    <row r="7533" spans="2:7" x14ac:dyDescent="0.2">
      <c r="B7533" s="149"/>
      <c r="C7533" s="61"/>
      <c r="D7533" t="e">
        <f t="shared" si="125"/>
        <v>#DIV/0!</v>
      </c>
      <c r="E7533" t="e">
        <f>Table2[[#This Row],[Return]]</f>
        <v>#VALUE!</v>
      </c>
      <c r="F7533">
        <v>7531</v>
      </c>
      <c r="G7533">
        <f t="shared" ca="1" si="124"/>
        <v>-2.2345646917715685E-2</v>
      </c>
    </row>
    <row r="7534" spans="2:7" x14ac:dyDescent="0.2">
      <c r="B7534" s="149"/>
      <c r="C7534" s="61"/>
      <c r="D7534" t="e">
        <f t="shared" si="125"/>
        <v>#DIV/0!</v>
      </c>
      <c r="E7534" t="e">
        <f>Table2[[#This Row],[Return]]</f>
        <v>#VALUE!</v>
      </c>
      <c r="F7534">
        <v>7532</v>
      </c>
      <c r="G7534">
        <f t="shared" ca="1" si="124"/>
        <v>-2.6972018885732769E-2</v>
      </c>
    </row>
    <row r="7535" spans="2:7" x14ac:dyDescent="0.2">
      <c r="B7535" s="149"/>
      <c r="C7535" s="61"/>
      <c r="D7535" t="e">
        <f t="shared" si="125"/>
        <v>#DIV/0!</v>
      </c>
      <c r="E7535" t="e">
        <f>Table2[[#This Row],[Return]]</f>
        <v>#VALUE!</v>
      </c>
      <c r="F7535">
        <v>7533</v>
      </c>
      <c r="G7535">
        <f t="shared" ca="1" si="124"/>
        <v>3.6226477543713123E-2</v>
      </c>
    </row>
    <row r="7536" spans="2:7" x14ac:dyDescent="0.2">
      <c r="B7536" s="149"/>
      <c r="C7536" s="61"/>
      <c r="D7536" t="e">
        <f t="shared" si="125"/>
        <v>#DIV/0!</v>
      </c>
      <c r="E7536" t="e">
        <f>Table2[[#This Row],[Return]]</f>
        <v>#VALUE!</v>
      </c>
      <c r="F7536">
        <v>7534</v>
      </c>
      <c r="G7536">
        <f t="shared" ca="1" si="124"/>
        <v>4.1315622406588232E-2</v>
      </c>
    </row>
    <row r="7537" spans="2:7" x14ac:dyDescent="0.2">
      <c r="B7537" s="149"/>
      <c r="C7537" s="61"/>
      <c r="D7537" t="e">
        <f t="shared" si="125"/>
        <v>#DIV/0!</v>
      </c>
      <c r="E7537" t="e">
        <f>Table2[[#This Row],[Return]]</f>
        <v>#VALUE!</v>
      </c>
      <c r="F7537">
        <v>7535</v>
      </c>
      <c r="G7537">
        <f t="shared" ca="1" si="124"/>
        <v>6.4292130014822757E-2</v>
      </c>
    </row>
    <row r="7538" spans="2:7" x14ac:dyDescent="0.2">
      <c r="B7538" s="149"/>
      <c r="C7538" s="61"/>
      <c r="D7538" t="e">
        <f t="shared" si="125"/>
        <v>#DIV/0!</v>
      </c>
      <c r="E7538" t="e">
        <f>Table2[[#This Row],[Return]]</f>
        <v>#VALUE!</v>
      </c>
      <c r="F7538">
        <v>7536</v>
      </c>
      <c r="G7538">
        <f t="shared" ca="1" si="124"/>
        <v>2.9448766221784821E-2</v>
      </c>
    </row>
    <row r="7539" spans="2:7" x14ac:dyDescent="0.2">
      <c r="B7539" s="149"/>
      <c r="C7539" s="61"/>
      <c r="D7539" t="e">
        <f t="shared" si="125"/>
        <v>#DIV/0!</v>
      </c>
      <c r="E7539" t="e">
        <f>Table2[[#This Row],[Return]]</f>
        <v>#VALUE!</v>
      </c>
      <c r="F7539">
        <v>7537</v>
      </c>
      <c r="G7539">
        <f t="shared" ca="1" si="124"/>
        <v>-7.9811807685133823E-4</v>
      </c>
    </row>
    <row r="7540" spans="2:7" x14ac:dyDescent="0.2">
      <c r="B7540" s="149"/>
      <c r="C7540" s="61"/>
      <c r="D7540" t="e">
        <f t="shared" si="125"/>
        <v>#DIV/0!</v>
      </c>
      <c r="E7540" t="e">
        <f>Table2[[#This Row],[Return]]</f>
        <v>#VALUE!</v>
      </c>
      <c r="F7540">
        <v>7538</v>
      </c>
      <c r="G7540">
        <f t="shared" ca="1" si="124"/>
        <v>-8.1214384316572307E-3</v>
      </c>
    </row>
    <row r="7541" spans="2:7" x14ac:dyDescent="0.2">
      <c r="B7541" s="149"/>
      <c r="C7541" s="61"/>
      <c r="D7541" t="e">
        <f t="shared" si="125"/>
        <v>#DIV/0!</v>
      </c>
      <c r="E7541" t="e">
        <f>Table2[[#This Row],[Return]]</f>
        <v>#VALUE!</v>
      </c>
      <c r="F7541">
        <v>7539</v>
      </c>
      <c r="G7541">
        <f t="shared" ca="1" si="124"/>
        <v>-4.4173093534091587E-2</v>
      </c>
    </row>
    <row r="7542" spans="2:7" x14ac:dyDescent="0.2">
      <c r="B7542" s="149"/>
      <c r="C7542" s="61"/>
      <c r="D7542" t="e">
        <f t="shared" si="125"/>
        <v>#DIV/0!</v>
      </c>
      <c r="E7542" t="e">
        <f>Table2[[#This Row],[Return]]</f>
        <v>#VALUE!</v>
      </c>
      <c r="F7542">
        <v>7540</v>
      </c>
      <c r="G7542">
        <f t="shared" ca="1" si="124"/>
        <v>5.5819388643211107E-2</v>
      </c>
    </row>
    <row r="7543" spans="2:7" x14ac:dyDescent="0.2">
      <c r="B7543" s="149"/>
      <c r="C7543" s="61"/>
      <c r="D7543" t="e">
        <f t="shared" si="125"/>
        <v>#DIV/0!</v>
      </c>
      <c r="E7543" t="e">
        <f>Table2[[#This Row],[Return]]</f>
        <v>#VALUE!</v>
      </c>
      <c r="F7543">
        <v>7541</v>
      </c>
      <c r="G7543">
        <f t="shared" ca="1" si="124"/>
        <v>6.1454758912043959E-2</v>
      </c>
    </row>
    <row r="7544" spans="2:7" x14ac:dyDescent="0.2">
      <c r="B7544" s="149"/>
      <c r="C7544" s="61"/>
      <c r="D7544" t="e">
        <f t="shared" si="125"/>
        <v>#DIV/0!</v>
      </c>
      <c r="E7544" t="e">
        <f>Table2[[#This Row],[Return]]</f>
        <v>#VALUE!</v>
      </c>
      <c r="F7544">
        <v>7542</v>
      </c>
      <c r="G7544">
        <f t="shared" ca="1" si="124"/>
        <v>4.3106227396517274E-2</v>
      </c>
    </row>
    <row r="7545" spans="2:7" x14ac:dyDescent="0.2">
      <c r="B7545" s="149"/>
      <c r="C7545" s="61"/>
      <c r="D7545" t="e">
        <f t="shared" si="125"/>
        <v>#DIV/0!</v>
      </c>
      <c r="E7545" t="e">
        <f>Table2[[#This Row],[Return]]</f>
        <v>#VALUE!</v>
      </c>
      <c r="F7545">
        <v>7543</v>
      </c>
      <c r="G7545">
        <f t="shared" ca="1" si="124"/>
        <v>-4.5602089088736121E-2</v>
      </c>
    </row>
    <row r="7546" spans="2:7" x14ac:dyDescent="0.2">
      <c r="B7546" s="149"/>
      <c r="C7546" s="61"/>
      <c r="D7546" t="e">
        <f t="shared" si="125"/>
        <v>#DIV/0!</v>
      </c>
      <c r="E7546" t="e">
        <f>Table2[[#This Row],[Return]]</f>
        <v>#VALUE!</v>
      </c>
      <c r="F7546">
        <v>7544</v>
      </c>
      <c r="G7546">
        <f t="shared" ca="1" si="124"/>
        <v>-1.7044558815867753E-2</v>
      </c>
    </row>
    <row r="7547" spans="2:7" x14ac:dyDescent="0.2">
      <c r="B7547" s="149"/>
      <c r="C7547" s="61"/>
      <c r="D7547" t="e">
        <f t="shared" si="125"/>
        <v>#DIV/0!</v>
      </c>
      <c r="E7547" t="e">
        <f>Table2[[#This Row],[Return]]</f>
        <v>#VALUE!</v>
      </c>
      <c r="F7547">
        <v>7545</v>
      </c>
      <c r="G7547">
        <f t="shared" ca="1" si="124"/>
        <v>2.4319053954840991E-2</v>
      </c>
    </row>
    <row r="7548" spans="2:7" x14ac:dyDescent="0.2">
      <c r="B7548" s="149"/>
      <c r="C7548" s="61"/>
      <c r="D7548" t="e">
        <f t="shared" si="125"/>
        <v>#DIV/0!</v>
      </c>
      <c r="E7548" t="e">
        <f>Table2[[#This Row],[Return]]</f>
        <v>#VALUE!</v>
      </c>
      <c r="F7548">
        <v>7546</v>
      </c>
      <c r="G7548">
        <f t="shared" ca="1" si="124"/>
        <v>-1.0525321932938304E-2</v>
      </c>
    </row>
    <row r="7549" spans="2:7" x14ac:dyDescent="0.2">
      <c r="B7549" s="149"/>
      <c r="C7549" s="61"/>
      <c r="D7549" t="e">
        <f t="shared" si="125"/>
        <v>#DIV/0!</v>
      </c>
      <c r="E7549" t="e">
        <f>Table2[[#This Row],[Return]]</f>
        <v>#VALUE!</v>
      </c>
      <c r="F7549">
        <v>7547</v>
      </c>
      <c r="G7549">
        <f t="shared" ca="1" si="124"/>
        <v>-7.0742815607076816E-3</v>
      </c>
    </row>
    <row r="7550" spans="2:7" x14ac:dyDescent="0.2">
      <c r="B7550" s="149"/>
      <c r="C7550" s="61"/>
      <c r="D7550" t="e">
        <f t="shared" si="125"/>
        <v>#DIV/0!</v>
      </c>
      <c r="E7550" t="e">
        <f>Table2[[#This Row],[Return]]</f>
        <v>#VALUE!</v>
      </c>
      <c r="F7550">
        <v>7548</v>
      </c>
      <c r="G7550">
        <f t="shared" ca="1" si="124"/>
        <v>7.9709343194175192E-2</v>
      </c>
    </row>
    <row r="7551" spans="2:7" x14ac:dyDescent="0.2">
      <c r="B7551" s="149"/>
      <c r="C7551" s="61"/>
      <c r="D7551" t="e">
        <f t="shared" si="125"/>
        <v>#DIV/0!</v>
      </c>
      <c r="E7551" t="e">
        <f>Table2[[#This Row],[Return]]</f>
        <v>#VALUE!</v>
      </c>
      <c r="F7551">
        <v>7549</v>
      </c>
      <c r="G7551">
        <f t="shared" ca="1" si="124"/>
        <v>-1.3058167081675518E-2</v>
      </c>
    </row>
    <row r="7552" spans="2:7" x14ac:dyDescent="0.2">
      <c r="B7552" s="149"/>
      <c r="C7552" s="61"/>
      <c r="D7552" t="e">
        <f t="shared" si="125"/>
        <v>#DIV/0!</v>
      </c>
      <c r="E7552" t="e">
        <f>Table2[[#This Row],[Return]]</f>
        <v>#VALUE!</v>
      </c>
      <c r="F7552">
        <v>7550</v>
      </c>
      <c r="G7552">
        <f t="shared" ca="1" si="124"/>
        <v>1.3134684669919895E-2</v>
      </c>
    </row>
    <row r="7553" spans="2:7" x14ac:dyDescent="0.2">
      <c r="B7553" s="149"/>
      <c r="C7553" s="61"/>
      <c r="D7553" t="e">
        <f t="shared" si="125"/>
        <v>#DIV/0!</v>
      </c>
      <c r="E7553" t="e">
        <f>Table2[[#This Row],[Return]]</f>
        <v>#VALUE!</v>
      </c>
      <c r="F7553">
        <v>7551</v>
      </c>
      <c r="G7553">
        <f t="shared" ca="1" si="124"/>
        <v>5.1867439947392471E-2</v>
      </c>
    </row>
    <row r="7554" spans="2:7" x14ac:dyDescent="0.2">
      <c r="B7554" s="149"/>
      <c r="C7554" s="61"/>
      <c r="D7554" t="e">
        <f t="shared" si="125"/>
        <v>#DIV/0!</v>
      </c>
      <c r="E7554" t="e">
        <f>Table2[[#This Row],[Return]]</f>
        <v>#VALUE!</v>
      </c>
      <c r="F7554">
        <v>7552</v>
      </c>
      <c r="G7554">
        <f t="shared" ca="1" si="124"/>
        <v>3.1927125758776155E-3</v>
      </c>
    </row>
    <row r="7555" spans="2:7" x14ac:dyDescent="0.2">
      <c r="B7555" s="149"/>
      <c r="C7555" s="61"/>
      <c r="D7555" t="e">
        <f t="shared" si="125"/>
        <v>#DIV/0!</v>
      </c>
      <c r="E7555" t="e">
        <f>Table2[[#This Row],[Return]]</f>
        <v>#VALUE!</v>
      </c>
      <c r="F7555">
        <v>7553</v>
      </c>
      <c r="G7555">
        <f t="shared" ref="G7555:G7618" ca="1" si="126">_xlfn.NORM.INV(RAND(),$N$5,$N$6)</f>
        <v>6.5169670521602163E-2</v>
      </c>
    </row>
    <row r="7556" spans="2:7" x14ac:dyDescent="0.2">
      <c r="B7556" s="149"/>
      <c r="C7556" s="61"/>
      <c r="D7556" t="e">
        <f t="shared" si="125"/>
        <v>#DIV/0!</v>
      </c>
      <c r="E7556" t="e">
        <f>Table2[[#This Row],[Return]]</f>
        <v>#VALUE!</v>
      </c>
      <c r="F7556">
        <v>7554</v>
      </c>
      <c r="G7556">
        <f t="shared" ca="1" si="126"/>
        <v>8.3384803575998589E-2</v>
      </c>
    </row>
    <row r="7557" spans="2:7" x14ac:dyDescent="0.2">
      <c r="B7557" s="149"/>
      <c r="C7557" s="61"/>
      <c r="D7557" t="e">
        <f t="shared" si="125"/>
        <v>#DIV/0!</v>
      </c>
      <c r="E7557" t="e">
        <f>Table2[[#This Row],[Return]]</f>
        <v>#VALUE!</v>
      </c>
      <c r="F7557">
        <v>7555</v>
      </c>
      <c r="G7557">
        <f t="shared" ca="1" si="126"/>
        <v>6.019259553396215E-3</v>
      </c>
    </row>
    <row r="7558" spans="2:7" x14ac:dyDescent="0.2">
      <c r="B7558" s="149"/>
      <c r="C7558" s="61"/>
      <c r="D7558" t="e">
        <f t="shared" si="125"/>
        <v>#DIV/0!</v>
      </c>
      <c r="E7558" t="e">
        <f>Table2[[#This Row],[Return]]</f>
        <v>#VALUE!</v>
      </c>
      <c r="F7558">
        <v>7556</v>
      </c>
      <c r="G7558">
        <f t="shared" ca="1" si="126"/>
        <v>-2.8215748435555764E-3</v>
      </c>
    </row>
    <row r="7559" spans="2:7" x14ac:dyDescent="0.2">
      <c r="B7559" s="149"/>
      <c r="C7559" s="61"/>
      <c r="D7559" t="e">
        <f t="shared" si="125"/>
        <v>#DIV/0!</v>
      </c>
      <c r="E7559" t="e">
        <f>Table2[[#This Row],[Return]]</f>
        <v>#VALUE!</v>
      </c>
      <c r="F7559">
        <v>7557</v>
      </c>
      <c r="G7559">
        <f t="shared" ca="1" si="126"/>
        <v>-2.7046369784846286E-2</v>
      </c>
    </row>
    <row r="7560" spans="2:7" x14ac:dyDescent="0.2">
      <c r="B7560" s="149"/>
      <c r="C7560" s="61"/>
      <c r="D7560" t="e">
        <f t="shared" si="125"/>
        <v>#DIV/0!</v>
      </c>
      <c r="E7560" t="e">
        <f>Table2[[#This Row],[Return]]</f>
        <v>#VALUE!</v>
      </c>
      <c r="F7560">
        <v>7558</v>
      </c>
      <c r="G7560">
        <f t="shared" ca="1" si="126"/>
        <v>-4.2816779677648437E-2</v>
      </c>
    </row>
    <row r="7561" spans="2:7" x14ac:dyDescent="0.2">
      <c r="B7561" s="149"/>
      <c r="C7561" s="61"/>
      <c r="D7561" t="e">
        <f t="shared" si="125"/>
        <v>#DIV/0!</v>
      </c>
      <c r="E7561" t="e">
        <f>Table2[[#This Row],[Return]]</f>
        <v>#VALUE!</v>
      </c>
      <c r="F7561">
        <v>7559</v>
      </c>
      <c r="G7561">
        <f t="shared" ca="1" si="126"/>
        <v>2.8070675850234737E-2</v>
      </c>
    </row>
    <row r="7562" spans="2:7" x14ac:dyDescent="0.2">
      <c r="B7562" s="149"/>
      <c r="C7562" s="61"/>
      <c r="D7562" t="e">
        <f t="shared" si="125"/>
        <v>#DIV/0!</v>
      </c>
      <c r="E7562" t="e">
        <f>Table2[[#This Row],[Return]]</f>
        <v>#VALUE!</v>
      </c>
      <c r="F7562">
        <v>7560</v>
      </c>
      <c r="G7562">
        <f t="shared" ca="1" si="126"/>
        <v>2.3194033472348705E-3</v>
      </c>
    </row>
    <row r="7563" spans="2:7" x14ac:dyDescent="0.2">
      <c r="B7563" s="149"/>
      <c r="C7563" s="61"/>
      <c r="D7563" t="e">
        <f t="shared" si="125"/>
        <v>#DIV/0!</v>
      </c>
      <c r="E7563" t="e">
        <f>Table2[[#This Row],[Return]]</f>
        <v>#VALUE!</v>
      </c>
      <c r="F7563">
        <v>7561</v>
      </c>
      <c r="G7563">
        <f t="shared" ca="1" si="126"/>
        <v>-4.7020537490766186E-2</v>
      </c>
    </row>
    <row r="7564" spans="2:7" x14ac:dyDescent="0.2">
      <c r="B7564" s="149"/>
      <c r="C7564" s="61"/>
      <c r="D7564" t="e">
        <f t="shared" si="125"/>
        <v>#DIV/0!</v>
      </c>
      <c r="E7564" t="e">
        <f>Table2[[#This Row],[Return]]</f>
        <v>#VALUE!</v>
      </c>
      <c r="F7564">
        <v>7562</v>
      </c>
      <c r="G7564">
        <f t="shared" ca="1" si="126"/>
        <v>-1.5471220998205019E-2</v>
      </c>
    </row>
    <row r="7565" spans="2:7" x14ac:dyDescent="0.2">
      <c r="B7565" s="149"/>
      <c r="C7565" s="61"/>
      <c r="D7565" t="e">
        <f t="shared" si="125"/>
        <v>#DIV/0!</v>
      </c>
      <c r="E7565" t="e">
        <f>Table2[[#This Row],[Return]]</f>
        <v>#VALUE!</v>
      </c>
      <c r="F7565">
        <v>7563</v>
      </c>
      <c r="G7565">
        <f t="shared" ca="1" si="126"/>
        <v>-1.3434747713133731E-2</v>
      </c>
    </row>
    <row r="7566" spans="2:7" x14ac:dyDescent="0.2">
      <c r="B7566" s="149"/>
      <c r="C7566" s="61"/>
      <c r="D7566" t="e">
        <f t="shared" si="125"/>
        <v>#DIV/0!</v>
      </c>
      <c r="E7566" t="e">
        <f>Table2[[#This Row],[Return]]</f>
        <v>#VALUE!</v>
      </c>
      <c r="F7566">
        <v>7564</v>
      </c>
      <c r="G7566">
        <f t="shared" ca="1" si="126"/>
        <v>3.1028819338529249E-2</v>
      </c>
    </row>
    <row r="7567" spans="2:7" x14ac:dyDescent="0.2">
      <c r="B7567" s="149"/>
      <c r="C7567" s="61"/>
      <c r="D7567" t="e">
        <f t="shared" si="125"/>
        <v>#DIV/0!</v>
      </c>
      <c r="E7567" t="e">
        <f>Table2[[#This Row],[Return]]</f>
        <v>#VALUE!</v>
      </c>
      <c r="F7567">
        <v>7565</v>
      </c>
      <c r="G7567">
        <f t="shared" ca="1" si="126"/>
        <v>5.6789790865819992E-2</v>
      </c>
    </row>
    <row r="7568" spans="2:7" x14ac:dyDescent="0.2">
      <c r="B7568" s="149"/>
      <c r="C7568" s="61"/>
      <c r="D7568" t="e">
        <f t="shared" si="125"/>
        <v>#DIV/0!</v>
      </c>
      <c r="E7568" t="e">
        <f>Table2[[#This Row],[Return]]</f>
        <v>#VALUE!</v>
      </c>
      <c r="F7568">
        <v>7566</v>
      </c>
      <c r="G7568">
        <f t="shared" ca="1" si="126"/>
        <v>-3.9141378941344854E-2</v>
      </c>
    </row>
    <row r="7569" spans="2:7" x14ac:dyDescent="0.2">
      <c r="B7569" s="149"/>
      <c r="C7569" s="61"/>
      <c r="D7569" t="e">
        <f t="shared" si="125"/>
        <v>#DIV/0!</v>
      </c>
      <c r="E7569" t="e">
        <f>Table2[[#This Row],[Return]]</f>
        <v>#VALUE!</v>
      </c>
      <c r="F7569">
        <v>7567</v>
      </c>
      <c r="G7569">
        <f t="shared" ca="1" si="126"/>
        <v>1.2011051751972686E-2</v>
      </c>
    </row>
    <row r="7570" spans="2:7" x14ac:dyDescent="0.2">
      <c r="B7570" s="149"/>
      <c r="C7570" s="61"/>
      <c r="D7570" t="e">
        <f t="shared" ref="D7570:D7633" si="127">(C7570-C7571)/C7571</f>
        <v>#DIV/0!</v>
      </c>
      <c r="E7570" t="e">
        <f>Table2[[#This Row],[Return]]</f>
        <v>#VALUE!</v>
      </c>
      <c r="F7570">
        <v>7568</v>
      </c>
      <c r="G7570">
        <f t="shared" ca="1" si="126"/>
        <v>-3.7945239454069891E-2</v>
      </c>
    </row>
    <row r="7571" spans="2:7" x14ac:dyDescent="0.2">
      <c r="B7571" s="149"/>
      <c r="C7571" s="61"/>
      <c r="D7571" t="e">
        <f t="shared" si="127"/>
        <v>#DIV/0!</v>
      </c>
      <c r="E7571" t="e">
        <f>Table2[[#This Row],[Return]]</f>
        <v>#VALUE!</v>
      </c>
      <c r="F7571">
        <v>7569</v>
      </c>
      <c r="G7571">
        <f t="shared" ca="1" si="126"/>
        <v>-5.1385352802304175E-3</v>
      </c>
    </row>
    <row r="7572" spans="2:7" x14ac:dyDescent="0.2">
      <c r="B7572" s="149"/>
      <c r="C7572" s="61"/>
      <c r="D7572" t="e">
        <f t="shared" si="127"/>
        <v>#DIV/0!</v>
      </c>
      <c r="E7572" t="e">
        <f>Table2[[#This Row],[Return]]</f>
        <v>#VALUE!</v>
      </c>
      <c r="F7572">
        <v>7570</v>
      </c>
      <c r="G7572">
        <f t="shared" ca="1" si="126"/>
        <v>-2.0197041504422832E-2</v>
      </c>
    </row>
    <row r="7573" spans="2:7" x14ac:dyDescent="0.2">
      <c r="B7573" s="149"/>
      <c r="C7573" s="61"/>
      <c r="D7573" t="e">
        <f t="shared" si="127"/>
        <v>#DIV/0!</v>
      </c>
      <c r="E7573" t="e">
        <f>Table2[[#This Row],[Return]]</f>
        <v>#VALUE!</v>
      </c>
      <c r="F7573">
        <v>7571</v>
      </c>
      <c r="G7573">
        <f t="shared" ca="1" si="126"/>
        <v>-3.5160198417975103E-2</v>
      </c>
    </row>
    <row r="7574" spans="2:7" x14ac:dyDescent="0.2">
      <c r="B7574" s="149"/>
      <c r="C7574" s="61"/>
      <c r="D7574" t="e">
        <f t="shared" si="127"/>
        <v>#DIV/0!</v>
      </c>
      <c r="E7574" t="e">
        <f>Table2[[#This Row],[Return]]</f>
        <v>#VALUE!</v>
      </c>
      <c r="F7574">
        <v>7572</v>
      </c>
      <c r="G7574">
        <f t="shared" ca="1" si="126"/>
        <v>3.751708147512553E-2</v>
      </c>
    </row>
    <row r="7575" spans="2:7" x14ac:dyDescent="0.2">
      <c r="B7575" s="149"/>
      <c r="C7575" s="61"/>
      <c r="D7575" t="e">
        <f t="shared" si="127"/>
        <v>#DIV/0!</v>
      </c>
      <c r="E7575" t="e">
        <f>Table2[[#This Row],[Return]]</f>
        <v>#VALUE!</v>
      </c>
      <c r="F7575">
        <v>7573</v>
      </c>
      <c r="G7575">
        <f t="shared" ca="1" si="126"/>
        <v>-1.2569359918512279E-2</v>
      </c>
    </row>
    <row r="7576" spans="2:7" x14ac:dyDescent="0.2">
      <c r="B7576" s="149"/>
      <c r="C7576" s="61"/>
      <c r="D7576" t="e">
        <f t="shared" si="127"/>
        <v>#DIV/0!</v>
      </c>
      <c r="E7576" t="e">
        <f>Table2[[#This Row],[Return]]</f>
        <v>#VALUE!</v>
      </c>
      <c r="F7576">
        <v>7574</v>
      </c>
      <c r="G7576">
        <f t="shared" ca="1" si="126"/>
        <v>-7.0603097469628201E-2</v>
      </c>
    </row>
    <row r="7577" spans="2:7" x14ac:dyDescent="0.2">
      <c r="B7577" s="149"/>
      <c r="C7577" s="61"/>
      <c r="D7577" t="e">
        <f t="shared" si="127"/>
        <v>#DIV/0!</v>
      </c>
      <c r="E7577" t="e">
        <f>Table2[[#This Row],[Return]]</f>
        <v>#VALUE!</v>
      </c>
      <c r="F7577">
        <v>7575</v>
      </c>
      <c r="G7577">
        <f t="shared" ca="1" si="126"/>
        <v>-2.858993755586136E-2</v>
      </c>
    </row>
    <row r="7578" spans="2:7" x14ac:dyDescent="0.2">
      <c r="B7578" s="149"/>
      <c r="C7578" s="61"/>
      <c r="D7578" t="e">
        <f t="shared" si="127"/>
        <v>#DIV/0!</v>
      </c>
      <c r="E7578" t="e">
        <f>Table2[[#This Row],[Return]]</f>
        <v>#VALUE!</v>
      </c>
      <c r="F7578">
        <v>7576</v>
      </c>
      <c r="G7578">
        <f t="shared" ca="1" si="126"/>
        <v>3.4383863879410587E-2</v>
      </c>
    </row>
    <row r="7579" spans="2:7" x14ac:dyDescent="0.2">
      <c r="B7579" s="149"/>
      <c r="C7579" s="61"/>
      <c r="D7579" t="e">
        <f t="shared" si="127"/>
        <v>#DIV/0!</v>
      </c>
      <c r="E7579" t="e">
        <f>Table2[[#This Row],[Return]]</f>
        <v>#VALUE!</v>
      </c>
      <c r="F7579">
        <v>7577</v>
      </c>
      <c r="G7579">
        <f t="shared" ca="1" si="126"/>
        <v>6.0292892536271958E-2</v>
      </c>
    </row>
    <row r="7580" spans="2:7" x14ac:dyDescent="0.2">
      <c r="B7580" s="149"/>
      <c r="C7580" s="61"/>
      <c r="D7580" t="e">
        <f t="shared" si="127"/>
        <v>#DIV/0!</v>
      </c>
      <c r="E7580" t="e">
        <f>Table2[[#This Row],[Return]]</f>
        <v>#VALUE!</v>
      </c>
      <c r="F7580">
        <v>7578</v>
      </c>
      <c r="G7580">
        <f t="shared" ca="1" si="126"/>
        <v>2.2135221546154441E-2</v>
      </c>
    </row>
    <row r="7581" spans="2:7" x14ac:dyDescent="0.2">
      <c r="B7581" s="149"/>
      <c r="C7581" s="61"/>
      <c r="D7581" t="e">
        <f t="shared" si="127"/>
        <v>#DIV/0!</v>
      </c>
      <c r="E7581" t="e">
        <f>Table2[[#This Row],[Return]]</f>
        <v>#VALUE!</v>
      </c>
      <c r="F7581">
        <v>7579</v>
      </c>
      <c r="G7581">
        <f t="shared" ca="1" si="126"/>
        <v>-3.6519678791654811E-2</v>
      </c>
    </row>
    <row r="7582" spans="2:7" x14ac:dyDescent="0.2">
      <c r="B7582" s="149"/>
      <c r="C7582" s="61"/>
      <c r="D7582" t="e">
        <f t="shared" si="127"/>
        <v>#DIV/0!</v>
      </c>
      <c r="E7582" t="e">
        <f>Table2[[#This Row],[Return]]</f>
        <v>#VALUE!</v>
      </c>
      <c r="F7582">
        <v>7580</v>
      </c>
      <c r="G7582">
        <f t="shared" ca="1" si="126"/>
        <v>-8.1148387074847089E-3</v>
      </c>
    </row>
    <row r="7583" spans="2:7" x14ac:dyDescent="0.2">
      <c r="B7583" s="149"/>
      <c r="C7583" s="61"/>
      <c r="D7583" t="e">
        <f t="shared" si="127"/>
        <v>#DIV/0!</v>
      </c>
      <c r="E7583" t="e">
        <f>Table2[[#This Row],[Return]]</f>
        <v>#VALUE!</v>
      </c>
      <c r="F7583">
        <v>7581</v>
      </c>
      <c r="G7583">
        <f t="shared" ca="1" si="126"/>
        <v>6.6143529866513229E-2</v>
      </c>
    </row>
    <row r="7584" spans="2:7" x14ac:dyDescent="0.2">
      <c r="B7584" s="149"/>
      <c r="C7584" s="61"/>
      <c r="D7584" t="e">
        <f t="shared" si="127"/>
        <v>#DIV/0!</v>
      </c>
      <c r="E7584" t="e">
        <f>Table2[[#This Row],[Return]]</f>
        <v>#VALUE!</v>
      </c>
      <c r="F7584">
        <v>7582</v>
      </c>
      <c r="G7584">
        <f t="shared" ca="1" si="126"/>
        <v>-1.8624798019792901E-2</v>
      </c>
    </row>
    <row r="7585" spans="2:7" x14ac:dyDescent="0.2">
      <c r="B7585" s="149"/>
      <c r="C7585" s="61"/>
      <c r="D7585" t="e">
        <f t="shared" si="127"/>
        <v>#DIV/0!</v>
      </c>
      <c r="E7585" t="e">
        <f>Table2[[#This Row],[Return]]</f>
        <v>#VALUE!</v>
      </c>
      <c r="F7585">
        <v>7583</v>
      </c>
      <c r="G7585">
        <f t="shared" ca="1" si="126"/>
        <v>2.0878481974162762E-2</v>
      </c>
    </row>
    <row r="7586" spans="2:7" x14ac:dyDescent="0.2">
      <c r="B7586" s="149"/>
      <c r="C7586" s="61"/>
      <c r="D7586" t="e">
        <f t="shared" si="127"/>
        <v>#DIV/0!</v>
      </c>
      <c r="E7586" t="e">
        <f>Table2[[#This Row],[Return]]</f>
        <v>#VALUE!</v>
      </c>
      <c r="F7586">
        <v>7584</v>
      </c>
      <c r="G7586">
        <f t="shared" ca="1" si="126"/>
        <v>-4.0167029304317044E-2</v>
      </c>
    </row>
    <row r="7587" spans="2:7" x14ac:dyDescent="0.2">
      <c r="B7587" s="149"/>
      <c r="C7587" s="61"/>
      <c r="D7587" t="e">
        <f t="shared" si="127"/>
        <v>#DIV/0!</v>
      </c>
      <c r="E7587" t="e">
        <f>Table2[[#This Row],[Return]]</f>
        <v>#VALUE!</v>
      </c>
      <c r="F7587">
        <v>7585</v>
      </c>
      <c r="G7587">
        <f t="shared" ca="1" si="126"/>
        <v>3.9648209326788586E-2</v>
      </c>
    </row>
    <row r="7588" spans="2:7" x14ac:dyDescent="0.2">
      <c r="B7588" s="149"/>
      <c r="C7588" s="61"/>
      <c r="D7588" t="e">
        <f t="shared" si="127"/>
        <v>#DIV/0!</v>
      </c>
      <c r="E7588" t="e">
        <f>Table2[[#This Row],[Return]]</f>
        <v>#VALUE!</v>
      </c>
      <c r="F7588">
        <v>7586</v>
      </c>
      <c r="G7588">
        <f t="shared" ca="1" si="126"/>
        <v>4.9185626076417389E-2</v>
      </c>
    </row>
    <row r="7589" spans="2:7" x14ac:dyDescent="0.2">
      <c r="B7589" s="149"/>
      <c r="C7589" s="61"/>
      <c r="D7589" t="e">
        <f t="shared" si="127"/>
        <v>#DIV/0!</v>
      </c>
      <c r="E7589" t="e">
        <f>Table2[[#This Row],[Return]]</f>
        <v>#VALUE!</v>
      </c>
      <c r="F7589">
        <v>7587</v>
      </c>
      <c r="G7589">
        <f t="shared" ca="1" si="126"/>
        <v>2.4670109843040199E-2</v>
      </c>
    </row>
    <row r="7590" spans="2:7" x14ac:dyDescent="0.2">
      <c r="B7590" s="149"/>
      <c r="C7590" s="61"/>
      <c r="D7590" t="e">
        <f t="shared" si="127"/>
        <v>#DIV/0!</v>
      </c>
      <c r="E7590" t="e">
        <f>Table2[[#This Row],[Return]]</f>
        <v>#VALUE!</v>
      </c>
      <c r="F7590">
        <v>7588</v>
      </c>
      <c r="G7590">
        <f t="shared" ca="1" si="126"/>
        <v>2.0102946540668451E-2</v>
      </c>
    </row>
    <row r="7591" spans="2:7" x14ac:dyDescent="0.2">
      <c r="B7591" s="149"/>
      <c r="C7591" s="61"/>
      <c r="D7591" t="e">
        <f t="shared" si="127"/>
        <v>#DIV/0!</v>
      </c>
      <c r="E7591" t="e">
        <f>Table2[[#This Row],[Return]]</f>
        <v>#VALUE!</v>
      </c>
      <c r="F7591">
        <v>7589</v>
      </c>
      <c r="G7591">
        <f t="shared" ca="1" si="126"/>
        <v>-1.9642414082284652E-2</v>
      </c>
    </row>
    <row r="7592" spans="2:7" x14ac:dyDescent="0.2">
      <c r="B7592" s="149"/>
      <c r="C7592" s="61"/>
      <c r="D7592" t="e">
        <f t="shared" si="127"/>
        <v>#DIV/0!</v>
      </c>
      <c r="E7592" t="e">
        <f>Table2[[#This Row],[Return]]</f>
        <v>#VALUE!</v>
      </c>
      <c r="F7592">
        <v>7590</v>
      </c>
      <c r="G7592">
        <f t="shared" ca="1" si="126"/>
        <v>-4.3633349895025486E-2</v>
      </c>
    </row>
    <row r="7593" spans="2:7" x14ac:dyDescent="0.2">
      <c r="B7593" s="149"/>
      <c r="C7593" s="61"/>
      <c r="D7593" t="e">
        <f t="shared" si="127"/>
        <v>#DIV/0!</v>
      </c>
      <c r="E7593" t="e">
        <f>Table2[[#This Row],[Return]]</f>
        <v>#VALUE!</v>
      </c>
      <c r="F7593">
        <v>7591</v>
      </c>
      <c r="G7593">
        <f t="shared" ca="1" si="126"/>
        <v>1.5935851528719885E-2</v>
      </c>
    </row>
    <row r="7594" spans="2:7" x14ac:dyDescent="0.2">
      <c r="B7594" s="149"/>
      <c r="C7594" s="61"/>
      <c r="D7594" t="e">
        <f t="shared" si="127"/>
        <v>#DIV/0!</v>
      </c>
      <c r="E7594" t="e">
        <f>Table2[[#This Row],[Return]]</f>
        <v>#VALUE!</v>
      </c>
      <c r="F7594">
        <v>7592</v>
      </c>
      <c r="G7594">
        <f t="shared" ca="1" si="126"/>
        <v>4.0231335802933341E-3</v>
      </c>
    </row>
    <row r="7595" spans="2:7" x14ac:dyDescent="0.2">
      <c r="B7595" s="149"/>
      <c r="C7595" s="61"/>
      <c r="D7595" t="e">
        <f t="shared" si="127"/>
        <v>#DIV/0!</v>
      </c>
      <c r="E7595" t="e">
        <f>Table2[[#This Row],[Return]]</f>
        <v>#VALUE!</v>
      </c>
      <c r="F7595">
        <v>7593</v>
      </c>
      <c r="G7595">
        <f t="shared" ca="1" si="126"/>
        <v>-3.3236334057197857E-2</v>
      </c>
    </row>
    <row r="7596" spans="2:7" x14ac:dyDescent="0.2">
      <c r="B7596" s="149"/>
      <c r="C7596" s="61"/>
      <c r="D7596" t="e">
        <f t="shared" si="127"/>
        <v>#DIV/0!</v>
      </c>
      <c r="E7596" t="e">
        <f>Table2[[#This Row],[Return]]</f>
        <v>#VALUE!</v>
      </c>
      <c r="F7596">
        <v>7594</v>
      </c>
      <c r="G7596">
        <f t="shared" ca="1" si="126"/>
        <v>-1.4880713269151E-2</v>
      </c>
    </row>
    <row r="7597" spans="2:7" x14ac:dyDescent="0.2">
      <c r="B7597" s="149"/>
      <c r="C7597" s="61"/>
      <c r="D7597" t="e">
        <f t="shared" si="127"/>
        <v>#DIV/0!</v>
      </c>
      <c r="E7597" t="e">
        <f>Table2[[#This Row],[Return]]</f>
        <v>#VALUE!</v>
      </c>
      <c r="F7597">
        <v>7595</v>
      </c>
      <c r="G7597">
        <f t="shared" ca="1" si="126"/>
        <v>3.2515883334476511E-2</v>
      </c>
    </row>
    <row r="7598" spans="2:7" x14ac:dyDescent="0.2">
      <c r="B7598" s="149"/>
      <c r="C7598" s="61"/>
      <c r="D7598" t="e">
        <f t="shared" si="127"/>
        <v>#DIV/0!</v>
      </c>
      <c r="E7598" t="e">
        <f>Table2[[#This Row],[Return]]</f>
        <v>#VALUE!</v>
      </c>
      <c r="F7598">
        <v>7596</v>
      </c>
      <c r="G7598">
        <f t="shared" ca="1" si="126"/>
        <v>-1.7067453255675453E-2</v>
      </c>
    </row>
    <row r="7599" spans="2:7" x14ac:dyDescent="0.2">
      <c r="B7599" s="149"/>
      <c r="C7599" s="61"/>
      <c r="D7599" t="e">
        <f t="shared" si="127"/>
        <v>#DIV/0!</v>
      </c>
      <c r="E7599" t="e">
        <f>Table2[[#This Row],[Return]]</f>
        <v>#VALUE!</v>
      </c>
      <c r="F7599">
        <v>7597</v>
      </c>
      <c r="G7599">
        <f t="shared" ca="1" si="126"/>
        <v>-5.4267200818358681E-2</v>
      </c>
    </row>
    <row r="7600" spans="2:7" x14ac:dyDescent="0.2">
      <c r="B7600" s="149"/>
      <c r="C7600" s="61"/>
      <c r="D7600" t="e">
        <f t="shared" si="127"/>
        <v>#DIV/0!</v>
      </c>
      <c r="E7600" t="e">
        <f>Table2[[#This Row],[Return]]</f>
        <v>#VALUE!</v>
      </c>
      <c r="F7600">
        <v>7598</v>
      </c>
      <c r="G7600">
        <f t="shared" ca="1" si="126"/>
        <v>1.5649383130274144E-3</v>
      </c>
    </row>
    <row r="7601" spans="2:7" x14ac:dyDescent="0.2">
      <c r="B7601" s="149"/>
      <c r="C7601" s="61"/>
      <c r="D7601" t="e">
        <f t="shared" si="127"/>
        <v>#DIV/0!</v>
      </c>
      <c r="E7601" t="e">
        <f>Table2[[#This Row],[Return]]</f>
        <v>#VALUE!</v>
      </c>
      <c r="F7601">
        <v>7599</v>
      </c>
      <c r="G7601">
        <f t="shared" ca="1" si="126"/>
        <v>2.7869362825910154E-2</v>
      </c>
    </row>
    <row r="7602" spans="2:7" x14ac:dyDescent="0.2">
      <c r="B7602" s="149"/>
      <c r="C7602" s="61"/>
      <c r="D7602" t="e">
        <f t="shared" si="127"/>
        <v>#DIV/0!</v>
      </c>
      <c r="E7602" t="e">
        <f>Table2[[#This Row],[Return]]</f>
        <v>#VALUE!</v>
      </c>
      <c r="F7602">
        <v>7600</v>
      </c>
      <c r="G7602">
        <f t="shared" ca="1" si="126"/>
        <v>-1.9523002624084011E-3</v>
      </c>
    </row>
    <row r="7603" spans="2:7" x14ac:dyDescent="0.2">
      <c r="B7603" s="149"/>
      <c r="C7603" s="61"/>
      <c r="D7603" t="e">
        <f t="shared" si="127"/>
        <v>#DIV/0!</v>
      </c>
      <c r="E7603" t="e">
        <f>Table2[[#This Row],[Return]]</f>
        <v>#VALUE!</v>
      </c>
      <c r="F7603">
        <v>7601</v>
      </c>
      <c r="G7603">
        <f t="shared" ca="1" si="126"/>
        <v>2.900742892307662E-2</v>
      </c>
    </row>
    <row r="7604" spans="2:7" x14ac:dyDescent="0.2">
      <c r="B7604" s="149"/>
      <c r="C7604" s="61"/>
      <c r="D7604" t="e">
        <f t="shared" si="127"/>
        <v>#DIV/0!</v>
      </c>
      <c r="E7604" t="e">
        <f>Table2[[#This Row],[Return]]</f>
        <v>#VALUE!</v>
      </c>
      <c r="F7604">
        <v>7602</v>
      </c>
      <c r="G7604">
        <f t="shared" ca="1" si="126"/>
        <v>1.2901980119489136E-2</v>
      </c>
    </row>
    <row r="7605" spans="2:7" x14ac:dyDescent="0.2">
      <c r="B7605" s="149"/>
      <c r="C7605" s="61"/>
      <c r="D7605" t="e">
        <f t="shared" si="127"/>
        <v>#DIV/0!</v>
      </c>
      <c r="E7605" t="e">
        <f>Table2[[#This Row],[Return]]</f>
        <v>#VALUE!</v>
      </c>
      <c r="F7605">
        <v>7603</v>
      </c>
      <c r="G7605">
        <f t="shared" ca="1" si="126"/>
        <v>3.6911850019140303E-2</v>
      </c>
    </row>
    <row r="7606" spans="2:7" x14ac:dyDescent="0.2">
      <c r="B7606" s="149"/>
      <c r="C7606" s="61"/>
      <c r="D7606" t="e">
        <f t="shared" si="127"/>
        <v>#DIV/0!</v>
      </c>
      <c r="E7606" t="e">
        <f>Table2[[#This Row],[Return]]</f>
        <v>#VALUE!</v>
      </c>
      <c r="F7606">
        <v>7604</v>
      </c>
      <c r="G7606">
        <f t="shared" ca="1" si="126"/>
        <v>-2.4526812025619016E-2</v>
      </c>
    </row>
    <row r="7607" spans="2:7" x14ac:dyDescent="0.2">
      <c r="B7607" s="149"/>
      <c r="C7607" s="61"/>
      <c r="D7607" t="e">
        <f t="shared" si="127"/>
        <v>#DIV/0!</v>
      </c>
      <c r="E7607" t="e">
        <f>Table2[[#This Row],[Return]]</f>
        <v>#VALUE!</v>
      </c>
      <c r="F7607">
        <v>7605</v>
      </c>
      <c r="G7607">
        <f t="shared" ca="1" si="126"/>
        <v>-3.0189731247912141E-3</v>
      </c>
    </row>
    <row r="7608" spans="2:7" x14ac:dyDescent="0.2">
      <c r="B7608" s="149"/>
      <c r="C7608" s="61"/>
      <c r="D7608" t="e">
        <f t="shared" si="127"/>
        <v>#DIV/0!</v>
      </c>
      <c r="E7608" t="e">
        <f>Table2[[#This Row],[Return]]</f>
        <v>#VALUE!</v>
      </c>
      <c r="F7608">
        <v>7606</v>
      </c>
      <c r="G7608">
        <f t="shared" ca="1" si="126"/>
        <v>-5.433606903724178E-2</v>
      </c>
    </row>
    <row r="7609" spans="2:7" x14ac:dyDescent="0.2">
      <c r="B7609" s="149"/>
      <c r="C7609" s="61"/>
      <c r="D7609" t="e">
        <f t="shared" si="127"/>
        <v>#DIV/0!</v>
      </c>
      <c r="E7609" t="e">
        <f>Table2[[#This Row],[Return]]</f>
        <v>#VALUE!</v>
      </c>
      <c r="F7609">
        <v>7607</v>
      </c>
      <c r="G7609">
        <f t="shared" ca="1" si="126"/>
        <v>-6.7433480982276472E-2</v>
      </c>
    </row>
    <row r="7610" spans="2:7" x14ac:dyDescent="0.2">
      <c r="B7610" s="149"/>
      <c r="C7610" s="61"/>
      <c r="D7610" t="e">
        <f t="shared" si="127"/>
        <v>#DIV/0!</v>
      </c>
      <c r="E7610" t="e">
        <f>Table2[[#This Row],[Return]]</f>
        <v>#VALUE!</v>
      </c>
      <c r="F7610">
        <v>7608</v>
      </c>
      <c r="G7610">
        <f t="shared" ca="1" si="126"/>
        <v>1.7140220191550353E-2</v>
      </c>
    </row>
    <row r="7611" spans="2:7" x14ac:dyDescent="0.2">
      <c r="B7611" s="149"/>
      <c r="C7611" s="61"/>
      <c r="D7611" t="e">
        <f t="shared" si="127"/>
        <v>#DIV/0!</v>
      </c>
      <c r="E7611" t="e">
        <f>Table2[[#This Row],[Return]]</f>
        <v>#VALUE!</v>
      </c>
      <c r="F7611">
        <v>7609</v>
      </c>
      <c r="G7611">
        <f t="shared" ca="1" si="126"/>
        <v>-1.9880217515831716E-2</v>
      </c>
    </row>
    <row r="7612" spans="2:7" x14ac:dyDescent="0.2">
      <c r="B7612" s="149"/>
      <c r="C7612" s="61"/>
      <c r="D7612" t="e">
        <f t="shared" si="127"/>
        <v>#DIV/0!</v>
      </c>
      <c r="E7612" t="e">
        <f>Table2[[#This Row],[Return]]</f>
        <v>#VALUE!</v>
      </c>
      <c r="F7612">
        <v>7610</v>
      </c>
      <c r="G7612">
        <f t="shared" ca="1" si="126"/>
        <v>3.8381309609752397E-2</v>
      </c>
    </row>
    <row r="7613" spans="2:7" x14ac:dyDescent="0.2">
      <c r="B7613" s="149"/>
      <c r="C7613" s="61"/>
      <c r="D7613" t="e">
        <f t="shared" si="127"/>
        <v>#DIV/0!</v>
      </c>
      <c r="E7613" t="e">
        <f>Table2[[#This Row],[Return]]</f>
        <v>#VALUE!</v>
      </c>
      <c r="F7613">
        <v>7611</v>
      </c>
      <c r="G7613">
        <f t="shared" ca="1" si="126"/>
        <v>-5.8641829962829746E-2</v>
      </c>
    </row>
    <row r="7614" spans="2:7" x14ac:dyDescent="0.2">
      <c r="B7614" s="149"/>
      <c r="C7614" s="61"/>
      <c r="D7614" t="e">
        <f t="shared" si="127"/>
        <v>#DIV/0!</v>
      </c>
      <c r="E7614" t="e">
        <f>Table2[[#This Row],[Return]]</f>
        <v>#VALUE!</v>
      </c>
      <c r="F7614">
        <v>7612</v>
      </c>
      <c r="G7614">
        <f t="shared" ca="1" si="126"/>
        <v>-5.7893439057122721E-2</v>
      </c>
    </row>
    <row r="7615" spans="2:7" x14ac:dyDescent="0.2">
      <c r="B7615" s="149"/>
      <c r="C7615" s="61"/>
      <c r="D7615" t="e">
        <f t="shared" si="127"/>
        <v>#DIV/0!</v>
      </c>
      <c r="E7615" t="e">
        <f>Table2[[#This Row],[Return]]</f>
        <v>#VALUE!</v>
      </c>
      <c r="F7615">
        <v>7613</v>
      </c>
      <c r="G7615">
        <f t="shared" ca="1" si="126"/>
        <v>-4.135040408001469E-2</v>
      </c>
    </row>
    <row r="7616" spans="2:7" x14ac:dyDescent="0.2">
      <c r="B7616" s="149"/>
      <c r="C7616" s="61"/>
      <c r="D7616" t="e">
        <f t="shared" si="127"/>
        <v>#DIV/0!</v>
      </c>
      <c r="E7616" t="e">
        <f>Table2[[#This Row],[Return]]</f>
        <v>#VALUE!</v>
      </c>
      <c r="F7616">
        <v>7614</v>
      </c>
      <c r="G7616">
        <f t="shared" ca="1" si="126"/>
        <v>5.5715946413508726E-3</v>
      </c>
    </row>
    <row r="7617" spans="2:7" x14ac:dyDescent="0.2">
      <c r="B7617" s="149"/>
      <c r="C7617" s="61"/>
      <c r="D7617" t="e">
        <f t="shared" si="127"/>
        <v>#DIV/0!</v>
      </c>
      <c r="E7617" t="e">
        <f>Table2[[#This Row],[Return]]</f>
        <v>#VALUE!</v>
      </c>
      <c r="F7617">
        <v>7615</v>
      </c>
      <c r="G7617">
        <f t="shared" ca="1" si="126"/>
        <v>6.3101677960417384E-5</v>
      </c>
    </row>
    <row r="7618" spans="2:7" x14ac:dyDescent="0.2">
      <c r="B7618" s="149"/>
      <c r="C7618" s="61"/>
      <c r="D7618" t="e">
        <f t="shared" si="127"/>
        <v>#DIV/0!</v>
      </c>
      <c r="E7618" t="e">
        <f>Table2[[#This Row],[Return]]</f>
        <v>#VALUE!</v>
      </c>
      <c r="F7618">
        <v>7616</v>
      </c>
      <c r="G7618">
        <f t="shared" ca="1" si="126"/>
        <v>-1.0963922414550289E-2</v>
      </c>
    </row>
    <row r="7619" spans="2:7" x14ac:dyDescent="0.2">
      <c r="B7619" s="149"/>
      <c r="C7619" s="61"/>
      <c r="D7619" t="e">
        <f t="shared" si="127"/>
        <v>#DIV/0!</v>
      </c>
      <c r="E7619" t="e">
        <f>Table2[[#This Row],[Return]]</f>
        <v>#VALUE!</v>
      </c>
      <c r="F7619">
        <v>7617</v>
      </c>
      <c r="G7619">
        <f t="shared" ref="G7619:G7682" ca="1" si="128">_xlfn.NORM.INV(RAND(),$N$5,$N$6)</f>
        <v>-3.4228730351401705E-2</v>
      </c>
    </row>
    <row r="7620" spans="2:7" x14ac:dyDescent="0.2">
      <c r="B7620" s="149"/>
      <c r="C7620" s="61"/>
      <c r="D7620" t="e">
        <f t="shared" si="127"/>
        <v>#DIV/0!</v>
      </c>
      <c r="E7620" t="e">
        <f>Table2[[#This Row],[Return]]</f>
        <v>#VALUE!</v>
      </c>
      <c r="F7620">
        <v>7618</v>
      </c>
      <c r="G7620">
        <f t="shared" ca="1" si="128"/>
        <v>-8.0439558798508587E-2</v>
      </c>
    </row>
    <row r="7621" spans="2:7" x14ac:dyDescent="0.2">
      <c r="B7621" s="149"/>
      <c r="C7621" s="61"/>
      <c r="D7621" t="e">
        <f t="shared" si="127"/>
        <v>#DIV/0!</v>
      </c>
      <c r="E7621" t="e">
        <f>Table2[[#This Row],[Return]]</f>
        <v>#VALUE!</v>
      </c>
      <c r="F7621">
        <v>7619</v>
      </c>
      <c r="G7621">
        <f t="shared" ca="1" si="128"/>
        <v>4.6632360665025206E-2</v>
      </c>
    </row>
    <row r="7622" spans="2:7" x14ac:dyDescent="0.2">
      <c r="B7622" s="149"/>
      <c r="C7622" s="61"/>
      <c r="D7622" t="e">
        <f t="shared" si="127"/>
        <v>#DIV/0!</v>
      </c>
      <c r="E7622" t="e">
        <f>Table2[[#This Row],[Return]]</f>
        <v>#VALUE!</v>
      </c>
      <c r="F7622">
        <v>7620</v>
      </c>
      <c r="G7622">
        <f t="shared" ca="1" si="128"/>
        <v>2.5154731544295542E-2</v>
      </c>
    </row>
    <row r="7623" spans="2:7" x14ac:dyDescent="0.2">
      <c r="B7623" s="149"/>
      <c r="C7623" s="61"/>
      <c r="D7623" t="e">
        <f t="shared" si="127"/>
        <v>#DIV/0!</v>
      </c>
      <c r="E7623" t="e">
        <f>Table2[[#This Row],[Return]]</f>
        <v>#VALUE!</v>
      </c>
      <c r="F7623">
        <v>7621</v>
      </c>
      <c r="G7623">
        <f t="shared" ca="1" si="128"/>
        <v>1.3620162815820391E-5</v>
      </c>
    </row>
    <row r="7624" spans="2:7" x14ac:dyDescent="0.2">
      <c r="B7624" s="149"/>
      <c r="C7624" s="61"/>
      <c r="D7624" t="e">
        <f t="shared" si="127"/>
        <v>#DIV/0!</v>
      </c>
      <c r="E7624" t="e">
        <f>Table2[[#This Row],[Return]]</f>
        <v>#VALUE!</v>
      </c>
      <c r="F7624">
        <v>7622</v>
      </c>
      <c r="G7624">
        <f t="shared" ca="1" si="128"/>
        <v>1.4984566280507695E-2</v>
      </c>
    </row>
    <row r="7625" spans="2:7" x14ac:dyDescent="0.2">
      <c r="B7625" s="149"/>
      <c r="C7625" s="61"/>
      <c r="D7625" t="e">
        <f t="shared" si="127"/>
        <v>#DIV/0!</v>
      </c>
      <c r="E7625" t="e">
        <f>Table2[[#This Row],[Return]]</f>
        <v>#VALUE!</v>
      </c>
      <c r="F7625">
        <v>7623</v>
      </c>
      <c r="G7625">
        <f t="shared" ca="1" si="128"/>
        <v>4.3048666388637233E-2</v>
      </c>
    </row>
    <row r="7626" spans="2:7" x14ac:dyDescent="0.2">
      <c r="B7626" s="149"/>
      <c r="C7626" s="61"/>
      <c r="D7626" t="e">
        <f t="shared" si="127"/>
        <v>#DIV/0!</v>
      </c>
      <c r="E7626" t="e">
        <f>Table2[[#This Row],[Return]]</f>
        <v>#VALUE!</v>
      </c>
      <c r="F7626">
        <v>7624</v>
      </c>
      <c r="G7626">
        <f t="shared" ca="1" si="128"/>
        <v>-2.5670906351064698E-2</v>
      </c>
    </row>
    <row r="7627" spans="2:7" x14ac:dyDescent="0.2">
      <c r="B7627" s="149"/>
      <c r="C7627" s="61"/>
      <c r="D7627" t="e">
        <f t="shared" si="127"/>
        <v>#DIV/0!</v>
      </c>
      <c r="E7627" t="e">
        <f>Table2[[#This Row],[Return]]</f>
        <v>#VALUE!</v>
      </c>
      <c r="F7627">
        <v>7625</v>
      </c>
      <c r="G7627">
        <f t="shared" ca="1" si="128"/>
        <v>-4.3006580681888069E-2</v>
      </c>
    </row>
    <row r="7628" spans="2:7" x14ac:dyDescent="0.2">
      <c r="B7628" s="149"/>
      <c r="C7628" s="61"/>
      <c r="D7628" t="e">
        <f t="shared" si="127"/>
        <v>#DIV/0!</v>
      </c>
      <c r="E7628" t="e">
        <f>Table2[[#This Row],[Return]]</f>
        <v>#VALUE!</v>
      </c>
      <c r="F7628">
        <v>7626</v>
      </c>
      <c r="G7628">
        <f t="shared" ca="1" si="128"/>
        <v>-1.9017457866144623E-2</v>
      </c>
    </row>
    <row r="7629" spans="2:7" x14ac:dyDescent="0.2">
      <c r="B7629" s="149"/>
      <c r="C7629" s="61"/>
      <c r="D7629" t="e">
        <f t="shared" si="127"/>
        <v>#DIV/0!</v>
      </c>
      <c r="E7629" t="e">
        <f>Table2[[#This Row],[Return]]</f>
        <v>#VALUE!</v>
      </c>
      <c r="F7629">
        <v>7627</v>
      </c>
      <c r="G7629">
        <f t="shared" ca="1" si="128"/>
        <v>7.5648918242482627E-2</v>
      </c>
    </row>
    <row r="7630" spans="2:7" x14ac:dyDescent="0.2">
      <c r="B7630" s="149"/>
      <c r="C7630" s="61"/>
      <c r="D7630" t="e">
        <f t="shared" si="127"/>
        <v>#DIV/0!</v>
      </c>
      <c r="E7630" t="e">
        <f>Table2[[#This Row],[Return]]</f>
        <v>#VALUE!</v>
      </c>
      <c r="F7630">
        <v>7628</v>
      </c>
      <c r="G7630">
        <f t="shared" ca="1" si="128"/>
        <v>2.6324775500166476E-2</v>
      </c>
    </row>
    <row r="7631" spans="2:7" x14ac:dyDescent="0.2">
      <c r="B7631" s="149"/>
      <c r="C7631" s="61"/>
      <c r="D7631" t="e">
        <f t="shared" si="127"/>
        <v>#DIV/0!</v>
      </c>
      <c r="E7631" t="e">
        <f>Table2[[#This Row],[Return]]</f>
        <v>#VALUE!</v>
      </c>
      <c r="F7631">
        <v>7629</v>
      </c>
      <c r="G7631">
        <f t="shared" ca="1" si="128"/>
        <v>3.807509467802233E-2</v>
      </c>
    </row>
    <row r="7632" spans="2:7" x14ac:dyDescent="0.2">
      <c r="B7632" s="149"/>
      <c r="C7632" s="61"/>
      <c r="D7632" t="e">
        <f t="shared" si="127"/>
        <v>#DIV/0!</v>
      </c>
      <c r="E7632" t="e">
        <f>Table2[[#This Row],[Return]]</f>
        <v>#VALUE!</v>
      </c>
      <c r="F7632">
        <v>7630</v>
      </c>
      <c r="G7632">
        <f t="shared" ca="1" si="128"/>
        <v>2.6614095433887604E-2</v>
      </c>
    </row>
    <row r="7633" spans="2:7" x14ac:dyDescent="0.2">
      <c r="B7633" s="149"/>
      <c r="C7633" s="61"/>
      <c r="D7633" t="e">
        <f t="shared" si="127"/>
        <v>#DIV/0!</v>
      </c>
      <c r="E7633" t="e">
        <f>Table2[[#This Row],[Return]]</f>
        <v>#VALUE!</v>
      </c>
      <c r="F7633">
        <v>7631</v>
      </c>
      <c r="G7633">
        <f t="shared" ca="1" si="128"/>
        <v>-1.2804615461663926E-2</v>
      </c>
    </row>
    <row r="7634" spans="2:7" x14ac:dyDescent="0.2">
      <c r="B7634" s="149"/>
      <c r="C7634" s="61"/>
      <c r="D7634" t="e">
        <f t="shared" ref="D7634:D7697" si="129">(C7634-C7635)/C7635</f>
        <v>#DIV/0!</v>
      </c>
      <c r="E7634" t="e">
        <f>Table2[[#This Row],[Return]]</f>
        <v>#VALUE!</v>
      </c>
      <c r="F7634">
        <v>7632</v>
      </c>
      <c r="G7634">
        <f t="shared" ca="1" si="128"/>
        <v>5.8978409861889999E-2</v>
      </c>
    </row>
    <row r="7635" spans="2:7" x14ac:dyDescent="0.2">
      <c r="B7635" s="149"/>
      <c r="C7635" s="61"/>
      <c r="D7635" t="e">
        <f t="shared" si="129"/>
        <v>#DIV/0!</v>
      </c>
      <c r="E7635" t="e">
        <f>Table2[[#This Row],[Return]]</f>
        <v>#VALUE!</v>
      </c>
      <c r="F7635">
        <v>7633</v>
      </c>
      <c r="G7635">
        <f t="shared" ca="1" si="128"/>
        <v>4.3361541859801997E-2</v>
      </c>
    </row>
    <row r="7636" spans="2:7" x14ac:dyDescent="0.2">
      <c r="B7636" s="149"/>
      <c r="C7636" s="61"/>
      <c r="D7636" t="e">
        <f t="shared" si="129"/>
        <v>#DIV/0!</v>
      </c>
      <c r="E7636" t="e">
        <f>Table2[[#This Row],[Return]]</f>
        <v>#VALUE!</v>
      </c>
      <c r="F7636">
        <v>7634</v>
      </c>
      <c r="G7636">
        <f t="shared" ca="1" si="128"/>
        <v>5.1158980346232924E-2</v>
      </c>
    </row>
    <row r="7637" spans="2:7" x14ac:dyDescent="0.2">
      <c r="B7637" s="149"/>
      <c r="C7637" s="61"/>
      <c r="D7637" t="e">
        <f t="shared" si="129"/>
        <v>#DIV/0!</v>
      </c>
      <c r="E7637" t="e">
        <f>Table2[[#This Row],[Return]]</f>
        <v>#VALUE!</v>
      </c>
      <c r="F7637">
        <v>7635</v>
      </c>
      <c r="G7637">
        <f t="shared" ca="1" si="128"/>
        <v>-2.9756606343974455E-2</v>
      </c>
    </row>
    <row r="7638" spans="2:7" x14ac:dyDescent="0.2">
      <c r="B7638" s="149"/>
      <c r="C7638" s="61"/>
      <c r="D7638" t="e">
        <f t="shared" si="129"/>
        <v>#DIV/0!</v>
      </c>
      <c r="E7638" t="e">
        <f>Table2[[#This Row],[Return]]</f>
        <v>#VALUE!</v>
      </c>
      <c r="F7638">
        <v>7636</v>
      </c>
      <c r="G7638">
        <f t="shared" ca="1" si="128"/>
        <v>9.3783190917072785E-3</v>
      </c>
    </row>
    <row r="7639" spans="2:7" x14ac:dyDescent="0.2">
      <c r="B7639" s="149"/>
      <c r="C7639" s="61"/>
      <c r="D7639" t="e">
        <f t="shared" si="129"/>
        <v>#DIV/0!</v>
      </c>
      <c r="E7639" t="e">
        <f>Table2[[#This Row],[Return]]</f>
        <v>#VALUE!</v>
      </c>
      <c r="F7639">
        <v>7637</v>
      </c>
      <c r="G7639">
        <f t="shared" ca="1" si="128"/>
        <v>-2.3683140214800003E-2</v>
      </c>
    </row>
    <row r="7640" spans="2:7" x14ac:dyDescent="0.2">
      <c r="B7640" s="149"/>
      <c r="C7640" s="61"/>
      <c r="D7640" t="e">
        <f t="shared" si="129"/>
        <v>#DIV/0!</v>
      </c>
      <c r="E7640" t="e">
        <f>Table2[[#This Row],[Return]]</f>
        <v>#VALUE!</v>
      </c>
      <c r="F7640">
        <v>7638</v>
      </c>
      <c r="G7640">
        <f t="shared" ca="1" si="128"/>
        <v>-1.3883894760477789E-2</v>
      </c>
    </row>
    <row r="7641" spans="2:7" x14ac:dyDescent="0.2">
      <c r="B7641" s="149"/>
      <c r="C7641" s="61"/>
      <c r="D7641" t="e">
        <f t="shared" si="129"/>
        <v>#DIV/0!</v>
      </c>
      <c r="E7641" t="e">
        <f>Table2[[#This Row],[Return]]</f>
        <v>#VALUE!</v>
      </c>
      <c r="F7641">
        <v>7639</v>
      </c>
      <c r="G7641">
        <f t="shared" ca="1" si="128"/>
        <v>-3.834759377836023E-2</v>
      </c>
    </row>
    <row r="7642" spans="2:7" x14ac:dyDescent="0.2">
      <c r="B7642" s="149"/>
      <c r="C7642" s="61"/>
      <c r="D7642" t="e">
        <f t="shared" si="129"/>
        <v>#DIV/0!</v>
      </c>
      <c r="E7642" t="e">
        <f>Table2[[#This Row],[Return]]</f>
        <v>#VALUE!</v>
      </c>
      <c r="F7642">
        <v>7640</v>
      </c>
      <c r="G7642">
        <f t="shared" ca="1" si="128"/>
        <v>1.5362886867431656E-3</v>
      </c>
    </row>
    <row r="7643" spans="2:7" x14ac:dyDescent="0.2">
      <c r="B7643" s="149"/>
      <c r="C7643" s="61"/>
      <c r="D7643" t="e">
        <f t="shared" si="129"/>
        <v>#DIV/0!</v>
      </c>
      <c r="E7643" t="e">
        <f>Table2[[#This Row],[Return]]</f>
        <v>#VALUE!</v>
      </c>
      <c r="F7643">
        <v>7641</v>
      </c>
      <c r="G7643">
        <f t="shared" ca="1" si="128"/>
        <v>-4.8892145428634085E-2</v>
      </c>
    </row>
    <row r="7644" spans="2:7" x14ac:dyDescent="0.2">
      <c r="B7644" s="149"/>
      <c r="C7644" s="61"/>
      <c r="D7644" t="e">
        <f t="shared" si="129"/>
        <v>#DIV/0!</v>
      </c>
      <c r="E7644" t="e">
        <f>Table2[[#This Row],[Return]]</f>
        <v>#VALUE!</v>
      </c>
      <c r="F7644">
        <v>7642</v>
      </c>
      <c r="G7644">
        <f t="shared" ca="1" si="128"/>
        <v>-3.5773946330322957E-2</v>
      </c>
    </row>
    <row r="7645" spans="2:7" x14ac:dyDescent="0.2">
      <c r="B7645" s="149"/>
      <c r="C7645" s="61"/>
      <c r="D7645" t="e">
        <f t="shared" si="129"/>
        <v>#DIV/0!</v>
      </c>
      <c r="E7645" t="e">
        <f>Table2[[#This Row],[Return]]</f>
        <v>#VALUE!</v>
      </c>
      <c r="F7645">
        <v>7643</v>
      </c>
      <c r="G7645">
        <f t="shared" ca="1" si="128"/>
        <v>9.4212836411462275E-2</v>
      </c>
    </row>
    <row r="7646" spans="2:7" x14ac:dyDescent="0.2">
      <c r="B7646" s="149"/>
      <c r="C7646" s="61"/>
      <c r="D7646" t="e">
        <f t="shared" si="129"/>
        <v>#DIV/0!</v>
      </c>
      <c r="E7646" t="e">
        <f>Table2[[#This Row],[Return]]</f>
        <v>#VALUE!</v>
      </c>
      <c r="F7646">
        <v>7644</v>
      </c>
      <c r="G7646">
        <f t="shared" ca="1" si="128"/>
        <v>1.2542734612072273E-2</v>
      </c>
    </row>
    <row r="7647" spans="2:7" x14ac:dyDescent="0.2">
      <c r="B7647" s="149"/>
      <c r="C7647" s="61"/>
      <c r="D7647" t="e">
        <f t="shared" si="129"/>
        <v>#DIV/0!</v>
      </c>
      <c r="E7647" t="e">
        <f>Table2[[#This Row],[Return]]</f>
        <v>#VALUE!</v>
      </c>
      <c r="F7647">
        <v>7645</v>
      </c>
      <c r="G7647">
        <f t="shared" ca="1" si="128"/>
        <v>-7.0115627010918832E-3</v>
      </c>
    </row>
    <row r="7648" spans="2:7" x14ac:dyDescent="0.2">
      <c r="B7648" s="149"/>
      <c r="C7648" s="61"/>
      <c r="D7648" t="e">
        <f t="shared" si="129"/>
        <v>#DIV/0!</v>
      </c>
      <c r="E7648" t="e">
        <f>Table2[[#This Row],[Return]]</f>
        <v>#VALUE!</v>
      </c>
      <c r="F7648">
        <v>7646</v>
      </c>
      <c r="G7648">
        <f t="shared" ca="1" si="128"/>
        <v>1.2775109378479947E-2</v>
      </c>
    </row>
    <row r="7649" spans="2:7" x14ac:dyDescent="0.2">
      <c r="B7649" s="149"/>
      <c r="C7649" s="61"/>
      <c r="D7649" t="e">
        <f t="shared" si="129"/>
        <v>#DIV/0!</v>
      </c>
      <c r="E7649" t="e">
        <f>Table2[[#This Row],[Return]]</f>
        <v>#VALUE!</v>
      </c>
      <c r="F7649">
        <v>7647</v>
      </c>
      <c r="G7649">
        <f t="shared" ca="1" si="128"/>
        <v>-4.4746589997517489E-2</v>
      </c>
    </row>
    <row r="7650" spans="2:7" x14ac:dyDescent="0.2">
      <c r="B7650" s="149"/>
      <c r="C7650" s="61"/>
      <c r="D7650" t="e">
        <f t="shared" si="129"/>
        <v>#DIV/0!</v>
      </c>
      <c r="E7650" t="e">
        <f>Table2[[#This Row],[Return]]</f>
        <v>#VALUE!</v>
      </c>
      <c r="F7650">
        <v>7648</v>
      </c>
      <c r="G7650">
        <f t="shared" ca="1" si="128"/>
        <v>-8.5655683228498508E-2</v>
      </c>
    </row>
    <row r="7651" spans="2:7" x14ac:dyDescent="0.2">
      <c r="B7651" s="149"/>
      <c r="C7651" s="61"/>
      <c r="D7651" t="e">
        <f t="shared" si="129"/>
        <v>#DIV/0!</v>
      </c>
      <c r="E7651" t="e">
        <f>Table2[[#This Row],[Return]]</f>
        <v>#VALUE!</v>
      </c>
      <c r="F7651">
        <v>7649</v>
      </c>
      <c r="G7651">
        <f t="shared" ca="1" si="128"/>
        <v>1.3220686348658743E-2</v>
      </c>
    </row>
    <row r="7652" spans="2:7" x14ac:dyDescent="0.2">
      <c r="B7652" s="149"/>
      <c r="C7652" s="61"/>
      <c r="D7652" t="e">
        <f t="shared" si="129"/>
        <v>#DIV/0!</v>
      </c>
      <c r="E7652" t="e">
        <f>Table2[[#This Row],[Return]]</f>
        <v>#VALUE!</v>
      </c>
      <c r="F7652">
        <v>7650</v>
      </c>
      <c r="G7652">
        <f t="shared" ca="1" si="128"/>
        <v>5.2023164342352175E-3</v>
      </c>
    </row>
    <row r="7653" spans="2:7" x14ac:dyDescent="0.2">
      <c r="B7653" s="149"/>
      <c r="C7653" s="61"/>
      <c r="D7653" t="e">
        <f t="shared" si="129"/>
        <v>#DIV/0!</v>
      </c>
      <c r="E7653" t="e">
        <f>Table2[[#This Row],[Return]]</f>
        <v>#VALUE!</v>
      </c>
      <c r="F7653">
        <v>7651</v>
      </c>
      <c r="G7653">
        <f t="shared" ca="1" si="128"/>
        <v>-2.8563845103280808E-2</v>
      </c>
    </row>
    <row r="7654" spans="2:7" x14ac:dyDescent="0.2">
      <c r="B7654" s="149"/>
      <c r="C7654" s="61"/>
      <c r="D7654" t="e">
        <f t="shared" si="129"/>
        <v>#DIV/0!</v>
      </c>
      <c r="E7654" t="e">
        <f>Table2[[#This Row],[Return]]</f>
        <v>#VALUE!</v>
      </c>
      <c r="F7654">
        <v>7652</v>
      </c>
      <c r="G7654">
        <f t="shared" ca="1" si="128"/>
        <v>1.3714082514801962E-2</v>
      </c>
    </row>
    <row r="7655" spans="2:7" x14ac:dyDescent="0.2">
      <c r="B7655" s="149"/>
      <c r="C7655" s="61"/>
      <c r="D7655" t="e">
        <f t="shared" si="129"/>
        <v>#DIV/0!</v>
      </c>
      <c r="E7655" t="e">
        <f>Table2[[#This Row],[Return]]</f>
        <v>#VALUE!</v>
      </c>
      <c r="F7655">
        <v>7653</v>
      </c>
      <c r="G7655">
        <f t="shared" ca="1" si="128"/>
        <v>2.5784523500121038E-2</v>
      </c>
    </row>
    <row r="7656" spans="2:7" x14ac:dyDescent="0.2">
      <c r="B7656" s="149"/>
      <c r="C7656" s="61"/>
      <c r="D7656" t="e">
        <f t="shared" si="129"/>
        <v>#DIV/0!</v>
      </c>
      <c r="E7656" t="e">
        <f>Table2[[#This Row],[Return]]</f>
        <v>#VALUE!</v>
      </c>
      <c r="F7656">
        <v>7654</v>
      </c>
      <c r="G7656">
        <f t="shared" ca="1" si="128"/>
        <v>-6.288337313965614E-2</v>
      </c>
    </row>
    <row r="7657" spans="2:7" x14ac:dyDescent="0.2">
      <c r="B7657" s="149"/>
      <c r="C7657" s="61"/>
      <c r="D7657" t="e">
        <f t="shared" si="129"/>
        <v>#DIV/0!</v>
      </c>
      <c r="E7657" t="e">
        <f>Table2[[#This Row],[Return]]</f>
        <v>#VALUE!</v>
      </c>
      <c r="F7657">
        <v>7655</v>
      </c>
      <c r="G7657">
        <f t="shared" ca="1" si="128"/>
        <v>3.8489503483260648E-2</v>
      </c>
    </row>
    <row r="7658" spans="2:7" x14ac:dyDescent="0.2">
      <c r="B7658" s="149"/>
      <c r="C7658" s="61"/>
      <c r="D7658" t="e">
        <f t="shared" si="129"/>
        <v>#DIV/0!</v>
      </c>
      <c r="E7658" t="e">
        <f>Table2[[#This Row],[Return]]</f>
        <v>#VALUE!</v>
      </c>
      <c r="F7658">
        <v>7656</v>
      </c>
      <c r="G7658">
        <f t="shared" ca="1" si="128"/>
        <v>2.4833850125162611E-2</v>
      </c>
    </row>
    <row r="7659" spans="2:7" x14ac:dyDescent="0.2">
      <c r="B7659" s="149"/>
      <c r="C7659" s="61"/>
      <c r="D7659" t="e">
        <f t="shared" si="129"/>
        <v>#DIV/0!</v>
      </c>
      <c r="E7659" t="e">
        <f>Table2[[#This Row],[Return]]</f>
        <v>#VALUE!</v>
      </c>
      <c r="F7659">
        <v>7657</v>
      </c>
      <c r="G7659">
        <f t="shared" ca="1" si="128"/>
        <v>2.7435928277042294E-2</v>
      </c>
    </row>
    <row r="7660" spans="2:7" x14ac:dyDescent="0.2">
      <c r="B7660" s="149"/>
      <c r="C7660" s="61"/>
      <c r="D7660" t="e">
        <f t="shared" si="129"/>
        <v>#DIV/0!</v>
      </c>
      <c r="E7660" t="e">
        <f>Table2[[#This Row],[Return]]</f>
        <v>#VALUE!</v>
      </c>
      <c r="F7660">
        <v>7658</v>
      </c>
      <c r="G7660">
        <f t="shared" ca="1" si="128"/>
        <v>-4.4718991768318138E-2</v>
      </c>
    </row>
    <row r="7661" spans="2:7" x14ac:dyDescent="0.2">
      <c r="B7661" s="149"/>
      <c r="C7661" s="61"/>
      <c r="D7661" t="e">
        <f t="shared" si="129"/>
        <v>#DIV/0!</v>
      </c>
      <c r="E7661" t="e">
        <f>Table2[[#This Row],[Return]]</f>
        <v>#VALUE!</v>
      </c>
      <c r="F7661">
        <v>7659</v>
      </c>
      <c r="G7661">
        <f t="shared" ca="1" si="128"/>
        <v>-1.1286328397899335E-2</v>
      </c>
    </row>
    <row r="7662" spans="2:7" x14ac:dyDescent="0.2">
      <c r="B7662" s="149"/>
      <c r="C7662" s="61"/>
      <c r="D7662" t="e">
        <f t="shared" si="129"/>
        <v>#DIV/0!</v>
      </c>
      <c r="E7662" t="e">
        <f>Table2[[#This Row],[Return]]</f>
        <v>#VALUE!</v>
      </c>
      <c r="F7662">
        <v>7660</v>
      </c>
      <c r="G7662">
        <f t="shared" ca="1" si="128"/>
        <v>3.2684449316664012E-2</v>
      </c>
    </row>
    <row r="7663" spans="2:7" x14ac:dyDescent="0.2">
      <c r="B7663" s="149"/>
      <c r="C7663" s="61"/>
      <c r="D7663" t="e">
        <f t="shared" si="129"/>
        <v>#DIV/0!</v>
      </c>
      <c r="E7663" t="e">
        <f>Table2[[#This Row],[Return]]</f>
        <v>#VALUE!</v>
      </c>
      <c r="F7663">
        <v>7661</v>
      </c>
      <c r="G7663">
        <f t="shared" ca="1" si="128"/>
        <v>-2.7544427027248873E-2</v>
      </c>
    </row>
    <row r="7664" spans="2:7" x14ac:dyDescent="0.2">
      <c r="B7664" s="149"/>
      <c r="C7664" s="61"/>
      <c r="D7664" t="e">
        <f t="shared" si="129"/>
        <v>#DIV/0!</v>
      </c>
      <c r="E7664" t="e">
        <f>Table2[[#This Row],[Return]]</f>
        <v>#VALUE!</v>
      </c>
      <c r="F7664">
        <v>7662</v>
      </c>
      <c r="G7664">
        <f t="shared" ca="1" si="128"/>
        <v>-1.623144928668397E-2</v>
      </c>
    </row>
    <row r="7665" spans="2:7" x14ac:dyDescent="0.2">
      <c r="B7665" s="149"/>
      <c r="C7665" s="61"/>
      <c r="D7665" t="e">
        <f t="shared" si="129"/>
        <v>#DIV/0!</v>
      </c>
      <c r="E7665" t="e">
        <f>Table2[[#This Row],[Return]]</f>
        <v>#VALUE!</v>
      </c>
      <c r="F7665">
        <v>7663</v>
      </c>
      <c r="G7665">
        <f t="shared" ca="1" si="128"/>
        <v>-4.0504026632019775E-3</v>
      </c>
    </row>
    <row r="7666" spans="2:7" x14ac:dyDescent="0.2">
      <c r="B7666" s="149"/>
      <c r="C7666" s="61"/>
      <c r="D7666" t="e">
        <f t="shared" si="129"/>
        <v>#DIV/0!</v>
      </c>
      <c r="E7666" t="e">
        <f>Table2[[#This Row],[Return]]</f>
        <v>#VALUE!</v>
      </c>
      <c r="F7666">
        <v>7664</v>
      </c>
      <c r="G7666">
        <f t="shared" ca="1" si="128"/>
        <v>0.12607877798252387</v>
      </c>
    </row>
    <row r="7667" spans="2:7" x14ac:dyDescent="0.2">
      <c r="B7667" s="149"/>
      <c r="C7667" s="61"/>
      <c r="D7667" t="e">
        <f t="shared" si="129"/>
        <v>#DIV/0!</v>
      </c>
      <c r="E7667" t="e">
        <f>Table2[[#This Row],[Return]]</f>
        <v>#VALUE!</v>
      </c>
      <c r="F7667">
        <v>7665</v>
      </c>
      <c r="G7667">
        <f t="shared" ca="1" si="128"/>
        <v>-1.0695404098829655E-2</v>
      </c>
    </row>
    <row r="7668" spans="2:7" x14ac:dyDescent="0.2">
      <c r="B7668" s="149"/>
      <c r="C7668" s="61"/>
      <c r="D7668" t="e">
        <f t="shared" si="129"/>
        <v>#DIV/0!</v>
      </c>
      <c r="E7668" t="e">
        <f>Table2[[#This Row],[Return]]</f>
        <v>#VALUE!</v>
      </c>
      <c r="F7668">
        <v>7666</v>
      </c>
      <c r="G7668">
        <f t="shared" ca="1" si="128"/>
        <v>-6.7735058862526731E-2</v>
      </c>
    </row>
    <row r="7669" spans="2:7" x14ac:dyDescent="0.2">
      <c r="B7669" s="149"/>
      <c r="C7669" s="61"/>
      <c r="D7669" t="e">
        <f t="shared" si="129"/>
        <v>#DIV/0!</v>
      </c>
      <c r="E7669" t="e">
        <f>Table2[[#This Row],[Return]]</f>
        <v>#VALUE!</v>
      </c>
      <c r="F7669">
        <v>7667</v>
      </c>
      <c r="G7669">
        <f t="shared" ca="1" si="128"/>
        <v>9.4787091447222154E-4</v>
      </c>
    </row>
    <row r="7670" spans="2:7" x14ac:dyDescent="0.2">
      <c r="B7670" s="149"/>
      <c r="C7670" s="61"/>
      <c r="D7670" t="e">
        <f t="shared" si="129"/>
        <v>#DIV/0!</v>
      </c>
      <c r="E7670" t="e">
        <f>Table2[[#This Row],[Return]]</f>
        <v>#VALUE!</v>
      </c>
      <c r="F7670">
        <v>7668</v>
      </c>
      <c r="G7670">
        <f t="shared" ca="1" si="128"/>
        <v>-8.1310446849050064E-3</v>
      </c>
    </row>
    <row r="7671" spans="2:7" x14ac:dyDescent="0.2">
      <c r="B7671" s="149"/>
      <c r="C7671" s="61"/>
      <c r="D7671" t="e">
        <f t="shared" si="129"/>
        <v>#DIV/0!</v>
      </c>
      <c r="E7671" t="e">
        <f>Table2[[#This Row],[Return]]</f>
        <v>#VALUE!</v>
      </c>
      <c r="F7671">
        <v>7669</v>
      </c>
      <c r="G7671">
        <f t="shared" ca="1" si="128"/>
        <v>-1.3940230845273165E-2</v>
      </c>
    </row>
    <row r="7672" spans="2:7" x14ac:dyDescent="0.2">
      <c r="B7672" s="149"/>
      <c r="C7672" s="61"/>
      <c r="D7672" t="e">
        <f t="shared" si="129"/>
        <v>#DIV/0!</v>
      </c>
      <c r="E7672" t="e">
        <f>Table2[[#This Row],[Return]]</f>
        <v>#VALUE!</v>
      </c>
      <c r="F7672">
        <v>7670</v>
      </c>
      <c r="G7672">
        <f t="shared" ca="1" si="128"/>
        <v>-1.0580155330423916E-2</v>
      </c>
    </row>
    <row r="7673" spans="2:7" x14ac:dyDescent="0.2">
      <c r="B7673" s="149"/>
      <c r="C7673" s="61"/>
      <c r="D7673" t="e">
        <f t="shared" si="129"/>
        <v>#DIV/0!</v>
      </c>
      <c r="E7673" t="e">
        <f>Table2[[#This Row],[Return]]</f>
        <v>#VALUE!</v>
      </c>
      <c r="F7673">
        <v>7671</v>
      </c>
      <c r="G7673">
        <f t="shared" ca="1" si="128"/>
        <v>-2.8625860941862976E-2</v>
      </c>
    </row>
    <row r="7674" spans="2:7" x14ac:dyDescent="0.2">
      <c r="B7674" s="149"/>
      <c r="C7674" s="61"/>
      <c r="D7674" t="e">
        <f t="shared" si="129"/>
        <v>#DIV/0!</v>
      </c>
      <c r="E7674" t="e">
        <f>Table2[[#This Row],[Return]]</f>
        <v>#VALUE!</v>
      </c>
      <c r="F7674">
        <v>7672</v>
      </c>
      <c r="G7674">
        <f t="shared" ca="1" si="128"/>
        <v>-3.5514830135738078E-2</v>
      </c>
    </row>
    <row r="7675" spans="2:7" x14ac:dyDescent="0.2">
      <c r="B7675" s="149"/>
      <c r="C7675" s="61"/>
      <c r="D7675" t="e">
        <f t="shared" si="129"/>
        <v>#DIV/0!</v>
      </c>
      <c r="E7675" t="e">
        <f>Table2[[#This Row],[Return]]</f>
        <v>#VALUE!</v>
      </c>
      <c r="F7675">
        <v>7673</v>
      </c>
      <c r="G7675">
        <f t="shared" ca="1" si="128"/>
        <v>-1.9882865391067386E-2</v>
      </c>
    </row>
    <row r="7676" spans="2:7" x14ac:dyDescent="0.2">
      <c r="B7676" s="149"/>
      <c r="C7676" s="61"/>
      <c r="D7676" t="e">
        <f t="shared" si="129"/>
        <v>#DIV/0!</v>
      </c>
      <c r="E7676" t="e">
        <f>Table2[[#This Row],[Return]]</f>
        <v>#VALUE!</v>
      </c>
      <c r="F7676">
        <v>7674</v>
      </c>
      <c r="G7676">
        <f t="shared" ca="1" si="128"/>
        <v>-6.1404191576000626E-2</v>
      </c>
    </row>
    <row r="7677" spans="2:7" x14ac:dyDescent="0.2">
      <c r="B7677" s="149"/>
      <c r="C7677" s="61"/>
      <c r="D7677" t="e">
        <f t="shared" si="129"/>
        <v>#DIV/0!</v>
      </c>
      <c r="E7677" t="e">
        <f>Table2[[#This Row],[Return]]</f>
        <v>#VALUE!</v>
      </c>
      <c r="F7677">
        <v>7675</v>
      </c>
      <c r="G7677">
        <f t="shared" ca="1" si="128"/>
        <v>-4.2189336196093712E-2</v>
      </c>
    </row>
    <row r="7678" spans="2:7" x14ac:dyDescent="0.2">
      <c r="B7678" s="149"/>
      <c r="C7678" s="61"/>
      <c r="D7678" t="e">
        <f t="shared" si="129"/>
        <v>#DIV/0!</v>
      </c>
      <c r="E7678" t="e">
        <f>Table2[[#This Row],[Return]]</f>
        <v>#VALUE!</v>
      </c>
      <c r="F7678">
        <v>7676</v>
      </c>
      <c r="G7678">
        <f t="shared" ca="1" si="128"/>
        <v>-2.7071298766865908E-2</v>
      </c>
    </row>
    <row r="7679" spans="2:7" x14ac:dyDescent="0.2">
      <c r="B7679" s="149"/>
      <c r="C7679" s="61"/>
      <c r="D7679" t="e">
        <f t="shared" si="129"/>
        <v>#DIV/0!</v>
      </c>
      <c r="E7679" t="e">
        <f>Table2[[#This Row],[Return]]</f>
        <v>#VALUE!</v>
      </c>
      <c r="F7679">
        <v>7677</v>
      </c>
      <c r="G7679">
        <f t="shared" ca="1" si="128"/>
        <v>5.2789704462686424E-2</v>
      </c>
    </row>
    <row r="7680" spans="2:7" x14ac:dyDescent="0.2">
      <c r="B7680" s="149"/>
      <c r="C7680" s="61"/>
      <c r="D7680" t="e">
        <f t="shared" si="129"/>
        <v>#DIV/0!</v>
      </c>
      <c r="E7680" t="e">
        <f>Table2[[#This Row],[Return]]</f>
        <v>#VALUE!</v>
      </c>
      <c r="F7680">
        <v>7678</v>
      </c>
      <c r="G7680">
        <f t="shared" ca="1" si="128"/>
        <v>-4.7669508643982852E-2</v>
      </c>
    </row>
    <row r="7681" spans="2:7" x14ac:dyDescent="0.2">
      <c r="B7681" s="149"/>
      <c r="C7681" s="61"/>
      <c r="D7681" t="e">
        <f t="shared" si="129"/>
        <v>#DIV/0!</v>
      </c>
      <c r="E7681" t="e">
        <f>Table2[[#This Row],[Return]]</f>
        <v>#VALUE!</v>
      </c>
      <c r="F7681">
        <v>7679</v>
      </c>
      <c r="G7681">
        <f t="shared" ca="1" si="128"/>
        <v>-2.3853370448280939E-2</v>
      </c>
    </row>
    <row r="7682" spans="2:7" x14ac:dyDescent="0.2">
      <c r="B7682" s="149"/>
      <c r="C7682" s="61"/>
      <c r="D7682" t="e">
        <f t="shared" si="129"/>
        <v>#DIV/0!</v>
      </c>
      <c r="E7682" t="e">
        <f>Table2[[#This Row],[Return]]</f>
        <v>#VALUE!</v>
      </c>
      <c r="F7682">
        <v>7680</v>
      </c>
      <c r="G7682">
        <f t="shared" ca="1" si="128"/>
        <v>-1.4919008476507525E-2</v>
      </c>
    </row>
    <row r="7683" spans="2:7" x14ac:dyDescent="0.2">
      <c r="B7683" s="149"/>
      <c r="C7683" s="61"/>
      <c r="D7683" t="e">
        <f t="shared" si="129"/>
        <v>#DIV/0!</v>
      </c>
      <c r="E7683" t="e">
        <f>Table2[[#This Row],[Return]]</f>
        <v>#VALUE!</v>
      </c>
      <c r="F7683">
        <v>7681</v>
      </c>
      <c r="G7683">
        <f t="shared" ref="G7683:G7746" ca="1" si="130">_xlfn.NORM.INV(RAND(),$N$5,$N$6)</f>
        <v>4.2646644521503303E-2</v>
      </c>
    </row>
    <row r="7684" spans="2:7" x14ac:dyDescent="0.2">
      <c r="B7684" s="149"/>
      <c r="C7684" s="61"/>
      <c r="D7684" t="e">
        <f t="shared" si="129"/>
        <v>#DIV/0!</v>
      </c>
      <c r="E7684" t="e">
        <f>Table2[[#This Row],[Return]]</f>
        <v>#VALUE!</v>
      </c>
      <c r="F7684">
        <v>7682</v>
      </c>
      <c r="G7684">
        <f t="shared" ca="1" si="130"/>
        <v>-0.14041033738208522</v>
      </c>
    </row>
    <row r="7685" spans="2:7" x14ac:dyDescent="0.2">
      <c r="B7685" s="149"/>
      <c r="C7685" s="61"/>
      <c r="D7685" t="e">
        <f t="shared" si="129"/>
        <v>#DIV/0!</v>
      </c>
      <c r="E7685" t="e">
        <f>Table2[[#This Row],[Return]]</f>
        <v>#VALUE!</v>
      </c>
      <c r="F7685">
        <v>7683</v>
      </c>
      <c r="G7685">
        <f t="shared" ca="1" si="130"/>
        <v>-5.9776689445986964E-3</v>
      </c>
    </row>
    <row r="7686" spans="2:7" x14ac:dyDescent="0.2">
      <c r="B7686" s="149"/>
      <c r="C7686" s="61"/>
      <c r="D7686" t="e">
        <f t="shared" si="129"/>
        <v>#DIV/0!</v>
      </c>
      <c r="E7686" t="e">
        <f>Table2[[#This Row],[Return]]</f>
        <v>#VALUE!</v>
      </c>
      <c r="F7686">
        <v>7684</v>
      </c>
      <c r="G7686">
        <f t="shared" ca="1" si="130"/>
        <v>-8.4165249138735392E-3</v>
      </c>
    </row>
    <row r="7687" spans="2:7" x14ac:dyDescent="0.2">
      <c r="B7687" s="149"/>
      <c r="C7687" s="61"/>
      <c r="D7687" t="e">
        <f t="shared" si="129"/>
        <v>#DIV/0!</v>
      </c>
      <c r="E7687" t="e">
        <f>Table2[[#This Row],[Return]]</f>
        <v>#VALUE!</v>
      </c>
      <c r="F7687">
        <v>7685</v>
      </c>
      <c r="G7687">
        <f t="shared" ca="1" si="130"/>
        <v>-2.0052126271567945E-2</v>
      </c>
    </row>
    <row r="7688" spans="2:7" x14ac:dyDescent="0.2">
      <c r="B7688" s="149"/>
      <c r="C7688" s="61"/>
      <c r="D7688" t="e">
        <f t="shared" si="129"/>
        <v>#DIV/0!</v>
      </c>
      <c r="E7688" t="e">
        <f>Table2[[#This Row],[Return]]</f>
        <v>#VALUE!</v>
      </c>
      <c r="F7688">
        <v>7686</v>
      </c>
      <c r="G7688">
        <f t="shared" ca="1" si="130"/>
        <v>-2.5797683773364916E-2</v>
      </c>
    </row>
    <row r="7689" spans="2:7" x14ac:dyDescent="0.2">
      <c r="B7689" s="149"/>
      <c r="C7689" s="61"/>
      <c r="D7689" t="e">
        <f t="shared" si="129"/>
        <v>#DIV/0!</v>
      </c>
      <c r="E7689" t="e">
        <f>Table2[[#This Row],[Return]]</f>
        <v>#VALUE!</v>
      </c>
      <c r="F7689">
        <v>7687</v>
      </c>
      <c r="G7689">
        <f t="shared" ca="1" si="130"/>
        <v>3.0036553056354415E-2</v>
      </c>
    </row>
    <row r="7690" spans="2:7" x14ac:dyDescent="0.2">
      <c r="B7690" s="149"/>
      <c r="C7690" s="61"/>
      <c r="D7690" t="e">
        <f t="shared" si="129"/>
        <v>#DIV/0!</v>
      </c>
      <c r="E7690" t="e">
        <f>Table2[[#This Row],[Return]]</f>
        <v>#VALUE!</v>
      </c>
      <c r="F7690">
        <v>7688</v>
      </c>
      <c r="G7690">
        <f t="shared" ca="1" si="130"/>
        <v>2.7228393284064151E-2</v>
      </c>
    </row>
    <row r="7691" spans="2:7" x14ac:dyDescent="0.2">
      <c r="B7691" s="149"/>
      <c r="C7691" s="61"/>
      <c r="D7691" t="e">
        <f t="shared" si="129"/>
        <v>#DIV/0!</v>
      </c>
      <c r="E7691" t="e">
        <f>Table2[[#This Row],[Return]]</f>
        <v>#VALUE!</v>
      </c>
      <c r="F7691">
        <v>7689</v>
      </c>
      <c r="G7691">
        <f t="shared" ca="1" si="130"/>
        <v>-2.2476806740967338E-2</v>
      </c>
    </row>
    <row r="7692" spans="2:7" x14ac:dyDescent="0.2">
      <c r="B7692" s="149"/>
      <c r="C7692" s="61"/>
      <c r="D7692" t="e">
        <f t="shared" si="129"/>
        <v>#DIV/0!</v>
      </c>
      <c r="E7692" t="e">
        <f>Table2[[#This Row],[Return]]</f>
        <v>#VALUE!</v>
      </c>
      <c r="F7692">
        <v>7690</v>
      </c>
      <c r="G7692">
        <f t="shared" ca="1" si="130"/>
        <v>-5.0027952999404289E-2</v>
      </c>
    </row>
    <row r="7693" spans="2:7" x14ac:dyDescent="0.2">
      <c r="B7693" s="149"/>
      <c r="C7693" s="61"/>
      <c r="D7693" t="e">
        <f t="shared" si="129"/>
        <v>#DIV/0!</v>
      </c>
      <c r="E7693" t="e">
        <f>Table2[[#This Row],[Return]]</f>
        <v>#VALUE!</v>
      </c>
      <c r="F7693">
        <v>7691</v>
      </c>
      <c r="G7693">
        <f t="shared" ca="1" si="130"/>
        <v>6.3180378209479082E-2</v>
      </c>
    </row>
    <row r="7694" spans="2:7" x14ac:dyDescent="0.2">
      <c r="B7694" s="149"/>
      <c r="C7694" s="61"/>
      <c r="D7694" t="e">
        <f t="shared" si="129"/>
        <v>#DIV/0!</v>
      </c>
      <c r="E7694" t="e">
        <f>Table2[[#This Row],[Return]]</f>
        <v>#VALUE!</v>
      </c>
      <c r="F7694">
        <v>7692</v>
      </c>
      <c r="G7694">
        <f t="shared" ca="1" si="130"/>
        <v>-1.7173100822316868E-2</v>
      </c>
    </row>
    <row r="7695" spans="2:7" x14ac:dyDescent="0.2">
      <c r="B7695" s="149"/>
      <c r="C7695" s="61"/>
      <c r="D7695" t="e">
        <f t="shared" si="129"/>
        <v>#DIV/0!</v>
      </c>
      <c r="E7695" t="e">
        <f>Table2[[#This Row],[Return]]</f>
        <v>#VALUE!</v>
      </c>
      <c r="F7695">
        <v>7693</v>
      </c>
      <c r="G7695">
        <f t="shared" ca="1" si="130"/>
        <v>3.6982109356816048E-2</v>
      </c>
    </row>
    <row r="7696" spans="2:7" x14ac:dyDescent="0.2">
      <c r="B7696" s="149"/>
      <c r="C7696" s="61"/>
      <c r="D7696" t="e">
        <f t="shared" si="129"/>
        <v>#DIV/0!</v>
      </c>
      <c r="E7696" t="e">
        <f>Table2[[#This Row],[Return]]</f>
        <v>#VALUE!</v>
      </c>
      <c r="F7696">
        <v>7694</v>
      </c>
      <c r="G7696">
        <f t="shared" ca="1" si="130"/>
        <v>-3.3930205637170432E-2</v>
      </c>
    </row>
    <row r="7697" spans="2:7" x14ac:dyDescent="0.2">
      <c r="B7697" s="149"/>
      <c r="C7697" s="61"/>
      <c r="D7697" t="e">
        <f t="shared" si="129"/>
        <v>#DIV/0!</v>
      </c>
      <c r="E7697" t="e">
        <f>Table2[[#This Row],[Return]]</f>
        <v>#VALUE!</v>
      </c>
      <c r="F7697">
        <v>7695</v>
      </c>
      <c r="G7697">
        <f t="shared" ca="1" si="130"/>
        <v>-2.649475578820059E-2</v>
      </c>
    </row>
    <row r="7698" spans="2:7" x14ac:dyDescent="0.2">
      <c r="B7698" s="149"/>
      <c r="C7698" s="61"/>
      <c r="D7698" t="e">
        <f t="shared" ref="D7698:D7761" si="131">(C7698-C7699)/C7699</f>
        <v>#DIV/0!</v>
      </c>
      <c r="E7698" t="e">
        <f>Table2[[#This Row],[Return]]</f>
        <v>#VALUE!</v>
      </c>
      <c r="F7698">
        <v>7696</v>
      </c>
      <c r="G7698">
        <f t="shared" ca="1" si="130"/>
        <v>-2.0828948573313102E-2</v>
      </c>
    </row>
    <row r="7699" spans="2:7" x14ac:dyDescent="0.2">
      <c r="B7699" s="149"/>
      <c r="C7699" s="61"/>
      <c r="D7699" t="e">
        <f t="shared" si="131"/>
        <v>#DIV/0!</v>
      </c>
      <c r="E7699" t="e">
        <f>Table2[[#This Row],[Return]]</f>
        <v>#VALUE!</v>
      </c>
      <c r="F7699">
        <v>7697</v>
      </c>
      <c r="G7699">
        <f t="shared" ca="1" si="130"/>
        <v>-2.6201489932466158E-2</v>
      </c>
    </row>
    <row r="7700" spans="2:7" x14ac:dyDescent="0.2">
      <c r="B7700" s="149"/>
      <c r="C7700" s="61"/>
      <c r="D7700" t="e">
        <f t="shared" si="131"/>
        <v>#DIV/0!</v>
      </c>
      <c r="E7700" t="e">
        <f>Table2[[#This Row],[Return]]</f>
        <v>#VALUE!</v>
      </c>
      <c r="F7700">
        <v>7698</v>
      </c>
      <c r="G7700">
        <f t="shared" ca="1" si="130"/>
        <v>-1.4779164050263496E-2</v>
      </c>
    </row>
    <row r="7701" spans="2:7" x14ac:dyDescent="0.2">
      <c r="B7701" s="149"/>
      <c r="C7701" s="61"/>
      <c r="D7701" t="e">
        <f t="shared" si="131"/>
        <v>#DIV/0!</v>
      </c>
      <c r="E7701" t="e">
        <f>Table2[[#This Row],[Return]]</f>
        <v>#VALUE!</v>
      </c>
      <c r="F7701">
        <v>7699</v>
      </c>
      <c r="G7701">
        <f t="shared" ca="1" si="130"/>
        <v>-3.609633258689586E-2</v>
      </c>
    </row>
    <row r="7702" spans="2:7" x14ac:dyDescent="0.2">
      <c r="B7702" s="149"/>
      <c r="C7702" s="61"/>
      <c r="D7702" t="e">
        <f t="shared" si="131"/>
        <v>#DIV/0!</v>
      </c>
      <c r="E7702" t="e">
        <f>Table2[[#This Row],[Return]]</f>
        <v>#VALUE!</v>
      </c>
      <c r="F7702">
        <v>7700</v>
      </c>
      <c r="G7702">
        <f t="shared" ca="1" si="130"/>
        <v>-6.378291414549811E-2</v>
      </c>
    </row>
    <row r="7703" spans="2:7" x14ac:dyDescent="0.2">
      <c r="B7703" s="149"/>
      <c r="C7703" s="61"/>
      <c r="D7703" t="e">
        <f t="shared" si="131"/>
        <v>#DIV/0!</v>
      </c>
      <c r="E7703" t="e">
        <f>Table2[[#This Row],[Return]]</f>
        <v>#VALUE!</v>
      </c>
      <c r="F7703">
        <v>7701</v>
      </c>
      <c r="G7703">
        <f t="shared" ca="1" si="130"/>
        <v>-4.9138722506110524E-3</v>
      </c>
    </row>
    <row r="7704" spans="2:7" x14ac:dyDescent="0.2">
      <c r="B7704" s="149"/>
      <c r="C7704" s="61"/>
      <c r="D7704" t="e">
        <f t="shared" si="131"/>
        <v>#DIV/0!</v>
      </c>
      <c r="E7704" t="e">
        <f>Table2[[#This Row],[Return]]</f>
        <v>#VALUE!</v>
      </c>
      <c r="F7704">
        <v>7702</v>
      </c>
      <c r="G7704">
        <f t="shared" ca="1" si="130"/>
        <v>-3.2570180024404476E-2</v>
      </c>
    </row>
    <row r="7705" spans="2:7" x14ac:dyDescent="0.2">
      <c r="B7705" s="149"/>
      <c r="C7705" s="61"/>
      <c r="D7705" t="e">
        <f t="shared" si="131"/>
        <v>#DIV/0!</v>
      </c>
      <c r="E7705" t="e">
        <f>Table2[[#This Row],[Return]]</f>
        <v>#VALUE!</v>
      </c>
      <c r="F7705">
        <v>7703</v>
      </c>
      <c r="G7705">
        <f t="shared" ca="1" si="130"/>
        <v>2.026448952050839E-2</v>
      </c>
    </row>
    <row r="7706" spans="2:7" x14ac:dyDescent="0.2">
      <c r="B7706" s="149"/>
      <c r="C7706" s="61"/>
      <c r="D7706" t="e">
        <f t="shared" si="131"/>
        <v>#DIV/0!</v>
      </c>
      <c r="E7706" t="e">
        <f>Table2[[#This Row],[Return]]</f>
        <v>#VALUE!</v>
      </c>
      <c r="F7706">
        <v>7704</v>
      </c>
      <c r="G7706">
        <f t="shared" ca="1" si="130"/>
        <v>-1.6962128823829626E-2</v>
      </c>
    </row>
    <row r="7707" spans="2:7" x14ac:dyDescent="0.2">
      <c r="B7707" s="149"/>
      <c r="C7707" s="61"/>
      <c r="D7707" t="e">
        <f t="shared" si="131"/>
        <v>#DIV/0!</v>
      </c>
      <c r="E7707" t="e">
        <f>Table2[[#This Row],[Return]]</f>
        <v>#VALUE!</v>
      </c>
      <c r="F7707">
        <v>7705</v>
      </c>
      <c r="G7707">
        <f t="shared" ca="1" si="130"/>
        <v>-1.2805443092546926E-2</v>
      </c>
    </row>
    <row r="7708" spans="2:7" x14ac:dyDescent="0.2">
      <c r="B7708" s="149"/>
      <c r="C7708" s="61"/>
      <c r="D7708" t="e">
        <f t="shared" si="131"/>
        <v>#DIV/0!</v>
      </c>
      <c r="E7708" t="e">
        <f>Table2[[#This Row],[Return]]</f>
        <v>#VALUE!</v>
      </c>
      <c r="F7708">
        <v>7706</v>
      </c>
      <c r="G7708">
        <f t="shared" ca="1" si="130"/>
        <v>-6.3927652501425347E-2</v>
      </c>
    </row>
    <row r="7709" spans="2:7" x14ac:dyDescent="0.2">
      <c r="B7709" s="149"/>
      <c r="C7709" s="61"/>
      <c r="D7709" t="e">
        <f t="shared" si="131"/>
        <v>#DIV/0!</v>
      </c>
      <c r="E7709" t="e">
        <f>Table2[[#This Row],[Return]]</f>
        <v>#VALUE!</v>
      </c>
      <c r="F7709">
        <v>7707</v>
      </c>
      <c r="G7709">
        <f t="shared" ca="1" si="130"/>
        <v>1.4716992505376236E-2</v>
      </c>
    </row>
    <row r="7710" spans="2:7" x14ac:dyDescent="0.2">
      <c r="B7710" s="149"/>
      <c r="C7710" s="61"/>
      <c r="D7710" t="e">
        <f t="shared" si="131"/>
        <v>#DIV/0!</v>
      </c>
      <c r="E7710" t="e">
        <f>Table2[[#This Row],[Return]]</f>
        <v>#VALUE!</v>
      </c>
      <c r="F7710">
        <v>7708</v>
      </c>
      <c r="G7710">
        <f t="shared" ca="1" si="130"/>
        <v>-2.462585494960165E-2</v>
      </c>
    </row>
    <row r="7711" spans="2:7" x14ac:dyDescent="0.2">
      <c r="B7711" s="149"/>
      <c r="C7711" s="61"/>
      <c r="D7711" t="e">
        <f t="shared" si="131"/>
        <v>#DIV/0!</v>
      </c>
      <c r="E7711" t="e">
        <f>Table2[[#This Row],[Return]]</f>
        <v>#VALUE!</v>
      </c>
      <c r="F7711">
        <v>7709</v>
      </c>
      <c r="G7711">
        <f t="shared" ca="1" si="130"/>
        <v>5.9231236864772715E-3</v>
      </c>
    </row>
    <row r="7712" spans="2:7" x14ac:dyDescent="0.2">
      <c r="B7712" s="149"/>
      <c r="C7712" s="61"/>
      <c r="D7712" t="e">
        <f t="shared" si="131"/>
        <v>#DIV/0!</v>
      </c>
      <c r="E7712" t="e">
        <f>Table2[[#This Row],[Return]]</f>
        <v>#VALUE!</v>
      </c>
      <c r="F7712">
        <v>7710</v>
      </c>
      <c r="G7712">
        <f t="shared" ca="1" si="130"/>
        <v>-3.3623859767369035E-2</v>
      </c>
    </row>
    <row r="7713" spans="2:7" x14ac:dyDescent="0.2">
      <c r="B7713" s="149"/>
      <c r="C7713" s="61"/>
      <c r="D7713" t="e">
        <f t="shared" si="131"/>
        <v>#DIV/0!</v>
      </c>
      <c r="E7713" t="e">
        <f>Table2[[#This Row],[Return]]</f>
        <v>#VALUE!</v>
      </c>
      <c r="F7713">
        <v>7711</v>
      </c>
      <c r="G7713">
        <f t="shared" ca="1" si="130"/>
        <v>-9.9492583424571398E-4</v>
      </c>
    </row>
    <row r="7714" spans="2:7" x14ac:dyDescent="0.2">
      <c r="B7714" s="149"/>
      <c r="C7714" s="61"/>
      <c r="D7714" t="e">
        <f t="shared" si="131"/>
        <v>#DIV/0!</v>
      </c>
      <c r="E7714" t="e">
        <f>Table2[[#This Row],[Return]]</f>
        <v>#VALUE!</v>
      </c>
      <c r="F7714">
        <v>7712</v>
      </c>
      <c r="G7714">
        <f t="shared" ca="1" si="130"/>
        <v>-3.6451367404223126E-2</v>
      </c>
    </row>
    <row r="7715" spans="2:7" x14ac:dyDescent="0.2">
      <c r="B7715" s="149"/>
      <c r="C7715" s="61"/>
      <c r="D7715" t="e">
        <f t="shared" si="131"/>
        <v>#DIV/0!</v>
      </c>
      <c r="E7715" t="e">
        <f>Table2[[#This Row],[Return]]</f>
        <v>#VALUE!</v>
      </c>
      <c r="F7715">
        <v>7713</v>
      </c>
      <c r="G7715">
        <f t="shared" ca="1" si="130"/>
        <v>3.9942690286867824E-2</v>
      </c>
    </row>
    <row r="7716" spans="2:7" x14ac:dyDescent="0.2">
      <c r="B7716" s="149"/>
      <c r="C7716" s="61"/>
      <c r="D7716" t="e">
        <f t="shared" si="131"/>
        <v>#DIV/0!</v>
      </c>
      <c r="E7716" t="e">
        <f>Table2[[#This Row],[Return]]</f>
        <v>#VALUE!</v>
      </c>
      <c r="F7716">
        <v>7714</v>
      </c>
      <c r="G7716">
        <f t="shared" ca="1" si="130"/>
        <v>1.6189134874634074E-2</v>
      </c>
    </row>
    <row r="7717" spans="2:7" x14ac:dyDescent="0.2">
      <c r="B7717" s="149"/>
      <c r="C7717" s="61"/>
      <c r="D7717" t="e">
        <f t="shared" si="131"/>
        <v>#DIV/0!</v>
      </c>
      <c r="E7717" t="e">
        <f>Table2[[#This Row],[Return]]</f>
        <v>#VALUE!</v>
      </c>
      <c r="F7717">
        <v>7715</v>
      </c>
      <c r="G7717">
        <f t="shared" ca="1" si="130"/>
        <v>3.0837665946447636E-2</v>
      </c>
    </row>
    <row r="7718" spans="2:7" x14ac:dyDescent="0.2">
      <c r="B7718" s="149"/>
      <c r="C7718" s="61"/>
      <c r="D7718" t="e">
        <f t="shared" si="131"/>
        <v>#DIV/0!</v>
      </c>
      <c r="E7718" t="e">
        <f>Table2[[#This Row],[Return]]</f>
        <v>#VALUE!</v>
      </c>
      <c r="F7718">
        <v>7716</v>
      </c>
      <c r="G7718">
        <f t="shared" ca="1" si="130"/>
        <v>-2.5453969356410207E-2</v>
      </c>
    </row>
    <row r="7719" spans="2:7" x14ac:dyDescent="0.2">
      <c r="B7719" s="149"/>
      <c r="C7719" s="61"/>
      <c r="D7719" t="e">
        <f t="shared" si="131"/>
        <v>#DIV/0!</v>
      </c>
      <c r="E7719" t="e">
        <f>Table2[[#This Row],[Return]]</f>
        <v>#VALUE!</v>
      </c>
      <c r="F7719">
        <v>7717</v>
      </c>
      <c r="G7719">
        <f t="shared" ca="1" si="130"/>
        <v>2.4272171692025172E-3</v>
      </c>
    </row>
    <row r="7720" spans="2:7" x14ac:dyDescent="0.2">
      <c r="B7720" s="149"/>
      <c r="C7720" s="61"/>
      <c r="D7720" t="e">
        <f t="shared" si="131"/>
        <v>#DIV/0!</v>
      </c>
      <c r="E7720" t="e">
        <f>Table2[[#This Row],[Return]]</f>
        <v>#VALUE!</v>
      </c>
      <c r="F7720">
        <v>7718</v>
      </c>
      <c r="G7720">
        <f t="shared" ca="1" si="130"/>
        <v>-1.7547499582132482E-2</v>
      </c>
    </row>
    <row r="7721" spans="2:7" x14ac:dyDescent="0.2">
      <c r="B7721" s="149"/>
      <c r="C7721" s="61"/>
      <c r="D7721" t="e">
        <f t="shared" si="131"/>
        <v>#DIV/0!</v>
      </c>
      <c r="E7721" t="e">
        <f>Table2[[#This Row],[Return]]</f>
        <v>#VALUE!</v>
      </c>
      <c r="F7721">
        <v>7719</v>
      </c>
      <c r="G7721">
        <f t="shared" ca="1" si="130"/>
        <v>-7.3656602209621162E-3</v>
      </c>
    </row>
    <row r="7722" spans="2:7" x14ac:dyDescent="0.2">
      <c r="B7722" s="149"/>
      <c r="C7722" s="61"/>
      <c r="D7722" t="e">
        <f t="shared" si="131"/>
        <v>#DIV/0!</v>
      </c>
      <c r="E7722" t="e">
        <f>Table2[[#This Row],[Return]]</f>
        <v>#VALUE!</v>
      </c>
      <c r="F7722">
        <v>7720</v>
      </c>
      <c r="G7722">
        <f t="shared" ca="1" si="130"/>
        <v>-4.7271363886433229E-2</v>
      </c>
    </row>
    <row r="7723" spans="2:7" x14ac:dyDescent="0.2">
      <c r="B7723" s="149"/>
      <c r="C7723" s="61"/>
      <c r="D7723" t="e">
        <f t="shared" si="131"/>
        <v>#DIV/0!</v>
      </c>
      <c r="E7723" t="e">
        <f>Table2[[#This Row],[Return]]</f>
        <v>#VALUE!</v>
      </c>
      <c r="F7723">
        <v>7721</v>
      </c>
      <c r="G7723">
        <f t="shared" ca="1" si="130"/>
        <v>-1.3263415287580313E-2</v>
      </c>
    </row>
    <row r="7724" spans="2:7" x14ac:dyDescent="0.2">
      <c r="B7724" s="149"/>
      <c r="C7724" s="61"/>
      <c r="D7724" t="e">
        <f t="shared" si="131"/>
        <v>#DIV/0!</v>
      </c>
      <c r="E7724" t="e">
        <f>Table2[[#This Row],[Return]]</f>
        <v>#VALUE!</v>
      </c>
      <c r="F7724">
        <v>7722</v>
      </c>
      <c r="G7724">
        <f t="shared" ca="1" si="130"/>
        <v>-2.6265573239978152E-2</v>
      </c>
    </row>
    <row r="7725" spans="2:7" x14ac:dyDescent="0.2">
      <c r="B7725" s="149"/>
      <c r="C7725" s="61"/>
      <c r="D7725" t="e">
        <f t="shared" si="131"/>
        <v>#DIV/0!</v>
      </c>
      <c r="E7725" t="e">
        <f>Table2[[#This Row],[Return]]</f>
        <v>#VALUE!</v>
      </c>
      <c r="F7725">
        <v>7723</v>
      </c>
      <c r="G7725">
        <f t="shared" ca="1" si="130"/>
        <v>-1.0771947524322081E-2</v>
      </c>
    </row>
    <row r="7726" spans="2:7" x14ac:dyDescent="0.2">
      <c r="B7726" s="149"/>
      <c r="C7726" s="61"/>
      <c r="D7726" t="e">
        <f t="shared" si="131"/>
        <v>#DIV/0!</v>
      </c>
      <c r="E7726" t="e">
        <f>Table2[[#This Row],[Return]]</f>
        <v>#VALUE!</v>
      </c>
      <c r="F7726">
        <v>7724</v>
      </c>
      <c r="G7726">
        <f t="shared" ca="1" si="130"/>
        <v>-1.3586207961520033E-2</v>
      </c>
    </row>
    <row r="7727" spans="2:7" x14ac:dyDescent="0.2">
      <c r="B7727" s="149"/>
      <c r="C7727" s="61"/>
      <c r="D7727" t="e">
        <f t="shared" si="131"/>
        <v>#DIV/0!</v>
      </c>
      <c r="E7727" t="e">
        <f>Table2[[#This Row],[Return]]</f>
        <v>#VALUE!</v>
      </c>
      <c r="F7727">
        <v>7725</v>
      </c>
      <c r="G7727">
        <f t="shared" ca="1" si="130"/>
        <v>-2.286176748959276E-2</v>
      </c>
    </row>
    <row r="7728" spans="2:7" x14ac:dyDescent="0.2">
      <c r="B7728" s="149"/>
      <c r="C7728" s="61"/>
      <c r="D7728" t="e">
        <f t="shared" si="131"/>
        <v>#DIV/0!</v>
      </c>
      <c r="E7728" t="e">
        <f>Table2[[#This Row],[Return]]</f>
        <v>#VALUE!</v>
      </c>
      <c r="F7728">
        <v>7726</v>
      </c>
      <c r="G7728">
        <f t="shared" ca="1" si="130"/>
        <v>4.3935289657664828E-2</v>
      </c>
    </row>
    <row r="7729" spans="2:7" x14ac:dyDescent="0.2">
      <c r="B7729" s="149"/>
      <c r="C7729" s="61"/>
      <c r="D7729" t="e">
        <f t="shared" si="131"/>
        <v>#DIV/0!</v>
      </c>
      <c r="E7729" t="e">
        <f>Table2[[#This Row],[Return]]</f>
        <v>#VALUE!</v>
      </c>
      <c r="F7729">
        <v>7727</v>
      </c>
      <c r="G7729">
        <f t="shared" ca="1" si="130"/>
        <v>-1.6740026534862597E-2</v>
      </c>
    </row>
    <row r="7730" spans="2:7" x14ac:dyDescent="0.2">
      <c r="B7730" s="149"/>
      <c r="C7730" s="61"/>
      <c r="D7730" t="e">
        <f t="shared" si="131"/>
        <v>#DIV/0!</v>
      </c>
      <c r="E7730" t="e">
        <f>Table2[[#This Row],[Return]]</f>
        <v>#VALUE!</v>
      </c>
      <c r="F7730">
        <v>7728</v>
      </c>
      <c r="G7730">
        <f t="shared" ca="1" si="130"/>
        <v>-7.6844218616990062E-2</v>
      </c>
    </row>
    <row r="7731" spans="2:7" x14ac:dyDescent="0.2">
      <c r="B7731" s="149"/>
      <c r="C7731" s="61"/>
      <c r="D7731" t="e">
        <f t="shared" si="131"/>
        <v>#DIV/0!</v>
      </c>
      <c r="E7731" t="e">
        <f>Table2[[#This Row],[Return]]</f>
        <v>#VALUE!</v>
      </c>
      <c r="F7731">
        <v>7729</v>
      </c>
      <c r="G7731">
        <f t="shared" ca="1" si="130"/>
        <v>4.935945535290466E-2</v>
      </c>
    </row>
    <row r="7732" spans="2:7" x14ac:dyDescent="0.2">
      <c r="B7732" s="149"/>
      <c r="C7732" s="61"/>
      <c r="D7732" t="e">
        <f t="shared" si="131"/>
        <v>#DIV/0!</v>
      </c>
      <c r="E7732" t="e">
        <f>Table2[[#This Row],[Return]]</f>
        <v>#VALUE!</v>
      </c>
      <c r="F7732">
        <v>7730</v>
      </c>
      <c r="G7732">
        <f t="shared" ca="1" si="130"/>
        <v>3.3394218388062558E-2</v>
      </c>
    </row>
    <row r="7733" spans="2:7" x14ac:dyDescent="0.2">
      <c r="B7733" s="149"/>
      <c r="C7733" s="61"/>
      <c r="D7733" t="e">
        <f t="shared" si="131"/>
        <v>#DIV/0!</v>
      </c>
      <c r="E7733" t="e">
        <f>Table2[[#This Row],[Return]]</f>
        <v>#VALUE!</v>
      </c>
      <c r="F7733">
        <v>7731</v>
      </c>
      <c r="G7733">
        <f t="shared" ca="1" si="130"/>
        <v>3.324685733086314E-2</v>
      </c>
    </row>
    <row r="7734" spans="2:7" x14ac:dyDescent="0.2">
      <c r="B7734" s="149"/>
      <c r="C7734" s="61"/>
      <c r="D7734" t="e">
        <f t="shared" si="131"/>
        <v>#DIV/0!</v>
      </c>
      <c r="E7734" t="e">
        <f>Table2[[#This Row],[Return]]</f>
        <v>#VALUE!</v>
      </c>
      <c r="F7734">
        <v>7732</v>
      </c>
      <c r="G7734">
        <f t="shared" ca="1" si="130"/>
        <v>-1.2407888665779541E-2</v>
      </c>
    </row>
    <row r="7735" spans="2:7" x14ac:dyDescent="0.2">
      <c r="B7735" s="149"/>
      <c r="C7735" s="61"/>
      <c r="D7735" t="e">
        <f t="shared" si="131"/>
        <v>#DIV/0!</v>
      </c>
      <c r="E7735" t="e">
        <f>Table2[[#This Row],[Return]]</f>
        <v>#VALUE!</v>
      </c>
      <c r="F7735">
        <v>7733</v>
      </c>
      <c r="G7735">
        <f t="shared" ca="1" si="130"/>
        <v>-4.6001769270534149E-2</v>
      </c>
    </row>
    <row r="7736" spans="2:7" x14ac:dyDescent="0.2">
      <c r="B7736" s="149"/>
      <c r="C7736" s="61"/>
      <c r="D7736" t="e">
        <f t="shared" si="131"/>
        <v>#DIV/0!</v>
      </c>
      <c r="E7736" t="e">
        <f>Table2[[#This Row],[Return]]</f>
        <v>#VALUE!</v>
      </c>
      <c r="F7736">
        <v>7734</v>
      </c>
      <c r="G7736">
        <f t="shared" ca="1" si="130"/>
        <v>7.0260717701594005E-2</v>
      </c>
    </row>
    <row r="7737" spans="2:7" x14ac:dyDescent="0.2">
      <c r="B7737" s="149"/>
      <c r="C7737" s="61"/>
      <c r="D7737" t="e">
        <f t="shared" si="131"/>
        <v>#DIV/0!</v>
      </c>
      <c r="E7737" t="e">
        <f>Table2[[#This Row],[Return]]</f>
        <v>#VALUE!</v>
      </c>
      <c r="F7737">
        <v>7735</v>
      </c>
      <c r="G7737">
        <f t="shared" ca="1" si="130"/>
        <v>-9.2422701468248911E-3</v>
      </c>
    </row>
    <row r="7738" spans="2:7" x14ac:dyDescent="0.2">
      <c r="B7738" s="149"/>
      <c r="C7738" s="61"/>
      <c r="D7738" t="e">
        <f t="shared" si="131"/>
        <v>#DIV/0!</v>
      </c>
      <c r="E7738" t="e">
        <f>Table2[[#This Row],[Return]]</f>
        <v>#VALUE!</v>
      </c>
      <c r="F7738">
        <v>7736</v>
      </c>
      <c r="G7738">
        <f t="shared" ca="1" si="130"/>
        <v>2.9057819971963741E-2</v>
      </c>
    </row>
    <row r="7739" spans="2:7" x14ac:dyDescent="0.2">
      <c r="B7739" s="149"/>
      <c r="C7739" s="61"/>
      <c r="D7739" t="e">
        <f t="shared" si="131"/>
        <v>#DIV/0!</v>
      </c>
      <c r="E7739" t="e">
        <f>Table2[[#This Row],[Return]]</f>
        <v>#VALUE!</v>
      </c>
      <c r="F7739">
        <v>7737</v>
      </c>
      <c r="G7739">
        <f t="shared" ca="1" si="130"/>
        <v>-6.5496649675079593E-2</v>
      </c>
    </row>
    <row r="7740" spans="2:7" x14ac:dyDescent="0.2">
      <c r="B7740" s="149"/>
      <c r="C7740" s="61"/>
      <c r="D7740" t="e">
        <f t="shared" si="131"/>
        <v>#DIV/0!</v>
      </c>
      <c r="E7740" t="e">
        <f>Table2[[#This Row],[Return]]</f>
        <v>#VALUE!</v>
      </c>
      <c r="F7740">
        <v>7738</v>
      </c>
      <c r="G7740">
        <f t="shared" ca="1" si="130"/>
        <v>-6.6113973431526502E-2</v>
      </c>
    </row>
    <row r="7741" spans="2:7" x14ac:dyDescent="0.2">
      <c r="B7741" s="149"/>
      <c r="C7741" s="61"/>
      <c r="D7741" t="e">
        <f t="shared" si="131"/>
        <v>#DIV/0!</v>
      </c>
      <c r="E7741" t="e">
        <f>Table2[[#This Row],[Return]]</f>
        <v>#VALUE!</v>
      </c>
      <c r="F7741">
        <v>7739</v>
      </c>
      <c r="G7741">
        <f t="shared" ca="1" si="130"/>
        <v>4.9777919669785793E-2</v>
      </c>
    </row>
    <row r="7742" spans="2:7" x14ac:dyDescent="0.2">
      <c r="B7742" s="149"/>
      <c r="C7742" s="61"/>
      <c r="D7742" t="e">
        <f t="shared" si="131"/>
        <v>#DIV/0!</v>
      </c>
      <c r="E7742" t="e">
        <f>Table2[[#This Row],[Return]]</f>
        <v>#VALUE!</v>
      </c>
      <c r="F7742">
        <v>7740</v>
      </c>
      <c r="G7742">
        <f t="shared" ca="1" si="130"/>
        <v>-1.0453821971662045E-2</v>
      </c>
    </row>
    <row r="7743" spans="2:7" x14ac:dyDescent="0.2">
      <c r="B7743" s="149"/>
      <c r="C7743" s="61"/>
      <c r="D7743" t="e">
        <f t="shared" si="131"/>
        <v>#DIV/0!</v>
      </c>
      <c r="E7743" t="e">
        <f>Table2[[#This Row],[Return]]</f>
        <v>#VALUE!</v>
      </c>
      <c r="F7743">
        <v>7741</v>
      </c>
      <c r="G7743">
        <f t="shared" ca="1" si="130"/>
        <v>-3.0224672019647705E-2</v>
      </c>
    </row>
    <row r="7744" spans="2:7" x14ac:dyDescent="0.2">
      <c r="B7744" s="149"/>
      <c r="C7744" s="61"/>
      <c r="D7744" t="e">
        <f t="shared" si="131"/>
        <v>#DIV/0!</v>
      </c>
      <c r="E7744" t="e">
        <f>Table2[[#This Row],[Return]]</f>
        <v>#VALUE!</v>
      </c>
      <c r="F7744">
        <v>7742</v>
      </c>
      <c r="G7744">
        <f t="shared" ca="1" si="130"/>
        <v>-1.2214764798361082E-2</v>
      </c>
    </row>
    <row r="7745" spans="2:7" x14ac:dyDescent="0.2">
      <c r="B7745" s="149"/>
      <c r="C7745" s="61"/>
      <c r="D7745" t="e">
        <f t="shared" si="131"/>
        <v>#DIV/0!</v>
      </c>
      <c r="E7745" t="e">
        <f>Table2[[#This Row],[Return]]</f>
        <v>#VALUE!</v>
      </c>
      <c r="F7745">
        <v>7743</v>
      </c>
      <c r="G7745">
        <f t="shared" ca="1" si="130"/>
        <v>-1.6105349217921196E-2</v>
      </c>
    </row>
    <row r="7746" spans="2:7" x14ac:dyDescent="0.2">
      <c r="B7746" s="149"/>
      <c r="C7746" s="61"/>
      <c r="D7746" t="e">
        <f t="shared" si="131"/>
        <v>#DIV/0!</v>
      </c>
      <c r="E7746" t="e">
        <f>Table2[[#This Row],[Return]]</f>
        <v>#VALUE!</v>
      </c>
      <c r="F7746">
        <v>7744</v>
      </c>
      <c r="G7746">
        <f t="shared" ca="1" si="130"/>
        <v>5.4709214548123386E-2</v>
      </c>
    </row>
    <row r="7747" spans="2:7" x14ac:dyDescent="0.2">
      <c r="B7747" s="149"/>
      <c r="C7747" s="61"/>
      <c r="D7747" t="e">
        <f t="shared" si="131"/>
        <v>#DIV/0!</v>
      </c>
      <c r="E7747" t="e">
        <f>Table2[[#This Row],[Return]]</f>
        <v>#VALUE!</v>
      </c>
      <c r="F7747">
        <v>7745</v>
      </c>
      <c r="G7747">
        <f t="shared" ref="G7747:G7810" ca="1" si="132">_xlfn.NORM.INV(RAND(),$N$5,$N$6)</f>
        <v>-1.1692112638025644E-2</v>
      </c>
    </row>
    <row r="7748" spans="2:7" x14ac:dyDescent="0.2">
      <c r="B7748" s="149"/>
      <c r="C7748" s="61"/>
      <c r="D7748" t="e">
        <f t="shared" si="131"/>
        <v>#DIV/0!</v>
      </c>
      <c r="E7748" t="e">
        <f>Table2[[#This Row],[Return]]</f>
        <v>#VALUE!</v>
      </c>
      <c r="F7748">
        <v>7746</v>
      </c>
      <c r="G7748">
        <f t="shared" ca="1" si="132"/>
        <v>-4.1105653446696491E-2</v>
      </c>
    </row>
    <row r="7749" spans="2:7" x14ac:dyDescent="0.2">
      <c r="B7749" s="149"/>
      <c r="C7749" s="61"/>
      <c r="D7749" t="e">
        <f t="shared" si="131"/>
        <v>#DIV/0!</v>
      </c>
      <c r="E7749" t="e">
        <f>Table2[[#This Row],[Return]]</f>
        <v>#VALUE!</v>
      </c>
      <c r="F7749">
        <v>7747</v>
      </c>
      <c r="G7749">
        <f t="shared" ca="1" si="132"/>
        <v>7.2418666552429532E-3</v>
      </c>
    </row>
    <row r="7750" spans="2:7" x14ac:dyDescent="0.2">
      <c r="B7750" s="149"/>
      <c r="C7750" s="61"/>
      <c r="D7750" t="e">
        <f t="shared" si="131"/>
        <v>#DIV/0!</v>
      </c>
      <c r="E7750" t="e">
        <f>Table2[[#This Row],[Return]]</f>
        <v>#VALUE!</v>
      </c>
      <c r="F7750">
        <v>7748</v>
      </c>
      <c r="G7750">
        <f t="shared" ca="1" si="132"/>
        <v>-5.0432072569488048E-2</v>
      </c>
    </row>
    <row r="7751" spans="2:7" x14ac:dyDescent="0.2">
      <c r="B7751" s="149"/>
      <c r="C7751" s="61"/>
      <c r="D7751" t="e">
        <f t="shared" si="131"/>
        <v>#DIV/0!</v>
      </c>
      <c r="E7751" t="e">
        <f>Table2[[#This Row],[Return]]</f>
        <v>#VALUE!</v>
      </c>
      <c r="F7751">
        <v>7749</v>
      </c>
      <c r="G7751">
        <f t="shared" ca="1" si="132"/>
        <v>-1.3030599639944357E-2</v>
      </c>
    </row>
    <row r="7752" spans="2:7" x14ac:dyDescent="0.2">
      <c r="B7752" s="149"/>
      <c r="C7752" s="61"/>
      <c r="D7752" t="e">
        <f t="shared" si="131"/>
        <v>#DIV/0!</v>
      </c>
      <c r="E7752" t="e">
        <f>Table2[[#This Row],[Return]]</f>
        <v>#VALUE!</v>
      </c>
      <c r="F7752">
        <v>7750</v>
      </c>
      <c r="G7752">
        <f t="shared" ca="1" si="132"/>
        <v>-4.9428569520387723E-3</v>
      </c>
    </row>
    <row r="7753" spans="2:7" x14ac:dyDescent="0.2">
      <c r="B7753" s="149"/>
      <c r="C7753" s="61"/>
      <c r="D7753" t="e">
        <f t="shared" si="131"/>
        <v>#DIV/0!</v>
      </c>
      <c r="E7753" t="e">
        <f>Table2[[#This Row],[Return]]</f>
        <v>#VALUE!</v>
      </c>
      <c r="F7753">
        <v>7751</v>
      </c>
      <c r="G7753">
        <f t="shared" ca="1" si="132"/>
        <v>8.387145841382334E-3</v>
      </c>
    </row>
    <row r="7754" spans="2:7" x14ac:dyDescent="0.2">
      <c r="B7754" s="149"/>
      <c r="C7754" s="61"/>
      <c r="D7754" t="e">
        <f t="shared" si="131"/>
        <v>#DIV/0!</v>
      </c>
      <c r="E7754" t="e">
        <f>Table2[[#This Row],[Return]]</f>
        <v>#VALUE!</v>
      </c>
      <c r="F7754">
        <v>7752</v>
      </c>
      <c r="G7754">
        <f t="shared" ca="1" si="132"/>
        <v>1.5632449226926443E-2</v>
      </c>
    </row>
    <row r="7755" spans="2:7" x14ac:dyDescent="0.2">
      <c r="B7755" s="149"/>
      <c r="C7755" s="61"/>
      <c r="D7755" t="e">
        <f t="shared" si="131"/>
        <v>#DIV/0!</v>
      </c>
      <c r="E7755" t="e">
        <f>Table2[[#This Row],[Return]]</f>
        <v>#VALUE!</v>
      </c>
      <c r="F7755">
        <v>7753</v>
      </c>
      <c r="G7755">
        <f t="shared" ca="1" si="132"/>
        <v>3.4052888940402717E-2</v>
      </c>
    </row>
    <row r="7756" spans="2:7" x14ac:dyDescent="0.2">
      <c r="B7756" s="149"/>
      <c r="C7756" s="61"/>
      <c r="D7756" t="e">
        <f t="shared" si="131"/>
        <v>#DIV/0!</v>
      </c>
      <c r="E7756" t="e">
        <f>Table2[[#This Row],[Return]]</f>
        <v>#VALUE!</v>
      </c>
      <c r="F7756">
        <v>7754</v>
      </c>
      <c r="G7756">
        <f t="shared" ca="1" si="132"/>
        <v>-4.0850844568760436E-4</v>
      </c>
    </row>
    <row r="7757" spans="2:7" x14ac:dyDescent="0.2">
      <c r="B7757" s="149"/>
      <c r="C7757" s="61"/>
      <c r="D7757" t="e">
        <f t="shared" si="131"/>
        <v>#DIV/0!</v>
      </c>
      <c r="E7757" t="e">
        <f>Table2[[#This Row],[Return]]</f>
        <v>#VALUE!</v>
      </c>
      <c r="F7757">
        <v>7755</v>
      </c>
      <c r="G7757">
        <f t="shared" ca="1" si="132"/>
        <v>1.2761720751692032E-2</v>
      </c>
    </row>
    <row r="7758" spans="2:7" x14ac:dyDescent="0.2">
      <c r="B7758" s="149"/>
      <c r="C7758" s="61"/>
      <c r="D7758" t="e">
        <f t="shared" si="131"/>
        <v>#DIV/0!</v>
      </c>
      <c r="E7758" t="e">
        <f>Table2[[#This Row],[Return]]</f>
        <v>#VALUE!</v>
      </c>
      <c r="F7758">
        <v>7756</v>
      </c>
      <c r="G7758">
        <f t="shared" ca="1" si="132"/>
        <v>3.8049625301837114E-2</v>
      </c>
    </row>
    <row r="7759" spans="2:7" x14ac:dyDescent="0.2">
      <c r="B7759" s="149"/>
      <c r="C7759" s="61"/>
      <c r="D7759" t="e">
        <f t="shared" si="131"/>
        <v>#DIV/0!</v>
      </c>
      <c r="E7759" t="e">
        <f>Table2[[#This Row],[Return]]</f>
        <v>#VALUE!</v>
      </c>
      <c r="F7759">
        <v>7757</v>
      </c>
      <c r="G7759">
        <f t="shared" ca="1" si="132"/>
        <v>2.055647445231534E-2</v>
      </c>
    </row>
    <row r="7760" spans="2:7" x14ac:dyDescent="0.2">
      <c r="B7760" s="149"/>
      <c r="C7760" s="61"/>
      <c r="D7760" t="e">
        <f t="shared" si="131"/>
        <v>#DIV/0!</v>
      </c>
      <c r="E7760" t="e">
        <f>Table2[[#This Row],[Return]]</f>
        <v>#VALUE!</v>
      </c>
      <c r="F7760">
        <v>7758</v>
      </c>
      <c r="G7760">
        <f t="shared" ca="1" si="132"/>
        <v>-4.1225342242516725E-3</v>
      </c>
    </row>
    <row r="7761" spans="2:7" x14ac:dyDescent="0.2">
      <c r="B7761" s="149"/>
      <c r="C7761" s="61"/>
      <c r="D7761" t="e">
        <f t="shared" si="131"/>
        <v>#DIV/0!</v>
      </c>
      <c r="E7761" t="e">
        <f>Table2[[#This Row],[Return]]</f>
        <v>#VALUE!</v>
      </c>
      <c r="F7761">
        <v>7759</v>
      </c>
      <c r="G7761">
        <f t="shared" ca="1" si="132"/>
        <v>-2.8728010878475794E-2</v>
      </c>
    </row>
    <row r="7762" spans="2:7" x14ac:dyDescent="0.2">
      <c r="B7762" s="149"/>
      <c r="C7762" s="61"/>
      <c r="D7762" t="e">
        <f t="shared" ref="D7762:D7825" si="133">(C7762-C7763)/C7763</f>
        <v>#DIV/0!</v>
      </c>
      <c r="E7762" t="e">
        <f>Table2[[#This Row],[Return]]</f>
        <v>#VALUE!</v>
      </c>
      <c r="F7762">
        <v>7760</v>
      </c>
      <c r="G7762">
        <f t="shared" ca="1" si="132"/>
        <v>9.2565738740834E-3</v>
      </c>
    </row>
    <row r="7763" spans="2:7" x14ac:dyDescent="0.2">
      <c r="B7763" s="149"/>
      <c r="C7763" s="61"/>
      <c r="D7763" t="e">
        <f t="shared" si="133"/>
        <v>#DIV/0!</v>
      </c>
      <c r="E7763" t="e">
        <f>Table2[[#This Row],[Return]]</f>
        <v>#VALUE!</v>
      </c>
      <c r="F7763">
        <v>7761</v>
      </c>
      <c r="G7763">
        <f t="shared" ca="1" si="132"/>
        <v>2.0917393976748005E-2</v>
      </c>
    </row>
    <row r="7764" spans="2:7" x14ac:dyDescent="0.2">
      <c r="B7764" s="149"/>
      <c r="C7764" s="61"/>
      <c r="D7764" t="e">
        <f t="shared" si="133"/>
        <v>#DIV/0!</v>
      </c>
      <c r="E7764" t="e">
        <f>Table2[[#This Row],[Return]]</f>
        <v>#VALUE!</v>
      </c>
      <c r="F7764">
        <v>7762</v>
      </c>
      <c r="G7764">
        <f t="shared" ca="1" si="132"/>
        <v>3.8111405704710835E-4</v>
      </c>
    </row>
    <row r="7765" spans="2:7" x14ac:dyDescent="0.2">
      <c r="B7765" s="149"/>
      <c r="C7765" s="61"/>
      <c r="D7765" t="e">
        <f t="shared" si="133"/>
        <v>#DIV/0!</v>
      </c>
      <c r="E7765" t="e">
        <f>Table2[[#This Row],[Return]]</f>
        <v>#VALUE!</v>
      </c>
      <c r="F7765">
        <v>7763</v>
      </c>
      <c r="G7765">
        <f t="shared" ca="1" si="132"/>
        <v>-1.387747184617855E-2</v>
      </c>
    </row>
    <row r="7766" spans="2:7" x14ac:dyDescent="0.2">
      <c r="B7766" s="149"/>
      <c r="C7766" s="61"/>
      <c r="D7766" t="e">
        <f t="shared" si="133"/>
        <v>#DIV/0!</v>
      </c>
      <c r="E7766" t="e">
        <f>Table2[[#This Row],[Return]]</f>
        <v>#VALUE!</v>
      </c>
      <c r="F7766">
        <v>7764</v>
      </c>
      <c r="G7766">
        <f t="shared" ca="1" si="132"/>
        <v>2.8536295377023273E-2</v>
      </c>
    </row>
    <row r="7767" spans="2:7" x14ac:dyDescent="0.2">
      <c r="B7767" s="149"/>
      <c r="C7767" s="61"/>
      <c r="D7767" t="e">
        <f t="shared" si="133"/>
        <v>#DIV/0!</v>
      </c>
      <c r="E7767" t="e">
        <f>Table2[[#This Row],[Return]]</f>
        <v>#VALUE!</v>
      </c>
      <c r="F7767">
        <v>7765</v>
      </c>
      <c r="G7767">
        <f t="shared" ca="1" si="132"/>
        <v>-1.2707484937573418E-2</v>
      </c>
    </row>
    <row r="7768" spans="2:7" x14ac:dyDescent="0.2">
      <c r="B7768" s="149"/>
      <c r="C7768" s="61"/>
      <c r="D7768" t="e">
        <f t="shared" si="133"/>
        <v>#DIV/0!</v>
      </c>
      <c r="E7768" t="e">
        <f>Table2[[#This Row],[Return]]</f>
        <v>#VALUE!</v>
      </c>
      <c r="F7768">
        <v>7766</v>
      </c>
      <c r="G7768">
        <f t="shared" ca="1" si="132"/>
        <v>-6.6059700142703764E-2</v>
      </c>
    </row>
    <row r="7769" spans="2:7" x14ac:dyDescent="0.2">
      <c r="B7769" s="149"/>
      <c r="C7769" s="61"/>
      <c r="D7769" t="e">
        <f t="shared" si="133"/>
        <v>#DIV/0!</v>
      </c>
      <c r="E7769" t="e">
        <f>Table2[[#This Row],[Return]]</f>
        <v>#VALUE!</v>
      </c>
      <c r="F7769">
        <v>7767</v>
      </c>
      <c r="G7769">
        <f t="shared" ca="1" si="132"/>
        <v>3.2091325377151397E-2</v>
      </c>
    </row>
    <row r="7770" spans="2:7" x14ac:dyDescent="0.2">
      <c r="B7770" s="149"/>
      <c r="C7770" s="61"/>
      <c r="D7770" t="e">
        <f t="shared" si="133"/>
        <v>#DIV/0!</v>
      </c>
      <c r="E7770" t="e">
        <f>Table2[[#This Row],[Return]]</f>
        <v>#VALUE!</v>
      </c>
      <c r="F7770">
        <v>7768</v>
      </c>
      <c r="G7770">
        <f t="shared" ca="1" si="132"/>
        <v>2.1296946675940075E-3</v>
      </c>
    </row>
    <row r="7771" spans="2:7" x14ac:dyDescent="0.2">
      <c r="B7771" s="149"/>
      <c r="C7771" s="61"/>
      <c r="D7771" t="e">
        <f t="shared" si="133"/>
        <v>#DIV/0!</v>
      </c>
      <c r="E7771" t="e">
        <f>Table2[[#This Row],[Return]]</f>
        <v>#VALUE!</v>
      </c>
      <c r="F7771">
        <v>7769</v>
      </c>
      <c r="G7771">
        <f t="shared" ca="1" si="132"/>
        <v>-9.0252663812956033E-3</v>
      </c>
    </row>
    <row r="7772" spans="2:7" x14ac:dyDescent="0.2">
      <c r="B7772" s="149"/>
      <c r="C7772" s="61"/>
      <c r="D7772" t="e">
        <f t="shared" si="133"/>
        <v>#DIV/0!</v>
      </c>
      <c r="E7772" t="e">
        <f>Table2[[#This Row],[Return]]</f>
        <v>#VALUE!</v>
      </c>
      <c r="F7772">
        <v>7770</v>
      </c>
      <c r="G7772">
        <f t="shared" ca="1" si="132"/>
        <v>-2.5468890404785168E-2</v>
      </c>
    </row>
    <row r="7773" spans="2:7" x14ac:dyDescent="0.2">
      <c r="B7773" s="149"/>
      <c r="C7773" s="61"/>
      <c r="D7773" t="e">
        <f t="shared" si="133"/>
        <v>#DIV/0!</v>
      </c>
      <c r="E7773" t="e">
        <f>Table2[[#This Row],[Return]]</f>
        <v>#VALUE!</v>
      </c>
      <c r="F7773">
        <v>7771</v>
      </c>
      <c r="G7773">
        <f t="shared" ca="1" si="132"/>
        <v>-7.5547081629207917E-3</v>
      </c>
    </row>
    <row r="7774" spans="2:7" x14ac:dyDescent="0.2">
      <c r="B7774" s="149"/>
      <c r="C7774" s="61"/>
      <c r="D7774" t="e">
        <f t="shared" si="133"/>
        <v>#DIV/0!</v>
      </c>
      <c r="E7774" t="e">
        <f>Table2[[#This Row],[Return]]</f>
        <v>#VALUE!</v>
      </c>
      <c r="F7774">
        <v>7772</v>
      </c>
      <c r="G7774">
        <f t="shared" ca="1" si="132"/>
        <v>-5.2092957462583495E-3</v>
      </c>
    </row>
    <row r="7775" spans="2:7" x14ac:dyDescent="0.2">
      <c r="B7775" s="149"/>
      <c r="C7775" s="61"/>
      <c r="D7775" t="e">
        <f t="shared" si="133"/>
        <v>#DIV/0!</v>
      </c>
      <c r="E7775" t="e">
        <f>Table2[[#This Row],[Return]]</f>
        <v>#VALUE!</v>
      </c>
      <c r="F7775">
        <v>7773</v>
      </c>
      <c r="G7775">
        <f t="shared" ca="1" si="132"/>
        <v>4.8572454952848114E-2</v>
      </c>
    </row>
    <row r="7776" spans="2:7" x14ac:dyDescent="0.2">
      <c r="B7776" s="149"/>
      <c r="C7776" s="61"/>
      <c r="D7776" t="e">
        <f t="shared" si="133"/>
        <v>#DIV/0!</v>
      </c>
      <c r="E7776" t="e">
        <f>Table2[[#This Row],[Return]]</f>
        <v>#VALUE!</v>
      </c>
      <c r="F7776">
        <v>7774</v>
      </c>
      <c r="G7776">
        <f t="shared" ca="1" si="132"/>
        <v>-4.8723535697749162E-2</v>
      </c>
    </row>
    <row r="7777" spans="2:7" x14ac:dyDescent="0.2">
      <c r="B7777" s="149"/>
      <c r="C7777" s="61"/>
      <c r="D7777" t="e">
        <f t="shared" si="133"/>
        <v>#DIV/0!</v>
      </c>
      <c r="E7777" t="e">
        <f>Table2[[#This Row],[Return]]</f>
        <v>#VALUE!</v>
      </c>
      <c r="F7777">
        <v>7775</v>
      </c>
      <c r="G7777">
        <f t="shared" ca="1" si="132"/>
        <v>3.7624176830319887E-3</v>
      </c>
    </row>
    <row r="7778" spans="2:7" x14ac:dyDescent="0.2">
      <c r="B7778" s="149"/>
      <c r="C7778" s="61"/>
      <c r="D7778" t="e">
        <f t="shared" si="133"/>
        <v>#DIV/0!</v>
      </c>
      <c r="E7778" t="e">
        <f>Table2[[#This Row],[Return]]</f>
        <v>#VALUE!</v>
      </c>
      <c r="F7778">
        <v>7776</v>
      </c>
      <c r="G7778">
        <f t="shared" ca="1" si="132"/>
        <v>-2.1318973788608791E-2</v>
      </c>
    </row>
    <row r="7779" spans="2:7" x14ac:dyDescent="0.2">
      <c r="B7779" s="149"/>
      <c r="C7779" s="61"/>
      <c r="D7779" t="e">
        <f t="shared" si="133"/>
        <v>#DIV/0!</v>
      </c>
      <c r="E7779" t="e">
        <f>Table2[[#This Row],[Return]]</f>
        <v>#VALUE!</v>
      </c>
      <c r="F7779">
        <v>7777</v>
      </c>
      <c r="G7779">
        <f t="shared" ca="1" si="132"/>
        <v>-1.8911861455536499E-3</v>
      </c>
    </row>
    <row r="7780" spans="2:7" x14ac:dyDescent="0.2">
      <c r="B7780" s="149"/>
      <c r="C7780" s="61"/>
      <c r="D7780" t="e">
        <f t="shared" si="133"/>
        <v>#DIV/0!</v>
      </c>
      <c r="E7780" t="e">
        <f>Table2[[#This Row],[Return]]</f>
        <v>#VALUE!</v>
      </c>
      <c r="F7780">
        <v>7778</v>
      </c>
      <c r="G7780">
        <f t="shared" ca="1" si="132"/>
        <v>6.071805680537351E-2</v>
      </c>
    </row>
    <row r="7781" spans="2:7" x14ac:dyDescent="0.2">
      <c r="B7781" s="149"/>
      <c r="C7781" s="61"/>
      <c r="D7781" t="e">
        <f t="shared" si="133"/>
        <v>#DIV/0!</v>
      </c>
      <c r="E7781" t="e">
        <f>Table2[[#This Row],[Return]]</f>
        <v>#VALUE!</v>
      </c>
      <c r="F7781">
        <v>7779</v>
      </c>
      <c r="G7781">
        <f t="shared" ca="1" si="132"/>
        <v>-5.051325445026543E-2</v>
      </c>
    </row>
    <row r="7782" spans="2:7" x14ac:dyDescent="0.2">
      <c r="B7782" s="149"/>
      <c r="C7782" s="61"/>
      <c r="D7782" t="e">
        <f t="shared" si="133"/>
        <v>#DIV/0!</v>
      </c>
      <c r="E7782" t="e">
        <f>Table2[[#This Row],[Return]]</f>
        <v>#VALUE!</v>
      </c>
      <c r="F7782">
        <v>7780</v>
      </c>
      <c r="G7782">
        <f t="shared" ca="1" si="132"/>
        <v>1.2811807412961647E-2</v>
      </c>
    </row>
    <row r="7783" spans="2:7" x14ac:dyDescent="0.2">
      <c r="B7783" s="149"/>
      <c r="C7783" s="61"/>
      <c r="D7783" t="e">
        <f t="shared" si="133"/>
        <v>#DIV/0!</v>
      </c>
      <c r="E7783" t="e">
        <f>Table2[[#This Row],[Return]]</f>
        <v>#VALUE!</v>
      </c>
      <c r="F7783">
        <v>7781</v>
      </c>
      <c r="G7783">
        <f t="shared" ca="1" si="132"/>
        <v>-6.5779025401937946E-2</v>
      </c>
    </row>
    <row r="7784" spans="2:7" x14ac:dyDescent="0.2">
      <c r="B7784" s="149"/>
      <c r="C7784" s="61"/>
      <c r="D7784" t="e">
        <f t="shared" si="133"/>
        <v>#DIV/0!</v>
      </c>
      <c r="E7784" t="e">
        <f>Table2[[#This Row],[Return]]</f>
        <v>#VALUE!</v>
      </c>
      <c r="F7784">
        <v>7782</v>
      </c>
      <c r="G7784">
        <f t="shared" ca="1" si="132"/>
        <v>-3.100726403380847E-2</v>
      </c>
    </row>
    <row r="7785" spans="2:7" x14ac:dyDescent="0.2">
      <c r="B7785" s="149"/>
      <c r="C7785" s="61"/>
      <c r="D7785" t="e">
        <f t="shared" si="133"/>
        <v>#DIV/0!</v>
      </c>
      <c r="E7785" t="e">
        <f>Table2[[#This Row],[Return]]</f>
        <v>#VALUE!</v>
      </c>
      <c r="F7785">
        <v>7783</v>
      </c>
      <c r="G7785">
        <f t="shared" ca="1" si="132"/>
        <v>8.0440870268980408E-4</v>
      </c>
    </row>
    <row r="7786" spans="2:7" x14ac:dyDescent="0.2">
      <c r="B7786" s="149"/>
      <c r="C7786" s="61"/>
      <c r="D7786" t="e">
        <f t="shared" si="133"/>
        <v>#DIV/0!</v>
      </c>
      <c r="E7786" t="e">
        <f>Table2[[#This Row],[Return]]</f>
        <v>#VALUE!</v>
      </c>
      <c r="F7786">
        <v>7784</v>
      </c>
      <c r="G7786">
        <f t="shared" ca="1" si="132"/>
        <v>5.2947527178627421E-3</v>
      </c>
    </row>
    <row r="7787" spans="2:7" x14ac:dyDescent="0.2">
      <c r="B7787" s="149"/>
      <c r="C7787" s="61"/>
      <c r="D7787" t="e">
        <f t="shared" si="133"/>
        <v>#DIV/0!</v>
      </c>
      <c r="E7787" t="e">
        <f>Table2[[#This Row],[Return]]</f>
        <v>#VALUE!</v>
      </c>
      <c r="F7787">
        <v>7785</v>
      </c>
      <c r="G7787">
        <f t="shared" ca="1" si="132"/>
        <v>-1.568763918014749E-2</v>
      </c>
    </row>
    <row r="7788" spans="2:7" x14ac:dyDescent="0.2">
      <c r="B7788" s="149"/>
      <c r="C7788" s="61"/>
      <c r="D7788" t="e">
        <f t="shared" si="133"/>
        <v>#DIV/0!</v>
      </c>
      <c r="E7788" t="e">
        <f>Table2[[#This Row],[Return]]</f>
        <v>#VALUE!</v>
      </c>
      <c r="F7788">
        <v>7786</v>
      </c>
      <c r="G7788">
        <f t="shared" ca="1" si="132"/>
        <v>-3.965283929301517E-2</v>
      </c>
    </row>
    <row r="7789" spans="2:7" x14ac:dyDescent="0.2">
      <c r="B7789" s="149"/>
      <c r="C7789" s="61"/>
      <c r="D7789" t="e">
        <f t="shared" si="133"/>
        <v>#DIV/0!</v>
      </c>
      <c r="E7789" t="e">
        <f>Table2[[#This Row],[Return]]</f>
        <v>#VALUE!</v>
      </c>
      <c r="F7789">
        <v>7787</v>
      </c>
      <c r="G7789">
        <f t="shared" ca="1" si="132"/>
        <v>4.0109459060388472E-2</v>
      </c>
    </row>
    <row r="7790" spans="2:7" x14ac:dyDescent="0.2">
      <c r="B7790" s="149"/>
      <c r="C7790" s="61"/>
      <c r="D7790" t="e">
        <f t="shared" si="133"/>
        <v>#DIV/0!</v>
      </c>
      <c r="E7790" t="e">
        <f>Table2[[#This Row],[Return]]</f>
        <v>#VALUE!</v>
      </c>
      <c r="F7790">
        <v>7788</v>
      </c>
      <c r="G7790">
        <f t="shared" ca="1" si="132"/>
        <v>2.9920068934061587E-3</v>
      </c>
    </row>
    <row r="7791" spans="2:7" x14ac:dyDescent="0.2">
      <c r="B7791" s="149"/>
      <c r="C7791" s="61"/>
      <c r="D7791" t="e">
        <f t="shared" si="133"/>
        <v>#DIV/0!</v>
      </c>
      <c r="E7791" t="e">
        <f>Table2[[#This Row],[Return]]</f>
        <v>#VALUE!</v>
      </c>
      <c r="F7791">
        <v>7789</v>
      </c>
      <c r="G7791">
        <f t="shared" ca="1" si="132"/>
        <v>-5.1278676831048704E-2</v>
      </c>
    </row>
    <row r="7792" spans="2:7" x14ac:dyDescent="0.2">
      <c r="B7792" s="149"/>
      <c r="C7792" s="61"/>
      <c r="D7792" t="e">
        <f t="shared" si="133"/>
        <v>#DIV/0!</v>
      </c>
      <c r="E7792" t="e">
        <f>Table2[[#This Row],[Return]]</f>
        <v>#VALUE!</v>
      </c>
      <c r="F7792">
        <v>7790</v>
      </c>
      <c r="G7792">
        <f t="shared" ca="1" si="132"/>
        <v>-9.3749341893884681E-3</v>
      </c>
    </row>
    <row r="7793" spans="2:7" x14ac:dyDescent="0.2">
      <c r="B7793" s="149"/>
      <c r="C7793" s="61"/>
      <c r="D7793" t="e">
        <f t="shared" si="133"/>
        <v>#DIV/0!</v>
      </c>
      <c r="E7793" t="e">
        <f>Table2[[#This Row],[Return]]</f>
        <v>#VALUE!</v>
      </c>
      <c r="F7793">
        <v>7791</v>
      </c>
      <c r="G7793">
        <f t="shared" ca="1" si="132"/>
        <v>-1.2522975294562422E-2</v>
      </c>
    </row>
    <row r="7794" spans="2:7" x14ac:dyDescent="0.2">
      <c r="B7794" s="149"/>
      <c r="C7794" s="61"/>
      <c r="D7794" t="e">
        <f t="shared" si="133"/>
        <v>#DIV/0!</v>
      </c>
      <c r="E7794" t="e">
        <f>Table2[[#This Row],[Return]]</f>
        <v>#VALUE!</v>
      </c>
      <c r="F7794">
        <v>7792</v>
      </c>
      <c r="G7794">
        <f t="shared" ca="1" si="132"/>
        <v>2.767598693315609E-2</v>
      </c>
    </row>
    <row r="7795" spans="2:7" x14ac:dyDescent="0.2">
      <c r="B7795" s="149"/>
      <c r="C7795" s="61"/>
      <c r="D7795" t="e">
        <f t="shared" si="133"/>
        <v>#DIV/0!</v>
      </c>
      <c r="E7795" t="e">
        <f>Table2[[#This Row],[Return]]</f>
        <v>#VALUE!</v>
      </c>
      <c r="F7795">
        <v>7793</v>
      </c>
      <c r="G7795">
        <f t="shared" ca="1" si="132"/>
        <v>-4.8820125234533204E-2</v>
      </c>
    </row>
    <row r="7796" spans="2:7" x14ac:dyDescent="0.2">
      <c r="B7796" s="149"/>
      <c r="C7796" s="61"/>
      <c r="D7796" t="e">
        <f t="shared" si="133"/>
        <v>#DIV/0!</v>
      </c>
      <c r="E7796" t="e">
        <f>Table2[[#This Row],[Return]]</f>
        <v>#VALUE!</v>
      </c>
      <c r="F7796">
        <v>7794</v>
      </c>
      <c r="G7796">
        <f t="shared" ca="1" si="132"/>
        <v>-3.5653102958778028E-2</v>
      </c>
    </row>
    <row r="7797" spans="2:7" x14ac:dyDescent="0.2">
      <c r="B7797" s="149"/>
      <c r="C7797" s="61"/>
      <c r="D7797" t="e">
        <f t="shared" si="133"/>
        <v>#DIV/0!</v>
      </c>
      <c r="E7797" t="e">
        <f>Table2[[#This Row],[Return]]</f>
        <v>#VALUE!</v>
      </c>
      <c r="F7797">
        <v>7795</v>
      </c>
      <c r="G7797">
        <f t="shared" ca="1" si="132"/>
        <v>-6.7383813944243308E-3</v>
      </c>
    </row>
    <row r="7798" spans="2:7" x14ac:dyDescent="0.2">
      <c r="B7798" s="149"/>
      <c r="C7798" s="61"/>
      <c r="D7798" t="e">
        <f t="shared" si="133"/>
        <v>#DIV/0!</v>
      </c>
      <c r="E7798" t="e">
        <f>Table2[[#This Row],[Return]]</f>
        <v>#VALUE!</v>
      </c>
      <c r="F7798">
        <v>7796</v>
      </c>
      <c r="G7798">
        <f t="shared" ca="1" si="132"/>
        <v>2.0416222183918035E-2</v>
      </c>
    </row>
    <row r="7799" spans="2:7" x14ac:dyDescent="0.2">
      <c r="B7799" s="149"/>
      <c r="C7799" s="61"/>
      <c r="D7799" t="e">
        <f t="shared" si="133"/>
        <v>#DIV/0!</v>
      </c>
      <c r="E7799" t="e">
        <f>Table2[[#This Row],[Return]]</f>
        <v>#VALUE!</v>
      </c>
      <c r="F7799">
        <v>7797</v>
      </c>
      <c r="G7799">
        <f t="shared" ca="1" si="132"/>
        <v>7.9793662538742982E-2</v>
      </c>
    </row>
    <row r="7800" spans="2:7" x14ac:dyDescent="0.2">
      <c r="B7800" s="149"/>
      <c r="C7800" s="61"/>
      <c r="D7800" t="e">
        <f t="shared" si="133"/>
        <v>#DIV/0!</v>
      </c>
      <c r="E7800" t="e">
        <f>Table2[[#This Row],[Return]]</f>
        <v>#VALUE!</v>
      </c>
      <c r="F7800">
        <v>7798</v>
      </c>
      <c r="G7800">
        <f t="shared" ca="1" si="132"/>
        <v>9.3099350196783087E-2</v>
      </c>
    </row>
    <row r="7801" spans="2:7" x14ac:dyDescent="0.2">
      <c r="B7801" s="149"/>
      <c r="C7801" s="61"/>
      <c r="D7801" t="e">
        <f t="shared" si="133"/>
        <v>#DIV/0!</v>
      </c>
      <c r="E7801" t="e">
        <f>Table2[[#This Row],[Return]]</f>
        <v>#VALUE!</v>
      </c>
      <c r="F7801">
        <v>7799</v>
      </c>
      <c r="G7801">
        <f t="shared" ca="1" si="132"/>
        <v>-7.8558376413671322E-3</v>
      </c>
    </row>
    <row r="7802" spans="2:7" x14ac:dyDescent="0.2">
      <c r="B7802" s="149"/>
      <c r="C7802" s="61"/>
      <c r="D7802" t="e">
        <f t="shared" si="133"/>
        <v>#DIV/0!</v>
      </c>
      <c r="E7802" t="e">
        <f>Table2[[#This Row],[Return]]</f>
        <v>#VALUE!</v>
      </c>
      <c r="F7802">
        <v>7800</v>
      </c>
      <c r="G7802">
        <f t="shared" ca="1" si="132"/>
        <v>3.2551426622692829E-2</v>
      </c>
    </row>
    <row r="7803" spans="2:7" x14ac:dyDescent="0.2">
      <c r="B7803" s="149"/>
      <c r="C7803" s="61"/>
      <c r="D7803" t="e">
        <f t="shared" si="133"/>
        <v>#DIV/0!</v>
      </c>
      <c r="E7803" t="e">
        <f>Table2[[#This Row],[Return]]</f>
        <v>#VALUE!</v>
      </c>
      <c r="F7803">
        <v>7801</v>
      </c>
      <c r="G7803">
        <f t="shared" ca="1" si="132"/>
        <v>-4.6430630902552809E-3</v>
      </c>
    </row>
    <row r="7804" spans="2:7" x14ac:dyDescent="0.2">
      <c r="B7804" s="149"/>
      <c r="C7804" s="61"/>
      <c r="D7804" t="e">
        <f t="shared" si="133"/>
        <v>#DIV/0!</v>
      </c>
      <c r="E7804" t="e">
        <f>Table2[[#This Row],[Return]]</f>
        <v>#VALUE!</v>
      </c>
      <c r="F7804">
        <v>7802</v>
      </c>
      <c r="G7804">
        <f t="shared" ca="1" si="132"/>
        <v>-1.1510687027489626E-2</v>
      </c>
    </row>
    <row r="7805" spans="2:7" x14ac:dyDescent="0.2">
      <c r="B7805" s="149"/>
      <c r="C7805" s="61"/>
      <c r="D7805" t="e">
        <f t="shared" si="133"/>
        <v>#DIV/0!</v>
      </c>
      <c r="E7805" t="e">
        <f>Table2[[#This Row],[Return]]</f>
        <v>#VALUE!</v>
      </c>
      <c r="F7805">
        <v>7803</v>
      </c>
      <c r="G7805">
        <f t="shared" ca="1" si="132"/>
        <v>-3.3244752022071382E-2</v>
      </c>
    </row>
    <row r="7806" spans="2:7" x14ac:dyDescent="0.2">
      <c r="B7806" s="149"/>
      <c r="C7806" s="61"/>
      <c r="D7806" t="e">
        <f t="shared" si="133"/>
        <v>#DIV/0!</v>
      </c>
      <c r="E7806" t="e">
        <f>Table2[[#This Row],[Return]]</f>
        <v>#VALUE!</v>
      </c>
      <c r="F7806">
        <v>7804</v>
      </c>
      <c r="G7806">
        <f t="shared" ca="1" si="132"/>
        <v>3.4843883386219625E-2</v>
      </c>
    </row>
    <row r="7807" spans="2:7" x14ac:dyDescent="0.2">
      <c r="B7807" s="149"/>
      <c r="C7807" s="61"/>
      <c r="D7807" t="e">
        <f t="shared" si="133"/>
        <v>#DIV/0!</v>
      </c>
      <c r="E7807" t="e">
        <f>Table2[[#This Row],[Return]]</f>
        <v>#VALUE!</v>
      </c>
      <c r="F7807">
        <v>7805</v>
      </c>
      <c r="G7807">
        <f t="shared" ca="1" si="132"/>
        <v>1.6851339771773118E-2</v>
      </c>
    </row>
    <row r="7808" spans="2:7" x14ac:dyDescent="0.2">
      <c r="B7808" s="149"/>
      <c r="C7808" s="61"/>
      <c r="D7808" t="e">
        <f t="shared" si="133"/>
        <v>#DIV/0!</v>
      </c>
      <c r="E7808" t="e">
        <f>Table2[[#This Row],[Return]]</f>
        <v>#VALUE!</v>
      </c>
      <c r="F7808">
        <v>7806</v>
      </c>
      <c r="G7808">
        <f t="shared" ca="1" si="132"/>
        <v>-2.1638268330095946E-2</v>
      </c>
    </row>
    <row r="7809" spans="2:7" x14ac:dyDescent="0.2">
      <c r="B7809" s="149"/>
      <c r="C7809" s="61"/>
      <c r="D7809" t="e">
        <f t="shared" si="133"/>
        <v>#DIV/0!</v>
      </c>
      <c r="E7809" t="e">
        <f>Table2[[#This Row],[Return]]</f>
        <v>#VALUE!</v>
      </c>
      <c r="F7809">
        <v>7807</v>
      </c>
      <c r="G7809">
        <f t="shared" ca="1" si="132"/>
        <v>1.8692224204455731E-3</v>
      </c>
    </row>
    <row r="7810" spans="2:7" x14ac:dyDescent="0.2">
      <c r="B7810" s="149"/>
      <c r="C7810" s="61"/>
      <c r="D7810" t="e">
        <f t="shared" si="133"/>
        <v>#DIV/0!</v>
      </c>
      <c r="E7810" t="e">
        <f>Table2[[#This Row],[Return]]</f>
        <v>#VALUE!</v>
      </c>
      <c r="F7810">
        <v>7808</v>
      </c>
      <c r="G7810">
        <f t="shared" ca="1" si="132"/>
        <v>-2.2481735218624593E-2</v>
      </c>
    </row>
    <row r="7811" spans="2:7" x14ac:dyDescent="0.2">
      <c r="B7811" s="149"/>
      <c r="C7811" s="61"/>
      <c r="D7811" t="e">
        <f t="shared" si="133"/>
        <v>#DIV/0!</v>
      </c>
      <c r="E7811" t="e">
        <f>Table2[[#This Row],[Return]]</f>
        <v>#VALUE!</v>
      </c>
      <c r="F7811">
        <v>7809</v>
      </c>
      <c r="G7811">
        <f t="shared" ref="G7811:G7874" ca="1" si="134">_xlfn.NORM.INV(RAND(),$N$5,$N$6)</f>
        <v>-4.1880116856999813E-3</v>
      </c>
    </row>
    <row r="7812" spans="2:7" x14ac:dyDescent="0.2">
      <c r="B7812" s="149"/>
      <c r="C7812" s="61"/>
      <c r="D7812" t="e">
        <f t="shared" si="133"/>
        <v>#DIV/0!</v>
      </c>
      <c r="E7812" t="e">
        <f>Table2[[#This Row],[Return]]</f>
        <v>#VALUE!</v>
      </c>
      <c r="F7812">
        <v>7810</v>
      </c>
      <c r="G7812">
        <f t="shared" ca="1" si="134"/>
        <v>1.1738650438219327E-2</v>
      </c>
    </row>
    <row r="7813" spans="2:7" x14ac:dyDescent="0.2">
      <c r="B7813" s="149"/>
      <c r="C7813" s="61"/>
      <c r="D7813" t="e">
        <f t="shared" si="133"/>
        <v>#DIV/0!</v>
      </c>
      <c r="E7813" t="e">
        <f>Table2[[#This Row],[Return]]</f>
        <v>#VALUE!</v>
      </c>
      <c r="F7813">
        <v>7811</v>
      </c>
      <c r="G7813">
        <f t="shared" ca="1" si="134"/>
        <v>-5.6270273649276871E-2</v>
      </c>
    </row>
    <row r="7814" spans="2:7" x14ac:dyDescent="0.2">
      <c r="B7814" s="149"/>
      <c r="C7814" s="61"/>
      <c r="D7814" t="e">
        <f t="shared" si="133"/>
        <v>#DIV/0!</v>
      </c>
      <c r="E7814" t="e">
        <f>Table2[[#This Row],[Return]]</f>
        <v>#VALUE!</v>
      </c>
      <c r="F7814">
        <v>7812</v>
      </c>
      <c r="G7814">
        <f t="shared" ca="1" si="134"/>
        <v>-4.9374231668209818E-2</v>
      </c>
    </row>
    <row r="7815" spans="2:7" x14ac:dyDescent="0.2">
      <c r="B7815" s="149"/>
      <c r="C7815" s="61"/>
      <c r="D7815" t="e">
        <f t="shared" si="133"/>
        <v>#DIV/0!</v>
      </c>
      <c r="E7815" t="e">
        <f>Table2[[#This Row],[Return]]</f>
        <v>#VALUE!</v>
      </c>
      <c r="F7815">
        <v>7813</v>
      </c>
      <c r="G7815">
        <f t="shared" ca="1" si="134"/>
        <v>1.9213470910431411E-2</v>
      </c>
    </row>
    <row r="7816" spans="2:7" x14ac:dyDescent="0.2">
      <c r="B7816" s="149"/>
      <c r="C7816" s="61"/>
      <c r="D7816" t="e">
        <f t="shared" si="133"/>
        <v>#DIV/0!</v>
      </c>
      <c r="E7816" t="e">
        <f>Table2[[#This Row],[Return]]</f>
        <v>#VALUE!</v>
      </c>
      <c r="F7816">
        <v>7814</v>
      </c>
      <c r="G7816">
        <f t="shared" ca="1" si="134"/>
        <v>2.5583910372850436E-2</v>
      </c>
    </row>
    <row r="7817" spans="2:7" x14ac:dyDescent="0.2">
      <c r="B7817" s="149"/>
      <c r="C7817" s="61"/>
      <c r="D7817" t="e">
        <f t="shared" si="133"/>
        <v>#DIV/0!</v>
      </c>
      <c r="E7817" t="e">
        <f>Table2[[#This Row],[Return]]</f>
        <v>#VALUE!</v>
      </c>
      <c r="F7817">
        <v>7815</v>
      </c>
      <c r="G7817">
        <f t="shared" ca="1" si="134"/>
        <v>-1.8911664404088847E-2</v>
      </c>
    </row>
    <row r="7818" spans="2:7" x14ac:dyDescent="0.2">
      <c r="B7818" s="149"/>
      <c r="C7818" s="61"/>
      <c r="D7818" t="e">
        <f t="shared" si="133"/>
        <v>#DIV/0!</v>
      </c>
      <c r="E7818" t="e">
        <f>Table2[[#This Row],[Return]]</f>
        <v>#VALUE!</v>
      </c>
      <c r="F7818">
        <v>7816</v>
      </c>
      <c r="G7818">
        <f t="shared" ca="1" si="134"/>
        <v>4.2326112956759067E-2</v>
      </c>
    </row>
    <row r="7819" spans="2:7" x14ac:dyDescent="0.2">
      <c r="B7819" s="149"/>
      <c r="C7819" s="61"/>
      <c r="D7819" t="e">
        <f t="shared" si="133"/>
        <v>#DIV/0!</v>
      </c>
      <c r="E7819" t="e">
        <f>Table2[[#This Row],[Return]]</f>
        <v>#VALUE!</v>
      </c>
      <c r="F7819">
        <v>7817</v>
      </c>
      <c r="G7819">
        <f t="shared" ca="1" si="134"/>
        <v>-4.3809877532136905E-3</v>
      </c>
    </row>
    <row r="7820" spans="2:7" x14ac:dyDescent="0.2">
      <c r="B7820" s="149"/>
      <c r="C7820" s="61"/>
      <c r="D7820" t="e">
        <f t="shared" si="133"/>
        <v>#DIV/0!</v>
      </c>
      <c r="E7820" t="e">
        <f>Table2[[#This Row],[Return]]</f>
        <v>#VALUE!</v>
      </c>
      <c r="F7820">
        <v>7818</v>
      </c>
      <c r="G7820">
        <f t="shared" ca="1" si="134"/>
        <v>9.3258594874695205E-2</v>
      </c>
    </row>
    <row r="7821" spans="2:7" x14ac:dyDescent="0.2">
      <c r="B7821" s="149"/>
      <c r="C7821" s="61"/>
      <c r="D7821" t="e">
        <f t="shared" si="133"/>
        <v>#DIV/0!</v>
      </c>
      <c r="E7821" t="e">
        <f>Table2[[#This Row],[Return]]</f>
        <v>#VALUE!</v>
      </c>
      <c r="F7821">
        <v>7819</v>
      </c>
      <c r="G7821">
        <f t="shared" ca="1" si="134"/>
        <v>5.8943583170846699E-2</v>
      </c>
    </row>
    <row r="7822" spans="2:7" x14ac:dyDescent="0.2">
      <c r="B7822" s="149"/>
      <c r="C7822" s="61"/>
      <c r="D7822" t="e">
        <f t="shared" si="133"/>
        <v>#DIV/0!</v>
      </c>
      <c r="E7822" t="e">
        <f>Table2[[#This Row],[Return]]</f>
        <v>#VALUE!</v>
      </c>
      <c r="F7822">
        <v>7820</v>
      </c>
      <c r="G7822">
        <f t="shared" ca="1" si="134"/>
        <v>-8.9259319138552257E-3</v>
      </c>
    </row>
    <row r="7823" spans="2:7" x14ac:dyDescent="0.2">
      <c r="B7823" s="149"/>
      <c r="C7823" s="61"/>
      <c r="D7823" t="e">
        <f t="shared" si="133"/>
        <v>#DIV/0!</v>
      </c>
      <c r="E7823" t="e">
        <f>Table2[[#This Row],[Return]]</f>
        <v>#VALUE!</v>
      </c>
      <c r="F7823">
        <v>7821</v>
      </c>
      <c r="G7823">
        <f t="shared" ca="1" si="134"/>
        <v>1.1757030864951808E-2</v>
      </c>
    </row>
    <row r="7824" spans="2:7" x14ac:dyDescent="0.2">
      <c r="B7824" s="149"/>
      <c r="C7824" s="61"/>
      <c r="D7824" t="e">
        <f t="shared" si="133"/>
        <v>#DIV/0!</v>
      </c>
      <c r="E7824" t="e">
        <f>Table2[[#This Row],[Return]]</f>
        <v>#VALUE!</v>
      </c>
      <c r="F7824">
        <v>7822</v>
      </c>
      <c r="G7824">
        <f t="shared" ca="1" si="134"/>
        <v>-5.7446020878605543E-2</v>
      </c>
    </row>
    <row r="7825" spans="2:7" x14ac:dyDescent="0.2">
      <c r="B7825" s="149"/>
      <c r="C7825" s="61"/>
      <c r="D7825" t="e">
        <f t="shared" si="133"/>
        <v>#DIV/0!</v>
      </c>
      <c r="E7825" t="e">
        <f>Table2[[#This Row],[Return]]</f>
        <v>#VALUE!</v>
      </c>
      <c r="F7825">
        <v>7823</v>
      </c>
      <c r="G7825">
        <f t="shared" ca="1" si="134"/>
        <v>9.9744132163701576E-3</v>
      </c>
    </row>
    <row r="7826" spans="2:7" x14ac:dyDescent="0.2">
      <c r="B7826" s="149"/>
      <c r="C7826" s="61"/>
      <c r="D7826" t="e">
        <f t="shared" ref="D7826:D7889" si="135">(C7826-C7827)/C7827</f>
        <v>#DIV/0!</v>
      </c>
      <c r="E7826" t="e">
        <f>Table2[[#This Row],[Return]]</f>
        <v>#VALUE!</v>
      </c>
      <c r="F7826">
        <v>7824</v>
      </c>
      <c r="G7826">
        <f t="shared" ca="1" si="134"/>
        <v>-5.1476613609685975E-3</v>
      </c>
    </row>
    <row r="7827" spans="2:7" x14ac:dyDescent="0.2">
      <c r="B7827" s="149"/>
      <c r="C7827" s="61"/>
      <c r="D7827" t="e">
        <f t="shared" si="135"/>
        <v>#DIV/0!</v>
      </c>
      <c r="E7827" t="e">
        <f>Table2[[#This Row],[Return]]</f>
        <v>#VALUE!</v>
      </c>
      <c r="F7827">
        <v>7825</v>
      </c>
      <c r="G7827">
        <f t="shared" ca="1" si="134"/>
        <v>-1.8912121570328354E-2</v>
      </c>
    </row>
    <row r="7828" spans="2:7" x14ac:dyDescent="0.2">
      <c r="B7828" s="149"/>
      <c r="C7828" s="61"/>
      <c r="D7828" t="e">
        <f t="shared" si="135"/>
        <v>#DIV/0!</v>
      </c>
      <c r="E7828" t="e">
        <f>Table2[[#This Row],[Return]]</f>
        <v>#VALUE!</v>
      </c>
      <c r="F7828">
        <v>7826</v>
      </c>
      <c r="G7828">
        <f t="shared" ca="1" si="134"/>
        <v>3.5094122292429419E-2</v>
      </c>
    </row>
    <row r="7829" spans="2:7" x14ac:dyDescent="0.2">
      <c r="B7829" s="149"/>
      <c r="C7829" s="61"/>
      <c r="D7829" t="e">
        <f t="shared" si="135"/>
        <v>#DIV/0!</v>
      </c>
      <c r="E7829" t="e">
        <f>Table2[[#This Row],[Return]]</f>
        <v>#VALUE!</v>
      </c>
      <c r="F7829">
        <v>7827</v>
      </c>
      <c r="G7829">
        <f t="shared" ca="1" si="134"/>
        <v>9.2451891721762082E-3</v>
      </c>
    </row>
    <row r="7830" spans="2:7" x14ac:dyDescent="0.2">
      <c r="B7830" s="149"/>
      <c r="C7830" s="61"/>
      <c r="D7830" t="e">
        <f t="shared" si="135"/>
        <v>#DIV/0!</v>
      </c>
      <c r="E7830" t="e">
        <f>Table2[[#This Row],[Return]]</f>
        <v>#VALUE!</v>
      </c>
      <c r="F7830">
        <v>7828</v>
      </c>
      <c r="G7830">
        <f t="shared" ca="1" si="134"/>
        <v>-4.9941079139093417E-2</v>
      </c>
    </row>
    <row r="7831" spans="2:7" x14ac:dyDescent="0.2">
      <c r="B7831" s="149"/>
      <c r="C7831" s="61"/>
      <c r="D7831" t="e">
        <f t="shared" si="135"/>
        <v>#DIV/0!</v>
      </c>
      <c r="E7831" t="e">
        <f>Table2[[#This Row],[Return]]</f>
        <v>#VALUE!</v>
      </c>
      <c r="F7831">
        <v>7829</v>
      </c>
      <c r="G7831">
        <f t="shared" ca="1" si="134"/>
        <v>-2.06312028733147E-2</v>
      </c>
    </row>
    <row r="7832" spans="2:7" x14ac:dyDescent="0.2">
      <c r="B7832" s="149"/>
      <c r="C7832" s="61"/>
      <c r="D7832" t="e">
        <f t="shared" si="135"/>
        <v>#DIV/0!</v>
      </c>
      <c r="E7832" t="e">
        <f>Table2[[#This Row],[Return]]</f>
        <v>#VALUE!</v>
      </c>
      <c r="F7832">
        <v>7830</v>
      </c>
      <c r="G7832">
        <f t="shared" ca="1" si="134"/>
        <v>1.3463241118033899E-2</v>
      </c>
    </row>
    <row r="7833" spans="2:7" x14ac:dyDescent="0.2">
      <c r="B7833" s="149"/>
      <c r="C7833" s="61"/>
      <c r="D7833" t="e">
        <f t="shared" si="135"/>
        <v>#DIV/0!</v>
      </c>
      <c r="E7833" t="e">
        <f>Table2[[#This Row],[Return]]</f>
        <v>#VALUE!</v>
      </c>
      <c r="F7833">
        <v>7831</v>
      </c>
      <c r="G7833">
        <f t="shared" ca="1" si="134"/>
        <v>9.039087474579209E-4</v>
      </c>
    </row>
    <row r="7834" spans="2:7" x14ac:dyDescent="0.2">
      <c r="B7834" s="149"/>
      <c r="C7834" s="61"/>
      <c r="D7834" t="e">
        <f t="shared" si="135"/>
        <v>#DIV/0!</v>
      </c>
      <c r="E7834" t="e">
        <f>Table2[[#This Row],[Return]]</f>
        <v>#VALUE!</v>
      </c>
      <c r="F7834">
        <v>7832</v>
      </c>
      <c r="G7834">
        <f t="shared" ca="1" si="134"/>
        <v>-4.0437300872772338E-3</v>
      </c>
    </row>
    <row r="7835" spans="2:7" x14ac:dyDescent="0.2">
      <c r="B7835" s="149"/>
      <c r="C7835" s="61"/>
      <c r="D7835" t="e">
        <f t="shared" si="135"/>
        <v>#DIV/0!</v>
      </c>
      <c r="E7835" t="e">
        <f>Table2[[#This Row],[Return]]</f>
        <v>#VALUE!</v>
      </c>
      <c r="F7835">
        <v>7833</v>
      </c>
      <c r="G7835">
        <f t="shared" ca="1" si="134"/>
        <v>1.4206217217006855E-2</v>
      </c>
    </row>
    <row r="7836" spans="2:7" x14ac:dyDescent="0.2">
      <c r="B7836" s="149"/>
      <c r="C7836" s="61"/>
      <c r="D7836" t="e">
        <f t="shared" si="135"/>
        <v>#DIV/0!</v>
      </c>
      <c r="E7836" t="e">
        <f>Table2[[#This Row],[Return]]</f>
        <v>#VALUE!</v>
      </c>
      <c r="F7836">
        <v>7834</v>
      </c>
      <c r="G7836">
        <f t="shared" ca="1" si="134"/>
        <v>-3.7876035782545107E-2</v>
      </c>
    </row>
    <row r="7837" spans="2:7" x14ac:dyDescent="0.2">
      <c r="B7837" s="149"/>
      <c r="C7837" s="61"/>
      <c r="D7837" t="e">
        <f t="shared" si="135"/>
        <v>#DIV/0!</v>
      </c>
      <c r="E7837" t="e">
        <f>Table2[[#This Row],[Return]]</f>
        <v>#VALUE!</v>
      </c>
      <c r="F7837">
        <v>7835</v>
      </c>
      <c r="G7837">
        <f t="shared" ca="1" si="134"/>
        <v>-2.9794793140960139E-2</v>
      </c>
    </row>
    <row r="7838" spans="2:7" x14ac:dyDescent="0.2">
      <c r="B7838" s="149"/>
      <c r="C7838" s="61"/>
      <c r="D7838" t="e">
        <f t="shared" si="135"/>
        <v>#DIV/0!</v>
      </c>
      <c r="E7838" t="e">
        <f>Table2[[#This Row],[Return]]</f>
        <v>#VALUE!</v>
      </c>
      <c r="F7838">
        <v>7836</v>
      </c>
      <c r="G7838">
        <f t="shared" ca="1" si="134"/>
        <v>-1.3228642556259008E-2</v>
      </c>
    </row>
    <row r="7839" spans="2:7" x14ac:dyDescent="0.2">
      <c r="B7839" s="149"/>
      <c r="C7839" s="61"/>
      <c r="D7839" t="e">
        <f t="shared" si="135"/>
        <v>#DIV/0!</v>
      </c>
      <c r="E7839" t="e">
        <f>Table2[[#This Row],[Return]]</f>
        <v>#VALUE!</v>
      </c>
      <c r="F7839">
        <v>7837</v>
      </c>
      <c r="G7839">
        <f t="shared" ca="1" si="134"/>
        <v>1.0756315815562138E-2</v>
      </c>
    </row>
    <row r="7840" spans="2:7" x14ac:dyDescent="0.2">
      <c r="B7840" s="149"/>
      <c r="C7840" s="61"/>
      <c r="D7840" t="e">
        <f t="shared" si="135"/>
        <v>#DIV/0!</v>
      </c>
      <c r="E7840" t="e">
        <f>Table2[[#This Row],[Return]]</f>
        <v>#VALUE!</v>
      </c>
      <c r="F7840">
        <v>7838</v>
      </c>
      <c r="G7840">
        <f t="shared" ca="1" si="134"/>
        <v>-1.7311723265681075E-2</v>
      </c>
    </row>
    <row r="7841" spans="2:7" x14ac:dyDescent="0.2">
      <c r="B7841" s="149"/>
      <c r="C7841" s="61"/>
      <c r="D7841" t="e">
        <f t="shared" si="135"/>
        <v>#DIV/0!</v>
      </c>
      <c r="E7841" t="e">
        <f>Table2[[#This Row],[Return]]</f>
        <v>#VALUE!</v>
      </c>
      <c r="F7841">
        <v>7839</v>
      </c>
      <c r="G7841">
        <f t="shared" ca="1" si="134"/>
        <v>-1.5284209562045948E-2</v>
      </c>
    </row>
    <row r="7842" spans="2:7" x14ac:dyDescent="0.2">
      <c r="B7842" s="149"/>
      <c r="C7842" s="61"/>
      <c r="D7842" t="e">
        <f t="shared" si="135"/>
        <v>#DIV/0!</v>
      </c>
      <c r="E7842" t="e">
        <f>Table2[[#This Row],[Return]]</f>
        <v>#VALUE!</v>
      </c>
      <c r="F7842">
        <v>7840</v>
      </c>
      <c r="G7842">
        <f t="shared" ca="1" si="134"/>
        <v>4.5586435822551008E-2</v>
      </c>
    </row>
    <row r="7843" spans="2:7" x14ac:dyDescent="0.2">
      <c r="B7843" s="149"/>
      <c r="C7843" s="61"/>
      <c r="D7843" t="e">
        <f t="shared" si="135"/>
        <v>#DIV/0!</v>
      </c>
      <c r="E7843" t="e">
        <f>Table2[[#This Row],[Return]]</f>
        <v>#VALUE!</v>
      </c>
      <c r="F7843">
        <v>7841</v>
      </c>
      <c r="G7843">
        <f t="shared" ca="1" si="134"/>
        <v>-1.5089611798737221E-2</v>
      </c>
    </row>
    <row r="7844" spans="2:7" x14ac:dyDescent="0.2">
      <c r="B7844" s="149"/>
      <c r="C7844" s="61"/>
      <c r="D7844" t="e">
        <f t="shared" si="135"/>
        <v>#DIV/0!</v>
      </c>
      <c r="E7844" t="e">
        <f>Table2[[#This Row],[Return]]</f>
        <v>#VALUE!</v>
      </c>
      <c r="F7844">
        <v>7842</v>
      </c>
      <c r="G7844">
        <f t="shared" ca="1" si="134"/>
        <v>-1.9892288627080396E-2</v>
      </c>
    </row>
    <row r="7845" spans="2:7" x14ac:dyDescent="0.2">
      <c r="B7845" s="149"/>
      <c r="C7845" s="61"/>
      <c r="D7845" t="e">
        <f t="shared" si="135"/>
        <v>#DIV/0!</v>
      </c>
      <c r="E7845" t="e">
        <f>Table2[[#This Row],[Return]]</f>
        <v>#VALUE!</v>
      </c>
      <c r="F7845">
        <v>7843</v>
      </c>
      <c r="G7845">
        <f t="shared" ca="1" si="134"/>
        <v>1.4925498653620799E-2</v>
      </c>
    </row>
    <row r="7846" spans="2:7" x14ac:dyDescent="0.2">
      <c r="B7846" s="149"/>
      <c r="C7846" s="61"/>
      <c r="D7846" t="e">
        <f t="shared" si="135"/>
        <v>#DIV/0!</v>
      </c>
      <c r="E7846" t="e">
        <f>Table2[[#This Row],[Return]]</f>
        <v>#VALUE!</v>
      </c>
      <c r="F7846">
        <v>7844</v>
      </c>
      <c r="G7846">
        <f t="shared" ca="1" si="134"/>
        <v>-5.4098768685673385E-2</v>
      </c>
    </row>
    <row r="7847" spans="2:7" x14ac:dyDescent="0.2">
      <c r="B7847" s="149"/>
      <c r="C7847" s="61"/>
      <c r="D7847" t="e">
        <f t="shared" si="135"/>
        <v>#DIV/0!</v>
      </c>
      <c r="E7847" t="e">
        <f>Table2[[#This Row],[Return]]</f>
        <v>#VALUE!</v>
      </c>
      <c r="F7847">
        <v>7845</v>
      </c>
      <c r="G7847">
        <f t="shared" ca="1" si="134"/>
        <v>1.3166279443447906E-2</v>
      </c>
    </row>
    <row r="7848" spans="2:7" x14ac:dyDescent="0.2">
      <c r="B7848" s="149"/>
      <c r="C7848" s="61"/>
      <c r="D7848" t="e">
        <f t="shared" si="135"/>
        <v>#DIV/0!</v>
      </c>
      <c r="E7848" t="e">
        <f>Table2[[#This Row],[Return]]</f>
        <v>#VALUE!</v>
      </c>
      <c r="F7848">
        <v>7846</v>
      </c>
      <c r="G7848">
        <f t="shared" ca="1" si="134"/>
        <v>-4.6170935594727494E-3</v>
      </c>
    </row>
    <row r="7849" spans="2:7" x14ac:dyDescent="0.2">
      <c r="B7849" s="149"/>
      <c r="C7849" s="61"/>
      <c r="D7849" t="e">
        <f t="shared" si="135"/>
        <v>#DIV/0!</v>
      </c>
      <c r="E7849" t="e">
        <f>Table2[[#This Row],[Return]]</f>
        <v>#VALUE!</v>
      </c>
      <c r="F7849">
        <v>7847</v>
      </c>
      <c r="G7849">
        <f t="shared" ca="1" si="134"/>
        <v>-1.874234276303826E-2</v>
      </c>
    </row>
    <row r="7850" spans="2:7" x14ac:dyDescent="0.2">
      <c r="B7850" s="149"/>
      <c r="C7850" s="61"/>
      <c r="D7850" t="e">
        <f t="shared" si="135"/>
        <v>#DIV/0!</v>
      </c>
      <c r="E7850" t="e">
        <f>Table2[[#This Row],[Return]]</f>
        <v>#VALUE!</v>
      </c>
      <c r="F7850">
        <v>7848</v>
      </c>
      <c r="G7850">
        <f t="shared" ca="1" si="134"/>
        <v>-1.3853138626086446E-2</v>
      </c>
    </row>
    <row r="7851" spans="2:7" x14ac:dyDescent="0.2">
      <c r="B7851" s="149"/>
      <c r="C7851" s="61"/>
      <c r="D7851" t="e">
        <f t="shared" si="135"/>
        <v>#DIV/0!</v>
      </c>
      <c r="E7851" t="e">
        <f>Table2[[#This Row],[Return]]</f>
        <v>#VALUE!</v>
      </c>
      <c r="F7851">
        <v>7849</v>
      </c>
      <c r="G7851">
        <f t="shared" ca="1" si="134"/>
        <v>-1.5343577796904997E-2</v>
      </c>
    </row>
    <row r="7852" spans="2:7" x14ac:dyDescent="0.2">
      <c r="B7852" s="149"/>
      <c r="C7852" s="61"/>
      <c r="D7852" t="e">
        <f t="shared" si="135"/>
        <v>#DIV/0!</v>
      </c>
      <c r="E7852" t="e">
        <f>Table2[[#This Row],[Return]]</f>
        <v>#VALUE!</v>
      </c>
      <c r="F7852">
        <v>7850</v>
      </c>
      <c r="G7852">
        <f t="shared" ca="1" si="134"/>
        <v>3.4935835640302858E-2</v>
      </c>
    </row>
    <row r="7853" spans="2:7" x14ac:dyDescent="0.2">
      <c r="B7853" s="149"/>
      <c r="C7853" s="61"/>
      <c r="D7853" t="e">
        <f t="shared" si="135"/>
        <v>#DIV/0!</v>
      </c>
      <c r="E7853" t="e">
        <f>Table2[[#This Row],[Return]]</f>
        <v>#VALUE!</v>
      </c>
      <c r="F7853">
        <v>7851</v>
      </c>
      <c r="G7853">
        <f t="shared" ca="1" si="134"/>
        <v>-8.5833056450945161E-2</v>
      </c>
    </row>
    <row r="7854" spans="2:7" x14ac:dyDescent="0.2">
      <c r="B7854" s="149"/>
      <c r="C7854" s="61"/>
      <c r="D7854" t="e">
        <f t="shared" si="135"/>
        <v>#DIV/0!</v>
      </c>
      <c r="E7854" t="e">
        <f>Table2[[#This Row],[Return]]</f>
        <v>#VALUE!</v>
      </c>
      <c r="F7854">
        <v>7852</v>
      </c>
      <c r="G7854">
        <f t="shared" ca="1" si="134"/>
        <v>2.4932482038964605E-2</v>
      </c>
    </row>
    <row r="7855" spans="2:7" x14ac:dyDescent="0.2">
      <c r="B7855" s="149"/>
      <c r="C7855" s="61"/>
      <c r="D7855" t="e">
        <f t="shared" si="135"/>
        <v>#DIV/0!</v>
      </c>
      <c r="E7855" t="e">
        <f>Table2[[#This Row],[Return]]</f>
        <v>#VALUE!</v>
      </c>
      <c r="F7855">
        <v>7853</v>
      </c>
      <c r="G7855">
        <f t="shared" ca="1" si="134"/>
        <v>-9.0413433813092917E-3</v>
      </c>
    </row>
    <row r="7856" spans="2:7" x14ac:dyDescent="0.2">
      <c r="B7856" s="149"/>
      <c r="C7856" s="61"/>
      <c r="D7856" t="e">
        <f t="shared" si="135"/>
        <v>#DIV/0!</v>
      </c>
      <c r="E7856" t="e">
        <f>Table2[[#This Row],[Return]]</f>
        <v>#VALUE!</v>
      </c>
      <c r="F7856">
        <v>7854</v>
      </c>
      <c r="G7856">
        <f t="shared" ca="1" si="134"/>
        <v>8.6978995197392078E-2</v>
      </c>
    </row>
    <row r="7857" spans="2:7" x14ac:dyDescent="0.2">
      <c r="B7857" s="149"/>
      <c r="C7857" s="61"/>
      <c r="D7857" t="e">
        <f t="shared" si="135"/>
        <v>#DIV/0!</v>
      </c>
      <c r="E7857" t="e">
        <f>Table2[[#This Row],[Return]]</f>
        <v>#VALUE!</v>
      </c>
      <c r="F7857">
        <v>7855</v>
      </c>
      <c r="G7857">
        <f t="shared" ca="1" si="134"/>
        <v>4.6109693853025331E-2</v>
      </c>
    </row>
    <row r="7858" spans="2:7" x14ac:dyDescent="0.2">
      <c r="B7858" s="149"/>
      <c r="C7858" s="61"/>
      <c r="D7858" t="e">
        <f t="shared" si="135"/>
        <v>#DIV/0!</v>
      </c>
      <c r="E7858" t="e">
        <f>Table2[[#This Row],[Return]]</f>
        <v>#VALUE!</v>
      </c>
      <c r="F7858">
        <v>7856</v>
      </c>
      <c r="G7858">
        <f t="shared" ca="1" si="134"/>
        <v>1.2267420612305234E-2</v>
      </c>
    </row>
    <row r="7859" spans="2:7" x14ac:dyDescent="0.2">
      <c r="B7859" s="149"/>
      <c r="C7859" s="61"/>
      <c r="D7859" t="e">
        <f t="shared" si="135"/>
        <v>#DIV/0!</v>
      </c>
      <c r="E7859" t="e">
        <f>Table2[[#This Row],[Return]]</f>
        <v>#VALUE!</v>
      </c>
      <c r="F7859">
        <v>7857</v>
      </c>
      <c r="G7859">
        <f t="shared" ca="1" si="134"/>
        <v>-4.5166609511401133E-2</v>
      </c>
    </row>
    <row r="7860" spans="2:7" x14ac:dyDescent="0.2">
      <c r="B7860" s="149"/>
      <c r="C7860" s="61"/>
      <c r="D7860" t="e">
        <f t="shared" si="135"/>
        <v>#DIV/0!</v>
      </c>
      <c r="E7860" t="e">
        <f>Table2[[#This Row],[Return]]</f>
        <v>#VALUE!</v>
      </c>
      <c r="F7860">
        <v>7858</v>
      </c>
      <c r="G7860">
        <f t="shared" ca="1" si="134"/>
        <v>5.2695627587476063E-2</v>
      </c>
    </row>
    <row r="7861" spans="2:7" x14ac:dyDescent="0.2">
      <c r="B7861" s="149"/>
      <c r="C7861" s="61"/>
      <c r="D7861" t="e">
        <f t="shared" si="135"/>
        <v>#DIV/0!</v>
      </c>
      <c r="E7861" t="e">
        <f>Table2[[#This Row],[Return]]</f>
        <v>#VALUE!</v>
      </c>
      <c r="F7861">
        <v>7859</v>
      </c>
      <c r="G7861">
        <f t="shared" ca="1" si="134"/>
        <v>-2.5437085018896344E-2</v>
      </c>
    </row>
    <row r="7862" spans="2:7" x14ac:dyDescent="0.2">
      <c r="B7862" s="149"/>
      <c r="C7862" s="61"/>
      <c r="D7862" t="e">
        <f t="shared" si="135"/>
        <v>#DIV/0!</v>
      </c>
      <c r="E7862" t="e">
        <f>Table2[[#This Row],[Return]]</f>
        <v>#VALUE!</v>
      </c>
      <c r="F7862">
        <v>7860</v>
      </c>
      <c r="G7862">
        <f t="shared" ca="1" si="134"/>
        <v>-1.6405150080344395E-2</v>
      </c>
    </row>
    <row r="7863" spans="2:7" x14ac:dyDescent="0.2">
      <c r="B7863" s="149"/>
      <c r="C7863" s="61"/>
      <c r="D7863" t="e">
        <f t="shared" si="135"/>
        <v>#DIV/0!</v>
      </c>
      <c r="E7863" t="e">
        <f>Table2[[#This Row],[Return]]</f>
        <v>#VALUE!</v>
      </c>
      <c r="F7863">
        <v>7861</v>
      </c>
      <c r="G7863">
        <f t="shared" ca="1" si="134"/>
        <v>-2.4944699186147726E-2</v>
      </c>
    </row>
    <row r="7864" spans="2:7" x14ac:dyDescent="0.2">
      <c r="B7864" s="149"/>
      <c r="C7864" s="61"/>
      <c r="D7864" t="e">
        <f t="shared" si="135"/>
        <v>#DIV/0!</v>
      </c>
      <c r="E7864" t="e">
        <f>Table2[[#This Row],[Return]]</f>
        <v>#VALUE!</v>
      </c>
      <c r="F7864">
        <v>7862</v>
      </c>
      <c r="G7864">
        <f t="shared" ca="1" si="134"/>
        <v>-5.0268802729434306E-2</v>
      </c>
    </row>
    <row r="7865" spans="2:7" x14ac:dyDescent="0.2">
      <c r="B7865" s="149"/>
      <c r="C7865" s="61"/>
      <c r="D7865" t="e">
        <f t="shared" si="135"/>
        <v>#DIV/0!</v>
      </c>
      <c r="E7865" t="e">
        <f>Table2[[#This Row],[Return]]</f>
        <v>#VALUE!</v>
      </c>
      <c r="F7865">
        <v>7863</v>
      </c>
      <c r="G7865">
        <f t="shared" ca="1" si="134"/>
        <v>9.3010826429622815E-4</v>
      </c>
    </row>
    <row r="7866" spans="2:7" x14ac:dyDescent="0.2">
      <c r="B7866" s="149"/>
      <c r="C7866" s="61"/>
      <c r="D7866" t="e">
        <f t="shared" si="135"/>
        <v>#DIV/0!</v>
      </c>
      <c r="E7866" t="e">
        <f>Table2[[#This Row],[Return]]</f>
        <v>#VALUE!</v>
      </c>
      <c r="F7866">
        <v>7864</v>
      </c>
      <c r="G7866">
        <f t="shared" ca="1" si="134"/>
        <v>7.6875812345708838E-2</v>
      </c>
    </row>
    <row r="7867" spans="2:7" x14ac:dyDescent="0.2">
      <c r="B7867" s="149"/>
      <c r="C7867" s="61"/>
      <c r="D7867" t="e">
        <f t="shared" si="135"/>
        <v>#DIV/0!</v>
      </c>
      <c r="E7867" t="e">
        <f>Table2[[#This Row],[Return]]</f>
        <v>#VALUE!</v>
      </c>
      <c r="F7867">
        <v>7865</v>
      </c>
      <c r="G7867">
        <f t="shared" ca="1" si="134"/>
        <v>-5.1946200388967821E-2</v>
      </c>
    </row>
    <row r="7868" spans="2:7" x14ac:dyDescent="0.2">
      <c r="B7868" s="149"/>
      <c r="C7868" s="61"/>
      <c r="D7868" t="e">
        <f t="shared" si="135"/>
        <v>#DIV/0!</v>
      </c>
      <c r="E7868" t="e">
        <f>Table2[[#This Row],[Return]]</f>
        <v>#VALUE!</v>
      </c>
      <c r="F7868">
        <v>7866</v>
      </c>
      <c r="G7868">
        <f t="shared" ca="1" si="134"/>
        <v>-3.3026038232231167E-3</v>
      </c>
    </row>
    <row r="7869" spans="2:7" x14ac:dyDescent="0.2">
      <c r="B7869" s="149"/>
      <c r="C7869" s="61"/>
      <c r="D7869" t="e">
        <f t="shared" si="135"/>
        <v>#DIV/0!</v>
      </c>
      <c r="E7869" t="e">
        <f>Table2[[#This Row],[Return]]</f>
        <v>#VALUE!</v>
      </c>
      <c r="F7869">
        <v>7867</v>
      </c>
      <c r="G7869">
        <f t="shared" ca="1" si="134"/>
        <v>-1.5725130109105846E-2</v>
      </c>
    </row>
    <row r="7870" spans="2:7" x14ac:dyDescent="0.2">
      <c r="B7870" s="149"/>
      <c r="C7870" s="61"/>
      <c r="D7870" t="e">
        <f t="shared" si="135"/>
        <v>#DIV/0!</v>
      </c>
      <c r="E7870" t="e">
        <f>Table2[[#This Row],[Return]]</f>
        <v>#VALUE!</v>
      </c>
      <c r="F7870">
        <v>7868</v>
      </c>
      <c r="G7870">
        <f t="shared" ca="1" si="134"/>
        <v>-2.0627189068459194E-2</v>
      </c>
    </row>
    <row r="7871" spans="2:7" x14ac:dyDescent="0.2">
      <c r="B7871" s="149"/>
      <c r="C7871" s="61"/>
      <c r="D7871" t="e">
        <f t="shared" si="135"/>
        <v>#DIV/0!</v>
      </c>
      <c r="E7871" t="e">
        <f>Table2[[#This Row],[Return]]</f>
        <v>#VALUE!</v>
      </c>
      <c r="F7871">
        <v>7869</v>
      </c>
      <c r="G7871">
        <f t="shared" ca="1" si="134"/>
        <v>-7.8996196620493664E-4</v>
      </c>
    </row>
    <row r="7872" spans="2:7" x14ac:dyDescent="0.2">
      <c r="B7872" s="149"/>
      <c r="C7872" s="61"/>
      <c r="D7872" t="e">
        <f t="shared" si="135"/>
        <v>#DIV/0!</v>
      </c>
      <c r="E7872" t="e">
        <f>Table2[[#This Row],[Return]]</f>
        <v>#VALUE!</v>
      </c>
      <c r="F7872">
        <v>7870</v>
      </c>
      <c r="G7872">
        <f t="shared" ca="1" si="134"/>
        <v>1.7825971409714228E-3</v>
      </c>
    </row>
    <row r="7873" spans="2:7" x14ac:dyDescent="0.2">
      <c r="B7873" s="149"/>
      <c r="C7873" s="61"/>
      <c r="D7873" t="e">
        <f t="shared" si="135"/>
        <v>#DIV/0!</v>
      </c>
      <c r="E7873" t="e">
        <f>Table2[[#This Row],[Return]]</f>
        <v>#VALUE!</v>
      </c>
      <c r="F7873">
        <v>7871</v>
      </c>
      <c r="G7873">
        <f t="shared" ca="1" si="134"/>
        <v>-1.0813980963965023E-2</v>
      </c>
    </row>
    <row r="7874" spans="2:7" x14ac:dyDescent="0.2">
      <c r="B7874" s="149"/>
      <c r="C7874" s="61"/>
      <c r="D7874" t="e">
        <f t="shared" si="135"/>
        <v>#DIV/0!</v>
      </c>
      <c r="E7874" t="e">
        <f>Table2[[#This Row],[Return]]</f>
        <v>#VALUE!</v>
      </c>
      <c r="F7874">
        <v>7872</v>
      </c>
      <c r="G7874">
        <f t="shared" ca="1" si="134"/>
        <v>4.1451895824583064E-2</v>
      </c>
    </row>
    <row r="7875" spans="2:7" x14ac:dyDescent="0.2">
      <c r="B7875" s="149"/>
      <c r="C7875" s="61"/>
      <c r="D7875" t="e">
        <f t="shared" si="135"/>
        <v>#DIV/0!</v>
      </c>
      <c r="E7875" t="e">
        <f>Table2[[#This Row],[Return]]</f>
        <v>#VALUE!</v>
      </c>
      <c r="F7875">
        <v>7873</v>
      </c>
      <c r="G7875">
        <f t="shared" ref="G7875:G7938" ca="1" si="136">_xlfn.NORM.INV(RAND(),$N$5,$N$6)</f>
        <v>5.6252339470478842E-2</v>
      </c>
    </row>
    <row r="7876" spans="2:7" x14ac:dyDescent="0.2">
      <c r="B7876" s="149"/>
      <c r="C7876" s="61"/>
      <c r="D7876" t="e">
        <f t="shared" si="135"/>
        <v>#DIV/0!</v>
      </c>
      <c r="E7876" t="e">
        <f>Table2[[#This Row],[Return]]</f>
        <v>#VALUE!</v>
      </c>
      <c r="F7876">
        <v>7874</v>
      </c>
      <c r="G7876">
        <f t="shared" ca="1" si="136"/>
        <v>1.4968581125060066E-2</v>
      </c>
    </row>
    <row r="7877" spans="2:7" x14ac:dyDescent="0.2">
      <c r="B7877" s="149"/>
      <c r="C7877" s="61"/>
      <c r="D7877" t="e">
        <f t="shared" si="135"/>
        <v>#DIV/0!</v>
      </c>
      <c r="E7877" t="e">
        <f>Table2[[#This Row],[Return]]</f>
        <v>#VALUE!</v>
      </c>
      <c r="F7877">
        <v>7875</v>
      </c>
      <c r="G7877">
        <f t="shared" ca="1" si="136"/>
        <v>-4.7616871865399431E-2</v>
      </c>
    </row>
    <row r="7878" spans="2:7" x14ac:dyDescent="0.2">
      <c r="B7878" s="149"/>
      <c r="C7878" s="61"/>
      <c r="D7878" t="e">
        <f t="shared" si="135"/>
        <v>#DIV/0!</v>
      </c>
      <c r="E7878" t="e">
        <f>Table2[[#This Row],[Return]]</f>
        <v>#VALUE!</v>
      </c>
      <c r="F7878">
        <v>7876</v>
      </c>
      <c r="G7878">
        <f t="shared" ca="1" si="136"/>
        <v>-6.0154609286890717E-2</v>
      </c>
    </row>
    <row r="7879" spans="2:7" x14ac:dyDescent="0.2">
      <c r="B7879" s="149"/>
      <c r="C7879" s="61"/>
      <c r="D7879" t="e">
        <f t="shared" si="135"/>
        <v>#DIV/0!</v>
      </c>
      <c r="E7879" t="e">
        <f>Table2[[#This Row],[Return]]</f>
        <v>#VALUE!</v>
      </c>
      <c r="F7879">
        <v>7877</v>
      </c>
      <c r="G7879">
        <f t="shared" ca="1" si="136"/>
        <v>-4.9095683339857851E-2</v>
      </c>
    </row>
    <row r="7880" spans="2:7" x14ac:dyDescent="0.2">
      <c r="B7880" s="149"/>
      <c r="C7880" s="61"/>
      <c r="D7880" t="e">
        <f t="shared" si="135"/>
        <v>#DIV/0!</v>
      </c>
      <c r="E7880" t="e">
        <f>Table2[[#This Row],[Return]]</f>
        <v>#VALUE!</v>
      </c>
      <c r="F7880">
        <v>7878</v>
      </c>
      <c r="G7880">
        <f t="shared" ca="1" si="136"/>
        <v>1.257498832155403E-2</v>
      </c>
    </row>
    <row r="7881" spans="2:7" x14ac:dyDescent="0.2">
      <c r="B7881" s="149"/>
      <c r="C7881" s="61"/>
      <c r="D7881" t="e">
        <f t="shared" si="135"/>
        <v>#DIV/0!</v>
      </c>
      <c r="E7881" t="e">
        <f>Table2[[#This Row],[Return]]</f>
        <v>#VALUE!</v>
      </c>
      <c r="F7881">
        <v>7879</v>
      </c>
      <c r="G7881">
        <f t="shared" ca="1" si="136"/>
        <v>-1.9406835903109754E-2</v>
      </c>
    </row>
    <row r="7882" spans="2:7" x14ac:dyDescent="0.2">
      <c r="B7882" s="149"/>
      <c r="C7882" s="61"/>
      <c r="D7882" t="e">
        <f t="shared" si="135"/>
        <v>#DIV/0!</v>
      </c>
      <c r="E7882" t="e">
        <f>Table2[[#This Row],[Return]]</f>
        <v>#VALUE!</v>
      </c>
      <c r="F7882">
        <v>7880</v>
      </c>
      <c r="G7882">
        <f t="shared" ca="1" si="136"/>
        <v>2.5170027855137129E-2</v>
      </c>
    </row>
    <row r="7883" spans="2:7" x14ac:dyDescent="0.2">
      <c r="B7883" s="149"/>
      <c r="C7883" s="61"/>
      <c r="D7883" t="e">
        <f t="shared" si="135"/>
        <v>#DIV/0!</v>
      </c>
      <c r="E7883" t="e">
        <f>Table2[[#This Row],[Return]]</f>
        <v>#VALUE!</v>
      </c>
      <c r="F7883">
        <v>7881</v>
      </c>
      <c r="G7883">
        <f t="shared" ca="1" si="136"/>
        <v>1.4562868299158852E-2</v>
      </c>
    </row>
    <row r="7884" spans="2:7" x14ac:dyDescent="0.2">
      <c r="B7884" s="149"/>
      <c r="C7884" s="61"/>
      <c r="D7884" t="e">
        <f t="shared" si="135"/>
        <v>#DIV/0!</v>
      </c>
      <c r="E7884" t="e">
        <f>Table2[[#This Row],[Return]]</f>
        <v>#VALUE!</v>
      </c>
      <c r="F7884">
        <v>7882</v>
      </c>
      <c r="G7884">
        <f t="shared" ca="1" si="136"/>
        <v>-2.2439182991006973E-2</v>
      </c>
    </row>
    <row r="7885" spans="2:7" x14ac:dyDescent="0.2">
      <c r="B7885" s="149"/>
      <c r="C7885" s="61"/>
      <c r="D7885" t="e">
        <f t="shared" si="135"/>
        <v>#DIV/0!</v>
      </c>
      <c r="E7885" t="e">
        <f>Table2[[#This Row],[Return]]</f>
        <v>#VALUE!</v>
      </c>
      <c r="F7885">
        <v>7883</v>
      </c>
      <c r="G7885">
        <f t="shared" ca="1" si="136"/>
        <v>3.9067734634418573E-2</v>
      </c>
    </row>
    <row r="7886" spans="2:7" x14ac:dyDescent="0.2">
      <c r="B7886" s="149"/>
      <c r="C7886" s="61"/>
      <c r="D7886" t="e">
        <f t="shared" si="135"/>
        <v>#DIV/0!</v>
      </c>
      <c r="E7886" t="e">
        <f>Table2[[#This Row],[Return]]</f>
        <v>#VALUE!</v>
      </c>
      <c r="F7886">
        <v>7884</v>
      </c>
      <c r="G7886">
        <f t="shared" ca="1" si="136"/>
        <v>-1.4136121444395737E-2</v>
      </c>
    </row>
    <row r="7887" spans="2:7" x14ac:dyDescent="0.2">
      <c r="B7887" s="149"/>
      <c r="C7887" s="61"/>
      <c r="D7887" t="e">
        <f t="shared" si="135"/>
        <v>#DIV/0!</v>
      </c>
      <c r="E7887" t="e">
        <f>Table2[[#This Row],[Return]]</f>
        <v>#VALUE!</v>
      </c>
      <c r="F7887">
        <v>7885</v>
      </c>
      <c r="G7887">
        <f t="shared" ca="1" si="136"/>
        <v>5.6241396171418094E-2</v>
      </c>
    </row>
    <row r="7888" spans="2:7" x14ac:dyDescent="0.2">
      <c r="B7888" s="149"/>
      <c r="C7888" s="61"/>
      <c r="D7888" t="e">
        <f t="shared" si="135"/>
        <v>#DIV/0!</v>
      </c>
      <c r="E7888" t="e">
        <f>Table2[[#This Row],[Return]]</f>
        <v>#VALUE!</v>
      </c>
      <c r="F7888">
        <v>7886</v>
      </c>
      <c r="G7888">
        <f t="shared" ca="1" si="136"/>
        <v>5.2630277653605102E-3</v>
      </c>
    </row>
    <row r="7889" spans="2:7" x14ac:dyDescent="0.2">
      <c r="B7889" s="149"/>
      <c r="C7889" s="61"/>
      <c r="D7889" t="e">
        <f t="shared" si="135"/>
        <v>#DIV/0!</v>
      </c>
      <c r="E7889" t="e">
        <f>Table2[[#This Row],[Return]]</f>
        <v>#VALUE!</v>
      </c>
      <c r="F7889">
        <v>7887</v>
      </c>
      <c r="G7889">
        <f t="shared" ca="1" si="136"/>
        <v>1.4888811247198326E-2</v>
      </c>
    </row>
    <row r="7890" spans="2:7" x14ac:dyDescent="0.2">
      <c r="B7890" s="149"/>
      <c r="C7890" s="61"/>
      <c r="D7890" t="e">
        <f t="shared" ref="D7890:D7953" si="137">(C7890-C7891)/C7891</f>
        <v>#DIV/0!</v>
      </c>
      <c r="E7890" t="e">
        <f>Table2[[#This Row],[Return]]</f>
        <v>#VALUE!</v>
      </c>
      <c r="F7890">
        <v>7888</v>
      </c>
      <c r="G7890">
        <f t="shared" ca="1" si="136"/>
        <v>-1.7120595677827224E-2</v>
      </c>
    </row>
    <row r="7891" spans="2:7" x14ac:dyDescent="0.2">
      <c r="B7891" s="149"/>
      <c r="C7891" s="61"/>
      <c r="D7891" t="e">
        <f t="shared" si="137"/>
        <v>#DIV/0!</v>
      </c>
      <c r="E7891" t="e">
        <f>Table2[[#This Row],[Return]]</f>
        <v>#VALUE!</v>
      </c>
      <c r="F7891">
        <v>7889</v>
      </c>
      <c r="G7891">
        <f t="shared" ca="1" si="136"/>
        <v>-2.397485807495444E-2</v>
      </c>
    </row>
    <row r="7892" spans="2:7" x14ac:dyDescent="0.2">
      <c r="B7892" s="149"/>
      <c r="C7892" s="61"/>
      <c r="D7892" t="e">
        <f t="shared" si="137"/>
        <v>#DIV/0!</v>
      </c>
      <c r="E7892" t="e">
        <f>Table2[[#This Row],[Return]]</f>
        <v>#VALUE!</v>
      </c>
      <c r="F7892">
        <v>7890</v>
      </c>
      <c r="G7892">
        <f t="shared" ca="1" si="136"/>
        <v>2.5597451378240644E-2</v>
      </c>
    </row>
    <row r="7893" spans="2:7" x14ac:dyDescent="0.2">
      <c r="B7893" s="149"/>
      <c r="C7893" s="61"/>
      <c r="D7893" t="e">
        <f t="shared" si="137"/>
        <v>#DIV/0!</v>
      </c>
      <c r="E7893" t="e">
        <f>Table2[[#This Row],[Return]]</f>
        <v>#VALUE!</v>
      </c>
      <c r="F7893">
        <v>7891</v>
      </c>
      <c r="G7893">
        <f t="shared" ca="1" si="136"/>
        <v>-6.0179671633548088E-3</v>
      </c>
    </row>
    <row r="7894" spans="2:7" x14ac:dyDescent="0.2">
      <c r="B7894" s="149"/>
      <c r="C7894" s="61"/>
      <c r="D7894" t="e">
        <f t="shared" si="137"/>
        <v>#DIV/0!</v>
      </c>
      <c r="E7894" t="e">
        <f>Table2[[#This Row],[Return]]</f>
        <v>#VALUE!</v>
      </c>
      <c r="F7894">
        <v>7892</v>
      </c>
      <c r="G7894">
        <f t="shared" ca="1" si="136"/>
        <v>4.6229869576435691E-2</v>
      </c>
    </row>
    <row r="7895" spans="2:7" x14ac:dyDescent="0.2">
      <c r="B7895" s="149"/>
      <c r="C7895" s="61"/>
      <c r="D7895" t="e">
        <f t="shared" si="137"/>
        <v>#DIV/0!</v>
      </c>
      <c r="E7895" t="e">
        <f>Table2[[#This Row],[Return]]</f>
        <v>#VALUE!</v>
      </c>
      <c r="F7895">
        <v>7893</v>
      </c>
      <c r="G7895">
        <f t="shared" ca="1" si="136"/>
        <v>1.3644451790379692E-2</v>
      </c>
    </row>
    <row r="7896" spans="2:7" x14ac:dyDescent="0.2">
      <c r="B7896" s="149"/>
      <c r="C7896" s="61"/>
      <c r="D7896" t="e">
        <f t="shared" si="137"/>
        <v>#DIV/0!</v>
      </c>
      <c r="E7896" t="e">
        <f>Table2[[#This Row],[Return]]</f>
        <v>#VALUE!</v>
      </c>
      <c r="F7896">
        <v>7894</v>
      </c>
      <c r="G7896">
        <f t="shared" ca="1" si="136"/>
        <v>-6.5999409462260877E-2</v>
      </c>
    </row>
    <row r="7897" spans="2:7" x14ac:dyDescent="0.2">
      <c r="B7897" s="149"/>
      <c r="C7897" s="61"/>
      <c r="D7897" t="e">
        <f t="shared" si="137"/>
        <v>#DIV/0!</v>
      </c>
      <c r="E7897" t="e">
        <f>Table2[[#This Row],[Return]]</f>
        <v>#VALUE!</v>
      </c>
      <c r="F7897">
        <v>7895</v>
      </c>
      <c r="G7897">
        <f t="shared" ca="1" si="136"/>
        <v>3.3094617480744055E-2</v>
      </c>
    </row>
    <row r="7898" spans="2:7" x14ac:dyDescent="0.2">
      <c r="B7898" s="149"/>
      <c r="C7898" s="61"/>
      <c r="D7898" t="e">
        <f t="shared" si="137"/>
        <v>#DIV/0!</v>
      </c>
      <c r="E7898" t="e">
        <f>Table2[[#This Row],[Return]]</f>
        <v>#VALUE!</v>
      </c>
      <c r="F7898">
        <v>7896</v>
      </c>
      <c r="G7898">
        <f t="shared" ca="1" si="136"/>
        <v>-3.9342473955901978E-4</v>
      </c>
    </row>
    <row r="7899" spans="2:7" x14ac:dyDescent="0.2">
      <c r="B7899" s="149"/>
      <c r="C7899" s="61"/>
      <c r="D7899" t="e">
        <f t="shared" si="137"/>
        <v>#DIV/0!</v>
      </c>
      <c r="E7899" t="e">
        <f>Table2[[#This Row],[Return]]</f>
        <v>#VALUE!</v>
      </c>
      <c r="F7899">
        <v>7897</v>
      </c>
      <c r="G7899">
        <f t="shared" ca="1" si="136"/>
        <v>2.5332302110732407E-2</v>
      </c>
    </row>
    <row r="7900" spans="2:7" x14ac:dyDescent="0.2">
      <c r="B7900" s="149"/>
      <c r="C7900" s="61"/>
      <c r="D7900" t="e">
        <f t="shared" si="137"/>
        <v>#DIV/0!</v>
      </c>
      <c r="E7900" t="e">
        <f>Table2[[#This Row],[Return]]</f>
        <v>#VALUE!</v>
      </c>
      <c r="F7900">
        <v>7898</v>
      </c>
      <c r="G7900">
        <f t="shared" ca="1" si="136"/>
        <v>-3.963351197580102E-2</v>
      </c>
    </row>
    <row r="7901" spans="2:7" x14ac:dyDescent="0.2">
      <c r="B7901" s="149"/>
      <c r="C7901" s="61"/>
      <c r="D7901" t="e">
        <f t="shared" si="137"/>
        <v>#DIV/0!</v>
      </c>
      <c r="E7901" t="e">
        <f>Table2[[#This Row],[Return]]</f>
        <v>#VALUE!</v>
      </c>
      <c r="F7901">
        <v>7899</v>
      </c>
      <c r="G7901">
        <f t="shared" ca="1" si="136"/>
        <v>-1.4796982252071648E-2</v>
      </c>
    </row>
    <row r="7902" spans="2:7" x14ac:dyDescent="0.2">
      <c r="B7902" s="149"/>
      <c r="C7902" s="61"/>
      <c r="D7902" t="e">
        <f t="shared" si="137"/>
        <v>#DIV/0!</v>
      </c>
      <c r="E7902" t="e">
        <f>Table2[[#This Row],[Return]]</f>
        <v>#VALUE!</v>
      </c>
      <c r="F7902">
        <v>7900</v>
      </c>
      <c r="G7902">
        <f t="shared" ca="1" si="136"/>
        <v>7.1073111267478525E-3</v>
      </c>
    </row>
    <row r="7903" spans="2:7" x14ac:dyDescent="0.2">
      <c r="B7903" s="149"/>
      <c r="C7903" s="61"/>
      <c r="D7903" t="e">
        <f t="shared" si="137"/>
        <v>#DIV/0!</v>
      </c>
      <c r="E7903" t="e">
        <f>Table2[[#This Row],[Return]]</f>
        <v>#VALUE!</v>
      </c>
      <c r="F7903">
        <v>7901</v>
      </c>
      <c r="G7903">
        <f t="shared" ca="1" si="136"/>
        <v>-1.4123793643810835E-2</v>
      </c>
    </row>
    <row r="7904" spans="2:7" x14ac:dyDescent="0.2">
      <c r="B7904" s="149"/>
      <c r="C7904" s="61"/>
      <c r="D7904" t="e">
        <f t="shared" si="137"/>
        <v>#DIV/0!</v>
      </c>
      <c r="E7904" t="e">
        <f>Table2[[#This Row],[Return]]</f>
        <v>#VALUE!</v>
      </c>
      <c r="F7904">
        <v>7902</v>
      </c>
      <c r="G7904">
        <f t="shared" ca="1" si="136"/>
        <v>2.6708061594591683E-2</v>
      </c>
    </row>
    <row r="7905" spans="2:7" x14ac:dyDescent="0.2">
      <c r="B7905" s="149"/>
      <c r="C7905" s="61"/>
      <c r="D7905" t="e">
        <f t="shared" si="137"/>
        <v>#DIV/0!</v>
      </c>
      <c r="E7905" t="e">
        <f>Table2[[#This Row],[Return]]</f>
        <v>#VALUE!</v>
      </c>
      <c r="F7905">
        <v>7903</v>
      </c>
      <c r="G7905">
        <f t="shared" ca="1" si="136"/>
        <v>-1.958448083807696E-2</v>
      </c>
    </row>
    <row r="7906" spans="2:7" x14ac:dyDescent="0.2">
      <c r="B7906" s="149"/>
      <c r="C7906" s="61"/>
      <c r="D7906" t="e">
        <f t="shared" si="137"/>
        <v>#DIV/0!</v>
      </c>
      <c r="E7906" t="e">
        <f>Table2[[#This Row],[Return]]</f>
        <v>#VALUE!</v>
      </c>
      <c r="F7906">
        <v>7904</v>
      </c>
      <c r="G7906">
        <f t="shared" ca="1" si="136"/>
        <v>-9.3047870293922396E-5</v>
      </c>
    </row>
    <row r="7907" spans="2:7" x14ac:dyDescent="0.2">
      <c r="B7907" s="149"/>
      <c r="C7907" s="61"/>
      <c r="D7907" t="e">
        <f t="shared" si="137"/>
        <v>#DIV/0!</v>
      </c>
      <c r="E7907" t="e">
        <f>Table2[[#This Row],[Return]]</f>
        <v>#VALUE!</v>
      </c>
      <c r="F7907">
        <v>7905</v>
      </c>
      <c r="G7907">
        <f t="shared" ca="1" si="136"/>
        <v>-6.9958421396122905E-2</v>
      </c>
    </row>
    <row r="7908" spans="2:7" x14ac:dyDescent="0.2">
      <c r="B7908" s="149"/>
      <c r="C7908" s="61"/>
      <c r="D7908" t="e">
        <f t="shared" si="137"/>
        <v>#DIV/0!</v>
      </c>
      <c r="E7908" t="e">
        <f>Table2[[#This Row],[Return]]</f>
        <v>#VALUE!</v>
      </c>
      <c r="F7908">
        <v>7906</v>
      </c>
      <c r="G7908">
        <f t="shared" ca="1" si="136"/>
        <v>-2.4545318313023704E-2</v>
      </c>
    </row>
    <row r="7909" spans="2:7" x14ac:dyDescent="0.2">
      <c r="B7909" s="149"/>
      <c r="C7909" s="61"/>
      <c r="D7909" t="e">
        <f t="shared" si="137"/>
        <v>#DIV/0!</v>
      </c>
      <c r="E7909" t="e">
        <f>Table2[[#This Row],[Return]]</f>
        <v>#VALUE!</v>
      </c>
      <c r="F7909">
        <v>7907</v>
      </c>
      <c r="G7909">
        <f t="shared" ca="1" si="136"/>
        <v>6.3210522796143087E-2</v>
      </c>
    </row>
    <row r="7910" spans="2:7" x14ac:dyDescent="0.2">
      <c r="B7910" s="149"/>
      <c r="C7910" s="61"/>
      <c r="D7910" t="e">
        <f t="shared" si="137"/>
        <v>#DIV/0!</v>
      </c>
      <c r="E7910" t="e">
        <f>Table2[[#This Row],[Return]]</f>
        <v>#VALUE!</v>
      </c>
      <c r="F7910">
        <v>7908</v>
      </c>
      <c r="G7910">
        <f t="shared" ca="1" si="136"/>
        <v>4.2339609666152675E-2</v>
      </c>
    </row>
    <row r="7911" spans="2:7" x14ac:dyDescent="0.2">
      <c r="B7911" s="149"/>
      <c r="C7911" s="61"/>
      <c r="D7911" t="e">
        <f t="shared" si="137"/>
        <v>#DIV/0!</v>
      </c>
      <c r="E7911" t="e">
        <f>Table2[[#This Row],[Return]]</f>
        <v>#VALUE!</v>
      </c>
      <c r="F7911">
        <v>7909</v>
      </c>
      <c r="G7911">
        <f t="shared" ca="1" si="136"/>
        <v>-6.3977740597673916E-2</v>
      </c>
    </row>
    <row r="7912" spans="2:7" x14ac:dyDescent="0.2">
      <c r="B7912" s="149"/>
      <c r="C7912" s="61"/>
      <c r="D7912" t="e">
        <f t="shared" si="137"/>
        <v>#DIV/0!</v>
      </c>
      <c r="E7912" t="e">
        <f>Table2[[#This Row],[Return]]</f>
        <v>#VALUE!</v>
      </c>
      <c r="F7912">
        <v>7910</v>
      </c>
      <c r="G7912">
        <f t="shared" ca="1" si="136"/>
        <v>5.7331143268752445E-2</v>
      </c>
    </row>
    <row r="7913" spans="2:7" x14ac:dyDescent="0.2">
      <c r="B7913" s="149"/>
      <c r="C7913" s="61"/>
      <c r="D7913" t="e">
        <f t="shared" si="137"/>
        <v>#DIV/0!</v>
      </c>
      <c r="E7913" t="e">
        <f>Table2[[#This Row],[Return]]</f>
        <v>#VALUE!</v>
      </c>
      <c r="F7913">
        <v>7911</v>
      </c>
      <c r="G7913">
        <f t="shared" ca="1" si="136"/>
        <v>2.5747641629199538E-2</v>
      </c>
    </row>
    <row r="7914" spans="2:7" x14ac:dyDescent="0.2">
      <c r="B7914" s="149"/>
      <c r="C7914" s="61"/>
      <c r="D7914" t="e">
        <f t="shared" si="137"/>
        <v>#DIV/0!</v>
      </c>
      <c r="E7914" t="e">
        <f>Table2[[#This Row],[Return]]</f>
        <v>#VALUE!</v>
      </c>
      <c r="F7914">
        <v>7912</v>
      </c>
      <c r="G7914">
        <f t="shared" ca="1" si="136"/>
        <v>4.822163127917467E-2</v>
      </c>
    </row>
    <row r="7915" spans="2:7" x14ac:dyDescent="0.2">
      <c r="B7915" s="149"/>
      <c r="C7915" s="61"/>
      <c r="D7915" t="e">
        <f t="shared" si="137"/>
        <v>#DIV/0!</v>
      </c>
      <c r="E7915" t="e">
        <f>Table2[[#This Row],[Return]]</f>
        <v>#VALUE!</v>
      </c>
      <c r="F7915">
        <v>7913</v>
      </c>
      <c r="G7915">
        <f t="shared" ca="1" si="136"/>
        <v>4.922926458299072E-2</v>
      </c>
    </row>
    <row r="7916" spans="2:7" x14ac:dyDescent="0.2">
      <c r="B7916" s="149"/>
      <c r="C7916" s="61"/>
      <c r="D7916" t="e">
        <f t="shared" si="137"/>
        <v>#DIV/0!</v>
      </c>
      <c r="E7916" t="e">
        <f>Table2[[#This Row],[Return]]</f>
        <v>#VALUE!</v>
      </c>
      <c r="F7916">
        <v>7914</v>
      </c>
      <c r="G7916">
        <f t="shared" ca="1" si="136"/>
        <v>1.1298499941549545E-2</v>
      </c>
    </row>
    <row r="7917" spans="2:7" x14ac:dyDescent="0.2">
      <c r="B7917" s="149"/>
      <c r="C7917" s="61"/>
      <c r="D7917" t="e">
        <f t="shared" si="137"/>
        <v>#DIV/0!</v>
      </c>
      <c r="E7917" t="e">
        <f>Table2[[#This Row],[Return]]</f>
        <v>#VALUE!</v>
      </c>
      <c r="F7917">
        <v>7915</v>
      </c>
      <c r="G7917">
        <f t="shared" ca="1" si="136"/>
        <v>-3.001081641768583E-2</v>
      </c>
    </row>
    <row r="7918" spans="2:7" x14ac:dyDescent="0.2">
      <c r="B7918" s="149"/>
      <c r="C7918" s="61"/>
      <c r="D7918" t="e">
        <f t="shared" si="137"/>
        <v>#DIV/0!</v>
      </c>
      <c r="E7918" t="e">
        <f>Table2[[#This Row],[Return]]</f>
        <v>#VALUE!</v>
      </c>
      <c r="F7918">
        <v>7916</v>
      </c>
      <c r="G7918">
        <f t="shared" ca="1" si="136"/>
        <v>-8.9198379050123497E-3</v>
      </c>
    </row>
    <row r="7919" spans="2:7" x14ac:dyDescent="0.2">
      <c r="B7919" s="149"/>
      <c r="C7919" s="61"/>
      <c r="D7919" t="e">
        <f t="shared" si="137"/>
        <v>#DIV/0!</v>
      </c>
      <c r="E7919" t="e">
        <f>Table2[[#This Row],[Return]]</f>
        <v>#VALUE!</v>
      </c>
      <c r="F7919">
        <v>7917</v>
      </c>
      <c r="G7919">
        <f t="shared" ca="1" si="136"/>
        <v>2.3358316178803244E-2</v>
      </c>
    </row>
    <row r="7920" spans="2:7" x14ac:dyDescent="0.2">
      <c r="B7920" s="149"/>
      <c r="C7920" s="61"/>
      <c r="D7920" t="e">
        <f t="shared" si="137"/>
        <v>#DIV/0!</v>
      </c>
      <c r="E7920" t="e">
        <f>Table2[[#This Row],[Return]]</f>
        <v>#VALUE!</v>
      </c>
      <c r="F7920">
        <v>7918</v>
      </c>
      <c r="G7920">
        <f t="shared" ca="1" si="136"/>
        <v>-2.1731802464445612E-2</v>
      </c>
    </row>
    <row r="7921" spans="2:7" x14ac:dyDescent="0.2">
      <c r="B7921" s="149"/>
      <c r="C7921" s="61"/>
      <c r="D7921" t="e">
        <f t="shared" si="137"/>
        <v>#DIV/0!</v>
      </c>
      <c r="E7921" t="e">
        <f>Table2[[#This Row],[Return]]</f>
        <v>#VALUE!</v>
      </c>
      <c r="F7921">
        <v>7919</v>
      </c>
      <c r="G7921">
        <f t="shared" ca="1" si="136"/>
        <v>4.9390327779951712E-3</v>
      </c>
    </row>
    <row r="7922" spans="2:7" x14ac:dyDescent="0.2">
      <c r="B7922" s="149"/>
      <c r="C7922" s="61"/>
      <c r="D7922" t="e">
        <f t="shared" si="137"/>
        <v>#DIV/0!</v>
      </c>
      <c r="E7922" t="e">
        <f>Table2[[#This Row],[Return]]</f>
        <v>#VALUE!</v>
      </c>
      <c r="F7922">
        <v>7920</v>
      </c>
      <c r="G7922">
        <f t="shared" ca="1" si="136"/>
        <v>-3.7864256150807012E-2</v>
      </c>
    </row>
    <row r="7923" spans="2:7" x14ac:dyDescent="0.2">
      <c r="B7923" s="149"/>
      <c r="C7923" s="61"/>
      <c r="D7923" t="e">
        <f t="shared" si="137"/>
        <v>#DIV/0!</v>
      </c>
      <c r="E7923" t="e">
        <f>Table2[[#This Row],[Return]]</f>
        <v>#VALUE!</v>
      </c>
      <c r="F7923">
        <v>7921</v>
      </c>
      <c r="G7923">
        <f t="shared" ca="1" si="136"/>
        <v>3.6150578698905957E-2</v>
      </c>
    </row>
    <row r="7924" spans="2:7" x14ac:dyDescent="0.2">
      <c r="B7924" s="149"/>
      <c r="C7924" s="61"/>
      <c r="D7924" t="e">
        <f t="shared" si="137"/>
        <v>#DIV/0!</v>
      </c>
      <c r="E7924" t="e">
        <f>Table2[[#This Row],[Return]]</f>
        <v>#VALUE!</v>
      </c>
      <c r="F7924">
        <v>7922</v>
      </c>
      <c r="G7924">
        <f t="shared" ca="1" si="136"/>
        <v>1.9610336088457622E-2</v>
      </c>
    </row>
    <row r="7925" spans="2:7" x14ac:dyDescent="0.2">
      <c r="B7925" s="149"/>
      <c r="C7925" s="61"/>
      <c r="D7925" t="e">
        <f t="shared" si="137"/>
        <v>#DIV/0!</v>
      </c>
      <c r="E7925" t="e">
        <f>Table2[[#This Row],[Return]]</f>
        <v>#VALUE!</v>
      </c>
      <c r="F7925">
        <v>7923</v>
      </c>
      <c r="G7925">
        <f t="shared" ca="1" si="136"/>
        <v>-8.1750837889031813E-2</v>
      </c>
    </row>
    <row r="7926" spans="2:7" x14ac:dyDescent="0.2">
      <c r="B7926" s="149"/>
      <c r="C7926" s="61"/>
      <c r="D7926" t="e">
        <f t="shared" si="137"/>
        <v>#DIV/0!</v>
      </c>
      <c r="E7926" t="e">
        <f>Table2[[#This Row],[Return]]</f>
        <v>#VALUE!</v>
      </c>
      <c r="F7926">
        <v>7924</v>
      </c>
      <c r="G7926">
        <f t="shared" ca="1" si="136"/>
        <v>-2.0395266287511677E-3</v>
      </c>
    </row>
    <row r="7927" spans="2:7" x14ac:dyDescent="0.2">
      <c r="B7927" s="149"/>
      <c r="C7927" s="61"/>
      <c r="D7927" t="e">
        <f t="shared" si="137"/>
        <v>#DIV/0!</v>
      </c>
      <c r="E7927" t="e">
        <f>Table2[[#This Row],[Return]]</f>
        <v>#VALUE!</v>
      </c>
      <c r="F7927">
        <v>7925</v>
      </c>
      <c r="G7927">
        <f t="shared" ca="1" si="136"/>
        <v>5.528195309815763E-2</v>
      </c>
    </row>
    <row r="7928" spans="2:7" x14ac:dyDescent="0.2">
      <c r="B7928" s="149"/>
      <c r="C7928" s="61"/>
      <c r="D7928" t="e">
        <f t="shared" si="137"/>
        <v>#DIV/0!</v>
      </c>
      <c r="E7928" t="e">
        <f>Table2[[#This Row],[Return]]</f>
        <v>#VALUE!</v>
      </c>
      <c r="F7928">
        <v>7926</v>
      </c>
      <c r="G7928">
        <f t="shared" ca="1" si="136"/>
        <v>-4.0978891638650324E-2</v>
      </c>
    </row>
    <row r="7929" spans="2:7" x14ac:dyDescent="0.2">
      <c r="B7929" s="149"/>
      <c r="C7929" s="61"/>
      <c r="D7929" t="e">
        <f t="shared" si="137"/>
        <v>#DIV/0!</v>
      </c>
      <c r="E7929" t="e">
        <f>Table2[[#This Row],[Return]]</f>
        <v>#VALUE!</v>
      </c>
      <c r="F7929">
        <v>7927</v>
      </c>
      <c r="G7929">
        <f t="shared" ca="1" si="136"/>
        <v>1.2462456615984283E-2</v>
      </c>
    </row>
    <row r="7930" spans="2:7" x14ac:dyDescent="0.2">
      <c r="B7930" s="149"/>
      <c r="C7930" s="61"/>
      <c r="D7930" t="e">
        <f t="shared" si="137"/>
        <v>#DIV/0!</v>
      </c>
      <c r="E7930" t="e">
        <f>Table2[[#This Row],[Return]]</f>
        <v>#VALUE!</v>
      </c>
      <c r="F7930">
        <v>7928</v>
      </c>
      <c r="G7930">
        <f t="shared" ca="1" si="136"/>
        <v>-3.2842333853901819E-2</v>
      </c>
    </row>
    <row r="7931" spans="2:7" x14ac:dyDescent="0.2">
      <c r="B7931" s="149"/>
      <c r="C7931" s="61"/>
      <c r="D7931" t="e">
        <f t="shared" si="137"/>
        <v>#DIV/0!</v>
      </c>
      <c r="E7931" t="e">
        <f>Table2[[#This Row],[Return]]</f>
        <v>#VALUE!</v>
      </c>
      <c r="F7931">
        <v>7929</v>
      </c>
      <c r="G7931">
        <f t="shared" ca="1" si="136"/>
        <v>1.8981202112264964E-2</v>
      </c>
    </row>
    <row r="7932" spans="2:7" x14ac:dyDescent="0.2">
      <c r="B7932" s="149"/>
      <c r="C7932" s="61"/>
      <c r="D7932" t="e">
        <f t="shared" si="137"/>
        <v>#DIV/0!</v>
      </c>
      <c r="E7932" t="e">
        <f>Table2[[#This Row],[Return]]</f>
        <v>#VALUE!</v>
      </c>
      <c r="F7932">
        <v>7930</v>
      </c>
      <c r="G7932">
        <f t="shared" ca="1" si="136"/>
        <v>4.2580162719878738E-2</v>
      </c>
    </row>
    <row r="7933" spans="2:7" x14ac:dyDescent="0.2">
      <c r="B7933" s="149"/>
      <c r="C7933" s="61"/>
      <c r="D7933" t="e">
        <f t="shared" si="137"/>
        <v>#DIV/0!</v>
      </c>
      <c r="E7933" t="e">
        <f>Table2[[#This Row],[Return]]</f>
        <v>#VALUE!</v>
      </c>
      <c r="F7933">
        <v>7931</v>
      </c>
      <c r="G7933">
        <f t="shared" ca="1" si="136"/>
        <v>1.4622870955990226E-2</v>
      </c>
    </row>
    <row r="7934" spans="2:7" x14ac:dyDescent="0.2">
      <c r="B7934" s="149"/>
      <c r="C7934" s="61"/>
      <c r="D7934" t="e">
        <f t="shared" si="137"/>
        <v>#DIV/0!</v>
      </c>
      <c r="E7934" t="e">
        <f>Table2[[#This Row],[Return]]</f>
        <v>#VALUE!</v>
      </c>
      <c r="F7934">
        <v>7932</v>
      </c>
      <c r="G7934">
        <f t="shared" ca="1" si="136"/>
        <v>4.0831094816516429E-2</v>
      </c>
    </row>
    <row r="7935" spans="2:7" x14ac:dyDescent="0.2">
      <c r="B7935" s="149"/>
      <c r="C7935" s="61"/>
      <c r="D7935" t="e">
        <f t="shared" si="137"/>
        <v>#DIV/0!</v>
      </c>
      <c r="E7935" t="e">
        <f>Table2[[#This Row],[Return]]</f>
        <v>#VALUE!</v>
      </c>
      <c r="F7935">
        <v>7933</v>
      </c>
      <c r="G7935">
        <f t="shared" ca="1" si="136"/>
        <v>-4.353143704594211E-2</v>
      </c>
    </row>
    <row r="7936" spans="2:7" x14ac:dyDescent="0.2">
      <c r="B7936" s="149"/>
      <c r="C7936" s="61"/>
      <c r="D7936" t="e">
        <f t="shared" si="137"/>
        <v>#DIV/0!</v>
      </c>
      <c r="E7936" t="e">
        <f>Table2[[#This Row],[Return]]</f>
        <v>#VALUE!</v>
      </c>
      <c r="F7936">
        <v>7934</v>
      </c>
      <c r="G7936">
        <f t="shared" ca="1" si="136"/>
        <v>3.5453825176911764E-2</v>
      </c>
    </row>
    <row r="7937" spans="2:7" x14ac:dyDescent="0.2">
      <c r="B7937" s="149"/>
      <c r="C7937" s="61"/>
      <c r="D7937" t="e">
        <f t="shared" si="137"/>
        <v>#DIV/0!</v>
      </c>
      <c r="E7937" t="e">
        <f>Table2[[#This Row],[Return]]</f>
        <v>#VALUE!</v>
      </c>
      <c r="F7937">
        <v>7935</v>
      </c>
      <c r="G7937">
        <f t="shared" ca="1" si="136"/>
        <v>-3.2459076466677403E-3</v>
      </c>
    </row>
    <row r="7938" spans="2:7" x14ac:dyDescent="0.2">
      <c r="B7938" s="149"/>
      <c r="C7938" s="61"/>
      <c r="D7938" t="e">
        <f t="shared" si="137"/>
        <v>#DIV/0!</v>
      </c>
      <c r="E7938" t="e">
        <f>Table2[[#This Row],[Return]]</f>
        <v>#VALUE!</v>
      </c>
      <c r="F7938">
        <v>7936</v>
      </c>
      <c r="G7938">
        <f t="shared" ca="1" si="136"/>
        <v>-7.4612017632623619E-3</v>
      </c>
    </row>
    <row r="7939" spans="2:7" x14ac:dyDescent="0.2">
      <c r="B7939" s="149"/>
      <c r="C7939" s="61"/>
      <c r="D7939" t="e">
        <f t="shared" si="137"/>
        <v>#DIV/0!</v>
      </c>
      <c r="E7939" t="e">
        <f>Table2[[#This Row],[Return]]</f>
        <v>#VALUE!</v>
      </c>
      <c r="F7939">
        <v>7937</v>
      </c>
      <c r="G7939">
        <f t="shared" ref="G7939:G8002" ca="1" si="138">_xlfn.NORM.INV(RAND(),$N$5,$N$6)</f>
        <v>3.3548731078878277E-2</v>
      </c>
    </row>
    <row r="7940" spans="2:7" x14ac:dyDescent="0.2">
      <c r="B7940" s="149"/>
      <c r="C7940" s="61"/>
      <c r="D7940" t="e">
        <f t="shared" si="137"/>
        <v>#DIV/0!</v>
      </c>
      <c r="E7940" t="e">
        <f>Table2[[#This Row],[Return]]</f>
        <v>#VALUE!</v>
      </c>
      <c r="F7940">
        <v>7938</v>
      </c>
      <c r="G7940">
        <f t="shared" ca="1" si="138"/>
        <v>2.0590759012629974E-2</v>
      </c>
    </row>
    <row r="7941" spans="2:7" x14ac:dyDescent="0.2">
      <c r="B7941" s="149"/>
      <c r="C7941" s="61"/>
      <c r="D7941" t="e">
        <f t="shared" si="137"/>
        <v>#DIV/0!</v>
      </c>
      <c r="E7941" t="e">
        <f>Table2[[#This Row],[Return]]</f>
        <v>#VALUE!</v>
      </c>
      <c r="F7941">
        <v>7939</v>
      </c>
      <c r="G7941">
        <f t="shared" ca="1" si="138"/>
        <v>-1.8748319745750558E-2</v>
      </c>
    </row>
    <row r="7942" spans="2:7" x14ac:dyDescent="0.2">
      <c r="B7942" s="149"/>
      <c r="C7942" s="61"/>
      <c r="D7942" t="e">
        <f t="shared" si="137"/>
        <v>#DIV/0!</v>
      </c>
      <c r="E7942" t="e">
        <f>Table2[[#This Row],[Return]]</f>
        <v>#VALUE!</v>
      </c>
      <c r="F7942">
        <v>7940</v>
      </c>
      <c r="G7942">
        <f t="shared" ca="1" si="138"/>
        <v>-4.5411620776557832E-2</v>
      </c>
    </row>
    <row r="7943" spans="2:7" x14ac:dyDescent="0.2">
      <c r="B7943" s="149"/>
      <c r="C7943" s="61"/>
      <c r="D7943" t="e">
        <f t="shared" si="137"/>
        <v>#DIV/0!</v>
      </c>
      <c r="E7943" t="e">
        <f>Table2[[#This Row],[Return]]</f>
        <v>#VALUE!</v>
      </c>
      <c r="F7943">
        <v>7941</v>
      </c>
      <c r="G7943">
        <f t="shared" ca="1" si="138"/>
        <v>2.0073941519410145E-2</v>
      </c>
    </row>
    <row r="7944" spans="2:7" x14ac:dyDescent="0.2">
      <c r="B7944" s="149"/>
      <c r="C7944" s="61"/>
      <c r="D7944" t="e">
        <f t="shared" si="137"/>
        <v>#DIV/0!</v>
      </c>
      <c r="E7944" t="e">
        <f>Table2[[#This Row],[Return]]</f>
        <v>#VALUE!</v>
      </c>
      <c r="F7944">
        <v>7942</v>
      </c>
      <c r="G7944">
        <f t="shared" ca="1" si="138"/>
        <v>-2.2171786455944309E-2</v>
      </c>
    </row>
    <row r="7945" spans="2:7" x14ac:dyDescent="0.2">
      <c r="B7945" s="149"/>
      <c r="C7945" s="61"/>
      <c r="D7945" t="e">
        <f t="shared" si="137"/>
        <v>#DIV/0!</v>
      </c>
      <c r="E7945" t="e">
        <f>Table2[[#This Row],[Return]]</f>
        <v>#VALUE!</v>
      </c>
      <c r="F7945">
        <v>7943</v>
      </c>
      <c r="G7945">
        <f t="shared" ca="1" si="138"/>
        <v>1.3805605131061825E-2</v>
      </c>
    </row>
    <row r="7946" spans="2:7" x14ac:dyDescent="0.2">
      <c r="B7946" s="149"/>
      <c r="C7946" s="61"/>
      <c r="D7946" t="e">
        <f t="shared" si="137"/>
        <v>#DIV/0!</v>
      </c>
      <c r="E7946" t="e">
        <f>Table2[[#This Row],[Return]]</f>
        <v>#VALUE!</v>
      </c>
      <c r="F7946">
        <v>7944</v>
      </c>
      <c r="G7946">
        <f t="shared" ca="1" si="138"/>
        <v>-2.965929752705882E-3</v>
      </c>
    </row>
    <row r="7947" spans="2:7" x14ac:dyDescent="0.2">
      <c r="B7947" s="149"/>
      <c r="C7947" s="61"/>
      <c r="D7947" t="e">
        <f t="shared" si="137"/>
        <v>#DIV/0!</v>
      </c>
      <c r="E7947" t="e">
        <f>Table2[[#This Row],[Return]]</f>
        <v>#VALUE!</v>
      </c>
      <c r="F7947">
        <v>7945</v>
      </c>
      <c r="G7947">
        <f t="shared" ca="1" si="138"/>
        <v>-3.4231364314503778E-4</v>
      </c>
    </row>
    <row r="7948" spans="2:7" x14ac:dyDescent="0.2">
      <c r="B7948" s="149"/>
      <c r="C7948" s="61"/>
      <c r="D7948" t="e">
        <f t="shared" si="137"/>
        <v>#DIV/0!</v>
      </c>
      <c r="E7948" t="e">
        <f>Table2[[#This Row],[Return]]</f>
        <v>#VALUE!</v>
      </c>
      <c r="F7948">
        <v>7946</v>
      </c>
      <c r="G7948">
        <f t="shared" ca="1" si="138"/>
        <v>-0.10645768533498215</v>
      </c>
    </row>
    <row r="7949" spans="2:7" x14ac:dyDescent="0.2">
      <c r="B7949" s="149"/>
      <c r="C7949" s="61"/>
      <c r="D7949" t="e">
        <f t="shared" si="137"/>
        <v>#DIV/0!</v>
      </c>
      <c r="E7949" t="e">
        <f>Table2[[#This Row],[Return]]</f>
        <v>#VALUE!</v>
      </c>
      <c r="F7949">
        <v>7947</v>
      </c>
      <c r="G7949">
        <f t="shared" ca="1" si="138"/>
        <v>-8.3413016500990811E-2</v>
      </c>
    </row>
    <row r="7950" spans="2:7" x14ac:dyDescent="0.2">
      <c r="B7950" s="149"/>
      <c r="C7950" s="61"/>
      <c r="D7950" t="e">
        <f t="shared" si="137"/>
        <v>#DIV/0!</v>
      </c>
      <c r="E7950" t="e">
        <f>Table2[[#This Row],[Return]]</f>
        <v>#VALUE!</v>
      </c>
      <c r="F7950">
        <v>7948</v>
      </c>
      <c r="G7950">
        <f t="shared" ca="1" si="138"/>
        <v>3.3050010560483269E-2</v>
      </c>
    </row>
    <row r="7951" spans="2:7" x14ac:dyDescent="0.2">
      <c r="B7951" s="149"/>
      <c r="C7951" s="61"/>
      <c r="D7951" t="e">
        <f t="shared" si="137"/>
        <v>#DIV/0!</v>
      </c>
      <c r="E7951" t="e">
        <f>Table2[[#This Row],[Return]]</f>
        <v>#VALUE!</v>
      </c>
      <c r="F7951">
        <v>7949</v>
      </c>
      <c r="G7951">
        <f t="shared" ca="1" si="138"/>
        <v>-2.0407737660866912E-2</v>
      </c>
    </row>
    <row r="7952" spans="2:7" x14ac:dyDescent="0.2">
      <c r="B7952" s="149"/>
      <c r="C7952" s="61"/>
      <c r="D7952" t="e">
        <f t="shared" si="137"/>
        <v>#DIV/0!</v>
      </c>
      <c r="E7952" t="e">
        <f>Table2[[#This Row],[Return]]</f>
        <v>#VALUE!</v>
      </c>
      <c r="F7952">
        <v>7950</v>
      </c>
      <c r="G7952">
        <f t="shared" ca="1" si="138"/>
        <v>-2.5531704439702645E-2</v>
      </c>
    </row>
    <row r="7953" spans="2:7" x14ac:dyDescent="0.2">
      <c r="B7953" s="149"/>
      <c r="C7953" s="61"/>
      <c r="D7953" t="e">
        <f t="shared" si="137"/>
        <v>#DIV/0!</v>
      </c>
      <c r="E7953" t="e">
        <f>Table2[[#This Row],[Return]]</f>
        <v>#VALUE!</v>
      </c>
      <c r="F7953">
        <v>7951</v>
      </c>
      <c r="G7953">
        <f t="shared" ca="1" si="138"/>
        <v>1.5976797203371633E-2</v>
      </c>
    </row>
    <row r="7954" spans="2:7" x14ac:dyDescent="0.2">
      <c r="B7954" s="149"/>
      <c r="C7954" s="61"/>
      <c r="D7954" t="e">
        <f t="shared" ref="D7954:D8017" si="139">(C7954-C7955)/C7955</f>
        <v>#DIV/0!</v>
      </c>
      <c r="E7954" t="e">
        <f>Table2[[#This Row],[Return]]</f>
        <v>#VALUE!</v>
      </c>
      <c r="F7954">
        <v>7952</v>
      </c>
      <c r="G7954">
        <f t="shared" ca="1" si="138"/>
        <v>-4.6089037686631654E-3</v>
      </c>
    </row>
    <row r="7955" spans="2:7" x14ac:dyDescent="0.2">
      <c r="B7955" s="149"/>
      <c r="C7955" s="61"/>
      <c r="D7955" t="e">
        <f t="shared" si="139"/>
        <v>#DIV/0!</v>
      </c>
      <c r="E7955" t="e">
        <f>Table2[[#This Row],[Return]]</f>
        <v>#VALUE!</v>
      </c>
      <c r="F7955">
        <v>7953</v>
      </c>
      <c r="G7955">
        <f t="shared" ca="1" si="138"/>
        <v>5.1208416829926315E-2</v>
      </c>
    </row>
    <row r="7956" spans="2:7" x14ac:dyDescent="0.2">
      <c r="B7956" s="149"/>
      <c r="C7956" s="61"/>
      <c r="D7956" t="e">
        <f t="shared" si="139"/>
        <v>#DIV/0!</v>
      </c>
      <c r="E7956" t="e">
        <f>Table2[[#This Row],[Return]]</f>
        <v>#VALUE!</v>
      </c>
      <c r="F7956">
        <v>7954</v>
      </c>
      <c r="G7956">
        <f t="shared" ca="1" si="138"/>
        <v>2.2398127366452365E-2</v>
      </c>
    </row>
    <row r="7957" spans="2:7" x14ac:dyDescent="0.2">
      <c r="B7957" s="149"/>
      <c r="C7957" s="61"/>
      <c r="D7957" t="e">
        <f t="shared" si="139"/>
        <v>#DIV/0!</v>
      </c>
      <c r="E7957" t="e">
        <f>Table2[[#This Row],[Return]]</f>
        <v>#VALUE!</v>
      </c>
      <c r="F7957">
        <v>7955</v>
      </c>
      <c r="G7957">
        <f t="shared" ca="1" si="138"/>
        <v>7.7033343187843162E-2</v>
      </c>
    </row>
    <row r="7958" spans="2:7" x14ac:dyDescent="0.2">
      <c r="B7958" s="149"/>
      <c r="C7958" s="61"/>
      <c r="D7958" t="e">
        <f t="shared" si="139"/>
        <v>#DIV/0!</v>
      </c>
      <c r="E7958" t="e">
        <f>Table2[[#This Row],[Return]]</f>
        <v>#VALUE!</v>
      </c>
      <c r="F7958">
        <v>7956</v>
      </c>
      <c r="G7958">
        <f t="shared" ca="1" si="138"/>
        <v>4.1642778571507451E-2</v>
      </c>
    </row>
    <row r="7959" spans="2:7" x14ac:dyDescent="0.2">
      <c r="B7959" s="149"/>
      <c r="C7959" s="61"/>
      <c r="D7959" t="e">
        <f t="shared" si="139"/>
        <v>#DIV/0!</v>
      </c>
      <c r="E7959" t="e">
        <f>Table2[[#This Row],[Return]]</f>
        <v>#VALUE!</v>
      </c>
      <c r="F7959">
        <v>7957</v>
      </c>
      <c r="G7959">
        <f t="shared" ca="1" si="138"/>
        <v>-7.3873235108206453E-2</v>
      </c>
    </row>
    <row r="7960" spans="2:7" x14ac:dyDescent="0.2">
      <c r="B7960" s="149"/>
      <c r="C7960" s="61"/>
      <c r="D7960" t="e">
        <f t="shared" si="139"/>
        <v>#DIV/0!</v>
      </c>
      <c r="E7960" t="e">
        <f>Table2[[#This Row],[Return]]</f>
        <v>#VALUE!</v>
      </c>
      <c r="F7960">
        <v>7958</v>
      </c>
      <c r="G7960">
        <f t="shared" ca="1" si="138"/>
        <v>-8.6289349605767757E-3</v>
      </c>
    </row>
    <row r="7961" spans="2:7" x14ac:dyDescent="0.2">
      <c r="B7961" s="149"/>
      <c r="C7961" s="61"/>
      <c r="D7961" t="e">
        <f t="shared" si="139"/>
        <v>#DIV/0!</v>
      </c>
      <c r="E7961" t="e">
        <f>Table2[[#This Row],[Return]]</f>
        <v>#VALUE!</v>
      </c>
      <c r="F7961">
        <v>7959</v>
      </c>
      <c r="G7961">
        <f t="shared" ca="1" si="138"/>
        <v>5.4411329997839323E-3</v>
      </c>
    </row>
    <row r="7962" spans="2:7" x14ac:dyDescent="0.2">
      <c r="B7962" s="149"/>
      <c r="C7962" s="61"/>
      <c r="D7962" t="e">
        <f t="shared" si="139"/>
        <v>#DIV/0!</v>
      </c>
      <c r="E7962" t="e">
        <f>Table2[[#This Row],[Return]]</f>
        <v>#VALUE!</v>
      </c>
      <c r="F7962">
        <v>7960</v>
      </c>
      <c r="G7962">
        <f t="shared" ca="1" si="138"/>
        <v>-8.9553973601865962E-3</v>
      </c>
    </row>
    <row r="7963" spans="2:7" x14ac:dyDescent="0.2">
      <c r="B7963" s="149"/>
      <c r="C7963" s="61"/>
      <c r="D7963" t="e">
        <f t="shared" si="139"/>
        <v>#DIV/0!</v>
      </c>
      <c r="E7963" t="e">
        <f>Table2[[#This Row],[Return]]</f>
        <v>#VALUE!</v>
      </c>
      <c r="F7963">
        <v>7961</v>
      </c>
      <c r="G7963">
        <f t="shared" ca="1" si="138"/>
        <v>4.244608032079529E-2</v>
      </c>
    </row>
    <row r="7964" spans="2:7" x14ac:dyDescent="0.2">
      <c r="B7964" s="149"/>
      <c r="C7964" s="61"/>
      <c r="D7964" t="e">
        <f t="shared" si="139"/>
        <v>#DIV/0!</v>
      </c>
      <c r="E7964" t="e">
        <f>Table2[[#This Row],[Return]]</f>
        <v>#VALUE!</v>
      </c>
      <c r="F7964">
        <v>7962</v>
      </c>
      <c r="G7964">
        <f t="shared" ca="1" si="138"/>
        <v>2.254790179920925E-2</v>
      </c>
    </row>
    <row r="7965" spans="2:7" x14ac:dyDescent="0.2">
      <c r="B7965" s="149"/>
      <c r="C7965" s="61"/>
      <c r="D7965" t="e">
        <f t="shared" si="139"/>
        <v>#DIV/0!</v>
      </c>
      <c r="E7965" t="e">
        <f>Table2[[#This Row],[Return]]</f>
        <v>#VALUE!</v>
      </c>
      <c r="F7965">
        <v>7963</v>
      </c>
      <c r="G7965">
        <f t="shared" ca="1" si="138"/>
        <v>1.0889713943604756E-2</v>
      </c>
    </row>
    <row r="7966" spans="2:7" x14ac:dyDescent="0.2">
      <c r="B7966" s="149"/>
      <c r="C7966" s="61"/>
      <c r="D7966" t="e">
        <f t="shared" si="139"/>
        <v>#DIV/0!</v>
      </c>
      <c r="E7966" t="e">
        <f>Table2[[#This Row],[Return]]</f>
        <v>#VALUE!</v>
      </c>
      <c r="F7966">
        <v>7964</v>
      </c>
      <c r="G7966">
        <f t="shared" ca="1" si="138"/>
        <v>3.7666435310436432E-2</v>
      </c>
    </row>
    <row r="7967" spans="2:7" x14ac:dyDescent="0.2">
      <c r="B7967" s="149"/>
      <c r="C7967" s="61"/>
      <c r="D7967" t="e">
        <f t="shared" si="139"/>
        <v>#DIV/0!</v>
      </c>
      <c r="E7967" t="e">
        <f>Table2[[#This Row],[Return]]</f>
        <v>#VALUE!</v>
      </c>
      <c r="F7967">
        <v>7965</v>
      </c>
      <c r="G7967">
        <f t="shared" ca="1" si="138"/>
        <v>-7.0886599902065833E-2</v>
      </c>
    </row>
    <row r="7968" spans="2:7" x14ac:dyDescent="0.2">
      <c r="B7968" s="149"/>
      <c r="C7968" s="61"/>
      <c r="D7968" t="e">
        <f t="shared" si="139"/>
        <v>#DIV/0!</v>
      </c>
      <c r="E7968" t="e">
        <f>Table2[[#This Row],[Return]]</f>
        <v>#VALUE!</v>
      </c>
      <c r="F7968">
        <v>7966</v>
      </c>
      <c r="G7968">
        <f t="shared" ca="1" si="138"/>
        <v>7.3023557476938903E-3</v>
      </c>
    </row>
    <row r="7969" spans="2:7" x14ac:dyDescent="0.2">
      <c r="B7969" s="149"/>
      <c r="C7969" s="61"/>
      <c r="D7969" t="e">
        <f t="shared" si="139"/>
        <v>#DIV/0!</v>
      </c>
      <c r="E7969" t="e">
        <f>Table2[[#This Row],[Return]]</f>
        <v>#VALUE!</v>
      </c>
      <c r="F7969">
        <v>7967</v>
      </c>
      <c r="G7969">
        <f t="shared" ca="1" si="138"/>
        <v>0.12644436933185771</v>
      </c>
    </row>
    <row r="7970" spans="2:7" x14ac:dyDescent="0.2">
      <c r="B7970" s="149"/>
      <c r="C7970" s="61"/>
      <c r="D7970" t="e">
        <f t="shared" si="139"/>
        <v>#DIV/0!</v>
      </c>
      <c r="E7970" t="e">
        <f>Table2[[#This Row],[Return]]</f>
        <v>#VALUE!</v>
      </c>
      <c r="F7970">
        <v>7968</v>
      </c>
      <c r="G7970">
        <f t="shared" ca="1" si="138"/>
        <v>-3.587654325943667E-2</v>
      </c>
    </row>
    <row r="7971" spans="2:7" x14ac:dyDescent="0.2">
      <c r="B7971" s="149"/>
      <c r="C7971" s="61"/>
      <c r="D7971" t="e">
        <f t="shared" si="139"/>
        <v>#DIV/0!</v>
      </c>
      <c r="E7971" t="e">
        <f>Table2[[#This Row],[Return]]</f>
        <v>#VALUE!</v>
      </c>
      <c r="F7971">
        <v>7969</v>
      </c>
      <c r="G7971">
        <f t="shared" ca="1" si="138"/>
        <v>1.5567580757017023E-2</v>
      </c>
    </row>
    <row r="7972" spans="2:7" x14ac:dyDescent="0.2">
      <c r="B7972" s="149"/>
      <c r="C7972" s="61"/>
      <c r="D7972" t="e">
        <f t="shared" si="139"/>
        <v>#DIV/0!</v>
      </c>
      <c r="E7972" t="e">
        <f>Table2[[#This Row],[Return]]</f>
        <v>#VALUE!</v>
      </c>
      <c r="F7972">
        <v>7970</v>
      </c>
      <c r="G7972">
        <f t="shared" ca="1" si="138"/>
        <v>-2.2255636724172714E-2</v>
      </c>
    </row>
    <row r="7973" spans="2:7" x14ac:dyDescent="0.2">
      <c r="B7973" s="149"/>
      <c r="C7973" s="61"/>
      <c r="D7973" t="e">
        <f t="shared" si="139"/>
        <v>#DIV/0!</v>
      </c>
      <c r="E7973" t="e">
        <f>Table2[[#This Row],[Return]]</f>
        <v>#VALUE!</v>
      </c>
      <c r="F7973">
        <v>7971</v>
      </c>
      <c r="G7973">
        <f t="shared" ca="1" si="138"/>
        <v>-2.1527868504362949E-2</v>
      </c>
    </row>
    <row r="7974" spans="2:7" x14ac:dyDescent="0.2">
      <c r="B7974" s="149"/>
      <c r="C7974" s="61"/>
      <c r="D7974" t="e">
        <f t="shared" si="139"/>
        <v>#DIV/0!</v>
      </c>
      <c r="E7974" t="e">
        <f>Table2[[#This Row],[Return]]</f>
        <v>#VALUE!</v>
      </c>
      <c r="F7974">
        <v>7972</v>
      </c>
      <c r="G7974">
        <f t="shared" ca="1" si="138"/>
        <v>-5.8335312438739212E-2</v>
      </c>
    </row>
    <row r="7975" spans="2:7" x14ac:dyDescent="0.2">
      <c r="B7975" s="149"/>
      <c r="C7975" s="61"/>
      <c r="D7975" t="e">
        <f t="shared" si="139"/>
        <v>#DIV/0!</v>
      </c>
      <c r="E7975" t="e">
        <f>Table2[[#This Row],[Return]]</f>
        <v>#VALUE!</v>
      </c>
      <c r="F7975">
        <v>7973</v>
      </c>
      <c r="G7975">
        <f t="shared" ca="1" si="138"/>
        <v>1.4844983033303793E-2</v>
      </c>
    </row>
    <row r="7976" spans="2:7" x14ac:dyDescent="0.2">
      <c r="B7976" s="149"/>
      <c r="C7976" s="61"/>
      <c r="D7976" t="e">
        <f t="shared" si="139"/>
        <v>#DIV/0!</v>
      </c>
      <c r="E7976" t="e">
        <f>Table2[[#This Row],[Return]]</f>
        <v>#VALUE!</v>
      </c>
      <c r="F7976">
        <v>7974</v>
      </c>
      <c r="G7976">
        <f t="shared" ca="1" si="138"/>
        <v>7.7496736435580887E-2</v>
      </c>
    </row>
    <row r="7977" spans="2:7" x14ac:dyDescent="0.2">
      <c r="B7977" s="149"/>
      <c r="C7977" s="61"/>
      <c r="D7977" t="e">
        <f t="shared" si="139"/>
        <v>#DIV/0!</v>
      </c>
      <c r="E7977" t="e">
        <f>Table2[[#This Row],[Return]]</f>
        <v>#VALUE!</v>
      </c>
      <c r="F7977">
        <v>7975</v>
      </c>
      <c r="G7977">
        <f t="shared" ca="1" si="138"/>
        <v>6.4335479594465686E-3</v>
      </c>
    </row>
    <row r="7978" spans="2:7" x14ac:dyDescent="0.2">
      <c r="B7978" s="149"/>
      <c r="C7978" s="61"/>
      <c r="D7978" t="e">
        <f t="shared" si="139"/>
        <v>#DIV/0!</v>
      </c>
      <c r="E7978" t="e">
        <f>Table2[[#This Row],[Return]]</f>
        <v>#VALUE!</v>
      </c>
      <c r="F7978">
        <v>7976</v>
      </c>
      <c r="G7978">
        <f t="shared" ca="1" si="138"/>
        <v>-4.6301942295240574E-2</v>
      </c>
    </row>
    <row r="7979" spans="2:7" x14ac:dyDescent="0.2">
      <c r="B7979" s="149"/>
      <c r="C7979" s="61"/>
      <c r="D7979" t="e">
        <f t="shared" si="139"/>
        <v>#DIV/0!</v>
      </c>
      <c r="E7979" t="e">
        <f>Table2[[#This Row],[Return]]</f>
        <v>#VALUE!</v>
      </c>
      <c r="F7979">
        <v>7977</v>
      </c>
      <c r="G7979">
        <f t="shared" ca="1" si="138"/>
        <v>-3.9200284651780916E-2</v>
      </c>
    </row>
    <row r="7980" spans="2:7" x14ac:dyDescent="0.2">
      <c r="B7980" s="149"/>
      <c r="C7980" s="61"/>
      <c r="D7980" t="e">
        <f t="shared" si="139"/>
        <v>#DIV/0!</v>
      </c>
      <c r="E7980" t="e">
        <f>Table2[[#This Row],[Return]]</f>
        <v>#VALUE!</v>
      </c>
      <c r="F7980">
        <v>7978</v>
      </c>
      <c r="G7980">
        <f t="shared" ca="1" si="138"/>
        <v>-3.3589624297343017E-2</v>
      </c>
    </row>
    <row r="7981" spans="2:7" x14ac:dyDescent="0.2">
      <c r="B7981" s="149"/>
      <c r="C7981" s="61"/>
      <c r="D7981" t="e">
        <f t="shared" si="139"/>
        <v>#DIV/0!</v>
      </c>
      <c r="E7981" t="e">
        <f>Table2[[#This Row],[Return]]</f>
        <v>#VALUE!</v>
      </c>
      <c r="F7981">
        <v>7979</v>
      </c>
      <c r="G7981">
        <f t="shared" ca="1" si="138"/>
        <v>-5.5861011769969077E-2</v>
      </c>
    </row>
    <row r="7982" spans="2:7" x14ac:dyDescent="0.2">
      <c r="B7982" s="149"/>
      <c r="C7982" s="61"/>
      <c r="D7982" t="e">
        <f t="shared" si="139"/>
        <v>#DIV/0!</v>
      </c>
      <c r="E7982" t="e">
        <f>Table2[[#This Row],[Return]]</f>
        <v>#VALUE!</v>
      </c>
      <c r="F7982">
        <v>7980</v>
      </c>
      <c r="G7982">
        <f t="shared" ca="1" si="138"/>
        <v>5.0407828902572192E-2</v>
      </c>
    </row>
    <row r="7983" spans="2:7" x14ac:dyDescent="0.2">
      <c r="B7983" s="149"/>
      <c r="C7983" s="61"/>
      <c r="D7983" t="e">
        <f t="shared" si="139"/>
        <v>#DIV/0!</v>
      </c>
      <c r="E7983" t="e">
        <f>Table2[[#This Row],[Return]]</f>
        <v>#VALUE!</v>
      </c>
      <c r="F7983">
        <v>7981</v>
      </c>
      <c r="G7983">
        <f t="shared" ca="1" si="138"/>
        <v>-6.1789707457493015E-3</v>
      </c>
    </row>
    <row r="7984" spans="2:7" x14ac:dyDescent="0.2">
      <c r="B7984" s="149"/>
      <c r="C7984" s="61"/>
      <c r="D7984" t="e">
        <f t="shared" si="139"/>
        <v>#DIV/0!</v>
      </c>
      <c r="E7984" t="e">
        <f>Table2[[#This Row],[Return]]</f>
        <v>#VALUE!</v>
      </c>
      <c r="F7984">
        <v>7982</v>
      </c>
      <c r="G7984">
        <f t="shared" ca="1" si="138"/>
        <v>-2.3925304976799195E-2</v>
      </c>
    </row>
    <row r="7985" spans="2:7" x14ac:dyDescent="0.2">
      <c r="B7985" s="149"/>
      <c r="C7985" s="61"/>
      <c r="D7985" t="e">
        <f t="shared" si="139"/>
        <v>#DIV/0!</v>
      </c>
      <c r="E7985" t="e">
        <f>Table2[[#This Row],[Return]]</f>
        <v>#VALUE!</v>
      </c>
      <c r="F7985">
        <v>7983</v>
      </c>
      <c r="G7985">
        <f t="shared" ca="1" si="138"/>
        <v>-1.1265890295268866E-2</v>
      </c>
    </row>
    <row r="7986" spans="2:7" x14ac:dyDescent="0.2">
      <c r="B7986" s="149"/>
      <c r="C7986" s="61"/>
      <c r="D7986" t="e">
        <f t="shared" si="139"/>
        <v>#DIV/0!</v>
      </c>
      <c r="E7986" t="e">
        <f>Table2[[#This Row],[Return]]</f>
        <v>#VALUE!</v>
      </c>
      <c r="F7986">
        <v>7984</v>
      </c>
      <c r="G7986">
        <f t="shared" ca="1" si="138"/>
        <v>1.6807735727757465E-3</v>
      </c>
    </row>
    <row r="7987" spans="2:7" x14ac:dyDescent="0.2">
      <c r="B7987" s="149"/>
      <c r="C7987" s="61"/>
      <c r="D7987" t="e">
        <f t="shared" si="139"/>
        <v>#DIV/0!</v>
      </c>
      <c r="E7987" t="e">
        <f>Table2[[#This Row],[Return]]</f>
        <v>#VALUE!</v>
      </c>
      <c r="F7987">
        <v>7985</v>
      </c>
      <c r="G7987">
        <f t="shared" ca="1" si="138"/>
        <v>-6.2582664407565903E-3</v>
      </c>
    </row>
    <row r="7988" spans="2:7" x14ac:dyDescent="0.2">
      <c r="B7988" s="149"/>
      <c r="C7988" s="61"/>
      <c r="D7988" t="e">
        <f t="shared" si="139"/>
        <v>#DIV/0!</v>
      </c>
      <c r="E7988" t="e">
        <f>Table2[[#This Row],[Return]]</f>
        <v>#VALUE!</v>
      </c>
      <c r="F7988">
        <v>7986</v>
      </c>
      <c r="G7988">
        <f t="shared" ca="1" si="138"/>
        <v>-4.6626474409609091E-2</v>
      </c>
    </row>
    <row r="7989" spans="2:7" x14ac:dyDescent="0.2">
      <c r="B7989" s="149"/>
      <c r="C7989" s="61"/>
      <c r="D7989" t="e">
        <f t="shared" si="139"/>
        <v>#DIV/0!</v>
      </c>
      <c r="E7989" t="e">
        <f>Table2[[#This Row],[Return]]</f>
        <v>#VALUE!</v>
      </c>
      <c r="F7989">
        <v>7987</v>
      </c>
      <c r="G7989">
        <f t="shared" ca="1" si="138"/>
        <v>3.8786321914919118E-2</v>
      </c>
    </row>
    <row r="7990" spans="2:7" x14ac:dyDescent="0.2">
      <c r="B7990" s="149"/>
      <c r="C7990" s="61"/>
      <c r="D7990" t="e">
        <f t="shared" si="139"/>
        <v>#DIV/0!</v>
      </c>
      <c r="E7990" t="e">
        <f>Table2[[#This Row],[Return]]</f>
        <v>#VALUE!</v>
      </c>
      <c r="F7990">
        <v>7988</v>
      </c>
      <c r="G7990">
        <f t="shared" ca="1" si="138"/>
        <v>4.6609248791604158E-3</v>
      </c>
    </row>
    <row r="7991" spans="2:7" x14ac:dyDescent="0.2">
      <c r="B7991" s="149"/>
      <c r="C7991" s="61"/>
      <c r="D7991" t="e">
        <f t="shared" si="139"/>
        <v>#DIV/0!</v>
      </c>
      <c r="E7991" t="e">
        <f>Table2[[#This Row],[Return]]</f>
        <v>#VALUE!</v>
      </c>
      <c r="F7991">
        <v>7989</v>
      </c>
      <c r="G7991">
        <f t="shared" ca="1" si="138"/>
        <v>-5.8200571284782914E-3</v>
      </c>
    </row>
    <row r="7992" spans="2:7" x14ac:dyDescent="0.2">
      <c r="B7992" s="149"/>
      <c r="C7992" s="61"/>
      <c r="D7992" t="e">
        <f t="shared" si="139"/>
        <v>#DIV/0!</v>
      </c>
      <c r="E7992" t="e">
        <f>Table2[[#This Row],[Return]]</f>
        <v>#VALUE!</v>
      </c>
      <c r="F7992">
        <v>7990</v>
      </c>
      <c r="G7992">
        <f t="shared" ca="1" si="138"/>
        <v>1.2667508209409581E-2</v>
      </c>
    </row>
    <row r="7993" spans="2:7" x14ac:dyDescent="0.2">
      <c r="B7993" s="149"/>
      <c r="C7993" s="61"/>
      <c r="D7993" t="e">
        <f t="shared" si="139"/>
        <v>#DIV/0!</v>
      </c>
      <c r="E7993" t="e">
        <f>Table2[[#This Row],[Return]]</f>
        <v>#VALUE!</v>
      </c>
      <c r="F7993">
        <v>7991</v>
      </c>
      <c r="G7993">
        <f t="shared" ca="1" si="138"/>
        <v>2.7647001779199862E-2</v>
      </c>
    </row>
    <row r="7994" spans="2:7" x14ac:dyDescent="0.2">
      <c r="B7994" s="149"/>
      <c r="C7994" s="61"/>
      <c r="D7994" t="e">
        <f t="shared" si="139"/>
        <v>#DIV/0!</v>
      </c>
      <c r="E7994" t="e">
        <f>Table2[[#This Row],[Return]]</f>
        <v>#VALUE!</v>
      </c>
      <c r="F7994">
        <v>7992</v>
      </c>
      <c r="G7994">
        <f t="shared" ca="1" si="138"/>
        <v>4.4178922578633824E-2</v>
      </c>
    </row>
    <row r="7995" spans="2:7" x14ac:dyDescent="0.2">
      <c r="B7995" s="149"/>
      <c r="C7995" s="61"/>
      <c r="D7995" t="e">
        <f t="shared" si="139"/>
        <v>#DIV/0!</v>
      </c>
      <c r="E7995" t="e">
        <f>Table2[[#This Row],[Return]]</f>
        <v>#VALUE!</v>
      </c>
      <c r="F7995">
        <v>7993</v>
      </c>
      <c r="G7995">
        <f t="shared" ca="1" si="138"/>
        <v>-3.9215070914789141E-3</v>
      </c>
    </row>
    <row r="7996" spans="2:7" x14ac:dyDescent="0.2">
      <c r="B7996" s="149"/>
      <c r="C7996" s="61"/>
      <c r="D7996" t="e">
        <f t="shared" si="139"/>
        <v>#DIV/0!</v>
      </c>
      <c r="E7996" t="e">
        <f>Table2[[#This Row],[Return]]</f>
        <v>#VALUE!</v>
      </c>
      <c r="F7996">
        <v>7994</v>
      </c>
      <c r="G7996">
        <f t="shared" ca="1" si="138"/>
        <v>2.9967974388519045E-2</v>
      </c>
    </row>
    <row r="7997" spans="2:7" x14ac:dyDescent="0.2">
      <c r="B7997" s="149"/>
      <c r="C7997" s="61"/>
      <c r="D7997" t="e">
        <f t="shared" si="139"/>
        <v>#DIV/0!</v>
      </c>
      <c r="E7997" t="e">
        <f>Table2[[#This Row],[Return]]</f>
        <v>#VALUE!</v>
      </c>
      <c r="F7997">
        <v>7995</v>
      </c>
      <c r="G7997">
        <f t="shared" ca="1" si="138"/>
        <v>2.5923743966151658E-2</v>
      </c>
    </row>
    <row r="7998" spans="2:7" x14ac:dyDescent="0.2">
      <c r="B7998" s="149"/>
      <c r="C7998" s="61"/>
      <c r="D7998" t="e">
        <f t="shared" si="139"/>
        <v>#DIV/0!</v>
      </c>
      <c r="E7998" t="e">
        <f>Table2[[#This Row],[Return]]</f>
        <v>#VALUE!</v>
      </c>
      <c r="F7998">
        <v>7996</v>
      </c>
      <c r="G7998">
        <f t="shared" ca="1" si="138"/>
        <v>1.5643268273847231E-2</v>
      </c>
    </row>
    <row r="7999" spans="2:7" x14ac:dyDescent="0.2">
      <c r="B7999" s="149"/>
      <c r="C7999" s="61"/>
      <c r="D7999" t="e">
        <f t="shared" si="139"/>
        <v>#DIV/0!</v>
      </c>
      <c r="E7999" t="e">
        <f>Table2[[#This Row],[Return]]</f>
        <v>#VALUE!</v>
      </c>
      <c r="F7999">
        <v>7997</v>
      </c>
      <c r="G7999">
        <f t="shared" ca="1" si="138"/>
        <v>-4.7622234024073118E-3</v>
      </c>
    </row>
    <row r="8000" spans="2:7" x14ac:dyDescent="0.2">
      <c r="B8000" s="149"/>
      <c r="C8000" s="61"/>
      <c r="D8000" t="e">
        <f t="shared" si="139"/>
        <v>#DIV/0!</v>
      </c>
      <c r="E8000" t="e">
        <f>Table2[[#This Row],[Return]]</f>
        <v>#VALUE!</v>
      </c>
      <c r="F8000">
        <v>7998</v>
      </c>
      <c r="G8000">
        <f t="shared" ca="1" si="138"/>
        <v>-3.2437350357077371E-2</v>
      </c>
    </row>
    <row r="8001" spans="2:7" x14ac:dyDescent="0.2">
      <c r="B8001" s="149"/>
      <c r="C8001" s="61"/>
      <c r="D8001" t="e">
        <f t="shared" si="139"/>
        <v>#DIV/0!</v>
      </c>
      <c r="E8001" t="e">
        <f>Table2[[#This Row],[Return]]</f>
        <v>#VALUE!</v>
      </c>
      <c r="F8001">
        <v>7999</v>
      </c>
      <c r="G8001">
        <f t="shared" ca="1" si="138"/>
        <v>1.5210800474517167E-2</v>
      </c>
    </row>
    <row r="8002" spans="2:7" x14ac:dyDescent="0.2">
      <c r="B8002" s="149"/>
      <c r="C8002" s="61"/>
      <c r="D8002" t="e">
        <f t="shared" si="139"/>
        <v>#DIV/0!</v>
      </c>
      <c r="E8002" t="e">
        <f>Table2[[#This Row],[Return]]</f>
        <v>#VALUE!</v>
      </c>
      <c r="F8002">
        <v>8000</v>
      </c>
      <c r="G8002">
        <f t="shared" ca="1" si="138"/>
        <v>-4.0127178963975128E-2</v>
      </c>
    </row>
    <row r="8003" spans="2:7" x14ac:dyDescent="0.2">
      <c r="B8003" s="149"/>
      <c r="C8003" s="61"/>
      <c r="D8003" t="e">
        <f t="shared" si="139"/>
        <v>#DIV/0!</v>
      </c>
      <c r="E8003" t="e">
        <f>Table2[[#This Row],[Return]]</f>
        <v>#VALUE!</v>
      </c>
      <c r="F8003">
        <v>8001</v>
      </c>
      <c r="G8003">
        <f t="shared" ref="G8003:G8066" ca="1" si="140">_xlfn.NORM.INV(RAND(),$N$5,$N$6)</f>
        <v>-4.3092536706137746E-2</v>
      </c>
    </row>
    <row r="8004" spans="2:7" x14ac:dyDescent="0.2">
      <c r="B8004" s="149"/>
      <c r="C8004" s="61"/>
      <c r="D8004" t="e">
        <f t="shared" si="139"/>
        <v>#DIV/0!</v>
      </c>
      <c r="E8004" t="e">
        <f>Table2[[#This Row],[Return]]</f>
        <v>#VALUE!</v>
      </c>
      <c r="F8004">
        <v>8002</v>
      </c>
      <c r="G8004">
        <f t="shared" ca="1" si="140"/>
        <v>-1.4316447382493842E-2</v>
      </c>
    </row>
    <row r="8005" spans="2:7" x14ac:dyDescent="0.2">
      <c r="B8005" s="149"/>
      <c r="C8005" s="61"/>
      <c r="D8005" t="e">
        <f t="shared" si="139"/>
        <v>#DIV/0!</v>
      </c>
      <c r="E8005" t="e">
        <f>Table2[[#This Row],[Return]]</f>
        <v>#VALUE!</v>
      </c>
      <c r="F8005">
        <v>8003</v>
      </c>
      <c r="G8005">
        <f t="shared" ca="1" si="140"/>
        <v>7.2732883303638519E-3</v>
      </c>
    </row>
    <row r="8006" spans="2:7" x14ac:dyDescent="0.2">
      <c r="B8006" s="149"/>
      <c r="C8006" s="61"/>
      <c r="D8006" t="e">
        <f t="shared" si="139"/>
        <v>#DIV/0!</v>
      </c>
      <c r="E8006" t="e">
        <f>Table2[[#This Row],[Return]]</f>
        <v>#VALUE!</v>
      </c>
      <c r="F8006">
        <v>8004</v>
      </c>
      <c r="G8006">
        <f t="shared" ca="1" si="140"/>
        <v>-1.393637618255507E-2</v>
      </c>
    </row>
    <row r="8007" spans="2:7" x14ac:dyDescent="0.2">
      <c r="B8007" s="149"/>
      <c r="C8007" s="61"/>
      <c r="D8007" t="e">
        <f t="shared" si="139"/>
        <v>#DIV/0!</v>
      </c>
      <c r="E8007" t="e">
        <f>Table2[[#This Row],[Return]]</f>
        <v>#VALUE!</v>
      </c>
      <c r="F8007">
        <v>8005</v>
      </c>
      <c r="G8007">
        <f t="shared" ca="1" si="140"/>
        <v>4.5441879719336532E-2</v>
      </c>
    </row>
    <row r="8008" spans="2:7" x14ac:dyDescent="0.2">
      <c r="B8008" s="149"/>
      <c r="C8008" s="61"/>
      <c r="D8008" t="e">
        <f t="shared" si="139"/>
        <v>#DIV/0!</v>
      </c>
      <c r="E8008" t="e">
        <f>Table2[[#This Row],[Return]]</f>
        <v>#VALUE!</v>
      </c>
      <c r="F8008">
        <v>8006</v>
      </c>
      <c r="G8008">
        <f t="shared" ca="1" si="140"/>
        <v>7.2293967098188805E-2</v>
      </c>
    </row>
    <row r="8009" spans="2:7" x14ac:dyDescent="0.2">
      <c r="B8009" s="149"/>
      <c r="C8009" s="61"/>
      <c r="D8009" t="e">
        <f t="shared" si="139"/>
        <v>#DIV/0!</v>
      </c>
      <c r="E8009" t="e">
        <f>Table2[[#This Row],[Return]]</f>
        <v>#VALUE!</v>
      </c>
      <c r="F8009">
        <v>8007</v>
      </c>
      <c r="G8009">
        <f t="shared" ca="1" si="140"/>
        <v>-9.8617833763617272E-3</v>
      </c>
    </row>
    <row r="8010" spans="2:7" x14ac:dyDescent="0.2">
      <c r="B8010" s="149"/>
      <c r="C8010" s="61"/>
      <c r="D8010" t="e">
        <f t="shared" si="139"/>
        <v>#DIV/0!</v>
      </c>
      <c r="E8010" t="e">
        <f>Table2[[#This Row],[Return]]</f>
        <v>#VALUE!</v>
      </c>
      <c r="F8010">
        <v>8008</v>
      </c>
      <c r="G8010">
        <f t="shared" ca="1" si="140"/>
        <v>-6.2390788532072965E-2</v>
      </c>
    </row>
    <row r="8011" spans="2:7" x14ac:dyDescent="0.2">
      <c r="B8011" s="149"/>
      <c r="C8011" s="61"/>
      <c r="D8011" t="e">
        <f t="shared" si="139"/>
        <v>#DIV/0!</v>
      </c>
      <c r="E8011" t="e">
        <f>Table2[[#This Row],[Return]]</f>
        <v>#VALUE!</v>
      </c>
      <c r="F8011">
        <v>8009</v>
      </c>
      <c r="G8011">
        <f t="shared" ca="1" si="140"/>
        <v>-2.7447784703759422E-2</v>
      </c>
    </row>
    <row r="8012" spans="2:7" x14ac:dyDescent="0.2">
      <c r="B8012" s="149"/>
      <c r="C8012" s="61"/>
      <c r="D8012" t="e">
        <f t="shared" si="139"/>
        <v>#DIV/0!</v>
      </c>
      <c r="E8012" t="e">
        <f>Table2[[#This Row],[Return]]</f>
        <v>#VALUE!</v>
      </c>
      <c r="F8012">
        <v>8010</v>
      </c>
      <c r="G8012">
        <f t="shared" ca="1" si="140"/>
        <v>-1.0443493083329152E-3</v>
      </c>
    </row>
    <row r="8013" spans="2:7" x14ac:dyDescent="0.2">
      <c r="B8013" s="149"/>
      <c r="C8013" s="61"/>
      <c r="D8013" t="e">
        <f t="shared" si="139"/>
        <v>#DIV/0!</v>
      </c>
      <c r="E8013" t="e">
        <f>Table2[[#This Row],[Return]]</f>
        <v>#VALUE!</v>
      </c>
      <c r="F8013">
        <v>8011</v>
      </c>
      <c r="G8013">
        <f t="shared" ca="1" si="140"/>
        <v>-4.2582510996374653E-2</v>
      </c>
    </row>
    <row r="8014" spans="2:7" x14ac:dyDescent="0.2">
      <c r="B8014" s="149"/>
      <c r="C8014" s="61"/>
      <c r="D8014" t="e">
        <f t="shared" si="139"/>
        <v>#DIV/0!</v>
      </c>
      <c r="E8014" t="e">
        <f>Table2[[#This Row],[Return]]</f>
        <v>#VALUE!</v>
      </c>
      <c r="F8014">
        <v>8012</v>
      </c>
      <c r="G8014">
        <f t="shared" ca="1" si="140"/>
        <v>3.9590740619614033E-2</v>
      </c>
    </row>
    <row r="8015" spans="2:7" x14ac:dyDescent="0.2">
      <c r="B8015" s="149"/>
      <c r="C8015" s="61"/>
      <c r="D8015" t="e">
        <f t="shared" si="139"/>
        <v>#DIV/0!</v>
      </c>
      <c r="E8015" t="e">
        <f>Table2[[#This Row],[Return]]</f>
        <v>#VALUE!</v>
      </c>
      <c r="F8015">
        <v>8013</v>
      </c>
      <c r="G8015">
        <f t="shared" ca="1" si="140"/>
        <v>-4.7583482007223947E-2</v>
      </c>
    </row>
    <row r="8016" spans="2:7" x14ac:dyDescent="0.2">
      <c r="B8016" s="149"/>
      <c r="C8016" s="61"/>
      <c r="D8016" t="e">
        <f t="shared" si="139"/>
        <v>#DIV/0!</v>
      </c>
      <c r="E8016" t="e">
        <f>Table2[[#This Row],[Return]]</f>
        <v>#VALUE!</v>
      </c>
      <c r="F8016">
        <v>8014</v>
      </c>
      <c r="G8016">
        <f t="shared" ca="1" si="140"/>
        <v>5.7652144925298153E-2</v>
      </c>
    </row>
    <row r="8017" spans="2:7" x14ac:dyDescent="0.2">
      <c r="B8017" s="149"/>
      <c r="C8017" s="61"/>
      <c r="D8017" t="e">
        <f t="shared" si="139"/>
        <v>#DIV/0!</v>
      </c>
      <c r="E8017" t="e">
        <f>Table2[[#This Row],[Return]]</f>
        <v>#VALUE!</v>
      </c>
      <c r="F8017">
        <v>8015</v>
      </c>
      <c r="G8017">
        <f t="shared" ca="1" si="140"/>
        <v>-2.5696828801314311E-2</v>
      </c>
    </row>
    <row r="8018" spans="2:7" x14ac:dyDescent="0.2">
      <c r="B8018" s="149"/>
      <c r="C8018" s="61"/>
      <c r="D8018" t="e">
        <f t="shared" ref="D8018:D8081" si="141">(C8018-C8019)/C8019</f>
        <v>#DIV/0!</v>
      </c>
      <c r="E8018" t="e">
        <f>Table2[[#This Row],[Return]]</f>
        <v>#VALUE!</v>
      </c>
      <c r="F8018">
        <v>8016</v>
      </c>
      <c r="G8018">
        <f t="shared" ca="1" si="140"/>
        <v>1.6878059619731038E-2</v>
      </c>
    </row>
    <row r="8019" spans="2:7" x14ac:dyDescent="0.2">
      <c r="B8019" s="149"/>
      <c r="C8019" s="61"/>
      <c r="D8019" t="e">
        <f t="shared" si="141"/>
        <v>#DIV/0!</v>
      </c>
      <c r="E8019" t="e">
        <f>Table2[[#This Row],[Return]]</f>
        <v>#VALUE!</v>
      </c>
      <c r="F8019">
        <v>8017</v>
      </c>
      <c r="G8019">
        <f t="shared" ca="1" si="140"/>
        <v>-3.9837594497535107E-2</v>
      </c>
    </row>
    <row r="8020" spans="2:7" x14ac:dyDescent="0.2">
      <c r="B8020" s="149"/>
      <c r="C8020" s="61"/>
      <c r="D8020" t="e">
        <f t="shared" si="141"/>
        <v>#DIV/0!</v>
      </c>
      <c r="E8020" t="e">
        <f>Table2[[#This Row],[Return]]</f>
        <v>#VALUE!</v>
      </c>
      <c r="F8020">
        <v>8018</v>
      </c>
      <c r="G8020">
        <f t="shared" ca="1" si="140"/>
        <v>3.827600403279411E-2</v>
      </c>
    </row>
    <row r="8021" spans="2:7" x14ac:dyDescent="0.2">
      <c r="B8021" s="149"/>
      <c r="C8021" s="61"/>
      <c r="D8021" t="e">
        <f t="shared" si="141"/>
        <v>#DIV/0!</v>
      </c>
      <c r="E8021" t="e">
        <f>Table2[[#This Row],[Return]]</f>
        <v>#VALUE!</v>
      </c>
      <c r="F8021">
        <v>8019</v>
      </c>
      <c r="G8021">
        <f t="shared" ca="1" si="140"/>
        <v>-2.6120621632697846E-2</v>
      </c>
    </row>
    <row r="8022" spans="2:7" x14ac:dyDescent="0.2">
      <c r="B8022" s="149"/>
      <c r="C8022" s="61"/>
      <c r="D8022" t="e">
        <f t="shared" si="141"/>
        <v>#DIV/0!</v>
      </c>
      <c r="E8022" t="e">
        <f>Table2[[#This Row],[Return]]</f>
        <v>#VALUE!</v>
      </c>
      <c r="F8022">
        <v>8020</v>
      </c>
      <c r="G8022">
        <f t="shared" ca="1" si="140"/>
        <v>5.2563082810056137E-2</v>
      </c>
    </row>
    <row r="8023" spans="2:7" x14ac:dyDescent="0.2">
      <c r="B8023" s="149"/>
      <c r="C8023" s="61"/>
      <c r="D8023" t="e">
        <f t="shared" si="141"/>
        <v>#DIV/0!</v>
      </c>
      <c r="E8023" t="e">
        <f>Table2[[#This Row],[Return]]</f>
        <v>#VALUE!</v>
      </c>
      <c r="F8023">
        <v>8021</v>
      </c>
      <c r="G8023">
        <f t="shared" ca="1" si="140"/>
        <v>-5.1279837432437046E-2</v>
      </c>
    </row>
    <row r="8024" spans="2:7" x14ac:dyDescent="0.2">
      <c r="B8024" s="149"/>
      <c r="C8024" s="61"/>
      <c r="D8024" t="e">
        <f t="shared" si="141"/>
        <v>#DIV/0!</v>
      </c>
      <c r="E8024" t="e">
        <f>Table2[[#This Row],[Return]]</f>
        <v>#VALUE!</v>
      </c>
      <c r="F8024">
        <v>8022</v>
      </c>
      <c r="G8024">
        <f t="shared" ca="1" si="140"/>
        <v>-6.176341819713476E-2</v>
      </c>
    </row>
    <row r="8025" spans="2:7" x14ac:dyDescent="0.2">
      <c r="B8025" s="149"/>
      <c r="C8025" s="61"/>
      <c r="D8025" t="e">
        <f t="shared" si="141"/>
        <v>#DIV/0!</v>
      </c>
      <c r="E8025" t="e">
        <f>Table2[[#This Row],[Return]]</f>
        <v>#VALUE!</v>
      </c>
      <c r="F8025">
        <v>8023</v>
      </c>
      <c r="G8025">
        <f t="shared" ca="1" si="140"/>
        <v>-1.2724331892396063E-2</v>
      </c>
    </row>
    <row r="8026" spans="2:7" x14ac:dyDescent="0.2">
      <c r="B8026" s="149"/>
      <c r="C8026" s="61"/>
      <c r="D8026" t="e">
        <f t="shared" si="141"/>
        <v>#DIV/0!</v>
      </c>
      <c r="E8026" t="e">
        <f>Table2[[#This Row],[Return]]</f>
        <v>#VALUE!</v>
      </c>
      <c r="F8026">
        <v>8024</v>
      </c>
      <c r="G8026">
        <f t="shared" ca="1" si="140"/>
        <v>1.9262118495994386E-2</v>
      </c>
    </row>
    <row r="8027" spans="2:7" x14ac:dyDescent="0.2">
      <c r="B8027" s="149"/>
      <c r="C8027" s="61"/>
      <c r="D8027" t="e">
        <f t="shared" si="141"/>
        <v>#DIV/0!</v>
      </c>
      <c r="E8027" t="e">
        <f>Table2[[#This Row],[Return]]</f>
        <v>#VALUE!</v>
      </c>
      <c r="F8027">
        <v>8025</v>
      </c>
      <c r="G8027">
        <f t="shared" ca="1" si="140"/>
        <v>-2.990812929037337E-2</v>
      </c>
    </row>
    <row r="8028" spans="2:7" x14ac:dyDescent="0.2">
      <c r="B8028" s="149"/>
      <c r="C8028" s="61"/>
      <c r="D8028" t="e">
        <f t="shared" si="141"/>
        <v>#DIV/0!</v>
      </c>
      <c r="E8028" t="e">
        <f>Table2[[#This Row],[Return]]</f>
        <v>#VALUE!</v>
      </c>
      <c r="F8028">
        <v>8026</v>
      </c>
      <c r="G8028">
        <f t="shared" ca="1" si="140"/>
        <v>-4.4106646648593754E-2</v>
      </c>
    </row>
    <row r="8029" spans="2:7" x14ac:dyDescent="0.2">
      <c r="B8029" s="149"/>
      <c r="C8029" s="61"/>
      <c r="D8029" t="e">
        <f t="shared" si="141"/>
        <v>#DIV/0!</v>
      </c>
      <c r="E8029" t="e">
        <f>Table2[[#This Row],[Return]]</f>
        <v>#VALUE!</v>
      </c>
      <c r="F8029">
        <v>8027</v>
      </c>
      <c r="G8029">
        <f t="shared" ca="1" si="140"/>
        <v>2.3638567487008252E-2</v>
      </c>
    </row>
    <row r="8030" spans="2:7" x14ac:dyDescent="0.2">
      <c r="B8030" s="149"/>
      <c r="C8030" s="61"/>
      <c r="D8030" t="e">
        <f t="shared" si="141"/>
        <v>#DIV/0!</v>
      </c>
      <c r="E8030" t="e">
        <f>Table2[[#This Row],[Return]]</f>
        <v>#VALUE!</v>
      </c>
      <c r="F8030">
        <v>8028</v>
      </c>
      <c r="G8030">
        <f t="shared" ca="1" si="140"/>
        <v>2.0737988633646714E-2</v>
      </c>
    </row>
    <row r="8031" spans="2:7" x14ac:dyDescent="0.2">
      <c r="B8031" s="149"/>
      <c r="C8031" s="61"/>
      <c r="D8031" t="e">
        <f t="shared" si="141"/>
        <v>#DIV/0!</v>
      </c>
      <c r="E8031" t="e">
        <f>Table2[[#This Row],[Return]]</f>
        <v>#VALUE!</v>
      </c>
      <c r="F8031">
        <v>8029</v>
      </c>
      <c r="G8031">
        <f t="shared" ca="1" si="140"/>
        <v>-3.1863751270112872E-2</v>
      </c>
    </row>
    <row r="8032" spans="2:7" x14ac:dyDescent="0.2">
      <c r="B8032" s="149"/>
      <c r="C8032" s="61"/>
      <c r="D8032" t="e">
        <f t="shared" si="141"/>
        <v>#DIV/0!</v>
      </c>
      <c r="E8032" t="e">
        <f>Table2[[#This Row],[Return]]</f>
        <v>#VALUE!</v>
      </c>
      <c r="F8032">
        <v>8030</v>
      </c>
      <c r="G8032">
        <f t="shared" ca="1" si="140"/>
        <v>-2.4594425766071348E-2</v>
      </c>
    </row>
    <row r="8033" spans="2:7" x14ac:dyDescent="0.2">
      <c r="B8033" s="149"/>
      <c r="C8033" s="61"/>
      <c r="D8033" t="e">
        <f t="shared" si="141"/>
        <v>#DIV/0!</v>
      </c>
      <c r="E8033" t="e">
        <f>Table2[[#This Row],[Return]]</f>
        <v>#VALUE!</v>
      </c>
      <c r="F8033">
        <v>8031</v>
      </c>
      <c r="G8033">
        <f t="shared" ca="1" si="140"/>
        <v>-1.7701159366951241E-2</v>
      </c>
    </row>
    <row r="8034" spans="2:7" x14ac:dyDescent="0.2">
      <c r="B8034" s="149"/>
      <c r="C8034" s="61"/>
      <c r="D8034" t="e">
        <f t="shared" si="141"/>
        <v>#DIV/0!</v>
      </c>
      <c r="E8034" t="e">
        <f>Table2[[#This Row],[Return]]</f>
        <v>#VALUE!</v>
      </c>
      <c r="F8034">
        <v>8032</v>
      </c>
      <c r="G8034">
        <f t="shared" ca="1" si="140"/>
        <v>-4.1598280632264409E-2</v>
      </c>
    </row>
    <row r="8035" spans="2:7" x14ac:dyDescent="0.2">
      <c r="B8035" s="149"/>
      <c r="C8035" s="61"/>
      <c r="D8035" t="e">
        <f t="shared" si="141"/>
        <v>#DIV/0!</v>
      </c>
      <c r="E8035" t="e">
        <f>Table2[[#This Row],[Return]]</f>
        <v>#VALUE!</v>
      </c>
      <c r="F8035">
        <v>8033</v>
      </c>
      <c r="G8035">
        <f t="shared" ca="1" si="140"/>
        <v>3.560756808649642E-2</v>
      </c>
    </row>
    <row r="8036" spans="2:7" x14ac:dyDescent="0.2">
      <c r="B8036" s="149"/>
      <c r="C8036" s="61"/>
      <c r="D8036" t="e">
        <f t="shared" si="141"/>
        <v>#DIV/0!</v>
      </c>
      <c r="E8036" t="e">
        <f>Table2[[#This Row],[Return]]</f>
        <v>#VALUE!</v>
      </c>
      <c r="F8036">
        <v>8034</v>
      </c>
      <c r="G8036">
        <f t="shared" ca="1" si="140"/>
        <v>-1.2269546712306933E-2</v>
      </c>
    </row>
    <row r="8037" spans="2:7" x14ac:dyDescent="0.2">
      <c r="B8037" s="149"/>
      <c r="C8037" s="61"/>
      <c r="D8037" t="e">
        <f t="shared" si="141"/>
        <v>#DIV/0!</v>
      </c>
      <c r="E8037" t="e">
        <f>Table2[[#This Row],[Return]]</f>
        <v>#VALUE!</v>
      </c>
      <c r="F8037">
        <v>8035</v>
      </c>
      <c r="G8037">
        <f t="shared" ca="1" si="140"/>
        <v>2.1143761654250089E-2</v>
      </c>
    </row>
    <row r="8038" spans="2:7" x14ac:dyDescent="0.2">
      <c r="B8038" s="149"/>
      <c r="C8038" s="61"/>
      <c r="D8038" t="e">
        <f t="shared" si="141"/>
        <v>#DIV/0!</v>
      </c>
      <c r="E8038" t="e">
        <f>Table2[[#This Row],[Return]]</f>
        <v>#VALUE!</v>
      </c>
      <c r="F8038">
        <v>8036</v>
      </c>
      <c r="G8038">
        <f t="shared" ca="1" si="140"/>
        <v>-1.2255728783317914E-2</v>
      </c>
    </row>
    <row r="8039" spans="2:7" x14ac:dyDescent="0.2">
      <c r="B8039" s="149"/>
      <c r="C8039" s="61"/>
      <c r="D8039" t="e">
        <f t="shared" si="141"/>
        <v>#DIV/0!</v>
      </c>
      <c r="E8039" t="e">
        <f>Table2[[#This Row],[Return]]</f>
        <v>#VALUE!</v>
      </c>
      <c r="F8039">
        <v>8037</v>
      </c>
      <c r="G8039">
        <f t="shared" ca="1" si="140"/>
        <v>-2.8396382635682803E-2</v>
      </c>
    </row>
    <row r="8040" spans="2:7" x14ac:dyDescent="0.2">
      <c r="B8040" s="149"/>
      <c r="C8040" s="61"/>
      <c r="D8040" t="e">
        <f t="shared" si="141"/>
        <v>#DIV/0!</v>
      </c>
      <c r="E8040" t="e">
        <f>Table2[[#This Row],[Return]]</f>
        <v>#VALUE!</v>
      </c>
      <c r="F8040">
        <v>8038</v>
      </c>
      <c r="G8040">
        <f t="shared" ca="1" si="140"/>
        <v>-1.2100167262709809E-2</v>
      </c>
    </row>
    <row r="8041" spans="2:7" x14ac:dyDescent="0.2">
      <c r="B8041" s="149"/>
      <c r="C8041" s="61"/>
      <c r="D8041" t="e">
        <f t="shared" si="141"/>
        <v>#DIV/0!</v>
      </c>
      <c r="E8041" t="e">
        <f>Table2[[#This Row],[Return]]</f>
        <v>#VALUE!</v>
      </c>
      <c r="F8041">
        <v>8039</v>
      </c>
      <c r="G8041">
        <f t="shared" ca="1" si="140"/>
        <v>-2.0852402322443984E-2</v>
      </c>
    </row>
    <row r="8042" spans="2:7" x14ac:dyDescent="0.2">
      <c r="B8042" s="149"/>
      <c r="C8042" s="61"/>
      <c r="D8042" t="e">
        <f t="shared" si="141"/>
        <v>#DIV/0!</v>
      </c>
      <c r="E8042" t="e">
        <f>Table2[[#This Row],[Return]]</f>
        <v>#VALUE!</v>
      </c>
      <c r="F8042">
        <v>8040</v>
      </c>
      <c r="G8042">
        <f t="shared" ca="1" si="140"/>
        <v>5.15516482184704E-2</v>
      </c>
    </row>
    <row r="8043" spans="2:7" x14ac:dyDescent="0.2">
      <c r="B8043" s="149"/>
      <c r="C8043" s="61"/>
      <c r="D8043" t="e">
        <f t="shared" si="141"/>
        <v>#DIV/0!</v>
      </c>
      <c r="E8043" t="e">
        <f>Table2[[#This Row],[Return]]</f>
        <v>#VALUE!</v>
      </c>
      <c r="F8043">
        <v>8041</v>
      </c>
      <c r="G8043">
        <f t="shared" ca="1" si="140"/>
        <v>1.8418787120950377E-2</v>
      </c>
    </row>
    <row r="8044" spans="2:7" x14ac:dyDescent="0.2">
      <c r="B8044" s="149"/>
      <c r="C8044" s="61"/>
      <c r="D8044" t="e">
        <f t="shared" si="141"/>
        <v>#DIV/0!</v>
      </c>
      <c r="E8044" t="e">
        <f>Table2[[#This Row],[Return]]</f>
        <v>#VALUE!</v>
      </c>
      <c r="F8044">
        <v>8042</v>
      </c>
      <c r="G8044">
        <f t="shared" ca="1" si="140"/>
        <v>-4.807067578363651E-2</v>
      </c>
    </row>
    <row r="8045" spans="2:7" x14ac:dyDescent="0.2">
      <c r="B8045" s="149"/>
      <c r="C8045" s="61"/>
      <c r="D8045" t="e">
        <f t="shared" si="141"/>
        <v>#DIV/0!</v>
      </c>
      <c r="E8045" t="e">
        <f>Table2[[#This Row],[Return]]</f>
        <v>#VALUE!</v>
      </c>
      <c r="F8045">
        <v>8043</v>
      </c>
      <c r="G8045">
        <f t="shared" ca="1" si="140"/>
        <v>-3.5140463837381635E-3</v>
      </c>
    </row>
    <row r="8046" spans="2:7" x14ac:dyDescent="0.2">
      <c r="B8046" s="149"/>
      <c r="C8046" s="61"/>
      <c r="D8046" t="e">
        <f t="shared" si="141"/>
        <v>#DIV/0!</v>
      </c>
      <c r="E8046" t="e">
        <f>Table2[[#This Row],[Return]]</f>
        <v>#VALUE!</v>
      </c>
      <c r="F8046">
        <v>8044</v>
      </c>
      <c r="G8046">
        <f t="shared" ca="1" si="140"/>
        <v>1.7622604890812912E-3</v>
      </c>
    </row>
    <row r="8047" spans="2:7" x14ac:dyDescent="0.2">
      <c r="B8047" s="149"/>
      <c r="C8047" s="61"/>
      <c r="D8047" t="e">
        <f t="shared" si="141"/>
        <v>#DIV/0!</v>
      </c>
      <c r="E8047" t="e">
        <f>Table2[[#This Row],[Return]]</f>
        <v>#VALUE!</v>
      </c>
      <c r="F8047">
        <v>8045</v>
      </c>
      <c r="G8047">
        <f t="shared" ca="1" si="140"/>
        <v>-3.7400384868236471E-2</v>
      </c>
    </row>
    <row r="8048" spans="2:7" x14ac:dyDescent="0.2">
      <c r="B8048" s="149"/>
      <c r="C8048" s="61"/>
      <c r="D8048" t="e">
        <f t="shared" si="141"/>
        <v>#DIV/0!</v>
      </c>
      <c r="E8048" t="e">
        <f>Table2[[#This Row],[Return]]</f>
        <v>#VALUE!</v>
      </c>
      <c r="F8048">
        <v>8046</v>
      </c>
      <c r="G8048">
        <f t="shared" ca="1" si="140"/>
        <v>3.1701074017558346E-2</v>
      </c>
    </row>
    <row r="8049" spans="2:7" x14ac:dyDescent="0.2">
      <c r="B8049" s="149"/>
      <c r="C8049" s="61"/>
      <c r="D8049" t="e">
        <f t="shared" si="141"/>
        <v>#DIV/0!</v>
      </c>
      <c r="E8049" t="e">
        <f>Table2[[#This Row],[Return]]</f>
        <v>#VALUE!</v>
      </c>
      <c r="F8049">
        <v>8047</v>
      </c>
      <c r="G8049">
        <f t="shared" ca="1" si="140"/>
        <v>-1.6357709637352891E-2</v>
      </c>
    </row>
    <row r="8050" spans="2:7" x14ac:dyDescent="0.2">
      <c r="B8050" s="149"/>
      <c r="C8050" s="61"/>
      <c r="D8050" t="e">
        <f t="shared" si="141"/>
        <v>#DIV/0!</v>
      </c>
      <c r="E8050" t="e">
        <f>Table2[[#This Row],[Return]]</f>
        <v>#VALUE!</v>
      </c>
      <c r="F8050">
        <v>8048</v>
      </c>
      <c r="G8050">
        <f t="shared" ca="1" si="140"/>
        <v>-2.3228154084841923E-2</v>
      </c>
    </row>
    <row r="8051" spans="2:7" x14ac:dyDescent="0.2">
      <c r="B8051" s="149"/>
      <c r="C8051" s="61"/>
      <c r="D8051" t="e">
        <f t="shared" si="141"/>
        <v>#DIV/0!</v>
      </c>
      <c r="E8051" t="e">
        <f>Table2[[#This Row],[Return]]</f>
        <v>#VALUE!</v>
      </c>
      <c r="F8051">
        <v>8049</v>
      </c>
      <c r="G8051">
        <f t="shared" ca="1" si="140"/>
        <v>-2.1421032133099576E-3</v>
      </c>
    </row>
    <row r="8052" spans="2:7" x14ac:dyDescent="0.2">
      <c r="B8052" s="149"/>
      <c r="C8052" s="61"/>
      <c r="D8052" t="e">
        <f t="shared" si="141"/>
        <v>#DIV/0!</v>
      </c>
      <c r="E8052" t="e">
        <f>Table2[[#This Row],[Return]]</f>
        <v>#VALUE!</v>
      </c>
      <c r="F8052">
        <v>8050</v>
      </c>
      <c r="G8052">
        <f t="shared" ca="1" si="140"/>
        <v>7.0506048192980637E-3</v>
      </c>
    </row>
    <row r="8053" spans="2:7" x14ac:dyDescent="0.2">
      <c r="B8053" s="149"/>
      <c r="C8053" s="61"/>
      <c r="D8053" t="e">
        <f t="shared" si="141"/>
        <v>#DIV/0!</v>
      </c>
      <c r="E8053" t="e">
        <f>Table2[[#This Row],[Return]]</f>
        <v>#VALUE!</v>
      </c>
      <c r="F8053">
        <v>8051</v>
      </c>
      <c r="G8053">
        <f t="shared" ca="1" si="140"/>
        <v>4.7969525670098788E-2</v>
      </c>
    </row>
    <row r="8054" spans="2:7" x14ac:dyDescent="0.2">
      <c r="B8054" s="149"/>
      <c r="C8054" s="61"/>
      <c r="D8054" t="e">
        <f t="shared" si="141"/>
        <v>#DIV/0!</v>
      </c>
      <c r="E8054" t="e">
        <f>Table2[[#This Row],[Return]]</f>
        <v>#VALUE!</v>
      </c>
      <c r="F8054">
        <v>8052</v>
      </c>
      <c r="G8054">
        <f t="shared" ca="1" si="140"/>
        <v>3.3494852499010311E-2</v>
      </c>
    </row>
    <row r="8055" spans="2:7" x14ac:dyDescent="0.2">
      <c r="B8055" s="149"/>
      <c r="C8055" s="61"/>
      <c r="D8055" t="e">
        <f t="shared" si="141"/>
        <v>#DIV/0!</v>
      </c>
      <c r="E8055" t="e">
        <f>Table2[[#This Row],[Return]]</f>
        <v>#VALUE!</v>
      </c>
      <c r="F8055">
        <v>8053</v>
      </c>
      <c r="G8055">
        <f t="shared" ca="1" si="140"/>
        <v>1.2556426842926278E-2</v>
      </c>
    </row>
    <row r="8056" spans="2:7" x14ac:dyDescent="0.2">
      <c r="B8056" s="149"/>
      <c r="C8056" s="61"/>
      <c r="D8056" t="e">
        <f t="shared" si="141"/>
        <v>#DIV/0!</v>
      </c>
      <c r="E8056" t="e">
        <f>Table2[[#This Row],[Return]]</f>
        <v>#VALUE!</v>
      </c>
      <c r="F8056">
        <v>8054</v>
      </c>
      <c r="G8056">
        <f t="shared" ca="1" si="140"/>
        <v>-6.2346184683619603E-3</v>
      </c>
    </row>
    <row r="8057" spans="2:7" x14ac:dyDescent="0.2">
      <c r="B8057" s="149"/>
      <c r="C8057" s="61"/>
      <c r="D8057" t="e">
        <f t="shared" si="141"/>
        <v>#DIV/0!</v>
      </c>
      <c r="E8057" t="e">
        <f>Table2[[#This Row],[Return]]</f>
        <v>#VALUE!</v>
      </c>
      <c r="F8057">
        <v>8055</v>
      </c>
      <c r="G8057">
        <f t="shared" ca="1" si="140"/>
        <v>-8.2861599705721014E-3</v>
      </c>
    </row>
    <row r="8058" spans="2:7" x14ac:dyDescent="0.2">
      <c r="B8058" s="149"/>
      <c r="C8058" s="61"/>
      <c r="D8058" t="e">
        <f t="shared" si="141"/>
        <v>#DIV/0!</v>
      </c>
      <c r="E8058" t="e">
        <f>Table2[[#This Row],[Return]]</f>
        <v>#VALUE!</v>
      </c>
      <c r="F8058">
        <v>8056</v>
      </c>
      <c r="G8058">
        <f t="shared" ca="1" si="140"/>
        <v>-6.4462395076865436E-2</v>
      </c>
    </row>
    <row r="8059" spans="2:7" x14ac:dyDescent="0.2">
      <c r="B8059" s="149"/>
      <c r="C8059" s="61"/>
      <c r="D8059" t="e">
        <f t="shared" si="141"/>
        <v>#DIV/0!</v>
      </c>
      <c r="E8059" t="e">
        <f>Table2[[#This Row],[Return]]</f>
        <v>#VALUE!</v>
      </c>
      <c r="F8059">
        <v>8057</v>
      </c>
      <c r="G8059">
        <f t="shared" ca="1" si="140"/>
        <v>-1.2218671893598097E-2</v>
      </c>
    </row>
    <row r="8060" spans="2:7" x14ac:dyDescent="0.2">
      <c r="B8060" s="149"/>
      <c r="C8060" s="61"/>
      <c r="D8060" t="e">
        <f t="shared" si="141"/>
        <v>#DIV/0!</v>
      </c>
      <c r="E8060" t="e">
        <f>Table2[[#This Row],[Return]]</f>
        <v>#VALUE!</v>
      </c>
      <c r="F8060">
        <v>8058</v>
      </c>
      <c r="G8060">
        <f t="shared" ca="1" si="140"/>
        <v>2.3796426810754948E-2</v>
      </c>
    </row>
    <row r="8061" spans="2:7" x14ac:dyDescent="0.2">
      <c r="B8061" s="149"/>
      <c r="C8061" s="61"/>
      <c r="D8061" t="e">
        <f t="shared" si="141"/>
        <v>#DIV/0!</v>
      </c>
      <c r="E8061" t="e">
        <f>Table2[[#This Row],[Return]]</f>
        <v>#VALUE!</v>
      </c>
      <c r="F8061">
        <v>8059</v>
      </c>
      <c r="G8061">
        <f t="shared" ca="1" si="140"/>
        <v>3.5522492956777237E-2</v>
      </c>
    </row>
    <row r="8062" spans="2:7" x14ac:dyDescent="0.2">
      <c r="B8062" s="149"/>
      <c r="C8062" s="61"/>
      <c r="D8062" t="e">
        <f t="shared" si="141"/>
        <v>#DIV/0!</v>
      </c>
      <c r="E8062" t="e">
        <f>Table2[[#This Row],[Return]]</f>
        <v>#VALUE!</v>
      </c>
      <c r="F8062">
        <v>8060</v>
      </c>
      <c r="G8062">
        <f t="shared" ca="1" si="140"/>
        <v>4.5485199068681786E-3</v>
      </c>
    </row>
    <row r="8063" spans="2:7" x14ac:dyDescent="0.2">
      <c r="B8063" s="149"/>
      <c r="C8063" s="61"/>
      <c r="D8063" t="e">
        <f t="shared" si="141"/>
        <v>#DIV/0!</v>
      </c>
      <c r="E8063" t="e">
        <f>Table2[[#This Row],[Return]]</f>
        <v>#VALUE!</v>
      </c>
      <c r="F8063">
        <v>8061</v>
      </c>
      <c r="G8063">
        <f t="shared" ca="1" si="140"/>
        <v>1.8290562168105786E-2</v>
      </c>
    </row>
    <row r="8064" spans="2:7" x14ac:dyDescent="0.2">
      <c r="B8064" s="149"/>
      <c r="C8064" s="61"/>
      <c r="D8064" t="e">
        <f t="shared" si="141"/>
        <v>#DIV/0!</v>
      </c>
      <c r="E8064" t="e">
        <f>Table2[[#This Row],[Return]]</f>
        <v>#VALUE!</v>
      </c>
      <c r="F8064">
        <v>8062</v>
      </c>
      <c r="G8064">
        <f t="shared" ca="1" si="140"/>
        <v>1.273080878322522E-2</v>
      </c>
    </row>
    <row r="8065" spans="2:7" x14ac:dyDescent="0.2">
      <c r="B8065" s="149"/>
      <c r="C8065" s="61"/>
      <c r="D8065" t="e">
        <f t="shared" si="141"/>
        <v>#DIV/0!</v>
      </c>
      <c r="E8065" t="e">
        <f>Table2[[#This Row],[Return]]</f>
        <v>#VALUE!</v>
      </c>
      <c r="F8065">
        <v>8063</v>
      </c>
      <c r="G8065">
        <f t="shared" ca="1" si="140"/>
        <v>2.407504192643924E-2</v>
      </c>
    </row>
    <row r="8066" spans="2:7" x14ac:dyDescent="0.2">
      <c r="B8066" s="149"/>
      <c r="C8066" s="61"/>
      <c r="D8066" t="e">
        <f t="shared" si="141"/>
        <v>#DIV/0!</v>
      </c>
      <c r="E8066" t="e">
        <f>Table2[[#This Row],[Return]]</f>
        <v>#VALUE!</v>
      </c>
      <c r="F8066">
        <v>8064</v>
      </c>
      <c r="G8066">
        <f t="shared" ca="1" si="140"/>
        <v>2.8751374177630001E-2</v>
      </c>
    </row>
    <row r="8067" spans="2:7" x14ac:dyDescent="0.2">
      <c r="B8067" s="149"/>
      <c r="C8067" s="61"/>
      <c r="D8067" t="e">
        <f t="shared" si="141"/>
        <v>#DIV/0!</v>
      </c>
      <c r="E8067" t="e">
        <f>Table2[[#This Row],[Return]]</f>
        <v>#VALUE!</v>
      </c>
      <c r="F8067">
        <v>8065</v>
      </c>
      <c r="G8067">
        <f t="shared" ref="G8067:G8130" ca="1" si="142">_xlfn.NORM.INV(RAND(),$N$5,$N$6)</f>
        <v>-6.6839877785436458E-2</v>
      </c>
    </row>
    <row r="8068" spans="2:7" x14ac:dyDescent="0.2">
      <c r="B8068" s="149"/>
      <c r="C8068" s="61"/>
      <c r="D8068" t="e">
        <f t="shared" si="141"/>
        <v>#DIV/0!</v>
      </c>
      <c r="E8068" t="e">
        <f>Table2[[#This Row],[Return]]</f>
        <v>#VALUE!</v>
      </c>
      <c r="F8068">
        <v>8066</v>
      </c>
      <c r="G8068">
        <f t="shared" ca="1" si="142"/>
        <v>3.5417762650019148E-2</v>
      </c>
    </row>
    <row r="8069" spans="2:7" x14ac:dyDescent="0.2">
      <c r="B8069" s="149"/>
      <c r="C8069" s="61"/>
      <c r="D8069" t="e">
        <f t="shared" si="141"/>
        <v>#DIV/0!</v>
      </c>
      <c r="E8069" t="e">
        <f>Table2[[#This Row],[Return]]</f>
        <v>#VALUE!</v>
      </c>
      <c r="F8069">
        <v>8067</v>
      </c>
      <c r="G8069">
        <f t="shared" ca="1" si="142"/>
        <v>-1.5160697190604144E-2</v>
      </c>
    </row>
    <row r="8070" spans="2:7" x14ac:dyDescent="0.2">
      <c r="B8070" s="149"/>
      <c r="C8070" s="61"/>
      <c r="D8070" t="e">
        <f t="shared" si="141"/>
        <v>#DIV/0!</v>
      </c>
      <c r="E8070" t="e">
        <f>Table2[[#This Row],[Return]]</f>
        <v>#VALUE!</v>
      </c>
      <c r="F8070">
        <v>8068</v>
      </c>
      <c r="G8070">
        <f t="shared" ca="1" si="142"/>
        <v>-1.3455461570018052E-2</v>
      </c>
    </row>
    <row r="8071" spans="2:7" x14ac:dyDescent="0.2">
      <c r="B8071" s="149"/>
      <c r="C8071" s="61"/>
      <c r="D8071" t="e">
        <f t="shared" si="141"/>
        <v>#DIV/0!</v>
      </c>
      <c r="E8071" t="e">
        <f>Table2[[#This Row],[Return]]</f>
        <v>#VALUE!</v>
      </c>
      <c r="F8071">
        <v>8069</v>
      </c>
      <c r="G8071">
        <f t="shared" ca="1" si="142"/>
        <v>1.2258625148882193E-2</v>
      </c>
    </row>
    <row r="8072" spans="2:7" x14ac:dyDescent="0.2">
      <c r="B8072" s="149"/>
      <c r="C8072" s="61"/>
      <c r="D8072" t="e">
        <f t="shared" si="141"/>
        <v>#DIV/0!</v>
      </c>
      <c r="E8072" t="e">
        <f>Table2[[#This Row],[Return]]</f>
        <v>#VALUE!</v>
      </c>
      <c r="F8072">
        <v>8070</v>
      </c>
      <c r="G8072">
        <f t="shared" ca="1" si="142"/>
        <v>-6.4841749306366872E-3</v>
      </c>
    </row>
    <row r="8073" spans="2:7" x14ac:dyDescent="0.2">
      <c r="B8073" s="149"/>
      <c r="C8073" s="61"/>
      <c r="D8073" t="e">
        <f t="shared" si="141"/>
        <v>#DIV/0!</v>
      </c>
      <c r="E8073" t="e">
        <f>Table2[[#This Row],[Return]]</f>
        <v>#VALUE!</v>
      </c>
      <c r="F8073">
        <v>8071</v>
      </c>
      <c r="G8073">
        <f t="shared" ca="1" si="142"/>
        <v>2.29485251789068E-2</v>
      </c>
    </row>
    <row r="8074" spans="2:7" x14ac:dyDescent="0.2">
      <c r="B8074" s="149"/>
      <c r="C8074" s="61"/>
      <c r="D8074" t="e">
        <f t="shared" si="141"/>
        <v>#DIV/0!</v>
      </c>
      <c r="E8074" t="e">
        <f>Table2[[#This Row],[Return]]</f>
        <v>#VALUE!</v>
      </c>
      <c r="F8074">
        <v>8072</v>
      </c>
      <c r="G8074">
        <f t="shared" ca="1" si="142"/>
        <v>5.8976872386255111E-2</v>
      </c>
    </row>
    <row r="8075" spans="2:7" x14ac:dyDescent="0.2">
      <c r="B8075" s="149"/>
      <c r="C8075" s="61"/>
      <c r="D8075" t="e">
        <f t="shared" si="141"/>
        <v>#DIV/0!</v>
      </c>
      <c r="E8075" t="e">
        <f>Table2[[#This Row],[Return]]</f>
        <v>#VALUE!</v>
      </c>
      <c r="F8075">
        <v>8073</v>
      </c>
      <c r="G8075">
        <f t="shared" ca="1" si="142"/>
        <v>3.1488432564828354E-2</v>
      </c>
    </row>
    <row r="8076" spans="2:7" x14ac:dyDescent="0.2">
      <c r="B8076" s="149"/>
      <c r="C8076" s="61"/>
      <c r="D8076" t="e">
        <f t="shared" si="141"/>
        <v>#DIV/0!</v>
      </c>
      <c r="E8076" t="e">
        <f>Table2[[#This Row],[Return]]</f>
        <v>#VALUE!</v>
      </c>
      <c r="F8076">
        <v>8074</v>
      </c>
      <c r="G8076">
        <f t="shared" ca="1" si="142"/>
        <v>-9.0045417057163738E-3</v>
      </c>
    </row>
    <row r="8077" spans="2:7" x14ac:dyDescent="0.2">
      <c r="B8077" s="149"/>
      <c r="C8077" s="61"/>
      <c r="D8077" t="e">
        <f t="shared" si="141"/>
        <v>#DIV/0!</v>
      </c>
      <c r="E8077" t="e">
        <f>Table2[[#This Row],[Return]]</f>
        <v>#VALUE!</v>
      </c>
      <c r="F8077">
        <v>8075</v>
      </c>
      <c r="G8077">
        <f t="shared" ca="1" si="142"/>
        <v>-1.8904245302820765E-2</v>
      </c>
    </row>
    <row r="8078" spans="2:7" x14ac:dyDescent="0.2">
      <c r="B8078" s="149"/>
      <c r="C8078" s="61"/>
      <c r="D8078" t="e">
        <f t="shared" si="141"/>
        <v>#DIV/0!</v>
      </c>
      <c r="E8078" t="e">
        <f>Table2[[#This Row],[Return]]</f>
        <v>#VALUE!</v>
      </c>
      <c r="F8078">
        <v>8076</v>
      </c>
      <c r="G8078">
        <f t="shared" ca="1" si="142"/>
        <v>2.6498665457024149E-2</v>
      </c>
    </row>
    <row r="8079" spans="2:7" x14ac:dyDescent="0.2">
      <c r="B8079" s="149"/>
      <c r="C8079" s="61"/>
      <c r="D8079" t="e">
        <f t="shared" si="141"/>
        <v>#DIV/0!</v>
      </c>
      <c r="E8079" t="e">
        <f>Table2[[#This Row],[Return]]</f>
        <v>#VALUE!</v>
      </c>
      <c r="F8079">
        <v>8077</v>
      </c>
      <c r="G8079">
        <f t="shared" ca="1" si="142"/>
        <v>-1.1033528294614773E-2</v>
      </c>
    </row>
    <row r="8080" spans="2:7" x14ac:dyDescent="0.2">
      <c r="B8080" s="149"/>
      <c r="C8080" s="61"/>
      <c r="D8080" t="e">
        <f t="shared" si="141"/>
        <v>#DIV/0!</v>
      </c>
      <c r="E8080" t="e">
        <f>Table2[[#This Row],[Return]]</f>
        <v>#VALUE!</v>
      </c>
      <c r="F8080">
        <v>8078</v>
      </c>
      <c r="G8080">
        <f t="shared" ca="1" si="142"/>
        <v>4.0352807151192903E-2</v>
      </c>
    </row>
    <row r="8081" spans="2:7" x14ac:dyDescent="0.2">
      <c r="B8081" s="149"/>
      <c r="C8081" s="61"/>
      <c r="D8081" t="e">
        <f t="shared" si="141"/>
        <v>#DIV/0!</v>
      </c>
      <c r="E8081" t="e">
        <f>Table2[[#This Row],[Return]]</f>
        <v>#VALUE!</v>
      </c>
      <c r="F8081">
        <v>8079</v>
      </c>
      <c r="G8081">
        <f t="shared" ca="1" si="142"/>
        <v>-7.7466810840852746E-2</v>
      </c>
    </row>
    <row r="8082" spans="2:7" x14ac:dyDescent="0.2">
      <c r="B8082" s="149"/>
      <c r="C8082" s="61"/>
      <c r="D8082" t="e">
        <f t="shared" ref="D8082:D8145" si="143">(C8082-C8083)/C8083</f>
        <v>#DIV/0!</v>
      </c>
      <c r="E8082" t="e">
        <f>Table2[[#This Row],[Return]]</f>
        <v>#VALUE!</v>
      </c>
      <c r="F8082">
        <v>8080</v>
      </c>
      <c r="G8082">
        <f t="shared" ca="1" si="142"/>
        <v>-2.5115788310028923E-2</v>
      </c>
    </row>
    <row r="8083" spans="2:7" x14ac:dyDescent="0.2">
      <c r="B8083" s="149"/>
      <c r="C8083" s="61"/>
      <c r="D8083" t="e">
        <f t="shared" si="143"/>
        <v>#DIV/0!</v>
      </c>
      <c r="E8083" t="e">
        <f>Table2[[#This Row],[Return]]</f>
        <v>#VALUE!</v>
      </c>
      <c r="F8083">
        <v>8081</v>
      </c>
      <c r="G8083">
        <f t="shared" ca="1" si="142"/>
        <v>1.3712247256099276E-2</v>
      </c>
    </row>
    <row r="8084" spans="2:7" x14ac:dyDescent="0.2">
      <c r="B8084" s="149"/>
      <c r="C8084" s="61"/>
      <c r="D8084" t="e">
        <f t="shared" si="143"/>
        <v>#DIV/0!</v>
      </c>
      <c r="E8084" t="e">
        <f>Table2[[#This Row],[Return]]</f>
        <v>#VALUE!</v>
      </c>
      <c r="F8084">
        <v>8082</v>
      </c>
      <c r="G8084">
        <f t="shared" ca="1" si="142"/>
        <v>-1.4553710678932113E-2</v>
      </c>
    </row>
    <row r="8085" spans="2:7" x14ac:dyDescent="0.2">
      <c r="B8085" s="149"/>
      <c r="C8085" s="61"/>
      <c r="D8085" t="e">
        <f t="shared" si="143"/>
        <v>#DIV/0!</v>
      </c>
      <c r="E8085" t="e">
        <f>Table2[[#This Row],[Return]]</f>
        <v>#VALUE!</v>
      </c>
      <c r="F8085">
        <v>8083</v>
      </c>
      <c r="G8085">
        <f t="shared" ca="1" si="142"/>
        <v>-1.2069339624369853E-2</v>
      </c>
    </row>
    <row r="8086" spans="2:7" x14ac:dyDescent="0.2">
      <c r="B8086" s="149"/>
      <c r="C8086" s="61"/>
      <c r="D8086" t="e">
        <f t="shared" si="143"/>
        <v>#DIV/0!</v>
      </c>
      <c r="E8086" t="e">
        <f>Table2[[#This Row],[Return]]</f>
        <v>#VALUE!</v>
      </c>
      <c r="F8086">
        <v>8084</v>
      </c>
      <c r="G8086">
        <f t="shared" ca="1" si="142"/>
        <v>-1.9594907503321404E-2</v>
      </c>
    </row>
    <row r="8087" spans="2:7" x14ac:dyDescent="0.2">
      <c r="B8087" s="149"/>
      <c r="C8087" s="61"/>
      <c r="D8087" t="e">
        <f t="shared" si="143"/>
        <v>#DIV/0!</v>
      </c>
      <c r="E8087" t="e">
        <f>Table2[[#This Row],[Return]]</f>
        <v>#VALUE!</v>
      </c>
      <c r="F8087">
        <v>8085</v>
      </c>
      <c r="G8087">
        <f t="shared" ca="1" si="142"/>
        <v>-1.7837945026914505E-3</v>
      </c>
    </row>
    <row r="8088" spans="2:7" x14ac:dyDescent="0.2">
      <c r="B8088" s="149"/>
      <c r="C8088" s="61"/>
      <c r="D8088" t="e">
        <f t="shared" si="143"/>
        <v>#DIV/0!</v>
      </c>
      <c r="E8088" t="e">
        <f>Table2[[#This Row],[Return]]</f>
        <v>#VALUE!</v>
      </c>
      <c r="F8088">
        <v>8086</v>
      </c>
      <c r="G8088">
        <f t="shared" ca="1" si="142"/>
        <v>3.6552095166233652E-2</v>
      </c>
    </row>
    <row r="8089" spans="2:7" x14ac:dyDescent="0.2">
      <c r="B8089" s="149"/>
      <c r="C8089" s="61"/>
      <c r="D8089" t="e">
        <f t="shared" si="143"/>
        <v>#DIV/0!</v>
      </c>
      <c r="E8089" t="e">
        <f>Table2[[#This Row],[Return]]</f>
        <v>#VALUE!</v>
      </c>
      <c r="F8089">
        <v>8087</v>
      </c>
      <c r="G8089">
        <f t="shared" ca="1" si="142"/>
        <v>-1.3678536763663585E-2</v>
      </c>
    </row>
    <row r="8090" spans="2:7" x14ac:dyDescent="0.2">
      <c r="B8090" s="149"/>
      <c r="C8090" s="61"/>
      <c r="D8090" t="e">
        <f t="shared" si="143"/>
        <v>#DIV/0!</v>
      </c>
      <c r="E8090" t="e">
        <f>Table2[[#This Row],[Return]]</f>
        <v>#VALUE!</v>
      </c>
      <c r="F8090">
        <v>8088</v>
      </c>
      <c r="G8090">
        <f t="shared" ca="1" si="142"/>
        <v>-1.3487836956918953E-3</v>
      </c>
    </row>
    <row r="8091" spans="2:7" x14ac:dyDescent="0.2">
      <c r="B8091" s="149"/>
      <c r="C8091" s="61"/>
      <c r="D8091" t="e">
        <f t="shared" si="143"/>
        <v>#DIV/0!</v>
      </c>
      <c r="E8091" t="e">
        <f>Table2[[#This Row],[Return]]</f>
        <v>#VALUE!</v>
      </c>
      <c r="F8091">
        <v>8089</v>
      </c>
      <c r="G8091">
        <f t="shared" ca="1" si="142"/>
        <v>-2.2547923549349289E-2</v>
      </c>
    </row>
    <row r="8092" spans="2:7" x14ac:dyDescent="0.2">
      <c r="B8092" s="149"/>
      <c r="C8092" s="61"/>
      <c r="D8092" t="e">
        <f t="shared" si="143"/>
        <v>#DIV/0!</v>
      </c>
      <c r="E8092" t="e">
        <f>Table2[[#This Row],[Return]]</f>
        <v>#VALUE!</v>
      </c>
      <c r="F8092">
        <v>8090</v>
      </c>
      <c r="G8092">
        <f t="shared" ca="1" si="142"/>
        <v>-1.4066044469891688E-2</v>
      </c>
    </row>
    <row r="8093" spans="2:7" x14ac:dyDescent="0.2">
      <c r="B8093" s="149"/>
      <c r="C8093" s="61"/>
      <c r="D8093" t="e">
        <f t="shared" si="143"/>
        <v>#DIV/0!</v>
      </c>
      <c r="E8093" t="e">
        <f>Table2[[#This Row],[Return]]</f>
        <v>#VALUE!</v>
      </c>
      <c r="F8093">
        <v>8091</v>
      </c>
      <c r="G8093">
        <f t="shared" ca="1" si="142"/>
        <v>3.9577078349445273E-2</v>
      </c>
    </row>
    <row r="8094" spans="2:7" x14ac:dyDescent="0.2">
      <c r="B8094" s="149"/>
      <c r="C8094" s="61"/>
      <c r="D8094" t="e">
        <f t="shared" si="143"/>
        <v>#DIV/0!</v>
      </c>
      <c r="E8094" t="e">
        <f>Table2[[#This Row],[Return]]</f>
        <v>#VALUE!</v>
      </c>
      <c r="F8094">
        <v>8092</v>
      </c>
      <c r="G8094">
        <f t="shared" ca="1" si="142"/>
        <v>-8.7266710332507519E-2</v>
      </c>
    </row>
    <row r="8095" spans="2:7" x14ac:dyDescent="0.2">
      <c r="B8095" s="149"/>
      <c r="C8095" s="61"/>
      <c r="D8095" t="e">
        <f t="shared" si="143"/>
        <v>#DIV/0!</v>
      </c>
      <c r="E8095" t="e">
        <f>Table2[[#This Row],[Return]]</f>
        <v>#VALUE!</v>
      </c>
      <c r="F8095">
        <v>8093</v>
      </c>
      <c r="G8095">
        <f t="shared" ca="1" si="142"/>
        <v>-1.0573432180182172E-2</v>
      </c>
    </row>
    <row r="8096" spans="2:7" x14ac:dyDescent="0.2">
      <c r="B8096" s="149"/>
      <c r="C8096" s="61"/>
      <c r="D8096" t="e">
        <f t="shared" si="143"/>
        <v>#DIV/0!</v>
      </c>
      <c r="E8096" t="e">
        <f>Table2[[#This Row],[Return]]</f>
        <v>#VALUE!</v>
      </c>
      <c r="F8096">
        <v>8094</v>
      </c>
      <c r="G8096">
        <f t="shared" ca="1" si="142"/>
        <v>-3.4307119219272684E-3</v>
      </c>
    </row>
    <row r="8097" spans="2:7" x14ac:dyDescent="0.2">
      <c r="B8097" s="149"/>
      <c r="C8097" s="61"/>
      <c r="D8097" t="e">
        <f t="shared" si="143"/>
        <v>#DIV/0!</v>
      </c>
      <c r="E8097" t="e">
        <f>Table2[[#This Row],[Return]]</f>
        <v>#VALUE!</v>
      </c>
      <c r="F8097">
        <v>8095</v>
      </c>
      <c r="G8097">
        <f t="shared" ca="1" si="142"/>
        <v>5.6322300213635891E-3</v>
      </c>
    </row>
    <row r="8098" spans="2:7" x14ac:dyDescent="0.2">
      <c r="B8098" s="149"/>
      <c r="C8098" s="61"/>
      <c r="D8098" t="e">
        <f t="shared" si="143"/>
        <v>#DIV/0!</v>
      </c>
      <c r="E8098" t="e">
        <f>Table2[[#This Row],[Return]]</f>
        <v>#VALUE!</v>
      </c>
      <c r="F8098">
        <v>8096</v>
      </c>
      <c r="G8098">
        <f t="shared" ca="1" si="142"/>
        <v>-9.6047678981651865E-3</v>
      </c>
    </row>
    <row r="8099" spans="2:7" x14ac:dyDescent="0.2">
      <c r="B8099" s="149"/>
      <c r="C8099" s="61"/>
      <c r="D8099" t="e">
        <f t="shared" si="143"/>
        <v>#DIV/0!</v>
      </c>
      <c r="E8099" t="e">
        <f>Table2[[#This Row],[Return]]</f>
        <v>#VALUE!</v>
      </c>
      <c r="F8099">
        <v>8097</v>
      </c>
      <c r="G8099">
        <f t="shared" ca="1" si="142"/>
        <v>4.968166946998101E-3</v>
      </c>
    </row>
    <row r="8100" spans="2:7" x14ac:dyDescent="0.2">
      <c r="B8100" s="149"/>
      <c r="C8100" s="61"/>
      <c r="D8100" t="e">
        <f t="shared" si="143"/>
        <v>#DIV/0!</v>
      </c>
      <c r="E8100" t="e">
        <f>Table2[[#This Row],[Return]]</f>
        <v>#VALUE!</v>
      </c>
      <c r="F8100">
        <v>8098</v>
      </c>
      <c r="G8100">
        <f t="shared" ca="1" si="142"/>
        <v>-1.0235566464930013E-2</v>
      </c>
    </row>
    <row r="8101" spans="2:7" x14ac:dyDescent="0.2">
      <c r="B8101" s="149"/>
      <c r="C8101" s="61"/>
      <c r="D8101" t="e">
        <f t="shared" si="143"/>
        <v>#DIV/0!</v>
      </c>
      <c r="E8101" t="e">
        <f>Table2[[#This Row],[Return]]</f>
        <v>#VALUE!</v>
      </c>
      <c r="F8101">
        <v>8099</v>
      </c>
      <c r="G8101">
        <f t="shared" ca="1" si="142"/>
        <v>-2.0024219356436699E-2</v>
      </c>
    </row>
    <row r="8102" spans="2:7" x14ac:dyDescent="0.2">
      <c r="B8102" s="149"/>
      <c r="C8102" s="61"/>
      <c r="D8102" t="e">
        <f t="shared" si="143"/>
        <v>#DIV/0!</v>
      </c>
      <c r="E8102" t="e">
        <f>Table2[[#This Row],[Return]]</f>
        <v>#VALUE!</v>
      </c>
      <c r="F8102">
        <v>8100</v>
      </c>
      <c r="G8102">
        <f t="shared" ca="1" si="142"/>
        <v>-4.2167008478457974E-2</v>
      </c>
    </row>
    <row r="8103" spans="2:7" x14ac:dyDescent="0.2">
      <c r="B8103" s="149"/>
      <c r="C8103" s="61"/>
      <c r="D8103" t="e">
        <f t="shared" si="143"/>
        <v>#DIV/0!</v>
      </c>
      <c r="E8103" t="e">
        <f>Table2[[#This Row],[Return]]</f>
        <v>#VALUE!</v>
      </c>
      <c r="F8103">
        <v>8101</v>
      </c>
      <c r="G8103">
        <f t="shared" ca="1" si="142"/>
        <v>5.7479082065583123E-2</v>
      </c>
    </row>
    <row r="8104" spans="2:7" x14ac:dyDescent="0.2">
      <c r="B8104" s="149"/>
      <c r="C8104" s="61"/>
      <c r="D8104" t="e">
        <f t="shared" si="143"/>
        <v>#DIV/0!</v>
      </c>
      <c r="E8104" t="e">
        <f>Table2[[#This Row],[Return]]</f>
        <v>#VALUE!</v>
      </c>
      <c r="F8104">
        <v>8102</v>
      </c>
      <c r="G8104">
        <f t="shared" ca="1" si="142"/>
        <v>-4.1358060508266223E-2</v>
      </c>
    </row>
    <row r="8105" spans="2:7" x14ac:dyDescent="0.2">
      <c r="B8105" s="149"/>
      <c r="C8105" s="61"/>
      <c r="D8105" t="e">
        <f t="shared" si="143"/>
        <v>#DIV/0!</v>
      </c>
      <c r="E8105" t="e">
        <f>Table2[[#This Row],[Return]]</f>
        <v>#VALUE!</v>
      </c>
      <c r="F8105">
        <v>8103</v>
      </c>
      <c r="G8105">
        <f t="shared" ca="1" si="142"/>
        <v>1.9053372362540951E-2</v>
      </c>
    </row>
    <row r="8106" spans="2:7" x14ac:dyDescent="0.2">
      <c r="B8106" s="149"/>
      <c r="C8106" s="61"/>
      <c r="D8106" t="e">
        <f t="shared" si="143"/>
        <v>#DIV/0!</v>
      </c>
      <c r="E8106" t="e">
        <f>Table2[[#This Row],[Return]]</f>
        <v>#VALUE!</v>
      </c>
      <c r="F8106">
        <v>8104</v>
      </c>
      <c r="G8106">
        <f t="shared" ca="1" si="142"/>
        <v>4.0936590080874628E-2</v>
      </c>
    </row>
    <row r="8107" spans="2:7" x14ac:dyDescent="0.2">
      <c r="B8107" s="149"/>
      <c r="C8107" s="61"/>
      <c r="D8107" t="e">
        <f t="shared" si="143"/>
        <v>#DIV/0!</v>
      </c>
      <c r="E8107" t="e">
        <f>Table2[[#This Row],[Return]]</f>
        <v>#VALUE!</v>
      </c>
      <c r="F8107">
        <v>8105</v>
      </c>
      <c r="G8107">
        <f t="shared" ca="1" si="142"/>
        <v>6.0097266744524591E-2</v>
      </c>
    </row>
    <row r="8108" spans="2:7" x14ac:dyDescent="0.2">
      <c r="B8108" s="149"/>
      <c r="C8108" s="61"/>
      <c r="D8108" t="e">
        <f t="shared" si="143"/>
        <v>#DIV/0!</v>
      </c>
      <c r="E8108" t="e">
        <f>Table2[[#This Row],[Return]]</f>
        <v>#VALUE!</v>
      </c>
      <c r="F8108">
        <v>8106</v>
      </c>
      <c r="G8108">
        <f t="shared" ca="1" si="142"/>
        <v>-2.0903790135980215E-2</v>
      </c>
    </row>
    <row r="8109" spans="2:7" x14ac:dyDescent="0.2">
      <c r="B8109" s="149"/>
      <c r="C8109" s="61"/>
      <c r="D8109" t="e">
        <f t="shared" si="143"/>
        <v>#DIV/0!</v>
      </c>
      <c r="E8109" t="e">
        <f>Table2[[#This Row],[Return]]</f>
        <v>#VALUE!</v>
      </c>
      <c r="F8109">
        <v>8107</v>
      </c>
      <c r="G8109">
        <f t="shared" ca="1" si="142"/>
        <v>-4.4656730619169645E-3</v>
      </c>
    </row>
    <row r="8110" spans="2:7" x14ac:dyDescent="0.2">
      <c r="B8110" s="149"/>
      <c r="C8110" s="61"/>
      <c r="D8110" t="e">
        <f t="shared" si="143"/>
        <v>#DIV/0!</v>
      </c>
      <c r="E8110" t="e">
        <f>Table2[[#This Row],[Return]]</f>
        <v>#VALUE!</v>
      </c>
      <c r="F8110">
        <v>8108</v>
      </c>
      <c r="G8110">
        <f t="shared" ca="1" si="142"/>
        <v>1.9370006362659353E-2</v>
      </c>
    </row>
    <row r="8111" spans="2:7" x14ac:dyDescent="0.2">
      <c r="B8111" s="149"/>
      <c r="C8111" s="61"/>
      <c r="D8111" t="e">
        <f t="shared" si="143"/>
        <v>#DIV/0!</v>
      </c>
      <c r="E8111" t="e">
        <f>Table2[[#This Row],[Return]]</f>
        <v>#VALUE!</v>
      </c>
      <c r="F8111">
        <v>8109</v>
      </c>
      <c r="G8111">
        <f t="shared" ca="1" si="142"/>
        <v>-4.5748641709936703E-3</v>
      </c>
    </row>
    <row r="8112" spans="2:7" x14ac:dyDescent="0.2">
      <c r="B8112" s="149"/>
      <c r="C8112" s="61"/>
      <c r="D8112" t="e">
        <f t="shared" si="143"/>
        <v>#DIV/0!</v>
      </c>
      <c r="E8112" t="e">
        <f>Table2[[#This Row],[Return]]</f>
        <v>#VALUE!</v>
      </c>
      <c r="F8112">
        <v>8110</v>
      </c>
      <c r="G8112">
        <f t="shared" ca="1" si="142"/>
        <v>-2.1450187033429578E-2</v>
      </c>
    </row>
    <row r="8113" spans="2:7" x14ac:dyDescent="0.2">
      <c r="B8113" s="149"/>
      <c r="C8113" s="61"/>
      <c r="D8113" t="e">
        <f t="shared" si="143"/>
        <v>#DIV/0!</v>
      </c>
      <c r="E8113" t="e">
        <f>Table2[[#This Row],[Return]]</f>
        <v>#VALUE!</v>
      </c>
      <c r="F8113">
        <v>8111</v>
      </c>
      <c r="G8113">
        <f t="shared" ca="1" si="142"/>
        <v>3.7350436278285486E-2</v>
      </c>
    </row>
    <row r="8114" spans="2:7" x14ac:dyDescent="0.2">
      <c r="B8114" s="149"/>
      <c r="C8114" s="61"/>
      <c r="D8114" t="e">
        <f t="shared" si="143"/>
        <v>#DIV/0!</v>
      </c>
      <c r="E8114" t="e">
        <f>Table2[[#This Row],[Return]]</f>
        <v>#VALUE!</v>
      </c>
      <c r="F8114">
        <v>8112</v>
      </c>
      <c r="G8114">
        <f t="shared" ca="1" si="142"/>
        <v>-3.782714763382497E-2</v>
      </c>
    </row>
    <row r="8115" spans="2:7" x14ac:dyDescent="0.2">
      <c r="B8115" s="149"/>
      <c r="C8115" s="61"/>
      <c r="D8115" t="e">
        <f t="shared" si="143"/>
        <v>#DIV/0!</v>
      </c>
      <c r="E8115" t="e">
        <f>Table2[[#This Row],[Return]]</f>
        <v>#VALUE!</v>
      </c>
      <c r="F8115">
        <v>8113</v>
      </c>
      <c r="G8115">
        <f t="shared" ca="1" si="142"/>
        <v>-4.7717485740615849E-3</v>
      </c>
    </row>
    <row r="8116" spans="2:7" x14ac:dyDescent="0.2">
      <c r="B8116" s="149"/>
      <c r="C8116" s="61"/>
      <c r="D8116" t="e">
        <f t="shared" si="143"/>
        <v>#DIV/0!</v>
      </c>
      <c r="E8116" t="e">
        <f>Table2[[#This Row],[Return]]</f>
        <v>#VALUE!</v>
      </c>
      <c r="F8116">
        <v>8114</v>
      </c>
      <c r="G8116">
        <f t="shared" ca="1" si="142"/>
        <v>4.0660467306897034E-2</v>
      </c>
    </row>
    <row r="8117" spans="2:7" x14ac:dyDescent="0.2">
      <c r="B8117" s="149"/>
      <c r="C8117" s="61"/>
      <c r="D8117" t="e">
        <f t="shared" si="143"/>
        <v>#DIV/0!</v>
      </c>
      <c r="E8117" t="e">
        <f>Table2[[#This Row],[Return]]</f>
        <v>#VALUE!</v>
      </c>
      <c r="F8117">
        <v>8115</v>
      </c>
      <c r="G8117">
        <f t="shared" ca="1" si="142"/>
        <v>3.0169192266679194E-2</v>
      </c>
    </row>
    <row r="8118" spans="2:7" x14ac:dyDescent="0.2">
      <c r="B8118" s="149"/>
      <c r="C8118" s="61"/>
      <c r="D8118" t="e">
        <f t="shared" si="143"/>
        <v>#DIV/0!</v>
      </c>
      <c r="E8118" t="e">
        <f>Table2[[#This Row],[Return]]</f>
        <v>#VALUE!</v>
      </c>
      <c r="F8118">
        <v>8116</v>
      </c>
      <c r="G8118">
        <f t="shared" ca="1" si="142"/>
        <v>3.8593656897325856E-2</v>
      </c>
    </row>
    <row r="8119" spans="2:7" x14ac:dyDescent="0.2">
      <c r="B8119" s="149"/>
      <c r="C8119" s="61"/>
      <c r="D8119" t="e">
        <f t="shared" si="143"/>
        <v>#DIV/0!</v>
      </c>
      <c r="E8119" t="e">
        <f>Table2[[#This Row],[Return]]</f>
        <v>#VALUE!</v>
      </c>
      <c r="F8119">
        <v>8117</v>
      </c>
      <c r="G8119">
        <f t="shared" ca="1" si="142"/>
        <v>2.1289233142263456E-2</v>
      </c>
    </row>
    <row r="8120" spans="2:7" x14ac:dyDescent="0.2">
      <c r="B8120" s="149"/>
      <c r="C8120" s="61"/>
      <c r="D8120" t="e">
        <f t="shared" si="143"/>
        <v>#DIV/0!</v>
      </c>
      <c r="E8120" t="e">
        <f>Table2[[#This Row],[Return]]</f>
        <v>#VALUE!</v>
      </c>
      <c r="F8120">
        <v>8118</v>
      </c>
      <c r="G8120">
        <f t="shared" ca="1" si="142"/>
        <v>-2.3454991732190178E-2</v>
      </c>
    </row>
    <row r="8121" spans="2:7" x14ac:dyDescent="0.2">
      <c r="B8121" s="149"/>
      <c r="C8121" s="61"/>
      <c r="D8121" t="e">
        <f t="shared" si="143"/>
        <v>#DIV/0!</v>
      </c>
      <c r="E8121" t="e">
        <f>Table2[[#This Row],[Return]]</f>
        <v>#VALUE!</v>
      </c>
      <c r="F8121">
        <v>8119</v>
      </c>
      <c r="G8121">
        <f t="shared" ca="1" si="142"/>
        <v>-4.6770322010241831E-2</v>
      </c>
    </row>
    <row r="8122" spans="2:7" x14ac:dyDescent="0.2">
      <c r="B8122" s="149"/>
      <c r="C8122" s="61"/>
      <c r="D8122" t="e">
        <f t="shared" si="143"/>
        <v>#DIV/0!</v>
      </c>
      <c r="E8122" t="e">
        <f>Table2[[#This Row],[Return]]</f>
        <v>#VALUE!</v>
      </c>
      <c r="F8122">
        <v>8120</v>
      </c>
      <c r="G8122">
        <f t="shared" ca="1" si="142"/>
        <v>2.1204944206086849E-2</v>
      </c>
    </row>
    <row r="8123" spans="2:7" x14ac:dyDescent="0.2">
      <c r="B8123" s="149"/>
      <c r="C8123" s="61"/>
      <c r="D8123" t="e">
        <f t="shared" si="143"/>
        <v>#DIV/0!</v>
      </c>
      <c r="E8123" t="e">
        <f>Table2[[#This Row],[Return]]</f>
        <v>#VALUE!</v>
      </c>
      <c r="F8123">
        <v>8121</v>
      </c>
      <c r="G8123">
        <f t="shared" ca="1" si="142"/>
        <v>-9.297184578574199E-3</v>
      </c>
    </row>
    <row r="8124" spans="2:7" x14ac:dyDescent="0.2">
      <c r="B8124" s="149"/>
      <c r="C8124" s="61"/>
      <c r="D8124" t="e">
        <f t="shared" si="143"/>
        <v>#DIV/0!</v>
      </c>
      <c r="E8124" t="e">
        <f>Table2[[#This Row],[Return]]</f>
        <v>#VALUE!</v>
      </c>
      <c r="F8124">
        <v>8122</v>
      </c>
      <c r="G8124">
        <f t="shared" ca="1" si="142"/>
        <v>1.4649504946976035E-2</v>
      </c>
    </row>
    <row r="8125" spans="2:7" x14ac:dyDescent="0.2">
      <c r="B8125" s="149"/>
      <c r="C8125" s="61"/>
      <c r="D8125" t="e">
        <f t="shared" si="143"/>
        <v>#DIV/0!</v>
      </c>
      <c r="E8125" t="e">
        <f>Table2[[#This Row],[Return]]</f>
        <v>#VALUE!</v>
      </c>
      <c r="F8125">
        <v>8123</v>
      </c>
      <c r="G8125">
        <f t="shared" ca="1" si="142"/>
        <v>4.3777298849428832E-3</v>
      </c>
    </row>
    <row r="8126" spans="2:7" x14ac:dyDescent="0.2">
      <c r="B8126" s="149"/>
      <c r="C8126" s="61"/>
      <c r="D8126" t="e">
        <f t="shared" si="143"/>
        <v>#DIV/0!</v>
      </c>
      <c r="E8126" t="e">
        <f>Table2[[#This Row],[Return]]</f>
        <v>#VALUE!</v>
      </c>
      <c r="F8126">
        <v>8124</v>
      </c>
      <c r="G8126">
        <f t="shared" ca="1" si="142"/>
        <v>4.9198727603544677E-2</v>
      </c>
    </row>
    <row r="8127" spans="2:7" x14ac:dyDescent="0.2">
      <c r="B8127" s="149"/>
      <c r="C8127" s="61"/>
      <c r="D8127" t="e">
        <f t="shared" si="143"/>
        <v>#DIV/0!</v>
      </c>
      <c r="E8127" t="e">
        <f>Table2[[#This Row],[Return]]</f>
        <v>#VALUE!</v>
      </c>
      <c r="F8127">
        <v>8125</v>
      </c>
      <c r="G8127">
        <f t="shared" ca="1" si="142"/>
        <v>-4.7815577103788746E-2</v>
      </c>
    </row>
    <row r="8128" spans="2:7" x14ac:dyDescent="0.2">
      <c r="B8128" s="149"/>
      <c r="C8128" s="61"/>
      <c r="D8128" t="e">
        <f t="shared" si="143"/>
        <v>#DIV/0!</v>
      </c>
      <c r="E8128" t="e">
        <f>Table2[[#This Row],[Return]]</f>
        <v>#VALUE!</v>
      </c>
      <c r="F8128">
        <v>8126</v>
      </c>
      <c r="G8128">
        <f t="shared" ca="1" si="142"/>
        <v>-8.1234398187698009E-2</v>
      </c>
    </row>
    <row r="8129" spans="2:7" x14ac:dyDescent="0.2">
      <c r="B8129" s="149"/>
      <c r="C8129" s="61"/>
      <c r="D8129" t="e">
        <f t="shared" si="143"/>
        <v>#DIV/0!</v>
      </c>
      <c r="E8129" t="e">
        <f>Table2[[#This Row],[Return]]</f>
        <v>#VALUE!</v>
      </c>
      <c r="F8129">
        <v>8127</v>
      </c>
      <c r="G8129">
        <f t="shared" ca="1" si="142"/>
        <v>-1.17366182281774E-3</v>
      </c>
    </row>
    <row r="8130" spans="2:7" x14ac:dyDescent="0.2">
      <c r="B8130" s="149"/>
      <c r="C8130" s="61"/>
      <c r="D8130" t="e">
        <f t="shared" si="143"/>
        <v>#DIV/0!</v>
      </c>
      <c r="E8130" t="e">
        <f>Table2[[#This Row],[Return]]</f>
        <v>#VALUE!</v>
      </c>
      <c r="F8130">
        <v>8128</v>
      </c>
      <c r="G8130">
        <f t="shared" ca="1" si="142"/>
        <v>-7.8294316920746922E-3</v>
      </c>
    </row>
    <row r="8131" spans="2:7" x14ac:dyDescent="0.2">
      <c r="B8131" s="149"/>
      <c r="C8131" s="61"/>
      <c r="D8131" t="e">
        <f t="shared" si="143"/>
        <v>#DIV/0!</v>
      </c>
      <c r="E8131" t="e">
        <f>Table2[[#This Row],[Return]]</f>
        <v>#VALUE!</v>
      </c>
      <c r="F8131">
        <v>8129</v>
      </c>
      <c r="G8131">
        <f t="shared" ref="G8131:G8194" ca="1" si="144">_xlfn.NORM.INV(RAND(),$N$5,$N$6)</f>
        <v>-7.5263412760194826E-2</v>
      </c>
    </row>
    <row r="8132" spans="2:7" x14ac:dyDescent="0.2">
      <c r="B8132" s="149"/>
      <c r="C8132" s="61"/>
      <c r="D8132" t="e">
        <f t="shared" si="143"/>
        <v>#DIV/0!</v>
      </c>
      <c r="E8132" t="e">
        <f>Table2[[#This Row],[Return]]</f>
        <v>#VALUE!</v>
      </c>
      <c r="F8132">
        <v>8130</v>
      </c>
      <c r="G8132">
        <f t="shared" ca="1" si="144"/>
        <v>1.1967875198523343E-2</v>
      </c>
    </row>
    <row r="8133" spans="2:7" x14ac:dyDescent="0.2">
      <c r="B8133" s="149"/>
      <c r="C8133" s="61"/>
      <c r="D8133" t="e">
        <f t="shared" si="143"/>
        <v>#DIV/0!</v>
      </c>
      <c r="E8133" t="e">
        <f>Table2[[#This Row],[Return]]</f>
        <v>#VALUE!</v>
      </c>
      <c r="F8133">
        <v>8131</v>
      </c>
      <c r="G8133">
        <f t="shared" ca="1" si="144"/>
        <v>-3.3140394580542583E-2</v>
      </c>
    </row>
    <row r="8134" spans="2:7" x14ac:dyDescent="0.2">
      <c r="B8134" s="149"/>
      <c r="C8134" s="61"/>
      <c r="D8134" t="e">
        <f t="shared" si="143"/>
        <v>#DIV/0!</v>
      </c>
      <c r="E8134" t="e">
        <f>Table2[[#This Row],[Return]]</f>
        <v>#VALUE!</v>
      </c>
      <c r="F8134">
        <v>8132</v>
      </c>
      <c r="G8134">
        <f t="shared" ca="1" si="144"/>
        <v>2.3326681938364374E-2</v>
      </c>
    </row>
    <row r="8135" spans="2:7" x14ac:dyDescent="0.2">
      <c r="B8135" s="149"/>
      <c r="C8135" s="61"/>
      <c r="D8135" t="e">
        <f t="shared" si="143"/>
        <v>#DIV/0!</v>
      </c>
      <c r="E8135" t="e">
        <f>Table2[[#This Row],[Return]]</f>
        <v>#VALUE!</v>
      </c>
      <c r="F8135">
        <v>8133</v>
      </c>
      <c r="G8135">
        <f t="shared" ca="1" si="144"/>
        <v>-1.7603363925225532E-2</v>
      </c>
    </row>
    <row r="8136" spans="2:7" x14ac:dyDescent="0.2">
      <c r="B8136" s="149"/>
      <c r="C8136" s="61"/>
      <c r="D8136" t="e">
        <f t="shared" si="143"/>
        <v>#DIV/0!</v>
      </c>
      <c r="E8136" t="e">
        <f>Table2[[#This Row],[Return]]</f>
        <v>#VALUE!</v>
      </c>
      <c r="F8136">
        <v>8134</v>
      </c>
      <c r="G8136">
        <f t="shared" ca="1" si="144"/>
        <v>4.0949877293292077E-3</v>
      </c>
    </row>
    <row r="8137" spans="2:7" x14ac:dyDescent="0.2">
      <c r="B8137" s="149"/>
      <c r="C8137" s="61"/>
      <c r="D8137" t="e">
        <f t="shared" si="143"/>
        <v>#DIV/0!</v>
      </c>
      <c r="E8137" t="e">
        <f>Table2[[#This Row],[Return]]</f>
        <v>#VALUE!</v>
      </c>
      <c r="F8137">
        <v>8135</v>
      </c>
      <c r="G8137">
        <f t="shared" ca="1" si="144"/>
        <v>-3.4117924001259743E-2</v>
      </c>
    </row>
    <row r="8138" spans="2:7" x14ac:dyDescent="0.2">
      <c r="B8138" s="149"/>
      <c r="C8138" s="61"/>
      <c r="D8138" t="e">
        <f t="shared" si="143"/>
        <v>#DIV/0!</v>
      </c>
      <c r="E8138" t="e">
        <f>Table2[[#This Row],[Return]]</f>
        <v>#VALUE!</v>
      </c>
      <c r="F8138">
        <v>8136</v>
      </c>
      <c r="G8138">
        <f t="shared" ca="1" si="144"/>
        <v>6.0514346539399182E-2</v>
      </c>
    </row>
    <row r="8139" spans="2:7" x14ac:dyDescent="0.2">
      <c r="B8139" s="149"/>
      <c r="C8139" s="61"/>
      <c r="D8139" t="e">
        <f t="shared" si="143"/>
        <v>#DIV/0!</v>
      </c>
      <c r="E8139" t="e">
        <f>Table2[[#This Row],[Return]]</f>
        <v>#VALUE!</v>
      </c>
      <c r="F8139">
        <v>8137</v>
      </c>
      <c r="G8139">
        <f t="shared" ca="1" si="144"/>
        <v>-5.6319047224586694E-2</v>
      </c>
    </row>
    <row r="8140" spans="2:7" x14ac:dyDescent="0.2">
      <c r="B8140" s="149"/>
      <c r="C8140" s="61"/>
      <c r="D8140" t="e">
        <f t="shared" si="143"/>
        <v>#DIV/0!</v>
      </c>
      <c r="E8140" t="e">
        <f>Table2[[#This Row],[Return]]</f>
        <v>#VALUE!</v>
      </c>
      <c r="F8140">
        <v>8138</v>
      </c>
      <c r="G8140">
        <f t="shared" ca="1" si="144"/>
        <v>1.1297824915427421E-2</v>
      </c>
    </row>
    <row r="8141" spans="2:7" x14ac:dyDescent="0.2">
      <c r="B8141" s="149"/>
      <c r="C8141" s="61"/>
      <c r="D8141" t="e">
        <f t="shared" si="143"/>
        <v>#DIV/0!</v>
      </c>
      <c r="E8141" t="e">
        <f>Table2[[#This Row],[Return]]</f>
        <v>#VALUE!</v>
      </c>
      <c r="F8141">
        <v>8139</v>
      </c>
      <c r="G8141">
        <f t="shared" ca="1" si="144"/>
        <v>-1.8666993048208291E-2</v>
      </c>
    </row>
    <row r="8142" spans="2:7" x14ac:dyDescent="0.2">
      <c r="B8142" s="149"/>
      <c r="C8142" s="61"/>
      <c r="D8142" t="e">
        <f t="shared" si="143"/>
        <v>#DIV/0!</v>
      </c>
      <c r="E8142" t="e">
        <f>Table2[[#This Row],[Return]]</f>
        <v>#VALUE!</v>
      </c>
      <c r="F8142">
        <v>8140</v>
      </c>
      <c r="G8142">
        <f t="shared" ca="1" si="144"/>
        <v>1.4933876849487607E-2</v>
      </c>
    </row>
    <row r="8143" spans="2:7" x14ac:dyDescent="0.2">
      <c r="B8143" s="149"/>
      <c r="C8143" s="61"/>
      <c r="D8143" t="e">
        <f t="shared" si="143"/>
        <v>#DIV/0!</v>
      </c>
      <c r="E8143" t="e">
        <f>Table2[[#This Row],[Return]]</f>
        <v>#VALUE!</v>
      </c>
      <c r="F8143">
        <v>8141</v>
      </c>
      <c r="G8143">
        <f t="shared" ca="1" si="144"/>
        <v>-3.4269743829396106E-2</v>
      </c>
    </row>
    <row r="8144" spans="2:7" x14ac:dyDescent="0.2">
      <c r="B8144" s="149"/>
      <c r="C8144" s="61"/>
      <c r="D8144" t="e">
        <f t="shared" si="143"/>
        <v>#DIV/0!</v>
      </c>
      <c r="E8144" t="e">
        <f>Table2[[#This Row],[Return]]</f>
        <v>#VALUE!</v>
      </c>
      <c r="F8144">
        <v>8142</v>
      </c>
      <c r="G8144">
        <f t="shared" ca="1" si="144"/>
        <v>4.8035351825995949E-2</v>
      </c>
    </row>
    <row r="8145" spans="2:7" x14ac:dyDescent="0.2">
      <c r="B8145" s="149"/>
      <c r="C8145" s="61"/>
      <c r="D8145" t="e">
        <f t="shared" si="143"/>
        <v>#DIV/0!</v>
      </c>
      <c r="E8145" t="e">
        <f>Table2[[#This Row],[Return]]</f>
        <v>#VALUE!</v>
      </c>
      <c r="F8145">
        <v>8143</v>
      </c>
      <c r="G8145">
        <f t="shared" ca="1" si="144"/>
        <v>-1.4266777814258991E-3</v>
      </c>
    </row>
    <row r="8146" spans="2:7" x14ac:dyDescent="0.2">
      <c r="B8146" s="149"/>
      <c r="C8146" s="61"/>
      <c r="D8146" t="e">
        <f t="shared" ref="D8146:D8209" si="145">(C8146-C8147)/C8147</f>
        <v>#DIV/0!</v>
      </c>
      <c r="E8146" t="e">
        <f>Table2[[#This Row],[Return]]</f>
        <v>#VALUE!</v>
      </c>
      <c r="F8146">
        <v>8144</v>
      </c>
      <c r="G8146">
        <f t="shared" ca="1" si="144"/>
        <v>3.8170026788503494E-2</v>
      </c>
    </row>
    <row r="8147" spans="2:7" x14ac:dyDescent="0.2">
      <c r="B8147" s="149"/>
      <c r="C8147" s="61"/>
      <c r="D8147" t="e">
        <f t="shared" si="145"/>
        <v>#DIV/0!</v>
      </c>
      <c r="E8147" t="e">
        <f>Table2[[#This Row],[Return]]</f>
        <v>#VALUE!</v>
      </c>
      <c r="F8147">
        <v>8145</v>
      </c>
      <c r="G8147">
        <f t="shared" ca="1" si="144"/>
        <v>4.0218248814872966E-2</v>
      </c>
    </row>
    <row r="8148" spans="2:7" x14ac:dyDescent="0.2">
      <c r="B8148" s="149"/>
      <c r="C8148" s="61"/>
      <c r="D8148" t="e">
        <f t="shared" si="145"/>
        <v>#DIV/0!</v>
      </c>
      <c r="E8148" t="e">
        <f>Table2[[#This Row],[Return]]</f>
        <v>#VALUE!</v>
      </c>
      <c r="F8148">
        <v>8146</v>
      </c>
      <c r="G8148">
        <f t="shared" ca="1" si="144"/>
        <v>-4.0145429026696884E-3</v>
      </c>
    </row>
    <row r="8149" spans="2:7" x14ac:dyDescent="0.2">
      <c r="B8149" s="149"/>
      <c r="C8149" s="61"/>
      <c r="D8149" t="e">
        <f t="shared" si="145"/>
        <v>#DIV/0!</v>
      </c>
      <c r="E8149" t="e">
        <f>Table2[[#This Row],[Return]]</f>
        <v>#VALUE!</v>
      </c>
      <c r="F8149">
        <v>8147</v>
      </c>
      <c r="G8149">
        <f t="shared" ca="1" si="144"/>
        <v>-3.8826877072189901E-3</v>
      </c>
    </row>
    <row r="8150" spans="2:7" x14ac:dyDescent="0.2">
      <c r="B8150" s="149"/>
      <c r="C8150" s="61"/>
      <c r="D8150" t="e">
        <f t="shared" si="145"/>
        <v>#DIV/0!</v>
      </c>
      <c r="E8150" t="e">
        <f>Table2[[#This Row],[Return]]</f>
        <v>#VALUE!</v>
      </c>
      <c r="F8150">
        <v>8148</v>
      </c>
      <c r="G8150">
        <f t="shared" ca="1" si="144"/>
        <v>-4.234411492443247E-2</v>
      </c>
    </row>
    <row r="8151" spans="2:7" x14ac:dyDescent="0.2">
      <c r="B8151" s="149"/>
      <c r="C8151" s="61"/>
      <c r="D8151" t="e">
        <f t="shared" si="145"/>
        <v>#DIV/0!</v>
      </c>
      <c r="E8151" t="e">
        <f>Table2[[#This Row],[Return]]</f>
        <v>#VALUE!</v>
      </c>
      <c r="F8151">
        <v>8149</v>
      </c>
      <c r="G8151">
        <f t="shared" ca="1" si="144"/>
        <v>2.6990757816077668E-3</v>
      </c>
    </row>
    <row r="8152" spans="2:7" x14ac:dyDescent="0.2">
      <c r="B8152" s="149"/>
      <c r="C8152" s="61"/>
      <c r="D8152" t="e">
        <f t="shared" si="145"/>
        <v>#DIV/0!</v>
      </c>
      <c r="E8152" t="e">
        <f>Table2[[#This Row],[Return]]</f>
        <v>#VALUE!</v>
      </c>
      <c r="F8152">
        <v>8150</v>
      </c>
      <c r="G8152">
        <f t="shared" ca="1" si="144"/>
        <v>-7.2100270108725106E-2</v>
      </c>
    </row>
    <row r="8153" spans="2:7" x14ac:dyDescent="0.2">
      <c r="B8153" s="149"/>
      <c r="C8153" s="61"/>
      <c r="D8153" t="e">
        <f t="shared" si="145"/>
        <v>#DIV/0!</v>
      </c>
      <c r="E8153" t="e">
        <f>Table2[[#This Row],[Return]]</f>
        <v>#VALUE!</v>
      </c>
      <c r="F8153">
        <v>8151</v>
      </c>
      <c r="G8153">
        <f t="shared" ca="1" si="144"/>
        <v>-3.7434648336629882E-4</v>
      </c>
    </row>
    <row r="8154" spans="2:7" x14ac:dyDescent="0.2">
      <c r="B8154" s="149"/>
      <c r="C8154" s="61"/>
      <c r="D8154" t="e">
        <f t="shared" si="145"/>
        <v>#DIV/0!</v>
      </c>
      <c r="E8154" t="e">
        <f>Table2[[#This Row],[Return]]</f>
        <v>#VALUE!</v>
      </c>
      <c r="F8154">
        <v>8152</v>
      </c>
      <c r="G8154">
        <f t="shared" ca="1" si="144"/>
        <v>-3.406598282477024E-2</v>
      </c>
    </row>
    <row r="8155" spans="2:7" x14ac:dyDescent="0.2">
      <c r="B8155" s="149"/>
      <c r="C8155" s="61"/>
      <c r="D8155" t="e">
        <f t="shared" si="145"/>
        <v>#DIV/0!</v>
      </c>
      <c r="E8155" t="e">
        <f>Table2[[#This Row],[Return]]</f>
        <v>#VALUE!</v>
      </c>
      <c r="F8155">
        <v>8153</v>
      </c>
      <c r="G8155">
        <f t="shared" ca="1" si="144"/>
        <v>-8.122791860493148E-3</v>
      </c>
    </row>
    <row r="8156" spans="2:7" x14ac:dyDescent="0.2">
      <c r="B8156" s="149"/>
      <c r="C8156" s="61"/>
      <c r="D8156" t="e">
        <f t="shared" si="145"/>
        <v>#DIV/0!</v>
      </c>
      <c r="E8156" t="e">
        <f>Table2[[#This Row],[Return]]</f>
        <v>#VALUE!</v>
      </c>
      <c r="F8156">
        <v>8154</v>
      </c>
      <c r="G8156">
        <f t="shared" ca="1" si="144"/>
        <v>-7.2785382034462026E-2</v>
      </c>
    </row>
    <row r="8157" spans="2:7" x14ac:dyDescent="0.2">
      <c r="B8157" s="149"/>
      <c r="C8157" s="61"/>
      <c r="D8157" t="e">
        <f t="shared" si="145"/>
        <v>#DIV/0!</v>
      </c>
      <c r="E8157" t="e">
        <f>Table2[[#This Row],[Return]]</f>
        <v>#VALUE!</v>
      </c>
      <c r="F8157">
        <v>8155</v>
      </c>
      <c r="G8157">
        <f t="shared" ca="1" si="144"/>
        <v>-5.937559715752389E-3</v>
      </c>
    </row>
    <row r="8158" spans="2:7" x14ac:dyDescent="0.2">
      <c r="B8158" s="149"/>
      <c r="C8158" s="61"/>
      <c r="D8158" t="e">
        <f t="shared" si="145"/>
        <v>#DIV/0!</v>
      </c>
      <c r="E8158" t="e">
        <f>Table2[[#This Row],[Return]]</f>
        <v>#VALUE!</v>
      </c>
      <c r="F8158">
        <v>8156</v>
      </c>
      <c r="G8158">
        <f t="shared" ca="1" si="144"/>
        <v>2.1075212042081307E-2</v>
      </c>
    </row>
    <row r="8159" spans="2:7" x14ac:dyDescent="0.2">
      <c r="B8159" s="149"/>
      <c r="C8159" s="61"/>
      <c r="D8159" t="e">
        <f t="shared" si="145"/>
        <v>#DIV/0!</v>
      </c>
      <c r="E8159" t="e">
        <f>Table2[[#This Row],[Return]]</f>
        <v>#VALUE!</v>
      </c>
      <c r="F8159">
        <v>8157</v>
      </c>
      <c r="G8159">
        <f t="shared" ca="1" si="144"/>
        <v>-1.074629964048076E-2</v>
      </c>
    </row>
    <row r="8160" spans="2:7" x14ac:dyDescent="0.2">
      <c r="B8160" s="149"/>
      <c r="C8160" s="61"/>
      <c r="D8160" t="e">
        <f t="shared" si="145"/>
        <v>#DIV/0!</v>
      </c>
      <c r="E8160" t="e">
        <f>Table2[[#This Row],[Return]]</f>
        <v>#VALUE!</v>
      </c>
      <c r="F8160">
        <v>8158</v>
      </c>
      <c r="G8160">
        <f t="shared" ca="1" si="144"/>
        <v>5.5673257675180818E-2</v>
      </c>
    </row>
    <row r="8161" spans="2:7" x14ac:dyDescent="0.2">
      <c r="B8161" s="149"/>
      <c r="C8161" s="61"/>
      <c r="D8161" t="e">
        <f t="shared" si="145"/>
        <v>#DIV/0!</v>
      </c>
      <c r="E8161" t="e">
        <f>Table2[[#This Row],[Return]]</f>
        <v>#VALUE!</v>
      </c>
      <c r="F8161">
        <v>8159</v>
      </c>
      <c r="G8161">
        <f t="shared" ca="1" si="144"/>
        <v>-1.6638907768159353E-2</v>
      </c>
    </row>
    <row r="8162" spans="2:7" x14ac:dyDescent="0.2">
      <c r="B8162" s="149"/>
      <c r="C8162" s="61"/>
      <c r="D8162" t="e">
        <f t="shared" si="145"/>
        <v>#DIV/0!</v>
      </c>
      <c r="E8162" t="e">
        <f>Table2[[#This Row],[Return]]</f>
        <v>#VALUE!</v>
      </c>
      <c r="F8162">
        <v>8160</v>
      </c>
      <c r="G8162">
        <f t="shared" ca="1" si="144"/>
        <v>-5.3812074949137756E-2</v>
      </c>
    </row>
    <row r="8163" spans="2:7" x14ac:dyDescent="0.2">
      <c r="B8163" s="149"/>
      <c r="C8163" s="61"/>
      <c r="D8163" t="e">
        <f t="shared" si="145"/>
        <v>#DIV/0!</v>
      </c>
      <c r="E8163" t="e">
        <f>Table2[[#This Row],[Return]]</f>
        <v>#VALUE!</v>
      </c>
      <c r="F8163">
        <v>8161</v>
      </c>
      <c r="G8163">
        <f t="shared" ca="1" si="144"/>
        <v>1.4107998792099627E-2</v>
      </c>
    </row>
    <row r="8164" spans="2:7" x14ac:dyDescent="0.2">
      <c r="B8164" s="149"/>
      <c r="C8164" s="61"/>
      <c r="D8164" t="e">
        <f t="shared" si="145"/>
        <v>#DIV/0!</v>
      </c>
      <c r="E8164" t="e">
        <f>Table2[[#This Row],[Return]]</f>
        <v>#VALUE!</v>
      </c>
      <c r="F8164">
        <v>8162</v>
      </c>
      <c r="G8164">
        <f t="shared" ca="1" si="144"/>
        <v>-1.2700799845050853E-2</v>
      </c>
    </row>
    <row r="8165" spans="2:7" x14ac:dyDescent="0.2">
      <c r="B8165" s="149"/>
      <c r="C8165" s="61"/>
      <c r="D8165" t="e">
        <f t="shared" si="145"/>
        <v>#DIV/0!</v>
      </c>
      <c r="E8165" t="e">
        <f>Table2[[#This Row],[Return]]</f>
        <v>#VALUE!</v>
      </c>
      <c r="F8165">
        <v>8163</v>
      </c>
      <c r="G8165">
        <f t="shared" ca="1" si="144"/>
        <v>3.6122255308346826E-2</v>
      </c>
    </row>
    <row r="8166" spans="2:7" x14ac:dyDescent="0.2">
      <c r="B8166" s="149"/>
      <c r="C8166" s="61"/>
      <c r="D8166" t="e">
        <f t="shared" si="145"/>
        <v>#DIV/0!</v>
      </c>
      <c r="E8166" t="e">
        <f>Table2[[#This Row],[Return]]</f>
        <v>#VALUE!</v>
      </c>
      <c r="F8166">
        <v>8164</v>
      </c>
      <c r="G8166">
        <f t="shared" ca="1" si="144"/>
        <v>2.7595056157249852E-2</v>
      </c>
    </row>
    <row r="8167" spans="2:7" x14ac:dyDescent="0.2">
      <c r="B8167" s="149"/>
      <c r="C8167" s="61"/>
      <c r="D8167" t="e">
        <f t="shared" si="145"/>
        <v>#DIV/0!</v>
      </c>
      <c r="E8167" t="e">
        <f>Table2[[#This Row],[Return]]</f>
        <v>#VALUE!</v>
      </c>
      <c r="F8167">
        <v>8165</v>
      </c>
      <c r="G8167">
        <f t="shared" ca="1" si="144"/>
        <v>3.9456865568727503E-2</v>
      </c>
    </row>
    <row r="8168" spans="2:7" x14ac:dyDescent="0.2">
      <c r="B8168" s="149"/>
      <c r="C8168" s="61"/>
      <c r="D8168" t="e">
        <f t="shared" si="145"/>
        <v>#DIV/0!</v>
      </c>
      <c r="E8168" t="e">
        <f>Table2[[#This Row],[Return]]</f>
        <v>#VALUE!</v>
      </c>
      <c r="F8168">
        <v>8166</v>
      </c>
      <c r="G8168">
        <f t="shared" ca="1" si="144"/>
        <v>1.1757098041276351E-2</v>
      </c>
    </row>
    <row r="8169" spans="2:7" x14ac:dyDescent="0.2">
      <c r="B8169" s="149"/>
      <c r="C8169" s="61"/>
      <c r="D8169" t="e">
        <f t="shared" si="145"/>
        <v>#DIV/0!</v>
      </c>
      <c r="E8169" t="e">
        <f>Table2[[#This Row],[Return]]</f>
        <v>#VALUE!</v>
      </c>
      <c r="F8169">
        <v>8167</v>
      </c>
      <c r="G8169">
        <f t="shared" ca="1" si="144"/>
        <v>1.8006007828481011E-3</v>
      </c>
    </row>
    <row r="8170" spans="2:7" x14ac:dyDescent="0.2">
      <c r="B8170" s="149"/>
      <c r="C8170" s="61"/>
      <c r="D8170" t="e">
        <f t="shared" si="145"/>
        <v>#DIV/0!</v>
      </c>
      <c r="E8170" t="e">
        <f>Table2[[#This Row],[Return]]</f>
        <v>#VALUE!</v>
      </c>
      <c r="F8170">
        <v>8168</v>
      </c>
      <c r="G8170">
        <f t="shared" ca="1" si="144"/>
        <v>2.2687921129087324E-2</v>
      </c>
    </row>
    <row r="8171" spans="2:7" x14ac:dyDescent="0.2">
      <c r="B8171" s="149"/>
      <c r="C8171" s="61"/>
      <c r="D8171" t="e">
        <f t="shared" si="145"/>
        <v>#DIV/0!</v>
      </c>
      <c r="E8171" t="e">
        <f>Table2[[#This Row],[Return]]</f>
        <v>#VALUE!</v>
      </c>
      <c r="F8171">
        <v>8169</v>
      </c>
      <c r="G8171">
        <f t="shared" ca="1" si="144"/>
        <v>-5.3140821645718532E-2</v>
      </c>
    </row>
    <row r="8172" spans="2:7" x14ac:dyDescent="0.2">
      <c r="B8172" s="149"/>
      <c r="C8172" s="61"/>
      <c r="D8172" t="e">
        <f t="shared" si="145"/>
        <v>#DIV/0!</v>
      </c>
      <c r="E8172" t="e">
        <f>Table2[[#This Row],[Return]]</f>
        <v>#VALUE!</v>
      </c>
      <c r="F8172">
        <v>8170</v>
      </c>
      <c r="G8172">
        <f t="shared" ca="1" si="144"/>
        <v>1.5107811134010664E-2</v>
      </c>
    </row>
    <row r="8173" spans="2:7" x14ac:dyDescent="0.2">
      <c r="B8173" s="149"/>
      <c r="C8173" s="61"/>
      <c r="D8173" t="e">
        <f t="shared" si="145"/>
        <v>#DIV/0!</v>
      </c>
      <c r="E8173" t="e">
        <f>Table2[[#This Row],[Return]]</f>
        <v>#VALUE!</v>
      </c>
      <c r="F8173">
        <v>8171</v>
      </c>
      <c r="G8173">
        <f t="shared" ca="1" si="144"/>
        <v>-7.8093955485248528E-2</v>
      </c>
    </row>
    <row r="8174" spans="2:7" x14ac:dyDescent="0.2">
      <c r="B8174" s="149"/>
      <c r="C8174" s="61"/>
      <c r="D8174" t="e">
        <f t="shared" si="145"/>
        <v>#DIV/0!</v>
      </c>
      <c r="E8174" t="e">
        <f>Table2[[#This Row],[Return]]</f>
        <v>#VALUE!</v>
      </c>
      <c r="F8174">
        <v>8172</v>
      </c>
      <c r="G8174">
        <f t="shared" ca="1" si="144"/>
        <v>6.2654046713618045E-2</v>
      </c>
    </row>
    <row r="8175" spans="2:7" x14ac:dyDescent="0.2">
      <c r="B8175" s="149"/>
      <c r="C8175" s="61"/>
      <c r="D8175" t="e">
        <f t="shared" si="145"/>
        <v>#DIV/0!</v>
      </c>
      <c r="E8175" t="e">
        <f>Table2[[#This Row],[Return]]</f>
        <v>#VALUE!</v>
      </c>
      <c r="F8175">
        <v>8173</v>
      </c>
      <c r="G8175">
        <f t="shared" ca="1" si="144"/>
        <v>1.554264364165581E-2</v>
      </c>
    </row>
    <row r="8176" spans="2:7" x14ac:dyDescent="0.2">
      <c r="B8176" s="149"/>
      <c r="C8176" s="61"/>
      <c r="D8176" t="e">
        <f t="shared" si="145"/>
        <v>#DIV/0!</v>
      </c>
      <c r="E8176" t="e">
        <f>Table2[[#This Row],[Return]]</f>
        <v>#VALUE!</v>
      </c>
      <c r="F8176">
        <v>8174</v>
      </c>
      <c r="G8176">
        <f t="shared" ca="1" si="144"/>
        <v>-6.2992502589727772E-2</v>
      </c>
    </row>
    <row r="8177" spans="2:7" x14ac:dyDescent="0.2">
      <c r="B8177" s="149"/>
      <c r="C8177" s="61"/>
      <c r="D8177" t="e">
        <f t="shared" si="145"/>
        <v>#DIV/0!</v>
      </c>
      <c r="E8177" t="e">
        <f>Table2[[#This Row],[Return]]</f>
        <v>#VALUE!</v>
      </c>
      <c r="F8177">
        <v>8175</v>
      </c>
      <c r="G8177">
        <f t="shared" ca="1" si="144"/>
        <v>4.4936945861458619E-2</v>
      </c>
    </row>
    <row r="8178" spans="2:7" x14ac:dyDescent="0.2">
      <c r="B8178" s="149"/>
      <c r="C8178" s="61"/>
      <c r="D8178" t="e">
        <f t="shared" si="145"/>
        <v>#DIV/0!</v>
      </c>
      <c r="E8178" t="e">
        <f>Table2[[#This Row],[Return]]</f>
        <v>#VALUE!</v>
      </c>
      <c r="F8178">
        <v>8176</v>
      </c>
      <c r="G8178">
        <f t="shared" ca="1" si="144"/>
        <v>-1.1181538252249578E-2</v>
      </c>
    </row>
    <row r="8179" spans="2:7" x14ac:dyDescent="0.2">
      <c r="B8179" s="149"/>
      <c r="C8179" s="61"/>
      <c r="D8179" t="e">
        <f t="shared" si="145"/>
        <v>#DIV/0!</v>
      </c>
      <c r="E8179" t="e">
        <f>Table2[[#This Row],[Return]]</f>
        <v>#VALUE!</v>
      </c>
      <c r="F8179">
        <v>8177</v>
      </c>
      <c r="G8179">
        <f t="shared" ca="1" si="144"/>
        <v>-1.1565468544857467E-2</v>
      </c>
    </row>
    <row r="8180" spans="2:7" x14ac:dyDescent="0.2">
      <c r="B8180" s="149"/>
      <c r="C8180" s="61"/>
      <c r="D8180" t="e">
        <f t="shared" si="145"/>
        <v>#DIV/0!</v>
      </c>
      <c r="E8180" t="e">
        <f>Table2[[#This Row],[Return]]</f>
        <v>#VALUE!</v>
      </c>
      <c r="F8180">
        <v>8178</v>
      </c>
      <c r="G8180">
        <f t="shared" ca="1" si="144"/>
        <v>1.3155546238094588E-2</v>
      </c>
    </row>
    <row r="8181" spans="2:7" x14ac:dyDescent="0.2">
      <c r="B8181" s="149"/>
      <c r="C8181" s="61"/>
      <c r="D8181" t="e">
        <f t="shared" si="145"/>
        <v>#DIV/0!</v>
      </c>
      <c r="E8181" t="e">
        <f>Table2[[#This Row],[Return]]</f>
        <v>#VALUE!</v>
      </c>
      <c r="F8181">
        <v>8179</v>
      </c>
      <c r="G8181">
        <f t="shared" ca="1" si="144"/>
        <v>4.1819920571089353E-2</v>
      </c>
    </row>
    <row r="8182" spans="2:7" x14ac:dyDescent="0.2">
      <c r="B8182" s="149"/>
      <c r="C8182" s="61"/>
      <c r="D8182" t="e">
        <f t="shared" si="145"/>
        <v>#DIV/0!</v>
      </c>
      <c r="E8182" t="e">
        <f>Table2[[#This Row],[Return]]</f>
        <v>#VALUE!</v>
      </c>
      <c r="F8182">
        <v>8180</v>
      </c>
      <c r="G8182">
        <f t="shared" ca="1" si="144"/>
        <v>7.9431413976895071E-3</v>
      </c>
    </row>
    <row r="8183" spans="2:7" x14ac:dyDescent="0.2">
      <c r="B8183" s="149"/>
      <c r="C8183" s="61"/>
      <c r="D8183" t="e">
        <f t="shared" si="145"/>
        <v>#DIV/0!</v>
      </c>
      <c r="E8183" t="e">
        <f>Table2[[#This Row],[Return]]</f>
        <v>#VALUE!</v>
      </c>
      <c r="F8183">
        <v>8181</v>
      </c>
      <c r="G8183">
        <f t="shared" ca="1" si="144"/>
        <v>2.2149060677070127E-2</v>
      </c>
    </row>
    <row r="8184" spans="2:7" x14ac:dyDescent="0.2">
      <c r="B8184" s="149"/>
      <c r="C8184" s="61"/>
      <c r="D8184" t="e">
        <f t="shared" si="145"/>
        <v>#DIV/0!</v>
      </c>
      <c r="E8184" t="e">
        <f>Table2[[#This Row],[Return]]</f>
        <v>#VALUE!</v>
      </c>
      <c r="F8184">
        <v>8182</v>
      </c>
      <c r="G8184">
        <f t="shared" ca="1" si="144"/>
        <v>6.312942892642739E-4</v>
      </c>
    </row>
    <row r="8185" spans="2:7" x14ac:dyDescent="0.2">
      <c r="B8185" s="149"/>
      <c r="C8185" s="61"/>
      <c r="D8185" t="e">
        <f t="shared" si="145"/>
        <v>#DIV/0!</v>
      </c>
      <c r="E8185" t="e">
        <f>Table2[[#This Row],[Return]]</f>
        <v>#VALUE!</v>
      </c>
      <c r="F8185">
        <v>8183</v>
      </c>
      <c r="G8185">
        <f t="shared" ca="1" si="144"/>
        <v>-2.8319424783198877E-2</v>
      </c>
    </row>
    <row r="8186" spans="2:7" x14ac:dyDescent="0.2">
      <c r="B8186" s="149"/>
      <c r="C8186" s="61"/>
      <c r="D8186" t="e">
        <f t="shared" si="145"/>
        <v>#DIV/0!</v>
      </c>
      <c r="E8186" t="e">
        <f>Table2[[#This Row],[Return]]</f>
        <v>#VALUE!</v>
      </c>
      <c r="F8186">
        <v>8184</v>
      </c>
      <c r="G8186">
        <f t="shared" ca="1" si="144"/>
        <v>4.6985155528473224E-2</v>
      </c>
    </row>
    <row r="8187" spans="2:7" x14ac:dyDescent="0.2">
      <c r="B8187" s="149"/>
      <c r="C8187" s="61"/>
      <c r="D8187" t="e">
        <f t="shared" si="145"/>
        <v>#DIV/0!</v>
      </c>
      <c r="E8187" t="e">
        <f>Table2[[#This Row],[Return]]</f>
        <v>#VALUE!</v>
      </c>
      <c r="F8187">
        <v>8185</v>
      </c>
      <c r="G8187">
        <f t="shared" ca="1" si="144"/>
        <v>9.5129515683821282E-3</v>
      </c>
    </row>
    <row r="8188" spans="2:7" x14ac:dyDescent="0.2">
      <c r="B8188" s="149"/>
      <c r="C8188" s="61"/>
      <c r="D8188" t="e">
        <f t="shared" si="145"/>
        <v>#DIV/0!</v>
      </c>
      <c r="E8188" t="e">
        <f>Table2[[#This Row],[Return]]</f>
        <v>#VALUE!</v>
      </c>
      <c r="F8188">
        <v>8186</v>
      </c>
      <c r="G8188">
        <f t="shared" ca="1" si="144"/>
        <v>-1.2931403524917824E-2</v>
      </c>
    </row>
    <row r="8189" spans="2:7" x14ac:dyDescent="0.2">
      <c r="B8189" s="149"/>
      <c r="C8189" s="61"/>
      <c r="D8189" t="e">
        <f t="shared" si="145"/>
        <v>#DIV/0!</v>
      </c>
      <c r="E8189" t="e">
        <f>Table2[[#This Row],[Return]]</f>
        <v>#VALUE!</v>
      </c>
      <c r="F8189">
        <v>8187</v>
      </c>
      <c r="G8189">
        <f t="shared" ca="1" si="144"/>
        <v>-1.591549262990765E-2</v>
      </c>
    </row>
    <row r="8190" spans="2:7" x14ac:dyDescent="0.2">
      <c r="B8190" s="149"/>
      <c r="C8190" s="61"/>
      <c r="D8190" t="e">
        <f t="shared" si="145"/>
        <v>#DIV/0!</v>
      </c>
      <c r="E8190" t="e">
        <f>Table2[[#This Row],[Return]]</f>
        <v>#VALUE!</v>
      </c>
      <c r="F8190">
        <v>8188</v>
      </c>
      <c r="G8190">
        <f t="shared" ca="1" si="144"/>
        <v>-2.0525793002415433E-2</v>
      </c>
    </row>
    <row r="8191" spans="2:7" x14ac:dyDescent="0.2">
      <c r="B8191" s="149"/>
      <c r="C8191" s="61"/>
      <c r="D8191" t="e">
        <f t="shared" si="145"/>
        <v>#DIV/0!</v>
      </c>
      <c r="E8191" t="e">
        <f>Table2[[#This Row],[Return]]</f>
        <v>#VALUE!</v>
      </c>
      <c r="F8191">
        <v>8189</v>
      </c>
      <c r="G8191">
        <f t="shared" ca="1" si="144"/>
        <v>-1.5973399107008537E-2</v>
      </c>
    </row>
    <row r="8192" spans="2:7" x14ac:dyDescent="0.2">
      <c r="B8192" s="149"/>
      <c r="C8192" s="61"/>
      <c r="D8192" t="e">
        <f t="shared" si="145"/>
        <v>#DIV/0!</v>
      </c>
      <c r="E8192" t="e">
        <f>Table2[[#This Row],[Return]]</f>
        <v>#VALUE!</v>
      </c>
      <c r="F8192">
        <v>8190</v>
      </c>
      <c r="G8192">
        <f t="shared" ca="1" si="144"/>
        <v>-1.8896409817769715E-3</v>
      </c>
    </row>
    <row r="8193" spans="2:7" x14ac:dyDescent="0.2">
      <c r="B8193" s="149"/>
      <c r="C8193" s="61"/>
      <c r="D8193" t="e">
        <f t="shared" si="145"/>
        <v>#DIV/0!</v>
      </c>
      <c r="E8193" t="e">
        <f>Table2[[#This Row],[Return]]</f>
        <v>#VALUE!</v>
      </c>
      <c r="F8193">
        <v>8191</v>
      </c>
      <c r="G8193">
        <f t="shared" ca="1" si="144"/>
        <v>-3.0303588571486337E-2</v>
      </c>
    </row>
    <row r="8194" spans="2:7" x14ac:dyDescent="0.2">
      <c r="B8194" s="149"/>
      <c r="C8194" s="61"/>
      <c r="D8194" t="e">
        <f t="shared" si="145"/>
        <v>#DIV/0!</v>
      </c>
      <c r="E8194" t="e">
        <f>Table2[[#This Row],[Return]]</f>
        <v>#VALUE!</v>
      </c>
      <c r="F8194">
        <v>8192</v>
      </c>
      <c r="G8194">
        <f t="shared" ca="1" si="144"/>
        <v>-1.2439127275223566E-2</v>
      </c>
    </row>
    <row r="8195" spans="2:7" x14ac:dyDescent="0.2">
      <c r="B8195" s="149"/>
      <c r="C8195" s="61"/>
      <c r="D8195" t="e">
        <f t="shared" si="145"/>
        <v>#DIV/0!</v>
      </c>
      <c r="E8195" t="e">
        <f>Table2[[#This Row],[Return]]</f>
        <v>#VALUE!</v>
      </c>
      <c r="F8195">
        <v>8193</v>
      </c>
      <c r="G8195">
        <f t="shared" ref="G8195:G8258" ca="1" si="146">_xlfn.NORM.INV(RAND(),$N$5,$N$6)</f>
        <v>-4.7914426227384711E-2</v>
      </c>
    </row>
    <row r="8196" spans="2:7" x14ac:dyDescent="0.2">
      <c r="B8196" s="149"/>
      <c r="C8196" s="61"/>
      <c r="D8196" t="e">
        <f t="shared" si="145"/>
        <v>#DIV/0!</v>
      </c>
      <c r="E8196" t="e">
        <f>Table2[[#This Row],[Return]]</f>
        <v>#VALUE!</v>
      </c>
      <c r="F8196">
        <v>8194</v>
      </c>
      <c r="G8196">
        <f t="shared" ca="1" si="146"/>
        <v>-6.5883815500086457E-2</v>
      </c>
    </row>
    <row r="8197" spans="2:7" x14ac:dyDescent="0.2">
      <c r="B8197" s="149"/>
      <c r="C8197" s="61"/>
      <c r="D8197" t="e">
        <f t="shared" si="145"/>
        <v>#DIV/0!</v>
      </c>
      <c r="E8197" t="e">
        <f>Table2[[#This Row],[Return]]</f>
        <v>#VALUE!</v>
      </c>
      <c r="F8197">
        <v>8195</v>
      </c>
      <c r="G8197">
        <f t="shared" ca="1" si="146"/>
        <v>1.1777700910801572E-2</v>
      </c>
    </row>
    <row r="8198" spans="2:7" x14ac:dyDescent="0.2">
      <c r="B8198" s="149"/>
      <c r="C8198" s="61"/>
      <c r="D8198" t="e">
        <f t="shared" si="145"/>
        <v>#DIV/0!</v>
      </c>
      <c r="E8198" t="e">
        <f>Table2[[#This Row],[Return]]</f>
        <v>#VALUE!</v>
      </c>
      <c r="F8198">
        <v>8196</v>
      </c>
      <c r="G8198">
        <f t="shared" ca="1" si="146"/>
        <v>7.5782429143377286E-3</v>
      </c>
    </row>
    <row r="8199" spans="2:7" x14ac:dyDescent="0.2">
      <c r="B8199" s="149"/>
      <c r="C8199" s="61"/>
      <c r="D8199" t="e">
        <f t="shared" si="145"/>
        <v>#DIV/0!</v>
      </c>
      <c r="E8199" t="e">
        <f>Table2[[#This Row],[Return]]</f>
        <v>#VALUE!</v>
      </c>
      <c r="F8199">
        <v>8197</v>
      </c>
      <c r="G8199">
        <f t="shared" ca="1" si="146"/>
        <v>-2.8537473972183305E-3</v>
      </c>
    </row>
    <row r="8200" spans="2:7" x14ac:dyDescent="0.2">
      <c r="B8200" s="149"/>
      <c r="C8200" s="61"/>
      <c r="D8200" t="e">
        <f t="shared" si="145"/>
        <v>#DIV/0!</v>
      </c>
      <c r="E8200" t="e">
        <f>Table2[[#This Row],[Return]]</f>
        <v>#VALUE!</v>
      </c>
      <c r="F8200">
        <v>8198</v>
      </c>
      <c r="G8200">
        <f t="shared" ca="1" si="146"/>
        <v>-6.0043873747156355E-2</v>
      </c>
    </row>
    <row r="8201" spans="2:7" x14ac:dyDescent="0.2">
      <c r="B8201" s="149"/>
      <c r="C8201" s="61"/>
      <c r="D8201" t="e">
        <f t="shared" si="145"/>
        <v>#DIV/0!</v>
      </c>
      <c r="E8201" t="e">
        <f>Table2[[#This Row],[Return]]</f>
        <v>#VALUE!</v>
      </c>
      <c r="F8201">
        <v>8199</v>
      </c>
      <c r="G8201">
        <f t="shared" ca="1" si="146"/>
        <v>5.5132036410941797E-2</v>
      </c>
    </row>
    <row r="8202" spans="2:7" x14ac:dyDescent="0.2">
      <c r="B8202" s="149"/>
      <c r="C8202" s="61"/>
      <c r="D8202" t="e">
        <f t="shared" si="145"/>
        <v>#DIV/0!</v>
      </c>
      <c r="E8202" t="e">
        <f>Table2[[#This Row],[Return]]</f>
        <v>#VALUE!</v>
      </c>
      <c r="F8202">
        <v>8200</v>
      </c>
      <c r="G8202">
        <f t="shared" ca="1" si="146"/>
        <v>5.0284849430665524E-2</v>
      </c>
    </row>
    <row r="8203" spans="2:7" x14ac:dyDescent="0.2">
      <c r="B8203" s="149"/>
      <c r="C8203" s="61"/>
      <c r="D8203" t="e">
        <f t="shared" si="145"/>
        <v>#DIV/0!</v>
      </c>
      <c r="E8203" t="e">
        <f>Table2[[#This Row],[Return]]</f>
        <v>#VALUE!</v>
      </c>
      <c r="F8203">
        <v>8201</v>
      </c>
      <c r="G8203">
        <f t="shared" ca="1" si="146"/>
        <v>-1.8202019656645738E-2</v>
      </c>
    </row>
    <row r="8204" spans="2:7" x14ac:dyDescent="0.2">
      <c r="B8204" s="149"/>
      <c r="C8204" s="61"/>
      <c r="D8204" t="e">
        <f t="shared" si="145"/>
        <v>#DIV/0!</v>
      </c>
      <c r="E8204" t="e">
        <f>Table2[[#This Row],[Return]]</f>
        <v>#VALUE!</v>
      </c>
      <c r="F8204">
        <v>8202</v>
      </c>
      <c r="G8204">
        <f t="shared" ca="1" si="146"/>
        <v>-1.0071634444012182E-2</v>
      </c>
    </row>
    <row r="8205" spans="2:7" x14ac:dyDescent="0.2">
      <c r="B8205" s="149"/>
      <c r="C8205" s="61"/>
      <c r="D8205" t="e">
        <f t="shared" si="145"/>
        <v>#DIV/0!</v>
      </c>
      <c r="E8205" t="e">
        <f>Table2[[#This Row],[Return]]</f>
        <v>#VALUE!</v>
      </c>
      <c r="F8205">
        <v>8203</v>
      </c>
      <c r="G8205">
        <f t="shared" ca="1" si="146"/>
        <v>-2.0561666248410524E-2</v>
      </c>
    </row>
    <row r="8206" spans="2:7" x14ac:dyDescent="0.2">
      <c r="B8206" s="149"/>
      <c r="C8206" s="61"/>
      <c r="D8206" t="e">
        <f t="shared" si="145"/>
        <v>#DIV/0!</v>
      </c>
      <c r="E8206" t="e">
        <f>Table2[[#This Row],[Return]]</f>
        <v>#VALUE!</v>
      </c>
      <c r="F8206">
        <v>8204</v>
      </c>
      <c r="G8206">
        <f t="shared" ca="1" si="146"/>
        <v>2.3107703727054323E-2</v>
      </c>
    </row>
    <row r="8207" spans="2:7" x14ac:dyDescent="0.2">
      <c r="B8207" s="149"/>
      <c r="C8207" s="61"/>
      <c r="D8207" t="e">
        <f t="shared" si="145"/>
        <v>#DIV/0!</v>
      </c>
      <c r="E8207" t="e">
        <f>Table2[[#This Row],[Return]]</f>
        <v>#VALUE!</v>
      </c>
      <c r="F8207">
        <v>8205</v>
      </c>
      <c r="G8207">
        <f t="shared" ca="1" si="146"/>
        <v>-3.0539905259271928E-3</v>
      </c>
    </row>
    <row r="8208" spans="2:7" x14ac:dyDescent="0.2">
      <c r="B8208" s="149"/>
      <c r="C8208" s="61"/>
      <c r="D8208" t="e">
        <f t="shared" si="145"/>
        <v>#DIV/0!</v>
      </c>
      <c r="E8208" t="e">
        <f>Table2[[#This Row],[Return]]</f>
        <v>#VALUE!</v>
      </c>
      <c r="F8208">
        <v>8206</v>
      </c>
      <c r="G8208">
        <f t="shared" ca="1" si="146"/>
        <v>1.5495471766298887E-2</v>
      </c>
    </row>
    <row r="8209" spans="2:7" x14ac:dyDescent="0.2">
      <c r="B8209" s="149"/>
      <c r="C8209" s="61"/>
      <c r="D8209" t="e">
        <f t="shared" si="145"/>
        <v>#DIV/0!</v>
      </c>
      <c r="E8209" t="e">
        <f>Table2[[#This Row],[Return]]</f>
        <v>#VALUE!</v>
      </c>
      <c r="F8209">
        <v>8207</v>
      </c>
      <c r="G8209">
        <f t="shared" ca="1" si="146"/>
        <v>-1.9369680657806726E-2</v>
      </c>
    </row>
    <row r="8210" spans="2:7" x14ac:dyDescent="0.2">
      <c r="B8210" s="149"/>
      <c r="C8210" s="61"/>
      <c r="D8210" t="e">
        <f t="shared" ref="D8210:D8273" si="147">(C8210-C8211)/C8211</f>
        <v>#DIV/0!</v>
      </c>
      <c r="E8210" t="e">
        <f>Table2[[#This Row],[Return]]</f>
        <v>#VALUE!</v>
      </c>
      <c r="F8210">
        <v>8208</v>
      </c>
      <c r="G8210">
        <f t="shared" ca="1" si="146"/>
        <v>-5.8960933288939629E-2</v>
      </c>
    </row>
    <row r="8211" spans="2:7" x14ac:dyDescent="0.2">
      <c r="B8211" s="149"/>
      <c r="C8211" s="61"/>
      <c r="D8211" t="e">
        <f t="shared" si="147"/>
        <v>#DIV/0!</v>
      </c>
      <c r="E8211" t="e">
        <f>Table2[[#This Row],[Return]]</f>
        <v>#VALUE!</v>
      </c>
      <c r="F8211">
        <v>8209</v>
      </c>
      <c r="G8211">
        <f t="shared" ca="1" si="146"/>
        <v>-8.6558292507342233E-2</v>
      </c>
    </row>
    <row r="8212" spans="2:7" x14ac:dyDescent="0.2">
      <c r="B8212" s="149"/>
      <c r="C8212" s="61"/>
      <c r="D8212" t="e">
        <f t="shared" si="147"/>
        <v>#DIV/0!</v>
      </c>
      <c r="E8212" t="e">
        <f>Table2[[#This Row],[Return]]</f>
        <v>#VALUE!</v>
      </c>
      <c r="F8212">
        <v>8210</v>
      </c>
      <c r="G8212">
        <f t="shared" ca="1" si="146"/>
        <v>3.1330541363395595E-2</v>
      </c>
    </row>
    <row r="8213" spans="2:7" x14ac:dyDescent="0.2">
      <c r="B8213" s="149"/>
      <c r="C8213" s="61"/>
      <c r="D8213" t="e">
        <f t="shared" si="147"/>
        <v>#DIV/0!</v>
      </c>
      <c r="E8213" t="e">
        <f>Table2[[#This Row],[Return]]</f>
        <v>#VALUE!</v>
      </c>
      <c r="F8213">
        <v>8211</v>
      </c>
      <c r="G8213">
        <f t="shared" ca="1" si="146"/>
        <v>2.3062474031043459E-3</v>
      </c>
    </row>
    <row r="8214" spans="2:7" x14ac:dyDescent="0.2">
      <c r="B8214" s="149"/>
      <c r="C8214" s="61"/>
      <c r="D8214" t="e">
        <f t="shared" si="147"/>
        <v>#DIV/0!</v>
      </c>
      <c r="E8214" t="e">
        <f>Table2[[#This Row],[Return]]</f>
        <v>#VALUE!</v>
      </c>
      <c r="F8214">
        <v>8212</v>
      </c>
      <c r="G8214">
        <f t="shared" ca="1" si="146"/>
        <v>7.7834702730528615E-2</v>
      </c>
    </row>
    <row r="8215" spans="2:7" x14ac:dyDescent="0.2">
      <c r="B8215" s="149"/>
      <c r="C8215" s="61"/>
      <c r="D8215" t="e">
        <f t="shared" si="147"/>
        <v>#DIV/0!</v>
      </c>
      <c r="E8215" t="e">
        <f>Table2[[#This Row],[Return]]</f>
        <v>#VALUE!</v>
      </c>
      <c r="F8215">
        <v>8213</v>
      </c>
      <c r="G8215">
        <f t="shared" ca="1" si="146"/>
        <v>-1.1056894016764794E-2</v>
      </c>
    </row>
    <row r="8216" spans="2:7" x14ac:dyDescent="0.2">
      <c r="B8216" s="149"/>
      <c r="C8216" s="61"/>
      <c r="D8216" t="e">
        <f t="shared" si="147"/>
        <v>#DIV/0!</v>
      </c>
      <c r="E8216" t="e">
        <f>Table2[[#This Row],[Return]]</f>
        <v>#VALUE!</v>
      </c>
      <c r="F8216">
        <v>8214</v>
      </c>
      <c r="G8216">
        <f t="shared" ca="1" si="146"/>
        <v>9.3812834917403776E-2</v>
      </c>
    </row>
    <row r="8217" spans="2:7" x14ac:dyDescent="0.2">
      <c r="B8217" s="149"/>
      <c r="C8217" s="61"/>
      <c r="D8217" t="e">
        <f t="shared" si="147"/>
        <v>#DIV/0!</v>
      </c>
      <c r="E8217" t="e">
        <f>Table2[[#This Row],[Return]]</f>
        <v>#VALUE!</v>
      </c>
      <c r="F8217">
        <v>8215</v>
      </c>
      <c r="G8217">
        <f t="shared" ca="1" si="146"/>
        <v>-1.8812257379546182E-2</v>
      </c>
    </row>
    <row r="8218" spans="2:7" x14ac:dyDescent="0.2">
      <c r="B8218" s="149"/>
      <c r="C8218" s="61"/>
      <c r="D8218" t="e">
        <f t="shared" si="147"/>
        <v>#DIV/0!</v>
      </c>
      <c r="E8218" t="e">
        <f>Table2[[#This Row],[Return]]</f>
        <v>#VALUE!</v>
      </c>
      <c r="F8218">
        <v>8216</v>
      </c>
      <c r="G8218">
        <f t="shared" ca="1" si="146"/>
        <v>-0.10117938731454446</v>
      </c>
    </row>
    <row r="8219" spans="2:7" x14ac:dyDescent="0.2">
      <c r="B8219" s="149"/>
      <c r="C8219" s="61"/>
      <c r="D8219" t="e">
        <f t="shared" si="147"/>
        <v>#DIV/0!</v>
      </c>
      <c r="E8219" t="e">
        <f>Table2[[#This Row],[Return]]</f>
        <v>#VALUE!</v>
      </c>
      <c r="F8219">
        <v>8217</v>
      </c>
      <c r="G8219">
        <f t="shared" ca="1" si="146"/>
        <v>-3.2812159920147251E-2</v>
      </c>
    </row>
    <row r="8220" spans="2:7" x14ac:dyDescent="0.2">
      <c r="B8220" s="149"/>
      <c r="C8220" s="61"/>
      <c r="D8220" t="e">
        <f t="shared" si="147"/>
        <v>#DIV/0!</v>
      </c>
      <c r="E8220" t="e">
        <f>Table2[[#This Row],[Return]]</f>
        <v>#VALUE!</v>
      </c>
      <c r="F8220">
        <v>8218</v>
      </c>
      <c r="G8220">
        <f t="shared" ca="1" si="146"/>
        <v>2.5417221310845724E-2</v>
      </c>
    </row>
    <row r="8221" spans="2:7" x14ac:dyDescent="0.2">
      <c r="B8221" s="149"/>
      <c r="C8221" s="61"/>
      <c r="D8221" t="e">
        <f t="shared" si="147"/>
        <v>#DIV/0!</v>
      </c>
      <c r="E8221" t="e">
        <f>Table2[[#This Row],[Return]]</f>
        <v>#VALUE!</v>
      </c>
      <c r="F8221">
        <v>8219</v>
      </c>
      <c r="G8221">
        <f t="shared" ca="1" si="146"/>
        <v>-3.0725862119713055E-3</v>
      </c>
    </row>
    <row r="8222" spans="2:7" x14ac:dyDescent="0.2">
      <c r="B8222" s="149"/>
      <c r="C8222" s="61"/>
      <c r="D8222" t="e">
        <f t="shared" si="147"/>
        <v>#DIV/0!</v>
      </c>
      <c r="E8222" t="e">
        <f>Table2[[#This Row],[Return]]</f>
        <v>#VALUE!</v>
      </c>
      <c r="F8222">
        <v>8220</v>
      </c>
      <c r="G8222">
        <f t="shared" ca="1" si="146"/>
        <v>-1.3818464219682827E-2</v>
      </c>
    </row>
    <row r="8223" spans="2:7" x14ac:dyDescent="0.2">
      <c r="B8223" s="149"/>
      <c r="C8223" s="61"/>
      <c r="D8223" t="e">
        <f t="shared" si="147"/>
        <v>#DIV/0!</v>
      </c>
      <c r="E8223" t="e">
        <f>Table2[[#This Row],[Return]]</f>
        <v>#VALUE!</v>
      </c>
      <c r="F8223">
        <v>8221</v>
      </c>
      <c r="G8223">
        <f t="shared" ca="1" si="146"/>
        <v>-4.0315799065504263E-3</v>
      </c>
    </row>
    <row r="8224" spans="2:7" x14ac:dyDescent="0.2">
      <c r="B8224" s="149"/>
      <c r="C8224" s="61"/>
      <c r="D8224" t="e">
        <f t="shared" si="147"/>
        <v>#DIV/0!</v>
      </c>
      <c r="E8224" t="e">
        <f>Table2[[#This Row],[Return]]</f>
        <v>#VALUE!</v>
      </c>
      <c r="F8224">
        <v>8222</v>
      </c>
      <c r="G8224">
        <f t="shared" ca="1" si="146"/>
        <v>1.9750862057265853E-2</v>
      </c>
    </row>
    <row r="8225" spans="2:7" x14ac:dyDescent="0.2">
      <c r="B8225" s="149"/>
      <c r="C8225" s="61"/>
      <c r="D8225" t="e">
        <f t="shared" si="147"/>
        <v>#DIV/0!</v>
      </c>
      <c r="E8225" t="e">
        <f>Table2[[#This Row],[Return]]</f>
        <v>#VALUE!</v>
      </c>
      <c r="F8225">
        <v>8223</v>
      </c>
      <c r="G8225">
        <f t="shared" ca="1" si="146"/>
        <v>-5.4693347193970426E-2</v>
      </c>
    </row>
    <row r="8226" spans="2:7" x14ac:dyDescent="0.2">
      <c r="B8226" s="149"/>
      <c r="C8226" s="61"/>
      <c r="D8226" t="e">
        <f t="shared" si="147"/>
        <v>#DIV/0!</v>
      </c>
      <c r="E8226" t="e">
        <f>Table2[[#This Row],[Return]]</f>
        <v>#VALUE!</v>
      </c>
      <c r="F8226">
        <v>8224</v>
      </c>
      <c r="G8226">
        <f t="shared" ca="1" si="146"/>
        <v>2.1286413312581458E-2</v>
      </c>
    </row>
    <row r="8227" spans="2:7" x14ac:dyDescent="0.2">
      <c r="B8227" s="149"/>
      <c r="C8227" s="61"/>
      <c r="D8227" t="e">
        <f t="shared" si="147"/>
        <v>#DIV/0!</v>
      </c>
      <c r="E8227" t="e">
        <f>Table2[[#This Row],[Return]]</f>
        <v>#VALUE!</v>
      </c>
      <c r="F8227">
        <v>8225</v>
      </c>
      <c r="G8227">
        <f t="shared" ca="1" si="146"/>
        <v>-2.3951984420753619E-2</v>
      </c>
    </row>
    <row r="8228" spans="2:7" x14ac:dyDescent="0.2">
      <c r="B8228" s="149"/>
      <c r="C8228" s="61"/>
      <c r="D8228" t="e">
        <f t="shared" si="147"/>
        <v>#DIV/0!</v>
      </c>
      <c r="E8228" t="e">
        <f>Table2[[#This Row],[Return]]</f>
        <v>#VALUE!</v>
      </c>
      <c r="F8228">
        <v>8226</v>
      </c>
      <c r="G8228">
        <f t="shared" ca="1" si="146"/>
        <v>1.6362712852816267E-2</v>
      </c>
    </row>
    <row r="8229" spans="2:7" x14ac:dyDescent="0.2">
      <c r="B8229" s="149"/>
      <c r="C8229" s="61"/>
      <c r="D8229" t="e">
        <f t="shared" si="147"/>
        <v>#DIV/0!</v>
      </c>
      <c r="E8229" t="e">
        <f>Table2[[#This Row],[Return]]</f>
        <v>#VALUE!</v>
      </c>
      <c r="F8229">
        <v>8227</v>
      </c>
      <c r="G8229">
        <f t="shared" ca="1" si="146"/>
        <v>-3.3406494356730432E-2</v>
      </c>
    </row>
    <row r="8230" spans="2:7" x14ac:dyDescent="0.2">
      <c r="B8230" s="149"/>
      <c r="C8230" s="61"/>
      <c r="D8230" t="e">
        <f t="shared" si="147"/>
        <v>#DIV/0!</v>
      </c>
      <c r="E8230" t="e">
        <f>Table2[[#This Row],[Return]]</f>
        <v>#VALUE!</v>
      </c>
      <c r="F8230">
        <v>8228</v>
      </c>
      <c r="G8230">
        <f t="shared" ca="1" si="146"/>
        <v>2.929136832722622E-2</v>
      </c>
    </row>
    <row r="8231" spans="2:7" x14ac:dyDescent="0.2">
      <c r="B8231" s="149"/>
      <c r="C8231" s="61"/>
      <c r="D8231" t="e">
        <f t="shared" si="147"/>
        <v>#DIV/0!</v>
      </c>
      <c r="E8231" t="e">
        <f>Table2[[#This Row],[Return]]</f>
        <v>#VALUE!</v>
      </c>
      <c r="F8231">
        <v>8229</v>
      </c>
      <c r="G8231">
        <f t="shared" ca="1" si="146"/>
        <v>-2.7215720709242532E-2</v>
      </c>
    </row>
    <row r="8232" spans="2:7" x14ac:dyDescent="0.2">
      <c r="B8232" s="149"/>
      <c r="C8232" s="61"/>
      <c r="D8232" t="e">
        <f t="shared" si="147"/>
        <v>#DIV/0!</v>
      </c>
      <c r="E8232" t="e">
        <f>Table2[[#This Row],[Return]]</f>
        <v>#VALUE!</v>
      </c>
      <c r="F8232">
        <v>8230</v>
      </c>
      <c r="G8232">
        <f t="shared" ca="1" si="146"/>
        <v>-2.4046981453185482E-3</v>
      </c>
    </row>
    <row r="8233" spans="2:7" x14ac:dyDescent="0.2">
      <c r="B8233" s="149"/>
      <c r="C8233" s="61"/>
      <c r="D8233" t="e">
        <f t="shared" si="147"/>
        <v>#DIV/0!</v>
      </c>
      <c r="E8233" t="e">
        <f>Table2[[#This Row],[Return]]</f>
        <v>#VALUE!</v>
      </c>
      <c r="F8233">
        <v>8231</v>
      </c>
      <c r="G8233">
        <f t="shared" ca="1" si="146"/>
        <v>9.7174647659776202E-3</v>
      </c>
    </row>
    <row r="8234" spans="2:7" x14ac:dyDescent="0.2">
      <c r="B8234" s="149"/>
      <c r="C8234" s="61"/>
      <c r="D8234" t="e">
        <f t="shared" si="147"/>
        <v>#DIV/0!</v>
      </c>
      <c r="E8234" t="e">
        <f>Table2[[#This Row],[Return]]</f>
        <v>#VALUE!</v>
      </c>
      <c r="F8234">
        <v>8232</v>
      </c>
      <c r="G8234">
        <f t="shared" ca="1" si="146"/>
        <v>-1.3568487204874363E-2</v>
      </c>
    </row>
    <row r="8235" spans="2:7" x14ac:dyDescent="0.2">
      <c r="B8235" s="149"/>
      <c r="C8235" s="61"/>
      <c r="D8235" t="e">
        <f t="shared" si="147"/>
        <v>#DIV/0!</v>
      </c>
      <c r="E8235" t="e">
        <f>Table2[[#This Row],[Return]]</f>
        <v>#VALUE!</v>
      </c>
      <c r="F8235">
        <v>8233</v>
      </c>
      <c r="G8235">
        <f t="shared" ca="1" si="146"/>
        <v>-7.4899350911418944E-2</v>
      </c>
    </row>
    <row r="8236" spans="2:7" x14ac:dyDescent="0.2">
      <c r="B8236" s="149"/>
      <c r="C8236" s="61"/>
      <c r="D8236" t="e">
        <f t="shared" si="147"/>
        <v>#DIV/0!</v>
      </c>
      <c r="E8236" t="e">
        <f>Table2[[#This Row],[Return]]</f>
        <v>#VALUE!</v>
      </c>
      <c r="F8236">
        <v>8234</v>
      </c>
      <c r="G8236">
        <f t="shared" ca="1" si="146"/>
        <v>7.7955635934230062E-3</v>
      </c>
    </row>
    <row r="8237" spans="2:7" x14ac:dyDescent="0.2">
      <c r="B8237" s="149"/>
      <c r="C8237" s="61"/>
      <c r="D8237" t="e">
        <f t="shared" si="147"/>
        <v>#DIV/0!</v>
      </c>
      <c r="E8237" t="e">
        <f>Table2[[#This Row],[Return]]</f>
        <v>#VALUE!</v>
      </c>
      <c r="F8237">
        <v>8235</v>
      </c>
      <c r="G8237">
        <f t="shared" ca="1" si="146"/>
        <v>-5.7193240815785237E-2</v>
      </c>
    </row>
    <row r="8238" spans="2:7" x14ac:dyDescent="0.2">
      <c r="B8238" s="149"/>
      <c r="C8238" s="61"/>
      <c r="D8238" t="e">
        <f t="shared" si="147"/>
        <v>#DIV/0!</v>
      </c>
      <c r="E8238" t="e">
        <f>Table2[[#This Row],[Return]]</f>
        <v>#VALUE!</v>
      </c>
      <c r="F8238">
        <v>8236</v>
      </c>
      <c r="G8238">
        <f t="shared" ca="1" si="146"/>
        <v>-2.5917936031261277E-2</v>
      </c>
    </row>
    <row r="8239" spans="2:7" x14ac:dyDescent="0.2">
      <c r="B8239" s="149"/>
      <c r="C8239" s="61"/>
      <c r="D8239" t="e">
        <f t="shared" si="147"/>
        <v>#DIV/0!</v>
      </c>
      <c r="E8239" t="e">
        <f>Table2[[#This Row],[Return]]</f>
        <v>#VALUE!</v>
      </c>
      <c r="F8239">
        <v>8237</v>
      </c>
      <c r="G8239">
        <f t="shared" ca="1" si="146"/>
        <v>-6.4279182292263787E-2</v>
      </c>
    </row>
    <row r="8240" spans="2:7" x14ac:dyDescent="0.2">
      <c r="B8240" s="149"/>
      <c r="C8240" s="61"/>
      <c r="D8240" t="e">
        <f t="shared" si="147"/>
        <v>#DIV/0!</v>
      </c>
      <c r="E8240" t="e">
        <f>Table2[[#This Row],[Return]]</f>
        <v>#VALUE!</v>
      </c>
      <c r="F8240">
        <v>8238</v>
      </c>
      <c r="G8240">
        <f t="shared" ca="1" si="146"/>
        <v>-6.0632601147133564E-2</v>
      </c>
    </row>
    <row r="8241" spans="2:7" x14ac:dyDescent="0.2">
      <c r="B8241" s="149"/>
      <c r="C8241" s="61"/>
      <c r="D8241" t="e">
        <f t="shared" si="147"/>
        <v>#DIV/0!</v>
      </c>
      <c r="E8241" t="e">
        <f>Table2[[#This Row],[Return]]</f>
        <v>#VALUE!</v>
      </c>
      <c r="F8241">
        <v>8239</v>
      </c>
      <c r="G8241">
        <f t="shared" ca="1" si="146"/>
        <v>-3.8161282560914063E-2</v>
      </c>
    </row>
    <row r="8242" spans="2:7" x14ac:dyDescent="0.2">
      <c r="B8242" s="149"/>
      <c r="C8242" s="61"/>
      <c r="D8242" t="e">
        <f t="shared" si="147"/>
        <v>#DIV/0!</v>
      </c>
      <c r="E8242" t="e">
        <f>Table2[[#This Row],[Return]]</f>
        <v>#VALUE!</v>
      </c>
      <c r="F8242">
        <v>8240</v>
      </c>
      <c r="G8242">
        <f t="shared" ca="1" si="146"/>
        <v>-2.1771658799596832E-2</v>
      </c>
    </row>
    <row r="8243" spans="2:7" x14ac:dyDescent="0.2">
      <c r="B8243" s="149"/>
      <c r="C8243" s="61"/>
      <c r="D8243" t="e">
        <f t="shared" si="147"/>
        <v>#DIV/0!</v>
      </c>
      <c r="E8243" t="e">
        <f>Table2[[#This Row],[Return]]</f>
        <v>#VALUE!</v>
      </c>
      <c r="F8243">
        <v>8241</v>
      </c>
      <c r="G8243">
        <f t="shared" ca="1" si="146"/>
        <v>-4.9439580457392843E-2</v>
      </c>
    </row>
    <row r="8244" spans="2:7" x14ac:dyDescent="0.2">
      <c r="B8244" s="149"/>
      <c r="C8244" s="61"/>
      <c r="D8244" t="e">
        <f t="shared" si="147"/>
        <v>#DIV/0!</v>
      </c>
      <c r="E8244" t="e">
        <f>Table2[[#This Row],[Return]]</f>
        <v>#VALUE!</v>
      </c>
      <c r="F8244">
        <v>8242</v>
      </c>
      <c r="G8244">
        <f t="shared" ca="1" si="146"/>
        <v>4.3671235143349675E-2</v>
      </c>
    </row>
    <row r="8245" spans="2:7" x14ac:dyDescent="0.2">
      <c r="B8245" s="149"/>
      <c r="C8245" s="61"/>
      <c r="D8245" t="e">
        <f t="shared" si="147"/>
        <v>#DIV/0!</v>
      </c>
      <c r="E8245" t="e">
        <f>Table2[[#This Row],[Return]]</f>
        <v>#VALUE!</v>
      </c>
      <c r="F8245">
        <v>8243</v>
      </c>
      <c r="G8245">
        <f t="shared" ca="1" si="146"/>
        <v>3.3559446425087402E-2</v>
      </c>
    </row>
    <row r="8246" spans="2:7" x14ac:dyDescent="0.2">
      <c r="B8246" s="149"/>
      <c r="C8246" s="61"/>
      <c r="D8246" t="e">
        <f t="shared" si="147"/>
        <v>#DIV/0!</v>
      </c>
      <c r="E8246" t="e">
        <f>Table2[[#This Row],[Return]]</f>
        <v>#VALUE!</v>
      </c>
      <c r="F8246">
        <v>8244</v>
      </c>
      <c r="G8246">
        <f t="shared" ca="1" si="146"/>
        <v>-3.5961450807019072E-3</v>
      </c>
    </row>
    <row r="8247" spans="2:7" x14ac:dyDescent="0.2">
      <c r="B8247" s="149"/>
      <c r="C8247" s="61"/>
      <c r="D8247" t="e">
        <f t="shared" si="147"/>
        <v>#DIV/0!</v>
      </c>
      <c r="E8247" t="e">
        <f>Table2[[#This Row],[Return]]</f>
        <v>#VALUE!</v>
      </c>
      <c r="F8247">
        <v>8245</v>
      </c>
      <c r="G8247">
        <f t="shared" ca="1" si="146"/>
        <v>-5.6454919874034011E-3</v>
      </c>
    </row>
    <row r="8248" spans="2:7" x14ac:dyDescent="0.2">
      <c r="B8248" s="149"/>
      <c r="C8248" s="61"/>
      <c r="D8248" t="e">
        <f t="shared" si="147"/>
        <v>#DIV/0!</v>
      </c>
      <c r="E8248" t="e">
        <f>Table2[[#This Row],[Return]]</f>
        <v>#VALUE!</v>
      </c>
      <c r="F8248">
        <v>8246</v>
      </c>
      <c r="G8248">
        <f t="shared" ca="1" si="146"/>
        <v>1.5652141556600885E-2</v>
      </c>
    </row>
    <row r="8249" spans="2:7" x14ac:dyDescent="0.2">
      <c r="B8249" s="149"/>
      <c r="C8249" s="61"/>
      <c r="D8249" t="e">
        <f t="shared" si="147"/>
        <v>#DIV/0!</v>
      </c>
      <c r="E8249" t="e">
        <f>Table2[[#This Row],[Return]]</f>
        <v>#VALUE!</v>
      </c>
      <c r="F8249">
        <v>8247</v>
      </c>
      <c r="G8249">
        <f t="shared" ca="1" si="146"/>
        <v>5.4730878464267788E-2</v>
      </c>
    </row>
    <row r="8250" spans="2:7" x14ac:dyDescent="0.2">
      <c r="B8250" s="149"/>
      <c r="C8250" s="61"/>
      <c r="D8250" t="e">
        <f t="shared" si="147"/>
        <v>#DIV/0!</v>
      </c>
      <c r="E8250" t="e">
        <f>Table2[[#This Row],[Return]]</f>
        <v>#VALUE!</v>
      </c>
      <c r="F8250">
        <v>8248</v>
      </c>
      <c r="G8250">
        <f t="shared" ca="1" si="146"/>
        <v>2.9875155825182506E-2</v>
      </c>
    </row>
    <row r="8251" spans="2:7" x14ac:dyDescent="0.2">
      <c r="B8251" s="149"/>
      <c r="C8251" s="61"/>
      <c r="D8251" t="e">
        <f t="shared" si="147"/>
        <v>#DIV/0!</v>
      </c>
      <c r="E8251" t="e">
        <f>Table2[[#This Row],[Return]]</f>
        <v>#VALUE!</v>
      </c>
      <c r="F8251">
        <v>8249</v>
      </c>
      <c r="G8251">
        <f t="shared" ca="1" si="146"/>
        <v>3.5833741633291748E-2</v>
      </c>
    </row>
    <row r="8252" spans="2:7" x14ac:dyDescent="0.2">
      <c r="B8252" s="149"/>
      <c r="C8252" s="61"/>
      <c r="D8252" t="e">
        <f t="shared" si="147"/>
        <v>#DIV/0!</v>
      </c>
      <c r="E8252" t="e">
        <f>Table2[[#This Row],[Return]]</f>
        <v>#VALUE!</v>
      </c>
      <c r="F8252">
        <v>8250</v>
      </c>
      <c r="G8252">
        <f t="shared" ca="1" si="146"/>
        <v>1.4658680377176219E-2</v>
      </c>
    </row>
    <row r="8253" spans="2:7" x14ac:dyDescent="0.2">
      <c r="B8253" s="149"/>
      <c r="C8253" s="61"/>
      <c r="D8253" t="e">
        <f t="shared" si="147"/>
        <v>#DIV/0!</v>
      </c>
      <c r="E8253" t="e">
        <f>Table2[[#This Row],[Return]]</f>
        <v>#VALUE!</v>
      </c>
      <c r="F8253">
        <v>8251</v>
      </c>
      <c r="G8253">
        <f t="shared" ca="1" si="146"/>
        <v>-1.0784851298997352E-3</v>
      </c>
    </row>
    <row r="8254" spans="2:7" x14ac:dyDescent="0.2">
      <c r="B8254" s="149"/>
      <c r="C8254" s="61"/>
      <c r="D8254" t="e">
        <f t="shared" si="147"/>
        <v>#DIV/0!</v>
      </c>
      <c r="E8254" t="e">
        <f>Table2[[#This Row],[Return]]</f>
        <v>#VALUE!</v>
      </c>
      <c r="F8254">
        <v>8252</v>
      </c>
      <c r="G8254">
        <f t="shared" ca="1" si="146"/>
        <v>-7.9664694028331984E-2</v>
      </c>
    </row>
    <row r="8255" spans="2:7" x14ac:dyDescent="0.2">
      <c r="B8255" s="149"/>
      <c r="C8255" s="61"/>
      <c r="D8255" t="e">
        <f t="shared" si="147"/>
        <v>#DIV/0!</v>
      </c>
      <c r="E8255" t="e">
        <f>Table2[[#This Row],[Return]]</f>
        <v>#VALUE!</v>
      </c>
      <c r="F8255">
        <v>8253</v>
      </c>
      <c r="G8255">
        <f t="shared" ca="1" si="146"/>
        <v>-2.1093745217729776E-2</v>
      </c>
    </row>
    <row r="8256" spans="2:7" x14ac:dyDescent="0.2">
      <c r="B8256" s="149"/>
      <c r="C8256" s="61"/>
      <c r="D8256" t="e">
        <f t="shared" si="147"/>
        <v>#DIV/0!</v>
      </c>
      <c r="E8256" t="e">
        <f>Table2[[#This Row],[Return]]</f>
        <v>#VALUE!</v>
      </c>
      <c r="F8256">
        <v>8254</v>
      </c>
      <c r="G8256">
        <f t="shared" ca="1" si="146"/>
        <v>2.9672031756496547E-2</v>
      </c>
    </row>
    <row r="8257" spans="2:7" x14ac:dyDescent="0.2">
      <c r="B8257" s="149"/>
      <c r="C8257" s="61"/>
      <c r="D8257" t="e">
        <f t="shared" si="147"/>
        <v>#DIV/0!</v>
      </c>
      <c r="E8257" t="e">
        <f>Table2[[#This Row],[Return]]</f>
        <v>#VALUE!</v>
      </c>
      <c r="F8257">
        <v>8255</v>
      </c>
      <c r="G8257">
        <f t="shared" ca="1" si="146"/>
        <v>-4.758338393017382E-2</v>
      </c>
    </row>
    <row r="8258" spans="2:7" x14ac:dyDescent="0.2">
      <c r="B8258" s="149"/>
      <c r="C8258" s="61"/>
      <c r="D8258" t="e">
        <f t="shared" si="147"/>
        <v>#DIV/0!</v>
      </c>
      <c r="E8258" t="e">
        <f>Table2[[#This Row],[Return]]</f>
        <v>#VALUE!</v>
      </c>
      <c r="F8258">
        <v>8256</v>
      </c>
      <c r="G8258">
        <f t="shared" ca="1" si="146"/>
        <v>6.8602584925119503E-2</v>
      </c>
    </row>
    <row r="8259" spans="2:7" x14ac:dyDescent="0.2">
      <c r="B8259" s="149"/>
      <c r="C8259" s="61"/>
      <c r="D8259" t="e">
        <f t="shared" si="147"/>
        <v>#DIV/0!</v>
      </c>
      <c r="E8259" t="e">
        <f>Table2[[#This Row],[Return]]</f>
        <v>#VALUE!</v>
      </c>
      <c r="F8259">
        <v>8257</v>
      </c>
      <c r="G8259">
        <f t="shared" ref="G8259:G8322" ca="1" si="148">_xlfn.NORM.INV(RAND(),$N$5,$N$6)</f>
        <v>-1.3890572675287448E-2</v>
      </c>
    </row>
    <row r="8260" spans="2:7" x14ac:dyDescent="0.2">
      <c r="B8260" s="149"/>
      <c r="C8260" s="61"/>
      <c r="D8260" t="e">
        <f t="shared" si="147"/>
        <v>#DIV/0!</v>
      </c>
      <c r="E8260" t="e">
        <f>Table2[[#This Row],[Return]]</f>
        <v>#VALUE!</v>
      </c>
      <c r="F8260">
        <v>8258</v>
      </c>
      <c r="G8260">
        <f t="shared" ca="1" si="148"/>
        <v>-6.9914465087006161E-2</v>
      </c>
    </row>
    <row r="8261" spans="2:7" x14ac:dyDescent="0.2">
      <c r="B8261" s="149"/>
      <c r="C8261" s="61"/>
      <c r="D8261" t="e">
        <f t="shared" si="147"/>
        <v>#DIV/0!</v>
      </c>
      <c r="E8261" t="e">
        <f>Table2[[#This Row],[Return]]</f>
        <v>#VALUE!</v>
      </c>
      <c r="F8261">
        <v>8259</v>
      </c>
      <c r="G8261">
        <f t="shared" ca="1" si="148"/>
        <v>-2.7065532926502177E-2</v>
      </c>
    </row>
    <row r="8262" spans="2:7" x14ac:dyDescent="0.2">
      <c r="B8262" s="149"/>
      <c r="C8262" s="61"/>
      <c r="D8262" t="e">
        <f t="shared" si="147"/>
        <v>#DIV/0!</v>
      </c>
      <c r="E8262" t="e">
        <f>Table2[[#This Row],[Return]]</f>
        <v>#VALUE!</v>
      </c>
      <c r="F8262">
        <v>8260</v>
      </c>
      <c r="G8262">
        <f t="shared" ca="1" si="148"/>
        <v>-1.0182281062475991E-2</v>
      </c>
    </row>
    <row r="8263" spans="2:7" x14ac:dyDescent="0.2">
      <c r="B8263" s="149"/>
      <c r="C8263" s="61"/>
      <c r="D8263" t="e">
        <f t="shared" si="147"/>
        <v>#DIV/0!</v>
      </c>
      <c r="E8263" t="e">
        <f>Table2[[#This Row],[Return]]</f>
        <v>#VALUE!</v>
      </c>
      <c r="F8263">
        <v>8261</v>
      </c>
      <c r="G8263">
        <f t="shared" ca="1" si="148"/>
        <v>1.2779518191544967E-3</v>
      </c>
    </row>
    <row r="8264" spans="2:7" x14ac:dyDescent="0.2">
      <c r="B8264" s="149"/>
      <c r="C8264" s="61"/>
      <c r="D8264" t="e">
        <f t="shared" si="147"/>
        <v>#DIV/0!</v>
      </c>
      <c r="E8264" t="e">
        <f>Table2[[#This Row],[Return]]</f>
        <v>#VALUE!</v>
      </c>
      <c r="F8264">
        <v>8262</v>
      </c>
      <c r="G8264">
        <f t="shared" ca="1" si="148"/>
        <v>3.3738240826793484E-2</v>
      </c>
    </row>
    <row r="8265" spans="2:7" x14ac:dyDescent="0.2">
      <c r="B8265" s="149"/>
      <c r="C8265" s="61"/>
      <c r="D8265" t="e">
        <f t="shared" si="147"/>
        <v>#DIV/0!</v>
      </c>
      <c r="E8265" t="e">
        <f>Table2[[#This Row],[Return]]</f>
        <v>#VALUE!</v>
      </c>
      <c r="F8265">
        <v>8263</v>
      </c>
      <c r="G8265">
        <f t="shared" ca="1" si="148"/>
        <v>-6.9502151643708932E-2</v>
      </c>
    </row>
    <row r="8266" spans="2:7" x14ac:dyDescent="0.2">
      <c r="B8266" s="149"/>
      <c r="C8266" s="61"/>
      <c r="D8266" t="e">
        <f t="shared" si="147"/>
        <v>#DIV/0!</v>
      </c>
      <c r="E8266" t="e">
        <f>Table2[[#This Row],[Return]]</f>
        <v>#VALUE!</v>
      </c>
      <c r="F8266">
        <v>8264</v>
      </c>
      <c r="G8266">
        <f t="shared" ca="1" si="148"/>
        <v>-4.7370527463005602E-2</v>
      </c>
    </row>
    <row r="8267" spans="2:7" x14ac:dyDescent="0.2">
      <c r="B8267" s="149"/>
      <c r="C8267" s="61"/>
      <c r="D8267" t="e">
        <f t="shared" si="147"/>
        <v>#DIV/0!</v>
      </c>
      <c r="E8267" t="e">
        <f>Table2[[#This Row],[Return]]</f>
        <v>#VALUE!</v>
      </c>
      <c r="F8267">
        <v>8265</v>
      </c>
      <c r="G8267">
        <f t="shared" ca="1" si="148"/>
        <v>1.2512180661571127E-2</v>
      </c>
    </row>
    <row r="8268" spans="2:7" x14ac:dyDescent="0.2">
      <c r="B8268" s="149"/>
      <c r="C8268" s="61"/>
      <c r="D8268" t="e">
        <f t="shared" si="147"/>
        <v>#DIV/0!</v>
      </c>
      <c r="E8268" t="e">
        <f>Table2[[#This Row],[Return]]</f>
        <v>#VALUE!</v>
      </c>
      <c r="F8268">
        <v>8266</v>
      </c>
      <c r="G8268">
        <f t="shared" ca="1" si="148"/>
        <v>1.871257641039361E-2</v>
      </c>
    </row>
    <row r="8269" spans="2:7" x14ac:dyDescent="0.2">
      <c r="B8269" s="149"/>
      <c r="C8269" s="61"/>
      <c r="D8269" t="e">
        <f t="shared" si="147"/>
        <v>#DIV/0!</v>
      </c>
      <c r="E8269" t="e">
        <f>Table2[[#This Row],[Return]]</f>
        <v>#VALUE!</v>
      </c>
      <c r="F8269">
        <v>8267</v>
      </c>
      <c r="G8269">
        <f t="shared" ca="1" si="148"/>
        <v>1.0545099678065644E-2</v>
      </c>
    </row>
    <row r="8270" spans="2:7" x14ac:dyDescent="0.2">
      <c r="B8270" s="149"/>
      <c r="C8270" s="61"/>
      <c r="D8270" t="e">
        <f t="shared" si="147"/>
        <v>#DIV/0!</v>
      </c>
      <c r="E8270" t="e">
        <f>Table2[[#This Row],[Return]]</f>
        <v>#VALUE!</v>
      </c>
      <c r="F8270">
        <v>8268</v>
      </c>
      <c r="G8270">
        <f t="shared" ca="1" si="148"/>
        <v>-5.0663101210292197E-4</v>
      </c>
    </row>
    <row r="8271" spans="2:7" x14ac:dyDescent="0.2">
      <c r="B8271" s="149"/>
      <c r="C8271" s="61"/>
      <c r="D8271" t="e">
        <f t="shared" si="147"/>
        <v>#DIV/0!</v>
      </c>
      <c r="E8271" t="e">
        <f>Table2[[#This Row],[Return]]</f>
        <v>#VALUE!</v>
      </c>
      <c r="F8271">
        <v>8269</v>
      </c>
      <c r="G8271">
        <f t="shared" ca="1" si="148"/>
        <v>2.3064421355986527E-2</v>
      </c>
    </row>
    <row r="8272" spans="2:7" x14ac:dyDescent="0.2">
      <c r="B8272" s="149"/>
      <c r="C8272" s="61"/>
      <c r="D8272" t="e">
        <f t="shared" si="147"/>
        <v>#DIV/0!</v>
      </c>
      <c r="E8272" t="e">
        <f>Table2[[#This Row],[Return]]</f>
        <v>#VALUE!</v>
      </c>
      <c r="F8272">
        <v>8270</v>
      </c>
      <c r="G8272">
        <f t="shared" ca="1" si="148"/>
        <v>-2.4032201586449174E-2</v>
      </c>
    </row>
    <row r="8273" spans="2:7" x14ac:dyDescent="0.2">
      <c r="B8273" s="149"/>
      <c r="C8273" s="61"/>
      <c r="D8273" t="e">
        <f t="shared" si="147"/>
        <v>#DIV/0!</v>
      </c>
      <c r="E8273" t="e">
        <f>Table2[[#This Row],[Return]]</f>
        <v>#VALUE!</v>
      </c>
      <c r="F8273">
        <v>8271</v>
      </c>
      <c r="G8273">
        <f t="shared" ca="1" si="148"/>
        <v>1.1640842246260438E-2</v>
      </c>
    </row>
    <row r="8274" spans="2:7" x14ac:dyDescent="0.2">
      <c r="B8274" s="149"/>
      <c r="C8274" s="61"/>
      <c r="D8274" t="e">
        <f t="shared" ref="D8274:D8337" si="149">(C8274-C8275)/C8275</f>
        <v>#DIV/0!</v>
      </c>
      <c r="E8274" t="e">
        <f>Table2[[#This Row],[Return]]</f>
        <v>#VALUE!</v>
      </c>
      <c r="F8274">
        <v>8272</v>
      </c>
      <c r="G8274">
        <f t="shared" ca="1" si="148"/>
        <v>1.5158395802897779E-2</v>
      </c>
    </row>
    <row r="8275" spans="2:7" x14ac:dyDescent="0.2">
      <c r="B8275" s="149"/>
      <c r="C8275" s="61"/>
      <c r="D8275" t="e">
        <f t="shared" si="149"/>
        <v>#DIV/0!</v>
      </c>
      <c r="E8275" t="e">
        <f>Table2[[#This Row],[Return]]</f>
        <v>#VALUE!</v>
      </c>
      <c r="F8275">
        <v>8273</v>
      </c>
      <c r="G8275">
        <f t="shared" ca="1" si="148"/>
        <v>-7.7480097577770548E-3</v>
      </c>
    </row>
    <row r="8276" spans="2:7" x14ac:dyDescent="0.2">
      <c r="B8276" s="149"/>
      <c r="C8276" s="61"/>
      <c r="D8276" t="e">
        <f t="shared" si="149"/>
        <v>#DIV/0!</v>
      </c>
      <c r="E8276" t="e">
        <f>Table2[[#This Row],[Return]]</f>
        <v>#VALUE!</v>
      </c>
      <c r="F8276">
        <v>8274</v>
      </c>
      <c r="G8276">
        <f t="shared" ca="1" si="148"/>
        <v>-6.8120126149633672E-4</v>
      </c>
    </row>
    <row r="8277" spans="2:7" x14ac:dyDescent="0.2">
      <c r="B8277" s="149"/>
      <c r="C8277" s="61"/>
      <c r="D8277" t="e">
        <f t="shared" si="149"/>
        <v>#DIV/0!</v>
      </c>
      <c r="E8277" t="e">
        <f>Table2[[#This Row],[Return]]</f>
        <v>#VALUE!</v>
      </c>
      <c r="F8277">
        <v>8275</v>
      </c>
      <c r="G8277">
        <f t="shared" ca="1" si="148"/>
        <v>-3.3455261717766742E-2</v>
      </c>
    </row>
    <row r="8278" spans="2:7" x14ac:dyDescent="0.2">
      <c r="B8278" s="149"/>
      <c r="C8278" s="61"/>
      <c r="D8278" t="e">
        <f t="shared" si="149"/>
        <v>#DIV/0!</v>
      </c>
      <c r="E8278" t="e">
        <f>Table2[[#This Row],[Return]]</f>
        <v>#VALUE!</v>
      </c>
      <c r="F8278">
        <v>8276</v>
      </c>
      <c r="G8278">
        <f t="shared" ca="1" si="148"/>
        <v>5.0084588630848553E-2</v>
      </c>
    </row>
    <row r="8279" spans="2:7" x14ac:dyDescent="0.2">
      <c r="B8279" s="149"/>
      <c r="C8279" s="61"/>
      <c r="D8279" t="e">
        <f t="shared" si="149"/>
        <v>#DIV/0!</v>
      </c>
      <c r="E8279" t="e">
        <f>Table2[[#This Row],[Return]]</f>
        <v>#VALUE!</v>
      </c>
      <c r="F8279">
        <v>8277</v>
      </c>
      <c r="G8279">
        <f t="shared" ca="1" si="148"/>
        <v>-4.570660762028235E-2</v>
      </c>
    </row>
    <row r="8280" spans="2:7" x14ac:dyDescent="0.2">
      <c r="B8280" s="149"/>
      <c r="C8280" s="61"/>
      <c r="D8280" t="e">
        <f t="shared" si="149"/>
        <v>#DIV/0!</v>
      </c>
      <c r="E8280" t="e">
        <f>Table2[[#This Row],[Return]]</f>
        <v>#VALUE!</v>
      </c>
      <c r="F8280">
        <v>8278</v>
      </c>
      <c r="G8280">
        <f t="shared" ca="1" si="148"/>
        <v>1.7757206207136396E-2</v>
      </c>
    </row>
    <row r="8281" spans="2:7" x14ac:dyDescent="0.2">
      <c r="B8281" s="149"/>
      <c r="C8281" s="61"/>
      <c r="D8281" t="e">
        <f t="shared" si="149"/>
        <v>#DIV/0!</v>
      </c>
      <c r="E8281" t="e">
        <f>Table2[[#This Row],[Return]]</f>
        <v>#VALUE!</v>
      </c>
      <c r="F8281">
        <v>8279</v>
      </c>
      <c r="G8281">
        <f t="shared" ca="1" si="148"/>
        <v>1.1348823737460869E-2</v>
      </c>
    </row>
    <row r="8282" spans="2:7" x14ac:dyDescent="0.2">
      <c r="B8282" s="149"/>
      <c r="C8282" s="61"/>
      <c r="D8282" t="e">
        <f t="shared" si="149"/>
        <v>#DIV/0!</v>
      </c>
      <c r="E8282" t="e">
        <f>Table2[[#This Row],[Return]]</f>
        <v>#VALUE!</v>
      </c>
      <c r="F8282">
        <v>8280</v>
      </c>
      <c r="G8282">
        <f t="shared" ca="1" si="148"/>
        <v>5.1317449925500261E-2</v>
      </c>
    </row>
    <row r="8283" spans="2:7" x14ac:dyDescent="0.2">
      <c r="B8283" s="149"/>
      <c r="C8283" s="61"/>
      <c r="D8283" t="e">
        <f t="shared" si="149"/>
        <v>#DIV/0!</v>
      </c>
      <c r="E8283" t="e">
        <f>Table2[[#This Row],[Return]]</f>
        <v>#VALUE!</v>
      </c>
      <c r="F8283">
        <v>8281</v>
      </c>
      <c r="G8283">
        <f t="shared" ca="1" si="148"/>
        <v>5.2361557057563563E-3</v>
      </c>
    </row>
    <row r="8284" spans="2:7" x14ac:dyDescent="0.2">
      <c r="B8284" s="149"/>
      <c r="C8284" s="61"/>
      <c r="D8284" t="e">
        <f t="shared" si="149"/>
        <v>#DIV/0!</v>
      </c>
      <c r="E8284" t="e">
        <f>Table2[[#This Row],[Return]]</f>
        <v>#VALUE!</v>
      </c>
      <c r="F8284">
        <v>8282</v>
      </c>
      <c r="G8284">
        <f t="shared" ca="1" si="148"/>
        <v>2.0356081482220838E-2</v>
      </c>
    </row>
    <row r="8285" spans="2:7" x14ac:dyDescent="0.2">
      <c r="B8285" s="149"/>
      <c r="C8285" s="61"/>
      <c r="D8285" t="e">
        <f t="shared" si="149"/>
        <v>#DIV/0!</v>
      </c>
      <c r="E8285" t="e">
        <f>Table2[[#This Row],[Return]]</f>
        <v>#VALUE!</v>
      </c>
      <c r="F8285">
        <v>8283</v>
      </c>
      <c r="G8285">
        <f t="shared" ca="1" si="148"/>
        <v>2.5680495351331632E-2</v>
      </c>
    </row>
    <row r="8286" spans="2:7" x14ac:dyDescent="0.2">
      <c r="B8286" s="149"/>
      <c r="C8286" s="61"/>
      <c r="D8286" t="e">
        <f t="shared" si="149"/>
        <v>#DIV/0!</v>
      </c>
      <c r="E8286" t="e">
        <f>Table2[[#This Row],[Return]]</f>
        <v>#VALUE!</v>
      </c>
      <c r="F8286">
        <v>8284</v>
      </c>
      <c r="G8286">
        <f t="shared" ca="1" si="148"/>
        <v>1.8495474305607204E-2</v>
      </c>
    </row>
    <row r="8287" spans="2:7" x14ac:dyDescent="0.2">
      <c r="B8287" s="149"/>
      <c r="C8287" s="61"/>
      <c r="D8287" t="e">
        <f t="shared" si="149"/>
        <v>#DIV/0!</v>
      </c>
      <c r="E8287" t="e">
        <f>Table2[[#This Row],[Return]]</f>
        <v>#VALUE!</v>
      </c>
      <c r="F8287">
        <v>8285</v>
      </c>
      <c r="G8287">
        <f t="shared" ca="1" si="148"/>
        <v>-3.3473466639130436E-3</v>
      </c>
    </row>
    <row r="8288" spans="2:7" x14ac:dyDescent="0.2">
      <c r="B8288" s="149"/>
      <c r="C8288" s="61"/>
      <c r="D8288" t="e">
        <f t="shared" si="149"/>
        <v>#DIV/0!</v>
      </c>
      <c r="E8288" t="e">
        <f>Table2[[#This Row],[Return]]</f>
        <v>#VALUE!</v>
      </c>
      <c r="F8288">
        <v>8286</v>
      </c>
      <c r="G8288">
        <f t="shared" ca="1" si="148"/>
        <v>-6.6318003592804537E-3</v>
      </c>
    </row>
    <row r="8289" spans="2:7" x14ac:dyDescent="0.2">
      <c r="B8289" s="149"/>
      <c r="C8289" s="61"/>
      <c r="D8289" t="e">
        <f t="shared" si="149"/>
        <v>#DIV/0!</v>
      </c>
      <c r="E8289" t="e">
        <f>Table2[[#This Row],[Return]]</f>
        <v>#VALUE!</v>
      </c>
      <c r="F8289">
        <v>8287</v>
      </c>
      <c r="G8289">
        <f t="shared" ca="1" si="148"/>
        <v>-6.1553155827619548E-3</v>
      </c>
    </row>
    <row r="8290" spans="2:7" x14ac:dyDescent="0.2">
      <c r="B8290" s="149"/>
      <c r="C8290" s="61"/>
      <c r="D8290" t="e">
        <f t="shared" si="149"/>
        <v>#DIV/0!</v>
      </c>
      <c r="E8290" t="e">
        <f>Table2[[#This Row],[Return]]</f>
        <v>#VALUE!</v>
      </c>
      <c r="F8290">
        <v>8288</v>
      </c>
      <c r="G8290">
        <f t="shared" ca="1" si="148"/>
        <v>-1.0453947724872069E-2</v>
      </c>
    </row>
    <row r="8291" spans="2:7" x14ac:dyDescent="0.2">
      <c r="B8291" s="149"/>
      <c r="C8291" s="61"/>
      <c r="D8291" t="e">
        <f t="shared" si="149"/>
        <v>#DIV/0!</v>
      </c>
      <c r="E8291" t="e">
        <f>Table2[[#This Row],[Return]]</f>
        <v>#VALUE!</v>
      </c>
      <c r="F8291">
        <v>8289</v>
      </c>
      <c r="G8291">
        <f t="shared" ca="1" si="148"/>
        <v>5.9808552968828223E-3</v>
      </c>
    </row>
    <row r="8292" spans="2:7" x14ac:dyDescent="0.2">
      <c r="B8292" s="149"/>
      <c r="C8292" s="61"/>
      <c r="D8292" t="e">
        <f t="shared" si="149"/>
        <v>#DIV/0!</v>
      </c>
      <c r="E8292" t="e">
        <f>Table2[[#This Row],[Return]]</f>
        <v>#VALUE!</v>
      </c>
      <c r="F8292">
        <v>8290</v>
      </c>
      <c r="G8292">
        <f t="shared" ca="1" si="148"/>
        <v>1.155008595985964E-2</v>
      </c>
    </row>
    <row r="8293" spans="2:7" x14ac:dyDescent="0.2">
      <c r="B8293" s="149"/>
      <c r="C8293" s="61"/>
      <c r="D8293" t="e">
        <f t="shared" si="149"/>
        <v>#DIV/0!</v>
      </c>
      <c r="E8293" t="e">
        <f>Table2[[#This Row],[Return]]</f>
        <v>#VALUE!</v>
      </c>
      <c r="F8293">
        <v>8291</v>
      </c>
      <c r="G8293">
        <f t="shared" ca="1" si="148"/>
        <v>4.6309513888114266E-2</v>
      </c>
    </row>
    <row r="8294" spans="2:7" x14ac:dyDescent="0.2">
      <c r="B8294" s="149"/>
      <c r="C8294" s="61"/>
      <c r="D8294" t="e">
        <f t="shared" si="149"/>
        <v>#DIV/0!</v>
      </c>
      <c r="E8294" t="e">
        <f>Table2[[#This Row],[Return]]</f>
        <v>#VALUE!</v>
      </c>
      <c r="F8294">
        <v>8292</v>
      </c>
      <c r="G8294">
        <f t="shared" ca="1" si="148"/>
        <v>-1.3660553458945618E-4</v>
      </c>
    </row>
    <row r="8295" spans="2:7" x14ac:dyDescent="0.2">
      <c r="B8295" s="149"/>
      <c r="C8295" s="61"/>
      <c r="D8295" t="e">
        <f t="shared" si="149"/>
        <v>#DIV/0!</v>
      </c>
      <c r="E8295" t="e">
        <f>Table2[[#This Row],[Return]]</f>
        <v>#VALUE!</v>
      </c>
      <c r="F8295">
        <v>8293</v>
      </c>
      <c r="G8295">
        <f t="shared" ca="1" si="148"/>
        <v>2.2890677592371178E-2</v>
      </c>
    </row>
    <row r="8296" spans="2:7" x14ac:dyDescent="0.2">
      <c r="B8296" s="149"/>
      <c r="C8296" s="61"/>
      <c r="D8296" t="e">
        <f t="shared" si="149"/>
        <v>#DIV/0!</v>
      </c>
      <c r="E8296" t="e">
        <f>Table2[[#This Row],[Return]]</f>
        <v>#VALUE!</v>
      </c>
      <c r="F8296">
        <v>8294</v>
      </c>
      <c r="G8296">
        <f t="shared" ca="1" si="148"/>
        <v>-2.0004444037974769E-3</v>
      </c>
    </row>
    <row r="8297" spans="2:7" x14ac:dyDescent="0.2">
      <c r="B8297" s="149"/>
      <c r="C8297" s="61"/>
      <c r="D8297" t="e">
        <f t="shared" si="149"/>
        <v>#DIV/0!</v>
      </c>
      <c r="E8297" t="e">
        <f>Table2[[#This Row],[Return]]</f>
        <v>#VALUE!</v>
      </c>
      <c r="F8297">
        <v>8295</v>
      </c>
      <c r="G8297">
        <f t="shared" ca="1" si="148"/>
        <v>6.6979873524198137E-3</v>
      </c>
    </row>
    <row r="8298" spans="2:7" x14ac:dyDescent="0.2">
      <c r="B8298" s="149"/>
      <c r="C8298" s="61"/>
      <c r="D8298" t="e">
        <f t="shared" si="149"/>
        <v>#DIV/0!</v>
      </c>
      <c r="E8298" t="e">
        <f>Table2[[#This Row],[Return]]</f>
        <v>#VALUE!</v>
      </c>
      <c r="F8298">
        <v>8296</v>
      </c>
      <c r="G8298">
        <f t="shared" ca="1" si="148"/>
        <v>-1.8599712069564914E-2</v>
      </c>
    </row>
    <row r="8299" spans="2:7" x14ac:dyDescent="0.2">
      <c r="B8299" s="149"/>
      <c r="C8299" s="61"/>
      <c r="D8299" t="e">
        <f t="shared" si="149"/>
        <v>#DIV/0!</v>
      </c>
      <c r="E8299" t="e">
        <f>Table2[[#This Row],[Return]]</f>
        <v>#VALUE!</v>
      </c>
      <c r="F8299">
        <v>8297</v>
      </c>
      <c r="G8299">
        <f t="shared" ca="1" si="148"/>
        <v>2.894974620390315E-2</v>
      </c>
    </row>
    <row r="8300" spans="2:7" x14ac:dyDescent="0.2">
      <c r="B8300" s="149"/>
      <c r="C8300" s="61"/>
      <c r="D8300" t="e">
        <f t="shared" si="149"/>
        <v>#DIV/0!</v>
      </c>
      <c r="E8300" t="e">
        <f>Table2[[#This Row],[Return]]</f>
        <v>#VALUE!</v>
      </c>
      <c r="F8300">
        <v>8298</v>
      </c>
      <c r="G8300">
        <f t="shared" ca="1" si="148"/>
        <v>3.1030816069994145E-2</v>
      </c>
    </row>
    <row r="8301" spans="2:7" x14ac:dyDescent="0.2">
      <c r="B8301" s="149"/>
      <c r="C8301" s="61"/>
      <c r="D8301" t="e">
        <f t="shared" si="149"/>
        <v>#DIV/0!</v>
      </c>
      <c r="E8301" t="e">
        <f>Table2[[#This Row],[Return]]</f>
        <v>#VALUE!</v>
      </c>
      <c r="F8301">
        <v>8299</v>
      </c>
      <c r="G8301">
        <f t="shared" ca="1" si="148"/>
        <v>-1.5470161199311997E-2</v>
      </c>
    </row>
    <row r="8302" spans="2:7" x14ac:dyDescent="0.2">
      <c r="B8302" s="149"/>
      <c r="C8302" s="61"/>
      <c r="D8302" t="e">
        <f t="shared" si="149"/>
        <v>#DIV/0!</v>
      </c>
      <c r="E8302" t="e">
        <f>Table2[[#This Row],[Return]]</f>
        <v>#VALUE!</v>
      </c>
      <c r="F8302">
        <v>8300</v>
      </c>
      <c r="G8302">
        <f t="shared" ca="1" si="148"/>
        <v>-6.8437054762267469E-2</v>
      </c>
    </row>
    <row r="8303" spans="2:7" x14ac:dyDescent="0.2">
      <c r="B8303" s="149"/>
      <c r="C8303" s="61"/>
      <c r="D8303" t="e">
        <f t="shared" si="149"/>
        <v>#DIV/0!</v>
      </c>
      <c r="E8303" t="e">
        <f>Table2[[#This Row],[Return]]</f>
        <v>#VALUE!</v>
      </c>
      <c r="F8303">
        <v>8301</v>
      </c>
      <c r="G8303">
        <f t="shared" ca="1" si="148"/>
        <v>8.0765542278043098E-3</v>
      </c>
    </row>
    <row r="8304" spans="2:7" x14ac:dyDescent="0.2">
      <c r="B8304" s="149"/>
      <c r="C8304" s="61"/>
      <c r="D8304" t="e">
        <f t="shared" si="149"/>
        <v>#DIV/0!</v>
      </c>
      <c r="E8304" t="e">
        <f>Table2[[#This Row],[Return]]</f>
        <v>#VALUE!</v>
      </c>
      <c r="F8304">
        <v>8302</v>
      </c>
      <c r="G8304">
        <f t="shared" ca="1" si="148"/>
        <v>-4.8805326522462736E-2</v>
      </c>
    </row>
    <row r="8305" spans="2:7" x14ac:dyDescent="0.2">
      <c r="B8305" s="149"/>
      <c r="C8305" s="61"/>
      <c r="D8305" t="e">
        <f t="shared" si="149"/>
        <v>#DIV/0!</v>
      </c>
      <c r="E8305" t="e">
        <f>Table2[[#This Row],[Return]]</f>
        <v>#VALUE!</v>
      </c>
      <c r="F8305">
        <v>8303</v>
      </c>
      <c r="G8305">
        <f t="shared" ca="1" si="148"/>
        <v>-4.3110914328057783E-2</v>
      </c>
    </row>
    <row r="8306" spans="2:7" x14ac:dyDescent="0.2">
      <c r="B8306" s="149"/>
      <c r="C8306" s="61"/>
      <c r="D8306" t="e">
        <f t="shared" si="149"/>
        <v>#DIV/0!</v>
      </c>
      <c r="E8306" t="e">
        <f>Table2[[#This Row],[Return]]</f>
        <v>#VALUE!</v>
      </c>
      <c r="F8306">
        <v>8304</v>
      </c>
      <c r="G8306">
        <f t="shared" ca="1" si="148"/>
        <v>1.0674071755880291E-2</v>
      </c>
    </row>
    <row r="8307" spans="2:7" x14ac:dyDescent="0.2">
      <c r="B8307" s="149"/>
      <c r="C8307" s="61"/>
      <c r="D8307" t="e">
        <f t="shared" si="149"/>
        <v>#DIV/0!</v>
      </c>
      <c r="E8307" t="e">
        <f>Table2[[#This Row],[Return]]</f>
        <v>#VALUE!</v>
      </c>
      <c r="F8307">
        <v>8305</v>
      </c>
      <c r="G8307">
        <f t="shared" ca="1" si="148"/>
        <v>4.1370107125036602E-2</v>
      </c>
    </row>
    <row r="8308" spans="2:7" x14ac:dyDescent="0.2">
      <c r="B8308" s="149"/>
      <c r="C8308" s="61"/>
      <c r="D8308" t="e">
        <f t="shared" si="149"/>
        <v>#DIV/0!</v>
      </c>
      <c r="E8308" t="e">
        <f>Table2[[#This Row],[Return]]</f>
        <v>#VALUE!</v>
      </c>
      <c r="F8308">
        <v>8306</v>
      </c>
      <c r="G8308">
        <f t="shared" ca="1" si="148"/>
        <v>6.047845268767197E-2</v>
      </c>
    </row>
    <row r="8309" spans="2:7" x14ac:dyDescent="0.2">
      <c r="B8309" s="149"/>
      <c r="C8309" s="61"/>
      <c r="D8309" t="e">
        <f t="shared" si="149"/>
        <v>#DIV/0!</v>
      </c>
      <c r="E8309" t="e">
        <f>Table2[[#This Row],[Return]]</f>
        <v>#VALUE!</v>
      </c>
      <c r="F8309">
        <v>8307</v>
      </c>
      <c r="G8309">
        <f t="shared" ca="1" si="148"/>
        <v>5.6607968091494489E-3</v>
      </c>
    </row>
    <row r="8310" spans="2:7" x14ac:dyDescent="0.2">
      <c r="B8310" s="149"/>
      <c r="C8310" s="61"/>
      <c r="D8310" t="e">
        <f t="shared" si="149"/>
        <v>#DIV/0!</v>
      </c>
      <c r="E8310" t="e">
        <f>Table2[[#This Row],[Return]]</f>
        <v>#VALUE!</v>
      </c>
      <c r="F8310">
        <v>8308</v>
      </c>
      <c r="G8310">
        <f t="shared" ca="1" si="148"/>
        <v>-6.5968975370741421E-3</v>
      </c>
    </row>
    <row r="8311" spans="2:7" x14ac:dyDescent="0.2">
      <c r="B8311" s="149"/>
      <c r="C8311" s="61"/>
      <c r="D8311" t="e">
        <f t="shared" si="149"/>
        <v>#DIV/0!</v>
      </c>
      <c r="E8311" t="e">
        <f>Table2[[#This Row],[Return]]</f>
        <v>#VALUE!</v>
      </c>
      <c r="F8311">
        <v>8309</v>
      </c>
      <c r="G8311">
        <f t="shared" ca="1" si="148"/>
        <v>9.4174444279441494E-3</v>
      </c>
    </row>
    <row r="8312" spans="2:7" x14ac:dyDescent="0.2">
      <c r="B8312" s="149"/>
      <c r="C8312" s="61"/>
      <c r="D8312" t="e">
        <f t="shared" si="149"/>
        <v>#DIV/0!</v>
      </c>
      <c r="E8312" t="e">
        <f>Table2[[#This Row],[Return]]</f>
        <v>#VALUE!</v>
      </c>
      <c r="F8312">
        <v>8310</v>
      </c>
      <c r="G8312">
        <f t="shared" ca="1" si="148"/>
        <v>3.9247284264692837E-2</v>
      </c>
    </row>
    <row r="8313" spans="2:7" x14ac:dyDescent="0.2">
      <c r="B8313" s="149"/>
      <c r="C8313" s="61"/>
      <c r="D8313" t="e">
        <f t="shared" si="149"/>
        <v>#DIV/0!</v>
      </c>
      <c r="E8313" t="e">
        <f>Table2[[#This Row],[Return]]</f>
        <v>#VALUE!</v>
      </c>
      <c r="F8313">
        <v>8311</v>
      </c>
      <c r="G8313">
        <f t="shared" ca="1" si="148"/>
        <v>7.832847270258051E-4</v>
      </c>
    </row>
    <row r="8314" spans="2:7" x14ac:dyDescent="0.2">
      <c r="B8314" s="149"/>
      <c r="C8314" s="61"/>
      <c r="D8314" t="e">
        <f t="shared" si="149"/>
        <v>#DIV/0!</v>
      </c>
      <c r="E8314" t="e">
        <f>Table2[[#This Row],[Return]]</f>
        <v>#VALUE!</v>
      </c>
      <c r="F8314">
        <v>8312</v>
      </c>
      <c r="G8314">
        <f t="shared" ca="1" si="148"/>
        <v>1.2150859397907596E-2</v>
      </c>
    </row>
    <row r="8315" spans="2:7" x14ac:dyDescent="0.2">
      <c r="B8315" s="149"/>
      <c r="C8315" s="61"/>
      <c r="D8315" t="e">
        <f t="shared" si="149"/>
        <v>#DIV/0!</v>
      </c>
      <c r="E8315" t="e">
        <f>Table2[[#This Row],[Return]]</f>
        <v>#VALUE!</v>
      </c>
      <c r="F8315">
        <v>8313</v>
      </c>
      <c r="G8315">
        <f t="shared" ca="1" si="148"/>
        <v>1.4135112751393206E-2</v>
      </c>
    </row>
    <row r="8316" spans="2:7" x14ac:dyDescent="0.2">
      <c r="B8316" s="149"/>
      <c r="C8316" s="61"/>
      <c r="D8316" t="e">
        <f t="shared" si="149"/>
        <v>#DIV/0!</v>
      </c>
      <c r="E8316" t="e">
        <f>Table2[[#This Row],[Return]]</f>
        <v>#VALUE!</v>
      </c>
      <c r="F8316">
        <v>8314</v>
      </c>
      <c r="G8316">
        <f t="shared" ca="1" si="148"/>
        <v>2.829353435822856E-2</v>
      </c>
    </row>
    <row r="8317" spans="2:7" x14ac:dyDescent="0.2">
      <c r="B8317" s="149"/>
      <c r="C8317" s="61"/>
      <c r="D8317" t="e">
        <f t="shared" si="149"/>
        <v>#DIV/0!</v>
      </c>
      <c r="E8317" t="e">
        <f>Table2[[#This Row],[Return]]</f>
        <v>#VALUE!</v>
      </c>
      <c r="F8317">
        <v>8315</v>
      </c>
      <c r="G8317">
        <f t="shared" ca="1" si="148"/>
        <v>2.2834138637284462E-2</v>
      </c>
    </row>
    <row r="8318" spans="2:7" x14ac:dyDescent="0.2">
      <c r="B8318" s="149"/>
      <c r="C8318" s="61"/>
      <c r="D8318" t="e">
        <f t="shared" si="149"/>
        <v>#DIV/0!</v>
      </c>
      <c r="E8318" t="e">
        <f>Table2[[#This Row],[Return]]</f>
        <v>#VALUE!</v>
      </c>
      <c r="F8318">
        <v>8316</v>
      </c>
      <c r="G8318">
        <f t="shared" ca="1" si="148"/>
        <v>4.5347308619649737E-2</v>
      </c>
    </row>
    <row r="8319" spans="2:7" x14ac:dyDescent="0.2">
      <c r="B8319" s="149"/>
      <c r="C8319" s="61"/>
      <c r="D8319" t="e">
        <f t="shared" si="149"/>
        <v>#DIV/0!</v>
      </c>
      <c r="E8319" t="e">
        <f>Table2[[#This Row],[Return]]</f>
        <v>#VALUE!</v>
      </c>
      <c r="F8319">
        <v>8317</v>
      </c>
      <c r="G8319">
        <f t="shared" ca="1" si="148"/>
        <v>1.8063934832558488E-2</v>
      </c>
    </row>
    <row r="8320" spans="2:7" x14ac:dyDescent="0.2">
      <c r="B8320" s="149"/>
      <c r="C8320" s="61"/>
      <c r="D8320" t="e">
        <f t="shared" si="149"/>
        <v>#DIV/0!</v>
      </c>
      <c r="E8320" t="e">
        <f>Table2[[#This Row],[Return]]</f>
        <v>#VALUE!</v>
      </c>
      <c r="F8320">
        <v>8318</v>
      </c>
      <c r="G8320">
        <f t="shared" ca="1" si="148"/>
        <v>2.4937819959752579E-2</v>
      </c>
    </row>
    <row r="8321" spans="2:7" x14ac:dyDescent="0.2">
      <c r="B8321" s="149"/>
      <c r="C8321" s="61"/>
      <c r="D8321" t="e">
        <f t="shared" si="149"/>
        <v>#DIV/0!</v>
      </c>
      <c r="E8321" t="e">
        <f>Table2[[#This Row],[Return]]</f>
        <v>#VALUE!</v>
      </c>
      <c r="F8321">
        <v>8319</v>
      </c>
      <c r="G8321">
        <f t="shared" ca="1" si="148"/>
        <v>-7.7970801790904987E-2</v>
      </c>
    </row>
    <row r="8322" spans="2:7" x14ac:dyDescent="0.2">
      <c r="B8322" s="149"/>
      <c r="C8322" s="61"/>
      <c r="D8322" t="e">
        <f t="shared" si="149"/>
        <v>#DIV/0!</v>
      </c>
      <c r="E8322" t="e">
        <f>Table2[[#This Row],[Return]]</f>
        <v>#VALUE!</v>
      </c>
      <c r="F8322">
        <v>8320</v>
      </c>
      <c r="G8322">
        <f t="shared" ca="1" si="148"/>
        <v>5.6786465426127168E-3</v>
      </c>
    </row>
    <row r="8323" spans="2:7" x14ac:dyDescent="0.2">
      <c r="B8323" s="149"/>
      <c r="C8323" s="61"/>
      <c r="D8323" t="e">
        <f t="shared" si="149"/>
        <v>#DIV/0!</v>
      </c>
      <c r="E8323" t="e">
        <f>Table2[[#This Row],[Return]]</f>
        <v>#VALUE!</v>
      </c>
      <c r="F8323">
        <v>8321</v>
      </c>
      <c r="G8323">
        <f t="shared" ref="G8323:G8386" ca="1" si="150">_xlfn.NORM.INV(RAND(),$N$5,$N$6)</f>
        <v>-2.7954093149676694E-2</v>
      </c>
    </row>
    <row r="8324" spans="2:7" x14ac:dyDescent="0.2">
      <c r="B8324" s="149"/>
      <c r="C8324" s="61"/>
      <c r="D8324" t="e">
        <f t="shared" si="149"/>
        <v>#DIV/0!</v>
      </c>
      <c r="E8324" t="e">
        <f>Table2[[#This Row],[Return]]</f>
        <v>#VALUE!</v>
      </c>
      <c r="F8324">
        <v>8322</v>
      </c>
      <c r="G8324">
        <f t="shared" ca="1" si="150"/>
        <v>2.0393152378056875E-2</v>
      </c>
    </row>
    <row r="8325" spans="2:7" x14ac:dyDescent="0.2">
      <c r="B8325" s="149"/>
      <c r="C8325" s="61"/>
      <c r="D8325" t="e">
        <f t="shared" si="149"/>
        <v>#DIV/0!</v>
      </c>
      <c r="E8325" t="e">
        <f>Table2[[#This Row],[Return]]</f>
        <v>#VALUE!</v>
      </c>
      <c r="F8325">
        <v>8323</v>
      </c>
      <c r="G8325">
        <f t="shared" ca="1" si="150"/>
        <v>-3.4487130303766815E-2</v>
      </c>
    </row>
    <row r="8326" spans="2:7" x14ac:dyDescent="0.2">
      <c r="B8326" s="149"/>
      <c r="C8326" s="61"/>
      <c r="D8326" t="e">
        <f t="shared" si="149"/>
        <v>#DIV/0!</v>
      </c>
      <c r="E8326" t="e">
        <f>Table2[[#This Row],[Return]]</f>
        <v>#VALUE!</v>
      </c>
      <c r="F8326">
        <v>8324</v>
      </c>
      <c r="G8326">
        <f t="shared" ca="1" si="150"/>
        <v>-1.1111035904614673E-2</v>
      </c>
    </row>
    <row r="8327" spans="2:7" x14ac:dyDescent="0.2">
      <c r="B8327" s="149"/>
      <c r="C8327" s="61"/>
      <c r="D8327" t="e">
        <f t="shared" si="149"/>
        <v>#DIV/0!</v>
      </c>
      <c r="E8327" t="e">
        <f>Table2[[#This Row],[Return]]</f>
        <v>#VALUE!</v>
      </c>
      <c r="F8327">
        <v>8325</v>
      </c>
      <c r="G8327">
        <f t="shared" ca="1" si="150"/>
        <v>3.2454226546586744E-2</v>
      </c>
    </row>
    <row r="8328" spans="2:7" x14ac:dyDescent="0.2">
      <c r="B8328" s="149"/>
      <c r="C8328" s="61"/>
      <c r="D8328" t="e">
        <f t="shared" si="149"/>
        <v>#DIV/0!</v>
      </c>
      <c r="E8328" t="e">
        <f>Table2[[#This Row],[Return]]</f>
        <v>#VALUE!</v>
      </c>
      <c r="F8328">
        <v>8326</v>
      </c>
      <c r="G8328">
        <f t="shared" ca="1" si="150"/>
        <v>-7.0113026386213112E-2</v>
      </c>
    </row>
    <row r="8329" spans="2:7" x14ac:dyDescent="0.2">
      <c r="B8329" s="149"/>
      <c r="C8329" s="61"/>
      <c r="D8329" t="e">
        <f t="shared" si="149"/>
        <v>#DIV/0!</v>
      </c>
      <c r="E8329" t="e">
        <f>Table2[[#This Row],[Return]]</f>
        <v>#VALUE!</v>
      </c>
      <c r="F8329">
        <v>8327</v>
      </c>
      <c r="G8329">
        <f t="shared" ca="1" si="150"/>
        <v>-2.7710356933519022E-3</v>
      </c>
    </row>
    <row r="8330" spans="2:7" x14ac:dyDescent="0.2">
      <c r="B8330" s="149"/>
      <c r="C8330" s="61"/>
      <c r="D8330" t="e">
        <f t="shared" si="149"/>
        <v>#DIV/0!</v>
      </c>
      <c r="E8330" t="e">
        <f>Table2[[#This Row],[Return]]</f>
        <v>#VALUE!</v>
      </c>
      <c r="F8330">
        <v>8328</v>
      </c>
      <c r="G8330">
        <f t="shared" ca="1" si="150"/>
        <v>4.1189105287949092E-2</v>
      </c>
    </row>
    <row r="8331" spans="2:7" x14ac:dyDescent="0.2">
      <c r="B8331" s="149"/>
      <c r="C8331" s="61"/>
      <c r="D8331" t="e">
        <f t="shared" si="149"/>
        <v>#DIV/0!</v>
      </c>
      <c r="E8331" t="e">
        <f>Table2[[#This Row],[Return]]</f>
        <v>#VALUE!</v>
      </c>
      <c r="F8331">
        <v>8329</v>
      </c>
      <c r="G8331">
        <f t="shared" ca="1" si="150"/>
        <v>-2.1946583804243129E-2</v>
      </c>
    </row>
    <row r="8332" spans="2:7" x14ac:dyDescent="0.2">
      <c r="B8332" s="149"/>
      <c r="C8332" s="61"/>
      <c r="D8332" t="e">
        <f t="shared" si="149"/>
        <v>#DIV/0!</v>
      </c>
      <c r="E8332" t="e">
        <f>Table2[[#This Row],[Return]]</f>
        <v>#VALUE!</v>
      </c>
      <c r="F8332">
        <v>8330</v>
      </c>
      <c r="G8332">
        <f t="shared" ca="1" si="150"/>
        <v>1.6719721321592355E-4</v>
      </c>
    </row>
    <row r="8333" spans="2:7" x14ac:dyDescent="0.2">
      <c r="B8333" s="149"/>
      <c r="C8333" s="61"/>
      <c r="D8333" t="e">
        <f t="shared" si="149"/>
        <v>#DIV/0!</v>
      </c>
      <c r="E8333" t="e">
        <f>Table2[[#This Row],[Return]]</f>
        <v>#VALUE!</v>
      </c>
      <c r="F8333">
        <v>8331</v>
      </c>
      <c r="G8333">
        <f t="shared" ca="1" si="150"/>
        <v>-3.974310326428377E-2</v>
      </c>
    </row>
    <row r="8334" spans="2:7" x14ac:dyDescent="0.2">
      <c r="B8334" s="149"/>
      <c r="C8334" s="61"/>
      <c r="D8334" t="e">
        <f t="shared" si="149"/>
        <v>#DIV/0!</v>
      </c>
      <c r="E8334" t="e">
        <f>Table2[[#This Row],[Return]]</f>
        <v>#VALUE!</v>
      </c>
      <c r="F8334">
        <v>8332</v>
      </c>
      <c r="G8334">
        <f t="shared" ca="1" si="150"/>
        <v>1.006083851741232E-2</v>
      </c>
    </row>
    <row r="8335" spans="2:7" x14ac:dyDescent="0.2">
      <c r="B8335" s="149"/>
      <c r="C8335" s="61"/>
      <c r="D8335" t="e">
        <f t="shared" si="149"/>
        <v>#DIV/0!</v>
      </c>
      <c r="E8335" t="e">
        <f>Table2[[#This Row],[Return]]</f>
        <v>#VALUE!</v>
      </c>
      <c r="F8335">
        <v>8333</v>
      </c>
      <c r="G8335">
        <f t="shared" ca="1" si="150"/>
        <v>9.699120648329973E-2</v>
      </c>
    </row>
    <row r="8336" spans="2:7" x14ac:dyDescent="0.2">
      <c r="B8336" s="149"/>
      <c r="C8336" s="61"/>
      <c r="D8336" t="e">
        <f t="shared" si="149"/>
        <v>#DIV/0!</v>
      </c>
      <c r="E8336" t="e">
        <f>Table2[[#This Row],[Return]]</f>
        <v>#VALUE!</v>
      </c>
      <c r="F8336">
        <v>8334</v>
      </c>
      <c r="G8336">
        <f t="shared" ca="1" si="150"/>
        <v>7.6652934949878571E-2</v>
      </c>
    </row>
    <row r="8337" spans="2:7" x14ac:dyDescent="0.2">
      <c r="B8337" s="149"/>
      <c r="C8337" s="61"/>
      <c r="D8337" t="e">
        <f t="shared" si="149"/>
        <v>#DIV/0!</v>
      </c>
      <c r="E8337" t="e">
        <f>Table2[[#This Row],[Return]]</f>
        <v>#VALUE!</v>
      </c>
      <c r="F8337">
        <v>8335</v>
      </c>
      <c r="G8337">
        <f t="shared" ca="1" si="150"/>
        <v>2.4807479137677824E-2</v>
      </c>
    </row>
    <row r="8338" spans="2:7" x14ac:dyDescent="0.2">
      <c r="B8338" s="149"/>
      <c r="C8338" s="61"/>
      <c r="D8338" t="e">
        <f t="shared" ref="D8338:D8401" si="151">(C8338-C8339)/C8339</f>
        <v>#DIV/0!</v>
      </c>
      <c r="E8338" t="e">
        <f>Table2[[#This Row],[Return]]</f>
        <v>#VALUE!</v>
      </c>
      <c r="F8338">
        <v>8336</v>
      </c>
      <c r="G8338">
        <f t="shared" ca="1" si="150"/>
        <v>-3.0259349269043414E-2</v>
      </c>
    </row>
    <row r="8339" spans="2:7" x14ac:dyDescent="0.2">
      <c r="B8339" s="149"/>
      <c r="C8339" s="61"/>
      <c r="D8339" t="e">
        <f t="shared" si="151"/>
        <v>#DIV/0!</v>
      </c>
      <c r="E8339" t="e">
        <f>Table2[[#This Row],[Return]]</f>
        <v>#VALUE!</v>
      </c>
      <c r="F8339">
        <v>8337</v>
      </c>
      <c r="G8339">
        <f t="shared" ca="1" si="150"/>
        <v>1.2751477402670701E-2</v>
      </c>
    </row>
    <row r="8340" spans="2:7" x14ac:dyDescent="0.2">
      <c r="B8340" s="149"/>
      <c r="C8340" s="61"/>
      <c r="D8340" t="e">
        <f t="shared" si="151"/>
        <v>#DIV/0!</v>
      </c>
      <c r="E8340" t="e">
        <f>Table2[[#This Row],[Return]]</f>
        <v>#VALUE!</v>
      </c>
      <c r="F8340">
        <v>8338</v>
      </c>
      <c r="G8340">
        <f t="shared" ca="1" si="150"/>
        <v>4.4133861905345531E-2</v>
      </c>
    </row>
    <row r="8341" spans="2:7" x14ac:dyDescent="0.2">
      <c r="B8341" s="149"/>
      <c r="C8341" s="61"/>
      <c r="D8341" t="e">
        <f t="shared" si="151"/>
        <v>#DIV/0!</v>
      </c>
      <c r="E8341" t="e">
        <f>Table2[[#This Row],[Return]]</f>
        <v>#VALUE!</v>
      </c>
      <c r="F8341">
        <v>8339</v>
      </c>
      <c r="G8341">
        <f t="shared" ca="1" si="150"/>
        <v>3.4450674400687544E-3</v>
      </c>
    </row>
    <row r="8342" spans="2:7" x14ac:dyDescent="0.2">
      <c r="B8342" s="149"/>
      <c r="C8342" s="61"/>
      <c r="D8342" t="e">
        <f t="shared" si="151"/>
        <v>#DIV/0!</v>
      </c>
      <c r="E8342" t="e">
        <f>Table2[[#This Row],[Return]]</f>
        <v>#VALUE!</v>
      </c>
      <c r="F8342">
        <v>8340</v>
      </c>
      <c r="G8342">
        <f t="shared" ca="1" si="150"/>
        <v>-1.6303635455520694E-2</v>
      </c>
    </row>
    <row r="8343" spans="2:7" x14ac:dyDescent="0.2">
      <c r="B8343" s="149"/>
      <c r="C8343" s="61"/>
      <c r="D8343" t="e">
        <f t="shared" si="151"/>
        <v>#DIV/0!</v>
      </c>
      <c r="E8343" t="e">
        <f>Table2[[#This Row],[Return]]</f>
        <v>#VALUE!</v>
      </c>
      <c r="F8343">
        <v>8341</v>
      </c>
      <c r="G8343">
        <f t="shared" ca="1" si="150"/>
        <v>-9.7952776767871869E-3</v>
      </c>
    </row>
    <row r="8344" spans="2:7" x14ac:dyDescent="0.2">
      <c r="B8344" s="149"/>
      <c r="C8344" s="61"/>
      <c r="D8344" t="e">
        <f t="shared" si="151"/>
        <v>#DIV/0!</v>
      </c>
      <c r="E8344" t="e">
        <f>Table2[[#This Row],[Return]]</f>
        <v>#VALUE!</v>
      </c>
      <c r="F8344">
        <v>8342</v>
      </c>
      <c r="G8344">
        <f t="shared" ca="1" si="150"/>
        <v>8.9457337806023746E-2</v>
      </c>
    </row>
    <row r="8345" spans="2:7" x14ac:dyDescent="0.2">
      <c r="B8345" s="149"/>
      <c r="C8345" s="61"/>
      <c r="D8345" t="e">
        <f t="shared" si="151"/>
        <v>#DIV/0!</v>
      </c>
      <c r="E8345" t="e">
        <f>Table2[[#This Row],[Return]]</f>
        <v>#VALUE!</v>
      </c>
      <c r="F8345">
        <v>8343</v>
      </c>
      <c r="G8345">
        <f t="shared" ca="1" si="150"/>
        <v>1.1393510219387164E-2</v>
      </c>
    </row>
    <row r="8346" spans="2:7" x14ac:dyDescent="0.2">
      <c r="B8346" s="149"/>
      <c r="C8346" s="61"/>
      <c r="D8346" t="e">
        <f t="shared" si="151"/>
        <v>#DIV/0!</v>
      </c>
      <c r="E8346" t="e">
        <f>Table2[[#This Row],[Return]]</f>
        <v>#VALUE!</v>
      </c>
      <c r="F8346">
        <v>8344</v>
      </c>
      <c r="G8346">
        <f t="shared" ca="1" si="150"/>
        <v>-8.0886446312078124E-3</v>
      </c>
    </row>
    <row r="8347" spans="2:7" x14ac:dyDescent="0.2">
      <c r="B8347" s="149"/>
      <c r="C8347" s="61"/>
      <c r="D8347" t="e">
        <f t="shared" si="151"/>
        <v>#DIV/0!</v>
      </c>
      <c r="E8347" t="e">
        <f>Table2[[#This Row],[Return]]</f>
        <v>#VALUE!</v>
      </c>
      <c r="F8347">
        <v>8345</v>
      </c>
      <c r="G8347">
        <f t="shared" ca="1" si="150"/>
        <v>-2.5193043503009674E-2</v>
      </c>
    </row>
    <row r="8348" spans="2:7" x14ac:dyDescent="0.2">
      <c r="B8348" s="149"/>
      <c r="C8348" s="61"/>
      <c r="D8348" t="e">
        <f t="shared" si="151"/>
        <v>#DIV/0!</v>
      </c>
      <c r="E8348" t="e">
        <f>Table2[[#This Row],[Return]]</f>
        <v>#VALUE!</v>
      </c>
      <c r="F8348">
        <v>8346</v>
      </c>
      <c r="G8348">
        <f t="shared" ca="1" si="150"/>
        <v>2.6281597064552364E-2</v>
      </c>
    </row>
    <row r="8349" spans="2:7" x14ac:dyDescent="0.2">
      <c r="B8349" s="149"/>
      <c r="C8349" s="61"/>
      <c r="D8349" t="e">
        <f t="shared" si="151"/>
        <v>#DIV/0!</v>
      </c>
      <c r="E8349" t="e">
        <f>Table2[[#This Row],[Return]]</f>
        <v>#VALUE!</v>
      </c>
      <c r="F8349">
        <v>8347</v>
      </c>
      <c r="G8349">
        <f t="shared" ca="1" si="150"/>
        <v>6.8882306932826209E-2</v>
      </c>
    </row>
    <row r="8350" spans="2:7" x14ac:dyDescent="0.2">
      <c r="B8350" s="149"/>
      <c r="C8350" s="61"/>
      <c r="D8350" t="e">
        <f t="shared" si="151"/>
        <v>#DIV/0!</v>
      </c>
      <c r="E8350" t="e">
        <f>Table2[[#This Row],[Return]]</f>
        <v>#VALUE!</v>
      </c>
      <c r="F8350">
        <v>8348</v>
      </c>
      <c r="G8350">
        <f t="shared" ca="1" si="150"/>
        <v>-8.878817519716739E-2</v>
      </c>
    </row>
    <row r="8351" spans="2:7" x14ac:dyDescent="0.2">
      <c r="B8351" s="149"/>
      <c r="C8351" s="61"/>
      <c r="D8351" t="e">
        <f t="shared" si="151"/>
        <v>#DIV/0!</v>
      </c>
      <c r="E8351" t="e">
        <f>Table2[[#This Row],[Return]]</f>
        <v>#VALUE!</v>
      </c>
      <c r="F8351">
        <v>8349</v>
      </c>
      <c r="G8351">
        <f t="shared" ca="1" si="150"/>
        <v>-2.6336768751325606E-2</v>
      </c>
    </row>
    <row r="8352" spans="2:7" x14ac:dyDescent="0.2">
      <c r="B8352" s="149"/>
      <c r="C8352" s="61"/>
      <c r="D8352" t="e">
        <f t="shared" si="151"/>
        <v>#DIV/0!</v>
      </c>
      <c r="E8352" t="e">
        <f>Table2[[#This Row],[Return]]</f>
        <v>#VALUE!</v>
      </c>
      <c r="F8352">
        <v>8350</v>
      </c>
      <c r="G8352">
        <f t="shared" ca="1" si="150"/>
        <v>7.1680219560385046E-3</v>
      </c>
    </row>
    <row r="8353" spans="2:7" x14ac:dyDescent="0.2">
      <c r="B8353" s="149"/>
      <c r="C8353" s="61"/>
      <c r="D8353" t="e">
        <f t="shared" si="151"/>
        <v>#DIV/0!</v>
      </c>
      <c r="E8353" t="e">
        <f>Table2[[#This Row],[Return]]</f>
        <v>#VALUE!</v>
      </c>
      <c r="F8353">
        <v>8351</v>
      </c>
      <c r="G8353">
        <f t="shared" ca="1" si="150"/>
        <v>2.8370031875668066E-2</v>
      </c>
    </row>
    <row r="8354" spans="2:7" x14ac:dyDescent="0.2">
      <c r="B8354" s="149"/>
      <c r="C8354" s="61"/>
      <c r="D8354" t="e">
        <f t="shared" si="151"/>
        <v>#DIV/0!</v>
      </c>
      <c r="E8354" t="e">
        <f>Table2[[#This Row],[Return]]</f>
        <v>#VALUE!</v>
      </c>
      <c r="F8354">
        <v>8352</v>
      </c>
      <c r="G8354">
        <f t="shared" ca="1" si="150"/>
        <v>-4.1419963111648618E-2</v>
      </c>
    </row>
    <row r="8355" spans="2:7" x14ac:dyDescent="0.2">
      <c r="B8355" s="149"/>
      <c r="C8355" s="61"/>
      <c r="D8355" t="e">
        <f t="shared" si="151"/>
        <v>#DIV/0!</v>
      </c>
      <c r="E8355" t="e">
        <f>Table2[[#This Row],[Return]]</f>
        <v>#VALUE!</v>
      </c>
      <c r="F8355">
        <v>8353</v>
      </c>
      <c r="G8355">
        <f t="shared" ca="1" si="150"/>
        <v>2.8845578799683885E-2</v>
      </c>
    </row>
    <row r="8356" spans="2:7" x14ac:dyDescent="0.2">
      <c r="B8356" s="149"/>
      <c r="C8356" s="61"/>
      <c r="D8356" t="e">
        <f t="shared" si="151"/>
        <v>#DIV/0!</v>
      </c>
      <c r="E8356" t="e">
        <f>Table2[[#This Row],[Return]]</f>
        <v>#VALUE!</v>
      </c>
      <c r="F8356">
        <v>8354</v>
      </c>
      <c r="G8356">
        <f t="shared" ca="1" si="150"/>
        <v>-2.5820520772929463E-2</v>
      </c>
    </row>
    <row r="8357" spans="2:7" x14ac:dyDescent="0.2">
      <c r="B8357" s="149"/>
      <c r="C8357" s="61"/>
      <c r="D8357" t="e">
        <f t="shared" si="151"/>
        <v>#DIV/0!</v>
      </c>
      <c r="E8357" t="e">
        <f>Table2[[#This Row],[Return]]</f>
        <v>#VALUE!</v>
      </c>
      <c r="F8357">
        <v>8355</v>
      </c>
      <c r="G8357">
        <f t="shared" ca="1" si="150"/>
        <v>-5.6206728633984938E-2</v>
      </c>
    </row>
    <row r="8358" spans="2:7" x14ac:dyDescent="0.2">
      <c r="B8358" s="149"/>
      <c r="C8358" s="61"/>
      <c r="D8358" t="e">
        <f t="shared" si="151"/>
        <v>#DIV/0!</v>
      </c>
      <c r="E8358" t="e">
        <f>Table2[[#This Row],[Return]]</f>
        <v>#VALUE!</v>
      </c>
      <c r="F8358">
        <v>8356</v>
      </c>
      <c r="G8358">
        <f t="shared" ca="1" si="150"/>
        <v>6.7709392345210034E-2</v>
      </c>
    </row>
    <row r="8359" spans="2:7" x14ac:dyDescent="0.2">
      <c r="B8359" s="149"/>
      <c r="C8359" s="61"/>
      <c r="D8359" t="e">
        <f t="shared" si="151"/>
        <v>#DIV/0!</v>
      </c>
      <c r="E8359" t="e">
        <f>Table2[[#This Row],[Return]]</f>
        <v>#VALUE!</v>
      </c>
      <c r="F8359">
        <v>8357</v>
      </c>
      <c r="G8359">
        <f t="shared" ca="1" si="150"/>
        <v>6.5320277344190408E-2</v>
      </c>
    </row>
    <row r="8360" spans="2:7" x14ac:dyDescent="0.2">
      <c r="B8360" s="149"/>
      <c r="C8360" s="61"/>
      <c r="D8360" t="e">
        <f t="shared" si="151"/>
        <v>#DIV/0!</v>
      </c>
      <c r="E8360" t="e">
        <f>Table2[[#This Row],[Return]]</f>
        <v>#VALUE!</v>
      </c>
      <c r="F8360">
        <v>8358</v>
      </c>
      <c r="G8360">
        <f t="shared" ca="1" si="150"/>
        <v>-4.3660376662788276E-2</v>
      </c>
    </row>
    <row r="8361" spans="2:7" x14ac:dyDescent="0.2">
      <c r="B8361" s="149"/>
      <c r="C8361" s="61"/>
      <c r="D8361" t="e">
        <f t="shared" si="151"/>
        <v>#DIV/0!</v>
      </c>
      <c r="E8361" t="e">
        <f>Table2[[#This Row],[Return]]</f>
        <v>#VALUE!</v>
      </c>
      <c r="F8361">
        <v>8359</v>
      </c>
      <c r="G8361">
        <f t="shared" ca="1" si="150"/>
        <v>3.0601346328572823E-2</v>
      </c>
    </row>
    <row r="8362" spans="2:7" x14ac:dyDescent="0.2">
      <c r="B8362" s="149"/>
      <c r="C8362" s="61"/>
      <c r="D8362" t="e">
        <f t="shared" si="151"/>
        <v>#DIV/0!</v>
      </c>
      <c r="E8362" t="e">
        <f>Table2[[#This Row],[Return]]</f>
        <v>#VALUE!</v>
      </c>
      <c r="F8362">
        <v>8360</v>
      </c>
      <c r="G8362">
        <f t="shared" ca="1" si="150"/>
        <v>-9.490433112513727E-3</v>
      </c>
    </row>
    <row r="8363" spans="2:7" x14ac:dyDescent="0.2">
      <c r="B8363" s="149"/>
      <c r="C8363" s="61"/>
      <c r="D8363" t="e">
        <f t="shared" si="151"/>
        <v>#DIV/0!</v>
      </c>
      <c r="E8363" t="e">
        <f>Table2[[#This Row],[Return]]</f>
        <v>#VALUE!</v>
      </c>
      <c r="F8363">
        <v>8361</v>
      </c>
      <c r="G8363">
        <f t="shared" ca="1" si="150"/>
        <v>-5.088866947945616E-2</v>
      </c>
    </row>
    <row r="8364" spans="2:7" x14ac:dyDescent="0.2">
      <c r="B8364" s="149"/>
      <c r="C8364" s="61"/>
      <c r="D8364" t="e">
        <f t="shared" si="151"/>
        <v>#DIV/0!</v>
      </c>
      <c r="E8364" t="e">
        <f>Table2[[#This Row],[Return]]</f>
        <v>#VALUE!</v>
      </c>
      <c r="F8364">
        <v>8362</v>
      </c>
      <c r="G8364">
        <f t="shared" ca="1" si="150"/>
        <v>-2.8605296040301317E-2</v>
      </c>
    </row>
    <row r="8365" spans="2:7" x14ac:dyDescent="0.2">
      <c r="B8365" s="149"/>
      <c r="C8365" s="61"/>
      <c r="D8365" t="e">
        <f t="shared" si="151"/>
        <v>#DIV/0!</v>
      </c>
      <c r="E8365" t="e">
        <f>Table2[[#This Row],[Return]]</f>
        <v>#VALUE!</v>
      </c>
      <c r="F8365">
        <v>8363</v>
      </c>
      <c r="G8365">
        <f t="shared" ca="1" si="150"/>
        <v>-3.8605366553113828E-2</v>
      </c>
    </row>
    <row r="8366" spans="2:7" x14ac:dyDescent="0.2">
      <c r="B8366" s="149"/>
      <c r="C8366" s="61"/>
      <c r="D8366" t="e">
        <f t="shared" si="151"/>
        <v>#DIV/0!</v>
      </c>
      <c r="E8366" t="e">
        <f>Table2[[#This Row],[Return]]</f>
        <v>#VALUE!</v>
      </c>
      <c r="F8366">
        <v>8364</v>
      </c>
      <c r="G8366">
        <f t="shared" ca="1" si="150"/>
        <v>-3.7351366625165097E-2</v>
      </c>
    </row>
    <row r="8367" spans="2:7" x14ac:dyDescent="0.2">
      <c r="B8367" s="149"/>
      <c r="C8367" s="61"/>
      <c r="D8367" t="e">
        <f t="shared" si="151"/>
        <v>#DIV/0!</v>
      </c>
      <c r="E8367" t="e">
        <f>Table2[[#This Row],[Return]]</f>
        <v>#VALUE!</v>
      </c>
      <c r="F8367">
        <v>8365</v>
      </c>
      <c r="G8367">
        <f t="shared" ca="1" si="150"/>
        <v>8.3789671308330052E-3</v>
      </c>
    </row>
    <row r="8368" spans="2:7" x14ac:dyDescent="0.2">
      <c r="B8368" s="149"/>
      <c r="C8368" s="61"/>
      <c r="D8368" t="e">
        <f t="shared" si="151"/>
        <v>#DIV/0!</v>
      </c>
      <c r="E8368" t="e">
        <f>Table2[[#This Row],[Return]]</f>
        <v>#VALUE!</v>
      </c>
      <c r="F8368">
        <v>8366</v>
      </c>
      <c r="G8368">
        <f t="shared" ca="1" si="150"/>
        <v>9.3273694306820825E-4</v>
      </c>
    </row>
    <row r="8369" spans="2:7" x14ac:dyDescent="0.2">
      <c r="B8369" s="149"/>
      <c r="C8369" s="61"/>
      <c r="D8369" t="e">
        <f t="shared" si="151"/>
        <v>#DIV/0!</v>
      </c>
      <c r="E8369" t="e">
        <f>Table2[[#This Row],[Return]]</f>
        <v>#VALUE!</v>
      </c>
      <c r="F8369">
        <v>8367</v>
      </c>
      <c r="G8369">
        <f t="shared" ca="1" si="150"/>
        <v>8.8985413662465325E-3</v>
      </c>
    </row>
    <row r="8370" spans="2:7" x14ac:dyDescent="0.2">
      <c r="B8370" s="149"/>
      <c r="C8370" s="61"/>
      <c r="D8370" t="e">
        <f t="shared" si="151"/>
        <v>#DIV/0!</v>
      </c>
      <c r="E8370" t="e">
        <f>Table2[[#This Row],[Return]]</f>
        <v>#VALUE!</v>
      </c>
      <c r="F8370">
        <v>8368</v>
      </c>
      <c r="G8370">
        <f t="shared" ca="1" si="150"/>
        <v>-4.3960893829944982E-2</v>
      </c>
    </row>
    <row r="8371" spans="2:7" x14ac:dyDescent="0.2">
      <c r="B8371" s="149"/>
      <c r="C8371" s="61"/>
      <c r="D8371" t="e">
        <f t="shared" si="151"/>
        <v>#DIV/0!</v>
      </c>
      <c r="E8371" t="e">
        <f>Table2[[#This Row],[Return]]</f>
        <v>#VALUE!</v>
      </c>
      <c r="F8371">
        <v>8369</v>
      </c>
      <c r="G8371">
        <f t="shared" ca="1" si="150"/>
        <v>3.0092612483186856E-2</v>
      </c>
    </row>
    <row r="8372" spans="2:7" x14ac:dyDescent="0.2">
      <c r="B8372" s="149"/>
      <c r="C8372" s="61"/>
      <c r="D8372" t="e">
        <f t="shared" si="151"/>
        <v>#DIV/0!</v>
      </c>
      <c r="E8372" t="e">
        <f>Table2[[#This Row],[Return]]</f>
        <v>#VALUE!</v>
      </c>
      <c r="F8372">
        <v>8370</v>
      </c>
      <c r="G8372">
        <f t="shared" ca="1" si="150"/>
        <v>7.7003735278545649E-2</v>
      </c>
    </row>
    <row r="8373" spans="2:7" x14ac:dyDescent="0.2">
      <c r="B8373" s="149"/>
      <c r="C8373" s="61"/>
      <c r="D8373" t="e">
        <f t="shared" si="151"/>
        <v>#DIV/0!</v>
      </c>
      <c r="E8373" t="e">
        <f>Table2[[#This Row],[Return]]</f>
        <v>#VALUE!</v>
      </c>
      <c r="F8373">
        <v>8371</v>
      </c>
      <c r="G8373">
        <f t="shared" ca="1" si="150"/>
        <v>5.1995786217478177E-2</v>
      </c>
    </row>
    <row r="8374" spans="2:7" x14ac:dyDescent="0.2">
      <c r="B8374" s="149"/>
      <c r="C8374" s="61"/>
      <c r="D8374" t="e">
        <f t="shared" si="151"/>
        <v>#DIV/0!</v>
      </c>
      <c r="E8374" t="e">
        <f>Table2[[#This Row],[Return]]</f>
        <v>#VALUE!</v>
      </c>
      <c r="F8374">
        <v>8372</v>
      </c>
      <c r="G8374">
        <f t="shared" ca="1" si="150"/>
        <v>8.2033214434188151E-3</v>
      </c>
    </row>
    <row r="8375" spans="2:7" x14ac:dyDescent="0.2">
      <c r="B8375" s="149"/>
      <c r="C8375" s="61"/>
      <c r="D8375" t="e">
        <f t="shared" si="151"/>
        <v>#DIV/0!</v>
      </c>
      <c r="E8375" t="e">
        <f>Table2[[#This Row],[Return]]</f>
        <v>#VALUE!</v>
      </c>
      <c r="F8375">
        <v>8373</v>
      </c>
      <c r="G8375">
        <f t="shared" ca="1" si="150"/>
        <v>1.5382043684623464E-2</v>
      </c>
    </row>
    <row r="8376" spans="2:7" x14ac:dyDescent="0.2">
      <c r="B8376" s="149"/>
      <c r="C8376" s="61"/>
      <c r="D8376" t="e">
        <f t="shared" si="151"/>
        <v>#DIV/0!</v>
      </c>
      <c r="E8376" t="e">
        <f>Table2[[#This Row],[Return]]</f>
        <v>#VALUE!</v>
      </c>
      <c r="F8376">
        <v>8374</v>
      </c>
      <c r="G8376">
        <f t="shared" ca="1" si="150"/>
        <v>-6.096844692740272E-3</v>
      </c>
    </row>
    <row r="8377" spans="2:7" x14ac:dyDescent="0.2">
      <c r="B8377" s="149"/>
      <c r="C8377" s="61"/>
      <c r="D8377" t="e">
        <f t="shared" si="151"/>
        <v>#DIV/0!</v>
      </c>
      <c r="E8377" t="e">
        <f>Table2[[#This Row],[Return]]</f>
        <v>#VALUE!</v>
      </c>
      <c r="F8377">
        <v>8375</v>
      </c>
      <c r="G8377">
        <f t="shared" ca="1" si="150"/>
        <v>-7.1817168879496074E-3</v>
      </c>
    </row>
    <row r="8378" spans="2:7" x14ac:dyDescent="0.2">
      <c r="B8378" s="149"/>
      <c r="C8378" s="61"/>
      <c r="D8378" t="e">
        <f t="shared" si="151"/>
        <v>#DIV/0!</v>
      </c>
      <c r="E8378" t="e">
        <f>Table2[[#This Row],[Return]]</f>
        <v>#VALUE!</v>
      </c>
      <c r="F8378">
        <v>8376</v>
      </c>
      <c r="G8378">
        <f t="shared" ca="1" si="150"/>
        <v>3.4890872909506529E-2</v>
      </c>
    </row>
    <row r="8379" spans="2:7" x14ac:dyDescent="0.2">
      <c r="B8379" s="149"/>
      <c r="C8379" s="61"/>
      <c r="D8379" t="e">
        <f t="shared" si="151"/>
        <v>#DIV/0!</v>
      </c>
      <c r="E8379" t="e">
        <f>Table2[[#This Row],[Return]]</f>
        <v>#VALUE!</v>
      </c>
      <c r="F8379">
        <v>8377</v>
      </c>
      <c r="G8379">
        <f t="shared" ca="1" si="150"/>
        <v>-4.9751271167605025E-3</v>
      </c>
    </row>
    <row r="8380" spans="2:7" x14ac:dyDescent="0.2">
      <c r="B8380" s="149"/>
      <c r="C8380" s="61"/>
      <c r="D8380" t="e">
        <f t="shared" si="151"/>
        <v>#DIV/0!</v>
      </c>
      <c r="E8380" t="e">
        <f>Table2[[#This Row],[Return]]</f>
        <v>#VALUE!</v>
      </c>
      <c r="F8380">
        <v>8378</v>
      </c>
      <c r="G8380">
        <f t="shared" ca="1" si="150"/>
        <v>5.5985788174528338E-2</v>
      </c>
    </row>
    <row r="8381" spans="2:7" x14ac:dyDescent="0.2">
      <c r="B8381" s="149"/>
      <c r="C8381" s="61"/>
      <c r="D8381" t="e">
        <f t="shared" si="151"/>
        <v>#DIV/0!</v>
      </c>
      <c r="E8381" t="e">
        <f>Table2[[#This Row],[Return]]</f>
        <v>#VALUE!</v>
      </c>
      <c r="F8381">
        <v>8379</v>
      </c>
      <c r="G8381">
        <f t="shared" ca="1" si="150"/>
        <v>-4.0963892680650475E-2</v>
      </c>
    </row>
    <row r="8382" spans="2:7" x14ac:dyDescent="0.2">
      <c r="B8382" s="149"/>
      <c r="C8382" s="61"/>
      <c r="D8382" t="e">
        <f t="shared" si="151"/>
        <v>#DIV/0!</v>
      </c>
      <c r="E8382" t="e">
        <f>Table2[[#This Row],[Return]]</f>
        <v>#VALUE!</v>
      </c>
      <c r="F8382">
        <v>8380</v>
      </c>
      <c r="G8382">
        <f t="shared" ca="1" si="150"/>
        <v>4.5308060836176597E-2</v>
      </c>
    </row>
    <row r="8383" spans="2:7" x14ac:dyDescent="0.2">
      <c r="B8383" s="149"/>
      <c r="C8383" s="61"/>
      <c r="D8383" t="e">
        <f t="shared" si="151"/>
        <v>#DIV/0!</v>
      </c>
      <c r="E8383" t="e">
        <f>Table2[[#This Row],[Return]]</f>
        <v>#VALUE!</v>
      </c>
      <c r="F8383">
        <v>8381</v>
      </c>
      <c r="G8383">
        <f t="shared" ca="1" si="150"/>
        <v>3.107934736092818E-2</v>
      </c>
    </row>
    <row r="8384" spans="2:7" x14ac:dyDescent="0.2">
      <c r="B8384" s="149"/>
      <c r="C8384" s="61"/>
      <c r="D8384" t="e">
        <f t="shared" si="151"/>
        <v>#DIV/0!</v>
      </c>
      <c r="E8384" t="e">
        <f>Table2[[#This Row],[Return]]</f>
        <v>#VALUE!</v>
      </c>
      <c r="F8384">
        <v>8382</v>
      </c>
      <c r="G8384">
        <f t="shared" ca="1" si="150"/>
        <v>-4.7483713906123735E-2</v>
      </c>
    </row>
    <row r="8385" spans="2:7" x14ac:dyDescent="0.2">
      <c r="B8385" s="149"/>
      <c r="C8385" s="61"/>
      <c r="D8385" t="e">
        <f t="shared" si="151"/>
        <v>#DIV/0!</v>
      </c>
      <c r="E8385" t="e">
        <f>Table2[[#This Row],[Return]]</f>
        <v>#VALUE!</v>
      </c>
      <c r="F8385">
        <v>8383</v>
      </c>
      <c r="G8385">
        <f t="shared" ca="1" si="150"/>
        <v>-4.0604909727032451E-3</v>
      </c>
    </row>
    <row r="8386" spans="2:7" x14ac:dyDescent="0.2">
      <c r="B8386" s="149"/>
      <c r="C8386" s="61"/>
      <c r="D8386" t="e">
        <f t="shared" si="151"/>
        <v>#DIV/0!</v>
      </c>
      <c r="E8386" t="e">
        <f>Table2[[#This Row],[Return]]</f>
        <v>#VALUE!</v>
      </c>
      <c r="F8386">
        <v>8384</v>
      </c>
      <c r="G8386">
        <f t="shared" ca="1" si="150"/>
        <v>6.5029948552999289E-2</v>
      </c>
    </row>
    <row r="8387" spans="2:7" x14ac:dyDescent="0.2">
      <c r="B8387" s="149"/>
      <c r="C8387" s="61"/>
      <c r="D8387" t="e">
        <f t="shared" si="151"/>
        <v>#DIV/0!</v>
      </c>
      <c r="E8387" t="e">
        <f>Table2[[#This Row],[Return]]</f>
        <v>#VALUE!</v>
      </c>
      <c r="F8387">
        <v>8385</v>
      </c>
      <c r="G8387">
        <f t="shared" ref="G8387:G8450" ca="1" si="152">_xlfn.NORM.INV(RAND(),$N$5,$N$6)</f>
        <v>4.628447233946386E-2</v>
      </c>
    </row>
    <row r="8388" spans="2:7" x14ac:dyDescent="0.2">
      <c r="B8388" s="149"/>
      <c r="C8388" s="61"/>
      <c r="D8388" t="e">
        <f t="shared" si="151"/>
        <v>#DIV/0!</v>
      </c>
      <c r="E8388" t="e">
        <f>Table2[[#This Row],[Return]]</f>
        <v>#VALUE!</v>
      </c>
      <c r="F8388">
        <v>8386</v>
      </c>
      <c r="G8388">
        <f t="shared" ca="1" si="152"/>
        <v>2.5248383304627149E-2</v>
      </c>
    </row>
    <row r="8389" spans="2:7" x14ac:dyDescent="0.2">
      <c r="B8389" s="149"/>
      <c r="C8389" s="61"/>
      <c r="D8389" t="e">
        <f t="shared" si="151"/>
        <v>#DIV/0!</v>
      </c>
      <c r="E8389" t="e">
        <f>Table2[[#This Row],[Return]]</f>
        <v>#VALUE!</v>
      </c>
      <c r="F8389">
        <v>8387</v>
      </c>
      <c r="G8389">
        <f t="shared" ca="1" si="152"/>
        <v>-2.8931350289801476E-2</v>
      </c>
    </row>
    <row r="8390" spans="2:7" x14ac:dyDescent="0.2">
      <c r="B8390" s="149"/>
      <c r="C8390" s="61"/>
      <c r="D8390" t="e">
        <f t="shared" si="151"/>
        <v>#DIV/0!</v>
      </c>
      <c r="E8390" t="e">
        <f>Table2[[#This Row],[Return]]</f>
        <v>#VALUE!</v>
      </c>
      <c r="F8390">
        <v>8388</v>
      </c>
      <c r="G8390">
        <f t="shared" ca="1" si="152"/>
        <v>2.6309472893297176E-2</v>
      </c>
    </row>
    <row r="8391" spans="2:7" x14ac:dyDescent="0.2">
      <c r="B8391" s="149"/>
      <c r="C8391" s="61"/>
      <c r="D8391" t="e">
        <f t="shared" si="151"/>
        <v>#DIV/0!</v>
      </c>
      <c r="E8391" t="e">
        <f>Table2[[#This Row],[Return]]</f>
        <v>#VALUE!</v>
      </c>
      <c r="F8391">
        <v>8389</v>
      </c>
      <c r="G8391">
        <f t="shared" ca="1" si="152"/>
        <v>-3.2141755997226726E-2</v>
      </c>
    </row>
    <row r="8392" spans="2:7" x14ac:dyDescent="0.2">
      <c r="B8392" s="149"/>
      <c r="C8392" s="61"/>
      <c r="D8392" t="e">
        <f t="shared" si="151"/>
        <v>#DIV/0!</v>
      </c>
      <c r="E8392" t="e">
        <f>Table2[[#This Row],[Return]]</f>
        <v>#VALUE!</v>
      </c>
      <c r="F8392">
        <v>8390</v>
      </c>
      <c r="G8392">
        <f t="shared" ca="1" si="152"/>
        <v>-4.6297007090601465E-2</v>
      </c>
    </row>
    <row r="8393" spans="2:7" x14ac:dyDescent="0.2">
      <c r="B8393" s="149"/>
      <c r="C8393" s="61"/>
      <c r="D8393" t="e">
        <f t="shared" si="151"/>
        <v>#DIV/0!</v>
      </c>
      <c r="E8393" t="e">
        <f>Table2[[#This Row],[Return]]</f>
        <v>#VALUE!</v>
      </c>
      <c r="F8393">
        <v>8391</v>
      </c>
      <c r="G8393">
        <f t="shared" ca="1" si="152"/>
        <v>-4.4854258876532932E-3</v>
      </c>
    </row>
    <row r="8394" spans="2:7" x14ac:dyDescent="0.2">
      <c r="B8394" s="149"/>
      <c r="C8394" s="61"/>
      <c r="D8394" t="e">
        <f t="shared" si="151"/>
        <v>#DIV/0!</v>
      </c>
      <c r="E8394" t="e">
        <f>Table2[[#This Row],[Return]]</f>
        <v>#VALUE!</v>
      </c>
      <c r="F8394">
        <v>8392</v>
      </c>
      <c r="G8394">
        <f t="shared" ca="1" si="152"/>
        <v>2.8474614821895814E-2</v>
      </c>
    </row>
    <row r="8395" spans="2:7" x14ac:dyDescent="0.2">
      <c r="B8395" s="149"/>
      <c r="C8395" s="61"/>
      <c r="D8395" t="e">
        <f t="shared" si="151"/>
        <v>#DIV/0!</v>
      </c>
      <c r="E8395" t="e">
        <f>Table2[[#This Row],[Return]]</f>
        <v>#VALUE!</v>
      </c>
      <c r="F8395">
        <v>8393</v>
      </c>
      <c r="G8395">
        <f t="shared" ca="1" si="152"/>
        <v>-2.6477343732545851E-2</v>
      </c>
    </row>
    <row r="8396" spans="2:7" x14ac:dyDescent="0.2">
      <c r="B8396" s="149"/>
      <c r="C8396" s="61"/>
      <c r="D8396" t="e">
        <f t="shared" si="151"/>
        <v>#DIV/0!</v>
      </c>
      <c r="E8396" t="e">
        <f>Table2[[#This Row],[Return]]</f>
        <v>#VALUE!</v>
      </c>
      <c r="F8396">
        <v>8394</v>
      </c>
      <c r="G8396">
        <f t="shared" ca="1" si="152"/>
        <v>6.0317026609221147E-3</v>
      </c>
    </row>
    <row r="8397" spans="2:7" x14ac:dyDescent="0.2">
      <c r="B8397" s="149"/>
      <c r="C8397" s="61"/>
      <c r="D8397" t="e">
        <f t="shared" si="151"/>
        <v>#DIV/0!</v>
      </c>
      <c r="E8397" t="e">
        <f>Table2[[#This Row],[Return]]</f>
        <v>#VALUE!</v>
      </c>
      <c r="F8397">
        <v>8395</v>
      </c>
      <c r="G8397">
        <f t="shared" ca="1" si="152"/>
        <v>-3.8138007537310732E-2</v>
      </c>
    </row>
    <row r="8398" spans="2:7" x14ac:dyDescent="0.2">
      <c r="B8398" s="149"/>
      <c r="C8398" s="61"/>
      <c r="D8398" t="e">
        <f t="shared" si="151"/>
        <v>#DIV/0!</v>
      </c>
      <c r="E8398" t="e">
        <f>Table2[[#This Row],[Return]]</f>
        <v>#VALUE!</v>
      </c>
      <c r="F8398">
        <v>8396</v>
      </c>
      <c r="G8398">
        <f t="shared" ca="1" si="152"/>
        <v>1.0092913465404975E-2</v>
      </c>
    </row>
    <row r="8399" spans="2:7" x14ac:dyDescent="0.2">
      <c r="B8399" s="149"/>
      <c r="C8399" s="61"/>
      <c r="D8399" t="e">
        <f t="shared" si="151"/>
        <v>#DIV/0!</v>
      </c>
      <c r="E8399" t="e">
        <f>Table2[[#This Row],[Return]]</f>
        <v>#VALUE!</v>
      </c>
      <c r="F8399">
        <v>8397</v>
      </c>
      <c r="G8399">
        <f t="shared" ca="1" si="152"/>
        <v>-1.9433220526485471E-2</v>
      </c>
    </row>
    <row r="8400" spans="2:7" x14ac:dyDescent="0.2">
      <c r="B8400" s="149"/>
      <c r="C8400" s="61"/>
      <c r="D8400" t="e">
        <f t="shared" si="151"/>
        <v>#DIV/0!</v>
      </c>
      <c r="E8400" t="e">
        <f>Table2[[#This Row],[Return]]</f>
        <v>#VALUE!</v>
      </c>
      <c r="F8400">
        <v>8398</v>
      </c>
      <c r="G8400">
        <f t="shared" ca="1" si="152"/>
        <v>-1.0966756592691173E-2</v>
      </c>
    </row>
    <row r="8401" spans="2:7" x14ac:dyDescent="0.2">
      <c r="B8401" s="149"/>
      <c r="C8401" s="61"/>
      <c r="D8401" t="e">
        <f t="shared" si="151"/>
        <v>#DIV/0!</v>
      </c>
      <c r="E8401" t="e">
        <f>Table2[[#This Row],[Return]]</f>
        <v>#VALUE!</v>
      </c>
      <c r="F8401">
        <v>8399</v>
      </c>
      <c r="G8401">
        <f t="shared" ca="1" si="152"/>
        <v>-3.0873503454852243E-2</v>
      </c>
    </row>
    <row r="8402" spans="2:7" x14ac:dyDescent="0.2">
      <c r="B8402" s="149"/>
      <c r="C8402" s="61"/>
      <c r="D8402" t="e">
        <f t="shared" ref="D8402:D8465" si="153">(C8402-C8403)/C8403</f>
        <v>#DIV/0!</v>
      </c>
      <c r="E8402" t="e">
        <f>Table2[[#This Row],[Return]]</f>
        <v>#VALUE!</v>
      </c>
      <c r="F8402">
        <v>8400</v>
      </c>
      <c r="G8402">
        <f t="shared" ca="1" si="152"/>
        <v>-5.9321965609777771E-3</v>
      </c>
    </row>
    <row r="8403" spans="2:7" x14ac:dyDescent="0.2">
      <c r="B8403" s="149"/>
      <c r="C8403" s="61"/>
      <c r="D8403" t="e">
        <f t="shared" si="153"/>
        <v>#DIV/0!</v>
      </c>
      <c r="E8403" t="e">
        <f>Table2[[#This Row],[Return]]</f>
        <v>#VALUE!</v>
      </c>
      <c r="F8403">
        <v>8401</v>
      </c>
      <c r="G8403">
        <f t="shared" ca="1" si="152"/>
        <v>-2.4285340164321885E-2</v>
      </c>
    </row>
    <row r="8404" spans="2:7" x14ac:dyDescent="0.2">
      <c r="B8404" s="149"/>
      <c r="C8404" s="61"/>
      <c r="D8404" t="e">
        <f t="shared" si="153"/>
        <v>#DIV/0!</v>
      </c>
      <c r="E8404" t="e">
        <f>Table2[[#This Row],[Return]]</f>
        <v>#VALUE!</v>
      </c>
      <c r="F8404">
        <v>8402</v>
      </c>
      <c r="G8404">
        <f t="shared" ca="1" si="152"/>
        <v>-2.0374053892093024E-2</v>
      </c>
    </row>
    <row r="8405" spans="2:7" x14ac:dyDescent="0.2">
      <c r="B8405" s="149"/>
      <c r="C8405" s="61"/>
      <c r="D8405" t="e">
        <f t="shared" si="153"/>
        <v>#DIV/0!</v>
      </c>
      <c r="E8405" t="e">
        <f>Table2[[#This Row],[Return]]</f>
        <v>#VALUE!</v>
      </c>
      <c r="F8405">
        <v>8403</v>
      </c>
      <c r="G8405">
        <f t="shared" ca="1" si="152"/>
        <v>2.1096855405528681E-2</v>
      </c>
    </row>
    <row r="8406" spans="2:7" x14ac:dyDescent="0.2">
      <c r="B8406" s="149"/>
      <c r="C8406" s="61"/>
      <c r="D8406" t="e">
        <f t="shared" si="153"/>
        <v>#DIV/0!</v>
      </c>
      <c r="E8406" t="e">
        <f>Table2[[#This Row],[Return]]</f>
        <v>#VALUE!</v>
      </c>
      <c r="F8406">
        <v>8404</v>
      </c>
      <c r="G8406">
        <f t="shared" ca="1" si="152"/>
        <v>3.2754504712545505E-2</v>
      </c>
    </row>
    <row r="8407" spans="2:7" x14ac:dyDescent="0.2">
      <c r="B8407" s="149"/>
      <c r="C8407" s="61"/>
      <c r="D8407" t="e">
        <f t="shared" si="153"/>
        <v>#DIV/0!</v>
      </c>
      <c r="E8407" t="e">
        <f>Table2[[#This Row],[Return]]</f>
        <v>#VALUE!</v>
      </c>
      <c r="F8407">
        <v>8405</v>
      </c>
      <c r="G8407">
        <f t="shared" ca="1" si="152"/>
        <v>-6.61439280199147E-2</v>
      </c>
    </row>
    <row r="8408" spans="2:7" x14ac:dyDescent="0.2">
      <c r="B8408" s="149"/>
      <c r="C8408" s="61"/>
      <c r="D8408" t="e">
        <f t="shared" si="153"/>
        <v>#DIV/0!</v>
      </c>
      <c r="E8408" t="e">
        <f>Table2[[#This Row],[Return]]</f>
        <v>#VALUE!</v>
      </c>
      <c r="F8408">
        <v>8406</v>
      </c>
      <c r="G8408">
        <f t="shared" ca="1" si="152"/>
        <v>-2.0936281396097392E-2</v>
      </c>
    </row>
    <row r="8409" spans="2:7" x14ac:dyDescent="0.2">
      <c r="B8409" s="149"/>
      <c r="C8409" s="61"/>
      <c r="D8409" t="e">
        <f t="shared" si="153"/>
        <v>#DIV/0!</v>
      </c>
      <c r="E8409" t="e">
        <f>Table2[[#This Row],[Return]]</f>
        <v>#VALUE!</v>
      </c>
      <c r="F8409">
        <v>8407</v>
      </c>
      <c r="G8409">
        <f t="shared" ca="1" si="152"/>
        <v>-2.6330813977785746E-2</v>
      </c>
    </row>
    <row r="8410" spans="2:7" x14ac:dyDescent="0.2">
      <c r="B8410" s="149"/>
      <c r="C8410" s="61"/>
      <c r="D8410" t="e">
        <f t="shared" si="153"/>
        <v>#DIV/0!</v>
      </c>
      <c r="E8410" t="e">
        <f>Table2[[#This Row],[Return]]</f>
        <v>#VALUE!</v>
      </c>
      <c r="F8410">
        <v>8408</v>
      </c>
      <c r="G8410">
        <f t="shared" ca="1" si="152"/>
        <v>5.7697756957157051E-2</v>
      </c>
    </row>
    <row r="8411" spans="2:7" x14ac:dyDescent="0.2">
      <c r="B8411" s="149"/>
      <c r="C8411" s="61"/>
      <c r="D8411" t="e">
        <f t="shared" si="153"/>
        <v>#DIV/0!</v>
      </c>
      <c r="E8411" t="e">
        <f>Table2[[#This Row],[Return]]</f>
        <v>#VALUE!</v>
      </c>
      <c r="F8411">
        <v>8409</v>
      </c>
      <c r="G8411">
        <f t="shared" ca="1" si="152"/>
        <v>-3.3187746504651387E-2</v>
      </c>
    </row>
    <row r="8412" spans="2:7" x14ac:dyDescent="0.2">
      <c r="B8412" s="149"/>
      <c r="C8412" s="61"/>
      <c r="D8412" t="e">
        <f t="shared" si="153"/>
        <v>#DIV/0!</v>
      </c>
      <c r="E8412" t="e">
        <f>Table2[[#This Row],[Return]]</f>
        <v>#VALUE!</v>
      </c>
      <c r="F8412">
        <v>8410</v>
      </c>
      <c r="G8412">
        <f t="shared" ca="1" si="152"/>
        <v>8.554905608007124E-2</v>
      </c>
    </row>
    <row r="8413" spans="2:7" x14ac:dyDescent="0.2">
      <c r="B8413" s="149"/>
      <c r="C8413" s="61"/>
      <c r="D8413" t="e">
        <f t="shared" si="153"/>
        <v>#DIV/0!</v>
      </c>
      <c r="E8413" t="e">
        <f>Table2[[#This Row],[Return]]</f>
        <v>#VALUE!</v>
      </c>
      <c r="F8413">
        <v>8411</v>
      </c>
      <c r="G8413">
        <f t="shared" ca="1" si="152"/>
        <v>6.3127644009594003E-2</v>
      </c>
    </row>
    <row r="8414" spans="2:7" x14ac:dyDescent="0.2">
      <c r="B8414" s="149"/>
      <c r="C8414" s="61"/>
      <c r="D8414" t="e">
        <f t="shared" si="153"/>
        <v>#DIV/0!</v>
      </c>
      <c r="E8414" t="e">
        <f>Table2[[#This Row],[Return]]</f>
        <v>#VALUE!</v>
      </c>
      <c r="F8414">
        <v>8412</v>
      </c>
      <c r="G8414">
        <f t="shared" ca="1" si="152"/>
        <v>-9.6573133825807594E-3</v>
      </c>
    </row>
    <row r="8415" spans="2:7" x14ac:dyDescent="0.2">
      <c r="B8415" s="149"/>
      <c r="C8415" s="61"/>
      <c r="D8415" t="e">
        <f t="shared" si="153"/>
        <v>#DIV/0!</v>
      </c>
      <c r="E8415" t="e">
        <f>Table2[[#This Row],[Return]]</f>
        <v>#VALUE!</v>
      </c>
      <c r="F8415">
        <v>8413</v>
      </c>
      <c r="G8415">
        <f t="shared" ca="1" si="152"/>
        <v>2.5388637360767127E-3</v>
      </c>
    </row>
    <row r="8416" spans="2:7" x14ac:dyDescent="0.2">
      <c r="B8416" s="149"/>
      <c r="C8416" s="61"/>
      <c r="D8416" t="e">
        <f t="shared" si="153"/>
        <v>#DIV/0!</v>
      </c>
      <c r="E8416" t="e">
        <f>Table2[[#This Row],[Return]]</f>
        <v>#VALUE!</v>
      </c>
      <c r="F8416">
        <v>8414</v>
      </c>
      <c r="G8416">
        <f t="shared" ca="1" si="152"/>
        <v>4.5188957508815082E-2</v>
      </c>
    </row>
    <row r="8417" spans="2:7" x14ac:dyDescent="0.2">
      <c r="B8417" s="149"/>
      <c r="C8417" s="61"/>
      <c r="D8417" t="e">
        <f t="shared" si="153"/>
        <v>#DIV/0!</v>
      </c>
      <c r="E8417" t="e">
        <f>Table2[[#This Row],[Return]]</f>
        <v>#VALUE!</v>
      </c>
      <c r="F8417">
        <v>8415</v>
      </c>
      <c r="G8417">
        <f t="shared" ca="1" si="152"/>
        <v>-2.6372488282871472E-2</v>
      </c>
    </row>
    <row r="8418" spans="2:7" x14ac:dyDescent="0.2">
      <c r="B8418" s="149"/>
      <c r="C8418" s="61"/>
      <c r="D8418" t="e">
        <f t="shared" si="153"/>
        <v>#DIV/0!</v>
      </c>
      <c r="E8418" t="e">
        <f>Table2[[#This Row],[Return]]</f>
        <v>#VALUE!</v>
      </c>
      <c r="F8418">
        <v>8416</v>
      </c>
      <c r="G8418">
        <f t="shared" ca="1" si="152"/>
        <v>-3.9793217041078077E-2</v>
      </c>
    </row>
    <row r="8419" spans="2:7" x14ac:dyDescent="0.2">
      <c r="B8419" s="149"/>
      <c r="C8419" s="61"/>
      <c r="D8419" t="e">
        <f t="shared" si="153"/>
        <v>#DIV/0!</v>
      </c>
      <c r="E8419" t="e">
        <f>Table2[[#This Row],[Return]]</f>
        <v>#VALUE!</v>
      </c>
      <c r="F8419">
        <v>8417</v>
      </c>
      <c r="G8419">
        <f t="shared" ca="1" si="152"/>
        <v>7.0942605652667152E-3</v>
      </c>
    </row>
    <row r="8420" spans="2:7" x14ac:dyDescent="0.2">
      <c r="B8420" s="149"/>
      <c r="C8420" s="61"/>
      <c r="D8420" t="e">
        <f t="shared" si="153"/>
        <v>#DIV/0!</v>
      </c>
      <c r="E8420" t="e">
        <f>Table2[[#This Row],[Return]]</f>
        <v>#VALUE!</v>
      </c>
      <c r="F8420">
        <v>8418</v>
      </c>
      <c r="G8420">
        <f t="shared" ca="1" si="152"/>
        <v>-2.4371969196493655E-2</v>
      </c>
    </row>
    <row r="8421" spans="2:7" x14ac:dyDescent="0.2">
      <c r="B8421" s="149"/>
      <c r="C8421" s="61"/>
      <c r="D8421" t="e">
        <f t="shared" si="153"/>
        <v>#DIV/0!</v>
      </c>
      <c r="E8421" t="e">
        <f>Table2[[#This Row],[Return]]</f>
        <v>#VALUE!</v>
      </c>
      <c r="F8421">
        <v>8419</v>
      </c>
      <c r="G8421">
        <f t="shared" ca="1" si="152"/>
        <v>1.1994243132015052E-2</v>
      </c>
    </row>
    <row r="8422" spans="2:7" x14ac:dyDescent="0.2">
      <c r="B8422" s="149"/>
      <c r="C8422" s="61"/>
      <c r="D8422" t="e">
        <f t="shared" si="153"/>
        <v>#DIV/0!</v>
      </c>
      <c r="E8422" t="e">
        <f>Table2[[#This Row],[Return]]</f>
        <v>#VALUE!</v>
      </c>
      <c r="F8422">
        <v>8420</v>
      </c>
      <c r="G8422">
        <f t="shared" ca="1" si="152"/>
        <v>-4.6189278773741897E-2</v>
      </c>
    </row>
    <row r="8423" spans="2:7" x14ac:dyDescent="0.2">
      <c r="B8423" s="149"/>
      <c r="C8423" s="61"/>
      <c r="D8423" t="e">
        <f t="shared" si="153"/>
        <v>#DIV/0!</v>
      </c>
      <c r="E8423" t="e">
        <f>Table2[[#This Row],[Return]]</f>
        <v>#VALUE!</v>
      </c>
      <c r="F8423">
        <v>8421</v>
      </c>
      <c r="G8423">
        <f t="shared" ca="1" si="152"/>
        <v>-2.5951663203217484E-2</v>
      </c>
    </row>
    <row r="8424" spans="2:7" x14ac:dyDescent="0.2">
      <c r="B8424" s="149"/>
      <c r="C8424" s="61"/>
      <c r="D8424" t="e">
        <f t="shared" si="153"/>
        <v>#DIV/0!</v>
      </c>
      <c r="E8424" t="e">
        <f>Table2[[#This Row],[Return]]</f>
        <v>#VALUE!</v>
      </c>
      <c r="F8424">
        <v>8422</v>
      </c>
      <c r="G8424">
        <f t="shared" ca="1" si="152"/>
        <v>-2.227574302254598E-3</v>
      </c>
    </row>
    <row r="8425" spans="2:7" x14ac:dyDescent="0.2">
      <c r="B8425" s="149"/>
      <c r="C8425" s="61"/>
      <c r="D8425" t="e">
        <f t="shared" si="153"/>
        <v>#DIV/0!</v>
      </c>
      <c r="E8425" t="e">
        <f>Table2[[#This Row],[Return]]</f>
        <v>#VALUE!</v>
      </c>
      <c r="F8425">
        <v>8423</v>
      </c>
      <c r="G8425">
        <f t="shared" ca="1" si="152"/>
        <v>-4.3824014242139393E-2</v>
      </c>
    </row>
    <row r="8426" spans="2:7" x14ac:dyDescent="0.2">
      <c r="B8426" s="149"/>
      <c r="C8426" s="61"/>
      <c r="D8426" t="e">
        <f t="shared" si="153"/>
        <v>#DIV/0!</v>
      </c>
      <c r="E8426" t="e">
        <f>Table2[[#This Row],[Return]]</f>
        <v>#VALUE!</v>
      </c>
      <c r="F8426">
        <v>8424</v>
      </c>
      <c r="G8426">
        <f t="shared" ca="1" si="152"/>
        <v>-1.6291718239156618E-2</v>
      </c>
    </row>
    <row r="8427" spans="2:7" x14ac:dyDescent="0.2">
      <c r="B8427" s="149"/>
      <c r="C8427" s="61"/>
      <c r="D8427" t="e">
        <f t="shared" si="153"/>
        <v>#DIV/0!</v>
      </c>
      <c r="E8427" t="e">
        <f>Table2[[#This Row],[Return]]</f>
        <v>#VALUE!</v>
      </c>
      <c r="F8427">
        <v>8425</v>
      </c>
      <c r="G8427">
        <f t="shared" ca="1" si="152"/>
        <v>-3.5626254895929313E-2</v>
      </c>
    </row>
    <row r="8428" spans="2:7" x14ac:dyDescent="0.2">
      <c r="B8428" s="149"/>
      <c r="C8428" s="61"/>
      <c r="D8428" t="e">
        <f t="shared" si="153"/>
        <v>#DIV/0!</v>
      </c>
      <c r="E8428" t="e">
        <f>Table2[[#This Row],[Return]]</f>
        <v>#VALUE!</v>
      </c>
      <c r="F8428">
        <v>8426</v>
      </c>
      <c r="G8428">
        <f t="shared" ca="1" si="152"/>
        <v>5.0597602210195929E-2</v>
      </c>
    </row>
    <row r="8429" spans="2:7" x14ac:dyDescent="0.2">
      <c r="B8429" s="149"/>
      <c r="C8429" s="61"/>
      <c r="D8429" t="e">
        <f t="shared" si="153"/>
        <v>#DIV/0!</v>
      </c>
      <c r="E8429" t="e">
        <f>Table2[[#This Row],[Return]]</f>
        <v>#VALUE!</v>
      </c>
      <c r="F8429">
        <v>8427</v>
      </c>
      <c r="G8429">
        <f t="shared" ca="1" si="152"/>
        <v>-1.739379569085887E-2</v>
      </c>
    </row>
    <row r="8430" spans="2:7" x14ac:dyDescent="0.2">
      <c r="B8430" s="149"/>
      <c r="C8430" s="61"/>
      <c r="D8430" t="e">
        <f t="shared" si="153"/>
        <v>#DIV/0!</v>
      </c>
      <c r="E8430" t="e">
        <f>Table2[[#This Row],[Return]]</f>
        <v>#VALUE!</v>
      </c>
      <c r="F8430">
        <v>8428</v>
      </c>
      <c r="G8430">
        <f t="shared" ca="1" si="152"/>
        <v>1.8988063137616935E-2</v>
      </c>
    </row>
    <row r="8431" spans="2:7" x14ac:dyDescent="0.2">
      <c r="B8431" s="149"/>
      <c r="C8431" s="61"/>
      <c r="D8431" t="e">
        <f t="shared" si="153"/>
        <v>#DIV/0!</v>
      </c>
      <c r="E8431" t="e">
        <f>Table2[[#This Row],[Return]]</f>
        <v>#VALUE!</v>
      </c>
      <c r="F8431">
        <v>8429</v>
      </c>
      <c r="G8431">
        <f t="shared" ca="1" si="152"/>
        <v>-5.6591154462337003E-3</v>
      </c>
    </row>
    <row r="8432" spans="2:7" x14ac:dyDescent="0.2">
      <c r="B8432" s="149"/>
      <c r="C8432" s="61"/>
      <c r="D8432" t="e">
        <f t="shared" si="153"/>
        <v>#DIV/0!</v>
      </c>
      <c r="E8432" t="e">
        <f>Table2[[#This Row],[Return]]</f>
        <v>#VALUE!</v>
      </c>
      <c r="F8432">
        <v>8430</v>
      </c>
      <c r="G8432">
        <f t="shared" ca="1" si="152"/>
        <v>-1.8238104206416805E-2</v>
      </c>
    </row>
    <row r="8433" spans="2:7" x14ac:dyDescent="0.2">
      <c r="B8433" s="149"/>
      <c r="C8433" s="61"/>
      <c r="D8433" t="e">
        <f t="shared" si="153"/>
        <v>#DIV/0!</v>
      </c>
      <c r="E8433" t="e">
        <f>Table2[[#This Row],[Return]]</f>
        <v>#VALUE!</v>
      </c>
      <c r="F8433">
        <v>8431</v>
      </c>
      <c r="G8433">
        <f t="shared" ca="1" si="152"/>
        <v>1.848827448117713E-3</v>
      </c>
    </row>
    <row r="8434" spans="2:7" x14ac:dyDescent="0.2">
      <c r="B8434" s="149"/>
      <c r="C8434" s="61"/>
      <c r="D8434" t="e">
        <f t="shared" si="153"/>
        <v>#DIV/0!</v>
      </c>
      <c r="E8434" t="e">
        <f>Table2[[#This Row],[Return]]</f>
        <v>#VALUE!</v>
      </c>
      <c r="F8434">
        <v>8432</v>
      </c>
      <c r="G8434">
        <f t="shared" ca="1" si="152"/>
        <v>5.098354319401515E-3</v>
      </c>
    </row>
    <row r="8435" spans="2:7" x14ac:dyDescent="0.2">
      <c r="B8435" s="149"/>
      <c r="C8435" s="61"/>
      <c r="D8435" t="e">
        <f t="shared" si="153"/>
        <v>#DIV/0!</v>
      </c>
      <c r="E8435" t="e">
        <f>Table2[[#This Row],[Return]]</f>
        <v>#VALUE!</v>
      </c>
      <c r="F8435">
        <v>8433</v>
      </c>
      <c r="G8435">
        <f t="shared" ca="1" si="152"/>
        <v>-2.0055809222692227E-2</v>
      </c>
    </row>
    <row r="8436" spans="2:7" x14ac:dyDescent="0.2">
      <c r="B8436" s="149"/>
      <c r="C8436" s="61"/>
      <c r="D8436" t="e">
        <f t="shared" si="153"/>
        <v>#DIV/0!</v>
      </c>
      <c r="E8436" t="e">
        <f>Table2[[#This Row],[Return]]</f>
        <v>#VALUE!</v>
      </c>
      <c r="F8436">
        <v>8434</v>
      </c>
      <c r="G8436">
        <f t="shared" ca="1" si="152"/>
        <v>-7.2033162380522514E-2</v>
      </c>
    </row>
    <row r="8437" spans="2:7" x14ac:dyDescent="0.2">
      <c r="B8437" s="149"/>
      <c r="C8437" s="61"/>
      <c r="D8437" t="e">
        <f t="shared" si="153"/>
        <v>#DIV/0!</v>
      </c>
      <c r="E8437" t="e">
        <f>Table2[[#This Row],[Return]]</f>
        <v>#VALUE!</v>
      </c>
      <c r="F8437">
        <v>8435</v>
      </c>
      <c r="G8437">
        <f t="shared" ca="1" si="152"/>
        <v>6.6934860270188301E-2</v>
      </c>
    </row>
    <row r="8438" spans="2:7" x14ac:dyDescent="0.2">
      <c r="B8438" s="149"/>
      <c r="C8438" s="61"/>
      <c r="D8438" t="e">
        <f t="shared" si="153"/>
        <v>#DIV/0!</v>
      </c>
      <c r="E8438" t="e">
        <f>Table2[[#This Row],[Return]]</f>
        <v>#VALUE!</v>
      </c>
      <c r="F8438">
        <v>8436</v>
      </c>
      <c r="G8438">
        <f t="shared" ca="1" si="152"/>
        <v>-1.3847855835245837E-2</v>
      </c>
    </row>
    <row r="8439" spans="2:7" x14ac:dyDescent="0.2">
      <c r="B8439" s="149"/>
      <c r="C8439" s="61"/>
      <c r="D8439" t="e">
        <f t="shared" si="153"/>
        <v>#DIV/0!</v>
      </c>
      <c r="E8439" t="e">
        <f>Table2[[#This Row],[Return]]</f>
        <v>#VALUE!</v>
      </c>
      <c r="F8439">
        <v>8437</v>
      </c>
      <c r="G8439">
        <f t="shared" ca="1" si="152"/>
        <v>-3.5614441208131321E-2</v>
      </c>
    </row>
    <row r="8440" spans="2:7" x14ac:dyDescent="0.2">
      <c r="B8440" s="149"/>
      <c r="C8440" s="61"/>
      <c r="D8440" t="e">
        <f t="shared" si="153"/>
        <v>#DIV/0!</v>
      </c>
      <c r="E8440" t="e">
        <f>Table2[[#This Row],[Return]]</f>
        <v>#VALUE!</v>
      </c>
      <c r="F8440">
        <v>8438</v>
      </c>
      <c r="G8440">
        <f t="shared" ca="1" si="152"/>
        <v>1.4922781986956683E-2</v>
      </c>
    </row>
    <row r="8441" spans="2:7" x14ac:dyDescent="0.2">
      <c r="B8441" s="149"/>
      <c r="C8441" s="61"/>
      <c r="D8441" t="e">
        <f t="shared" si="153"/>
        <v>#DIV/0!</v>
      </c>
      <c r="E8441" t="e">
        <f>Table2[[#This Row],[Return]]</f>
        <v>#VALUE!</v>
      </c>
      <c r="F8441">
        <v>8439</v>
      </c>
      <c r="G8441">
        <f t="shared" ca="1" si="152"/>
        <v>-1.6287949177415301E-2</v>
      </c>
    </row>
    <row r="8442" spans="2:7" x14ac:dyDescent="0.2">
      <c r="B8442" s="149"/>
      <c r="C8442" s="61"/>
      <c r="D8442" t="e">
        <f t="shared" si="153"/>
        <v>#DIV/0!</v>
      </c>
      <c r="E8442" t="e">
        <f>Table2[[#This Row],[Return]]</f>
        <v>#VALUE!</v>
      </c>
      <c r="F8442">
        <v>8440</v>
      </c>
      <c r="G8442">
        <f t="shared" ca="1" si="152"/>
        <v>7.211434202690567E-2</v>
      </c>
    </row>
    <row r="8443" spans="2:7" x14ac:dyDescent="0.2">
      <c r="B8443" s="149"/>
      <c r="C8443" s="61"/>
      <c r="D8443" t="e">
        <f t="shared" si="153"/>
        <v>#DIV/0!</v>
      </c>
      <c r="E8443" t="e">
        <f>Table2[[#This Row],[Return]]</f>
        <v>#VALUE!</v>
      </c>
      <c r="F8443">
        <v>8441</v>
      </c>
      <c r="G8443">
        <f t="shared" ca="1" si="152"/>
        <v>5.8095516222452541E-3</v>
      </c>
    </row>
    <row r="8444" spans="2:7" x14ac:dyDescent="0.2">
      <c r="B8444" s="149"/>
      <c r="C8444" s="61"/>
      <c r="D8444" t="e">
        <f t="shared" si="153"/>
        <v>#DIV/0!</v>
      </c>
      <c r="E8444" t="e">
        <f>Table2[[#This Row],[Return]]</f>
        <v>#VALUE!</v>
      </c>
      <c r="F8444">
        <v>8442</v>
      </c>
      <c r="G8444">
        <f t="shared" ca="1" si="152"/>
        <v>-1.2429904474533326E-2</v>
      </c>
    </row>
    <row r="8445" spans="2:7" x14ac:dyDescent="0.2">
      <c r="B8445" s="149"/>
      <c r="C8445" s="61"/>
      <c r="D8445" t="e">
        <f t="shared" si="153"/>
        <v>#DIV/0!</v>
      </c>
      <c r="E8445" t="e">
        <f>Table2[[#This Row],[Return]]</f>
        <v>#VALUE!</v>
      </c>
      <c r="F8445">
        <v>8443</v>
      </c>
      <c r="G8445">
        <f t="shared" ca="1" si="152"/>
        <v>1.8254616903373645E-4</v>
      </c>
    </row>
    <row r="8446" spans="2:7" x14ac:dyDescent="0.2">
      <c r="B8446" s="149"/>
      <c r="C8446" s="61"/>
      <c r="D8446" t="e">
        <f t="shared" si="153"/>
        <v>#DIV/0!</v>
      </c>
      <c r="E8446" t="e">
        <f>Table2[[#This Row],[Return]]</f>
        <v>#VALUE!</v>
      </c>
      <c r="F8446">
        <v>8444</v>
      </c>
      <c r="G8446">
        <f t="shared" ca="1" si="152"/>
        <v>-6.077956170227277E-2</v>
      </c>
    </row>
    <row r="8447" spans="2:7" x14ac:dyDescent="0.2">
      <c r="B8447" s="149"/>
      <c r="C8447" s="61"/>
      <c r="D8447" t="e">
        <f t="shared" si="153"/>
        <v>#DIV/0!</v>
      </c>
      <c r="E8447" t="e">
        <f>Table2[[#This Row],[Return]]</f>
        <v>#VALUE!</v>
      </c>
      <c r="F8447">
        <v>8445</v>
      </c>
      <c r="G8447">
        <f t="shared" ca="1" si="152"/>
        <v>-1.2307193416196311E-2</v>
      </c>
    </row>
    <row r="8448" spans="2:7" x14ac:dyDescent="0.2">
      <c r="B8448" s="149"/>
      <c r="C8448" s="61"/>
      <c r="D8448" t="e">
        <f t="shared" si="153"/>
        <v>#DIV/0!</v>
      </c>
      <c r="E8448" t="e">
        <f>Table2[[#This Row],[Return]]</f>
        <v>#VALUE!</v>
      </c>
      <c r="F8448">
        <v>8446</v>
      </c>
      <c r="G8448">
        <f t="shared" ca="1" si="152"/>
        <v>5.9116222265438792E-3</v>
      </c>
    </row>
    <row r="8449" spans="2:7" x14ac:dyDescent="0.2">
      <c r="B8449" s="149"/>
      <c r="C8449" s="61"/>
      <c r="D8449" t="e">
        <f t="shared" si="153"/>
        <v>#DIV/0!</v>
      </c>
      <c r="E8449" t="e">
        <f>Table2[[#This Row],[Return]]</f>
        <v>#VALUE!</v>
      </c>
      <c r="F8449">
        <v>8447</v>
      </c>
      <c r="G8449">
        <f t="shared" ca="1" si="152"/>
        <v>-3.0216294974094157E-2</v>
      </c>
    </row>
    <row r="8450" spans="2:7" x14ac:dyDescent="0.2">
      <c r="B8450" s="149"/>
      <c r="C8450" s="61"/>
      <c r="D8450" t="e">
        <f t="shared" si="153"/>
        <v>#DIV/0!</v>
      </c>
      <c r="E8450" t="e">
        <f>Table2[[#This Row],[Return]]</f>
        <v>#VALUE!</v>
      </c>
      <c r="F8450">
        <v>8448</v>
      </c>
      <c r="G8450">
        <f t="shared" ca="1" si="152"/>
        <v>-8.1340668343864615E-3</v>
      </c>
    </row>
    <row r="8451" spans="2:7" x14ac:dyDescent="0.2">
      <c r="B8451" s="149"/>
      <c r="C8451" s="61"/>
      <c r="D8451" t="e">
        <f t="shared" si="153"/>
        <v>#DIV/0!</v>
      </c>
      <c r="E8451" t="e">
        <f>Table2[[#This Row],[Return]]</f>
        <v>#VALUE!</v>
      </c>
      <c r="F8451">
        <v>8449</v>
      </c>
      <c r="G8451">
        <f t="shared" ref="G8451:G8514" ca="1" si="154">_xlfn.NORM.INV(RAND(),$N$5,$N$6)</f>
        <v>4.4216061979821399E-2</v>
      </c>
    </row>
    <row r="8452" spans="2:7" x14ac:dyDescent="0.2">
      <c r="B8452" s="149"/>
      <c r="C8452" s="61"/>
      <c r="D8452" t="e">
        <f t="shared" si="153"/>
        <v>#DIV/0!</v>
      </c>
      <c r="E8452" t="e">
        <f>Table2[[#This Row],[Return]]</f>
        <v>#VALUE!</v>
      </c>
      <c r="F8452">
        <v>8450</v>
      </c>
      <c r="G8452">
        <f t="shared" ca="1" si="154"/>
        <v>-1.8390182184546452E-2</v>
      </c>
    </row>
    <row r="8453" spans="2:7" x14ac:dyDescent="0.2">
      <c r="B8453" s="149"/>
      <c r="C8453" s="61"/>
      <c r="D8453" t="e">
        <f t="shared" si="153"/>
        <v>#DIV/0!</v>
      </c>
      <c r="E8453" t="e">
        <f>Table2[[#This Row],[Return]]</f>
        <v>#VALUE!</v>
      </c>
      <c r="F8453">
        <v>8451</v>
      </c>
      <c r="G8453">
        <f t="shared" ca="1" si="154"/>
        <v>6.0406964485453796E-2</v>
      </c>
    </row>
    <row r="8454" spans="2:7" x14ac:dyDescent="0.2">
      <c r="B8454" s="149"/>
      <c r="C8454" s="61"/>
      <c r="D8454" t="e">
        <f t="shared" si="153"/>
        <v>#DIV/0!</v>
      </c>
      <c r="E8454" t="e">
        <f>Table2[[#This Row],[Return]]</f>
        <v>#VALUE!</v>
      </c>
      <c r="F8454">
        <v>8452</v>
      </c>
      <c r="G8454">
        <f t="shared" ca="1" si="154"/>
        <v>1.1888321958946457E-2</v>
      </c>
    </row>
    <row r="8455" spans="2:7" x14ac:dyDescent="0.2">
      <c r="B8455" s="149"/>
      <c r="C8455" s="61"/>
      <c r="D8455" t="e">
        <f t="shared" si="153"/>
        <v>#DIV/0!</v>
      </c>
      <c r="E8455" t="e">
        <f>Table2[[#This Row],[Return]]</f>
        <v>#VALUE!</v>
      </c>
      <c r="F8455">
        <v>8453</v>
      </c>
      <c r="G8455">
        <f t="shared" ca="1" si="154"/>
        <v>1.9640812296217686E-2</v>
      </c>
    </row>
    <row r="8456" spans="2:7" x14ac:dyDescent="0.2">
      <c r="B8456" s="149"/>
      <c r="C8456" s="61"/>
      <c r="D8456" t="e">
        <f t="shared" si="153"/>
        <v>#DIV/0!</v>
      </c>
      <c r="E8456" t="e">
        <f>Table2[[#This Row],[Return]]</f>
        <v>#VALUE!</v>
      </c>
      <c r="F8456">
        <v>8454</v>
      </c>
      <c r="G8456">
        <f t="shared" ca="1" si="154"/>
        <v>-1.3825777880361994E-2</v>
      </c>
    </row>
    <row r="8457" spans="2:7" x14ac:dyDescent="0.2">
      <c r="B8457" s="149"/>
      <c r="C8457" s="61"/>
      <c r="D8457" t="e">
        <f t="shared" si="153"/>
        <v>#DIV/0!</v>
      </c>
      <c r="E8457" t="e">
        <f>Table2[[#This Row],[Return]]</f>
        <v>#VALUE!</v>
      </c>
      <c r="F8457">
        <v>8455</v>
      </c>
      <c r="G8457">
        <f t="shared" ca="1" si="154"/>
        <v>4.9134310847613299E-2</v>
      </c>
    </row>
    <row r="8458" spans="2:7" x14ac:dyDescent="0.2">
      <c r="B8458" s="149"/>
      <c r="C8458" s="61"/>
      <c r="D8458" t="e">
        <f t="shared" si="153"/>
        <v>#DIV/0!</v>
      </c>
      <c r="E8458" t="e">
        <f>Table2[[#This Row],[Return]]</f>
        <v>#VALUE!</v>
      </c>
      <c r="F8458">
        <v>8456</v>
      </c>
      <c r="G8458">
        <f t="shared" ca="1" si="154"/>
        <v>-6.0801671447333554E-2</v>
      </c>
    </row>
    <row r="8459" spans="2:7" x14ac:dyDescent="0.2">
      <c r="B8459" s="149"/>
      <c r="C8459" s="61"/>
      <c r="D8459" t="e">
        <f t="shared" si="153"/>
        <v>#DIV/0!</v>
      </c>
      <c r="E8459" t="e">
        <f>Table2[[#This Row],[Return]]</f>
        <v>#VALUE!</v>
      </c>
      <c r="F8459">
        <v>8457</v>
      </c>
      <c r="G8459">
        <f t="shared" ca="1" si="154"/>
        <v>-3.2773117354000424E-2</v>
      </c>
    </row>
    <row r="8460" spans="2:7" x14ac:dyDescent="0.2">
      <c r="B8460" s="149"/>
      <c r="C8460" s="61"/>
      <c r="D8460" t="e">
        <f t="shared" si="153"/>
        <v>#DIV/0!</v>
      </c>
      <c r="E8460" t="e">
        <f>Table2[[#This Row],[Return]]</f>
        <v>#VALUE!</v>
      </c>
      <c r="F8460">
        <v>8458</v>
      </c>
      <c r="G8460">
        <f t="shared" ca="1" si="154"/>
        <v>1.2358204443631754E-2</v>
      </c>
    </row>
    <row r="8461" spans="2:7" x14ac:dyDescent="0.2">
      <c r="B8461" s="149"/>
      <c r="C8461" s="61"/>
      <c r="D8461" t="e">
        <f t="shared" si="153"/>
        <v>#DIV/0!</v>
      </c>
      <c r="E8461" t="e">
        <f>Table2[[#This Row],[Return]]</f>
        <v>#VALUE!</v>
      </c>
      <c r="F8461">
        <v>8459</v>
      </c>
      <c r="G8461">
        <f t="shared" ca="1" si="154"/>
        <v>-4.6867629011043431E-2</v>
      </c>
    </row>
    <row r="8462" spans="2:7" x14ac:dyDescent="0.2">
      <c r="B8462" s="149"/>
      <c r="C8462" s="61"/>
      <c r="D8462" t="e">
        <f t="shared" si="153"/>
        <v>#DIV/0!</v>
      </c>
      <c r="E8462" t="e">
        <f>Table2[[#This Row],[Return]]</f>
        <v>#VALUE!</v>
      </c>
      <c r="F8462">
        <v>8460</v>
      </c>
      <c r="G8462">
        <f t="shared" ca="1" si="154"/>
        <v>-2.9864757917806593E-2</v>
      </c>
    </row>
    <row r="8463" spans="2:7" x14ac:dyDescent="0.2">
      <c r="B8463" s="149"/>
      <c r="C8463" s="61"/>
      <c r="D8463" t="e">
        <f t="shared" si="153"/>
        <v>#DIV/0!</v>
      </c>
      <c r="E8463" t="e">
        <f>Table2[[#This Row],[Return]]</f>
        <v>#VALUE!</v>
      </c>
      <c r="F8463">
        <v>8461</v>
      </c>
      <c r="G8463">
        <f t="shared" ca="1" si="154"/>
        <v>-3.8878012127755296E-2</v>
      </c>
    </row>
    <row r="8464" spans="2:7" x14ac:dyDescent="0.2">
      <c r="B8464" s="149"/>
      <c r="C8464" s="61"/>
      <c r="D8464" t="e">
        <f t="shared" si="153"/>
        <v>#DIV/0!</v>
      </c>
      <c r="E8464" t="e">
        <f>Table2[[#This Row],[Return]]</f>
        <v>#VALUE!</v>
      </c>
      <c r="F8464">
        <v>8462</v>
      </c>
      <c r="G8464">
        <f t="shared" ca="1" si="154"/>
        <v>4.9388113062428331E-2</v>
      </c>
    </row>
    <row r="8465" spans="2:7" x14ac:dyDescent="0.2">
      <c r="B8465" s="149"/>
      <c r="C8465" s="61"/>
      <c r="D8465" t="e">
        <f t="shared" si="153"/>
        <v>#DIV/0!</v>
      </c>
      <c r="E8465" t="e">
        <f>Table2[[#This Row],[Return]]</f>
        <v>#VALUE!</v>
      </c>
      <c r="F8465">
        <v>8463</v>
      </c>
      <c r="G8465">
        <f t="shared" ca="1" si="154"/>
        <v>1.0736300755395467E-2</v>
      </c>
    </row>
    <row r="8466" spans="2:7" x14ac:dyDescent="0.2">
      <c r="B8466" s="149"/>
      <c r="C8466" s="61"/>
      <c r="D8466" t="e">
        <f t="shared" ref="D8466:D8529" si="155">(C8466-C8467)/C8467</f>
        <v>#DIV/0!</v>
      </c>
      <c r="E8466" t="e">
        <f>Table2[[#This Row],[Return]]</f>
        <v>#VALUE!</v>
      </c>
      <c r="F8466">
        <v>8464</v>
      </c>
      <c r="G8466">
        <f t="shared" ca="1" si="154"/>
        <v>4.1826597831859047E-2</v>
      </c>
    </row>
    <row r="8467" spans="2:7" x14ac:dyDescent="0.2">
      <c r="B8467" s="149"/>
      <c r="C8467" s="61"/>
      <c r="D8467" t="e">
        <f t="shared" si="155"/>
        <v>#DIV/0!</v>
      </c>
      <c r="E8467" t="e">
        <f>Table2[[#This Row],[Return]]</f>
        <v>#VALUE!</v>
      </c>
      <c r="F8467">
        <v>8465</v>
      </c>
      <c r="G8467">
        <f t="shared" ca="1" si="154"/>
        <v>4.6719075969292971E-3</v>
      </c>
    </row>
    <row r="8468" spans="2:7" x14ac:dyDescent="0.2">
      <c r="B8468" s="149"/>
      <c r="C8468" s="61"/>
      <c r="D8468" t="e">
        <f t="shared" si="155"/>
        <v>#DIV/0!</v>
      </c>
      <c r="E8468" t="e">
        <f>Table2[[#This Row],[Return]]</f>
        <v>#VALUE!</v>
      </c>
      <c r="F8468">
        <v>8466</v>
      </c>
      <c r="G8468">
        <f t="shared" ca="1" si="154"/>
        <v>-3.3276590057822714E-2</v>
      </c>
    </row>
    <row r="8469" spans="2:7" x14ac:dyDescent="0.2">
      <c r="B8469" s="149"/>
      <c r="C8469" s="61"/>
      <c r="D8469" t="e">
        <f t="shared" si="155"/>
        <v>#DIV/0!</v>
      </c>
      <c r="E8469" t="e">
        <f>Table2[[#This Row],[Return]]</f>
        <v>#VALUE!</v>
      </c>
      <c r="F8469">
        <v>8467</v>
      </c>
      <c r="G8469">
        <f t="shared" ca="1" si="154"/>
        <v>1.2091842237123604E-2</v>
      </c>
    </row>
    <row r="8470" spans="2:7" x14ac:dyDescent="0.2">
      <c r="B8470" s="149"/>
      <c r="C8470" s="61"/>
      <c r="D8470" t="e">
        <f t="shared" si="155"/>
        <v>#DIV/0!</v>
      </c>
      <c r="E8470" t="e">
        <f>Table2[[#This Row],[Return]]</f>
        <v>#VALUE!</v>
      </c>
      <c r="F8470">
        <v>8468</v>
      </c>
      <c r="G8470">
        <f t="shared" ca="1" si="154"/>
        <v>3.8302076155102484E-2</v>
      </c>
    </row>
    <row r="8471" spans="2:7" x14ac:dyDescent="0.2">
      <c r="B8471" s="149"/>
      <c r="C8471" s="61"/>
      <c r="D8471" t="e">
        <f t="shared" si="155"/>
        <v>#DIV/0!</v>
      </c>
      <c r="E8471" t="e">
        <f>Table2[[#This Row],[Return]]</f>
        <v>#VALUE!</v>
      </c>
      <c r="F8471">
        <v>8469</v>
      </c>
      <c r="G8471">
        <f t="shared" ca="1" si="154"/>
        <v>-2.2137979566632188E-2</v>
      </c>
    </row>
    <row r="8472" spans="2:7" x14ac:dyDescent="0.2">
      <c r="B8472" s="149"/>
      <c r="C8472" s="61"/>
      <c r="D8472" t="e">
        <f t="shared" si="155"/>
        <v>#DIV/0!</v>
      </c>
      <c r="E8472" t="e">
        <f>Table2[[#This Row],[Return]]</f>
        <v>#VALUE!</v>
      </c>
      <c r="F8472">
        <v>8470</v>
      </c>
      <c r="G8472">
        <f t="shared" ca="1" si="154"/>
        <v>9.7639163456408919E-3</v>
      </c>
    </row>
    <row r="8473" spans="2:7" x14ac:dyDescent="0.2">
      <c r="B8473" s="149"/>
      <c r="C8473" s="61"/>
      <c r="D8473" t="e">
        <f t="shared" si="155"/>
        <v>#DIV/0!</v>
      </c>
      <c r="E8473" t="e">
        <f>Table2[[#This Row],[Return]]</f>
        <v>#VALUE!</v>
      </c>
      <c r="F8473">
        <v>8471</v>
      </c>
      <c r="G8473">
        <f t="shared" ca="1" si="154"/>
        <v>1.7108938182469214E-2</v>
      </c>
    </row>
    <row r="8474" spans="2:7" x14ac:dyDescent="0.2">
      <c r="B8474" s="149"/>
      <c r="C8474" s="61"/>
      <c r="D8474" t="e">
        <f t="shared" si="155"/>
        <v>#DIV/0!</v>
      </c>
      <c r="E8474" t="e">
        <f>Table2[[#This Row],[Return]]</f>
        <v>#VALUE!</v>
      </c>
      <c r="F8474">
        <v>8472</v>
      </c>
      <c r="G8474">
        <f t="shared" ca="1" si="154"/>
        <v>-1.7702896987764508E-2</v>
      </c>
    </row>
    <row r="8475" spans="2:7" x14ac:dyDescent="0.2">
      <c r="B8475" s="149"/>
      <c r="C8475" s="61"/>
      <c r="D8475" t="e">
        <f t="shared" si="155"/>
        <v>#DIV/0!</v>
      </c>
      <c r="E8475" t="e">
        <f>Table2[[#This Row],[Return]]</f>
        <v>#VALUE!</v>
      </c>
      <c r="F8475">
        <v>8473</v>
      </c>
      <c r="G8475">
        <f t="shared" ca="1" si="154"/>
        <v>3.1595196016282051E-2</v>
      </c>
    </row>
    <row r="8476" spans="2:7" x14ac:dyDescent="0.2">
      <c r="B8476" s="149"/>
      <c r="C8476" s="61"/>
      <c r="D8476" t="e">
        <f t="shared" si="155"/>
        <v>#DIV/0!</v>
      </c>
      <c r="E8476" t="e">
        <f>Table2[[#This Row],[Return]]</f>
        <v>#VALUE!</v>
      </c>
      <c r="F8476">
        <v>8474</v>
      </c>
      <c r="G8476">
        <f t="shared" ca="1" si="154"/>
        <v>-2.9669902833022472E-2</v>
      </c>
    </row>
    <row r="8477" spans="2:7" x14ac:dyDescent="0.2">
      <c r="B8477" s="149"/>
      <c r="C8477" s="61"/>
      <c r="D8477" t="e">
        <f t="shared" si="155"/>
        <v>#DIV/0!</v>
      </c>
      <c r="E8477" t="e">
        <f>Table2[[#This Row],[Return]]</f>
        <v>#VALUE!</v>
      </c>
      <c r="F8477">
        <v>8475</v>
      </c>
      <c r="G8477">
        <f t="shared" ca="1" si="154"/>
        <v>-1.6218947991645423E-2</v>
      </c>
    </row>
    <row r="8478" spans="2:7" x14ac:dyDescent="0.2">
      <c r="B8478" s="149"/>
      <c r="C8478" s="61"/>
      <c r="D8478" t="e">
        <f t="shared" si="155"/>
        <v>#DIV/0!</v>
      </c>
      <c r="E8478" t="e">
        <f>Table2[[#This Row],[Return]]</f>
        <v>#VALUE!</v>
      </c>
      <c r="F8478">
        <v>8476</v>
      </c>
      <c r="G8478">
        <f t="shared" ca="1" si="154"/>
        <v>1.1580534639751288E-3</v>
      </c>
    </row>
    <row r="8479" spans="2:7" x14ac:dyDescent="0.2">
      <c r="B8479" s="149"/>
      <c r="C8479" s="61"/>
      <c r="D8479" t="e">
        <f t="shared" si="155"/>
        <v>#DIV/0!</v>
      </c>
      <c r="E8479" t="e">
        <f>Table2[[#This Row],[Return]]</f>
        <v>#VALUE!</v>
      </c>
      <c r="F8479">
        <v>8477</v>
      </c>
      <c r="G8479">
        <f t="shared" ca="1" si="154"/>
        <v>-2.783450802306682E-2</v>
      </c>
    </row>
    <row r="8480" spans="2:7" x14ac:dyDescent="0.2">
      <c r="B8480" s="149"/>
      <c r="C8480" s="61"/>
      <c r="D8480" t="e">
        <f t="shared" si="155"/>
        <v>#DIV/0!</v>
      </c>
      <c r="E8480" t="e">
        <f>Table2[[#This Row],[Return]]</f>
        <v>#VALUE!</v>
      </c>
      <c r="F8480">
        <v>8478</v>
      </c>
      <c r="G8480">
        <f t="shared" ca="1" si="154"/>
        <v>3.6860156809836515E-2</v>
      </c>
    </row>
    <row r="8481" spans="2:7" x14ac:dyDescent="0.2">
      <c r="B8481" s="149"/>
      <c r="C8481" s="61"/>
      <c r="D8481" t="e">
        <f t="shared" si="155"/>
        <v>#DIV/0!</v>
      </c>
      <c r="E8481" t="e">
        <f>Table2[[#This Row],[Return]]</f>
        <v>#VALUE!</v>
      </c>
      <c r="F8481">
        <v>8479</v>
      </c>
      <c r="G8481">
        <f t="shared" ca="1" si="154"/>
        <v>-2.4482014193356089E-3</v>
      </c>
    </row>
    <row r="8482" spans="2:7" x14ac:dyDescent="0.2">
      <c r="B8482" s="149"/>
      <c r="C8482" s="61"/>
      <c r="D8482" t="e">
        <f t="shared" si="155"/>
        <v>#DIV/0!</v>
      </c>
      <c r="E8482" t="e">
        <f>Table2[[#This Row],[Return]]</f>
        <v>#VALUE!</v>
      </c>
      <c r="F8482">
        <v>8480</v>
      </c>
      <c r="G8482">
        <f t="shared" ca="1" si="154"/>
        <v>-5.5606097382722595E-3</v>
      </c>
    </row>
    <row r="8483" spans="2:7" x14ac:dyDescent="0.2">
      <c r="B8483" s="149"/>
      <c r="C8483" s="61"/>
      <c r="D8483" t="e">
        <f t="shared" si="155"/>
        <v>#DIV/0!</v>
      </c>
      <c r="E8483" t="e">
        <f>Table2[[#This Row],[Return]]</f>
        <v>#VALUE!</v>
      </c>
      <c r="F8483">
        <v>8481</v>
      </c>
      <c r="G8483">
        <f t="shared" ca="1" si="154"/>
        <v>-1.4733357496296888E-2</v>
      </c>
    </row>
    <row r="8484" spans="2:7" x14ac:dyDescent="0.2">
      <c r="B8484" s="149"/>
      <c r="C8484" s="61"/>
      <c r="D8484" t="e">
        <f t="shared" si="155"/>
        <v>#DIV/0!</v>
      </c>
      <c r="E8484" t="e">
        <f>Table2[[#This Row],[Return]]</f>
        <v>#VALUE!</v>
      </c>
      <c r="F8484">
        <v>8482</v>
      </c>
      <c r="G8484">
        <f t="shared" ca="1" si="154"/>
        <v>7.8402749249478931E-2</v>
      </c>
    </row>
    <row r="8485" spans="2:7" x14ac:dyDescent="0.2">
      <c r="B8485" s="149"/>
      <c r="C8485" s="61"/>
      <c r="D8485" t="e">
        <f t="shared" si="155"/>
        <v>#DIV/0!</v>
      </c>
      <c r="E8485" t="e">
        <f>Table2[[#This Row],[Return]]</f>
        <v>#VALUE!</v>
      </c>
      <c r="F8485">
        <v>8483</v>
      </c>
      <c r="G8485">
        <f t="shared" ca="1" si="154"/>
        <v>1.2812485647410584E-2</v>
      </c>
    </row>
    <row r="8486" spans="2:7" x14ac:dyDescent="0.2">
      <c r="B8486" s="149"/>
      <c r="C8486" s="61"/>
      <c r="D8486" t="e">
        <f t="shared" si="155"/>
        <v>#DIV/0!</v>
      </c>
      <c r="E8486" t="e">
        <f>Table2[[#This Row],[Return]]</f>
        <v>#VALUE!</v>
      </c>
      <c r="F8486">
        <v>8484</v>
      </c>
      <c r="G8486">
        <f t="shared" ca="1" si="154"/>
        <v>-1.8551665840322081E-2</v>
      </c>
    </row>
    <row r="8487" spans="2:7" x14ac:dyDescent="0.2">
      <c r="B8487" s="149"/>
      <c r="C8487" s="61"/>
      <c r="D8487" t="e">
        <f t="shared" si="155"/>
        <v>#DIV/0!</v>
      </c>
      <c r="E8487" t="e">
        <f>Table2[[#This Row],[Return]]</f>
        <v>#VALUE!</v>
      </c>
      <c r="F8487">
        <v>8485</v>
      </c>
      <c r="G8487">
        <f t="shared" ca="1" si="154"/>
        <v>-2.0344279146977361E-2</v>
      </c>
    </row>
    <row r="8488" spans="2:7" x14ac:dyDescent="0.2">
      <c r="B8488" s="149"/>
      <c r="C8488" s="61"/>
      <c r="D8488" t="e">
        <f t="shared" si="155"/>
        <v>#DIV/0!</v>
      </c>
      <c r="E8488" t="e">
        <f>Table2[[#This Row],[Return]]</f>
        <v>#VALUE!</v>
      </c>
      <c r="F8488">
        <v>8486</v>
      </c>
      <c r="G8488">
        <f t="shared" ca="1" si="154"/>
        <v>5.0913036360132273E-2</v>
      </c>
    </row>
    <row r="8489" spans="2:7" x14ac:dyDescent="0.2">
      <c r="B8489" s="149"/>
      <c r="C8489" s="61"/>
      <c r="D8489" t="e">
        <f t="shared" si="155"/>
        <v>#DIV/0!</v>
      </c>
      <c r="E8489" t="e">
        <f>Table2[[#This Row],[Return]]</f>
        <v>#VALUE!</v>
      </c>
      <c r="F8489">
        <v>8487</v>
      </c>
      <c r="G8489">
        <f t="shared" ca="1" si="154"/>
        <v>2.5009262704802797E-2</v>
      </c>
    </row>
    <row r="8490" spans="2:7" x14ac:dyDescent="0.2">
      <c r="B8490" s="149"/>
      <c r="C8490" s="61"/>
      <c r="D8490" t="e">
        <f t="shared" si="155"/>
        <v>#DIV/0!</v>
      </c>
      <c r="E8490" t="e">
        <f>Table2[[#This Row],[Return]]</f>
        <v>#VALUE!</v>
      </c>
      <c r="F8490">
        <v>8488</v>
      </c>
      <c r="G8490">
        <f t="shared" ca="1" si="154"/>
        <v>-3.2022149705381711E-2</v>
      </c>
    </row>
    <row r="8491" spans="2:7" x14ac:dyDescent="0.2">
      <c r="B8491" s="149"/>
      <c r="C8491" s="61"/>
      <c r="D8491" t="e">
        <f t="shared" si="155"/>
        <v>#DIV/0!</v>
      </c>
      <c r="E8491" t="e">
        <f>Table2[[#This Row],[Return]]</f>
        <v>#VALUE!</v>
      </c>
      <c r="F8491">
        <v>8489</v>
      </c>
      <c r="G8491">
        <f t="shared" ca="1" si="154"/>
        <v>-2.1941599724545607E-4</v>
      </c>
    </row>
    <row r="8492" spans="2:7" x14ac:dyDescent="0.2">
      <c r="B8492" s="149"/>
      <c r="C8492" s="61"/>
      <c r="D8492" t="e">
        <f t="shared" si="155"/>
        <v>#DIV/0!</v>
      </c>
      <c r="E8492" t="e">
        <f>Table2[[#This Row],[Return]]</f>
        <v>#VALUE!</v>
      </c>
      <c r="F8492">
        <v>8490</v>
      </c>
      <c r="G8492">
        <f t="shared" ca="1" si="154"/>
        <v>-8.420405650746518E-3</v>
      </c>
    </row>
    <row r="8493" spans="2:7" x14ac:dyDescent="0.2">
      <c r="B8493" s="149"/>
      <c r="C8493" s="61"/>
      <c r="D8493" t="e">
        <f t="shared" si="155"/>
        <v>#DIV/0!</v>
      </c>
      <c r="E8493" t="e">
        <f>Table2[[#This Row],[Return]]</f>
        <v>#VALUE!</v>
      </c>
      <c r="F8493">
        <v>8491</v>
      </c>
      <c r="G8493">
        <f t="shared" ca="1" si="154"/>
        <v>-6.1341730621889594E-3</v>
      </c>
    </row>
    <row r="8494" spans="2:7" x14ac:dyDescent="0.2">
      <c r="B8494" s="149"/>
      <c r="C8494" s="61"/>
      <c r="D8494" t="e">
        <f t="shared" si="155"/>
        <v>#DIV/0!</v>
      </c>
      <c r="E8494" t="e">
        <f>Table2[[#This Row],[Return]]</f>
        <v>#VALUE!</v>
      </c>
      <c r="F8494">
        <v>8492</v>
      </c>
      <c r="G8494">
        <f t="shared" ca="1" si="154"/>
        <v>-2.0085629687702635E-2</v>
      </c>
    </row>
    <row r="8495" spans="2:7" x14ac:dyDescent="0.2">
      <c r="B8495" s="149"/>
      <c r="C8495" s="61"/>
      <c r="D8495" t="e">
        <f t="shared" si="155"/>
        <v>#DIV/0!</v>
      </c>
      <c r="E8495" t="e">
        <f>Table2[[#This Row],[Return]]</f>
        <v>#VALUE!</v>
      </c>
      <c r="F8495">
        <v>8493</v>
      </c>
      <c r="G8495">
        <f t="shared" ca="1" si="154"/>
        <v>-3.0403744644824995E-4</v>
      </c>
    </row>
    <row r="8496" spans="2:7" x14ac:dyDescent="0.2">
      <c r="B8496" s="149"/>
      <c r="C8496" s="61"/>
      <c r="D8496" t="e">
        <f t="shared" si="155"/>
        <v>#DIV/0!</v>
      </c>
      <c r="E8496" t="e">
        <f>Table2[[#This Row],[Return]]</f>
        <v>#VALUE!</v>
      </c>
      <c r="F8496">
        <v>8494</v>
      </c>
      <c r="G8496">
        <f t="shared" ca="1" si="154"/>
        <v>2.2563997562694116E-2</v>
      </c>
    </row>
    <row r="8497" spans="2:7" x14ac:dyDescent="0.2">
      <c r="B8497" s="149"/>
      <c r="C8497" s="61"/>
      <c r="D8497" t="e">
        <f t="shared" si="155"/>
        <v>#DIV/0!</v>
      </c>
      <c r="E8497" t="e">
        <f>Table2[[#This Row],[Return]]</f>
        <v>#VALUE!</v>
      </c>
      <c r="F8497">
        <v>8495</v>
      </c>
      <c r="G8497">
        <f t="shared" ca="1" si="154"/>
        <v>-8.6040227963027891E-4</v>
      </c>
    </row>
    <row r="8498" spans="2:7" x14ac:dyDescent="0.2">
      <c r="B8498" s="149"/>
      <c r="C8498" s="61"/>
      <c r="D8498" t="e">
        <f t="shared" si="155"/>
        <v>#DIV/0!</v>
      </c>
      <c r="E8498" t="e">
        <f>Table2[[#This Row],[Return]]</f>
        <v>#VALUE!</v>
      </c>
      <c r="F8498">
        <v>8496</v>
      </c>
      <c r="G8498">
        <f t="shared" ca="1" si="154"/>
        <v>1.6529355182837049E-3</v>
      </c>
    </row>
    <row r="8499" spans="2:7" x14ac:dyDescent="0.2">
      <c r="B8499" s="149"/>
      <c r="C8499" s="61"/>
      <c r="D8499" t="e">
        <f t="shared" si="155"/>
        <v>#DIV/0!</v>
      </c>
      <c r="E8499" t="e">
        <f>Table2[[#This Row],[Return]]</f>
        <v>#VALUE!</v>
      </c>
      <c r="F8499">
        <v>8497</v>
      </c>
      <c r="G8499">
        <f t="shared" ca="1" si="154"/>
        <v>2.0871124776320485E-2</v>
      </c>
    </row>
    <row r="8500" spans="2:7" x14ac:dyDescent="0.2">
      <c r="B8500" s="149"/>
      <c r="C8500" s="61"/>
      <c r="D8500" t="e">
        <f t="shared" si="155"/>
        <v>#DIV/0!</v>
      </c>
      <c r="E8500" t="e">
        <f>Table2[[#This Row],[Return]]</f>
        <v>#VALUE!</v>
      </c>
      <c r="F8500">
        <v>8498</v>
      </c>
      <c r="G8500">
        <f t="shared" ca="1" si="154"/>
        <v>1.4534394994226566E-2</v>
      </c>
    </row>
    <row r="8501" spans="2:7" x14ac:dyDescent="0.2">
      <c r="B8501" s="149"/>
      <c r="C8501" s="61"/>
      <c r="D8501" t="e">
        <f t="shared" si="155"/>
        <v>#DIV/0!</v>
      </c>
      <c r="E8501" t="e">
        <f>Table2[[#This Row],[Return]]</f>
        <v>#VALUE!</v>
      </c>
      <c r="F8501">
        <v>8499</v>
      </c>
      <c r="G8501">
        <f t="shared" ca="1" si="154"/>
        <v>-1.9243414578159788E-2</v>
      </c>
    </row>
    <row r="8502" spans="2:7" x14ac:dyDescent="0.2">
      <c r="B8502" s="149"/>
      <c r="C8502" s="61"/>
      <c r="D8502" t="e">
        <f t="shared" si="155"/>
        <v>#DIV/0!</v>
      </c>
      <c r="E8502" t="e">
        <f>Table2[[#This Row],[Return]]</f>
        <v>#VALUE!</v>
      </c>
      <c r="F8502">
        <v>8500</v>
      </c>
      <c r="G8502">
        <f t="shared" ca="1" si="154"/>
        <v>-1.9953742094009616E-2</v>
      </c>
    </row>
    <row r="8503" spans="2:7" x14ac:dyDescent="0.2">
      <c r="B8503" s="149"/>
      <c r="C8503" s="61"/>
      <c r="D8503" t="e">
        <f t="shared" si="155"/>
        <v>#DIV/0!</v>
      </c>
      <c r="E8503" t="e">
        <f>Table2[[#This Row],[Return]]</f>
        <v>#VALUE!</v>
      </c>
      <c r="F8503">
        <v>8501</v>
      </c>
      <c r="G8503">
        <f t="shared" ca="1" si="154"/>
        <v>1.502820034459385E-2</v>
      </c>
    </row>
    <row r="8504" spans="2:7" x14ac:dyDescent="0.2">
      <c r="B8504" s="149"/>
      <c r="C8504" s="61"/>
      <c r="D8504" t="e">
        <f t="shared" si="155"/>
        <v>#DIV/0!</v>
      </c>
      <c r="E8504" t="e">
        <f>Table2[[#This Row],[Return]]</f>
        <v>#VALUE!</v>
      </c>
      <c r="F8504">
        <v>8502</v>
      </c>
      <c r="G8504">
        <f t="shared" ca="1" si="154"/>
        <v>-3.7833303495385578E-2</v>
      </c>
    </row>
    <row r="8505" spans="2:7" x14ac:dyDescent="0.2">
      <c r="B8505" s="149"/>
      <c r="C8505" s="61"/>
      <c r="D8505" t="e">
        <f t="shared" si="155"/>
        <v>#DIV/0!</v>
      </c>
      <c r="E8505" t="e">
        <f>Table2[[#This Row],[Return]]</f>
        <v>#VALUE!</v>
      </c>
      <c r="F8505">
        <v>8503</v>
      </c>
      <c r="G8505">
        <f t="shared" ca="1" si="154"/>
        <v>-5.8047030225848693E-2</v>
      </c>
    </row>
    <row r="8506" spans="2:7" x14ac:dyDescent="0.2">
      <c r="B8506" s="149"/>
      <c r="C8506" s="61"/>
      <c r="D8506" t="e">
        <f t="shared" si="155"/>
        <v>#DIV/0!</v>
      </c>
      <c r="E8506" t="e">
        <f>Table2[[#This Row],[Return]]</f>
        <v>#VALUE!</v>
      </c>
      <c r="F8506">
        <v>8504</v>
      </c>
      <c r="G8506">
        <f t="shared" ca="1" si="154"/>
        <v>5.1900986899877335E-2</v>
      </c>
    </row>
    <row r="8507" spans="2:7" x14ac:dyDescent="0.2">
      <c r="B8507" s="149"/>
      <c r="C8507" s="61"/>
      <c r="D8507" t="e">
        <f t="shared" si="155"/>
        <v>#DIV/0!</v>
      </c>
      <c r="E8507" t="e">
        <f>Table2[[#This Row],[Return]]</f>
        <v>#VALUE!</v>
      </c>
      <c r="F8507">
        <v>8505</v>
      </c>
      <c r="G8507">
        <f t="shared" ca="1" si="154"/>
        <v>3.0200108107141504E-2</v>
      </c>
    </row>
    <row r="8508" spans="2:7" x14ac:dyDescent="0.2">
      <c r="B8508" s="149"/>
      <c r="C8508" s="61"/>
      <c r="D8508" t="e">
        <f t="shared" si="155"/>
        <v>#DIV/0!</v>
      </c>
      <c r="E8508" t="e">
        <f>Table2[[#This Row],[Return]]</f>
        <v>#VALUE!</v>
      </c>
      <c r="F8508">
        <v>8506</v>
      </c>
      <c r="G8508">
        <f t="shared" ca="1" si="154"/>
        <v>-2.6137359418637381E-2</v>
      </c>
    </row>
    <row r="8509" spans="2:7" x14ac:dyDescent="0.2">
      <c r="B8509" s="149"/>
      <c r="C8509" s="61"/>
      <c r="D8509" t="e">
        <f t="shared" si="155"/>
        <v>#DIV/0!</v>
      </c>
      <c r="E8509" t="e">
        <f>Table2[[#This Row],[Return]]</f>
        <v>#VALUE!</v>
      </c>
      <c r="F8509">
        <v>8507</v>
      </c>
      <c r="G8509">
        <f t="shared" ca="1" si="154"/>
        <v>-1.7225510551347672E-2</v>
      </c>
    </row>
    <row r="8510" spans="2:7" x14ac:dyDescent="0.2">
      <c r="B8510" s="149"/>
      <c r="C8510" s="61"/>
      <c r="D8510" t="e">
        <f t="shared" si="155"/>
        <v>#DIV/0!</v>
      </c>
      <c r="E8510" t="e">
        <f>Table2[[#This Row],[Return]]</f>
        <v>#VALUE!</v>
      </c>
      <c r="F8510">
        <v>8508</v>
      </c>
      <c r="G8510">
        <f t="shared" ca="1" si="154"/>
        <v>1.7384576469271287E-2</v>
      </c>
    </row>
    <row r="8511" spans="2:7" x14ac:dyDescent="0.2">
      <c r="B8511" s="149"/>
      <c r="C8511" s="61"/>
      <c r="D8511" t="e">
        <f t="shared" si="155"/>
        <v>#DIV/0!</v>
      </c>
      <c r="E8511" t="e">
        <f>Table2[[#This Row],[Return]]</f>
        <v>#VALUE!</v>
      </c>
      <c r="F8511">
        <v>8509</v>
      </c>
      <c r="G8511">
        <f t="shared" ca="1" si="154"/>
        <v>-1.4283653850961062E-2</v>
      </c>
    </row>
    <row r="8512" spans="2:7" x14ac:dyDescent="0.2">
      <c r="B8512" s="149"/>
      <c r="C8512" s="61"/>
      <c r="D8512" t="e">
        <f t="shared" si="155"/>
        <v>#DIV/0!</v>
      </c>
      <c r="E8512" t="e">
        <f>Table2[[#This Row],[Return]]</f>
        <v>#VALUE!</v>
      </c>
      <c r="F8512">
        <v>8510</v>
      </c>
      <c r="G8512">
        <f t="shared" ca="1" si="154"/>
        <v>6.676220941656077E-3</v>
      </c>
    </row>
    <row r="8513" spans="2:7" x14ac:dyDescent="0.2">
      <c r="B8513" s="149"/>
      <c r="C8513" s="61"/>
      <c r="D8513" t="e">
        <f t="shared" si="155"/>
        <v>#DIV/0!</v>
      </c>
      <c r="E8513" t="e">
        <f>Table2[[#This Row],[Return]]</f>
        <v>#VALUE!</v>
      </c>
      <c r="F8513">
        <v>8511</v>
      </c>
      <c r="G8513">
        <f t="shared" ca="1" si="154"/>
        <v>2.3619147063032295E-2</v>
      </c>
    </row>
    <row r="8514" spans="2:7" x14ac:dyDescent="0.2">
      <c r="B8514" s="149"/>
      <c r="C8514" s="61"/>
      <c r="D8514" t="e">
        <f t="shared" si="155"/>
        <v>#DIV/0!</v>
      </c>
      <c r="E8514" t="e">
        <f>Table2[[#This Row],[Return]]</f>
        <v>#VALUE!</v>
      </c>
      <c r="F8514">
        <v>8512</v>
      </c>
      <c r="G8514">
        <f t="shared" ca="1" si="154"/>
        <v>-8.2254571157397913E-3</v>
      </c>
    </row>
    <row r="8515" spans="2:7" x14ac:dyDescent="0.2">
      <c r="B8515" s="149"/>
      <c r="C8515" s="61"/>
      <c r="D8515" t="e">
        <f t="shared" si="155"/>
        <v>#DIV/0!</v>
      </c>
      <c r="E8515" t="e">
        <f>Table2[[#This Row],[Return]]</f>
        <v>#VALUE!</v>
      </c>
      <c r="F8515">
        <v>8513</v>
      </c>
      <c r="G8515">
        <f t="shared" ref="G8515:G8578" ca="1" si="156">_xlfn.NORM.INV(RAND(),$N$5,$N$6)</f>
        <v>6.7269231847201655E-2</v>
      </c>
    </row>
    <row r="8516" spans="2:7" x14ac:dyDescent="0.2">
      <c r="B8516" s="149"/>
      <c r="C8516" s="61"/>
      <c r="D8516" t="e">
        <f t="shared" si="155"/>
        <v>#DIV/0!</v>
      </c>
      <c r="E8516" t="e">
        <f>Table2[[#This Row],[Return]]</f>
        <v>#VALUE!</v>
      </c>
      <c r="F8516">
        <v>8514</v>
      </c>
      <c r="G8516">
        <f t="shared" ca="1" si="156"/>
        <v>-5.9997534057793463E-2</v>
      </c>
    </row>
    <row r="8517" spans="2:7" x14ac:dyDescent="0.2">
      <c r="B8517" s="149"/>
      <c r="C8517" s="61"/>
      <c r="D8517" t="e">
        <f t="shared" si="155"/>
        <v>#DIV/0!</v>
      </c>
      <c r="E8517" t="e">
        <f>Table2[[#This Row],[Return]]</f>
        <v>#VALUE!</v>
      </c>
      <c r="F8517">
        <v>8515</v>
      </c>
      <c r="G8517">
        <f t="shared" ca="1" si="156"/>
        <v>-3.1633797013062757E-2</v>
      </c>
    </row>
    <row r="8518" spans="2:7" x14ac:dyDescent="0.2">
      <c r="B8518" s="149"/>
      <c r="C8518" s="61"/>
      <c r="D8518" t="e">
        <f t="shared" si="155"/>
        <v>#DIV/0!</v>
      </c>
      <c r="E8518" t="e">
        <f>Table2[[#This Row],[Return]]</f>
        <v>#VALUE!</v>
      </c>
      <c r="F8518">
        <v>8516</v>
      </c>
      <c r="G8518">
        <f t="shared" ca="1" si="156"/>
        <v>-2.2886751545892949E-2</v>
      </c>
    </row>
    <row r="8519" spans="2:7" x14ac:dyDescent="0.2">
      <c r="B8519" s="149"/>
      <c r="C8519" s="61"/>
      <c r="D8519" t="e">
        <f t="shared" si="155"/>
        <v>#DIV/0!</v>
      </c>
      <c r="E8519" t="e">
        <f>Table2[[#This Row],[Return]]</f>
        <v>#VALUE!</v>
      </c>
      <c r="F8519">
        <v>8517</v>
      </c>
      <c r="G8519">
        <f t="shared" ca="1" si="156"/>
        <v>2.979179279714039E-3</v>
      </c>
    </row>
    <row r="8520" spans="2:7" x14ac:dyDescent="0.2">
      <c r="B8520" s="149"/>
      <c r="C8520" s="61"/>
      <c r="D8520" t="e">
        <f t="shared" si="155"/>
        <v>#DIV/0!</v>
      </c>
      <c r="E8520" t="e">
        <f>Table2[[#This Row],[Return]]</f>
        <v>#VALUE!</v>
      </c>
      <c r="F8520">
        <v>8518</v>
      </c>
      <c r="G8520">
        <f t="shared" ca="1" si="156"/>
        <v>-2.4496521520847761E-2</v>
      </c>
    </row>
    <row r="8521" spans="2:7" x14ac:dyDescent="0.2">
      <c r="B8521" s="149"/>
      <c r="C8521" s="61"/>
      <c r="D8521" t="e">
        <f t="shared" si="155"/>
        <v>#DIV/0!</v>
      </c>
      <c r="E8521" t="e">
        <f>Table2[[#This Row],[Return]]</f>
        <v>#VALUE!</v>
      </c>
      <c r="F8521">
        <v>8519</v>
      </c>
      <c r="G8521">
        <f t="shared" ca="1" si="156"/>
        <v>-5.1305169977666262E-3</v>
      </c>
    </row>
    <row r="8522" spans="2:7" x14ac:dyDescent="0.2">
      <c r="B8522" s="149"/>
      <c r="C8522" s="61"/>
      <c r="D8522" t="e">
        <f t="shared" si="155"/>
        <v>#DIV/0!</v>
      </c>
      <c r="E8522" t="e">
        <f>Table2[[#This Row],[Return]]</f>
        <v>#VALUE!</v>
      </c>
      <c r="F8522">
        <v>8520</v>
      </c>
      <c r="G8522">
        <f t="shared" ca="1" si="156"/>
        <v>-1.233515262074217E-2</v>
      </c>
    </row>
    <row r="8523" spans="2:7" x14ac:dyDescent="0.2">
      <c r="B8523" s="149"/>
      <c r="C8523" s="61"/>
      <c r="D8523" t="e">
        <f t="shared" si="155"/>
        <v>#DIV/0!</v>
      </c>
      <c r="E8523" t="e">
        <f>Table2[[#This Row],[Return]]</f>
        <v>#VALUE!</v>
      </c>
      <c r="F8523">
        <v>8521</v>
      </c>
      <c r="G8523">
        <f t="shared" ca="1" si="156"/>
        <v>1.3118551568903061E-3</v>
      </c>
    </row>
    <row r="8524" spans="2:7" x14ac:dyDescent="0.2">
      <c r="B8524" s="149"/>
      <c r="C8524" s="61"/>
      <c r="D8524" t="e">
        <f t="shared" si="155"/>
        <v>#DIV/0!</v>
      </c>
      <c r="E8524" t="e">
        <f>Table2[[#This Row],[Return]]</f>
        <v>#VALUE!</v>
      </c>
      <c r="F8524">
        <v>8522</v>
      </c>
      <c r="G8524">
        <f t="shared" ca="1" si="156"/>
        <v>3.6419258974556161E-2</v>
      </c>
    </row>
    <row r="8525" spans="2:7" x14ac:dyDescent="0.2">
      <c r="B8525" s="149"/>
      <c r="C8525" s="61"/>
      <c r="D8525" t="e">
        <f t="shared" si="155"/>
        <v>#DIV/0!</v>
      </c>
      <c r="E8525" t="e">
        <f>Table2[[#This Row],[Return]]</f>
        <v>#VALUE!</v>
      </c>
      <c r="F8525">
        <v>8523</v>
      </c>
      <c r="G8525">
        <f t="shared" ca="1" si="156"/>
        <v>2.3046153502741782E-2</v>
      </c>
    </row>
    <row r="8526" spans="2:7" x14ac:dyDescent="0.2">
      <c r="B8526" s="149"/>
      <c r="C8526" s="61"/>
      <c r="D8526" t="e">
        <f t="shared" si="155"/>
        <v>#DIV/0!</v>
      </c>
      <c r="E8526" t="e">
        <f>Table2[[#This Row],[Return]]</f>
        <v>#VALUE!</v>
      </c>
      <c r="F8526">
        <v>8524</v>
      </c>
      <c r="G8526">
        <f t="shared" ca="1" si="156"/>
        <v>-2.4046783449762619E-3</v>
      </c>
    </row>
    <row r="8527" spans="2:7" x14ac:dyDescent="0.2">
      <c r="B8527" s="149"/>
      <c r="C8527" s="61"/>
      <c r="D8527" t="e">
        <f t="shared" si="155"/>
        <v>#DIV/0!</v>
      </c>
      <c r="E8527" t="e">
        <f>Table2[[#This Row],[Return]]</f>
        <v>#VALUE!</v>
      </c>
      <c r="F8527">
        <v>8525</v>
      </c>
      <c r="G8527">
        <f t="shared" ca="1" si="156"/>
        <v>3.7858362047663145E-3</v>
      </c>
    </row>
    <row r="8528" spans="2:7" x14ac:dyDescent="0.2">
      <c r="B8528" s="149"/>
      <c r="C8528" s="61"/>
      <c r="D8528" t="e">
        <f t="shared" si="155"/>
        <v>#DIV/0!</v>
      </c>
      <c r="E8528" t="e">
        <f>Table2[[#This Row],[Return]]</f>
        <v>#VALUE!</v>
      </c>
      <c r="F8528">
        <v>8526</v>
      </c>
      <c r="G8528">
        <f t="shared" ca="1" si="156"/>
        <v>2.2616920685437861E-3</v>
      </c>
    </row>
    <row r="8529" spans="2:7" x14ac:dyDescent="0.2">
      <c r="B8529" s="149"/>
      <c r="C8529" s="61"/>
      <c r="D8529" t="e">
        <f t="shared" si="155"/>
        <v>#DIV/0!</v>
      </c>
      <c r="E8529" t="e">
        <f>Table2[[#This Row],[Return]]</f>
        <v>#VALUE!</v>
      </c>
      <c r="F8529">
        <v>8527</v>
      </c>
      <c r="G8529">
        <f t="shared" ca="1" si="156"/>
        <v>2.0230581848863987E-2</v>
      </c>
    </row>
    <row r="8530" spans="2:7" x14ac:dyDescent="0.2">
      <c r="B8530" s="149"/>
      <c r="C8530" s="61"/>
      <c r="D8530" t="e">
        <f t="shared" ref="D8530:D8593" si="157">(C8530-C8531)/C8531</f>
        <v>#DIV/0!</v>
      </c>
      <c r="E8530" t="e">
        <f>Table2[[#This Row],[Return]]</f>
        <v>#VALUE!</v>
      </c>
      <c r="F8530">
        <v>8528</v>
      </c>
      <c r="G8530">
        <f t="shared" ca="1" si="156"/>
        <v>4.9031561859656089E-3</v>
      </c>
    </row>
    <row r="8531" spans="2:7" x14ac:dyDescent="0.2">
      <c r="B8531" s="149"/>
      <c r="C8531" s="61"/>
      <c r="D8531" t="e">
        <f t="shared" si="157"/>
        <v>#DIV/0!</v>
      </c>
      <c r="E8531" t="e">
        <f>Table2[[#This Row],[Return]]</f>
        <v>#VALUE!</v>
      </c>
      <c r="F8531">
        <v>8529</v>
      </c>
      <c r="G8531">
        <f t="shared" ca="1" si="156"/>
        <v>-2.579301246729257E-2</v>
      </c>
    </row>
    <row r="8532" spans="2:7" x14ac:dyDescent="0.2">
      <c r="B8532" s="149"/>
      <c r="C8532" s="61"/>
      <c r="D8532" t="e">
        <f t="shared" si="157"/>
        <v>#DIV/0!</v>
      </c>
      <c r="E8532" t="e">
        <f>Table2[[#This Row],[Return]]</f>
        <v>#VALUE!</v>
      </c>
      <c r="F8532">
        <v>8530</v>
      </c>
      <c r="G8532">
        <f t="shared" ca="1" si="156"/>
        <v>-8.2951222097805925E-3</v>
      </c>
    </row>
    <row r="8533" spans="2:7" x14ac:dyDescent="0.2">
      <c r="B8533" s="149"/>
      <c r="C8533" s="61"/>
      <c r="D8533" t="e">
        <f t="shared" si="157"/>
        <v>#DIV/0!</v>
      </c>
      <c r="E8533" t="e">
        <f>Table2[[#This Row],[Return]]</f>
        <v>#VALUE!</v>
      </c>
      <c r="F8533">
        <v>8531</v>
      </c>
      <c r="G8533">
        <f t="shared" ca="1" si="156"/>
        <v>-5.0549785931916528E-3</v>
      </c>
    </row>
    <row r="8534" spans="2:7" x14ac:dyDescent="0.2">
      <c r="B8534" s="149"/>
      <c r="C8534" s="61"/>
      <c r="D8534" t="e">
        <f t="shared" si="157"/>
        <v>#DIV/0!</v>
      </c>
      <c r="E8534" t="e">
        <f>Table2[[#This Row],[Return]]</f>
        <v>#VALUE!</v>
      </c>
      <c r="F8534">
        <v>8532</v>
      </c>
      <c r="G8534">
        <f t="shared" ca="1" si="156"/>
        <v>-2.7659112103554963E-2</v>
      </c>
    </row>
    <row r="8535" spans="2:7" x14ac:dyDescent="0.2">
      <c r="B8535" s="149"/>
      <c r="C8535" s="61"/>
      <c r="D8535" t="e">
        <f t="shared" si="157"/>
        <v>#DIV/0!</v>
      </c>
      <c r="E8535" t="e">
        <f>Table2[[#This Row],[Return]]</f>
        <v>#VALUE!</v>
      </c>
      <c r="F8535">
        <v>8533</v>
      </c>
      <c r="G8535">
        <f t="shared" ca="1" si="156"/>
        <v>3.8037855920559291E-2</v>
      </c>
    </row>
    <row r="8536" spans="2:7" x14ac:dyDescent="0.2">
      <c r="B8536" s="149"/>
      <c r="C8536" s="61"/>
      <c r="D8536" t="e">
        <f t="shared" si="157"/>
        <v>#DIV/0!</v>
      </c>
      <c r="E8536" t="e">
        <f>Table2[[#This Row],[Return]]</f>
        <v>#VALUE!</v>
      </c>
      <c r="F8536">
        <v>8534</v>
      </c>
      <c r="G8536">
        <f t="shared" ca="1" si="156"/>
        <v>-1.3849109471473837E-2</v>
      </c>
    </row>
    <row r="8537" spans="2:7" x14ac:dyDescent="0.2">
      <c r="B8537" s="149"/>
      <c r="C8537" s="61"/>
      <c r="D8537" t="e">
        <f t="shared" si="157"/>
        <v>#DIV/0!</v>
      </c>
      <c r="E8537" t="e">
        <f>Table2[[#This Row],[Return]]</f>
        <v>#VALUE!</v>
      </c>
      <c r="F8537">
        <v>8535</v>
      </c>
      <c r="G8537">
        <f t="shared" ca="1" si="156"/>
        <v>-2.7810812115294228E-4</v>
      </c>
    </row>
    <row r="8538" spans="2:7" x14ac:dyDescent="0.2">
      <c r="B8538" s="149"/>
      <c r="C8538" s="61"/>
      <c r="D8538" t="e">
        <f t="shared" si="157"/>
        <v>#DIV/0!</v>
      </c>
      <c r="E8538" t="e">
        <f>Table2[[#This Row],[Return]]</f>
        <v>#VALUE!</v>
      </c>
      <c r="F8538">
        <v>8536</v>
      </c>
      <c r="G8538">
        <f t="shared" ca="1" si="156"/>
        <v>6.3957843951887002E-3</v>
      </c>
    </row>
    <row r="8539" spans="2:7" x14ac:dyDescent="0.2">
      <c r="B8539" s="149"/>
      <c r="C8539" s="61"/>
      <c r="D8539" t="e">
        <f t="shared" si="157"/>
        <v>#DIV/0!</v>
      </c>
      <c r="E8539" t="e">
        <f>Table2[[#This Row],[Return]]</f>
        <v>#VALUE!</v>
      </c>
      <c r="F8539">
        <v>8537</v>
      </c>
      <c r="G8539">
        <f t="shared" ca="1" si="156"/>
        <v>-2.6048163737691206E-2</v>
      </c>
    </row>
    <row r="8540" spans="2:7" x14ac:dyDescent="0.2">
      <c r="B8540" s="149"/>
      <c r="C8540" s="61"/>
      <c r="D8540" t="e">
        <f t="shared" si="157"/>
        <v>#DIV/0!</v>
      </c>
      <c r="E8540" t="e">
        <f>Table2[[#This Row],[Return]]</f>
        <v>#VALUE!</v>
      </c>
      <c r="F8540">
        <v>8538</v>
      </c>
      <c r="G8540">
        <f t="shared" ca="1" si="156"/>
        <v>-2.202037348283669E-2</v>
      </c>
    </row>
    <row r="8541" spans="2:7" x14ac:dyDescent="0.2">
      <c r="B8541" s="149"/>
      <c r="C8541" s="61"/>
      <c r="D8541" t="e">
        <f t="shared" si="157"/>
        <v>#DIV/0!</v>
      </c>
      <c r="E8541" t="e">
        <f>Table2[[#This Row],[Return]]</f>
        <v>#VALUE!</v>
      </c>
      <c r="F8541">
        <v>8539</v>
      </c>
      <c r="G8541">
        <f t="shared" ca="1" si="156"/>
        <v>6.0657766043096126E-2</v>
      </c>
    </row>
    <row r="8542" spans="2:7" x14ac:dyDescent="0.2">
      <c r="B8542" s="149"/>
      <c r="C8542" s="61"/>
      <c r="D8542" t="e">
        <f t="shared" si="157"/>
        <v>#DIV/0!</v>
      </c>
      <c r="E8542" t="e">
        <f>Table2[[#This Row],[Return]]</f>
        <v>#VALUE!</v>
      </c>
      <c r="F8542">
        <v>8540</v>
      </c>
      <c r="G8542">
        <f t="shared" ca="1" si="156"/>
        <v>-3.1205791402204537E-2</v>
      </c>
    </row>
    <row r="8543" spans="2:7" x14ac:dyDescent="0.2">
      <c r="B8543" s="149"/>
      <c r="C8543" s="61"/>
      <c r="D8543" t="e">
        <f t="shared" si="157"/>
        <v>#DIV/0!</v>
      </c>
      <c r="E8543" t="e">
        <f>Table2[[#This Row],[Return]]</f>
        <v>#VALUE!</v>
      </c>
      <c r="F8543">
        <v>8541</v>
      </c>
      <c r="G8543">
        <f t="shared" ca="1" si="156"/>
        <v>-4.5102466105767673E-2</v>
      </c>
    </row>
    <row r="8544" spans="2:7" x14ac:dyDescent="0.2">
      <c r="B8544" s="149"/>
      <c r="C8544" s="61"/>
      <c r="D8544" t="e">
        <f t="shared" si="157"/>
        <v>#DIV/0!</v>
      </c>
      <c r="E8544" t="e">
        <f>Table2[[#This Row],[Return]]</f>
        <v>#VALUE!</v>
      </c>
      <c r="F8544">
        <v>8542</v>
      </c>
      <c r="G8544">
        <f t="shared" ca="1" si="156"/>
        <v>-4.5431070877831367E-2</v>
      </c>
    </row>
    <row r="8545" spans="2:7" x14ac:dyDescent="0.2">
      <c r="B8545" s="149"/>
      <c r="C8545" s="61"/>
      <c r="D8545" t="e">
        <f t="shared" si="157"/>
        <v>#DIV/0!</v>
      </c>
      <c r="E8545" t="e">
        <f>Table2[[#This Row],[Return]]</f>
        <v>#VALUE!</v>
      </c>
      <c r="F8545">
        <v>8543</v>
      </c>
      <c r="G8545">
        <f t="shared" ca="1" si="156"/>
        <v>2.1504038615445732E-2</v>
      </c>
    </row>
    <row r="8546" spans="2:7" x14ac:dyDescent="0.2">
      <c r="B8546" s="149"/>
      <c r="C8546" s="61"/>
      <c r="D8546" t="e">
        <f t="shared" si="157"/>
        <v>#DIV/0!</v>
      </c>
      <c r="E8546" t="e">
        <f>Table2[[#This Row],[Return]]</f>
        <v>#VALUE!</v>
      </c>
      <c r="F8546">
        <v>8544</v>
      </c>
      <c r="G8546">
        <f t="shared" ca="1" si="156"/>
        <v>-3.5028809819281352E-2</v>
      </c>
    </row>
    <row r="8547" spans="2:7" x14ac:dyDescent="0.2">
      <c r="B8547" s="149"/>
      <c r="C8547" s="61"/>
      <c r="D8547" t="e">
        <f t="shared" si="157"/>
        <v>#DIV/0!</v>
      </c>
      <c r="E8547" t="e">
        <f>Table2[[#This Row],[Return]]</f>
        <v>#VALUE!</v>
      </c>
      <c r="F8547">
        <v>8545</v>
      </c>
      <c r="G8547">
        <f t="shared" ca="1" si="156"/>
        <v>-7.5296788064180623E-3</v>
      </c>
    </row>
    <row r="8548" spans="2:7" x14ac:dyDescent="0.2">
      <c r="B8548" s="149"/>
      <c r="C8548" s="61"/>
      <c r="D8548" t="e">
        <f t="shared" si="157"/>
        <v>#DIV/0!</v>
      </c>
      <c r="E8548" t="e">
        <f>Table2[[#This Row],[Return]]</f>
        <v>#VALUE!</v>
      </c>
      <c r="F8548">
        <v>8546</v>
      </c>
      <c r="G8548">
        <f t="shared" ca="1" si="156"/>
        <v>-5.7599751070437674E-2</v>
      </c>
    </row>
    <row r="8549" spans="2:7" x14ac:dyDescent="0.2">
      <c r="B8549" s="149"/>
      <c r="C8549" s="61"/>
      <c r="D8549" t="e">
        <f t="shared" si="157"/>
        <v>#DIV/0!</v>
      </c>
      <c r="E8549" t="e">
        <f>Table2[[#This Row],[Return]]</f>
        <v>#VALUE!</v>
      </c>
      <c r="F8549">
        <v>8547</v>
      </c>
      <c r="G8549">
        <f t="shared" ca="1" si="156"/>
        <v>5.0875637852171494E-2</v>
      </c>
    </row>
    <row r="8550" spans="2:7" x14ac:dyDescent="0.2">
      <c r="B8550" s="149"/>
      <c r="C8550" s="61"/>
      <c r="D8550" t="e">
        <f t="shared" si="157"/>
        <v>#DIV/0!</v>
      </c>
      <c r="E8550" t="e">
        <f>Table2[[#This Row],[Return]]</f>
        <v>#VALUE!</v>
      </c>
      <c r="F8550">
        <v>8548</v>
      </c>
      <c r="G8550">
        <f t="shared" ca="1" si="156"/>
        <v>-3.0242401811370587E-2</v>
      </c>
    </row>
    <row r="8551" spans="2:7" x14ac:dyDescent="0.2">
      <c r="B8551" s="149"/>
      <c r="C8551" s="61"/>
      <c r="D8551" t="e">
        <f t="shared" si="157"/>
        <v>#DIV/0!</v>
      </c>
      <c r="E8551" t="e">
        <f>Table2[[#This Row],[Return]]</f>
        <v>#VALUE!</v>
      </c>
      <c r="F8551">
        <v>8549</v>
      </c>
      <c r="G8551">
        <f t="shared" ca="1" si="156"/>
        <v>-2.8455760071622361E-2</v>
      </c>
    </row>
    <row r="8552" spans="2:7" x14ac:dyDescent="0.2">
      <c r="B8552" s="149"/>
      <c r="C8552" s="61"/>
      <c r="D8552" t="e">
        <f t="shared" si="157"/>
        <v>#DIV/0!</v>
      </c>
      <c r="E8552" t="e">
        <f>Table2[[#This Row],[Return]]</f>
        <v>#VALUE!</v>
      </c>
      <c r="F8552">
        <v>8550</v>
      </c>
      <c r="G8552">
        <f t="shared" ca="1" si="156"/>
        <v>2.5236241124358731E-2</v>
      </c>
    </row>
    <row r="8553" spans="2:7" x14ac:dyDescent="0.2">
      <c r="B8553" s="149"/>
      <c r="C8553" s="61"/>
      <c r="D8553" t="e">
        <f t="shared" si="157"/>
        <v>#DIV/0!</v>
      </c>
      <c r="E8553" t="e">
        <f>Table2[[#This Row],[Return]]</f>
        <v>#VALUE!</v>
      </c>
      <c r="F8553">
        <v>8551</v>
      </c>
      <c r="G8553">
        <f t="shared" ca="1" si="156"/>
        <v>-1.6236555820379348E-2</v>
      </c>
    </row>
    <row r="8554" spans="2:7" x14ac:dyDescent="0.2">
      <c r="B8554" s="149"/>
      <c r="C8554" s="61"/>
      <c r="D8554" t="e">
        <f t="shared" si="157"/>
        <v>#DIV/0!</v>
      </c>
      <c r="E8554" t="e">
        <f>Table2[[#This Row],[Return]]</f>
        <v>#VALUE!</v>
      </c>
      <c r="F8554">
        <v>8552</v>
      </c>
      <c r="G8554">
        <f t="shared" ca="1" si="156"/>
        <v>2.031872000542613E-2</v>
      </c>
    </row>
    <row r="8555" spans="2:7" x14ac:dyDescent="0.2">
      <c r="B8555" s="149"/>
      <c r="C8555" s="61"/>
      <c r="D8555" t="e">
        <f t="shared" si="157"/>
        <v>#DIV/0!</v>
      </c>
      <c r="E8555" t="e">
        <f>Table2[[#This Row],[Return]]</f>
        <v>#VALUE!</v>
      </c>
      <c r="F8555">
        <v>8553</v>
      </c>
      <c r="G8555">
        <f t="shared" ca="1" si="156"/>
        <v>4.0125667667202485E-2</v>
      </c>
    </row>
    <row r="8556" spans="2:7" x14ac:dyDescent="0.2">
      <c r="B8556" s="149"/>
      <c r="C8556" s="61"/>
      <c r="D8556" t="e">
        <f t="shared" si="157"/>
        <v>#DIV/0!</v>
      </c>
      <c r="E8556" t="e">
        <f>Table2[[#This Row],[Return]]</f>
        <v>#VALUE!</v>
      </c>
      <c r="F8556">
        <v>8554</v>
      </c>
      <c r="G8556">
        <f t="shared" ca="1" si="156"/>
        <v>4.5302180944884696E-2</v>
      </c>
    </row>
    <row r="8557" spans="2:7" x14ac:dyDescent="0.2">
      <c r="B8557" s="149"/>
      <c r="C8557" s="61"/>
      <c r="D8557" t="e">
        <f t="shared" si="157"/>
        <v>#DIV/0!</v>
      </c>
      <c r="E8557" t="e">
        <f>Table2[[#This Row],[Return]]</f>
        <v>#VALUE!</v>
      </c>
      <c r="F8557">
        <v>8555</v>
      </c>
      <c r="G8557">
        <f t="shared" ca="1" si="156"/>
        <v>1.3078584582399532E-2</v>
      </c>
    </row>
    <row r="8558" spans="2:7" x14ac:dyDescent="0.2">
      <c r="B8558" s="149"/>
      <c r="C8558" s="61"/>
      <c r="D8558" t="e">
        <f t="shared" si="157"/>
        <v>#DIV/0!</v>
      </c>
      <c r="E8558" t="e">
        <f>Table2[[#This Row],[Return]]</f>
        <v>#VALUE!</v>
      </c>
      <c r="F8558">
        <v>8556</v>
      </c>
      <c r="G8558">
        <f t="shared" ca="1" si="156"/>
        <v>4.4217303777471302E-2</v>
      </c>
    </row>
    <row r="8559" spans="2:7" x14ac:dyDescent="0.2">
      <c r="B8559" s="149"/>
      <c r="C8559" s="61"/>
      <c r="D8559" t="e">
        <f t="shared" si="157"/>
        <v>#DIV/0!</v>
      </c>
      <c r="E8559" t="e">
        <f>Table2[[#This Row],[Return]]</f>
        <v>#VALUE!</v>
      </c>
      <c r="F8559">
        <v>8557</v>
      </c>
      <c r="G8559">
        <f t="shared" ca="1" si="156"/>
        <v>1.7706283380597692E-2</v>
      </c>
    </row>
    <row r="8560" spans="2:7" x14ac:dyDescent="0.2">
      <c r="B8560" s="149"/>
      <c r="C8560" s="61"/>
      <c r="D8560" t="e">
        <f t="shared" si="157"/>
        <v>#DIV/0!</v>
      </c>
      <c r="E8560" t="e">
        <f>Table2[[#This Row],[Return]]</f>
        <v>#VALUE!</v>
      </c>
      <c r="F8560">
        <v>8558</v>
      </c>
      <c r="G8560">
        <f t="shared" ca="1" si="156"/>
        <v>-1.5132022212488404E-2</v>
      </c>
    </row>
    <row r="8561" spans="2:7" x14ac:dyDescent="0.2">
      <c r="B8561" s="149"/>
      <c r="C8561" s="61"/>
      <c r="D8561" t="e">
        <f t="shared" si="157"/>
        <v>#DIV/0!</v>
      </c>
      <c r="E8561" t="e">
        <f>Table2[[#This Row],[Return]]</f>
        <v>#VALUE!</v>
      </c>
      <c r="F8561">
        <v>8559</v>
      </c>
      <c r="G8561">
        <f t="shared" ca="1" si="156"/>
        <v>2.0934939093807444E-2</v>
      </c>
    </row>
    <row r="8562" spans="2:7" x14ac:dyDescent="0.2">
      <c r="B8562" s="149"/>
      <c r="C8562" s="61"/>
      <c r="D8562" t="e">
        <f t="shared" si="157"/>
        <v>#DIV/0!</v>
      </c>
      <c r="E8562" t="e">
        <f>Table2[[#This Row],[Return]]</f>
        <v>#VALUE!</v>
      </c>
      <c r="F8562">
        <v>8560</v>
      </c>
      <c r="G8562">
        <f t="shared" ca="1" si="156"/>
        <v>1.6000416246365182E-2</v>
      </c>
    </row>
    <row r="8563" spans="2:7" x14ac:dyDescent="0.2">
      <c r="B8563" s="149"/>
      <c r="C8563" s="61"/>
      <c r="D8563" t="e">
        <f t="shared" si="157"/>
        <v>#DIV/0!</v>
      </c>
      <c r="E8563" t="e">
        <f>Table2[[#This Row],[Return]]</f>
        <v>#VALUE!</v>
      </c>
      <c r="F8563">
        <v>8561</v>
      </c>
      <c r="G8563">
        <f t="shared" ca="1" si="156"/>
        <v>-3.2719653141162777E-2</v>
      </c>
    </row>
    <row r="8564" spans="2:7" x14ac:dyDescent="0.2">
      <c r="B8564" s="149"/>
      <c r="C8564" s="61"/>
      <c r="D8564" t="e">
        <f t="shared" si="157"/>
        <v>#DIV/0!</v>
      </c>
      <c r="E8564" t="e">
        <f>Table2[[#This Row],[Return]]</f>
        <v>#VALUE!</v>
      </c>
      <c r="F8564">
        <v>8562</v>
      </c>
      <c r="G8564">
        <f t="shared" ca="1" si="156"/>
        <v>-6.5301298438780658E-2</v>
      </c>
    </row>
    <row r="8565" spans="2:7" x14ac:dyDescent="0.2">
      <c r="B8565" s="149"/>
      <c r="C8565" s="61"/>
      <c r="D8565" t="e">
        <f t="shared" si="157"/>
        <v>#DIV/0!</v>
      </c>
      <c r="E8565" t="e">
        <f>Table2[[#This Row],[Return]]</f>
        <v>#VALUE!</v>
      </c>
      <c r="F8565">
        <v>8563</v>
      </c>
      <c r="G8565">
        <f t="shared" ca="1" si="156"/>
        <v>-2.8689713759751569E-2</v>
      </c>
    </row>
    <row r="8566" spans="2:7" x14ac:dyDescent="0.2">
      <c r="B8566" s="149"/>
      <c r="C8566" s="61"/>
      <c r="D8566" t="e">
        <f t="shared" si="157"/>
        <v>#DIV/0!</v>
      </c>
      <c r="E8566" t="e">
        <f>Table2[[#This Row],[Return]]</f>
        <v>#VALUE!</v>
      </c>
      <c r="F8566">
        <v>8564</v>
      </c>
      <c r="G8566">
        <f t="shared" ca="1" si="156"/>
        <v>2.2386586082987919E-2</v>
      </c>
    </row>
    <row r="8567" spans="2:7" x14ac:dyDescent="0.2">
      <c r="B8567" s="149"/>
      <c r="C8567" s="61"/>
      <c r="D8567" t="e">
        <f t="shared" si="157"/>
        <v>#DIV/0!</v>
      </c>
      <c r="E8567" t="e">
        <f>Table2[[#This Row],[Return]]</f>
        <v>#VALUE!</v>
      </c>
      <c r="F8567">
        <v>8565</v>
      </c>
      <c r="G8567">
        <f t="shared" ca="1" si="156"/>
        <v>-2.5511832241297466E-2</v>
      </c>
    </row>
    <row r="8568" spans="2:7" x14ac:dyDescent="0.2">
      <c r="B8568" s="149"/>
      <c r="C8568" s="61"/>
      <c r="D8568" t="e">
        <f t="shared" si="157"/>
        <v>#DIV/0!</v>
      </c>
      <c r="E8568" t="e">
        <f>Table2[[#This Row],[Return]]</f>
        <v>#VALUE!</v>
      </c>
      <c r="F8568">
        <v>8566</v>
      </c>
      <c r="G8568">
        <f t="shared" ca="1" si="156"/>
        <v>-9.6203702326436991E-2</v>
      </c>
    </row>
    <row r="8569" spans="2:7" x14ac:dyDescent="0.2">
      <c r="B8569" s="149"/>
      <c r="C8569" s="61"/>
      <c r="D8569" t="e">
        <f t="shared" si="157"/>
        <v>#DIV/0!</v>
      </c>
      <c r="E8569" t="e">
        <f>Table2[[#This Row],[Return]]</f>
        <v>#VALUE!</v>
      </c>
      <c r="F8569">
        <v>8567</v>
      </c>
      <c r="G8569">
        <f t="shared" ca="1" si="156"/>
        <v>3.1319322939510022E-2</v>
      </c>
    </row>
    <row r="8570" spans="2:7" x14ac:dyDescent="0.2">
      <c r="B8570" s="149"/>
      <c r="C8570" s="61"/>
      <c r="D8570" t="e">
        <f t="shared" si="157"/>
        <v>#DIV/0!</v>
      </c>
      <c r="E8570" t="e">
        <f>Table2[[#This Row],[Return]]</f>
        <v>#VALUE!</v>
      </c>
      <c r="F8570">
        <v>8568</v>
      </c>
      <c r="G8570">
        <f t="shared" ca="1" si="156"/>
        <v>5.5384355237174603E-2</v>
      </c>
    </row>
    <row r="8571" spans="2:7" x14ac:dyDescent="0.2">
      <c r="B8571" s="149"/>
      <c r="C8571" s="61"/>
      <c r="D8571" t="e">
        <f t="shared" si="157"/>
        <v>#DIV/0!</v>
      </c>
      <c r="E8571" t="e">
        <f>Table2[[#This Row],[Return]]</f>
        <v>#VALUE!</v>
      </c>
      <c r="F8571">
        <v>8569</v>
      </c>
      <c r="G8571">
        <f t="shared" ca="1" si="156"/>
        <v>7.5119898072350977E-2</v>
      </c>
    </row>
    <row r="8572" spans="2:7" x14ac:dyDescent="0.2">
      <c r="B8572" s="149"/>
      <c r="C8572" s="61"/>
      <c r="D8572" t="e">
        <f t="shared" si="157"/>
        <v>#DIV/0!</v>
      </c>
      <c r="E8572" t="e">
        <f>Table2[[#This Row],[Return]]</f>
        <v>#VALUE!</v>
      </c>
      <c r="F8572">
        <v>8570</v>
      </c>
      <c r="G8572">
        <f t="shared" ca="1" si="156"/>
        <v>4.7877787734851775E-2</v>
      </c>
    </row>
    <row r="8573" spans="2:7" x14ac:dyDescent="0.2">
      <c r="B8573" s="149"/>
      <c r="C8573" s="61"/>
      <c r="D8573" t="e">
        <f t="shared" si="157"/>
        <v>#DIV/0!</v>
      </c>
      <c r="E8573" t="e">
        <f>Table2[[#This Row],[Return]]</f>
        <v>#VALUE!</v>
      </c>
      <c r="F8573">
        <v>8571</v>
      </c>
      <c r="G8573">
        <f t="shared" ca="1" si="156"/>
        <v>1.2867632953051001E-2</v>
      </c>
    </row>
    <row r="8574" spans="2:7" x14ac:dyDescent="0.2">
      <c r="B8574" s="149"/>
      <c r="C8574" s="61"/>
      <c r="D8574" t="e">
        <f t="shared" si="157"/>
        <v>#DIV/0!</v>
      </c>
      <c r="E8574" t="e">
        <f>Table2[[#This Row],[Return]]</f>
        <v>#VALUE!</v>
      </c>
      <c r="F8574">
        <v>8572</v>
      </c>
      <c r="G8574">
        <f t="shared" ca="1" si="156"/>
        <v>-3.5205200832262244E-2</v>
      </c>
    </row>
    <row r="8575" spans="2:7" x14ac:dyDescent="0.2">
      <c r="B8575" s="149"/>
      <c r="C8575" s="61"/>
      <c r="D8575" t="e">
        <f t="shared" si="157"/>
        <v>#DIV/0!</v>
      </c>
      <c r="E8575" t="e">
        <f>Table2[[#This Row],[Return]]</f>
        <v>#VALUE!</v>
      </c>
      <c r="F8575">
        <v>8573</v>
      </c>
      <c r="G8575">
        <f t="shared" ca="1" si="156"/>
        <v>-4.641007444306907E-2</v>
      </c>
    </row>
    <row r="8576" spans="2:7" x14ac:dyDescent="0.2">
      <c r="B8576" s="149"/>
      <c r="C8576" s="61"/>
      <c r="D8576" t="e">
        <f t="shared" si="157"/>
        <v>#DIV/0!</v>
      </c>
      <c r="E8576" t="e">
        <f>Table2[[#This Row],[Return]]</f>
        <v>#VALUE!</v>
      </c>
      <c r="F8576">
        <v>8574</v>
      </c>
      <c r="G8576">
        <f t="shared" ca="1" si="156"/>
        <v>-9.4987773516258343E-3</v>
      </c>
    </row>
    <row r="8577" spans="2:7" x14ac:dyDescent="0.2">
      <c r="B8577" s="149"/>
      <c r="C8577" s="61"/>
      <c r="D8577" t="e">
        <f t="shared" si="157"/>
        <v>#DIV/0!</v>
      </c>
      <c r="E8577" t="e">
        <f>Table2[[#This Row],[Return]]</f>
        <v>#VALUE!</v>
      </c>
      <c r="F8577">
        <v>8575</v>
      </c>
      <c r="G8577">
        <f t="shared" ca="1" si="156"/>
        <v>4.2943191016332431E-3</v>
      </c>
    </row>
    <row r="8578" spans="2:7" x14ac:dyDescent="0.2">
      <c r="B8578" s="149"/>
      <c r="C8578" s="61"/>
      <c r="D8578" t="e">
        <f t="shared" si="157"/>
        <v>#DIV/0!</v>
      </c>
      <c r="E8578" t="e">
        <f>Table2[[#This Row],[Return]]</f>
        <v>#VALUE!</v>
      </c>
      <c r="F8578">
        <v>8576</v>
      </c>
      <c r="G8578">
        <f t="shared" ca="1" si="156"/>
        <v>1.6658801939401724E-2</v>
      </c>
    </row>
    <row r="8579" spans="2:7" x14ac:dyDescent="0.2">
      <c r="B8579" s="149"/>
      <c r="C8579" s="61"/>
      <c r="D8579" t="e">
        <f t="shared" si="157"/>
        <v>#DIV/0!</v>
      </c>
      <c r="E8579" t="e">
        <f>Table2[[#This Row],[Return]]</f>
        <v>#VALUE!</v>
      </c>
      <c r="F8579">
        <v>8577</v>
      </c>
      <c r="G8579">
        <f t="shared" ref="G8579:G8642" ca="1" si="158">_xlfn.NORM.INV(RAND(),$N$5,$N$6)</f>
        <v>2.1035653025115824E-2</v>
      </c>
    </row>
    <row r="8580" spans="2:7" x14ac:dyDescent="0.2">
      <c r="B8580" s="149"/>
      <c r="C8580" s="61"/>
      <c r="D8580" t="e">
        <f t="shared" si="157"/>
        <v>#DIV/0!</v>
      </c>
      <c r="E8580" t="e">
        <f>Table2[[#This Row],[Return]]</f>
        <v>#VALUE!</v>
      </c>
      <c r="F8580">
        <v>8578</v>
      </c>
      <c r="G8580">
        <f t="shared" ca="1" si="158"/>
        <v>3.5999974211450222E-2</v>
      </c>
    </row>
    <row r="8581" spans="2:7" x14ac:dyDescent="0.2">
      <c r="B8581" s="149"/>
      <c r="C8581" s="61"/>
      <c r="D8581" t="e">
        <f t="shared" si="157"/>
        <v>#DIV/0!</v>
      </c>
      <c r="E8581" t="e">
        <f>Table2[[#This Row],[Return]]</f>
        <v>#VALUE!</v>
      </c>
      <c r="F8581">
        <v>8579</v>
      </c>
      <c r="G8581">
        <f t="shared" ca="1" si="158"/>
        <v>-4.5690688174109116E-2</v>
      </c>
    </row>
    <row r="8582" spans="2:7" x14ac:dyDescent="0.2">
      <c r="B8582" s="149"/>
      <c r="C8582" s="61"/>
      <c r="D8582" t="e">
        <f t="shared" si="157"/>
        <v>#DIV/0!</v>
      </c>
      <c r="E8582" t="e">
        <f>Table2[[#This Row],[Return]]</f>
        <v>#VALUE!</v>
      </c>
      <c r="F8582">
        <v>8580</v>
      </c>
      <c r="G8582">
        <f t="shared" ca="1" si="158"/>
        <v>4.7942283724642432E-2</v>
      </c>
    </row>
    <row r="8583" spans="2:7" x14ac:dyDescent="0.2">
      <c r="B8583" s="149"/>
      <c r="C8583" s="61"/>
      <c r="D8583" t="e">
        <f t="shared" si="157"/>
        <v>#DIV/0!</v>
      </c>
      <c r="E8583" t="e">
        <f>Table2[[#This Row],[Return]]</f>
        <v>#VALUE!</v>
      </c>
      <c r="F8583">
        <v>8581</v>
      </c>
      <c r="G8583">
        <f t="shared" ca="1" si="158"/>
        <v>-3.4608277268648423E-2</v>
      </c>
    </row>
    <row r="8584" spans="2:7" x14ac:dyDescent="0.2">
      <c r="B8584" s="149"/>
      <c r="C8584" s="61"/>
      <c r="D8584" t="e">
        <f t="shared" si="157"/>
        <v>#DIV/0!</v>
      </c>
      <c r="E8584" t="e">
        <f>Table2[[#This Row],[Return]]</f>
        <v>#VALUE!</v>
      </c>
      <c r="F8584">
        <v>8582</v>
      </c>
      <c r="G8584">
        <f t="shared" ca="1" si="158"/>
        <v>-4.8422288603229287E-2</v>
      </c>
    </row>
    <row r="8585" spans="2:7" x14ac:dyDescent="0.2">
      <c r="B8585" s="149"/>
      <c r="C8585" s="61"/>
      <c r="D8585" t="e">
        <f t="shared" si="157"/>
        <v>#DIV/0!</v>
      </c>
      <c r="E8585" t="e">
        <f>Table2[[#This Row],[Return]]</f>
        <v>#VALUE!</v>
      </c>
      <c r="F8585">
        <v>8583</v>
      </c>
      <c r="G8585">
        <f t="shared" ca="1" si="158"/>
        <v>4.9220422661017546E-2</v>
      </c>
    </row>
    <row r="8586" spans="2:7" x14ac:dyDescent="0.2">
      <c r="B8586" s="149"/>
      <c r="C8586" s="61"/>
      <c r="D8586" t="e">
        <f t="shared" si="157"/>
        <v>#DIV/0!</v>
      </c>
      <c r="E8586" t="e">
        <f>Table2[[#This Row],[Return]]</f>
        <v>#VALUE!</v>
      </c>
      <c r="F8586">
        <v>8584</v>
      </c>
      <c r="G8586">
        <f t="shared" ca="1" si="158"/>
        <v>-4.3428604189550649E-2</v>
      </c>
    </row>
    <row r="8587" spans="2:7" x14ac:dyDescent="0.2">
      <c r="B8587" s="149"/>
      <c r="C8587" s="61"/>
      <c r="D8587" t="e">
        <f t="shared" si="157"/>
        <v>#DIV/0!</v>
      </c>
      <c r="E8587" t="e">
        <f>Table2[[#This Row],[Return]]</f>
        <v>#VALUE!</v>
      </c>
      <c r="F8587">
        <v>8585</v>
      </c>
      <c r="G8587">
        <f t="shared" ca="1" si="158"/>
        <v>7.097413863384151E-3</v>
      </c>
    </row>
    <row r="8588" spans="2:7" x14ac:dyDescent="0.2">
      <c r="B8588" s="149"/>
      <c r="C8588" s="61"/>
      <c r="D8588" t="e">
        <f t="shared" si="157"/>
        <v>#DIV/0!</v>
      </c>
      <c r="E8588" t="e">
        <f>Table2[[#This Row],[Return]]</f>
        <v>#VALUE!</v>
      </c>
      <c r="F8588">
        <v>8586</v>
      </c>
      <c r="G8588">
        <f t="shared" ca="1" si="158"/>
        <v>-1.0566646125367228E-2</v>
      </c>
    </row>
    <row r="8589" spans="2:7" x14ac:dyDescent="0.2">
      <c r="B8589" s="149"/>
      <c r="C8589" s="61"/>
      <c r="D8589" t="e">
        <f t="shared" si="157"/>
        <v>#DIV/0!</v>
      </c>
      <c r="E8589" t="e">
        <f>Table2[[#This Row],[Return]]</f>
        <v>#VALUE!</v>
      </c>
      <c r="F8589">
        <v>8587</v>
      </c>
      <c r="G8589">
        <f t="shared" ca="1" si="158"/>
        <v>-4.9129333694871097E-3</v>
      </c>
    </row>
    <row r="8590" spans="2:7" x14ac:dyDescent="0.2">
      <c r="B8590" s="149"/>
      <c r="C8590" s="61"/>
      <c r="D8590" t="e">
        <f t="shared" si="157"/>
        <v>#DIV/0!</v>
      </c>
      <c r="E8590" t="e">
        <f>Table2[[#This Row],[Return]]</f>
        <v>#VALUE!</v>
      </c>
      <c r="F8590">
        <v>8588</v>
      </c>
      <c r="G8590">
        <f t="shared" ca="1" si="158"/>
        <v>-4.6689423626744476E-2</v>
      </c>
    </row>
    <row r="8591" spans="2:7" x14ac:dyDescent="0.2">
      <c r="B8591" s="149"/>
      <c r="C8591" s="61"/>
      <c r="D8591" t="e">
        <f t="shared" si="157"/>
        <v>#DIV/0!</v>
      </c>
      <c r="E8591" t="e">
        <f>Table2[[#This Row],[Return]]</f>
        <v>#VALUE!</v>
      </c>
      <c r="F8591">
        <v>8589</v>
      </c>
      <c r="G8591">
        <f t="shared" ca="1" si="158"/>
        <v>-4.806233319816574E-2</v>
      </c>
    </row>
    <row r="8592" spans="2:7" x14ac:dyDescent="0.2">
      <c r="B8592" s="149"/>
      <c r="C8592" s="61"/>
      <c r="D8592" t="e">
        <f t="shared" si="157"/>
        <v>#DIV/0!</v>
      </c>
      <c r="E8592" t="e">
        <f>Table2[[#This Row],[Return]]</f>
        <v>#VALUE!</v>
      </c>
      <c r="F8592">
        <v>8590</v>
      </c>
      <c r="G8592">
        <f t="shared" ca="1" si="158"/>
        <v>-4.6841486452293905E-2</v>
      </c>
    </row>
    <row r="8593" spans="2:7" x14ac:dyDescent="0.2">
      <c r="B8593" s="149"/>
      <c r="C8593" s="61"/>
      <c r="D8593" t="e">
        <f t="shared" si="157"/>
        <v>#DIV/0!</v>
      </c>
      <c r="E8593" t="e">
        <f>Table2[[#This Row],[Return]]</f>
        <v>#VALUE!</v>
      </c>
      <c r="F8593">
        <v>8591</v>
      </c>
      <c r="G8593">
        <f t="shared" ca="1" si="158"/>
        <v>-7.4711658758226274E-2</v>
      </c>
    </row>
    <row r="8594" spans="2:7" x14ac:dyDescent="0.2">
      <c r="B8594" s="149"/>
      <c r="C8594" s="61"/>
      <c r="D8594" t="e">
        <f t="shared" ref="D8594:D8657" si="159">(C8594-C8595)/C8595</f>
        <v>#DIV/0!</v>
      </c>
      <c r="E8594" t="e">
        <f>Table2[[#This Row],[Return]]</f>
        <v>#VALUE!</v>
      </c>
      <c r="F8594">
        <v>8592</v>
      </c>
      <c r="G8594">
        <f t="shared" ca="1" si="158"/>
        <v>2.4989713134762288E-2</v>
      </c>
    </row>
    <row r="8595" spans="2:7" x14ac:dyDescent="0.2">
      <c r="B8595" s="149"/>
      <c r="C8595" s="61"/>
      <c r="D8595" t="e">
        <f t="shared" si="159"/>
        <v>#DIV/0!</v>
      </c>
      <c r="E8595" t="e">
        <f>Table2[[#This Row],[Return]]</f>
        <v>#VALUE!</v>
      </c>
      <c r="F8595">
        <v>8593</v>
      </c>
      <c r="G8595">
        <f t="shared" ca="1" si="158"/>
        <v>-3.016250425904741E-3</v>
      </c>
    </row>
    <row r="8596" spans="2:7" x14ac:dyDescent="0.2">
      <c r="B8596" s="149"/>
      <c r="C8596" s="61"/>
      <c r="D8596" t="e">
        <f t="shared" si="159"/>
        <v>#DIV/0!</v>
      </c>
      <c r="E8596" t="e">
        <f>Table2[[#This Row],[Return]]</f>
        <v>#VALUE!</v>
      </c>
      <c r="F8596">
        <v>8594</v>
      </c>
      <c r="G8596">
        <f t="shared" ca="1" si="158"/>
        <v>3.2890741339988559E-2</v>
      </c>
    </row>
    <row r="8597" spans="2:7" x14ac:dyDescent="0.2">
      <c r="B8597" s="149"/>
      <c r="C8597" s="61"/>
      <c r="D8597" t="e">
        <f t="shared" si="159"/>
        <v>#DIV/0!</v>
      </c>
      <c r="E8597" t="e">
        <f>Table2[[#This Row],[Return]]</f>
        <v>#VALUE!</v>
      </c>
      <c r="F8597">
        <v>8595</v>
      </c>
      <c r="G8597">
        <f t="shared" ca="1" si="158"/>
        <v>-1.6509603984428172E-2</v>
      </c>
    </row>
    <row r="8598" spans="2:7" x14ac:dyDescent="0.2">
      <c r="B8598" s="149"/>
      <c r="C8598" s="61"/>
      <c r="D8598" t="e">
        <f t="shared" si="159"/>
        <v>#DIV/0!</v>
      </c>
      <c r="E8598" t="e">
        <f>Table2[[#This Row],[Return]]</f>
        <v>#VALUE!</v>
      </c>
      <c r="F8598">
        <v>8596</v>
      </c>
      <c r="G8598">
        <f t="shared" ca="1" si="158"/>
        <v>-4.507426521449491E-2</v>
      </c>
    </row>
    <row r="8599" spans="2:7" x14ac:dyDescent="0.2">
      <c r="B8599" s="149"/>
      <c r="C8599" s="61"/>
      <c r="D8599" t="e">
        <f t="shared" si="159"/>
        <v>#DIV/0!</v>
      </c>
      <c r="E8599" t="e">
        <f>Table2[[#This Row],[Return]]</f>
        <v>#VALUE!</v>
      </c>
      <c r="F8599">
        <v>8597</v>
      </c>
      <c r="G8599">
        <f t="shared" ca="1" si="158"/>
        <v>1.0352740728782865E-2</v>
      </c>
    </row>
    <row r="8600" spans="2:7" x14ac:dyDescent="0.2">
      <c r="B8600" s="149"/>
      <c r="C8600" s="61"/>
      <c r="D8600" t="e">
        <f t="shared" si="159"/>
        <v>#DIV/0!</v>
      </c>
      <c r="E8600" t="e">
        <f>Table2[[#This Row],[Return]]</f>
        <v>#VALUE!</v>
      </c>
      <c r="F8600">
        <v>8598</v>
      </c>
      <c r="G8600">
        <f t="shared" ca="1" si="158"/>
        <v>-7.093643859538366E-3</v>
      </c>
    </row>
    <row r="8601" spans="2:7" x14ac:dyDescent="0.2">
      <c r="B8601" s="149"/>
      <c r="C8601" s="61"/>
      <c r="D8601" t="e">
        <f t="shared" si="159"/>
        <v>#DIV/0!</v>
      </c>
      <c r="E8601" t="e">
        <f>Table2[[#This Row],[Return]]</f>
        <v>#VALUE!</v>
      </c>
      <c r="F8601">
        <v>8599</v>
      </c>
      <c r="G8601">
        <f t="shared" ca="1" si="158"/>
        <v>8.476773216656322E-2</v>
      </c>
    </row>
    <row r="8602" spans="2:7" x14ac:dyDescent="0.2">
      <c r="B8602" s="149"/>
      <c r="C8602" s="61"/>
      <c r="D8602" t="e">
        <f t="shared" si="159"/>
        <v>#DIV/0!</v>
      </c>
      <c r="E8602" t="e">
        <f>Table2[[#This Row],[Return]]</f>
        <v>#VALUE!</v>
      </c>
      <c r="F8602">
        <v>8600</v>
      </c>
      <c r="G8602">
        <f t="shared" ca="1" si="158"/>
        <v>-1.3360099064294622E-2</v>
      </c>
    </row>
    <row r="8603" spans="2:7" x14ac:dyDescent="0.2">
      <c r="B8603" s="149"/>
      <c r="C8603" s="61"/>
      <c r="D8603" t="e">
        <f t="shared" si="159"/>
        <v>#DIV/0!</v>
      </c>
      <c r="E8603" t="e">
        <f>Table2[[#This Row],[Return]]</f>
        <v>#VALUE!</v>
      </c>
      <c r="F8603">
        <v>8601</v>
      </c>
      <c r="G8603">
        <f t="shared" ca="1" si="158"/>
        <v>-6.8635979791227559E-3</v>
      </c>
    </row>
    <row r="8604" spans="2:7" x14ac:dyDescent="0.2">
      <c r="B8604" s="149"/>
      <c r="C8604" s="61"/>
      <c r="D8604" t="e">
        <f t="shared" si="159"/>
        <v>#DIV/0!</v>
      </c>
      <c r="E8604" t="e">
        <f>Table2[[#This Row],[Return]]</f>
        <v>#VALUE!</v>
      </c>
      <c r="F8604">
        <v>8602</v>
      </c>
      <c r="G8604">
        <f t="shared" ca="1" si="158"/>
        <v>-4.5436489740711128E-2</v>
      </c>
    </row>
    <row r="8605" spans="2:7" x14ac:dyDescent="0.2">
      <c r="B8605" s="149"/>
      <c r="C8605" s="61"/>
      <c r="D8605" t="e">
        <f t="shared" si="159"/>
        <v>#DIV/0!</v>
      </c>
      <c r="E8605" t="e">
        <f>Table2[[#This Row],[Return]]</f>
        <v>#VALUE!</v>
      </c>
      <c r="F8605">
        <v>8603</v>
      </c>
      <c r="G8605">
        <f t="shared" ca="1" si="158"/>
        <v>5.3448110264748189E-2</v>
      </c>
    </row>
    <row r="8606" spans="2:7" x14ac:dyDescent="0.2">
      <c r="B8606" s="149"/>
      <c r="C8606" s="61"/>
      <c r="D8606" t="e">
        <f t="shared" si="159"/>
        <v>#DIV/0!</v>
      </c>
      <c r="E8606" t="e">
        <f>Table2[[#This Row],[Return]]</f>
        <v>#VALUE!</v>
      </c>
      <c r="F8606">
        <v>8604</v>
      </c>
      <c r="G8606">
        <f t="shared" ca="1" si="158"/>
        <v>-5.8923491371882887E-2</v>
      </c>
    </row>
    <row r="8607" spans="2:7" x14ac:dyDescent="0.2">
      <c r="B8607" s="149"/>
      <c r="C8607" s="61"/>
      <c r="D8607" t="e">
        <f t="shared" si="159"/>
        <v>#DIV/0!</v>
      </c>
      <c r="E8607" t="e">
        <f>Table2[[#This Row],[Return]]</f>
        <v>#VALUE!</v>
      </c>
      <c r="F8607">
        <v>8605</v>
      </c>
      <c r="G8607">
        <f t="shared" ca="1" si="158"/>
        <v>-1.0436035204433055E-2</v>
      </c>
    </row>
    <row r="8608" spans="2:7" x14ac:dyDescent="0.2">
      <c r="B8608" s="149"/>
      <c r="C8608" s="61"/>
      <c r="D8608" t="e">
        <f t="shared" si="159"/>
        <v>#DIV/0!</v>
      </c>
      <c r="E8608" t="e">
        <f>Table2[[#This Row],[Return]]</f>
        <v>#VALUE!</v>
      </c>
      <c r="F8608">
        <v>8606</v>
      </c>
      <c r="G8608">
        <f t="shared" ca="1" si="158"/>
        <v>5.7430875443987339E-2</v>
      </c>
    </row>
    <row r="8609" spans="2:7" x14ac:dyDescent="0.2">
      <c r="B8609" s="149"/>
      <c r="C8609" s="61"/>
      <c r="D8609" t="e">
        <f t="shared" si="159"/>
        <v>#DIV/0!</v>
      </c>
      <c r="E8609" t="e">
        <f>Table2[[#This Row],[Return]]</f>
        <v>#VALUE!</v>
      </c>
      <c r="F8609">
        <v>8607</v>
      </c>
      <c r="G8609">
        <f t="shared" ca="1" si="158"/>
        <v>-1.4196525948608598E-3</v>
      </c>
    </row>
    <row r="8610" spans="2:7" x14ac:dyDescent="0.2">
      <c r="B8610" s="149"/>
      <c r="C8610" s="61"/>
      <c r="D8610" t="e">
        <f t="shared" si="159"/>
        <v>#DIV/0!</v>
      </c>
      <c r="E8610" t="e">
        <f>Table2[[#This Row],[Return]]</f>
        <v>#VALUE!</v>
      </c>
      <c r="F8610">
        <v>8608</v>
      </c>
      <c r="G8610">
        <f t="shared" ca="1" si="158"/>
        <v>-9.6652454600238951E-3</v>
      </c>
    </row>
    <row r="8611" spans="2:7" x14ac:dyDescent="0.2">
      <c r="B8611" s="149"/>
      <c r="C8611" s="61"/>
      <c r="D8611" t="e">
        <f t="shared" si="159"/>
        <v>#DIV/0!</v>
      </c>
      <c r="E8611" t="e">
        <f>Table2[[#This Row],[Return]]</f>
        <v>#VALUE!</v>
      </c>
      <c r="F8611">
        <v>8609</v>
      </c>
      <c r="G8611">
        <f t="shared" ca="1" si="158"/>
        <v>5.9230394648399055E-2</v>
      </c>
    </row>
    <row r="8612" spans="2:7" x14ac:dyDescent="0.2">
      <c r="B8612" s="149"/>
      <c r="C8612" s="61"/>
      <c r="D8612" t="e">
        <f t="shared" si="159"/>
        <v>#DIV/0!</v>
      </c>
      <c r="E8612" t="e">
        <f>Table2[[#This Row],[Return]]</f>
        <v>#VALUE!</v>
      </c>
      <c r="F8612">
        <v>8610</v>
      </c>
      <c r="G8612">
        <f t="shared" ca="1" si="158"/>
        <v>1.660773253369786E-2</v>
      </c>
    </row>
    <row r="8613" spans="2:7" x14ac:dyDescent="0.2">
      <c r="B8613" s="149"/>
      <c r="C8613" s="61"/>
      <c r="D8613" t="e">
        <f t="shared" si="159"/>
        <v>#DIV/0!</v>
      </c>
      <c r="E8613" t="e">
        <f>Table2[[#This Row],[Return]]</f>
        <v>#VALUE!</v>
      </c>
      <c r="F8613">
        <v>8611</v>
      </c>
      <c r="G8613">
        <f t="shared" ca="1" si="158"/>
        <v>1.8781336439395679E-2</v>
      </c>
    </row>
    <row r="8614" spans="2:7" x14ac:dyDescent="0.2">
      <c r="B8614" s="149"/>
      <c r="C8614" s="61"/>
      <c r="D8614" t="e">
        <f t="shared" si="159"/>
        <v>#DIV/0!</v>
      </c>
      <c r="E8614" t="e">
        <f>Table2[[#This Row],[Return]]</f>
        <v>#VALUE!</v>
      </c>
      <c r="F8614">
        <v>8612</v>
      </c>
      <c r="G8614">
        <f t="shared" ca="1" si="158"/>
        <v>2.3124450308276132E-2</v>
      </c>
    </row>
    <row r="8615" spans="2:7" x14ac:dyDescent="0.2">
      <c r="B8615" s="149"/>
      <c r="C8615" s="61"/>
      <c r="D8615" t="e">
        <f t="shared" si="159"/>
        <v>#DIV/0!</v>
      </c>
      <c r="E8615" t="e">
        <f>Table2[[#This Row],[Return]]</f>
        <v>#VALUE!</v>
      </c>
      <c r="F8615">
        <v>8613</v>
      </c>
      <c r="G8615">
        <f t="shared" ca="1" si="158"/>
        <v>1.1865305685295907E-3</v>
      </c>
    </row>
    <row r="8616" spans="2:7" x14ac:dyDescent="0.2">
      <c r="B8616" s="149"/>
      <c r="C8616" s="61"/>
      <c r="D8616" t="e">
        <f t="shared" si="159"/>
        <v>#DIV/0!</v>
      </c>
      <c r="E8616" t="e">
        <f>Table2[[#This Row],[Return]]</f>
        <v>#VALUE!</v>
      </c>
      <c r="F8616">
        <v>8614</v>
      </c>
      <c r="G8616">
        <f t="shared" ca="1" si="158"/>
        <v>-1.7989075716273301E-2</v>
      </c>
    </row>
    <row r="8617" spans="2:7" x14ac:dyDescent="0.2">
      <c r="B8617" s="149"/>
      <c r="C8617" s="61"/>
      <c r="D8617" t="e">
        <f t="shared" si="159"/>
        <v>#DIV/0!</v>
      </c>
      <c r="E8617" t="e">
        <f>Table2[[#This Row],[Return]]</f>
        <v>#VALUE!</v>
      </c>
      <c r="F8617">
        <v>8615</v>
      </c>
      <c r="G8617">
        <f t="shared" ca="1" si="158"/>
        <v>-5.9716300004345226E-2</v>
      </c>
    </row>
    <row r="8618" spans="2:7" x14ac:dyDescent="0.2">
      <c r="B8618" s="149"/>
      <c r="C8618" s="61"/>
      <c r="D8618" t="e">
        <f t="shared" si="159"/>
        <v>#DIV/0!</v>
      </c>
      <c r="E8618" t="e">
        <f>Table2[[#This Row],[Return]]</f>
        <v>#VALUE!</v>
      </c>
      <c r="F8618">
        <v>8616</v>
      </c>
      <c r="G8618">
        <f t="shared" ca="1" si="158"/>
        <v>-1.2207593337879748E-2</v>
      </c>
    </row>
    <row r="8619" spans="2:7" x14ac:dyDescent="0.2">
      <c r="B8619" s="149"/>
      <c r="C8619" s="61"/>
      <c r="D8619" t="e">
        <f t="shared" si="159"/>
        <v>#DIV/0!</v>
      </c>
      <c r="E8619" t="e">
        <f>Table2[[#This Row],[Return]]</f>
        <v>#VALUE!</v>
      </c>
      <c r="F8619">
        <v>8617</v>
      </c>
      <c r="G8619">
        <f t="shared" ca="1" si="158"/>
        <v>1.3046521488182205E-2</v>
      </c>
    </row>
    <row r="8620" spans="2:7" x14ac:dyDescent="0.2">
      <c r="B8620" s="149"/>
      <c r="C8620" s="61"/>
      <c r="D8620" t="e">
        <f t="shared" si="159"/>
        <v>#DIV/0!</v>
      </c>
      <c r="E8620" t="e">
        <f>Table2[[#This Row],[Return]]</f>
        <v>#VALUE!</v>
      </c>
      <c r="F8620">
        <v>8618</v>
      </c>
      <c r="G8620">
        <f t="shared" ca="1" si="158"/>
        <v>4.881149863417044E-3</v>
      </c>
    </row>
    <row r="8621" spans="2:7" x14ac:dyDescent="0.2">
      <c r="B8621" s="149"/>
      <c r="C8621" s="61"/>
      <c r="D8621" t="e">
        <f t="shared" si="159"/>
        <v>#DIV/0!</v>
      </c>
      <c r="E8621" t="e">
        <f>Table2[[#This Row],[Return]]</f>
        <v>#VALUE!</v>
      </c>
      <c r="F8621">
        <v>8619</v>
      </c>
      <c r="G8621">
        <f t="shared" ca="1" si="158"/>
        <v>-7.7075064378008522E-3</v>
      </c>
    </row>
    <row r="8622" spans="2:7" x14ac:dyDescent="0.2">
      <c r="B8622" s="149"/>
      <c r="C8622" s="61"/>
      <c r="D8622" t="e">
        <f t="shared" si="159"/>
        <v>#DIV/0!</v>
      </c>
      <c r="E8622" t="e">
        <f>Table2[[#This Row],[Return]]</f>
        <v>#VALUE!</v>
      </c>
      <c r="F8622">
        <v>8620</v>
      </c>
      <c r="G8622">
        <f t="shared" ca="1" si="158"/>
        <v>1.205393995879207E-2</v>
      </c>
    </row>
    <row r="8623" spans="2:7" x14ac:dyDescent="0.2">
      <c r="B8623" s="149"/>
      <c r="C8623" s="61"/>
      <c r="D8623" t="e">
        <f t="shared" si="159"/>
        <v>#DIV/0!</v>
      </c>
      <c r="E8623" t="e">
        <f>Table2[[#This Row],[Return]]</f>
        <v>#VALUE!</v>
      </c>
      <c r="F8623">
        <v>8621</v>
      </c>
      <c r="G8623">
        <f t="shared" ca="1" si="158"/>
        <v>-1.1487405913268968E-2</v>
      </c>
    </row>
    <row r="8624" spans="2:7" x14ac:dyDescent="0.2">
      <c r="B8624" s="149"/>
      <c r="C8624" s="61"/>
      <c r="D8624" t="e">
        <f t="shared" si="159"/>
        <v>#DIV/0!</v>
      </c>
      <c r="E8624" t="e">
        <f>Table2[[#This Row],[Return]]</f>
        <v>#VALUE!</v>
      </c>
      <c r="F8624">
        <v>8622</v>
      </c>
      <c r="G8624">
        <f t="shared" ca="1" si="158"/>
        <v>-1.4261764730369386E-2</v>
      </c>
    </row>
    <row r="8625" spans="2:7" x14ac:dyDescent="0.2">
      <c r="B8625" s="149"/>
      <c r="C8625" s="61"/>
      <c r="D8625" t="e">
        <f t="shared" si="159"/>
        <v>#DIV/0!</v>
      </c>
      <c r="E8625" t="e">
        <f>Table2[[#This Row],[Return]]</f>
        <v>#VALUE!</v>
      </c>
      <c r="F8625">
        <v>8623</v>
      </c>
      <c r="G8625">
        <f t="shared" ca="1" si="158"/>
        <v>-3.8086387861821051E-2</v>
      </c>
    </row>
    <row r="8626" spans="2:7" x14ac:dyDescent="0.2">
      <c r="B8626" s="149"/>
      <c r="C8626" s="61"/>
      <c r="D8626" t="e">
        <f t="shared" si="159"/>
        <v>#DIV/0!</v>
      </c>
      <c r="E8626" t="e">
        <f>Table2[[#This Row],[Return]]</f>
        <v>#VALUE!</v>
      </c>
      <c r="F8626">
        <v>8624</v>
      </c>
      <c r="G8626">
        <f t="shared" ca="1" si="158"/>
        <v>5.8573589594407054E-2</v>
      </c>
    </row>
    <row r="8627" spans="2:7" x14ac:dyDescent="0.2">
      <c r="B8627" s="149"/>
      <c r="C8627" s="61"/>
      <c r="D8627" t="e">
        <f t="shared" si="159"/>
        <v>#DIV/0!</v>
      </c>
      <c r="E8627" t="e">
        <f>Table2[[#This Row],[Return]]</f>
        <v>#VALUE!</v>
      </c>
      <c r="F8627">
        <v>8625</v>
      </c>
      <c r="G8627">
        <f t="shared" ca="1" si="158"/>
        <v>-8.656821123581307E-2</v>
      </c>
    </row>
    <row r="8628" spans="2:7" x14ac:dyDescent="0.2">
      <c r="B8628" s="149"/>
      <c r="C8628" s="61"/>
      <c r="D8628" t="e">
        <f t="shared" si="159"/>
        <v>#DIV/0!</v>
      </c>
      <c r="E8628" t="e">
        <f>Table2[[#This Row],[Return]]</f>
        <v>#VALUE!</v>
      </c>
      <c r="F8628">
        <v>8626</v>
      </c>
      <c r="G8628">
        <f t="shared" ca="1" si="158"/>
        <v>5.4486302812692906E-2</v>
      </c>
    </row>
    <row r="8629" spans="2:7" x14ac:dyDescent="0.2">
      <c r="B8629" s="149"/>
      <c r="C8629" s="61"/>
      <c r="D8629" t="e">
        <f t="shared" si="159"/>
        <v>#DIV/0!</v>
      </c>
      <c r="E8629" t="e">
        <f>Table2[[#This Row],[Return]]</f>
        <v>#VALUE!</v>
      </c>
      <c r="F8629">
        <v>8627</v>
      </c>
      <c r="G8629">
        <f t="shared" ca="1" si="158"/>
        <v>5.2355324465688642E-2</v>
      </c>
    </row>
    <row r="8630" spans="2:7" x14ac:dyDescent="0.2">
      <c r="B8630" s="149"/>
      <c r="C8630" s="61"/>
      <c r="D8630" t="e">
        <f t="shared" si="159"/>
        <v>#DIV/0!</v>
      </c>
      <c r="E8630" t="e">
        <f>Table2[[#This Row],[Return]]</f>
        <v>#VALUE!</v>
      </c>
      <c r="F8630">
        <v>8628</v>
      </c>
      <c r="G8630">
        <f t="shared" ca="1" si="158"/>
        <v>-4.4139718666041751E-2</v>
      </c>
    </row>
    <row r="8631" spans="2:7" x14ac:dyDescent="0.2">
      <c r="B8631" s="149"/>
      <c r="C8631" s="61"/>
      <c r="D8631" t="e">
        <f t="shared" si="159"/>
        <v>#DIV/0!</v>
      </c>
      <c r="E8631" t="e">
        <f>Table2[[#This Row],[Return]]</f>
        <v>#VALUE!</v>
      </c>
      <c r="F8631">
        <v>8629</v>
      </c>
      <c r="G8631">
        <f t="shared" ca="1" si="158"/>
        <v>1.7034481194125754E-2</v>
      </c>
    </row>
    <row r="8632" spans="2:7" x14ac:dyDescent="0.2">
      <c r="B8632" s="149"/>
      <c r="C8632" s="61"/>
      <c r="D8632" t="e">
        <f t="shared" si="159"/>
        <v>#DIV/0!</v>
      </c>
      <c r="E8632" t="e">
        <f>Table2[[#This Row],[Return]]</f>
        <v>#VALUE!</v>
      </c>
      <c r="F8632">
        <v>8630</v>
      </c>
      <c r="G8632">
        <f t="shared" ca="1" si="158"/>
        <v>-5.5850008473563528E-2</v>
      </c>
    </row>
    <row r="8633" spans="2:7" x14ac:dyDescent="0.2">
      <c r="B8633" s="149"/>
      <c r="C8633" s="61"/>
      <c r="D8633" t="e">
        <f t="shared" si="159"/>
        <v>#DIV/0!</v>
      </c>
      <c r="E8633" t="e">
        <f>Table2[[#This Row],[Return]]</f>
        <v>#VALUE!</v>
      </c>
      <c r="F8633">
        <v>8631</v>
      </c>
      <c r="G8633">
        <f t="shared" ca="1" si="158"/>
        <v>-6.7050323627122516E-2</v>
      </c>
    </row>
    <row r="8634" spans="2:7" x14ac:dyDescent="0.2">
      <c r="B8634" s="149"/>
      <c r="C8634" s="61"/>
      <c r="D8634" t="e">
        <f t="shared" si="159"/>
        <v>#DIV/0!</v>
      </c>
      <c r="E8634" t="e">
        <f>Table2[[#This Row],[Return]]</f>
        <v>#VALUE!</v>
      </c>
      <c r="F8634">
        <v>8632</v>
      </c>
      <c r="G8634">
        <f t="shared" ca="1" si="158"/>
        <v>-2.1160871693314223E-2</v>
      </c>
    </row>
    <row r="8635" spans="2:7" x14ac:dyDescent="0.2">
      <c r="B8635" s="149"/>
      <c r="C8635" s="61"/>
      <c r="D8635" t="e">
        <f t="shared" si="159"/>
        <v>#DIV/0!</v>
      </c>
      <c r="E8635" t="e">
        <f>Table2[[#This Row],[Return]]</f>
        <v>#VALUE!</v>
      </c>
      <c r="F8635">
        <v>8633</v>
      </c>
      <c r="G8635">
        <f t="shared" ca="1" si="158"/>
        <v>1.2854077619784058E-2</v>
      </c>
    </row>
    <row r="8636" spans="2:7" x14ac:dyDescent="0.2">
      <c r="B8636" s="149"/>
      <c r="C8636" s="61"/>
      <c r="D8636" t="e">
        <f t="shared" si="159"/>
        <v>#DIV/0!</v>
      </c>
      <c r="E8636" t="e">
        <f>Table2[[#This Row],[Return]]</f>
        <v>#VALUE!</v>
      </c>
      <c r="F8636">
        <v>8634</v>
      </c>
      <c r="G8636">
        <f t="shared" ca="1" si="158"/>
        <v>-2.8682512004631157E-2</v>
      </c>
    </row>
    <row r="8637" spans="2:7" x14ac:dyDescent="0.2">
      <c r="B8637" s="149"/>
      <c r="C8637" s="61"/>
      <c r="D8637" t="e">
        <f t="shared" si="159"/>
        <v>#DIV/0!</v>
      </c>
      <c r="E8637" t="e">
        <f>Table2[[#This Row],[Return]]</f>
        <v>#VALUE!</v>
      </c>
      <c r="F8637">
        <v>8635</v>
      </c>
      <c r="G8637">
        <f t="shared" ca="1" si="158"/>
        <v>-3.860830901907307E-2</v>
      </c>
    </row>
    <row r="8638" spans="2:7" x14ac:dyDescent="0.2">
      <c r="B8638" s="149"/>
      <c r="C8638" s="61"/>
      <c r="D8638" t="e">
        <f t="shared" si="159"/>
        <v>#DIV/0!</v>
      </c>
      <c r="E8638" t="e">
        <f>Table2[[#This Row],[Return]]</f>
        <v>#VALUE!</v>
      </c>
      <c r="F8638">
        <v>8636</v>
      </c>
      <c r="G8638">
        <f t="shared" ca="1" si="158"/>
        <v>-3.7152075361384353E-2</v>
      </c>
    </row>
    <row r="8639" spans="2:7" x14ac:dyDescent="0.2">
      <c r="B8639" s="149"/>
      <c r="C8639" s="61"/>
      <c r="D8639" t="e">
        <f t="shared" si="159"/>
        <v>#DIV/0!</v>
      </c>
      <c r="E8639" t="e">
        <f>Table2[[#This Row],[Return]]</f>
        <v>#VALUE!</v>
      </c>
      <c r="F8639">
        <v>8637</v>
      </c>
      <c r="G8639">
        <f t="shared" ca="1" si="158"/>
        <v>1.526560583373684E-2</v>
      </c>
    </row>
    <row r="8640" spans="2:7" x14ac:dyDescent="0.2">
      <c r="B8640" s="149"/>
      <c r="C8640" s="61"/>
      <c r="D8640" t="e">
        <f t="shared" si="159"/>
        <v>#DIV/0!</v>
      </c>
      <c r="E8640" t="e">
        <f>Table2[[#This Row],[Return]]</f>
        <v>#VALUE!</v>
      </c>
      <c r="F8640">
        <v>8638</v>
      </c>
      <c r="G8640">
        <f t="shared" ca="1" si="158"/>
        <v>5.9303831014927963E-2</v>
      </c>
    </row>
    <row r="8641" spans="2:7" x14ac:dyDescent="0.2">
      <c r="B8641" s="149"/>
      <c r="C8641" s="61"/>
      <c r="D8641" t="e">
        <f t="shared" si="159"/>
        <v>#DIV/0!</v>
      </c>
      <c r="E8641" t="e">
        <f>Table2[[#This Row],[Return]]</f>
        <v>#VALUE!</v>
      </c>
      <c r="F8641">
        <v>8639</v>
      </c>
      <c r="G8641">
        <f t="shared" ca="1" si="158"/>
        <v>-4.2089122048523268E-2</v>
      </c>
    </row>
    <row r="8642" spans="2:7" x14ac:dyDescent="0.2">
      <c r="B8642" s="149"/>
      <c r="C8642" s="61"/>
      <c r="D8642" t="e">
        <f t="shared" si="159"/>
        <v>#DIV/0!</v>
      </c>
      <c r="E8642" t="e">
        <f>Table2[[#This Row],[Return]]</f>
        <v>#VALUE!</v>
      </c>
      <c r="F8642">
        <v>8640</v>
      </c>
      <c r="G8642">
        <f t="shared" ca="1" si="158"/>
        <v>3.6265898489957911E-3</v>
      </c>
    </row>
    <row r="8643" spans="2:7" x14ac:dyDescent="0.2">
      <c r="B8643" s="149"/>
      <c r="C8643" s="61"/>
      <c r="D8643" t="e">
        <f t="shared" si="159"/>
        <v>#DIV/0!</v>
      </c>
      <c r="E8643" t="e">
        <f>Table2[[#This Row],[Return]]</f>
        <v>#VALUE!</v>
      </c>
      <c r="F8643">
        <v>8641</v>
      </c>
      <c r="G8643">
        <f t="shared" ref="G8643:G8706" ca="1" si="160">_xlfn.NORM.INV(RAND(),$N$5,$N$6)</f>
        <v>-3.5572349692918901E-3</v>
      </c>
    </row>
    <row r="8644" spans="2:7" x14ac:dyDescent="0.2">
      <c r="B8644" s="149"/>
      <c r="C8644" s="61"/>
      <c r="D8644" t="e">
        <f t="shared" si="159"/>
        <v>#DIV/0!</v>
      </c>
      <c r="E8644" t="e">
        <f>Table2[[#This Row],[Return]]</f>
        <v>#VALUE!</v>
      </c>
      <c r="F8644">
        <v>8642</v>
      </c>
      <c r="G8644">
        <f t="shared" ca="1" si="160"/>
        <v>-2.8377794625007908E-2</v>
      </c>
    </row>
    <row r="8645" spans="2:7" x14ac:dyDescent="0.2">
      <c r="B8645" s="149"/>
      <c r="C8645" s="61"/>
      <c r="D8645" t="e">
        <f t="shared" si="159"/>
        <v>#DIV/0!</v>
      </c>
      <c r="E8645" t="e">
        <f>Table2[[#This Row],[Return]]</f>
        <v>#VALUE!</v>
      </c>
      <c r="F8645">
        <v>8643</v>
      </c>
      <c r="G8645">
        <f t="shared" ca="1" si="160"/>
        <v>1.3200032053035318E-2</v>
      </c>
    </row>
    <row r="8646" spans="2:7" x14ac:dyDescent="0.2">
      <c r="B8646" s="149"/>
      <c r="C8646" s="61"/>
      <c r="D8646" t="e">
        <f t="shared" si="159"/>
        <v>#DIV/0!</v>
      </c>
      <c r="E8646" t="e">
        <f>Table2[[#This Row],[Return]]</f>
        <v>#VALUE!</v>
      </c>
      <c r="F8646">
        <v>8644</v>
      </c>
      <c r="G8646">
        <f t="shared" ca="1" si="160"/>
        <v>-4.1275812090678272E-2</v>
      </c>
    </row>
    <row r="8647" spans="2:7" x14ac:dyDescent="0.2">
      <c r="B8647" s="149"/>
      <c r="C8647" s="61"/>
      <c r="D8647" t="e">
        <f t="shared" si="159"/>
        <v>#DIV/0!</v>
      </c>
      <c r="E8647" t="e">
        <f>Table2[[#This Row],[Return]]</f>
        <v>#VALUE!</v>
      </c>
      <c r="F8647">
        <v>8645</v>
      </c>
      <c r="G8647">
        <f t="shared" ca="1" si="160"/>
        <v>-5.4326733056017852E-2</v>
      </c>
    </row>
    <row r="8648" spans="2:7" x14ac:dyDescent="0.2">
      <c r="B8648" s="149"/>
      <c r="C8648" s="61"/>
      <c r="D8648" t="e">
        <f t="shared" si="159"/>
        <v>#DIV/0!</v>
      </c>
      <c r="E8648" t="e">
        <f>Table2[[#This Row],[Return]]</f>
        <v>#VALUE!</v>
      </c>
      <c r="F8648">
        <v>8646</v>
      </c>
      <c r="G8648">
        <f t="shared" ca="1" si="160"/>
        <v>5.9043599109760786E-2</v>
      </c>
    </row>
    <row r="8649" spans="2:7" x14ac:dyDescent="0.2">
      <c r="B8649" s="149"/>
      <c r="C8649" s="61"/>
      <c r="D8649" t="e">
        <f t="shared" si="159"/>
        <v>#DIV/0!</v>
      </c>
      <c r="E8649" t="e">
        <f>Table2[[#This Row],[Return]]</f>
        <v>#VALUE!</v>
      </c>
      <c r="F8649">
        <v>8647</v>
      </c>
      <c r="G8649">
        <f t="shared" ca="1" si="160"/>
        <v>-6.8825307425067594E-2</v>
      </c>
    </row>
    <row r="8650" spans="2:7" x14ac:dyDescent="0.2">
      <c r="B8650" s="149"/>
      <c r="C8650" s="61"/>
      <c r="D8650" t="e">
        <f t="shared" si="159"/>
        <v>#DIV/0!</v>
      </c>
      <c r="E8650" t="e">
        <f>Table2[[#This Row],[Return]]</f>
        <v>#VALUE!</v>
      </c>
      <c r="F8650">
        <v>8648</v>
      </c>
      <c r="G8650">
        <f t="shared" ca="1" si="160"/>
        <v>4.1772716226732599E-2</v>
      </c>
    </row>
    <row r="8651" spans="2:7" x14ac:dyDescent="0.2">
      <c r="B8651" s="149"/>
      <c r="C8651" s="61"/>
      <c r="D8651" t="e">
        <f t="shared" si="159"/>
        <v>#DIV/0!</v>
      </c>
      <c r="E8651" t="e">
        <f>Table2[[#This Row],[Return]]</f>
        <v>#VALUE!</v>
      </c>
      <c r="F8651">
        <v>8649</v>
      </c>
      <c r="G8651">
        <f t="shared" ca="1" si="160"/>
        <v>4.35563732574017E-3</v>
      </c>
    </row>
    <row r="8652" spans="2:7" x14ac:dyDescent="0.2">
      <c r="B8652" s="149"/>
      <c r="C8652" s="61"/>
      <c r="D8652" t="e">
        <f t="shared" si="159"/>
        <v>#DIV/0!</v>
      </c>
      <c r="E8652" t="e">
        <f>Table2[[#This Row],[Return]]</f>
        <v>#VALUE!</v>
      </c>
      <c r="F8652">
        <v>8650</v>
      </c>
      <c r="G8652">
        <f t="shared" ca="1" si="160"/>
        <v>1.9207666481047336E-2</v>
      </c>
    </row>
    <row r="8653" spans="2:7" x14ac:dyDescent="0.2">
      <c r="B8653" s="149"/>
      <c r="C8653" s="61"/>
      <c r="D8653" t="e">
        <f t="shared" si="159"/>
        <v>#DIV/0!</v>
      </c>
      <c r="E8653" t="e">
        <f>Table2[[#This Row],[Return]]</f>
        <v>#VALUE!</v>
      </c>
      <c r="F8653">
        <v>8651</v>
      </c>
      <c r="G8653">
        <f t="shared" ca="1" si="160"/>
        <v>1.773996029742524E-2</v>
      </c>
    </row>
    <row r="8654" spans="2:7" x14ac:dyDescent="0.2">
      <c r="B8654" s="149"/>
      <c r="C8654" s="61"/>
      <c r="D8654" t="e">
        <f t="shared" si="159"/>
        <v>#DIV/0!</v>
      </c>
      <c r="E8654" t="e">
        <f>Table2[[#This Row],[Return]]</f>
        <v>#VALUE!</v>
      </c>
      <c r="F8654">
        <v>8652</v>
      </c>
      <c r="G8654">
        <f t="shared" ca="1" si="160"/>
        <v>-1.0388689574704854E-3</v>
      </c>
    </row>
    <row r="8655" spans="2:7" x14ac:dyDescent="0.2">
      <c r="B8655" s="149"/>
      <c r="C8655" s="61"/>
      <c r="D8655" t="e">
        <f t="shared" si="159"/>
        <v>#DIV/0!</v>
      </c>
      <c r="E8655" t="e">
        <f>Table2[[#This Row],[Return]]</f>
        <v>#VALUE!</v>
      </c>
      <c r="F8655">
        <v>8653</v>
      </c>
      <c r="G8655">
        <f t="shared" ca="1" si="160"/>
        <v>-4.1890488791618177E-2</v>
      </c>
    </row>
    <row r="8656" spans="2:7" x14ac:dyDescent="0.2">
      <c r="B8656" s="149"/>
      <c r="C8656" s="61"/>
      <c r="D8656" t="e">
        <f t="shared" si="159"/>
        <v>#DIV/0!</v>
      </c>
      <c r="E8656" t="e">
        <f>Table2[[#This Row],[Return]]</f>
        <v>#VALUE!</v>
      </c>
      <c r="F8656">
        <v>8654</v>
      </c>
      <c r="G8656">
        <f t="shared" ca="1" si="160"/>
        <v>2.7678337455313652E-2</v>
      </c>
    </row>
    <row r="8657" spans="2:7" x14ac:dyDescent="0.2">
      <c r="B8657" s="149"/>
      <c r="C8657" s="61"/>
      <c r="D8657" t="e">
        <f t="shared" si="159"/>
        <v>#DIV/0!</v>
      </c>
      <c r="E8657" t="e">
        <f>Table2[[#This Row],[Return]]</f>
        <v>#VALUE!</v>
      </c>
      <c r="F8657">
        <v>8655</v>
      </c>
      <c r="G8657">
        <f t="shared" ca="1" si="160"/>
        <v>1.1238215175874557E-2</v>
      </c>
    </row>
    <row r="8658" spans="2:7" x14ac:dyDescent="0.2">
      <c r="B8658" s="149"/>
      <c r="C8658" s="61"/>
      <c r="D8658" t="e">
        <f t="shared" ref="D8658:D8721" si="161">(C8658-C8659)/C8659</f>
        <v>#DIV/0!</v>
      </c>
      <c r="E8658" t="e">
        <f>Table2[[#This Row],[Return]]</f>
        <v>#VALUE!</v>
      </c>
      <c r="F8658">
        <v>8656</v>
      </c>
      <c r="G8658">
        <f t="shared" ca="1" si="160"/>
        <v>7.9839112591121759E-3</v>
      </c>
    </row>
    <row r="8659" spans="2:7" x14ac:dyDescent="0.2">
      <c r="B8659" s="149"/>
      <c r="C8659" s="61"/>
      <c r="D8659" t="e">
        <f t="shared" si="161"/>
        <v>#DIV/0!</v>
      </c>
      <c r="E8659" t="e">
        <f>Table2[[#This Row],[Return]]</f>
        <v>#VALUE!</v>
      </c>
      <c r="F8659">
        <v>8657</v>
      </c>
      <c r="G8659">
        <f t="shared" ca="1" si="160"/>
        <v>2.6218588891558176E-2</v>
      </c>
    </row>
    <row r="8660" spans="2:7" x14ac:dyDescent="0.2">
      <c r="B8660" s="149"/>
      <c r="C8660" s="61"/>
      <c r="D8660" t="e">
        <f t="shared" si="161"/>
        <v>#DIV/0!</v>
      </c>
      <c r="E8660" t="e">
        <f>Table2[[#This Row],[Return]]</f>
        <v>#VALUE!</v>
      </c>
      <c r="F8660">
        <v>8658</v>
      </c>
      <c r="G8660">
        <f t="shared" ca="1" si="160"/>
        <v>1.7933470852005414E-2</v>
      </c>
    </row>
    <row r="8661" spans="2:7" x14ac:dyDescent="0.2">
      <c r="B8661" s="149"/>
      <c r="C8661" s="61"/>
      <c r="D8661" t="e">
        <f t="shared" si="161"/>
        <v>#DIV/0!</v>
      </c>
      <c r="E8661" t="e">
        <f>Table2[[#This Row],[Return]]</f>
        <v>#VALUE!</v>
      </c>
      <c r="F8661">
        <v>8659</v>
      </c>
      <c r="G8661">
        <f t="shared" ca="1" si="160"/>
        <v>1.2867269288730075E-2</v>
      </c>
    </row>
    <row r="8662" spans="2:7" x14ac:dyDescent="0.2">
      <c r="B8662" s="149"/>
      <c r="C8662" s="61"/>
      <c r="D8662" t="e">
        <f t="shared" si="161"/>
        <v>#DIV/0!</v>
      </c>
      <c r="E8662" t="e">
        <f>Table2[[#This Row],[Return]]</f>
        <v>#VALUE!</v>
      </c>
      <c r="F8662">
        <v>8660</v>
      </c>
      <c r="G8662">
        <f t="shared" ca="1" si="160"/>
        <v>-3.7630952414014944E-3</v>
      </c>
    </row>
    <row r="8663" spans="2:7" x14ac:dyDescent="0.2">
      <c r="B8663" s="149"/>
      <c r="C8663" s="61"/>
      <c r="D8663" t="e">
        <f t="shared" si="161"/>
        <v>#DIV/0!</v>
      </c>
      <c r="E8663" t="e">
        <f>Table2[[#This Row],[Return]]</f>
        <v>#VALUE!</v>
      </c>
      <c r="F8663">
        <v>8661</v>
      </c>
      <c r="G8663">
        <f t="shared" ca="1" si="160"/>
        <v>-7.42967760254091E-2</v>
      </c>
    </row>
    <row r="8664" spans="2:7" x14ac:dyDescent="0.2">
      <c r="B8664" s="149"/>
      <c r="C8664" s="61"/>
      <c r="D8664" t="e">
        <f t="shared" si="161"/>
        <v>#DIV/0!</v>
      </c>
      <c r="E8664" t="e">
        <f>Table2[[#This Row],[Return]]</f>
        <v>#VALUE!</v>
      </c>
      <c r="F8664">
        <v>8662</v>
      </c>
      <c r="G8664">
        <f t="shared" ca="1" si="160"/>
        <v>-4.109219205508418E-2</v>
      </c>
    </row>
    <row r="8665" spans="2:7" x14ac:dyDescent="0.2">
      <c r="B8665" s="149"/>
      <c r="C8665" s="61"/>
      <c r="D8665" t="e">
        <f t="shared" si="161"/>
        <v>#DIV/0!</v>
      </c>
      <c r="E8665" t="e">
        <f>Table2[[#This Row],[Return]]</f>
        <v>#VALUE!</v>
      </c>
      <c r="F8665">
        <v>8663</v>
      </c>
      <c r="G8665">
        <f t="shared" ca="1" si="160"/>
        <v>-4.0660977768913753E-2</v>
      </c>
    </row>
    <row r="8666" spans="2:7" x14ac:dyDescent="0.2">
      <c r="B8666" s="149"/>
      <c r="C8666" s="61"/>
      <c r="D8666" t="e">
        <f t="shared" si="161"/>
        <v>#DIV/0!</v>
      </c>
      <c r="E8666" t="e">
        <f>Table2[[#This Row],[Return]]</f>
        <v>#VALUE!</v>
      </c>
      <c r="F8666">
        <v>8664</v>
      </c>
      <c r="G8666">
        <f t="shared" ca="1" si="160"/>
        <v>-1.4657893892580067E-2</v>
      </c>
    </row>
    <row r="8667" spans="2:7" x14ac:dyDescent="0.2">
      <c r="B8667" s="149"/>
      <c r="C8667" s="61"/>
      <c r="D8667" t="e">
        <f t="shared" si="161"/>
        <v>#DIV/0!</v>
      </c>
      <c r="E8667" t="e">
        <f>Table2[[#This Row],[Return]]</f>
        <v>#VALUE!</v>
      </c>
      <c r="F8667">
        <v>8665</v>
      </c>
      <c r="G8667">
        <f t="shared" ca="1" si="160"/>
        <v>-3.6929625508956003E-2</v>
      </c>
    </row>
    <row r="8668" spans="2:7" x14ac:dyDescent="0.2">
      <c r="B8668" s="149"/>
      <c r="C8668" s="61"/>
      <c r="D8668" t="e">
        <f t="shared" si="161"/>
        <v>#DIV/0!</v>
      </c>
      <c r="E8668" t="e">
        <f>Table2[[#This Row],[Return]]</f>
        <v>#VALUE!</v>
      </c>
      <c r="F8668">
        <v>8666</v>
      </c>
      <c r="G8668">
        <f t="shared" ca="1" si="160"/>
        <v>2.8496995794656015E-2</v>
      </c>
    </row>
    <row r="8669" spans="2:7" x14ac:dyDescent="0.2">
      <c r="B8669" s="149"/>
      <c r="C8669" s="61"/>
      <c r="D8669" t="e">
        <f t="shared" si="161"/>
        <v>#DIV/0!</v>
      </c>
      <c r="E8669" t="e">
        <f>Table2[[#This Row],[Return]]</f>
        <v>#VALUE!</v>
      </c>
      <c r="F8669">
        <v>8667</v>
      </c>
      <c r="G8669">
        <f t="shared" ca="1" si="160"/>
        <v>9.7695970244997075E-3</v>
      </c>
    </row>
    <row r="8670" spans="2:7" x14ac:dyDescent="0.2">
      <c r="B8670" s="149"/>
      <c r="C8670" s="61"/>
      <c r="D8670" t="e">
        <f t="shared" si="161"/>
        <v>#DIV/0!</v>
      </c>
      <c r="E8670" t="e">
        <f>Table2[[#This Row],[Return]]</f>
        <v>#VALUE!</v>
      </c>
      <c r="F8670">
        <v>8668</v>
      </c>
      <c r="G8670">
        <f t="shared" ca="1" si="160"/>
        <v>-8.4455055103693805E-2</v>
      </c>
    </row>
    <row r="8671" spans="2:7" x14ac:dyDescent="0.2">
      <c r="B8671" s="149"/>
      <c r="C8671" s="61"/>
      <c r="D8671" t="e">
        <f t="shared" si="161"/>
        <v>#DIV/0!</v>
      </c>
      <c r="E8671" t="e">
        <f>Table2[[#This Row],[Return]]</f>
        <v>#VALUE!</v>
      </c>
      <c r="F8671">
        <v>8669</v>
      </c>
      <c r="G8671">
        <f t="shared" ca="1" si="160"/>
        <v>3.4829790170205384E-2</v>
      </c>
    </row>
    <row r="8672" spans="2:7" x14ac:dyDescent="0.2">
      <c r="B8672" s="149"/>
      <c r="C8672" s="61"/>
      <c r="D8672" t="e">
        <f t="shared" si="161"/>
        <v>#DIV/0!</v>
      </c>
      <c r="E8672" t="e">
        <f>Table2[[#This Row],[Return]]</f>
        <v>#VALUE!</v>
      </c>
      <c r="F8672">
        <v>8670</v>
      </c>
      <c r="G8672">
        <f t="shared" ca="1" si="160"/>
        <v>5.4505862325614433E-2</v>
      </c>
    </row>
    <row r="8673" spans="2:7" x14ac:dyDescent="0.2">
      <c r="B8673" s="149"/>
      <c r="C8673" s="61"/>
      <c r="D8673" t="e">
        <f t="shared" si="161"/>
        <v>#DIV/0!</v>
      </c>
      <c r="E8673" t="e">
        <f>Table2[[#This Row],[Return]]</f>
        <v>#VALUE!</v>
      </c>
      <c r="F8673">
        <v>8671</v>
      </c>
      <c r="G8673">
        <f t="shared" ca="1" si="160"/>
        <v>-4.6588489829101257E-2</v>
      </c>
    </row>
    <row r="8674" spans="2:7" x14ac:dyDescent="0.2">
      <c r="B8674" s="149"/>
      <c r="C8674" s="61"/>
      <c r="D8674" t="e">
        <f t="shared" si="161"/>
        <v>#DIV/0!</v>
      </c>
      <c r="E8674" t="e">
        <f>Table2[[#This Row],[Return]]</f>
        <v>#VALUE!</v>
      </c>
      <c r="F8674">
        <v>8672</v>
      </c>
      <c r="G8674">
        <f t="shared" ca="1" si="160"/>
        <v>-1.7583772371709161E-2</v>
      </c>
    </row>
    <row r="8675" spans="2:7" x14ac:dyDescent="0.2">
      <c r="B8675" s="149"/>
      <c r="C8675" s="61"/>
      <c r="D8675" t="e">
        <f t="shared" si="161"/>
        <v>#DIV/0!</v>
      </c>
      <c r="E8675" t="e">
        <f>Table2[[#This Row],[Return]]</f>
        <v>#VALUE!</v>
      </c>
      <c r="F8675">
        <v>8673</v>
      </c>
      <c r="G8675">
        <f t="shared" ca="1" si="160"/>
        <v>3.0715123864910317E-2</v>
      </c>
    </row>
    <row r="8676" spans="2:7" x14ac:dyDescent="0.2">
      <c r="B8676" s="149"/>
      <c r="C8676" s="61"/>
      <c r="D8676" t="e">
        <f t="shared" si="161"/>
        <v>#DIV/0!</v>
      </c>
      <c r="E8676" t="e">
        <f>Table2[[#This Row],[Return]]</f>
        <v>#VALUE!</v>
      </c>
      <c r="F8676">
        <v>8674</v>
      </c>
      <c r="G8676">
        <f t="shared" ca="1" si="160"/>
        <v>1.1898557003831295E-2</v>
      </c>
    </row>
    <row r="8677" spans="2:7" x14ac:dyDescent="0.2">
      <c r="B8677" s="149"/>
      <c r="C8677" s="61"/>
      <c r="D8677" t="e">
        <f t="shared" si="161"/>
        <v>#DIV/0!</v>
      </c>
      <c r="E8677" t="e">
        <f>Table2[[#This Row],[Return]]</f>
        <v>#VALUE!</v>
      </c>
      <c r="F8677">
        <v>8675</v>
      </c>
      <c r="G8677">
        <f t="shared" ca="1" si="160"/>
        <v>-2.0796729741718559E-3</v>
      </c>
    </row>
    <row r="8678" spans="2:7" x14ac:dyDescent="0.2">
      <c r="B8678" s="149"/>
      <c r="C8678" s="61"/>
      <c r="D8678" t="e">
        <f t="shared" si="161"/>
        <v>#DIV/0!</v>
      </c>
      <c r="E8678" t="e">
        <f>Table2[[#This Row],[Return]]</f>
        <v>#VALUE!</v>
      </c>
      <c r="F8678">
        <v>8676</v>
      </c>
      <c r="G8678">
        <f t="shared" ca="1" si="160"/>
        <v>-2.3616299110509501E-2</v>
      </c>
    </row>
    <row r="8679" spans="2:7" x14ac:dyDescent="0.2">
      <c r="B8679" s="149"/>
      <c r="C8679" s="61"/>
      <c r="D8679" t="e">
        <f t="shared" si="161"/>
        <v>#DIV/0!</v>
      </c>
      <c r="E8679" t="e">
        <f>Table2[[#This Row],[Return]]</f>
        <v>#VALUE!</v>
      </c>
      <c r="F8679">
        <v>8677</v>
      </c>
      <c r="G8679">
        <f t="shared" ca="1" si="160"/>
        <v>-1.2930409601708492E-2</v>
      </c>
    </row>
    <row r="8680" spans="2:7" x14ac:dyDescent="0.2">
      <c r="B8680" s="149"/>
      <c r="C8680" s="61"/>
      <c r="D8680" t="e">
        <f t="shared" si="161"/>
        <v>#DIV/0!</v>
      </c>
      <c r="E8680" t="e">
        <f>Table2[[#This Row],[Return]]</f>
        <v>#VALUE!</v>
      </c>
      <c r="F8680">
        <v>8678</v>
      </c>
      <c r="G8680">
        <f t="shared" ca="1" si="160"/>
        <v>-4.9344213168274552E-2</v>
      </c>
    </row>
    <row r="8681" spans="2:7" x14ac:dyDescent="0.2">
      <c r="B8681" s="149"/>
      <c r="C8681" s="61"/>
      <c r="D8681" t="e">
        <f t="shared" si="161"/>
        <v>#DIV/0!</v>
      </c>
      <c r="E8681" t="e">
        <f>Table2[[#This Row],[Return]]</f>
        <v>#VALUE!</v>
      </c>
      <c r="F8681">
        <v>8679</v>
      </c>
      <c r="G8681">
        <f t="shared" ca="1" si="160"/>
        <v>-3.1447549006849991E-2</v>
      </c>
    </row>
    <row r="8682" spans="2:7" x14ac:dyDescent="0.2">
      <c r="B8682" s="149"/>
      <c r="C8682" s="61"/>
      <c r="D8682" t="e">
        <f t="shared" si="161"/>
        <v>#DIV/0!</v>
      </c>
      <c r="E8682" t="e">
        <f>Table2[[#This Row],[Return]]</f>
        <v>#VALUE!</v>
      </c>
      <c r="F8682">
        <v>8680</v>
      </c>
      <c r="G8682">
        <f t="shared" ca="1" si="160"/>
        <v>-4.9636060795892945E-2</v>
      </c>
    </row>
    <row r="8683" spans="2:7" x14ac:dyDescent="0.2">
      <c r="B8683" s="149"/>
      <c r="C8683" s="61"/>
      <c r="D8683" t="e">
        <f t="shared" si="161"/>
        <v>#DIV/0!</v>
      </c>
      <c r="E8683" t="e">
        <f>Table2[[#This Row],[Return]]</f>
        <v>#VALUE!</v>
      </c>
      <c r="F8683">
        <v>8681</v>
      </c>
      <c r="G8683">
        <f t="shared" ca="1" si="160"/>
        <v>-1.6199063120624486E-2</v>
      </c>
    </row>
    <row r="8684" spans="2:7" x14ac:dyDescent="0.2">
      <c r="B8684" s="149"/>
      <c r="C8684" s="61"/>
      <c r="D8684" t="e">
        <f t="shared" si="161"/>
        <v>#DIV/0!</v>
      </c>
      <c r="E8684" t="e">
        <f>Table2[[#This Row],[Return]]</f>
        <v>#VALUE!</v>
      </c>
      <c r="F8684">
        <v>8682</v>
      </c>
      <c r="G8684">
        <f t="shared" ca="1" si="160"/>
        <v>-2.4957492718560483E-2</v>
      </c>
    </row>
    <row r="8685" spans="2:7" x14ac:dyDescent="0.2">
      <c r="B8685" s="149"/>
      <c r="C8685" s="61"/>
      <c r="D8685" t="e">
        <f t="shared" si="161"/>
        <v>#DIV/0!</v>
      </c>
      <c r="E8685" t="e">
        <f>Table2[[#This Row],[Return]]</f>
        <v>#VALUE!</v>
      </c>
      <c r="F8685">
        <v>8683</v>
      </c>
      <c r="G8685">
        <f t="shared" ca="1" si="160"/>
        <v>5.9912980774591484E-3</v>
      </c>
    </row>
    <row r="8686" spans="2:7" x14ac:dyDescent="0.2">
      <c r="B8686" s="149"/>
      <c r="C8686" s="61"/>
      <c r="D8686" t="e">
        <f t="shared" si="161"/>
        <v>#DIV/0!</v>
      </c>
      <c r="E8686" t="e">
        <f>Table2[[#This Row],[Return]]</f>
        <v>#VALUE!</v>
      </c>
      <c r="F8686">
        <v>8684</v>
      </c>
      <c r="G8686">
        <f t="shared" ca="1" si="160"/>
        <v>-7.7161876505082577E-3</v>
      </c>
    </row>
    <row r="8687" spans="2:7" x14ac:dyDescent="0.2">
      <c r="B8687" s="149"/>
      <c r="C8687" s="61"/>
      <c r="D8687" t="e">
        <f t="shared" si="161"/>
        <v>#DIV/0!</v>
      </c>
      <c r="E8687" t="e">
        <f>Table2[[#This Row],[Return]]</f>
        <v>#VALUE!</v>
      </c>
      <c r="F8687">
        <v>8685</v>
      </c>
      <c r="G8687">
        <f t="shared" ca="1" si="160"/>
        <v>2.1208598168251418E-2</v>
      </c>
    </row>
    <row r="8688" spans="2:7" x14ac:dyDescent="0.2">
      <c r="B8688" s="149"/>
      <c r="C8688" s="61"/>
      <c r="D8688" t="e">
        <f t="shared" si="161"/>
        <v>#DIV/0!</v>
      </c>
      <c r="E8688" t="e">
        <f>Table2[[#This Row],[Return]]</f>
        <v>#VALUE!</v>
      </c>
      <c r="F8688">
        <v>8686</v>
      </c>
      <c r="G8688">
        <f t="shared" ca="1" si="160"/>
        <v>-2.0843155945813999E-2</v>
      </c>
    </row>
    <row r="8689" spans="2:7" x14ac:dyDescent="0.2">
      <c r="B8689" s="149"/>
      <c r="C8689" s="61"/>
      <c r="D8689" t="e">
        <f t="shared" si="161"/>
        <v>#DIV/0!</v>
      </c>
      <c r="E8689" t="e">
        <f>Table2[[#This Row],[Return]]</f>
        <v>#VALUE!</v>
      </c>
      <c r="F8689">
        <v>8687</v>
      </c>
      <c r="G8689">
        <f t="shared" ca="1" si="160"/>
        <v>-1.4150114734157206E-2</v>
      </c>
    </row>
    <row r="8690" spans="2:7" x14ac:dyDescent="0.2">
      <c r="B8690" s="149"/>
      <c r="C8690" s="61"/>
      <c r="D8690" t="e">
        <f t="shared" si="161"/>
        <v>#DIV/0!</v>
      </c>
      <c r="E8690" t="e">
        <f>Table2[[#This Row],[Return]]</f>
        <v>#VALUE!</v>
      </c>
      <c r="F8690">
        <v>8688</v>
      </c>
      <c r="G8690">
        <f t="shared" ca="1" si="160"/>
        <v>2.0790017560462504E-2</v>
      </c>
    </row>
    <row r="8691" spans="2:7" x14ac:dyDescent="0.2">
      <c r="B8691" s="149"/>
      <c r="C8691" s="61"/>
      <c r="D8691" t="e">
        <f t="shared" si="161"/>
        <v>#DIV/0!</v>
      </c>
      <c r="E8691" t="e">
        <f>Table2[[#This Row],[Return]]</f>
        <v>#VALUE!</v>
      </c>
      <c r="F8691">
        <v>8689</v>
      </c>
      <c r="G8691">
        <f t="shared" ca="1" si="160"/>
        <v>8.0075072619176624E-2</v>
      </c>
    </row>
    <row r="8692" spans="2:7" x14ac:dyDescent="0.2">
      <c r="B8692" s="149"/>
      <c r="C8692" s="61"/>
      <c r="D8692" t="e">
        <f t="shared" si="161"/>
        <v>#DIV/0!</v>
      </c>
      <c r="E8692" t="e">
        <f>Table2[[#This Row],[Return]]</f>
        <v>#VALUE!</v>
      </c>
      <c r="F8692">
        <v>8690</v>
      </c>
      <c r="G8692">
        <f t="shared" ca="1" si="160"/>
        <v>9.3724413448994626E-2</v>
      </c>
    </row>
    <row r="8693" spans="2:7" x14ac:dyDescent="0.2">
      <c r="B8693" s="149"/>
      <c r="C8693" s="61"/>
      <c r="D8693" t="e">
        <f t="shared" si="161"/>
        <v>#DIV/0!</v>
      </c>
      <c r="E8693" t="e">
        <f>Table2[[#This Row],[Return]]</f>
        <v>#VALUE!</v>
      </c>
      <c r="F8693">
        <v>8691</v>
      </c>
      <c r="G8693">
        <f t="shared" ca="1" si="160"/>
        <v>-3.0996670852453251E-2</v>
      </c>
    </row>
    <row r="8694" spans="2:7" x14ac:dyDescent="0.2">
      <c r="B8694" s="149"/>
      <c r="C8694" s="61"/>
      <c r="D8694" t="e">
        <f t="shared" si="161"/>
        <v>#DIV/0!</v>
      </c>
      <c r="E8694" t="e">
        <f>Table2[[#This Row],[Return]]</f>
        <v>#VALUE!</v>
      </c>
      <c r="F8694">
        <v>8692</v>
      </c>
      <c r="G8694">
        <f t="shared" ca="1" si="160"/>
        <v>-4.43176162963657E-2</v>
      </c>
    </row>
    <row r="8695" spans="2:7" x14ac:dyDescent="0.2">
      <c r="B8695" s="149"/>
      <c r="C8695" s="61"/>
      <c r="D8695" t="e">
        <f t="shared" si="161"/>
        <v>#DIV/0!</v>
      </c>
      <c r="E8695" t="e">
        <f>Table2[[#This Row],[Return]]</f>
        <v>#VALUE!</v>
      </c>
      <c r="F8695">
        <v>8693</v>
      </c>
      <c r="G8695">
        <f t="shared" ca="1" si="160"/>
        <v>2.5703242910315411E-2</v>
      </c>
    </row>
    <row r="8696" spans="2:7" x14ac:dyDescent="0.2">
      <c r="B8696" s="149"/>
      <c r="C8696" s="61"/>
      <c r="D8696" t="e">
        <f t="shared" si="161"/>
        <v>#DIV/0!</v>
      </c>
      <c r="E8696" t="e">
        <f>Table2[[#This Row],[Return]]</f>
        <v>#VALUE!</v>
      </c>
      <c r="F8696">
        <v>8694</v>
      </c>
      <c r="G8696">
        <f t="shared" ca="1" si="160"/>
        <v>7.7047962186713448E-2</v>
      </c>
    </row>
    <row r="8697" spans="2:7" x14ac:dyDescent="0.2">
      <c r="B8697" s="149"/>
      <c r="C8697" s="61"/>
      <c r="D8697" t="e">
        <f t="shared" si="161"/>
        <v>#DIV/0!</v>
      </c>
      <c r="E8697" t="e">
        <f>Table2[[#This Row],[Return]]</f>
        <v>#VALUE!</v>
      </c>
      <c r="F8697">
        <v>8695</v>
      </c>
      <c r="G8697">
        <f t="shared" ca="1" si="160"/>
        <v>1.3329350650182153E-2</v>
      </c>
    </row>
    <row r="8698" spans="2:7" x14ac:dyDescent="0.2">
      <c r="B8698" s="149"/>
      <c r="C8698" s="61"/>
      <c r="D8698" t="e">
        <f t="shared" si="161"/>
        <v>#DIV/0!</v>
      </c>
      <c r="E8698" t="e">
        <f>Table2[[#This Row],[Return]]</f>
        <v>#VALUE!</v>
      </c>
      <c r="F8698">
        <v>8696</v>
      </c>
      <c r="G8698">
        <f t="shared" ca="1" si="160"/>
        <v>2.7189128792908222E-2</v>
      </c>
    </row>
    <row r="8699" spans="2:7" x14ac:dyDescent="0.2">
      <c r="B8699" s="149"/>
      <c r="C8699" s="61"/>
      <c r="D8699" t="e">
        <f t="shared" si="161"/>
        <v>#DIV/0!</v>
      </c>
      <c r="E8699" t="e">
        <f>Table2[[#This Row],[Return]]</f>
        <v>#VALUE!</v>
      </c>
      <c r="F8699">
        <v>8697</v>
      </c>
      <c r="G8699">
        <f t="shared" ca="1" si="160"/>
        <v>3.3470564121158837E-3</v>
      </c>
    </row>
    <row r="8700" spans="2:7" x14ac:dyDescent="0.2">
      <c r="B8700" s="149"/>
      <c r="C8700" s="61"/>
      <c r="D8700" t="e">
        <f t="shared" si="161"/>
        <v>#DIV/0!</v>
      </c>
      <c r="E8700" t="e">
        <f>Table2[[#This Row],[Return]]</f>
        <v>#VALUE!</v>
      </c>
      <c r="F8700">
        <v>8698</v>
      </c>
      <c r="G8700">
        <f t="shared" ca="1" si="160"/>
        <v>-2.265508383665726E-2</v>
      </c>
    </row>
    <row r="8701" spans="2:7" x14ac:dyDescent="0.2">
      <c r="B8701" s="149"/>
      <c r="C8701" s="61"/>
      <c r="D8701" t="e">
        <f t="shared" si="161"/>
        <v>#DIV/0!</v>
      </c>
      <c r="E8701" t="e">
        <f>Table2[[#This Row],[Return]]</f>
        <v>#VALUE!</v>
      </c>
      <c r="F8701">
        <v>8699</v>
      </c>
      <c r="G8701">
        <f t="shared" ca="1" si="160"/>
        <v>-3.8317034767433849E-4</v>
      </c>
    </row>
    <row r="8702" spans="2:7" x14ac:dyDescent="0.2">
      <c r="B8702" s="149"/>
      <c r="C8702" s="61"/>
      <c r="D8702" t="e">
        <f t="shared" si="161"/>
        <v>#DIV/0!</v>
      </c>
      <c r="E8702" t="e">
        <f>Table2[[#This Row],[Return]]</f>
        <v>#VALUE!</v>
      </c>
      <c r="F8702">
        <v>8700</v>
      </c>
      <c r="G8702">
        <f t="shared" ca="1" si="160"/>
        <v>1.17579870992306E-2</v>
      </c>
    </row>
    <row r="8703" spans="2:7" x14ac:dyDescent="0.2">
      <c r="B8703" s="149"/>
      <c r="C8703" s="61"/>
      <c r="D8703" t="e">
        <f t="shared" si="161"/>
        <v>#DIV/0!</v>
      </c>
      <c r="E8703" t="e">
        <f>Table2[[#This Row],[Return]]</f>
        <v>#VALUE!</v>
      </c>
      <c r="F8703">
        <v>8701</v>
      </c>
      <c r="G8703">
        <f t="shared" ca="1" si="160"/>
        <v>-2.6338600801589361E-2</v>
      </c>
    </row>
    <row r="8704" spans="2:7" x14ac:dyDescent="0.2">
      <c r="B8704" s="149"/>
      <c r="C8704" s="61"/>
      <c r="D8704" t="e">
        <f t="shared" si="161"/>
        <v>#DIV/0!</v>
      </c>
      <c r="E8704" t="e">
        <f>Table2[[#This Row],[Return]]</f>
        <v>#VALUE!</v>
      </c>
      <c r="F8704">
        <v>8702</v>
      </c>
      <c r="G8704">
        <f t="shared" ca="1" si="160"/>
        <v>-1.3002791336547664E-2</v>
      </c>
    </row>
    <row r="8705" spans="2:7" x14ac:dyDescent="0.2">
      <c r="B8705" s="149"/>
      <c r="C8705" s="61"/>
      <c r="D8705" t="e">
        <f t="shared" si="161"/>
        <v>#DIV/0!</v>
      </c>
      <c r="E8705" t="e">
        <f>Table2[[#This Row],[Return]]</f>
        <v>#VALUE!</v>
      </c>
      <c r="F8705">
        <v>8703</v>
      </c>
      <c r="G8705">
        <f t="shared" ca="1" si="160"/>
        <v>-3.554246706365604E-2</v>
      </c>
    </row>
    <row r="8706" spans="2:7" x14ac:dyDescent="0.2">
      <c r="B8706" s="149"/>
      <c r="C8706" s="61"/>
      <c r="D8706" t="e">
        <f t="shared" si="161"/>
        <v>#DIV/0!</v>
      </c>
      <c r="E8706" t="e">
        <f>Table2[[#This Row],[Return]]</f>
        <v>#VALUE!</v>
      </c>
      <c r="F8706">
        <v>8704</v>
      </c>
      <c r="G8706">
        <f t="shared" ca="1" si="160"/>
        <v>-5.969998005164797E-2</v>
      </c>
    </row>
    <row r="8707" spans="2:7" x14ac:dyDescent="0.2">
      <c r="B8707" s="149"/>
      <c r="C8707" s="61"/>
      <c r="D8707" t="e">
        <f t="shared" si="161"/>
        <v>#DIV/0!</v>
      </c>
      <c r="E8707" t="e">
        <f>Table2[[#This Row],[Return]]</f>
        <v>#VALUE!</v>
      </c>
      <c r="F8707">
        <v>8705</v>
      </c>
      <c r="G8707">
        <f t="shared" ref="G8707:G8770" ca="1" si="162">_xlfn.NORM.INV(RAND(),$N$5,$N$6)</f>
        <v>2.9170945041975911E-3</v>
      </c>
    </row>
    <row r="8708" spans="2:7" x14ac:dyDescent="0.2">
      <c r="B8708" s="149"/>
      <c r="C8708" s="61"/>
      <c r="D8708" t="e">
        <f t="shared" si="161"/>
        <v>#DIV/0!</v>
      </c>
      <c r="E8708" t="e">
        <f>Table2[[#This Row],[Return]]</f>
        <v>#VALUE!</v>
      </c>
      <c r="F8708">
        <v>8706</v>
      </c>
      <c r="G8708">
        <f t="shared" ca="1" si="162"/>
        <v>-1.3895653064283418E-2</v>
      </c>
    </row>
    <row r="8709" spans="2:7" x14ac:dyDescent="0.2">
      <c r="B8709" s="149"/>
      <c r="C8709" s="61"/>
      <c r="D8709" t="e">
        <f t="shared" si="161"/>
        <v>#DIV/0!</v>
      </c>
      <c r="E8709" t="e">
        <f>Table2[[#This Row],[Return]]</f>
        <v>#VALUE!</v>
      </c>
      <c r="F8709">
        <v>8707</v>
      </c>
      <c r="G8709">
        <f t="shared" ca="1" si="162"/>
        <v>3.3428372427601903E-2</v>
      </c>
    </row>
    <row r="8710" spans="2:7" x14ac:dyDescent="0.2">
      <c r="B8710" s="149"/>
      <c r="C8710" s="61"/>
      <c r="D8710" t="e">
        <f t="shared" si="161"/>
        <v>#DIV/0!</v>
      </c>
      <c r="E8710" t="e">
        <f>Table2[[#This Row],[Return]]</f>
        <v>#VALUE!</v>
      </c>
      <c r="F8710">
        <v>8708</v>
      </c>
      <c r="G8710">
        <f t="shared" ca="1" si="162"/>
        <v>2.5877753127548444E-2</v>
      </c>
    </row>
    <row r="8711" spans="2:7" x14ac:dyDescent="0.2">
      <c r="B8711" s="149"/>
      <c r="C8711" s="61"/>
      <c r="D8711" t="e">
        <f t="shared" si="161"/>
        <v>#DIV/0!</v>
      </c>
      <c r="E8711" t="e">
        <f>Table2[[#This Row],[Return]]</f>
        <v>#VALUE!</v>
      </c>
      <c r="F8711">
        <v>8709</v>
      </c>
      <c r="G8711">
        <f t="shared" ca="1" si="162"/>
        <v>2.2844770746433353E-2</v>
      </c>
    </row>
    <row r="8712" spans="2:7" x14ac:dyDescent="0.2">
      <c r="B8712" s="149"/>
      <c r="C8712" s="61"/>
      <c r="D8712" t="e">
        <f t="shared" si="161"/>
        <v>#DIV/0!</v>
      </c>
      <c r="E8712" t="e">
        <f>Table2[[#This Row],[Return]]</f>
        <v>#VALUE!</v>
      </c>
      <c r="F8712">
        <v>8710</v>
      </c>
      <c r="G8712">
        <f t="shared" ca="1" si="162"/>
        <v>2.4107415119118809E-2</v>
      </c>
    </row>
    <row r="8713" spans="2:7" x14ac:dyDescent="0.2">
      <c r="B8713" s="149"/>
      <c r="C8713" s="61"/>
      <c r="D8713" t="e">
        <f t="shared" si="161"/>
        <v>#DIV/0!</v>
      </c>
      <c r="E8713" t="e">
        <f>Table2[[#This Row],[Return]]</f>
        <v>#VALUE!</v>
      </c>
      <c r="F8713">
        <v>8711</v>
      </c>
      <c r="G8713">
        <f t="shared" ca="1" si="162"/>
        <v>-2.6573071772995871E-3</v>
      </c>
    </row>
    <row r="8714" spans="2:7" x14ac:dyDescent="0.2">
      <c r="B8714" s="149"/>
      <c r="C8714" s="61"/>
      <c r="D8714" t="e">
        <f t="shared" si="161"/>
        <v>#DIV/0!</v>
      </c>
      <c r="E8714" t="e">
        <f>Table2[[#This Row],[Return]]</f>
        <v>#VALUE!</v>
      </c>
      <c r="F8714">
        <v>8712</v>
      </c>
      <c r="G8714">
        <f t="shared" ca="1" si="162"/>
        <v>5.5160644164172788E-2</v>
      </c>
    </row>
    <row r="8715" spans="2:7" x14ac:dyDescent="0.2">
      <c r="B8715" s="149"/>
      <c r="C8715" s="61"/>
      <c r="D8715" t="e">
        <f t="shared" si="161"/>
        <v>#DIV/0!</v>
      </c>
      <c r="E8715" t="e">
        <f>Table2[[#This Row],[Return]]</f>
        <v>#VALUE!</v>
      </c>
      <c r="F8715">
        <v>8713</v>
      </c>
      <c r="G8715">
        <f t="shared" ca="1" si="162"/>
        <v>3.1072106040885301E-2</v>
      </c>
    </row>
    <row r="8716" spans="2:7" x14ac:dyDescent="0.2">
      <c r="B8716" s="149"/>
      <c r="C8716" s="61"/>
      <c r="D8716" t="e">
        <f t="shared" si="161"/>
        <v>#DIV/0!</v>
      </c>
      <c r="E8716" t="e">
        <f>Table2[[#This Row],[Return]]</f>
        <v>#VALUE!</v>
      </c>
      <c r="F8716">
        <v>8714</v>
      </c>
      <c r="G8716">
        <f t="shared" ca="1" si="162"/>
        <v>-9.7519645230239836E-3</v>
      </c>
    </row>
    <row r="8717" spans="2:7" x14ac:dyDescent="0.2">
      <c r="B8717" s="149"/>
      <c r="C8717" s="61"/>
      <c r="D8717" t="e">
        <f t="shared" si="161"/>
        <v>#DIV/0!</v>
      </c>
      <c r="E8717" t="e">
        <f>Table2[[#This Row],[Return]]</f>
        <v>#VALUE!</v>
      </c>
      <c r="F8717">
        <v>8715</v>
      </c>
      <c r="G8717">
        <f t="shared" ca="1" si="162"/>
        <v>5.7863876632903641E-2</v>
      </c>
    </row>
    <row r="8718" spans="2:7" x14ac:dyDescent="0.2">
      <c r="B8718" s="149"/>
      <c r="C8718" s="61"/>
      <c r="D8718" t="e">
        <f t="shared" si="161"/>
        <v>#DIV/0!</v>
      </c>
      <c r="E8718" t="e">
        <f>Table2[[#This Row],[Return]]</f>
        <v>#VALUE!</v>
      </c>
      <c r="F8718">
        <v>8716</v>
      </c>
      <c r="G8718">
        <f t="shared" ca="1" si="162"/>
        <v>-2.1995013247620286E-2</v>
      </c>
    </row>
    <row r="8719" spans="2:7" x14ac:dyDescent="0.2">
      <c r="B8719" s="149"/>
      <c r="C8719" s="61"/>
      <c r="D8719" t="e">
        <f t="shared" si="161"/>
        <v>#DIV/0!</v>
      </c>
      <c r="E8719" t="e">
        <f>Table2[[#This Row],[Return]]</f>
        <v>#VALUE!</v>
      </c>
      <c r="F8719">
        <v>8717</v>
      </c>
      <c r="G8719">
        <f t="shared" ca="1" si="162"/>
        <v>5.2924176011586749E-2</v>
      </c>
    </row>
    <row r="8720" spans="2:7" x14ac:dyDescent="0.2">
      <c r="B8720" s="149"/>
      <c r="C8720" s="61"/>
      <c r="D8720" t="e">
        <f t="shared" si="161"/>
        <v>#DIV/0!</v>
      </c>
      <c r="E8720" t="e">
        <f>Table2[[#This Row],[Return]]</f>
        <v>#VALUE!</v>
      </c>
      <c r="F8720">
        <v>8718</v>
      </c>
      <c r="G8720">
        <f t="shared" ca="1" si="162"/>
        <v>1.4373783699691698E-2</v>
      </c>
    </row>
    <row r="8721" spans="2:7" x14ac:dyDescent="0.2">
      <c r="B8721" s="149"/>
      <c r="C8721" s="61"/>
      <c r="D8721" t="e">
        <f t="shared" si="161"/>
        <v>#DIV/0!</v>
      </c>
      <c r="E8721" t="e">
        <f>Table2[[#This Row],[Return]]</f>
        <v>#VALUE!</v>
      </c>
      <c r="F8721">
        <v>8719</v>
      </c>
      <c r="G8721">
        <f t="shared" ca="1" si="162"/>
        <v>3.6727930958562735E-2</v>
      </c>
    </row>
    <row r="8722" spans="2:7" x14ac:dyDescent="0.2">
      <c r="B8722" s="149"/>
      <c r="C8722" s="61"/>
      <c r="D8722" t="e">
        <f t="shared" ref="D8722:D8785" si="163">(C8722-C8723)/C8723</f>
        <v>#DIV/0!</v>
      </c>
      <c r="E8722" t="e">
        <f>Table2[[#This Row],[Return]]</f>
        <v>#VALUE!</v>
      </c>
      <c r="F8722">
        <v>8720</v>
      </c>
      <c r="G8722">
        <f t="shared" ca="1" si="162"/>
        <v>-3.4838274490175972E-2</v>
      </c>
    </row>
    <row r="8723" spans="2:7" x14ac:dyDescent="0.2">
      <c r="B8723" s="149"/>
      <c r="C8723" s="61"/>
      <c r="D8723" t="e">
        <f t="shared" si="163"/>
        <v>#DIV/0!</v>
      </c>
      <c r="E8723" t="e">
        <f>Table2[[#This Row],[Return]]</f>
        <v>#VALUE!</v>
      </c>
      <c r="F8723">
        <v>8721</v>
      </c>
      <c r="G8723">
        <f t="shared" ca="1" si="162"/>
        <v>-4.7063296745596651E-2</v>
      </c>
    </row>
    <row r="8724" spans="2:7" x14ac:dyDescent="0.2">
      <c r="B8724" s="149"/>
      <c r="C8724" s="61"/>
      <c r="D8724" t="e">
        <f t="shared" si="163"/>
        <v>#DIV/0!</v>
      </c>
      <c r="E8724" t="e">
        <f>Table2[[#This Row],[Return]]</f>
        <v>#VALUE!</v>
      </c>
      <c r="F8724">
        <v>8722</v>
      </c>
      <c r="G8724">
        <f t="shared" ca="1" si="162"/>
        <v>4.4222584445174809E-2</v>
      </c>
    </row>
    <row r="8725" spans="2:7" x14ac:dyDescent="0.2">
      <c r="B8725" s="149"/>
      <c r="C8725" s="61"/>
      <c r="D8725" t="e">
        <f t="shared" si="163"/>
        <v>#DIV/0!</v>
      </c>
      <c r="E8725" t="e">
        <f>Table2[[#This Row],[Return]]</f>
        <v>#VALUE!</v>
      </c>
      <c r="F8725">
        <v>8723</v>
      </c>
      <c r="G8725">
        <f t="shared" ca="1" si="162"/>
        <v>-2.3368901364450113E-2</v>
      </c>
    </row>
    <row r="8726" spans="2:7" x14ac:dyDescent="0.2">
      <c r="B8726" s="149"/>
      <c r="C8726" s="61"/>
      <c r="D8726" t="e">
        <f t="shared" si="163"/>
        <v>#DIV/0!</v>
      </c>
      <c r="E8726" t="e">
        <f>Table2[[#This Row],[Return]]</f>
        <v>#VALUE!</v>
      </c>
      <c r="F8726">
        <v>8724</v>
      </c>
      <c r="G8726">
        <f t="shared" ca="1" si="162"/>
        <v>-2.8375978432836638E-2</v>
      </c>
    </row>
    <row r="8727" spans="2:7" x14ac:dyDescent="0.2">
      <c r="B8727" s="149"/>
      <c r="C8727" s="61"/>
      <c r="D8727" t="e">
        <f t="shared" si="163"/>
        <v>#DIV/0!</v>
      </c>
      <c r="E8727" t="e">
        <f>Table2[[#This Row],[Return]]</f>
        <v>#VALUE!</v>
      </c>
      <c r="F8727">
        <v>8725</v>
      </c>
      <c r="G8727">
        <f t="shared" ca="1" si="162"/>
        <v>2.068666135739498E-3</v>
      </c>
    </row>
    <row r="8728" spans="2:7" x14ac:dyDescent="0.2">
      <c r="B8728" s="149"/>
      <c r="C8728" s="61"/>
      <c r="D8728" t="e">
        <f t="shared" si="163"/>
        <v>#DIV/0!</v>
      </c>
      <c r="E8728" t="e">
        <f>Table2[[#This Row],[Return]]</f>
        <v>#VALUE!</v>
      </c>
      <c r="F8728">
        <v>8726</v>
      </c>
      <c r="G8728">
        <f t="shared" ca="1" si="162"/>
        <v>6.0622172511463977E-2</v>
      </c>
    </row>
    <row r="8729" spans="2:7" x14ac:dyDescent="0.2">
      <c r="B8729" s="149"/>
      <c r="C8729" s="61"/>
      <c r="D8729" t="e">
        <f t="shared" si="163"/>
        <v>#DIV/0!</v>
      </c>
      <c r="E8729" t="e">
        <f>Table2[[#This Row],[Return]]</f>
        <v>#VALUE!</v>
      </c>
      <c r="F8729">
        <v>8727</v>
      </c>
      <c r="G8729">
        <f t="shared" ca="1" si="162"/>
        <v>-1.1846077018616306E-2</v>
      </c>
    </row>
    <row r="8730" spans="2:7" x14ac:dyDescent="0.2">
      <c r="B8730" s="149"/>
      <c r="C8730" s="61"/>
      <c r="D8730" t="e">
        <f t="shared" si="163"/>
        <v>#DIV/0!</v>
      </c>
      <c r="E8730" t="e">
        <f>Table2[[#This Row],[Return]]</f>
        <v>#VALUE!</v>
      </c>
      <c r="F8730">
        <v>8728</v>
      </c>
      <c r="G8730">
        <f t="shared" ca="1" si="162"/>
        <v>1.1019121644746983E-2</v>
      </c>
    </row>
    <row r="8731" spans="2:7" x14ac:dyDescent="0.2">
      <c r="B8731" s="149"/>
      <c r="C8731" s="61"/>
      <c r="D8731" t="e">
        <f t="shared" si="163"/>
        <v>#DIV/0!</v>
      </c>
      <c r="E8731" t="e">
        <f>Table2[[#This Row],[Return]]</f>
        <v>#VALUE!</v>
      </c>
      <c r="F8731">
        <v>8729</v>
      </c>
      <c r="G8731">
        <f t="shared" ca="1" si="162"/>
        <v>-7.8230016657738315E-3</v>
      </c>
    </row>
    <row r="8732" spans="2:7" x14ac:dyDescent="0.2">
      <c r="B8732" s="149"/>
      <c r="C8732" s="61"/>
      <c r="D8732" t="e">
        <f t="shared" si="163"/>
        <v>#DIV/0!</v>
      </c>
      <c r="E8732" t="e">
        <f>Table2[[#This Row],[Return]]</f>
        <v>#VALUE!</v>
      </c>
      <c r="F8732">
        <v>8730</v>
      </c>
      <c r="G8732">
        <f t="shared" ca="1" si="162"/>
        <v>5.1638549362173502E-4</v>
      </c>
    </row>
    <row r="8733" spans="2:7" x14ac:dyDescent="0.2">
      <c r="B8733" s="149"/>
      <c r="C8733" s="61"/>
      <c r="D8733" t="e">
        <f t="shared" si="163"/>
        <v>#DIV/0!</v>
      </c>
      <c r="E8733" t="e">
        <f>Table2[[#This Row],[Return]]</f>
        <v>#VALUE!</v>
      </c>
      <c r="F8733">
        <v>8731</v>
      </c>
      <c r="G8733">
        <f t="shared" ca="1" si="162"/>
        <v>9.4779625089923027E-3</v>
      </c>
    </row>
    <row r="8734" spans="2:7" x14ac:dyDescent="0.2">
      <c r="B8734" s="149"/>
      <c r="C8734" s="61"/>
      <c r="D8734" t="e">
        <f t="shared" si="163"/>
        <v>#DIV/0!</v>
      </c>
      <c r="E8734" t="e">
        <f>Table2[[#This Row],[Return]]</f>
        <v>#VALUE!</v>
      </c>
      <c r="F8734">
        <v>8732</v>
      </c>
      <c r="G8734">
        <f t="shared" ca="1" si="162"/>
        <v>8.7950722806155925E-3</v>
      </c>
    </row>
    <row r="8735" spans="2:7" x14ac:dyDescent="0.2">
      <c r="B8735" s="149"/>
      <c r="C8735" s="61"/>
      <c r="D8735" t="e">
        <f t="shared" si="163"/>
        <v>#DIV/0!</v>
      </c>
      <c r="E8735" t="e">
        <f>Table2[[#This Row],[Return]]</f>
        <v>#VALUE!</v>
      </c>
      <c r="F8735">
        <v>8733</v>
      </c>
      <c r="G8735">
        <f t="shared" ca="1" si="162"/>
        <v>2.2938407708508399E-3</v>
      </c>
    </row>
    <row r="8736" spans="2:7" x14ac:dyDescent="0.2">
      <c r="B8736" s="149"/>
      <c r="C8736" s="61"/>
      <c r="D8736" t="e">
        <f t="shared" si="163"/>
        <v>#DIV/0!</v>
      </c>
      <c r="E8736" t="e">
        <f>Table2[[#This Row],[Return]]</f>
        <v>#VALUE!</v>
      </c>
      <c r="F8736">
        <v>8734</v>
      </c>
      <c r="G8736">
        <f t="shared" ca="1" si="162"/>
        <v>1.7708525422253662E-2</v>
      </c>
    </row>
    <row r="8737" spans="2:7" x14ac:dyDescent="0.2">
      <c r="B8737" s="149"/>
      <c r="C8737" s="61"/>
      <c r="D8737" t="e">
        <f t="shared" si="163"/>
        <v>#DIV/0!</v>
      </c>
      <c r="E8737" t="e">
        <f>Table2[[#This Row],[Return]]</f>
        <v>#VALUE!</v>
      </c>
      <c r="F8737">
        <v>8735</v>
      </c>
      <c r="G8737">
        <f t="shared" ca="1" si="162"/>
        <v>5.0012778250085582E-3</v>
      </c>
    </row>
    <row r="8738" spans="2:7" x14ac:dyDescent="0.2">
      <c r="B8738" s="149"/>
      <c r="C8738" s="61"/>
      <c r="D8738" t="e">
        <f t="shared" si="163"/>
        <v>#DIV/0!</v>
      </c>
      <c r="E8738" t="e">
        <f>Table2[[#This Row],[Return]]</f>
        <v>#VALUE!</v>
      </c>
      <c r="F8738">
        <v>8736</v>
      </c>
      <c r="G8738">
        <f t="shared" ca="1" si="162"/>
        <v>-4.7253205965890499E-2</v>
      </c>
    </row>
    <row r="8739" spans="2:7" x14ac:dyDescent="0.2">
      <c r="B8739" s="149"/>
      <c r="C8739" s="61"/>
      <c r="D8739" t="e">
        <f t="shared" si="163"/>
        <v>#DIV/0!</v>
      </c>
      <c r="E8739" t="e">
        <f>Table2[[#This Row],[Return]]</f>
        <v>#VALUE!</v>
      </c>
      <c r="F8739">
        <v>8737</v>
      </c>
      <c r="G8739">
        <f t="shared" ca="1" si="162"/>
        <v>-1.8539777137572089E-2</v>
      </c>
    </row>
    <row r="8740" spans="2:7" x14ac:dyDescent="0.2">
      <c r="B8740" s="149"/>
      <c r="C8740" s="61"/>
      <c r="D8740" t="e">
        <f t="shared" si="163"/>
        <v>#DIV/0!</v>
      </c>
      <c r="E8740" t="e">
        <f>Table2[[#This Row],[Return]]</f>
        <v>#VALUE!</v>
      </c>
      <c r="F8740">
        <v>8738</v>
      </c>
      <c r="G8740">
        <f t="shared" ca="1" si="162"/>
        <v>-2.317080716865275E-3</v>
      </c>
    </row>
    <row r="8741" spans="2:7" x14ac:dyDescent="0.2">
      <c r="B8741" s="149"/>
      <c r="C8741" s="61"/>
      <c r="D8741" t="e">
        <f t="shared" si="163"/>
        <v>#DIV/0!</v>
      </c>
      <c r="E8741" t="e">
        <f>Table2[[#This Row],[Return]]</f>
        <v>#VALUE!</v>
      </c>
      <c r="F8741">
        <v>8739</v>
      </c>
      <c r="G8741">
        <f t="shared" ca="1" si="162"/>
        <v>-3.7882158370083095E-2</v>
      </c>
    </row>
    <row r="8742" spans="2:7" x14ac:dyDescent="0.2">
      <c r="B8742" s="149"/>
      <c r="C8742" s="61"/>
      <c r="D8742" t="e">
        <f t="shared" si="163"/>
        <v>#DIV/0!</v>
      </c>
      <c r="E8742" t="e">
        <f>Table2[[#This Row],[Return]]</f>
        <v>#VALUE!</v>
      </c>
      <c r="F8742">
        <v>8740</v>
      </c>
      <c r="G8742">
        <f t="shared" ca="1" si="162"/>
        <v>9.0772621688155364E-2</v>
      </c>
    </row>
    <row r="8743" spans="2:7" x14ac:dyDescent="0.2">
      <c r="B8743" s="149"/>
      <c r="C8743" s="61"/>
      <c r="D8743" t="e">
        <f t="shared" si="163"/>
        <v>#DIV/0!</v>
      </c>
      <c r="E8743" t="e">
        <f>Table2[[#This Row],[Return]]</f>
        <v>#VALUE!</v>
      </c>
      <c r="F8743">
        <v>8741</v>
      </c>
      <c r="G8743">
        <f t="shared" ca="1" si="162"/>
        <v>4.3388896537012771E-2</v>
      </c>
    </row>
    <row r="8744" spans="2:7" x14ac:dyDescent="0.2">
      <c r="B8744" s="149"/>
      <c r="C8744" s="61"/>
      <c r="D8744" t="e">
        <f t="shared" si="163"/>
        <v>#DIV/0!</v>
      </c>
      <c r="E8744" t="e">
        <f>Table2[[#This Row],[Return]]</f>
        <v>#VALUE!</v>
      </c>
      <c r="F8744">
        <v>8742</v>
      </c>
      <c r="G8744">
        <f t="shared" ca="1" si="162"/>
        <v>-4.1045093295045097E-2</v>
      </c>
    </row>
    <row r="8745" spans="2:7" x14ac:dyDescent="0.2">
      <c r="B8745" s="149"/>
      <c r="C8745" s="61"/>
      <c r="D8745" t="e">
        <f t="shared" si="163"/>
        <v>#DIV/0!</v>
      </c>
      <c r="E8745" t="e">
        <f>Table2[[#This Row],[Return]]</f>
        <v>#VALUE!</v>
      </c>
      <c r="F8745">
        <v>8743</v>
      </c>
      <c r="G8745">
        <f t="shared" ca="1" si="162"/>
        <v>3.5151056153969261E-2</v>
      </c>
    </row>
    <row r="8746" spans="2:7" x14ac:dyDescent="0.2">
      <c r="B8746" s="149"/>
      <c r="C8746" s="61"/>
      <c r="D8746" t="e">
        <f t="shared" si="163"/>
        <v>#DIV/0!</v>
      </c>
      <c r="E8746" t="e">
        <f>Table2[[#This Row],[Return]]</f>
        <v>#VALUE!</v>
      </c>
      <c r="F8746">
        <v>8744</v>
      </c>
      <c r="G8746">
        <f t="shared" ca="1" si="162"/>
        <v>-6.2880688402643364E-3</v>
      </c>
    </row>
    <row r="8747" spans="2:7" x14ac:dyDescent="0.2">
      <c r="B8747" s="149"/>
      <c r="C8747" s="61"/>
      <c r="D8747" t="e">
        <f t="shared" si="163"/>
        <v>#DIV/0!</v>
      </c>
      <c r="E8747" t="e">
        <f>Table2[[#This Row],[Return]]</f>
        <v>#VALUE!</v>
      </c>
      <c r="F8747">
        <v>8745</v>
      </c>
      <c r="G8747">
        <f t="shared" ca="1" si="162"/>
        <v>3.8491520347135426E-2</v>
      </c>
    </row>
    <row r="8748" spans="2:7" x14ac:dyDescent="0.2">
      <c r="B8748" s="149"/>
      <c r="C8748" s="61"/>
      <c r="D8748" t="e">
        <f t="shared" si="163"/>
        <v>#DIV/0!</v>
      </c>
      <c r="E8748" t="e">
        <f>Table2[[#This Row],[Return]]</f>
        <v>#VALUE!</v>
      </c>
      <c r="F8748">
        <v>8746</v>
      </c>
      <c r="G8748">
        <f t="shared" ca="1" si="162"/>
        <v>-1.4489176996286372E-4</v>
      </c>
    </row>
    <row r="8749" spans="2:7" x14ac:dyDescent="0.2">
      <c r="B8749" s="149"/>
      <c r="C8749" s="61"/>
      <c r="D8749" t="e">
        <f t="shared" si="163"/>
        <v>#DIV/0!</v>
      </c>
      <c r="E8749" t="e">
        <f>Table2[[#This Row],[Return]]</f>
        <v>#VALUE!</v>
      </c>
      <c r="F8749">
        <v>8747</v>
      </c>
      <c r="G8749">
        <f t="shared" ca="1" si="162"/>
        <v>2.9589774641251084E-3</v>
      </c>
    </row>
    <row r="8750" spans="2:7" x14ac:dyDescent="0.2">
      <c r="B8750" s="149"/>
      <c r="C8750" s="61"/>
      <c r="D8750" t="e">
        <f t="shared" si="163"/>
        <v>#DIV/0!</v>
      </c>
      <c r="E8750" t="e">
        <f>Table2[[#This Row],[Return]]</f>
        <v>#VALUE!</v>
      </c>
      <c r="F8750">
        <v>8748</v>
      </c>
      <c r="G8750">
        <f t="shared" ca="1" si="162"/>
        <v>-4.0565181522407654E-3</v>
      </c>
    </row>
    <row r="8751" spans="2:7" x14ac:dyDescent="0.2">
      <c r="B8751" s="149"/>
      <c r="C8751" s="61"/>
      <c r="D8751" t="e">
        <f t="shared" si="163"/>
        <v>#DIV/0!</v>
      </c>
      <c r="E8751" t="e">
        <f>Table2[[#This Row],[Return]]</f>
        <v>#VALUE!</v>
      </c>
      <c r="F8751">
        <v>8749</v>
      </c>
      <c r="G8751">
        <f t="shared" ca="1" si="162"/>
        <v>6.9314695293336226E-2</v>
      </c>
    </row>
    <row r="8752" spans="2:7" x14ac:dyDescent="0.2">
      <c r="B8752" s="149"/>
      <c r="C8752" s="61"/>
      <c r="D8752" t="e">
        <f t="shared" si="163"/>
        <v>#DIV/0!</v>
      </c>
      <c r="E8752" t="e">
        <f>Table2[[#This Row],[Return]]</f>
        <v>#VALUE!</v>
      </c>
      <c r="F8752">
        <v>8750</v>
      </c>
      <c r="G8752">
        <f t="shared" ca="1" si="162"/>
        <v>5.078850287201167E-2</v>
      </c>
    </row>
    <row r="8753" spans="2:7" x14ac:dyDescent="0.2">
      <c r="B8753" s="149"/>
      <c r="C8753" s="61"/>
      <c r="D8753" t="e">
        <f t="shared" si="163"/>
        <v>#DIV/0!</v>
      </c>
      <c r="E8753" t="e">
        <f>Table2[[#This Row],[Return]]</f>
        <v>#VALUE!</v>
      </c>
      <c r="F8753">
        <v>8751</v>
      </c>
      <c r="G8753">
        <f t="shared" ca="1" si="162"/>
        <v>9.7576721288515633E-2</v>
      </c>
    </row>
    <row r="8754" spans="2:7" x14ac:dyDescent="0.2">
      <c r="B8754" s="149"/>
      <c r="C8754" s="61"/>
      <c r="D8754" t="e">
        <f t="shared" si="163"/>
        <v>#DIV/0!</v>
      </c>
      <c r="E8754" t="e">
        <f>Table2[[#This Row],[Return]]</f>
        <v>#VALUE!</v>
      </c>
      <c r="F8754">
        <v>8752</v>
      </c>
      <c r="G8754">
        <f t="shared" ca="1" si="162"/>
        <v>-3.991184215156602E-2</v>
      </c>
    </row>
    <row r="8755" spans="2:7" x14ac:dyDescent="0.2">
      <c r="B8755" s="149"/>
      <c r="C8755" s="61"/>
      <c r="D8755" t="e">
        <f t="shared" si="163"/>
        <v>#DIV/0!</v>
      </c>
      <c r="E8755" t="e">
        <f>Table2[[#This Row],[Return]]</f>
        <v>#VALUE!</v>
      </c>
      <c r="F8755">
        <v>8753</v>
      </c>
      <c r="G8755">
        <f t="shared" ca="1" si="162"/>
        <v>-3.3555253030084213E-2</v>
      </c>
    </row>
    <row r="8756" spans="2:7" x14ac:dyDescent="0.2">
      <c r="B8756" s="149"/>
      <c r="C8756" s="61"/>
      <c r="D8756" t="e">
        <f t="shared" si="163"/>
        <v>#DIV/0!</v>
      </c>
      <c r="E8756" t="e">
        <f>Table2[[#This Row],[Return]]</f>
        <v>#VALUE!</v>
      </c>
      <c r="F8756">
        <v>8754</v>
      </c>
      <c r="G8756">
        <f t="shared" ca="1" si="162"/>
        <v>3.6240655046250937E-2</v>
      </c>
    </row>
    <row r="8757" spans="2:7" x14ac:dyDescent="0.2">
      <c r="B8757" s="149"/>
      <c r="C8757" s="61"/>
      <c r="D8757" t="e">
        <f t="shared" si="163"/>
        <v>#DIV/0!</v>
      </c>
      <c r="E8757" t="e">
        <f>Table2[[#This Row],[Return]]</f>
        <v>#VALUE!</v>
      </c>
      <c r="F8757">
        <v>8755</v>
      </c>
      <c r="G8757">
        <f t="shared" ca="1" si="162"/>
        <v>-3.9818447325377926E-2</v>
      </c>
    </row>
    <row r="8758" spans="2:7" x14ac:dyDescent="0.2">
      <c r="B8758" s="149"/>
      <c r="C8758" s="61"/>
      <c r="D8758" t="e">
        <f t="shared" si="163"/>
        <v>#DIV/0!</v>
      </c>
      <c r="E8758" t="e">
        <f>Table2[[#This Row],[Return]]</f>
        <v>#VALUE!</v>
      </c>
      <c r="F8758">
        <v>8756</v>
      </c>
      <c r="G8758">
        <f t="shared" ca="1" si="162"/>
        <v>7.2772443645831714E-2</v>
      </c>
    </row>
    <row r="8759" spans="2:7" x14ac:dyDescent="0.2">
      <c r="B8759" s="149"/>
      <c r="C8759" s="61"/>
      <c r="D8759" t="e">
        <f t="shared" si="163"/>
        <v>#DIV/0!</v>
      </c>
      <c r="E8759" t="e">
        <f>Table2[[#This Row],[Return]]</f>
        <v>#VALUE!</v>
      </c>
      <c r="F8759">
        <v>8757</v>
      </c>
      <c r="G8759">
        <f t="shared" ca="1" si="162"/>
        <v>-1.7828718162717385E-2</v>
      </c>
    </row>
    <row r="8760" spans="2:7" x14ac:dyDescent="0.2">
      <c r="B8760" s="149"/>
      <c r="C8760" s="61"/>
      <c r="D8760" t="e">
        <f t="shared" si="163"/>
        <v>#DIV/0!</v>
      </c>
      <c r="E8760" t="e">
        <f>Table2[[#This Row],[Return]]</f>
        <v>#VALUE!</v>
      </c>
      <c r="F8760">
        <v>8758</v>
      </c>
      <c r="G8760">
        <f t="shared" ca="1" si="162"/>
        <v>-5.6804343633300565E-2</v>
      </c>
    </row>
    <row r="8761" spans="2:7" x14ac:dyDescent="0.2">
      <c r="B8761" s="149"/>
      <c r="C8761" s="61"/>
      <c r="D8761" t="e">
        <f t="shared" si="163"/>
        <v>#DIV/0!</v>
      </c>
      <c r="E8761" t="e">
        <f>Table2[[#This Row],[Return]]</f>
        <v>#VALUE!</v>
      </c>
      <c r="F8761">
        <v>8759</v>
      </c>
      <c r="G8761">
        <f t="shared" ca="1" si="162"/>
        <v>1.8407731458595911E-2</v>
      </c>
    </row>
    <row r="8762" spans="2:7" x14ac:dyDescent="0.2">
      <c r="B8762" s="149"/>
      <c r="C8762" s="61"/>
      <c r="D8762" t="e">
        <f t="shared" si="163"/>
        <v>#DIV/0!</v>
      </c>
      <c r="E8762" t="e">
        <f>Table2[[#This Row],[Return]]</f>
        <v>#VALUE!</v>
      </c>
      <c r="F8762">
        <v>8760</v>
      </c>
      <c r="G8762">
        <f t="shared" ca="1" si="162"/>
        <v>5.0522926049695474E-3</v>
      </c>
    </row>
    <row r="8763" spans="2:7" x14ac:dyDescent="0.2">
      <c r="B8763" s="149"/>
      <c r="C8763" s="61"/>
      <c r="D8763" t="e">
        <f t="shared" si="163"/>
        <v>#DIV/0!</v>
      </c>
      <c r="E8763" t="e">
        <f>Table2[[#This Row],[Return]]</f>
        <v>#VALUE!</v>
      </c>
      <c r="F8763">
        <v>8761</v>
      </c>
      <c r="G8763">
        <f t="shared" ca="1" si="162"/>
        <v>1.0463774969584809E-2</v>
      </c>
    </row>
    <row r="8764" spans="2:7" x14ac:dyDescent="0.2">
      <c r="B8764" s="149"/>
      <c r="C8764" s="61"/>
      <c r="D8764" t="e">
        <f t="shared" si="163"/>
        <v>#DIV/0!</v>
      </c>
      <c r="E8764" t="e">
        <f>Table2[[#This Row],[Return]]</f>
        <v>#VALUE!</v>
      </c>
      <c r="F8764">
        <v>8762</v>
      </c>
      <c r="G8764">
        <f t="shared" ca="1" si="162"/>
        <v>2.1783336605463648E-2</v>
      </c>
    </row>
    <row r="8765" spans="2:7" x14ac:dyDescent="0.2">
      <c r="B8765" s="149"/>
      <c r="C8765" s="61"/>
      <c r="D8765" t="e">
        <f t="shared" si="163"/>
        <v>#DIV/0!</v>
      </c>
      <c r="E8765" t="e">
        <f>Table2[[#This Row],[Return]]</f>
        <v>#VALUE!</v>
      </c>
      <c r="F8765">
        <v>8763</v>
      </c>
      <c r="G8765">
        <f t="shared" ca="1" si="162"/>
        <v>3.1521053300663904E-2</v>
      </c>
    </row>
    <row r="8766" spans="2:7" x14ac:dyDescent="0.2">
      <c r="B8766" s="149"/>
      <c r="C8766" s="61"/>
      <c r="D8766" t="e">
        <f t="shared" si="163"/>
        <v>#DIV/0!</v>
      </c>
      <c r="E8766" t="e">
        <f>Table2[[#This Row],[Return]]</f>
        <v>#VALUE!</v>
      </c>
      <c r="F8766">
        <v>8764</v>
      </c>
      <c r="G8766">
        <f t="shared" ca="1" si="162"/>
        <v>-9.8263957139736059E-3</v>
      </c>
    </row>
    <row r="8767" spans="2:7" x14ac:dyDescent="0.2">
      <c r="B8767" s="149"/>
      <c r="C8767" s="61"/>
      <c r="D8767" t="e">
        <f t="shared" si="163"/>
        <v>#DIV/0!</v>
      </c>
      <c r="E8767" t="e">
        <f>Table2[[#This Row],[Return]]</f>
        <v>#VALUE!</v>
      </c>
      <c r="F8767">
        <v>8765</v>
      </c>
      <c r="G8767">
        <f t="shared" ca="1" si="162"/>
        <v>2.4344141448597718E-2</v>
      </c>
    </row>
    <row r="8768" spans="2:7" x14ac:dyDescent="0.2">
      <c r="B8768" s="149"/>
      <c r="C8768" s="61"/>
      <c r="D8768" t="e">
        <f t="shared" si="163"/>
        <v>#DIV/0!</v>
      </c>
      <c r="E8768" t="e">
        <f>Table2[[#This Row],[Return]]</f>
        <v>#VALUE!</v>
      </c>
      <c r="F8768">
        <v>8766</v>
      </c>
      <c r="G8768">
        <f t="shared" ca="1" si="162"/>
        <v>2.4083338377666772E-2</v>
      </c>
    </row>
    <row r="8769" spans="2:7" x14ac:dyDescent="0.2">
      <c r="B8769" s="149"/>
      <c r="C8769" s="61"/>
      <c r="D8769" t="e">
        <f t="shared" si="163"/>
        <v>#DIV/0!</v>
      </c>
      <c r="E8769" t="e">
        <f>Table2[[#This Row],[Return]]</f>
        <v>#VALUE!</v>
      </c>
      <c r="F8769">
        <v>8767</v>
      </c>
      <c r="G8769">
        <f t="shared" ca="1" si="162"/>
        <v>-1.4325450522970974E-2</v>
      </c>
    </row>
    <row r="8770" spans="2:7" x14ac:dyDescent="0.2">
      <c r="B8770" s="149"/>
      <c r="C8770" s="61"/>
      <c r="D8770" t="e">
        <f t="shared" si="163"/>
        <v>#DIV/0!</v>
      </c>
      <c r="E8770" t="e">
        <f>Table2[[#This Row],[Return]]</f>
        <v>#VALUE!</v>
      </c>
      <c r="F8770">
        <v>8768</v>
      </c>
      <c r="G8770">
        <f t="shared" ca="1" si="162"/>
        <v>2.2350151079486753E-2</v>
      </c>
    </row>
    <row r="8771" spans="2:7" x14ac:dyDescent="0.2">
      <c r="B8771" s="149"/>
      <c r="C8771" s="61"/>
      <c r="D8771" t="e">
        <f t="shared" si="163"/>
        <v>#DIV/0!</v>
      </c>
      <c r="E8771" t="e">
        <f>Table2[[#This Row],[Return]]</f>
        <v>#VALUE!</v>
      </c>
      <c r="F8771">
        <v>8769</v>
      </c>
      <c r="G8771">
        <f t="shared" ref="G8771:G8834" ca="1" si="164">_xlfn.NORM.INV(RAND(),$N$5,$N$6)</f>
        <v>9.6559416522710318E-3</v>
      </c>
    </row>
    <row r="8772" spans="2:7" x14ac:dyDescent="0.2">
      <c r="B8772" s="149"/>
      <c r="C8772" s="61"/>
      <c r="D8772" t="e">
        <f t="shared" si="163"/>
        <v>#DIV/0!</v>
      </c>
      <c r="E8772" t="e">
        <f>Table2[[#This Row],[Return]]</f>
        <v>#VALUE!</v>
      </c>
      <c r="F8772">
        <v>8770</v>
      </c>
      <c r="G8772">
        <f t="shared" ca="1" si="164"/>
        <v>4.9024553702689093E-2</v>
      </c>
    </row>
    <row r="8773" spans="2:7" x14ac:dyDescent="0.2">
      <c r="B8773" s="149"/>
      <c r="C8773" s="61"/>
      <c r="D8773" t="e">
        <f t="shared" si="163"/>
        <v>#DIV/0!</v>
      </c>
      <c r="E8773" t="e">
        <f>Table2[[#This Row],[Return]]</f>
        <v>#VALUE!</v>
      </c>
      <c r="F8773">
        <v>8771</v>
      </c>
      <c r="G8773">
        <f t="shared" ca="1" si="164"/>
        <v>-4.4623965824494488E-2</v>
      </c>
    </row>
    <row r="8774" spans="2:7" x14ac:dyDescent="0.2">
      <c r="B8774" s="149"/>
      <c r="C8774" s="61"/>
      <c r="D8774" t="e">
        <f t="shared" si="163"/>
        <v>#DIV/0!</v>
      </c>
      <c r="E8774" t="e">
        <f>Table2[[#This Row],[Return]]</f>
        <v>#VALUE!</v>
      </c>
      <c r="F8774">
        <v>8772</v>
      </c>
      <c r="G8774">
        <f t="shared" ca="1" si="164"/>
        <v>-1.9096489403370543E-2</v>
      </c>
    </row>
    <row r="8775" spans="2:7" x14ac:dyDescent="0.2">
      <c r="B8775" s="149"/>
      <c r="C8775" s="61"/>
      <c r="D8775" t="e">
        <f t="shared" si="163"/>
        <v>#DIV/0!</v>
      </c>
      <c r="E8775" t="e">
        <f>Table2[[#This Row],[Return]]</f>
        <v>#VALUE!</v>
      </c>
      <c r="F8775">
        <v>8773</v>
      </c>
      <c r="G8775">
        <f t="shared" ca="1" si="164"/>
        <v>-5.5855459159668407E-2</v>
      </c>
    </row>
    <row r="8776" spans="2:7" x14ac:dyDescent="0.2">
      <c r="B8776" s="149"/>
      <c r="C8776" s="61"/>
      <c r="D8776" t="e">
        <f t="shared" si="163"/>
        <v>#DIV/0!</v>
      </c>
      <c r="E8776" t="e">
        <f>Table2[[#This Row],[Return]]</f>
        <v>#VALUE!</v>
      </c>
      <c r="F8776">
        <v>8774</v>
      </c>
      <c r="G8776">
        <f t="shared" ca="1" si="164"/>
        <v>-6.3700161860465983E-3</v>
      </c>
    </row>
    <row r="8777" spans="2:7" x14ac:dyDescent="0.2">
      <c r="B8777" s="149"/>
      <c r="C8777" s="61"/>
      <c r="D8777" t="e">
        <f t="shared" si="163"/>
        <v>#DIV/0!</v>
      </c>
      <c r="E8777" t="e">
        <f>Table2[[#This Row],[Return]]</f>
        <v>#VALUE!</v>
      </c>
      <c r="F8777">
        <v>8775</v>
      </c>
      <c r="G8777">
        <f t="shared" ca="1" si="164"/>
        <v>7.7427406271556309E-2</v>
      </c>
    </row>
    <row r="8778" spans="2:7" x14ac:dyDescent="0.2">
      <c r="B8778" s="149"/>
      <c r="C8778" s="61"/>
      <c r="D8778" t="e">
        <f t="shared" si="163"/>
        <v>#DIV/0!</v>
      </c>
      <c r="E8778" t="e">
        <f>Table2[[#This Row],[Return]]</f>
        <v>#VALUE!</v>
      </c>
      <c r="F8778">
        <v>8776</v>
      </c>
      <c r="G8778">
        <f t="shared" ca="1" si="164"/>
        <v>-4.5811942377318544E-3</v>
      </c>
    </row>
    <row r="8779" spans="2:7" x14ac:dyDescent="0.2">
      <c r="B8779" s="149"/>
      <c r="C8779" s="61"/>
      <c r="D8779" t="e">
        <f t="shared" si="163"/>
        <v>#DIV/0!</v>
      </c>
      <c r="E8779" t="e">
        <f>Table2[[#This Row],[Return]]</f>
        <v>#VALUE!</v>
      </c>
      <c r="F8779">
        <v>8777</v>
      </c>
      <c r="G8779">
        <f t="shared" ca="1" si="164"/>
        <v>8.9434152234298403E-3</v>
      </c>
    </row>
    <row r="8780" spans="2:7" x14ac:dyDescent="0.2">
      <c r="B8780" s="149"/>
      <c r="C8780" s="61"/>
      <c r="D8780" t="e">
        <f t="shared" si="163"/>
        <v>#DIV/0!</v>
      </c>
      <c r="E8780" t="e">
        <f>Table2[[#This Row],[Return]]</f>
        <v>#VALUE!</v>
      </c>
      <c r="F8780">
        <v>8778</v>
      </c>
      <c r="G8780">
        <f t="shared" ca="1" si="164"/>
        <v>-3.6099738792859645E-2</v>
      </c>
    </row>
    <row r="8781" spans="2:7" x14ac:dyDescent="0.2">
      <c r="B8781" s="149"/>
      <c r="C8781" s="61"/>
      <c r="D8781" t="e">
        <f t="shared" si="163"/>
        <v>#DIV/0!</v>
      </c>
      <c r="E8781" t="e">
        <f>Table2[[#This Row],[Return]]</f>
        <v>#VALUE!</v>
      </c>
      <c r="F8781">
        <v>8779</v>
      </c>
      <c r="G8781">
        <f t="shared" ca="1" si="164"/>
        <v>3.1451846406169069E-2</v>
      </c>
    </row>
    <row r="8782" spans="2:7" x14ac:dyDescent="0.2">
      <c r="B8782" s="149"/>
      <c r="C8782" s="61"/>
      <c r="D8782" t="e">
        <f t="shared" si="163"/>
        <v>#DIV/0!</v>
      </c>
      <c r="E8782" t="e">
        <f>Table2[[#This Row],[Return]]</f>
        <v>#VALUE!</v>
      </c>
      <c r="F8782">
        <v>8780</v>
      </c>
      <c r="G8782">
        <f t="shared" ca="1" si="164"/>
        <v>-1.5516883818458296E-2</v>
      </c>
    </row>
    <row r="8783" spans="2:7" x14ac:dyDescent="0.2">
      <c r="B8783" s="149"/>
      <c r="C8783" s="61"/>
      <c r="D8783" t="e">
        <f t="shared" si="163"/>
        <v>#DIV/0!</v>
      </c>
      <c r="E8783" t="e">
        <f>Table2[[#This Row],[Return]]</f>
        <v>#VALUE!</v>
      </c>
      <c r="F8783">
        <v>8781</v>
      </c>
      <c r="G8783">
        <f t="shared" ca="1" si="164"/>
        <v>-1.9101008964661405E-2</v>
      </c>
    </row>
    <row r="8784" spans="2:7" x14ac:dyDescent="0.2">
      <c r="B8784" s="149"/>
      <c r="C8784" s="61"/>
      <c r="D8784" t="e">
        <f t="shared" si="163"/>
        <v>#DIV/0!</v>
      </c>
      <c r="E8784" t="e">
        <f>Table2[[#This Row],[Return]]</f>
        <v>#VALUE!</v>
      </c>
      <c r="F8784">
        <v>8782</v>
      </c>
      <c r="G8784">
        <f t="shared" ca="1" si="164"/>
        <v>6.9240472530868891E-3</v>
      </c>
    </row>
    <row r="8785" spans="2:7" x14ac:dyDescent="0.2">
      <c r="B8785" s="149"/>
      <c r="C8785" s="61"/>
      <c r="D8785" t="e">
        <f t="shared" si="163"/>
        <v>#DIV/0!</v>
      </c>
      <c r="E8785" t="e">
        <f>Table2[[#This Row],[Return]]</f>
        <v>#VALUE!</v>
      </c>
      <c r="F8785">
        <v>8783</v>
      </c>
      <c r="G8785">
        <f t="shared" ca="1" si="164"/>
        <v>-2.3867086532755148E-2</v>
      </c>
    </row>
    <row r="8786" spans="2:7" x14ac:dyDescent="0.2">
      <c r="B8786" s="149"/>
      <c r="C8786" s="61"/>
      <c r="D8786" t="e">
        <f t="shared" ref="D8786:D8849" si="165">(C8786-C8787)/C8787</f>
        <v>#DIV/0!</v>
      </c>
      <c r="E8786" t="e">
        <f>Table2[[#This Row],[Return]]</f>
        <v>#VALUE!</v>
      </c>
      <c r="F8786">
        <v>8784</v>
      </c>
      <c r="G8786">
        <f t="shared" ca="1" si="164"/>
        <v>4.0271940022574299E-3</v>
      </c>
    </row>
    <row r="8787" spans="2:7" x14ac:dyDescent="0.2">
      <c r="B8787" s="149"/>
      <c r="C8787" s="61"/>
      <c r="D8787" t="e">
        <f t="shared" si="165"/>
        <v>#DIV/0!</v>
      </c>
      <c r="E8787" t="e">
        <f>Table2[[#This Row],[Return]]</f>
        <v>#VALUE!</v>
      </c>
      <c r="F8787">
        <v>8785</v>
      </c>
      <c r="G8787">
        <f t="shared" ca="1" si="164"/>
        <v>-6.406470058221686E-2</v>
      </c>
    </row>
    <row r="8788" spans="2:7" x14ac:dyDescent="0.2">
      <c r="B8788" s="149"/>
      <c r="C8788" s="61"/>
      <c r="D8788" t="e">
        <f t="shared" si="165"/>
        <v>#DIV/0!</v>
      </c>
      <c r="E8788" t="e">
        <f>Table2[[#This Row],[Return]]</f>
        <v>#VALUE!</v>
      </c>
      <c r="F8788">
        <v>8786</v>
      </c>
      <c r="G8788">
        <f t="shared" ca="1" si="164"/>
        <v>9.563491119322946E-3</v>
      </c>
    </row>
    <row r="8789" spans="2:7" x14ac:dyDescent="0.2">
      <c r="B8789" s="149"/>
      <c r="C8789" s="61"/>
      <c r="D8789" t="e">
        <f t="shared" si="165"/>
        <v>#DIV/0!</v>
      </c>
      <c r="E8789" t="e">
        <f>Table2[[#This Row],[Return]]</f>
        <v>#VALUE!</v>
      </c>
      <c r="F8789">
        <v>8787</v>
      </c>
      <c r="G8789">
        <f t="shared" ca="1" si="164"/>
        <v>4.235198210986444E-2</v>
      </c>
    </row>
    <row r="8790" spans="2:7" x14ac:dyDescent="0.2">
      <c r="B8790" s="149"/>
      <c r="C8790" s="61"/>
      <c r="D8790" t="e">
        <f t="shared" si="165"/>
        <v>#DIV/0!</v>
      </c>
      <c r="E8790" t="e">
        <f>Table2[[#This Row],[Return]]</f>
        <v>#VALUE!</v>
      </c>
      <c r="F8790">
        <v>8788</v>
      </c>
      <c r="G8790">
        <f t="shared" ca="1" si="164"/>
        <v>-2.1707900921292843E-2</v>
      </c>
    </row>
    <row r="8791" spans="2:7" x14ac:dyDescent="0.2">
      <c r="B8791" s="149"/>
      <c r="C8791" s="61"/>
      <c r="D8791" t="e">
        <f t="shared" si="165"/>
        <v>#DIV/0!</v>
      </c>
      <c r="E8791" t="e">
        <f>Table2[[#This Row],[Return]]</f>
        <v>#VALUE!</v>
      </c>
      <c r="F8791">
        <v>8789</v>
      </c>
      <c r="G8791">
        <f t="shared" ca="1" si="164"/>
        <v>-1.5966493976047689E-2</v>
      </c>
    </row>
    <row r="8792" spans="2:7" x14ac:dyDescent="0.2">
      <c r="B8792" s="149"/>
      <c r="C8792" s="61"/>
      <c r="D8792" t="e">
        <f t="shared" si="165"/>
        <v>#DIV/0!</v>
      </c>
      <c r="E8792" t="e">
        <f>Table2[[#This Row],[Return]]</f>
        <v>#VALUE!</v>
      </c>
      <c r="F8792">
        <v>8790</v>
      </c>
      <c r="G8792">
        <f t="shared" ca="1" si="164"/>
        <v>-2.3761599684025823E-2</v>
      </c>
    </row>
    <row r="8793" spans="2:7" x14ac:dyDescent="0.2">
      <c r="B8793" s="149"/>
      <c r="C8793" s="61"/>
      <c r="D8793" t="e">
        <f t="shared" si="165"/>
        <v>#DIV/0!</v>
      </c>
      <c r="E8793" t="e">
        <f>Table2[[#This Row],[Return]]</f>
        <v>#VALUE!</v>
      </c>
      <c r="F8793">
        <v>8791</v>
      </c>
      <c r="G8793">
        <f t="shared" ca="1" si="164"/>
        <v>-4.1331063300490037E-2</v>
      </c>
    </row>
    <row r="8794" spans="2:7" x14ac:dyDescent="0.2">
      <c r="B8794" s="149"/>
      <c r="C8794" s="61"/>
      <c r="D8794" t="e">
        <f t="shared" si="165"/>
        <v>#DIV/0!</v>
      </c>
      <c r="E8794" t="e">
        <f>Table2[[#This Row],[Return]]</f>
        <v>#VALUE!</v>
      </c>
      <c r="F8794">
        <v>8792</v>
      </c>
      <c r="G8794">
        <f t="shared" ca="1" si="164"/>
        <v>-3.8407036448977257E-2</v>
      </c>
    </row>
    <row r="8795" spans="2:7" x14ac:dyDescent="0.2">
      <c r="B8795" s="149"/>
      <c r="C8795" s="61"/>
      <c r="D8795" t="e">
        <f t="shared" si="165"/>
        <v>#DIV/0!</v>
      </c>
      <c r="E8795" t="e">
        <f>Table2[[#This Row],[Return]]</f>
        <v>#VALUE!</v>
      </c>
      <c r="F8795">
        <v>8793</v>
      </c>
      <c r="G8795">
        <f t="shared" ca="1" si="164"/>
        <v>-5.353624859444818E-2</v>
      </c>
    </row>
    <row r="8796" spans="2:7" x14ac:dyDescent="0.2">
      <c r="B8796" s="149"/>
      <c r="C8796" s="61"/>
      <c r="D8796" t="e">
        <f t="shared" si="165"/>
        <v>#DIV/0!</v>
      </c>
      <c r="E8796" t="e">
        <f>Table2[[#This Row],[Return]]</f>
        <v>#VALUE!</v>
      </c>
      <c r="F8796">
        <v>8794</v>
      </c>
      <c r="G8796">
        <f t="shared" ca="1" si="164"/>
        <v>-4.5814102994586881E-2</v>
      </c>
    </row>
    <row r="8797" spans="2:7" x14ac:dyDescent="0.2">
      <c r="B8797" s="149"/>
      <c r="C8797" s="61"/>
      <c r="D8797" t="e">
        <f t="shared" si="165"/>
        <v>#DIV/0!</v>
      </c>
      <c r="E8797" t="e">
        <f>Table2[[#This Row],[Return]]</f>
        <v>#VALUE!</v>
      </c>
      <c r="F8797">
        <v>8795</v>
      </c>
      <c r="G8797">
        <f t="shared" ca="1" si="164"/>
        <v>-7.1002385342818747E-2</v>
      </c>
    </row>
    <row r="8798" spans="2:7" x14ac:dyDescent="0.2">
      <c r="B8798" s="149"/>
      <c r="C8798" s="61"/>
      <c r="D8798" t="e">
        <f t="shared" si="165"/>
        <v>#DIV/0!</v>
      </c>
      <c r="E8798" t="e">
        <f>Table2[[#This Row],[Return]]</f>
        <v>#VALUE!</v>
      </c>
      <c r="F8798">
        <v>8796</v>
      </c>
      <c r="G8798">
        <f t="shared" ca="1" si="164"/>
        <v>1.8590449732047633E-4</v>
      </c>
    </row>
    <row r="8799" spans="2:7" x14ac:dyDescent="0.2">
      <c r="B8799" s="149"/>
      <c r="C8799" s="61"/>
      <c r="D8799" t="e">
        <f t="shared" si="165"/>
        <v>#DIV/0!</v>
      </c>
      <c r="E8799" t="e">
        <f>Table2[[#This Row],[Return]]</f>
        <v>#VALUE!</v>
      </c>
      <c r="F8799">
        <v>8797</v>
      </c>
      <c r="G8799">
        <f t="shared" ca="1" si="164"/>
        <v>-4.9040319857411328E-2</v>
      </c>
    </row>
    <row r="8800" spans="2:7" x14ac:dyDescent="0.2">
      <c r="B8800" s="149"/>
      <c r="C8800" s="61"/>
      <c r="D8800" t="e">
        <f t="shared" si="165"/>
        <v>#DIV/0!</v>
      </c>
      <c r="E8800" t="e">
        <f>Table2[[#This Row],[Return]]</f>
        <v>#VALUE!</v>
      </c>
      <c r="F8800">
        <v>8798</v>
      </c>
      <c r="G8800">
        <f t="shared" ca="1" si="164"/>
        <v>-2.691934485708998E-2</v>
      </c>
    </row>
    <row r="8801" spans="2:7" x14ac:dyDescent="0.2">
      <c r="B8801" s="149"/>
      <c r="C8801" s="61"/>
      <c r="D8801" t="e">
        <f t="shared" si="165"/>
        <v>#DIV/0!</v>
      </c>
      <c r="E8801" t="e">
        <f>Table2[[#This Row],[Return]]</f>
        <v>#VALUE!</v>
      </c>
      <c r="F8801">
        <v>8799</v>
      </c>
      <c r="G8801">
        <f t="shared" ca="1" si="164"/>
        <v>3.2036508273140626E-2</v>
      </c>
    </row>
    <row r="8802" spans="2:7" x14ac:dyDescent="0.2">
      <c r="B8802" s="149"/>
      <c r="C8802" s="61"/>
      <c r="D8802" t="e">
        <f t="shared" si="165"/>
        <v>#DIV/0!</v>
      </c>
      <c r="E8802" t="e">
        <f>Table2[[#This Row],[Return]]</f>
        <v>#VALUE!</v>
      </c>
      <c r="F8802">
        <v>8800</v>
      </c>
      <c r="G8802">
        <f t="shared" ca="1" si="164"/>
        <v>-1.9404297125423547E-2</v>
      </c>
    </row>
    <row r="8803" spans="2:7" x14ac:dyDescent="0.2">
      <c r="B8803" s="149"/>
      <c r="C8803" s="61"/>
      <c r="D8803" t="e">
        <f t="shared" si="165"/>
        <v>#DIV/0!</v>
      </c>
      <c r="E8803" t="e">
        <f>Table2[[#This Row],[Return]]</f>
        <v>#VALUE!</v>
      </c>
      <c r="F8803">
        <v>8801</v>
      </c>
      <c r="G8803">
        <f t="shared" ca="1" si="164"/>
        <v>-3.0272210311742747E-2</v>
      </c>
    </row>
    <row r="8804" spans="2:7" x14ac:dyDescent="0.2">
      <c r="B8804" s="149"/>
      <c r="C8804" s="61"/>
      <c r="D8804" t="e">
        <f t="shared" si="165"/>
        <v>#DIV/0!</v>
      </c>
      <c r="E8804" t="e">
        <f>Table2[[#This Row],[Return]]</f>
        <v>#VALUE!</v>
      </c>
      <c r="F8804">
        <v>8802</v>
      </c>
      <c r="G8804">
        <f t="shared" ca="1" si="164"/>
        <v>-6.2303264929254608E-2</v>
      </c>
    </row>
    <row r="8805" spans="2:7" x14ac:dyDescent="0.2">
      <c r="B8805" s="149"/>
      <c r="C8805" s="61"/>
      <c r="D8805" t="e">
        <f t="shared" si="165"/>
        <v>#DIV/0!</v>
      </c>
      <c r="E8805" t="e">
        <f>Table2[[#This Row],[Return]]</f>
        <v>#VALUE!</v>
      </c>
      <c r="F8805">
        <v>8803</v>
      </c>
      <c r="G8805">
        <f t="shared" ca="1" si="164"/>
        <v>1.1824827973936271E-3</v>
      </c>
    </row>
    <row r="8806" spans="2:7" x14ac:dyDescent="0.2">
      <c r="B8806" s="149"/>
      <c r="C8806" s="61"/>
      <c r="D8806" t="e">
        <f t="shared" si="165"/>
        <v>#DIV/0!</v>
      </c>
      <c r="E8806" t="e">
        <f>Table2[[#This Row],[Return]]</f>
        <v>#VALUE!</v>
      </c>
      <c r="F8806">
        <v>8804</v>
      </c>
      <c r="G8806">
        <f t="shared" ca="1" si="164"/>
        <v>2.0250016751922346E-2</v>
      </c>
    </row>
    <row r="8807" spans="2:7" x14ac:dyDescent="0.2">
      <c r="B8807" s="149"/>
      <c r="C8807" s="61"/>
      <c r="D8807" t="e">
        <f t="shared" si="165"/>
        <v>#DIV/0!</v>
      </c>
      <c r="E8807" t="e">
        <f>Table2[[#This Row],[Return]]</f>
        <v>#VALUE!</v>
      </c>
      <c r="F8807">
        <v>8805</v>
      </c>
      <c r="G8807">
        <f t="shared" ca="1" si="164"/>
        <v>1.5230420716463364E-2</v>
      </c>
    </row>
    <row r="8808" spans="2:7" x14ac:dyDescent="0.2">
      <c r="B8808" s="149"/>
      <c r="C8808" s="61"/>
      <c r="D8808" t="e">
        <f t="shared" si="165"/>
        <v>#DIV/0!</v>
      </c>
      <c r="E8808" t="e">
        <f>Table2[[#This Row],[Return]]</f>
        <v>#VALUE!</v>
      </c>
      <c r="F8808">
        <v>8806</v>
      </c>
      <c r="G8808">
        <f t="shared" ca="1" si="164"/>
        <v>1.0495379231037532E-2</v>
      </c>
    </row>
    <row r="8809" spans="2:7" x14ac:dyDescent="0.2">
      <c r="B8809" s="149"/>
      <c r="C8809" s="61"/>
      <c r="D8809" t="e">
        <f t="shared" si="165"/>
        <v>#DIV/0!</v>
      </c>
      <c r="E8809" t="e">
        <f>Table2[[#This Row],[Return]]</f>
        <v>#VALUE!</v>
      </c>
      <c r="F8809">
        <v>8807</v>
      </c>
      <c r="G8809">
        <f t="shared" ca="1" si="164"/>
        <v>-7.2752532705022601E-3</v>
      </c>
    </row>
    <row r="8810" spans="2:7" x14ac:dyDescent="0.2">
      <c r="B8810" s="149"/>
      <c r="C8810" s="61"/>
      <c r="D8810" t="e">
        <f t="shared" si="165"/>
        <v>#DIV/0!</v>
      </c>
      <c r="E8810" t="e">
        <f>Table2[[#This Row],[Return]]</f>
        <v>#VALUE!</v>
      </c>
      <c r="F8810">
        <v>8808</v>
      </c>
      <c r="G8810">
        <f t="shared" ca="1" si="164"/>
        <v>-1.5320321852705667E-4</v>
      </c>
    </row>
    <row r="8811" spans="2:7" x14ac:dyDescent="0.2">
      <c r="B8811" s="149"/>
      <c r="C8811" s="61"/>
      <c r="D8811" t="e">
        <f t="shared" si="165"/>
        <v>#DIV/0!</v>
      </c>
      <c r="E8811" t="e">
        <f>Table2[[#This Row],[Return]]</f>
        <v>#VALUE!</v>
      </c>
      <c r="F8811">
        <v>8809</v>
      </c>
      <c r="G8811">
        <f t="shared" ca="1" si="164"/>
        <v>-3.3967858015202862E-3</v>
      </c>
    </row>
    <row r="8812" spans="2:7" x14ac:dyDescent="0.2">
      <c r="B8812" s="149"/>
      <c r="C8812" s="61"/>
      <c r="D8812" t="e">
        <f t="shared" si="165"/>
        <v>#DIV/0!</v>
      </c>
      <c r="E8812" t="e">
        <f>Table2[[#This Row],[Return]]</f>
        <v>#VALUE!</v>
      </c>
      <c r="F8812">
        <v>8810</v>
      </c>
      <c r="G8812">
        <f t="shared" ca="1" si="164"/>
        <v>-2.249234530433886E-2</v>
      </c>
    </row>
    <row r="8813" spans="2:7" x14ac:dyDescent="0.2">
      <c r="B8813" s="149"/>
      <c r="C8813" s="61"/>
      <c r="D8813" t="e">
        <f t="shared" si="165"/>
        <v>#DIV/0!</v>
      </c>
      <c r="E8813" t="e">
        <f>Table2[[#This Row],[Return]]</f>
        <v>#VALUE!</v>
      </c>
      <c r="F8813">
        <v>8811</v>
      </c>
      <c r="G8813">
        <f t="shared" ca="1" si="164"/>
        <v>-4.9806475730048198E-2</v>
      </c>
    </row>
    <row r="8814" spans="2:7" x14ac:dyDescent="0.2">
      <c r="B8814" s="149"/>
      <c r="C8814" s="61"/>
      <c r="D8814" t="e">
        <f t="shared" si="165"/>
        <v>#DIV/0!</v>
      </c>
      <c r="E8814" t="e">
        <f>Table2[[#This Row],[Return]]</f>
        <v>#VALUE!</v>
      </c>
      <c r="F8814">
        <v>8812</v>
      </c>
      <c r="G8814">
        <f t="shared" ca="1" si="164"/>
        <v>2.4296301738269244E-2</v>
      </c>
    </row>
    <row r="8815" spans="2:7" x14ac:dyDescent="0.2">
      <c r="B8815" s="149"/>
      <c r="C8815" s="61"/>
      <c r="D8815" t="e">
        <f t="shared" si="165"/>
        <v>#DIV/0!</v>
      </c>
      <c r="E8815" t="e">
        <f>Table2[[#This Row],[Return]]</f>
        <v>#VALUE!</v>
      </c>
      <c r="F8815">
        <v>8813</v>
      </c>
      <c r="G8815">
        <f t="shared" ca="1" si="164"/>
        <v>-2.0541166411283125E-2</v>
      </c>
    </row>
    <row r="8816" spans="2:7" x14ac:dyDescent="0.2">
      <c r="B8816" s="149"/>
      <c r="C8816" s="61"/>
      <c r="D8816" t="e">
        <f t="shared" si="165"/>
        <v>#DIV/0!</v>
      </c>
      <c r="E8816" t="e">
        <f>Table2[[#This Row],[Return]]</f>
        <v>#VALUE!</v>
      </c>
      <c r="F8816">
        <v>8814</v>
      </c>
      <c r="G8816">
        <f t="shared" ca="1" si="164"/>
        <v>3.5686049572255428E-2</v>
      </c>
    </row>
    <row r="8817" spans="2:7" x14ac:dyDescent="0.2">
      <c r="B8817" s="149"/>
      <c r="C8817" s="61"/>
      <c r="D8817" t="e">
        <f t="shared" si="165"/>
        <v>#DIV/0!</v>
      </c>
      <c r="E8817" t="e">
        <f>Table2[[#This Row],[Return]]</f>
        <v>#VALUE!</v>
      </c>
      <c r="F8817">
        <v>8815</v>
      </c>
      <c r="G8817">
        <f t="shared" ca="1" si="164"/>
        <v>7.5288155676338587E-3</v>
      </c>
    </row>
    <row r="8818" spans="2:7" x14ac:dyDescent="0.2">
      <c r="B8818" s="149"/>
      <c r="C8818" s="61"/>
      <c r="D8818" t="e">
        <f t="shared" si="165"/>
        <v>#DIV/0!</v>
      </c>
      <c r="E8818" t="e">
        <f>Table2[[#This Row],[Return]]</f>
        <v>#VALUE!</v>
      </c>
      <c r="F8818">
        <v>8816</v>
      </c>
      <c r="G8818">
        <f t="shared" ca="1" si="164"/>
        <v>-1.1341958262369873E-2</v>
      </c>
    </row>
    <row r="8819" spans="2:7" x14ac:dyDescent="0.2">
      <c r="B8819" s="149"/>
      <c r="C8819" s="61"/>
      <c r="D8819" t="e">
        <f t="shared" si="165"/>
        <v>#DIV/0!</v>
      </c>
      <c r="E8819" t="e">
        <f>Table2[[#This Row],[Return]]</f>
        <v>#VALUE!</v>
      </c>
      <c r="F8819">
        <v>8817</v>
      </c>
      <c r="G8819">
        <f t="shared" ca="1" si="164"/>
        <v>-2.8037336782857109E-2</v>
      </c>
    </row>
    <row r="8820" spans="2:7" x14ac:dyDescent="0.2">
      <c r="B8820" s="149"/>
      <c r="C8820" s="61"/>
      <c r="D8820" t="e">
        <f t="shared" si="165"/>
        <v>#DIV/0!</v>
      </c>
      <c r="E8820" t="e">
        <f>Table2[[#This Row],[Return]]</f>
        <v>#VALUE!</v>
      </c>
      <c r="F8820">
        <v>8818</v>
      </c>
      <c r="G8820">
        <f t="shared" ca="1" si="164"/>
        <v>3.1577353789556027E-2</v>
      </c>
    </row>
    <row r="8821" spans="2:7" x14ac:dyDescent="0.2">
      <c r="B8821" s="149"/>
      <c r="C8821" s="61"/>
      <c r="D8821" t="e">
        <f t="shared" si="165"/>
        <v>#DIV/0!</v>
      </c>
      <c r="E8821" t="e">
        <f>Table2[[#This Row],[Return]]</f>
        <v>#VALUE!</v>
      </c>
      <c r="F8821">
        <v>8819</v>
      </c>
      <c r="G8821">
        <f t="shared" ca="1" si="164"/>
        <v>-2.4911699292189018E-2</v>
      </c>
    </row>
    <row r="8822" spans="2:7" x14ac:dyDescent="0.2">
      <c r="B8822" s="149"/>
      <c r="C8822" s="61"/>
      <c r="D8822" t="e">
        <f t="shared" si="165"/>
        <v>#DIV/0!</v>
      </c>
      <c r="E8822" t="e">
        <f>Table2[[#This Row],[Return]]</f>
        <v>#VALUE!</v>
      </c>
      <c r="F8822">
        <v>8820</v>
      </c>
      <c r="G8822">
        <f t="shared" ca="1" si="164"/>
        <v>1.6442269222812209E-2</v>
      </c>
    </row>
    <row r="8823" spans="2:7" x14ac:dyDescent="0.2">
      <c r="B8823" s="149"/>
      <c r="C8823" s="61"/>
      <c r="D8823" t="e">
        <f t="shared" si="165"/>
        <v>#DIV/0!</v>
      </c>
      <c r="E8823" t="e">
        <f>Table2[[#This Row],[Return]]</f>
        <v>#VALUE!</v>
      </c>
      <c r="F8823">
        <v>8821</v>
      </c>
      <c r="G8823">
        <f t="shared" ca="1" si="164"/>
        <v>2.6881848964704459E-2</v>
      </c>
    </row>
    <row r="8824" spans="2:7" x14ac:dyDescent="0.2">
      <c r="B8824" s="149"/>
      <c r="C8824" s="61"/>
      <c r="D8824" t="e">
        <f t="shared" si="165"/>
        <v>#DIV/0!</v>
      </c>
      <c r="E8824" t="e">
        <f>Table2[[#This Row],[Return]]</f>
        <v>#VALUE!</v>
      </c>
      <c r="F8824">
        <v>8822</v>
      </c>
      <c r="G8824">
        <f t="shared" ca="1" si="164"/>
        <v>1.2512806407458334E-2</v>
      </c>
    </row>
    <row r="8825" spans="2:7" x14ac:dyDescent="0.2">
      <c r="B8825" s="149"/>
      <c r="C8825" s="61"/>
      <c r="D8825" t="e">
        <f t="shared" si="165"/>
        <v>#DIV/0!</v>
      </c>
      <c r="E8825" t="e">
        <f>Table2[[#This Row],[Return]]</f>
        <v>#VALUE!</v>
      </c>
      <c r="F8825">
        <v>8823</v>
      </c>
      <c r="G8825">
        <f t="shared" ca="1" si="164"/>
        <v>9.3180076935368769E-3</v>
      </c>
    </row>
    <row r="8826" spans="2:7" x14ac:dyDescent="0.2">
      <c r="B8826" s="149"/>
      <c r="C8826" s="61"/>
      <c r="D8826" t="e">
        <f t="shared" si="165"/>
        <v>#DIV/0!</v>
      </c>
      <c r="E8826" t="e">
        <f>Table2[[#This Row],[Return]]</f>
        <v>#VALUE!</v>
      </c>
      <c r="F8826">
        <v>8824</v>
      </c>
      <c r="G8826">
        <f t="shared" ca="1" si="164"/>
        <v>-2.3259026177747041E-2</v>
      </c>
    </row>
    <row r="8827" spans="2:7" x14ac:dyDescent="0.2">
      <c r="B8827" s="149"/>
      <c r="C8827" s="61"/>
      <c r="D8827" t="e">
        <f t="shared" si="165"/>
        <v>#DIV/0!</v>
      </c>
      <c r="E8827" t="e">
        <f>Table2[[#This Row],[Return]]</f>
        <v>#VALUE!</v>
      </c>
      <c r="F8827">
        <v>8825</v>
      </c>
      <c r="G8827">
        <f t="shared" ca="1" si="164"/>
        <v>6.0083852435353094E-2</v>
      </c>
    </row>
    <row r="8828" spans="2:7" x14ac:dyDescent="0.2">
      <c r="B8828" s="149"/>
      <c r="C8828" s="61"/>
      <c r="D8828" t="e">
        <f t="shared" si="165"/>
        <v>#DIV/0!</v>
      </c>
      <c r="E8828" t="e">
        <f>Table2[[#This Row],[Return]]</f>
        <v>#VALUE!</v>
      </c>
      <c r="F8828">
        <v>8826</v>
      </c>
      <c r="G8828">
        <f t="shared" ca="1" si="164"/>
        <v>3.6167431689481354E-2</v>
      </c>
    </row>
    <row r="8829" spans="2:7" x14ac:dyDescent="0.2">
      <c r="B8829" s="149"/>
      <c r="C8829" s="61"/>
      <c r="D8829" t="e">
        <f t="shared" si="165"/>
        <v>#DIV/0!</v>
      </c>
      <c r="E8829" t="e">
        <f>Table2[[#This Row],[Return]]</f>
        <v>#VALUE!</v>
      </c>
      <c r="F8829">
        <v>8827</v>
      </c>
      <c r="G8829">
        <f t="shared" ca="1" si="164"/>
        <v>5.3662520469017795E-2</v>
      </c>
    </row>
    <row r="8830" spans="2:7" x14ac:dyDescent="0.2">
      <c r="B8830" s="149"/>
      <c r="C8830" s="61"/>
      <c r="D8830" t="e">
        <f t="shared" si="165"/>
        <v>#DIV/0!</v>
      </c>
      <c r="E8830" t="e">
        <f>Table2[[#This Row],[Return]]</f>
        <v>#VALUE!</v>
      </c>
      <c r="F8830">
        <v>8828</v>
      </c>
      <c r="G8830">
        <f t="shared" ca="1" si="164"/>
        <v>-1.2826338200575809E-2</v>
      </c>
    </row>
    <row r="8831" spans="2:7" x14ac:dyDescent="0.2">
      <c r="B8831" s="149"/>
      <c r="C8831" s="61"/>
      <c r="D8831" t="e">
        <f t="shared" si="165"/>
        <v>#DIV/0!</v>
      </c>
      <c r="E8831" t="e">
        <f>Table2[[#This Row],[Return]]</f>
        <v>#VALUE!</v>
      </c>
      <c r="F8831">
        <v>8829</v>
      </c>
      <c r="G8831">
        <f t="shared" ca="1" si="164"/>
        <v>-4.6650110270518704E-3</v>
      </c>
    </row>
    <row r="8832" spans="2:7" x14ac:dyDescent="0.2">
      <c r="B8832" s="149"/>
      <c r="C8832" s="61"/>
      <c r="D8832" t="e">
        <f t="shared" si="165"/>
        <v>#DIV/0!</v>
      </c>
      <c r="E8832" t="e">
        <f>Table2[[#This Row],[Return]]</f>
        <v>#VALUE!</v>
      </c>
      <c r="F8832">
        <v>8830</v>
      </c>
      <c r="G8832">
        <f t="shared" ca="1" si="164"/>
        <v>-1.4982793109234897E-2</v>
      </c>
    </row>
    <row r="8833" spans="2:7" x14ac:dyDescent="0.2">
      <c r="B8833" s="149"/>
      <c r="C8833" s="61"/>
      <c r="D8833" t="e">
        <f t="shared" si="165"/>
        <v>#DIV/0!</v>
      </c>
      <c r="E8833" t="e">
        <f>Table2[[#This Row],[Return]]</f>
        <v>#VALUE!</v>
      </c>
      <c r="F8833">
        <v>8831</v>
      </c>
      <c r="G8833">
        <f t="shared" ca="1" si="164"/>
        <v>-4.3649946814554629E-3</v>
      </c>
    </row>
    <row r="8834" spans="2:7" x14ac:dyDescent="0.2">
      <c r="B8834" s="149"/>
      <c r="C8834" s="61"/>
      <c r="D8834" t="e">
        <f t="shared" si="165"/>
        <v>#DIV/0!</v>
      </c>
      <c r="E8834" t="e">
        <f>Table2[[#This Row],[Return]]</f>
        <v>#VALUE!</v>
      </c>
      <c r="F8834">
        <v>8832</v>
      </c>
      <c r="G8834">
        <f t="shared" ca="1" si="164"/>
        <v>4.1365809246202583E-2</v>
      </c>
    </row>
    <row r="8835" spans="2:7" x14ac:dyDescent="0.2">
      <c r="B8835" s="149"/>
      <c r="C8835" s="61"/>
      <c r="D8835" t="e">
        <f t="shared" si="165"/>
        <v>#DIV/0!</v>
      </c>
      <c r="E8835" t="e">
        <f>Table2[[#This Row],[Return]]</f>
        <v>#VALUE!</v>
      </c>
      <c r="F8835">
        <v>8833</v>
      </c>
      <c r="G8835">
        <f t="shared" ref="G8835:G8898" ca="1" si="166">_xlfn.NORM.INV(RAND(),$N$5,$N$6)</f>
        <v>-1.7308814444214403E-3</v>
      </c>
    </row>
    <row r="8836" spans="2:7" x14ac:dyDescent="0.2">
      <c r="B8836" s="149"/>
      <c r="C8836" s="61"/>
      <c r="D8836" t="e">
        <f t="shared" si="165"/>
        <v>#DIV/0!</v>
      </c>
      <c r="E8836" t="e">
        <f>Table2[[#This Row],[Return]]</f>
        <v>#VALUE!</v>
      </c>
      <c r="F8836">
        <v>8834</v>
      </c>
      <c r="G8836">
        <f t="shared" ca="1" si="166"/>
        <v>3.3313985758307213E-2</v>
      </c>
    </row>
    <row r="8837" spans="2:7" x14ac:dyDescent="0.2">
      <c r="B8837" s="149"/>
      <c r="C8837" s="61"/>
      <c r="D8837" t="e">
        <f t="shared" si="165"/>
        <v>#DIV/0!</v>
      </c>
      <c r="E8837" t="e">
        <f>Table2[[#This Row],[Return]]</f>
        <v>#VALUE!</v>
      </c>
      <c r="F8837">
        <v>8835</v>
      </c>
      <c r="G8837">
        <f t="shared" ca="1" si="166"/>
        <v>8.7273001961893013E-5</v>
      </c>
    </row>
    <row r="8838" spans="2:7" x14ac:dyDescent="0.2">
      <c r="B8838" s="149"/>
      <c r="C8838" s="61"/>
      <c r="D8838" t="e">
        <f t="shared" si="165"/>
        <v>#DIV/0!</v>
      </c>
      <c r="E8838" t="e">
        <f>Table2[[#This Row],[Return]]</f>
        <v>#VALUE!</v>
      </c>
      <c r="F8838">
        <v>8836</v>
      </c>
      <c r="G8838">
        <f t="shared" ca="1" si="166"/>
        <v>-3.5436777920558223E-2</v>
      </c>
    </row>
    <row r="8839" spans="2:7" x14ac:dyDescent="0.2">
      <c r="B8839" s="149"/>
      <c r="C8839" s="61"/>
      <c r="D8839" t="e">
        <f t="shared" si="165"/>
        <v>#DIV/0!</v>
      </c>
      <c r="E8839" t="e">
        <f>Table2[[#This Row],[Return]]</f>
        <v>#VALUE!</v>
      </c>
      <c r="F8839">
        <v>8837</v>
      </c>
      <c r="G8839">
        <f t="shared" ca="1" si="166"/>
        <v>2.0258711982622909E-2</v>
      </c>
    </row>
    <row r="8840" spans="2:7" x14ac:dyDescent="0.2">
      <c r="B8840" s="149"/>
      <c r="C8840" s="61"/>
      <c r="D8840" t="e">
        <f t="shared" si="165"/>
        <v>#DIV/0!</v>
      </c>
      <c r="E8840" t="e">
        <f>Table2[[#This Row],[Return]]</f>
        <v>#VALUE!</v>
      </c>
      <c r="F8840">
        <v>8838</v>
      </c>
      <c r="G8840">
        <f t="shared" ca="1" si="166"/>
        <v>-7.2486607877285392E-2</v>
      </c>
    </row>
    <row r="8841" spans="2:7" x14ac:dyDescent="0.2">
      <c r="B8841" s="149"/>
      <c r="C8841" s="61"/>
      <c r="D8841" t="e">
        <f t="shared" si="165"/>
        <v>#DIV/0!</v>
      </c>
      <c r="E8841" t="e">
        <f>Table2[[#This Row],[Return]]</f>
        <v>#VALUE!</v>
      </c>
      <c r="F8841">
        <v>8839</v>
      </c>
      <c r="G8841">
        <f t="shared" ca="1" si="166"/>
        <v>8.4339105272055737E-3</v>
      </c>
    </row>
    <row r="8842" spans="2:7" x14ac:dyDescent="0.2">
      <c r="B8842" s="149"/>
      <c r="C8842" s="61"/>
      <c r="D8842" t="e">
        <f t="shared" si="165"/>
        <v>#DIV/0!</v>
      </c>
      <c r="E8842" t="e">
        <f>Table2[[#This Row],[Return]]</f>
        <v>#VALUE!</v>
      </c>
      <c r="F8842">
        <v>8840</v>
      </c>
      <c r="G8842">
        <f t="shared" ca="1" si="166"/>
        <v>-1.4753964561621515E-2</v>
      </c>
    </row>
    <row r="8843" spans="2:7" x14ac:dyDescent="0.2">
      <c r="B8843" s="149"/>
      <c r="C8843" s="61"/>
      <c r="D8843" t="e">
        <f t="shared" si="165"/>
        <v>#DIV/0!</v>
      </c>
      <c r="E8843" t="e">
        <f>Table2[[#This Row],[Return]]</f>
        <v>#VALUE!</v>
      </c>
      <c r="F8843">
        <v>8841</v>
      </c>
      <c r="G8843">
        <f t="shared" ca="1" si="166"/>
        <v>-5.6436467999375878E-2</v>
      </c>
    </row>
    <row r="8844" spans="2:7" x14ac:dyDescent="0.2">
      <c r="B8844" s="149"/>
      <c r="C8844" s="61"/>
      <c r="D8844" t="e">
        <f t="shared" si="165"/>
        <v>#DIV/0!</v>
      </c>
      <c r="E8844" t="e">
        <f>Table2[[#This Row],[Return]]</f>
        <v>#VALUE!</v>
      </c>
      <c r="F8844">
        <v>8842</v>
      </c>
      <c r="G8844">
        <f t="shared" ca="1" si="166"/>
        <v>4.96704966295618E-2</v>
      </c>
    </row>
    <row r="8845" spans="2:7" x14ac:dyDescent="0.2">
      <c r="B8845" s="149"/>
      <c r="C8845" s="61"/>
      <c r="D8845" t="e">
        <f t="shared" si="165"/>
        <v>#DIV/0!</v>
      </c>
      <c r="E8845" t="e">
        <f>Table2[[#This Row],[Return]]</f>
        <v>#VALUE!</v>
      </c>
      <c r="F8845">
        <v>8843</v>
      </c>
      <c r="G8845">
        <f t="shared" ca="1" si="166"/>
        <v>-4.7817512755750115E-2</v>
      </c>
    </row>
    <row r="8846" spans="2:7" x14ac:dyDescent="0.2">
      <c r="B8846" s="149"/>
      <c r="C8846" s="61"/>
      <c r="D8846" t="e">
        <f t="shared" si="165"/>
        <v>#DIV/0!</v>
      </c>
      <c r="E8846" t="e">
        <f>Table2[[#This Row],[Return]]</f>
        <v>#VALUE!</v>
      </c>
      <c r="F8846">
        <v>8844</v>
      </c>
      <c r="G8846">
        <f t="shared" ca="1" si="166"/>
        <v>-2.2961268526069833E-2</v>
      </c>
    </row>
    <row r="8847" spans="2:7" x14ac:dyDescent="0.2">
      <c r="B8847" s="149"/>
      <c r="C8847" s="61"/>
      <c r="D8847" t="e">
        <f t="shared" si="165"/>
        <v>#DIV/0!</v>
      </c>
      <c r="E8847" t="e">
        <f>Table2[[#This Row],[Return]]</f>
        <v>#VALUE!</v>
      </c>
      <c r="F8847">
        <v>8845</v>
      </c>
      <c r="G8847">
        <f t="shared" ca="1" si="166"/>
        <v>1.324626877337654E-2</v>
      </c>
    </row>
    <row r="8848" spans="2:7" x14ac:dyDescent="0.2">
      <c r="B8848" s="149"/>
      <c r="C8848" s="61"/>
      <c r="D8848" t="e">
        <f t="shared" si="165"/>
        <v>#DIV/0!</v>
      </c>
      <c r="E8848" t="e">
        <f>Table2[[#This Row],[Return]]</f>
        <v>#VALUE!</v>
      </c>
      <c r="F8848">
        <v>8846</v>
      </c>
      <c r="G8848">
        <f t="shared" ca="1" si="166"/>
        <v>-1.1925604952020271E-2</v>
      </c>
    </row>
    <row r="8849" spans="2:7" x14ac:dyDescent="0.2">
      <c r="B8849" s="149"/>
      <c r="C8849" s="61"/>
      <c r="D8849" t="e">
        <f t="shared" si="165"/>
        <v>#DIV/0!</v>
      </c>
      <c r="E8849" t="e">
        <f>Table2[[#This Row],[Return]]</f>
        <v>#VALUE!</v>
      </c>
      <c r="F8849">
        <v>8847</v>
      </c>
      <c r="G8849">
        <f t="shared" ca="1" si="166"/>
        <v>-3.1723186036191871E-3</v>
      </c>
    </row>
    <row r="8850" spans="2:7" x14ac:dyDescent="0.2">
      <c r="B8850" s="149"/>
      <c r="C8850" s="61"/>
      <c r="D8850" t="e">
        <f t="shared" ref="D8850:D8913" si="167">(C8850-C8851)/C8851</f>
        <v>#DIV/0!</v>
      </c>
      <c r="E8850" t="e">
        <f>Table2[[#This Row],[Return]]</f>
        <v>#VALUE!</v>
      </c>
      <c r="F8850">
        <v>8848</v>
      </c>
      <c r="G8850">
        <f t="shared" ca="1" si="166"/>
        <v>6.5738121810766992E-2</v>
      </c>
    </row>
    <row r="8851" spans="2:7" x14ac:dyDescent="0.2">
      <c r="B8851" s="149"/>
      <c r="C8851" s="61"/>
      <c r="D8851" t="e">
        <f t="shared" si="167"/>
        <v>#DIV/0!</v>
      </c>
      <c r="E8851" t="e">
        <f>Table2[[#This Row],[Return]]</f>
        <v>#VALUE!</v>
      </c>
      <c r="F8851">
        <v>8849</v>
      </c>
      <c r="G8851">
        <f t="shared" ca="1" si="166"/>
        <v>-4.1145421932502887E-3</v>
      </c>
    </row>
    <row r="8852" spans="2:7" x14ac:dyDescent="0.2">
      <c r="B8852" s="149"/>
      <c r="C8852" s="61"/>
      <c r="D8852" t="e">
        <f t="shared" si="167"/>
        <v>#DIV/0!</v>
      </c>
      <c r="E8852" t="e">
        <f>Table2[[#This Row],[Return]]</f>
        <v>#VALUE!</v>
      </c>
      <c r="F8852">
        <v>8850</v>
      </c>
      <c r="G8852">
        <f t="shared" ca="1" si="166"/>
        <v>2.0130190405382876E-3</v>
      </c>
    </row>
    <row r="8853" spans="2:7" x14ac:dyDescent="0.2">
      <c r="B8853" s="149"/>
      <c r="C8853" s="61"/>
      <c r="D8853" t="e">
        <f t="shared" si="167"/>
        <v>#DIV/0!</v>
      </c>
      <c r="E8853" t="e">
        <f>Table2[[#This Row],[Return]]</f>
        <v>#VALUE!</v>
      </c>
      <c r="F8853">
        <v>8851</v>
      </c>
      <c r="G8853">
        <f t="shared" ca="1" si="166"/>
        <v>2.7854901350914577E-2</v>
      </c>
    </row>
    <row r="8854" spans="2:7" x14ac:dyDescent="0.2">
      <c r="B8854" s="149"/>
      <c r="C8854" s="61"/>
      <c r="D8854" t="e">
        <f t="shared" si="167"/>
        <v>#DIV/0!</v>
      </c>
      <c r="E8854" t="e">
        <f>Table2[[#This Row],[Return]]</f>
        <v>#VALUE!</v>
      </c>
      <c r="F8854">
        <v>8852</v>
      </c>
      <c r="G8854">
        <f t="shared" ca="1" si="166"/>
        <v>-4.1603014828106667E-2</v>
      </c>
    </row>
    <row r="8855" spans="2:7" x14ac:dyDescent="0.2">
      <c r="B8855" s="149"/>
      <c r="C8855" s="61"/>
      <c r="D8855" t="e">
        <f t="shared" si="167"/>
        <v>#DIV/0!</v>
      </c>
      <c r="E8855" t="e">
        <f>Table2[[#This Row],[Return]]</f>
        <v>#VALUE!</v>
      </c>
      <c r="F8855">
        <v>8853</v>
      </c>
      <c r="G8855">
        <f t="shared" ca="1" si="166"/>
        <v>9.5887185843107677E-3</v>
      </c>
    </row>
    <row r="8856" spans="2:7" x14ac:dyDescent="0.2">
      <c r="B8856" s="149"/>
      <c r="C8856" s="61"/>
      <c r="D8856" t="e">
        <f t="shared" si="167"/>
        <v>#DIV/0!</v>
      </c>
      <c r="E8856" t="e">
        <f>Table2[[#This Row],[Return]]</f>
        <v>#VALUE!</v>
      </c>
      <c r="F8856">
        <v>8854</v>
      </c>
      <c r="G8856">
        <f t="shared" ca="1" si="166"/>
        <v>2.9726377800158698E-2</v>
      </c>
    </row>
    <row r="8857" spans="2:7" x14ac:dyDescent="0.2">
      <c r="B8857" s="149"/>
      <c r="C8857" s="61"/>
      <c r="D8857" t="e">
        <f t="shared" si="167"/>
        <v>#DIV/0!</v>
      </c>
      <c r="E8857" t="e">
        <f>Table2[[#This Row],[Return]]</f>
        <v>#VALUE!</v>
      </c>
      <c r="F8857">
        <v>8855</v>
      </c>
      <c r="G8857">
        <f t="shared" ca="1" si="166"/>
        <v>6.2096897446012704E-2</v>
      </c>
    </row>
    <row r="8858" spans="2:7" x14ac:dyDescent="0.2">
      <c r="B8858" s="149"/>
      <c r="C8858" s="61"/>
      <c r="D8858" t="e">
        <f t="shared" si="167"/>
        <v>#DIV/0!</v>
      </c>
      <c r="E8858" t="e">
        <f>Table2[[#This Row],[Return]]</f>
        <v>#VALUE!</v>
      </c>
      <c r="F8858">
        <v>8856</v>
      </c>
      <c r="G8858">
        <f t="shared" ca="1" si="166"/>
        <v>-6.4407317759539229E-2</v>
      </c>
    </row>
    <row r="8859" spans="2:7" x14ac:dyDescent="0.2">
      <c r="B8859" s="149"/>
      <c r="C8859" s="61"/>
      <c r="D8859" t="e">
        <f t="shared" si="167"/>
        <v>#DIV/0!</v>
      </c>
      <c r="E8859" t="e">
        <f>Table2[[#This Row],[Return]]</f>
        <v>#VALUE!</v>
      </c>
      <c r="F8859">
        <v>8857</v>
      </c>
      <c r="G8859">
        <f t="shared" ca="1" si="166"/>
        <v>-6.6126210186177505E-3</v>
      </c>
    </row>
    <row r="8860" spans="2:7" x14ac:dyDescent="0.2">
      <c r="B8860" s="149"/>
      <c r="C8860" s="61"/>
      <c r="D8860" t="e">
        <f t="shared" si="167"/>
        <v>#DIV/0!</v>
      </c>
      <c r="E8860" t="e">
        <f>Table2[[#This Row],[Return]]</f>
        <v>#VALUE!</v>
      </c>
      <c r="F8860">
        <v>8858</v>
      </c>
      <c r="G8860">
        <f t="shared" ca="1" si="166"/>
        <v>1.6179811779989846E-2</v>
      </c>
    </row>
    <row r="8861" spans="2:7" x14ac:dyDescent="0.2">
      <c r="B8861" s="149"/>
      <c r="C8861" s="61"/>
      <c r="D8861" t="e">
        <f t="shared" si="167"/>
        <v>#DIV/0!</v>
      </c>
      <c r="E8861" t="e">
        <f>Table2[[#This Row],[Return]]</f>
        <v>#VALUE!</v>
      </c>
      <c r="F8861">
        <v>8859</v>
      </c>
      <c r="G8861">
        <f t="shared" ca="1" si="166"/>
        <v>-5.7513336234990789E-2</v>
      </c>
    </row>
    <row r="8862" spans="2:7" x14ac:dyDescent="0.2">
      <c r="B8862" s="149"/>
      <c r="C8862" s="61"/>
      <c r="D8862" t="e">
        <f t="shared" si="167"/>
        <v>#DIV/0!</v>
      </c>
      <c r="E8862" t="e">
        <f>Table2[[#This Row],[Return]]</f>
        <v>#VALUE!</v>
      </c>
      <c r="F8862">
        <v>8860</v>
      </c>
      <c r="G8862">
        <f t="shared" ca="1" si="166"/>
        <v>-2.5008469386940776E-2</v>
      </c>
    </row>
    <row r="8863" spans="2:7" x14ac:dyDescent="0.2">
      <c r="B8863" s="149"/>
      <c r="C8863" s="61"/>
      <c r="D8863" t="e">
        <f t="shared" si="167"/>
        <v>#DIV/0!</v>
      </c>
      <c r="E8863" t="e">
        <f>Table2[[#This Row],[Return]]</f>
        <v>#VALUE!</v>
      </c>
      <c r="F8863">
        <v>8861</v>
      </c>
      <c r="G8863">
        <f t="shared" ca="1" si="166"/>
        <v>5.4944585160610591E-2</v>
      </c>
    </row>
    <row r="8864" spans="2:7" x14ac:dyDescent="0.2">
      <c r="B8864" s="149"/>
      <c r="C8864" s="61"/>
      <c r="D8864" t="e">
        <f t="shared" si="167"/>
        <v>#DIV/0!</v>
      </c>
      <c r="E8864" t="e">
        <f>Table2[[#This Row],[Return]]</f>
        <v>#VALUE!</v>
      </c>
      <c r="F8864">
        <v>8862</v>
      </c>
      <c r="G8864">
        <f t="shared" ca="1" si="166"/>
        <v>-4.5931495358701627E-2</v>
      </c>
    </row>
    <row r="8865" spans="2:7" x14ac:dyDescent="0.2">
      <c r="B8865" s="149"/>
      <c r="C8865" s="61"/>
      <c r="D8865" t="e">
        <f t="shared" si="167"/>
        <v>#DIV/0!</v>
      </c>
      <c r="E8865" t="e">
        <f>Table2[[#This Row],[Return]]</f>
        <v>#VALUE!</v>
      </c>
      <c r="F8865">
        <v>8863</v>
      </c>
      <c r="G8865">
        <f t="shared" ca="1" si="166"/>
        <v>-8.0544626416487575E-2</v>
      </c>
    </row>
    <row r="8866" spans="2:7" x14ac:dyDescent="0.2">
      <c r="B8866" s="149"/>
      <c r="C8866" s="61"/>
      <c r="D8866" t="e">
        <f t="shared" si="167"/>
        <v>#DIV/0!</v>
      </c>
      <c r="E8866" t="e">
        <f>Table2[[#This Row],[Return]]</f>
        <v>#VALUE!</v>
      </c>
      <c r="F8866">
        <v>8864</v>
      </c>
      <c r="G8866">
        <f t="shared" ca="1" si="166"/>
        <v>1.4580729668246233E-2</v>
      </c>
    </row>
    <row r="8867" spans="2:7" x14ac:dyDescent="0.2">
      <c r="B8867" s="149"/>
      <c r="C8867" s="61"/>
      <c r="D8867" t="e">
        <f t="shared" si="167"/>
        <v>#DIV/0!</v>
      </c>
      <c r="E8867" t="e">
        <f>Table2[[#This Row],[Return]]</f>
        <v>#VALUE!</v>
      </c>
      <c r="F8867">
        <v>8865</v>
      </c>
      <c r="G8867">
        <f t="shared" ca="1" si="166"/>
        <v>-1.8942583464952166E-2</v>
      </c>
    </row>
    <row r="8868" spans="2:7" x14ac:dyDescent="0.2">
      <c r="B8868" s="149"/>
      <c r="C8868" s="61"/>
      <c r="D8868" t="e">
        <f t="shared" si="167"/>
        <v>#DIV/0!</v>
      </c>
      <c r="E8868" t="e">
        <f>Table2[[#This Row],[Return]]</f>
        <v>#VALUE!</v>
      </c>
      <c r="F8868">
        <v>8866</v>
      </c>
      <c r="G8868">
        <f t="shared" ca="1" si="166"/>
        <v>-1.0427502664642787E-2</v>
      </c>
    </row>
    <row r="8869" spans="2:7" x14ac:dyDescent="0.2">
      <c r="B8869" s="149"/>
      <c r="C8869" s="61"/>
      <c r="D8869" t="e">
        <f t="shared" si="167"/>
        <v>#DIV/0!</v>
      </c>
      <c r="E8869" t="e">
        <f>Table2[[#This Row],[Return]]</f>
        <v>#VALUE!</v>
      </c>
      <c r="F8869">
        <v>8867</v>
      </c>
      <c r="G8869">
        <f t="shared" ca="1" si="166"/>
        <v>-4.5958626831046456E-2</v>
      </c>
    </row>
    <row r="8870" spans="2:7" x14ac:dyDescent="0.2">
      <c r="B8870" s="149"/>
      <c r="C8870" s="61"/>
      <c r="D8870" t="e">
        <f t="shared" si="167"/>
        <v>#DIV/0!</v>
      </c>
      <c r="E8870" t="e">
        <f>Table2[[#This Row],[Return]]</f>
        <v>#VALUE!</v>
      </c>
      <c r="F8870">
        <v>8868</v>
      </c>
      <c r="G8870">
        <f t="shared" ca="1" si="166"/>
        <v>-3.9627959154168467E-2</v>
      </c>
    </row>
    <row r="8871" spans="2:7" x14ac:dyDescent="0.2">
      <c r="B8871" s="149"/>
      <c r="C8871" s="61"/>
      <c r="D8871" t="e">
        <f t="shared" si="167"/>
        <v>#DIV/0!</v>
      </c>
      <c r="E8871" t="e">
        <f>Table2[[#This Row],[Return]]</f>
        <v>#VALUE!</v>
      </c>
      <c r="F8871">
        <v>8869</v>
      </c>
      <c r="G8871">
        <f t="shared" ca="1" si="166"/>
        <v>-4.5005212096633348E-3</v>
      </c>
    </row>
    <row r="8872" spans="2:7" x14ac:dyDescent="0.2">
      <c r="B8872" s="149"/>
      <c r="C8872" s="61"/>
      <c r="D8872" t="e">
        <f t="shared" si="167"/>
        <v>#DIV/0!</v>
      </c>
      <c r="E8872" t="e">
        <f>Table2[[#This Row],[Return]]</f>
        <v>#VALUE!</v>
      </c>
      <c r="F8872">
        <v>8870</v>
      </c>
      <c r="G8872">
        <f t="shared" ca="1" si="166"/>
        <v>8.1242537472696469E-2</v>
      </c>
    </row>
    <row r="8873" spans="2:7" x14ac:dyDescent="0.2">
      <c r="B8873" s="149"/>
      <c r="C8873" s="61"/>
      <c r="D8873" t="e">
        <f t="shared" si="167"/>
        <v>#DIV/0!</v>
      </c>
      <c r="E8873" t="e">
        <f>Table2[[#This Row],[Return]]</f>
        <v>#VALUE!</v>
      </c>
      <c r="F8873">
        <v>8871</v>
      </c>
      <c r="G8873">
        <f t="shared" ca="1" si="166"/>
        <v>-6.0310604776144708E-2</v>
      </c>
    </row>
    <row r="8874" spans="2:7" x14ac:dyDescent="0.2">
      <c r="B8874" s="149"/>
      <c r="C8874" s="61"/>
      <c r="D8874" t="e">
        <f t="shared" si="167"/>
        <v>#DIV/0!</v>
      </c>
      <c r="E8874" t="e">
        <f>Table2[[#This Row],[Return]]</f>
        <v>#VALUE!</v>
      </c>
      <c r="F8874">
        <v>8872</v>
      </c>
      <c r="G8874">
        <f t="shared" ca="1" si="166"/>
        <v>-8.4182269116035643E-3</v>
      </c>
    </row>
    <row r="8875" spans="2:7" x14ac:dyDescent="0.2">
      <c r="B8875" s="149"/>
      <c r="C8875" s="61"/>
      <c r="D8875" t="e">
        <f t="shared" si="167"/>
        <v>#DIV/0!</v>
      </c>
      <c r="E8875" t="e">
        <f>Table2[[#This Row],[Return]]</f>
        <v>#VALUE!</v>
      </c>
      <c r="F8875">
        <v>8873</v>
      </c>
      <c r="G8875">
        <f t="shared" ca="1" si="166"/>
        <v>-0.10831282215275576</v>
      </c>
    </row>
    <row r="8876" spans="2:7" x14ac:dyDescent="0.2">
      <c r="B8876" s="149"/>
      <c r="C8876" s="61"/>
      <c r="D8876" t="e">
        <f t="shared" si="167"/>
        <v>#DIV/0!</v>
      </c>
      <c r="E8876" t="e">
        <f>Table2[[#This Row],[Return]]</f>
        <v>#VALUE!</v>
      </c>
      <c r="F8876">
        <v>8874</v>
      </c>
      <c r="G8876">
        <f t="shared" ca="1" si="166"/>
        <v>-4.3667133656732922E-2</v>
      </c>
    </row>
    <row r="8877" spans="2:7" x14ac:dyDescent="0.2">
      <c r="B8877" s="149"/>
      <c r="C8877" s="61"/>
      <c r="D8877" t="e">
        <f t="shared" si="167"/>
        <v>#DIV/0!</v>
      </c>
      <c r="E8877" t="e">
        <f>Table2[[#This Row],[Return]]</f>
        <v>#VALUE!</v>
      </c>
      <c r="F8877">
        <v>8875</v>
      </c>
      <c r="G8877">
        <f t="shared" ca="1" si="166"/>
        <v>-2.1531341677867785E-2</v>
      </c>
    </row>
    <row r="8878" spans="2:7" x14ac:dyDescent="0.2">
      <c r="B8878" s="149"/>
      <c r="C8878" s="61"/>
      <c r="D8878" t="e">
        <f t="shared" si="167"/>
        <v>#DIV/0!</v>
      </c>
      <c r="E8878" t="e">
        <f>Table2[[#This Row],[Return]]</f>
        <v>#VALUE!</v>
      </c>
      <c r="F8878">
        <v>8876</v>
      </c>
      <c r="G8878">
        <f t="shared" ca="1" si="166"/>
        <v>2.3633817603483657E-2</v>
      </c>
    </row>
    <row r="8879" spans="2:7" x14ac:dyDescent="0.2">
      <c r="B8879" s="149"/>
      <c r="C8879" s="61"/>
      <c r="D8879" t="e">
        <f t="shared" si="167"/>
        <v>#DIV/0!</v>
      </c>
      <c r="E8879" t="e">
        <f>Table2[[#This Row],[Return]]</f>
        <v>#VALUE!</v>
      </c>
      <c r="F8879">
        <v>8877</v>
      </c>
      <c r="G8879">
        <f t="shared" ca="1" si="166"/>
        <v>9.6928451960522806E-3</v>
      </c>
    </row>
    <row r="8880" spans="2:7" x14ac:dyDescent="0.2">
      <c r="B8880" s="149"/>
      <c r="C8880" s="61"/>
      <c r="D8880" t="e">
        <f t="shared" si="167"/>
        <v>#DIV/0!</v>
      </c>
      <c r="E8880" t="e">
        <f>Table2[[#This Row],[Return]]</f>
        <v>#VALUE!</v>
      </c>
      <c r="F8880">
        <v>8878</v>
      </c>
      <c r="G8880">
        <f t="shared" ca="1" si="166"/>
        <v>-2.0936124118744851E-2</v>
      </c>
    </row>
    <row r="8881" spans="2:7" x14ac:dyDescent="0.2">
      <c r="B8881" s="149"/>
      <c r="C8881" s="61"/>
      <c r="D8881" t="e">
        <f t="shared" si="167"/>
        <v>#DIV/0!</v>
      </c>
      <c r="E8881" t="e">
        <f>Table2[[#This Row],[Return]]</f>
        <v>#VALUE!</v>
      </c>
      <c r="F8881">
        <v>8879</v>
      </c>
      <c r="G8881">
        <f t="shared" ca="1" si="166"/>
        <v>1.6751790678722619E-2</v>
      </c>
    </row>
    <row r="8882" spans="2:7" x14ac:dyDescent="0.2">
      <c r="B8882" s="149"/>
      <c r="C8882" s="61"/>
      <c r="D8882" t="e">
        <f t="shared" si="167"/>
        <v>#DIV/0!</v>
      </c>
      <c r="E8882" t="e">
        <f>Table2[[#This Row],[Return]]</f>
        <v>#VALUE!</v>
      </c>
      <c r="F8882">
        <v>8880</v>
      </c>
      <c r="G8882">
        <f t="shared" ca="1" si="166"/>
        <v>2.2620713294252477E-2</v>
      </c>
    </row>
    <row r="8883" spans="2:7" x14ac:dyDescent="0.2">
      <c r="B8883" s="149"/>
      <c r="C8883" s="61"/>
      <c r="D8883" t="e">
        <f t="shared" si="167"/>
        <v>#DIV/0!</v>
      </c>
      <c r="E8883" t="e">
        <f>Table2[[#This Row],[Return]]</f>
        <v>#VALUE!</v>
      </c>
      <c r="F8883">
        <v>8881</v>
      </c>
      <c r="G8883">
        <f t="shared" ca="1" si="166"/>
        <v>1.3470476377845444E-2</v>
      </c>
    </row>
    <row r="8884" spans="2:7" x14ac:dyDescent="0.2">
      <c r="B8884" s="149"/>
      <c r="C8884" s="61"/>
      <c r="D8884" t="e">
        <f t="shared" si="167"/>
        <v>#DIV/0!</v>
      </c>
      <c r="E8884" t="e">
        <f>Table2[[#This Row],[Return]]</f>
        <v>#VALUE!</v>
      </c>
      <c r="F8884">
        <v>8882</v>
      </c>
      <c r="G8884">
        <f t="shared" ca="1" si="166"/>
        <v>3.8320305549048098E-2</v>
      </c>
    </row>
    <row r="8885" spans="2:7" x14ac:dyDescent="0.2">
      <c r="B8885" s="149"/>
      <c r="C8885" s="61"/>
      <c r="D8885" t="e">
        <f t="shared" si="167"/>
        <v>#DIV/0!</v>
      </c>
      <c r="E8885" t="e">
        <f>Table2[[#This Row],[Return]]</f>
        <v>#VALUE!</v>
      </c>
      <c r="F8885">
        <v>8883</v>
      </c>
      <c r="G8885">
        <f t="shared" ca="1" si="166"/>
        <v>2.9548158093405559E-2</v>
      </c>
    </row>
    <row r="8886" spans="2:7" x14ac:dyDescent="0.2">
      <c r="B8886" s="149"/>
      <c r="C8886" s="61"/>
      <c r="D8886" t="e">
        <f t="shared" si="167"/>
        <v>#DIV/0!</v>
      </c>
      <c r="E8886" t="e">
        <f>Table2[[#This Row],[Return]]</f>
        <v>#VALUE!</v>
      </c>
      <c r="F8886">
        <v>8884</v>
      </c>
      <c r="G8886">
        <f t="shared" ca="1" si="166"/>
        <v>-5.3626438241701421E-2</v>
      </c>
    </row>
    <row r="8887" spans="2:7" x14ac:dyDescent="0.2">
      <c r="B8887" s="149"/>
      <c r="C8887" s="61"/>
      <c r="D8887" t="e">
        <f t="shared" si="167"/>
        <v>#DIV/0!</v>
      </c>
      <c r="E8887" t="e">
        <f>Table2[[#This Row],[Return]]</f>
        <v>#VALUE!</v>
      </c>
      <c r="F8887">
        <v>8885</v>
      </c>
      <c r="G8887">
        <f t="shared" ca="1" si="166"/>
        <v>-1.3023887847877273E-2</v>
      </c>
    </row>
    <row r="8888" spans="2:7" x14ac:dyDescent="0.2">
      <c r="B8888" s="149"/>
      <c r="C8888" s="61"/>
      <c r="D8888" t="e">
        <f t="shared" si="167"/>
        <v>#DIV/0!</v>
      </c>
      <c r="E8888" t="e">
        <f>Table2[[#This Row],[Return]]</f>
        <v>#VALUE!</v>
      </c>
      <c r="F8888">
        <v>8886</v>
      </c>
      <c r="G8888">
        <f t="shared" ca="1" si="166"/>
        <v>-8.5179588689542951E-2</v>
      </c>
    </row>
    <row r="8889" spans="2:7" x14ac:dyDescent="0.2">
      <c r="B8889" s="149"/>
      <c r="C8889" s="61"/>
      <c r="D8889" t="e">
        <f t="shared" si="167"/>
        <v>#DIV/0!</v>
      </c>
      <c r="E8889" t="e">
        <f>Table2[[#This Row],[Return]]</f>
        <v>#VALUE!</v>
      </c>
      <c r="F8889">
        <v>8887</v>
      </c>
      <c r="G8889">
        <f t="shared" ca="1" si="166"/>
        <v>-3.3600029525053504E-2</v>
      </c>
    </row>
    <row r="8890" spans="2:7" x14ac:dyDescent="0.2">
      <c r="B8890" s="149"/>
      <c r="C8890" s="61"/>
      <c r="D8890" t="e">
        <f t="shared" si="167"/>
        <v>#DIV/0!</v>
      </c>
      <c r="E8890" t="e">
        <f>Table2[[#This Row],[Return]]</f>
        <v>#VALUE!</v>
      </c>
      <c r="F8890">
        <v>8888</v>
      </c>
      <c r="G8890">
        <f t="shared" ca="1" si="166"/>
        <v>1.5209254111528471E-2</v>
      </c>
    </row>
    <row r="8891" spans="2:7" x14ac:dyDescent="0.2">
      <c r="B8891" s="149"/>
      <c r="C8891" s="61"/>
      <c r="D8891" t="e">
        <f t="shared" si="167"/>
        <v>#DIV/0!</v>
      </c>
      <c r="E8891" t="e">
        <f>Table2[[#This Row],[Return]]</f>
        <v>#VALUE!</v>
      </c>
      <c r="F8891">
        <v>8889</v>
      </c>
      <c r="G8891">
        <f t="shared" ca="1" si="166"/>
        <v>2.7192325504931149E-3</v>
      </c>
    </row>
    <row r="8892" spans="2:7" x14ac:dyDescent="0.2">
      <c r="B8892" s="149"/>
      <c r="C8892" s="61"/>
      <c r="D8892" t="e">
        <f t="shared" si="167"/>
        <v>#DIV/0!</v>
      </c>
      <c r="E8892" t="e">
        <f>Table2[[#This Row],[Return]]</f>
        <v>#VALUE!</v>
      </c>
      <c r="F8892">
        <v>8890</v>
      </c>
      <c r="G8892">
        <f t="shared" ca="1" si="166"/>
        <v>3.8158853177390028E-3</v>
      </c>
    </row>
    <row r="8893" spans="2:7" x14ac:dyDescent="0.2">
      <c r="B8893" s="149"/>
      <c r="C8893" s="61"/>
      <c r="D8893" t="e">
        <f t="shared" si="167"/>
        <v>#DIV/0!</v>
      </c>
      <c r="E8893" t="e">
        <f>Table2[[#This Row],[Return]]</f>
        <v>#VALUE!</v>
      </c>
      <c r="F8893">
        <v>8891</v>
      </c>
      <c r="G8893">
        <f t="shared" ca="1" si="166"/>
        <v>2.599420380743804E-2</v>
      </c>
    </row>
    <row r="8894" spans="2:7" x14ac:dyDescent="0.2">
      <c r="B8894" s="149"/>
      <c r="C8894" s="61"/>
      <c r="D8894" t="e">
        <f t="shared" si="167"/>
        <v>#DIV/0!</v>
      </c>
      <c r="E8894" t="e">
        <f>Table2[[#This Row],[Return]]</f>
        <v>#VALUE!</v>
      </c>
      <c r="F8894">
        <v>8892</v>
      </c>
      <c r="G8894">
        <f t="shared" ca="1" si="166"/>
        <v>2.8237605259032753E-2</v>
      </c>
    </row>
    <row r="8895" spans="2:7" x14ac:dyDescent="0.2">
      <c r="B8895" s="149"/>
      <c r="C8895" s="61"/>
      <c r="D8895" t="e">
        <f t="shared" si="167"/>
        <v>#DIV/0!</v>
      </c>
      <c r="E8895" t="e">
        <f>Table2[[#This Row],[Return]]</f>
        <v>#VALUE!</v>
      </c>
      <c r="F8895">
        <v>8893</v>
      </c>
      <c r="G8895">
        <f t="shared" ca="1" si="166"/>
        <v>4.6199600006199659E-2</v>
      </c>
    </row>
    <row r="8896" spans="2:7" x14ac:dyDescent="0.2">
      <c r="B8896" s="149"/>
      <c r="C8896" s="61"/>
      <c r="D8896" t="e">
        <f t="shared" si="167"/>
        <v>#DIV/0!</v>
      </c>
      <c r="E8896" t="e">
        <f>Table2[[#This Row],[Return]]</f>
        <v>#VALUE!</v>
      </c>
      <c r="F8896">
        <v>8894</v>
      </c>
      <c r="G8896">
        <f t="shared" ca="1" si="166"/>
        <v>5.7502957090268276E-3</v>
      </c>
    </row>
    <row r="8897" spans="2:7" x14ac:dyDescent="0.2">
      <c r="B8897" s="149"/>
      <c r="C8897" s="61"/>
      <c r="D8897" t="e">
        <f t="shared" si="167"/>
        <v>#DIV/0!</v>
      </c>
      <c r="E8897" t="e">
        <f>Table2[[#This Row],[Return]]</f>
        <v>#VALUE!</v>
      </c>
      <c r="F8897">
        <v>8895</v>
      </c>
      <c r="G8897">
        <f t="shared" ca="1" si="166"/>
        <v>4.1929791047709795E-2</v>
      </c>
    </row>
    <row r="8898" spans="2:7" x14ac:dyDescent="0.2">
      <c r="B8898" s="149"/>
      <c r="C8898" s="61"/>
      <c r="D8898" t="e">
        <f t="shared" si="167"/>
        <v>#DIV/0!</v>
      </c>
      <c r="E8898" t="e">
        <f>Table2[[#This Row],[Return]]</f>
        <v>#VALUE!</v>
      </c>
      <c r="F8898">
        <v>8896</v>
      </c>
      <c r="G8898">
        <f t="shared" ca="1" si="166"/>
        <v>1.1681805065663417E-2</v>
      </c>
    </row>
    <row r="8899" spans="2:7" x14ac:dyDescent="0.2">
      <c r="B8899" s="149"/>
      <c r="C8899" s="61"/>
      <c r="D8899" t="e">
        <f t="shared" si="167"/>
        <v>#DIV/0!</v>
      </c>
      <c r="E8899" t="e">
        <f>Table2[[#This Row],[Return]]</f>
        <v>#VALUE!</v>
      </c>
      <c r="F8899">
        <v>8897</v>
      </c>
      <c r="G8899">
        <f t="shared" ref="G8899:G8962" ca="1" si="168">_xlfn.NORM.INV(RAND(),$N$5,$N$6)</f>
        <v>-1.2503298367383918E-2</v>
      </c>
    </row>
    <row r="8900" spans="2:7" x14ac:dyDescent="0.2">
      <c r="B8900" s="149"/>
      <c r="C8900" s="61"/>
      <c r="D8900" t="e">
        <f t="shared" si="167"/>
        <v>#DIV/0!</v>
      </c>
      <c r="E8900" t="e">
        <f>Table2[[#This Row],[Return]]</f>
        <v>#VALUE!</v>
      </c>
      <c r="F8900">
        <v>8898</v>
      </c>
      <c r="G8900">
        <f t="shared" ca="1" si="168"/>
        <v>1.6720780879436497E-2</v>
      </c>
    </row>
    <row r="8901" spans="2:7" x14ac:dyDescent="0.2">
      <c r="B8901" s="149"/>
      <c r="C8901" s="61"/>
      <c r="D8901" t="e">
        <f t="shared" si="167"/>
        <v>#DIV/0!</v>
      </c>
      <c r="E8901" t="e">
        <f>Table2[[#This Row],[Return]]</f>
        <v>#VALUE!</v>
      </c>
      <c r="F8901">
        <v>8899</v>
      </c>
      <c r="G8901">
        <f t="shared" ca="1" si="168"/>
        <v>4.0168642569172006E-2</v>
      </c>
    </row>
    <row r="8902" spans="2:7" x14ac:dyDescent="0.2">
      <c r="B8902" s="149"/>
      <c r="C8902" s="61"/>
      <c r="D8902" t="e">
        <f t="shared" si="167"/>
        <v>#DIV/0!</v>
      </c>
      <c r="E8902" t="e">
        <f>Table2[[#This Row],[Return]]</f>
        <v>#VALUE!</v>
      </c>
      <c r="F8902">
        <v>8900</v>
      </c>
      <c r="G8902">
        <f t="shared" ca="1" si="168"/>
        <v>-8.7714049115343567E-3</v>
      </c>
    </row>
    <row r="8903" spans="2:7" x14ac:dyDescent="0.2">
      <c r="B8903" s="149"/>
      <c r="C8903" s="61"/>
      <c r="D8903" t="e">
        <f t="shared" si="167"/>
        <v>#DIV/0!</v>
      </c>
      <c r="E8903" t="e">
        <f>Table2[[#This Row],[Return]]</f>
        <v>#VALUE!</v>
      </c>
      <c r="F8903">
        <v>8901</v>
      </c>
      <c r="G8903">
        <f t="shared" ca="1" si="168"/>
        <v>-3.5517737452179177E-2</v>
      </c>
    </row>
    <row r="8904" spans="2:7" x14ac:dyDescent="0.2">
      <c r="B8904" s="149"/>
      <c r="C8904" s="61"/>
      <c r="D8904" t="e">
        <f t="shared" si="167"/>
        <v>#DIV/0!</v>
      </c>
      <c r="E8904" t="e">
        <f>Table2[[#This Row],[Return]]</f>
        <v>#VALUE!</v>
      </c>
      <c r="F8904">
        <v>8902</v>
      </c>
      <c r="G8904">
        <f t="shared" ca="1" si="168"/>
        <v>5.8997665861606494E-3</v>
      </c>
    </row>
    <row r="8905" spans="2:7" x14ac:dyDescent="0.2">
      <c r="B8905" s="149"/>
      <c r="C8905" s="61"/>
      <c r="D8905" t="e">
        <f t="shared" si="167"/>
        <v>#DIV/0!</v>
      </c>
      <c r="E8905" t="e">
        <f>Table2[[#This Row],[Return]]</f>
        <v>#VALUE!</v>
      </c>
      <c r="F8905">
        <v>8903</v>
      </c>
      <c r="G8905">
        <f t="shared" ca="1" si="168"/>
        <v>-5.0880686158615726E-2</v>
      </c>
    </row>
    <row r="8906" spans="2:7" x14ac:dyDescent="0.2">
      <c r="B8906" s="149"/>
      <c r="C8906" s="61"/>
      <c r="D8906" t="e">
        <f t="shared" si="167"/>
        <v>#DIV/0!</v>
      </c>
      <c r="E8906" t="e">
        <f>Table2[[#This Row],[Return]]</f>
        <v>#VALUE!</v>
      </c>
      <c r="F8906">
        <v>8904</v>
      </c>
      <c r="G8906">
        <f t="shared" ca="1" si="168"/>
        <v>-1.5037746368152002E-3</v>
      </c>
    </row>
    <row r="8907" spans="2:7" x14ac:dyDescent="0.2">
      <c r="B8907" s="149"/>
      <c r="C8907" s="61"/>
      <c r="D8907" t="e">
        <f t="shared" si="167"/>
        <v>#DIV/0!</v>
      </c>
      <c r="E8907" t="e">
        <f>Table2[[#This Row],[Return]]</f>
        <v>#VALUE!</v>
      </c>
      <c r="F8907">
        <v>8905</v>
      </c>
      <c r="G8907">
        <f t="shared" ca="1" si="168"/>
        <v>3.699016457260073E-2</v>
      </c>
    </row>
    <row r="8908" spans="2:7" x14ac:dyDescent="0.2">
      <c r="B8908" s="149"/>
      <c r="C8908" s="61"/>
      <c r="D8908" t="e">
        <f t="shared" si="167"/>
        <v>#DIV/0!</v>
      </c>
      <c r="E8908" t="e">
        <f>Table2[[#This Row],[Return]]</f>
        <v>#VALUE!</v>
      </c>
      <c r="F8908">
        <v>8906</v>
      </c>
      <c r="G8908">
        <f t="shared" ca="1" si="168"/>
        <v>-1.5973292434984146E-2</v>
      </c>
    </row>
    <row r="8909" spans="2:7" x14ac:dyDescent="0.2">
      <c r="B8909" s="149"/>
      <c r="C8909" s="61"/>
      <c r="D8909" t="e">
        <f t="shared" si="167"/>
        <v>#DIV/0!</v>
      </c>
      <c r="E8909" t="e">
        <f>Table2[[#This Row],[Return]]</f>
        <v>#VALUE!</v>
      </c>
      <c r="F8909">
        <v>8907</v>
      </c>
      <c r="G8909">
        <f t="shared" ca="1" si="168"/>
        <v>1.0096079767378944E-2</v>
      </c>
    </row>
    <row r="8910" spans="2:7" x14ac:dyDescent="0.2">
      <c r="B8910" s="149"/>
      <c r="C8910" s="61"/>
      <c r="D8910" t="e">
        <f t="shared" si="167"/>
        <v>#DIV/0!</v>
      </c>
      <c r="E8910" t="e">
        <f>Table2[[#This Row],[Return]]</f>
        <v>#VALUE!</v>
      </c>
      <c r="F8910">
        <v>8908</v>
      </c>
      <c r="G8910">
        <f t="shared" ca="1" si="168"/>
        <v>6.1774855658197278E-2</v>
      </c>
    </row>
    <row r="8911" spans="2:7" x14ac:dyDescent="0.2">
      <c r="B8911" s="149"/>
      <c r="C8911" s="61"/>
      <c r="D8911" t="e">
        <f t="shared" si="167"/>
        <v>#DIV/0!</v>
      </c>
      <c r="E8911" t="e">
        <f>Table2[[#This Row],[Return]]</f>
        <v>#VALUE!</v>
      </c>
      <c r="F8911">
        <v>8909</v>
      </c>
      <c r="G8911">
        <f t="shared" ca="1" si="168"/>
        <v>4.1924704465517777E-2</v>
      </c>
    </row>
    <row r="8912" spans="2:7" x14ac:dyDescent="0.2">
      <c r="B8912" s="149"/>
      <c r="C8912" s="61"/>
      <c r="D8912" t="e">
        <f t="shared" si="167"/>
        <v>#DIV/0!</v>
      </c>
      <c r="E8912" t="e">
        <f>Table2[[#This Row],[Return]]</f>
        <v>#VALUE!</v>
      </c>
      <c r="F8912">
        <v>8910</v>
      </c>
      <c r="G8912">
        <f t="shared" ca="1" si="168"/>
        <v>4.789433351821365E-2</v>
      </c>
    </row>
    <row r="8913" spans="2:7" x14ac:dyDescent="0.2">
      <c r="B8913" s="149"/>
      <c r="C8913" s="61"/>
      <c r="D8913" t="e">
        <f t="shared" si="167"/>
        <v>#DIV/0!</v>
      </c>
      <c r="E8913" t="e">
        <f>Table2[[#This Row],[Return]]</f>
        <v>#VALUE!</v>
      </c>
      <c r="F8913">
        <v>8911</v>
      </c>
      <c r="G8913">
        <f t="shared" ca="1" si="168"/>
        <v>2.4168570414331353E-3</v>
      </c>
    </row>
    <row r="8914" spans="2:7" x14ac:dyDescent="0.2">
      <c r="B8914" s="149"/>
      <c r="C8914" s="61"/>
      <c r="D8914" t="e">
        <f t="shared" ref="D8914:D8977" si="169">(C8914-C8915)/C8915</f>
        <v>#DIV/0!</v>
      </c>
      <c r="E8914" t="e">
        <f>Table2[[#This Row],[Return]]</f>
        <v>#VALUE!</v>
      </c>
      <c r="F8914">
        <v>8912</v>
      </c>
      <c r="G8914">
        <f t="shared" ca="1" si="168"/>
        <v>1.3468119113377397E-2</v>
      </c>
    </row>
    <row r="8915" spans="2:7" x14ac:dyDescent="0.2">
      <c r="B8915" s="149"/>
      <c r="C8915" s="61"/>
      <c r="D8915" t="e">
        <f t="shared" si="169"/>
        <v>#DIV/0!</v>
      </c>
      <c r="E8915" t="e">
        <f>Table2[[#This Row],[Return]]</f>
        <v>#VALUE!</v>
      </c>
      <c r="F8915">
        <v>8913</v>
      </c>
      <c r="G8915">
        <f t="shared" ca="1" si="168"/>
        <v>-1.1472004716457877E-3</v>
      </c>
    </row>
    <row r="8916" spans="2:7" x14ac:dyDescent="0.2">
      <c r="B8916" s="149"/>
      <c r="C8916" s="61"/>
      <c r="D8916" t="e">
        <f t="shared" si="169"/>
        <v>#DIV/0!</v>
      </c>
      <c r="E8916" t="e">
        <f>Table2[[#This Row],[Return]]</f>
        <v>#VALUE!</v>
      </c>
      <c r="F8916">
        <v>8914</v>
      </c>
      <c r="G8916">
        <f t="shared" ca="1" si="168"/>
        <v>1.3701148990470428E-2</v>
      </c>
    </row>
    <row r="8917" spans="2:7" x14ac:dyDescent="0.2">
      <c r="B8917" s="149"/>
      <c r="C8917" s="61"/>
      <c r="D8917" t="e">
        <f t="shared" si="169"/>
        <v>#DIV/0!</v>
      </c>
      <c r="E8917" t="e">
        <f>Table2[[#This Row],[Return]]</f>
        <v>#VALUE!</v>
      </c>
      <c r="F8917">
        <v>8915</v>
      </c>
      <c r="G8917">
        <f t="shared" ca="1" si="168"/>
        <v>2.0004253642108717E-3</v>
      </c>
    </row>
    <row r="8918" spans="2:7" x14ac:dyDescent="0.2">
      <c r="B8918" s="149"/>
      <c r="C8918" s="61"/>
      <c r="D8918" t="e">
        <f t="shared" si="169"/>
        <v>#DIV/0!</v>
      </c>
      <c r="E8918" t="e">
        <f>Table2[[#This Row],[Return]]</f>
        <v>#VALUE!</v>
      </c>
      <c r="F8918">
        <v>8916</v>
      </c>
      <c r="G8918">
        <f t="shared" ca="1" si="168"/>
        <v>-2.2896913073465861E-3</v>
      </c>
    </row>
    <row r="8919" spans="2:7" x14ac:dyDescent="0.2">
      <c r="B8919" s="149"/>
      <c r="C8919" s="61"/>
      <c r="D8919" t="e">
        <f t="shared" si="169"/>
        <v>#DIV/0!</v>
      </c>
      <c r="E8919" t="e">
        <f>Table2[[#This Row],[Return]]</f>
        <v>#VALUE!</v>
      </c>
      <c r="F8919">
        <v>8917</v>
      </c>
      <c r="G8919">
        <f t="shared" ca="1" si="168"/>
        <v>1.5934334148257553E-2</v>
      </c>
    </row>
    <row r="8920" spans="2:7" x14ac:dyDescent="0.2">
      <c r="B8920" s="149"/>
      <c r="C8920" s="61"/>
      <c r="D8920" t="e">
        <f t="shared" si="169"/>
        <v>#DIV/0!</v>
      </c>
      <c r="E8920" t="e">
        <f>Table2[[#This Row],[Return]]</f>
        <v>#VALUE!</v>
      </c>
      <c r="F8920">
        <v>8918</v>
      </c>
      <c r="G8920">
        <f t="shared" ca="1" si="168"/>
        <v>2.2381292915682156E-2</v>
      </c>
    </row>
    <row r="8921" spans="2:7" x14ac:dyDescent="0.2">
      <c r="B8921" s="149"/>
      <c r="C8921" s="61"/>
      <c r="D8921" t="e">
        <f t="shared" si="169"/>
        <v>#DIV/0!</v>
      </c>
      <c r="E8921" t="e">
        <f>Table2[[#This Row],[Return]]</f>
        <v>#VALUE!</v>
      </c>
      <c r="F8921">
        <v>8919</v>
      </c>
      <c r="G8921">
        <f t="shared" ca="1" si="168"/>
        <v>-9.8513509874073747E-3</v>
      </c>
    </row>
    <row r="8922" spans="2:7" x14ac:dyDescent="0.2">
      <c r="B8922" s="149"/>
      <c r="C8922" s="61"/>
      <c r="D8922" t="e">
        <f t="shared" si="169"/>
        <v>#DIV/0!</v>
      </c>
      <c r="E8922" t="e">
        <f>Table2[[#This Row],[Return]]</f>
        <v>#VALUE!</v>
      </c>
      <c r="F8922">
        <v>8920</v>
      </c>
      <c r="G8922">
        <f t="shared" ca="1" si="168"/>
        <v>-6.2770177150854145E-2</v>
      </c>
    </row>
    <row r="8923" spans="2:7" x14ac:dyDescent="0.2">
      <c r="B8923" s="149"/>
      <c r="C8923" s="61"/>
      <c r="D8923" t="e">
        <f t="shared" si="169"/>
        <v>#DIV/0!</v>
      </c>
      <c r="E8923" t="e">
        <f>Table2[[#This Row],[Return]]</f>
        <v>#VALUE!</v>
      </c>
      <c r="F8923">
        <v>8921</v>
      </c>
      <c r="G8923">
        <f t="shared" ca="1" si="168"/>
        <v>-2.6620631212595905E-2</v>
      </c>
    </row>
    <row r="8924" spans="2:7" x14ac:dyDescent="0.2">
      <c r="B8924" s="149"/>
      <c r="C8924" s="61"/>
      <c r="D8924" t="e">
        <f t="shared" si="169"/>
        <v>#DIV/0!</v>
      </c>
      <c r="E8924" t="e">
        <f>Table2[[#This Row],[Return]]</f>
        <v>#VALUE!</v>
      </c>
      <c r="F8924">
        <v>8922</v>
      </c>
      <c r="G8924">
        <f t="shared" ca="1" si="168"/>
        <v>-2.7366735223043153E-2</v>
      </c>
    </row>
    <row r="8925" spans="2:7" x14ac:dyDescent="0.2">
      <c r="B8925" s="149"/>
      <c r="C8925" s="61"/>
      <c r="D8925" t="e">
        <f t="shared" si="169"/>
        <v>#DIV/0!</v>
      </c>
      <c r="E8925" t="e">
        <f>Table2[[#This Row],[Return]]</f>
        <v>#VALUE!</v>
      </c>
      <c r="F8925">
        <v>8923</v>
      </c>
      <c r="G8925">
        <f t="shared" ca="1" si="168"/>
        <v>-5.4629819205572845E-3</v>
      </c>
    </row>
    <row r="8926" spans="2:7" x14ac:dyDescent="0.2">
      <c r="B8926" s="149"/>
      <c r="C8926" s="61"/>
      <c r="D8926" t="e">
        <f t="shared" si="169"/>
        <v>#DIV/0!</v>
      </c>
      <c r="E8926" t="e">
        <f>Table2[[#This Row],[Return]]</f>
        <v>#VALUE!</v>
      </c>
      <c r="F8926">
        <v>8924</v>
      </c>
      <c r="G8926">
        <f t="shared" ca="1" si="168"/>
        <v>-3.4962288001331554E-2</v>
      </c>
    </row>
    <row r="8927" spans="2:7" x14ac:dyDescent="0.2">
      <c r="B8927" s="149"/>
      <c r="C8927" s="61"/>
      <c r="D8927" t="e">
        <f t="shared" si="169"/>
        <v>#DIV/0!</v>
      </c>
      <c r="E8927" t="e">
        <f>Table2[[#This Row],[Return]]</f>
        <v>#VALUE!</v>
      </c>
      <c r="F8927">
        <v>8925</v>
      </c>
      <c r="G8927">
        <f t="shared" ca="1" si="168"/>
        <v>-9.4728056626989365E-3</v>
      </c>
    </row>
    <row r="8928" spans="2:7" x14ac:dyDescent="0.2">
      <c r="B8928" s="149"/>
      <c r="C8928" s="61"/>
      <c r="D8928" t="e">
        <f t="shared" si="169"/>
        <v>#DIV/0!</v>
      </c>
      <c r="E8928" t="e">
        <f>Table2[[#This Row],[Return]]</f>
        <v>#VALUE!</v>
      </c>
      <c r="F8928">
        <v>8926</v>
      </c>
      <c r="G8928">
        <f t="shared" ca="1" si="168"/>
        <v>2.0506264906939024E-2</v>
      </c>
    </row>
    <row r="8929" spans="2:7" x14ac:dyDescent="0.2">
      <c r="B8929" s="149"/>
      <c r="C8929" s="61"/>
      <c r="D8929" t="e">
        <f t="shared" si="169"/>
        <v>#DIV/0!</v>
      </c>
      <c r="E8929" t="e">
        <f>Table2[[#This Row],[Return]]</f>
        <v>#VALUE!</v>
      </c>
      <c r="F8929">
        <v>8927</v>
      </c>
      <c r="G8929">
        <f t="shared" ca="1" si="168"/>
        <v>-9.9526773543345964E-3</v>
      </c>
    </row>
    <row r="8930" spans="2:7" x14ac:dyDescent="0.2">
      <c r="B8930" s="149"/>
      <c r="C8930" s="61"/>
      <c r="D8930" t="e">
        <f t="shared" si="169"/>
        <v>#DIV/0!</v>
      </c>
      <c r="E8930" t="e">
        <f>Table2[[#This Row],[Return]]</f>
        <v>#VALUE!</v>
      </c>
      <c r="F8930">
        <v>8928</v>
      </c>
      <c r="G8930">
        <f t="shared" ca="1" si="168"/>
        <v>5.6619502891470885E-2</v>
      </c>
    </row>
    <row r="8931" spans="2:7" x14ac:dyDescent="0.2">
      <c r="B8931" s="149"/>
      <c r="C8931" s="61"/>
      <c r="D8931" t="e">
        <f t="shared" si="169"/>
        <v>#DIV/0!</v>
      </c>
      <c r="E8931" t="e">
        <f>Table2[[#This Row],[Return]]</f>
        <v>#VALUE!</v>
      </c>
      <c r="F8931">
        <v>8929</v>
      </c>
      <c r="G8931">
        <f t="shared" ca="1" si="168"/>
        <v>3.7380933212115245E-3</v>
      </c>
    </row>
    <row r="8932" spans="2:7" x14ac:dyDescent="0.2">
      <c r="B8932" s="149"/>
      <c r="C8932" s="61"/>
      <c r="D8932" t="e">
        <f t="shared" si="169"/>
        <v>#DIV/0!</v>
      </c>
      <c r="E8932" t="e">
        <f>Table2[[#This Row],[Return]]</f>
        <v>#VALUE!</v>
      </c>
      <c r="F8932">
        <v>8930</v>
      </c>
      <c r="G8932">
        <f t="shared" ca="1" si="168"/>
        <v>1.567343025193129E-2</v>
      </c>
    </row>
    <row r="8933" spans="2:7" x14ac:dyDescent="0.2">
      <c r="B8933" s="149"/>
      <c r="C8933" s="61"/>
      <c r="D8933" t="e">
        <f t="shared" si="169"/>
        <v>#DIV/0!</v>
      </c>
      <c r="E8933" t="e">
        <f>Table2[[#This Row],[Return]]</f>
        <v>#VALUE!</v>
      </c>
      <c r="F8933">
        <v>8931</v>
      </c>
      <c r="G8933">
        <f t="shared" ca="1" si="168"/>
        <v>-1.3958524444238878E-2</v>
      </c>
    </row>
    <row r="8934" spans="2:7" x14ac:dyDescent="0.2">
      <c r="B8934" s="149"/>
      <c r="C8934" s="61"/>
      <c r="D8934" t="e">
        <f t="shared" si="169"/>
        <v>#DIV/0!</v>
      </c>
      <c r="E8934" t="e">
        <f>Table2[[#This Row],[Return]]</f>
        <v>#VALUE!</v>
      </c>
      <c r="F8934">
        <v>8932</v>
      </c>
      <c r="G8934">
        <f t="shared" ca="1" si="168"/>
        <v>-1.2824227055604162E-3</v>
      </c>
    </row>
    <row r="8935" spans="2:7" x14ac:dyDescent="0.2">
      <c r="B8935" s="149"/>
      <c r="C8935" s="61"/>
      <c r="D8935" t="e">
        <f t="shared" si="169"/>
        <v>#DIV/0!</v>
      </c>
      <c r="E8935" t="e">
        <f>Table2[[#This Row],[Return]]</f>
        <v>#VALUE!</v>
      </c>
      <c r="F8935">
        <v>8933</v>
      </c>
      <c r="G8935">
        <f t="shared" ca="1" si="168"/>
        <v>-3.1669287237174423E-2</v>
      </c>
    </row>
    <row r="8936" spans="2:7" x14ac:dyDescent="0.2">
      <c r="B8936" s="149"/>
      <c r="C8936" s="61"/>
      <c r="D8936" t="e">
        <f t="shared" si="169"/>
        <v>#DIV/0!</v>
      </c>
      <c r="E8936" t="e">
        <f>Table2[[#This Row],[Return]]</f>
        <v>#VALUE!</v>
      </c>
      <c r="F8936">
        <v>8934</v>
      </c>
      <c r="G8936">
        <f t="shared" ca="1" si="168"/>
        <v>5.094847169753907E-2</v>
      </c>
    </row>
    <row r="8937" spans="2:7" x14ac:dyDescent="0.2">
      <c r="B8937" s="149"/>
      <c r="C8937" s="61"/>
      <c r="D8937" t="e">
        <f t="shared" si="169"/>
        <v>#DIV/0!</v>
      </c>
      <c r="E8937" t="e">
        <f>Table2[[#This Row],[Return]]</f>
        <v>#VALUE!</v>
      </c>
      <c r="F8937">
        <v>8935</v>
      </c>
      <c r="G8937">
        <f t="shared" ca="1" si="168"/>
        <v>-1.7020316231733456E-2</v>
      </c>
    </row>
    <row r="8938" spans="2:7" x14ac:dyDescent="0.2">
      <c r="B8938" s="149"/>
      <c r="C8938" s="61"/>
      <c r="D8938" t="e">
        <f t="shared" si="169"/>
        <v>#DIV/0!</v>
      </c>
      <c r="E8938" t="e">
        <f>Table2[[#This Row],[Return]]</f>
        <v>#VALUE!</v>
      </c>
      <c r="F8938">
        <v>8936</v>
      </c>
      <c r="G8938">
        <f t="shared" ca="1" si="168"/>
        <v>3.1407265749808275E-2</v>
      </c>
    </row>
    <row r="8939" spans="2:7" x14ac:dyDescent="0.2">
      <c r="B8939" s="149"/>
      <c r="C8939" s="61"/>
      <c r="D8939" t="e">
        <f t="shared" si="169"/>
        <v>#DIV/0!</v>
      </c>
      <c r="E8939" t="e">
        <f>Table2[[#This Row],[Return]]</f>
        <v>#VALUE!</v>
      </c>
      <c r="F8939">
        <v>8937</v>
      </c>
      <c r="G8939">
        <f t="shared" ca="1" si="168"/>
        <v>-1.2992625457027415E-2</v>
      </c>
    </row>
    <row r="8940" spans="2:7" x14ac:dyDescent="0.2">
      <c r="B8940" s="149"/>
      <c r="C8940" s="61"/>
      <c r="D8940" t="e">
        <f t="shared" si="169"/>
        <v>#DIV/0!</v>
      </c>
      <c r="E8940" t="e">
        <f>Table2[[#This Row],[Return]]</f>
        <v>#VALUE!</v>
      </c>
      <c r="F8940">
        <v>8938</v>
      </c>
      <c r="G8940">
        <f t="shared" ca="1" si="168"/>
        <v>-4.1640082441530106E-2</v>
      </c>
    </row>
    <row r="8941" spans="2:7" x14ac:dyDescent="0.2">
      <c r="B8941" s="149"/>
      <c r="C8941" s="61"/>
      <c r="D8941" t="e">
        <f t="shared" si="169"/>
        <v>#DIV/0!</v>
      </c>
      <c r="E8941" t="e">
        <f>Table2[[#This Row],[Return]]</f>
        <v>#VALUE!</v>
      </c>
      <c r="F8941">
        <v>8939</v>
      </c>
      <c r="G8941">
        <f t="shared" ca="1" si="168"/>
        <v>-1.2588645162805329E-2</v>
      </c>
    </row>
    <row r="8942" spans="2:7" x14ac:dyDescent="0.2">
      <c r="B8942" s="149"/>
      <c r="C8942" s="61"/>
      <c r="D8942" t="e">
        <f t="shared" si="169"/>
        <v>#DIV/0!</v>
      </c>
      <c r="E8942" t="e">
        <f>Table2[[#This Row],[Return]]</f>
        <v>#VALUE!</v>
      </c>
      <c r="F8942">
        <v>8940</v>
      </c>
      <c r="G8942">
        <f t="shared" ca="1" si="168"/>
        <v>-9.4493128801637887E-3</v>
      </c>
    </row>
    <row r="8943" spans="2:7" x14ac:dyDescent="0.2">
      <c r="B8943" s="149"/>
      <c r="C8943" s="61"/>
      <c r="D8943" t="e">
        <f t="shared" si="169"/>
        <v>#DIV/0!</v>
      </c>
      <c r="E8943" t="e">
        <f>Table2[[#This Row],[Return]]</f>
        <v>#VALUE!</v>
      </c>
      <c r="F8943">
        <v>8941</v>
      </c>
      <c r="G8943">
        <f t="shared" ca="1" si="168"/>
        <v>3.778108378949116E-2</v>
      </c>
    </row>
    <row r="8944" spans="2:7" x14ac:dyDescent="0.2">
      <c r="B8944" s="149"/>
      <c r="C8944" s="61"/>
      <c r="D8944" t="e">
        <f t="shared" si="169"/>
        <v>#DIV/0!</v>
      </c>
      <c r="E8944" t="e">
        <f>Table2[[#This Row],[Return]]</f>
        <v>#VALUE!</v>
      </c>
      <c r="F8944">
        <v>8942</v>
      </c>
      <c r="G8944">
        <f t="shared" ca="1" si="168"/>
        <v>2.4806561110589813E-2</v>
      </c>
    </row>
    <row r="8945" spans="2:7" x14ac:dyDescent="0.2">
      <c r="B8945" s="149"/>
      <c r="C8945" s="61"/>
      <c r="D8945" t="e">
        <f t="shared" si="169"/>
        <v>#DIV/0!</v>
      </c>
      <c r="E8945" t="e">
        <f>Table2[[#This Row],[Return]]</f>
        <v>#VALUE!</v>
      </c>
      <c r="F8945">
        <v>8943</v>
      </c>
      <c r="G8945">
        <f t="shared" ca="1" si="168"/>
        <v>-2.4408887530390951E-2</v>
      </c>
    </row>
    <row r="8946" spans="2:7" x14ac:dyDescent="0.2">
      <c r="B8946" s="149"/>
      <c r="C8946" s="61"/>
      <c r="D8946" t="e">
        <f t="shared" si="169"/>
        <v>#DIV/0!</v>
      </c>
      <c r="E8946" t="e">
        <f>Table2[[#This Row],[Return]]</f>
        <v>#VALUE!</v>
      </c>
      <c r="F8946">
        <v>8944</v>
      </c>
      <c r="G8946">
        <f t="shared" ca="1" si="168"/>
        <v>-2.5581900329809795E-2</v>
      </c>
    </row>
    <row r="8947" spans="2:7" x14ac:dyDescent="0.2">
      <c r="B8947" s="149"/>
      <c r="C8947" s="61"/>
      <c r="D8947" t="e">
        <f t="shared" si="169"/>
        <v>#DIV/0!</v>
      </c>
      <c r="E8947" t="e">
        <f>Table2[[#This Row],[Return]]</f>
        <v>#VALUE!</v>
      </c>
      <c r="F8947">
        <v>8945</v>
      </c>
      <c r="G8947">
        <f t="shared" ca="1" si="168"/>
        <v>2.0858167664251845E-3</v>
      </c>
    </row>
    <row r="8948" spans="2:7" x14ac:dyDescent="0.2">
      <c r="B8948" s="149"/>
      <c r="C8948" s="61"/>
      <c r="D8948" t="e">
        <f t="shared" si="169"/>
        <v>#DIV/0!</v>
      </c>
      <c r="E8948" t="e">
        <f>Table2[[#This Row],[Return]]</f>
        <v>#VALUE!</v>
      </c>
      <c r="F8948">
        <v>8946</v>
      </c>
      <c r="G8948">
        <f t="shared" ca="1" si="168"/>
        <v>5.0484701402154893E-2</v>
      </c>
    </row>
    <row r="8949" spans="2:7" x14ac:dyDescent="0.2">
      <c r="B8949" s="149"/>
      <c r="C8949" s="61"/>
      <c r="D8949" t="e">
        <f t="shared" si="169"/>
        <v>#DIV/0!</v>
      </c>
      <c r="E8949" t="e">
        <f>Table2[[#This Row],[Return]]</f>
        <v>#VALUE!</v>
      </c>
      <c r="F8949">
        <v>8947</v>
      </c>
      <c r="G8949">
        <f t="shared" ca="1" si="168"/>
        <v>-1.3414223519045594E-2</v>
      </c>
    </row>
    <row r="8950" spans="2:7" x14ac:dyDescent="0.2">
      <c r="B8950" s="149"/>
      <c r="C8950" s="61"/>
      <c r="D8950" t="e">
        <f t="shared" si="169"/>
        <v>#DIV/0!</v>
      </c>
      <c r="E8950" t="e">
        <f>Table2[[#This Row],[Return]]</f>
        <v>#VALUE!</v>
      </c>
      <c r="F8950">
        <v>8948</v>
      </c>
      <c r="G8950">
        <f t="shared" ca="1" si="168"/>
        <v>4.9053742637771222E-3</v>
      </c>
    </row>
    <row r="8951" spans="2:7" x14ac:dyDescent="0.2">
      <c r="B8951" s="149"/>
      <c r="C8951" s="61"/>
      <c r="D8951" t="e">
        <f t="shared" si="169"/>
        <v>#DIV/0!</v>
      </c>
      <c r="E8951" t="e">
        <f>Table2[[#This Row],[Return]]</f>
        <v>#VALUE!</v>
      </c>
      <c r="F8951">
        <v>8949</v>
      </c>
      <c r="G8951">
        <f t="shared" ca="1" si="168"/>
        <v>-5.2199515473569165E-2</v>
      </c>
    </row>
    <row r="8952" spans="2:7" x14ac:dyDescent="0.2">
      <c r="B8952" s="149"/>
      <c r="C8952" s="61"/>
      <c r="D8952" t="e">
        <f t="shared" si="169"/>
        <v>#DIV/0!</v>
      </c>
      <c r="E8952" t="e">
        <f>Table2[[#This Row],[Return]]</f>
        <v>#VALUE!</v>
      </c>
      <c r="F8952">
        <v>8950</v>
      </c>
      <c r="G8952">
        <f t="shared" ca="1" si="168"/>
        <v>7.2392678199899696E-2</v>
      </c>
    </row>
    <row r="8953" spans="2:7" x14ac:dyDescent="0.2">
      <c r="B8953" s="149"/>
      <c r="C8953" s="61"/>
      <c r="D8953" t="e">
        <f t="shared" si="169"/>
        <v>#DIV/0!</v>
      </c>
      <c r="E8953" t="e">
        <f>Table2[[#This Row],[Return]]</f>
        <v>#VALUE!</v>
      </c>
      <c r="F8953">
        <v>8951</v>
      </c>
      <c r="G8953">
        <f t="shared" ca="1" si="168"/>
        <v>3.1608413728085233E-2</v>
      </c>
    </row>
    <row r="8954" spans="2:7" x14ac:dyDescent="0.2">
      <c r="B8954" s="149"/>
      <c r="C8954" s="61"/>
      <c r="D8954" t="e">
        <f t="shared" si="169"/>
        <v>#DIV/0!</v>
      </c>
      <c r="E8954" t="e">
        <f>Table2[[#This Row],[Return]]</f>
        <v>#VALUE!</v>
      </c>
      <c r="F8954">
        <v>8952</v>
      </c>
      <c r="G8954">
        <f t="shared" ca="1" si="168"/>
        <v>-5.1813651756157597E-2</v>
      </c>
    </row>
    <row r="8955" spans="2:7" x14ac:dyDescent="0.2">
      <c r="B8955" s="149"/>
      <c r="C8955" s="61"/>
      <c r="D8955" t="e">
        <f t="shared" si="169"/>
        <v>#DIV/0!</v>
      </c>
      <c r="E8955" t="e">
        <f>Table2[[#This Row],[Return]]</f>
        <v>#VALUE!</v>
      </c>
      <c r="F8955">
        <v>8953</v>
      </c>
      <c r="G8955">
        <f t="shared" ca="1" si="168"/>
        <v>1.5723932224813303E-2</v>
      </c>
    </row>
    <row r="8956" spans="2:7" x14ac:dyDescent="0.2">
      <c r="B8956" s="149"/>
      <c r="C8956" s="61"/>
      <c r="D8956" t="e">
        <f t="shared" si="169"/>
        <v>#DIV/0!</v>
      </c>
      <c r="E8956" t="e">
        <f>Table2[[#This Row],[Return]]</f>
        <v>#VALUE!</v>
      </c>
      <c r="F8956">
        <v>8954</v>
      </c>
      <c r="G8956">
        <f t="shared" ca="1" si="168"/>
        <v>1.7915291860784732E-2</v>
      </c>
    </row>
    <row r="8957" spans="2:7" x14ac:dyDescent="0.2">
      <c r="B8957" s="149"/>
      <c r="C8957" s="61"/>
      <c r="D8957" t="e">
        <f t="shared" si="169"/>
        <v>#DIV/0!</v>
      </c>
      <c r="E8957" t="e">
        <f>Table2[[#This Row],[Return]]</f>
        <v>#VALUE!</v>
      </c>
      <c r="F8957">
        <v>8955</v>
      </c>
      <c r="G8957">
        <f t="shared" ca="1" si="168"/>
        <v>1.1690007322212119E-2</v>
      </c>
    </row>
    <row r="8958" spans="2:7" x14ac:dyDescent="0.2">
      <c r="B8958" s="149"/>
      <c r="C8958" s="61"/>
      <c r="D8958" t="e">
        <f t="shared" si="169"/>
        <v>#DIV/0!</v>
      </c>
      <c r="E8958" t="e">
        <f>Table2[[#This Row],[Return]]</f>
        <v>#VALUE!</v>
      </c>
      <c r="F8958">
        <v>8956</v>
      </c>
      <c r="G8958">
        <f t="shared" ca="1" si="168"/>
        <v>-4.1649949312634875E-2</v>
      </c>
    </row>
    <row r="8959" spans="2:7" x14ac:dyDescent="0.2">
      <c r="B8959" s="149"/>
      <c r="C8959" s="61"/>
      <c r="D8959" t="e">
        <f t="shared" si="169"/>
        <v>#DIV/0!</v>
      </c>
      <c r="E8959" t="e">
        <f>Table2[[#This Row],[Return]]</f>
        <v>#VALUE!</v>
      </c>
      <c r="F8959">
        <v>8957</v>
      </c>
      <c r="G8959">
        <f t="shared" ca="1" si="168"/>
        <v>6.846249748683908E-2</v>
      </c>
    </row>
    <row r="8960" spans="2:7" x14ac:dyDescent="0.2">
      <c r="B8960" s="149"/>
      <c r="C8960" s="61"/>
      <c r="D8960" t="e">
        <f t="shared" si="169"/>
        <v>#DIV/0!</v>
      </c>
      <c r="E8960" t="e">
        <f>Table2[[#This Row],[Return]]</f>
        <v>#VALUE!</v>
      </c>
      <c r="F8960">
        <v>8958</v>
      </c>
      <c r="G8960">
        <f t="shared" ca="1" si="168"/>
        <v>-3.3992928379902289E-2</v>
      </c>
    </row>
    <row r="8961" spans="2:7" x14ac:dyDescent="0.2">
      <c r="B8961" s="149"/>
      <c r="C8961" s="61"/>
      <c r="D8961" t="e">
        <f t="shared" si="169"/>
        <v>#DIV/0!</v>
      </c>
      <c r="E8961" t="e">
        <f>Table2[[#This Row],[Return]]</f>
        <v>#VALUE!</v>
      </c>
      <c r="F8961">
        <v>8959</v>
      </c>
      <c r="G8961">
        <f t="shared" ca="1" si="168"/>
        <v>6.312893642648118E-2</v>
      </c>
    </row>
    <row r="8962" spans="2:7" x14ac:dyDescent="0.2">
      <c r="B8962" s="149"/>
      <c r="C8962" s="61"/>
      <c r="D8962" t="e">
        <f t="shared" si="169"/>
        <v>#DIV/0!</v>
      </c>
      <c r="E8962" t="e">
        <f>Table2[[#This Row],[Return]]</f>
        <v>#VALUE!</v>
      </c>
      <c r="F8962">
        <v>8960</v>
      </c>
      <c r="G8962">
        <f t="shared" ca="1" si="168"/>
        <v>-1.6517635251916317E-2</v>
      </c>
    </row>
    <row r="8963" spans="2:7" x14ac:dyDescent="0.2">
      <c r="B8963" s="149"/>
      <c r="C8963" s="61"/>
      <c r="D8963" t="e">
        <f t="shared" si="169"/>
        <v>#DIV/0!</v>
      </c>
      <c r="E8963" t="e">
        <f>Table2[[#This Row],[Return]]</f>
        <v>#VALUE!</v>
      </c>
      <c r="F8963">
        <v>8961</v>
      </c>
      <c r="G8963">
        <f t="shared" ref="G8963:G9026" ca="1" si="170">_xlfn.NORM.INV(RAND(),$N$5,$N$6)</f>
        <v>3.8059890275105618E-2</v>
      </c>
    </row>
    <row r="8964" spans="2:7" x14ac:dyDescent="0.2">
      <c r="B8964" s="149"/>
      <c r="C8964" s="61"/>
      <c r="D8964" t="e">
        <f t="shared" si="169"/>
        <v>#DIV/0!</v>
      </c>
      <c r="E8964" t="e">
        <f>Table2[[#This Row],[Return]]</f>
        <v>#VALUE!</v>
      </c>
      <c r="F8964">
        <v>8962</v>
      </c>
      <c r="G8964">
        <f t="shared" ca="1" si="170"/>
        <v>2.6746036013688329E-2</v>
      </c>
    </row>
    <row r="8965" spans="2:7" x14ac:dyDescent="0.2">
      <c r="B8965" s="149"/>
      <c r="C8965" s="61"/>
      <c r="D8965" t="e">
        <f t="shared" si="169"/>
        <v>#DIV/0!</v>
      </c>
      <c r="E8965" t="e">
        <f>Table2[[#This Row],[Return]]</f>
        <v>#VALUE!</v>
      </c>
      <c r="F8965">
        <v>8963</v>
      </c>
      <c r="G8965">
        <f t="shared" ca="1" si="170"/>
        <v>1.8633493453947825E-2</v>
      </c>
    </row>
    <row r="8966" spans="2:7" x14ac:dyDescent="0.2">
      <c r="B8966" s="149"/>
      <c r="C8966" s="61"/>
      <c r="D8966" t="e">
        <f t="shared" si="169"/>
        <v>#DIV/0!</v>
      </c>
      <c r="E8966" t="e">
        <f>Table2[[#This Row],[Return]]</f>
        <v>#VALUE!</v>
      </c>
      <c r="F8966">
        <v>8964</v>
      </c>
      <c r="G8966">
        <f t="shared" ca="1" si="170"/>
        <v>8.4976614416537033E-2</v>
      </c>
    </row>
    <row r="8967" spans="2:7" x14ac:dyDescent="0.2">
      <c r="B8967" s="149"/>
      <c r="C8967" s="61"/>
      <c r="D8967" t="e">
        <f t="shared" si="169"/>
        <v>#DIV/0!</v>
      </c>
      <c r="E8967" t="e">
        <f>Table2[[#This Row],[Return]]</f>
        <v>#VALUE!</v>
      </c>
      <c r="F8967">
        <v>8965</v>
      </c>
      <c r="G8967">
        <f t="shared" ca="1" si="170"/>
        <v>7.2160641036169787E-2</v>
      </c>
    </row>
    <row r="8968" spans="2:7" x14ac:dyDescent="0.2">
      <c r="B8968" s="149"/>
      <c r="C8968" s="61"/>
      <c r="D8968" t="e">
        <f t="shared" si="169"/>
        <v>#DIV/0!</v>
      </c>
      <c r="E8968" t="e">
        <f>Table2[[#This Row],[Return]]</f>
        <v>#VALUE!</v>
      </c>
      <c r="F8968">
        <v>8966</v>
      </c>
      <c r="G8968">
        <f t="shared" ca="1" si="170"/>
        <v>-3.4136901226776081E-3</v>
      </c>
    </row>
    <row r="8969" spans="2:7" x14ac:dyDescent="0.2">
      <c r="B8969" s="149"/>
      <c r="C8969" s="61"/>
      <c r="D8969" t="e">
        <f t="shared" si="169"/>
        <v>#DIV/0!</v>
      </c>
      <c r="E8969" t="e">
        <f>Table2[[#This Row],[Return]]</f>
        <v>#VALUE!</v>
      </c>
      <c r="F8969">
        <v>8967</v>
      </c>
      <c r="G8969">
        <f t="shared" ca="1" si="170"/>
        <v>-4.1894904943670414E-4</v>
      </c>
    </row>
    <row r="8970" spans="2:7" x14ac:dyDescent="0.2">
      <c r="B8970" s="149"/>
      <c r="C8970" s="61"/>
      <c r="D8970" t="e">
        <f t="shared" si="169"/>
        <v>#DIV/0!</v>
      </c>
      <c r="E8970" t="e">
        <f>Table2[[#This Row],[Return]]</f>
        <v>#VALUE!</v>
      </c>
      <c r="F8970">
        <v>8968</v>
      </c>
      <c r="G8970">
        <f t="shared" ca="1" si="170"/>
        <v>4.9575226837691722E-2</v>
      </c>
    </row>
    <row r="8971" spans="2:7" x14ac:dyDescent="0.2">
      <c r="B8971" s="149"/>
      <c r="C8971" s="61"/>
      <c r="D8971" t="e">
        <f t="shared" si="169"/>
        <v>#DIV/0!</v>
      </c>
      <c r="E8971" t="e">
        <f>Table2[[#This Row],[Return]]</f>
        <v>#VALUE!</v>
      </c>
      <c r="F8971">
        <v>8969</v>
      </c>
      <c r="G8971">
        <f t="shared" ca="1" si="170"/>
        <v>-3.0388198528802063E-2</v>
      </c>
    </row>
    <row r="8972" spans="2:7" x14ac:dyDescent="0.2">
      <c r="B8972" s="149"/>
      <c r="C8972" s="61"/>
      <c r="D8972" t="e">
        <f t="shared" si="169"/>
        <v>#DIV/0!</v>
      </c>
      <c r="E8972" t="e">
        <f>Table2[[#This Row],[Return]]</f>
        <v>#VALUE!</v>
      </c>
      <c r="F8972">
        <v>8970</v>
      </c>
      <c r="G8972">
        <f t="shared" ca="1" si="170"/>
        <v>3.549256151889308E-2</v>
      </c>
    </row>
    <row r="8973" spans="2:7" x14ac:dyDescent="0.2">
      <c r="B8973" s="149"/>
      <c r="C8973" s="61"/>
      <c r="D8973" t="e">
        <f t="shared" si="169"/>
        <v>#DIV/0!</v>
      </c>
      <c r="E8973" t="e">
        <f>Table2[[#This Row],[Return]]</f>
        <v>#VALUE!</v>
      </c>
      <c r="F8973">
        <v>8971</v>
      </c>
      <c r="G8973">
        <f t="shared" ca="1" si="170"/>
        <v>-6.1776684988922088E-2</v>
      </c>
    </row>
    <row r="8974" spans="2:7" x14ac:dyDescent="0.2">
      <c r="B8974" s="149"/>
      <c r="C8974" s="61"/>
      <c r="D8974" t="e">
        <f t="shared" si="169"/>
        <v>#DIV/0!</v>
      </c>
      <c r="E8974" t="e">
        <f>Table2[[#This Row],[Return]]</f>
        <v>#VALUE!</v>
      </c>
      <c r="F8974">
        <v>8972</v>
      </c>
      <c r="G8974">
        <f t="shared" ca="1" si="170"/>
        <v>2.0823309456049044E-2</v>
      </c>
    </row>
    <row r="8975" spans="2:7" x14ac:dyDescent="0.2">
      <c r="B8975" s="149"/>
      <c r="C8975" s="61"/>
      <c r="D8975" t="e">
        <f t="shared" si="169"/>
        <v>#DIV/0!</v>
      </c>
      <c r="E8975" t="e">
        <f>Table2[[#This Row],[Return]]</f>
        <v>#VALUE!</v>
      </c>
      <c r="F8975">
        <v>8973</v>
      </c>
      <c r="G8975">
        <f t="shared" ca="1" si="170"/>
        <v>3.558574796000645E-2</v>
      </c>
    </row>
    <row r="8976" spans="2:7" x14ac:dyDescent="0.2">
      <c r="B8976" s="149"/>
      <c r="C8976" s="61"/>
      <c r="D8976" t="e">
        <f t="shared" si="169"/>
        <v>#DIV/0!</v>
      </c>
      <c r="E8976" t="e">
        <f>Table2[[#This Row],[Return]]</f>
        <v>#VALUE!</v>
      </c>
      <c r="F8976">
        <v>8974</v>
      </c>
      <c r="G8976">
        <f t="shared" ca="1" si="170"/>
        <v>3.0291296408511283E-2</v>
      </c>
    </row>
    <row r="8977" spans="2:7" x14ac:dyDescent="0.2">
      <c r="B8977" s="149"/>
      <c r="C8977" s="61"/>
      <c r="D8977" t="e">
        <f t="shared" si="169"/>
        <v>#DIV/0!</v>
      </c>
      <c r="E8977" t="e">
        <f>Table2[[#This Row],[Return]]</f>
        <v>#VALUE!</v>
      </c>
      <c r="F8977">
        <v>8975</v>
      </c>
      <c r="G8977">
        <f t="shared" ca="1" si="170"/>
        <v>6.3054957059293829E-2</v>
      </c>
    </row>
    <row r="8978" spans="2:7" x14ac:dyDescent="0.2">
      <c r="B8978" s="149"/>
      <c r="C8978" s="61"/>
      <c r="D8978" t="e">
        <f t="shared" ref="D8978:D9041" si="171">(C8978-C8979)/C8979</f>
        <v>#DIV/0!</v>
      </c>
      <c r="E8978" t="e">
        <f>Table2[[#This Row],[Return]]</f>
        <v>#VALUE!</v>
      </c>
      <c r="F8978">
        <v>8976</v>
      </c>
      <c r="G8978">
        <f t="shared" ca="1" si="170"/>
        <v>-1.6401760029246065E-2</v>
      </c>
    </row>
    <row r="8979" spans="2:7" x14ac:dyDescent="0.2">
      <c r="B8979" s="149"/>
      <c r="C8979" s="61"/>
      <c r="D8979" t="e">
        <f t="shared" si="171"/>
        <v>#DIV/0!</v>
      </c>
      <c r="E8979" t="e">
        <f>Table2[[#This Row],[Return]]</f>
        <v>#VALUE!</v>
      </c>
      <c r="F8979">
        <v>8977</v>
      </c>
      <c r="G8979">
        <f t="shared" ca="1" si="170"/>
        <v>2.8872681307221294E-2</v>
      </c>
    </row>
    <row r="8980" spans="2:7" x14ac:dyDescent="0.2">
      <c r="B8980" s="149"/>
      <c r="C8980" s="61"/>
      <c r="D8980" t="e">
        <f t="shared" si="171"/>
        <v>#DIV/0!</v>
      </c>
      <c r="E8980" t="e">
        <f>Table2[[#This Row],[Return]]</f>
        <v>#VALUE!</v>
      </c>
      <c r="F8980">
        <v>8978</v>
      </c>
      <c r="G8980">
        <f t="shared" ca="1" si="170"/>
        <v>5.1144000959541358E-2</v>
      </c>
    </row>
    <row r="8981" spans="2:7" x14ac:dyDescent="0.2">
      <c r="B8981" s="149"/>
      <c r="C8981" s="61"/>
      <c r="D8981" t="e">
        <f t="shared" si="171"/>
        <v>#DIV/0!</v>
      </c>
      <c r="E8981" t="e">
        <f>Table2[[#This Row],[Return]]</f>
        <v>#VALUE!</v>
      </c>
      <c r="F8981">
        <v>8979</v>
      </c>
      <c r="G8981">
        <f t="shared" ca="1" si="170"/>
        <v>-2.9493553850493601E-2</v>
      </c>
    </row>
    <row r="8982" spans="2:7" x14ac:dyDescent="0.2">
      <c r="B8982" s="149"/>
      <c r="C8982" s="61"/>
      <c r="D8982" t="e">
        <f t="shared" si="171"/>
        <v>#DIV/0!</v>
      </c>
      <c r="E8982" t="e">
        <f>Table2[[#This Row],[Return]]</f>
        <v>#VALUE!</v>
      </c>
      <c r="F8982">
        <v>8980</v>
      </c>
      <c r="G8982">
        <f t="shared" ca="1" si="170"/>
        <v>-4.7761721360762864E-2</v>
      </c>
    </row>
    <row r="8983" spans="2:7" x14ac:dyDescent="0.2">
      <c r="B8983" s="149"/>
      <c r="C8983" s="61"/>
      <c r="D8983" t="e">
        <f t="shared" si="171"/>
        <v>#DIV/0!</v>
      </c>
      <c r="E8983" t="e">
        <f>Table2[[#This Row],[Return]]</f>
        <v>#VALUE!</v>
      </c>
      <c r="F8983">
        <v>8981</v>
      </c>
      <c r="G8983">
        <f t="shared" ca="1" si="170"/>
        <v>4.0555950951542123E-2</v>
      </c>
    </row>
    <row r="8984" spans="2:7" x14ac:dyDescent="0.2">
      <c r="B8984" s="149"/>
      <c r="C8984" s="61"/>
      <c r="D8984" t="e">
        <f t="shared" si="171"/>
        <v>#DIV/0!</v>
      </c>
      <c r="E8984" t="e">
        <f>Table2[[#This Row],[Return]]</f>
        <v>#VALUE!</v>
      </c>
      <c r="F8984">
        <v>8982</v>
      </c>
      <c r="G8984">
        <f t="shared" ca="1" si="170"/>
        <v>-4.0636645140558522E-2</v>
      </c>
    </row>
    <row r="8985" spans="2:7" x14ac:dyDescent="0.2">
      <c r="B8985" s="149"/>
      <c r="C8985" s="61"/>
      <c r="D8985" t="e">
        <f t="shared" si="171"/>
        <v>#DIV/0!</v>
      </c>
      <c r="E8985" t="e">
        <f>Table2[[#This Row],[Return]]</f>
        <v>#VALUE!</v>
      </c>
      <c r="F8985">
        <v>8983</v>
      </c>
      <c r="G8985">
        <f t="shared" ca="1" si="170"/>
        <v>3.1588259869562239E-3</v>
      </c>
    </row>
    <row r="8986" spans="2:7" x14ac:dyDescent="0.2">
      <c r="B8986" s="149"/>
      <c r="C8986" s="61"/>
      <c r="D8986" t="e">
        <f t="shared" si="171"/>
        <v>#DIV/0!</v>
      </c>
      <c r="E8986" t="e">
        <f>Table2[[#This Row],[Return]]</f>
        <v>#VALUE!</v>
      </c>
      <c r="F8986">
        <v>8984</v>
      </c>
      <c r="G8986">
        <f t="shared" ca="1" si="170"/>
        <v>-1.9224173641704978E-2</v>
      </c>
    </row>
    <row r="8987" spans="2:7" x14ac:dyDescent="0.2">
      <c r="B8987" s="149"/>
      <c r="C8987" s="61"/>
      <c r="D8987" t="e">
        <f t="shared" si="171"/>
        <v>#DIV/0!</v>
      </c>
      <c r="E8987" t="e">
        <f>Table2[[#This Row],[Return]]</f>
        <v>#VALUE!</v>
      </c>
      <c r="F8987">
        <v>8985</v>
      </c>
      <c r="G8987">
        <f t="shared" ca="1" si="170"/>
        <v>4.2575986106418794E-2</v>
      </c>
    </row>
    <row r="8988" spans="2:7" x14ac:dyDescent="0.2">
      <c r="B8988" s="149"/>
      <c r="C8988" s="61"/>
      <c r="D8988" t="e">
        <f t="shared" si="171"/>
        <v>#DIV/0!</v>
      </c>
      <c r="E8988" t="e">
        <f>Table2[[#This Row],[Return]]</f>
        <v>#VALUE!</v>
      </c>
      <c r="F8988">
        <v>8986</v>
      </c>
      <c r="G8988">
        <f t="shared" ca="1" si="170"/>
        <v>-0.10833233487274885</v>
      </c>
    </row>
    <row r="8989" spans="2:7" x14ac:dyDescent="0.2">
      <c r="B8989" s="149"/>
      <c r="C8989" s="61"/>
      <c r="D8989" t="e">
        <f t="shared" si="171"/>
        <v>#DIV/0!</v>
      </c>
      <c r="E8989" t="e">
        <f>Table2[[#This Row],[Return]]</f>
        <v>#VALUE!</v>
      </c>
      <c r="F8989">
        <v>8987</v>
      </c>
      <c r="G8989">
        <f t="shared" ca="1" si="170"/>
        <v>-7.0642161603653511E-3</v>
      </c>
    </row>
    <row r="8990" spans="2:7" x14ac:dyDescent="0.2">
      <c r="B8990" s="149"/>
      <c r="C8990" s="61"/>
      <c r="D8990" t="e">
        <f t="shared" si="171"/>
        <v>#DIV/0!</v>
      </c>
      <c r="E8990" t="e">
        <f>Table2[[#This Row],[Return]]</f>
        <v>#VALUE!</v>
      </c>
      <c r="F8990">
        <v>8988</v>
      </c>
      <c r="G8990">
        <f t="shared" ca="1" si="170"/>
        <v>2.2738350433040511E-2</v>
      </c>
    </row>
    <row r="8991" spans="2:7" x14ac:dyDescent="0.2">
      <c r="B8991" s="149"/>
      <c r="C8991" s="61"/>
      <c r="D8991" t="e">
        <f t="shared" si="171"/>
        <v>#DIV/0!</v>
      </c>
      <c r="E8991" t="e">
        <f>Table2[[#This Row],[Return]]</f>
        <v>#VALUE!</v>
      </c>
      <c r="F8991">
        <v>8989</v>
      </c>
      <c r="G8991">
        <f t="shared" ca="1" si="170"/>
        <v>1.8930541168369019E-2</v>
      </c>
    </row>
    <row r="8992" spans="2:7" x14ac:dyDescent="0.2">
      <c r="B8992" s="149"/>
      <c r="C8992" s="61"/>
      <c r="D8992" t="e">
        <f t="shared" si="171"/>
        <v>#DIV/0!</v>
      </c>
      <c r="E8992" t="e">
        <f>Table2[[#This Row],[Return]]</f>
        <v>#VALUE!</v>
      </c>
      <c r="F8992">
        <v>8990</v>
      </c>
      <c r="G8992">
        <f t="shared" ca="1" si="170"/>
        <v>-5.6073101420258962E-3</v>
      </c>
    </row>
    <row r="8993" spans="2:7" x14ac:dyDescent="0.2">
      <c r="B8993" s="149"/>
      <c r="C8993" s="61"/>
      <c r="D8993" t="e">
        <f t="shared" si="171"/>
        <v>#DIV/0!</v>
      </c>
      <c r="E8993" t="e">
        <f>Table2[[#This Row],[Return]]</f>
        <v>#VALUE!</v>
      </c>
      <c r="F8993">
        <v>8991</v>
      </c>
      <c r="G8993">
        <f t="shared" ca="1" si="170"/>
        <v>-2.0895245656577556E-2</v>
      </c>
    </row>
    <row r="8994" spans="2:7" x14ac:dyDescent="0.2">
      <c r="B8994" s="149"/>
      <c r="C8994" s="61"/>
      <c r="D8994" t="e">
        <f t="shared" si="171"/>
        <v>#DIV/0!</v>
      </c>
      <c r="E8994" t="e">
        <f>Table2[[#This Row],[Return]]</f>
        <v>#VALUE!</v>
      </c>
      <c r="F8994">
        <v>8992</v>
      </c>
      <c r="G8994">
        <f t="shared" ca="1" si="170"/>
        <v>7.6623919415610836E-2</v>
      </c>
    </row>
    <row r="8995" spans="2:7" x14ac:dyDescent="0.2">
      <c r="B8995" s="149"/>
      <c r="C8995" s="61"/>
      <c r="D8995" t="e">
        <f t="shared" si="171"/>
        <v>#DIV/0!</v>
      </c>
      <c r="E8995" t="e">
        <f>Table2[[#This Row],[Return]]</f>
        <v>#VALUE!</v>
      </c>
      <c r="F8995">
        <v>8993</v>
      </c>
      <c r="G8995">
        <f t="shared" ca="1" si="170"/>
        <v>1.1760160861775776E-2</v>
      </c>
    </row>
    <row r="8996" spans="2:7" x14ac:dyDescent="0.2">
      <c r="B8996" s="149"/>
      <c r="C8996" s="61"/>
      <c r="D8996" t="e">
        <f t="shared" si="171"/>
        <v>#DIV/0!</v>
      </c>
      <c r="E8996" t="e">
        <f>Table2[[#This Row],[Return]]</f>
        <v>#VALUE!</v>
      </c>
      <c r="F8996">
        <v>8994</v>
      </c>
      <c r="G8996">
        <f t="shared" ca="1" si="170"/>
        <v>-4.289126772347867E-2</v>
      </c>
    </row>
    <row r="8997" spans="2:7" x14ac:dyDescent="0.2">
      <c r="B8997" s="149"/>
      <c r="C8997" s="61"/>
      <c r="D8997" t="e">
        <f t="shared" si="171"/>
        <v>#DIV/0!</v>
      </c>
      <c r="E8997" t="e">
        <f>Table2[[#This Row],[Return]]</f>
        <v>#VALUE!</v>
      </c>
      <c r="F8997">
        <v>8995</v>
      </c>
      <c r="G8997">
        <f t="shared" ca="1" si="170"/>
        <v>-6.1859399002094716E-2</v>
      </c>
    </row>
    <row r="8998" spans="2:7" x14ac:dyDescent="0.2">
      <c r="B8998" s="149"/>
      <c r="C8998" s="61"/>
      <c r="D8998" t="e">
        <f t="shared" si="171"/>
        <v>#DIV/0!</v>
      </c>
      <c r="E8998" t="e">
        <f>Table2[[#This Row],[Return]]</f>
        <v>#VALUE!</v>
      </c>
      <c r="F8998">
        <v>8996</v>
      </c>
      <c r="G8998">
        <f t="shared" ca="1" si="170"/>
        <v>3.8220530821515002E-3</v>
      </c>
    </row>
    <row r="8999" spans="2:7" x14ac:dyDescent="0.2">
      <c r="B8999" s="149"/>
      <c r="C8999" s="61"/>
      <c r="D8999" t="e">
        <f t="shared" si="171"/>
        <v>#DIV/0!</v>
      </c>
      <c r="E8999" t="e">
        <f>Table2[[#This Row],[Return]]</f>
        <v>#VALUE!</v>
      </c>
      <c r="F8999">
        <v>8997</v>
      </c>
      <c r="G8999">
        <f t="shared" ca="1" si="170"/>
        <v>-3.4338092340743106E-3</v>
      </c>
    </row>
    <row r="9000" spans="2:7" x14ac:dyDescent="0.2">
      <c r="B9000" s="149"/>
      <c r="C9000" s="61"/>
      <c r="D9000" t="e">
        <f t="shared" si="171"/>
        <v>#DIV/0!</v>
      </c>
      <c r="E9000" t="e">
        <f>Table2[[#This Row],[Return]]</f>
        <v>#VALUE!</v>
      </c>
      <c r="F9000">
        <v>8998</v>
      </c>
      <c r="G9000">
        <f t="shared" ca="1" si="170"/>
        <v>5.3786392603448932E-2</v>
      </c>
    </row>
    <row r="9001" spans="2:7" x14ac:dyDescent="0.2">
      <c r="B9001" s="149"/>
      <c r="C9001" s="61"/>
      <c r="D9001" t="e">
        <f t="shared" si="171"/>
        <v>#DIV/0!</v>
      </c>
      <c r="E9001" t="e">
        <f>Table2[[#This Row],[Return]]</f>
        <v>#VALUE!</v>
      </c>
      <c r="F9001">
        <v>8999</v>
      </c>
      <c r="G9001">
        <f t="shared" ca="1" si="170"/>
        <v>3.9873369658994878E-2</v>
      </c>
    </row>
    <row r="9002" spans="2:7" x14ac:dyDescent="0.2">
      <c r="B9002" s="149"/>
      <c r="C9002" s="61"/>
      <c r="D9002" t="e">
        <f t="shared" si="171"/>
        <v>#DIV/0!</v>
      </c>
      <c r="E9002" t="e">
        <f>Table2[[#This Row],[Return]]</f>
        <v>#VALUE!</v>
      </c>
      <c r="F9002">
        <v>9000</v>
      </c>
      <c r="G9002">
        <f t="shared" ca="1" si="170"/>
        <v>7.3230404848136626E-3</v>
      </c>
    </row>
    <row r="9003" spans="2:7" x14ac:dyDescent="0.2">
      <c r="B9003" s="149"/>
      <c r="C9003" s="61"/>
      <c r="D9003" t="e">
        <f t="shared" si="171"/>
        <v>#DIV/0!</v>
      </c>
      <c r="E9003" t="e">
        <f>Table2[[#This Row],[Return]]</f>
        <v>#VALUE!</v>
      </c>
      <c r="F9003">
        <v>9001</v>
      </c>
      <c r="G9003">
        <f t="shared" ca="1" si="170"/>
        <v>6.76460842994201E-3</v>
      </c>
    </row>
    <row r="9004" spans="2:7" x14ac:dyDescent="0.2">
      <c r="B9004" s="149"/>
      <c r="C9004" s="61"/>
      <c r="D9004" t="e">
        <f t="shared" si="171"/>
        <v>#DIV/0!</v>
      </c>
      <c r="E9004" t="e">
        <f>Table2[[#This Row],[Return]]</f>
        <v>#VALUE!</v>
      </c>
      <c r="F9004">
        <v>9002</v>
      </c>
      <c r="G9004">
        <f t="shared" ca="1" si="170"/>
        <v>3.5143578022984769E-2</v>
      </c>
    </row>
    <row r="9005" spans="2:7" x14ac:dyDescent="0.2">
      <c r="B9005" s="149"/>
      <c r="C9005" s="61"/>
      <c r="D9005" t="e">
        <f t="shared" si="171"/>
        <v>#DIV/0!</v>
      </c>
      <c r="E9005" t="e">
        <f>Table2[[#This Row],[Return]]</f>
        <v>#VALUE!</v>
      </c>
      <c r="F9005">
        <v>9003</v>
      </c>
      <c r="G9005">
        <f t="shared" ca="1" si="170"/>
        <v>-4.6933558506581638E-2</v>
      </c>
    </row>
    <row r="9006" spans="2:7" x14ac:dyDescent="0.2">
      <c r="B9006" s="149"/>
      <c r="C9006" s="61"/>
      <c r="D9006" t="e">
        <f t="shared" si="171"/>
        <v>#DIV/0!</v>
      </c>
      <c r="E9006" t="e">
        <f>Table2[[#This Row],[Return]]</f>
        <v>#VALUE!</v>
      </c>
      <c r="F9006">
        <v>9004</v>
      </c>
      <c r="G9006">
        <f t="shared" ca="1" si="170"/>
        <v>8.099574925438896E-2</v>
      </c>
    </row>
    <row r="9007" spans="2:7" x14ac:dyDescent="0.2">
      <c r="B9007" s="149"/>
      <c r="C9007" s="61"/>
      <c r="D9007" t="e">
        <f t="shared" si="171"/>
        <v>#DIV/0!</v>
      </c>
      <c r="E9007" t="e">
        <f>Table2[[#This Row],[Return]]</f>
        <v>#VALUE!</v>
      </c>
      <c r="F9007">
        <v>9005</v>
      </c>
      <c r="G9007">
        <f t="shared" ca="1" si="170"/>
        <v>5.3370967644820848E-4</v>
      </c>
    </row>
    <row r="9008" spans="2:7" x14ac:dyDescent="0.2">
      <c r="B9008" s="149"/>
      <c r="C9008" s="61"/>
      <c r="D9008" t="e">
        <f t="shared" si="171"/>
        <v>#DIV/0!</v>
      </c>
      <c r="E9008" t="e">
        <f>Table2[[#This Row],[Return]]</f>
        <v>#VALUE!</v>
      </c>
      <c r="F9008">
        <v>9006</v>
      </c>
      <c r="G9008">
        <f t="shared" ca="1" si="170"/>
        <v>-3.4402722579033838E-2</v>
      </c>
    </row>
    <row r="9009" spans="2:7" x14ac:dyDescent="0.2">
      <c r="B9009" s="149"/>
      <c r="C9009" s="61"/>
      <c r="D9009" t="e">
        <f t="shared" si="171"/>
        <v>#DIV/0!</v>
      </c>
      <c r="E9009" t="e">
        <f>Table2[[#This Row],[Return]]</f>
        <v>#VALUE!</v>
      </c>
      <c r="F9009">
        <v>9007</v>
      </c>
      <c r="G9009">
        <f t="shared" ca="1" si="170"/>
        <v>3.8635545641305863E-2</v>
      </c>
    </row>
    <row r="9010" spans="2:7" x14ac:dyDescent="0.2">
      <c r="B9010" s="149"/>
      <c r="C9010" s="61"/>
      <c r="D9010" t="e">
        <f t="shared" si="171"/>
        <v>#DIV/0!</v>
      </c>
      <c r="E9010" t="e">
        <f>Table2[[#This Row],[Return]]</f>
        <v>#VALUE!</v>
      </c>
      <c r="F9010">
        <v>9008</v>
      </c>
      <c r="G9010">
        <f t="shared" ca="1" si="170"/>
        <v>-9.2367223423345819E-3</v>
      </c>
    </row>
    <row r="9011" spans="2:7" x14ac:dyDescent="0.2">
      <c r="B9011" s="149"/>
      <c r="C9011" s="61"/>
      <c r="D9011" t="e">
        <f t="shared" si="171"/>
        <v>#DIV/0!</v>
      </c>
      <c r="E9011" t="e">
        <f>Table2[[#This Row],[Return]]</f>
        <v>#VALUE!</v>
      </c>
      <c r="F9011">
        <v>9009</v>
      </c>
      <c r="G9011">
        <f t="shared" ca="1" si="170"/>
        <v>-4.7664036685285682E-2</v>
      </c>
    </row>
    <row r="9012" spans="2:7" x14ac:dyDescent="0.2">
      <c r="B9012" s="149"/>
      <c r="C9012" s="61"/>
      <c r="D9012" t="e">
        <f t="shared" si="171"/>
        <v>#DIV/0!</v>
      </c>
      <c r="E9012" t="e">
        <f>Table2[[#This Row],[Return]]</f>
        <v>#VALUE!</v>
      </c>
      <c r="F9012">
        <v>9010</v>
      </c>
      <c r="G9012">
        <f t="shared" ca="1" si="170"/>
        <v>3.3831707337530541E-2</v>
      </c>
    </row>
    <row r="9013" spans="2:7" x14ac:dyDescent="0.2">
      <c r="B9013" s="149"/>
      <c r="C9013" s="61"/>
      <c r="D9013" t="e">
        <f t="shared" si="171"/>
        <v>#DIV/0!</v>
      </c>
      <c r="E9013" t="e">
        <f>Table2[[#This Row],[Return]]</f>
        <v>#VALUE!</v>
      </c>
      <c r="F9013">
        <v>9011</v>
      </c>
      <c r="G9013">
        <f t="shared" ca="1" si="170"/>
        <v>5.0248786857687792E-2</v>
      </c>
    </row>
    <row r="9014" spans="2:7" x14ac:dyDescent="0.2">
      <c r="B9014" s="149"/>
      <c r="C9014" s="61"/>
      <c r="D9014" t="e">
        <f t="shared" si="171"/>
        <v>#DIV/0!</v>
      </c>
      <c r="E9014" t="e">
        <f>Table2[[#This Row],[Return]]</f>
        <v>#VALUE!</v>
      </c>
      <c r="F9014">
        <v>9012</v>
      </c>
      <c r="G9014">
        <f t="shared" ca="1" si="170"/>
        <v>7.5792976952125961E-4</v>
      </c>
    </row>
    <row r="9015" spans="2:7" x14ac:dyDescent="0.2">
      <c r="B9015" s="149"/>
      <c r="C9015" s="61"/>
      <c r="D9015" t="e">
        <f t="shared" si="171"/>
        <v>#DIV/0!</v>
      </c>
      <c r="E9015" t="e">
        <f>Table2[[#This Row],[Return]]</f>
        <v>#VALUE!</v>
      </c>
      <c r="F9015">
        <v>9013</v>
      </c>
      <c r="G9015">
        <f t="shared" ca="1" si="170"/>
        <v>-3.752475721741335E-2</v>
      </c>
    </row>
    <row r="9016" spans="2:7" x14ac:dyDescent="0.2">
      <c r="B9016" s="149"/>
      <c r="C9016" s="61"/>
      <c r="D9016" t="e">
        <f t="shared" si="171"/>
        <v>#DIV/0!</v>
      </c>
      <c r="E9016" t="e">
        <f>Table2[[#This Row],[Return]]</f>
        <v>#VALUE!</v>
      </c>
      <c r="F9016">
        <v>9014</v>
      </c>
      <c r="G9016">
        <f t="shared" ca="1" si="170"/>
        <v>-1.3898795646267267E-2</v>
      </c>
    </row>
    <row r="9017" spans="2:7" x14ac:dyDescent="0.2">
      <c r="B9017" s="149"/>
      <c r="C9017" s="61"/>
      <c r="D9017" t="e">
        <f t="shared" si="171"/>
        <v>#DIV/0!</v>
      </c>
      <c r="E9017" t="e">
        <f>Table2[[#This Row],[Return]]</f>
        <v>#VALUE!</v>
      </c>
      <c r="F9017">
        <v>9015</v>
      </c>
      <c r="G9017">
        <f t="shared" ca="1" si="170"/>
        <v>3.3398388259047569E-2</v>
      </c>
    </row>
    <row r="9018" spans="2:7" x14ac:dyDescent="0.2">
      <c r="B9018" s="149"/>
      <c r="C9018" s="61"/>
      <c r="D9018" t="e">
        <f t="shared" si="171"/>
        <v>#DIV/0!</v>
      </c>
      <c r="E9018" t="e">
        <f>Table2[[#This Row],[Return]]</f>
        <v>#VALUE!</v>
      </c>
      <c r="F9018">
        <v>9016</v>
      </c>
      <c r="G9018">
        <f t="shared" ca="1" si="170"/>
        <v>4.5000053202181374E-2</v>
      </c>
    </row>
    <row r="9019" spans="2:7" x14ac:dyDescent="0.2">
      <c r="B9019" s="149"/>
      <c r="C9019" s="61"/>
      <c r="D9019" t="e">
        <f t="shared" si="171"/>
        <v>#DIV/0!</v>
      </c>
      <c r="E9019" t="e">
        <f>Table2[[#This Row],[Return]]</f>
        <v>#VALUE!</v>
      </c>
      <c r="F9019">
        <v>9017</v>
      </c>
      <c r="G9019">
        <f t="shared" ca="1" si="170"/>
        <v>-2.5456677975052001E-2</v>
      </c>
    </row>
    <row r="9020" spans="2:7" x14ac:dyDescent="0.2">
      <c r="B9020" s="149"/>
      <c r="C9020" s="61"/>
      <c r="D9020" t="e">
        <f t="shared" si="171"/>
        <v>#DIV/0!</v>
      </c>
      <c r="E9020" t="e">
        <f>Table2[[#This Row],[Return]]</f>
        <v>#VALUE!</v>
      </c>
      <c r="F9020">
        <v>9018</v>
      </c>
      <c r="G9020">
        <f t="shared" ca="1" si="170"/>
        <v>6.5392250757542736E-2</v>
      </c>
    </row>
    <row r="9021" spans="2:7" x14ac:dyDescent="0.2">
      <c r="B9021" s="149"/>
      <c r="C9021" s="61"/>
      <c r="D9021" t="e">
        <f t="shared" si="171"/>
        <v>#DIV/0!</v>
      </c>
      <c r="E9021" t="e">
        <f>Table2[[#This Row],[Return]]</f>
        <v>#VALUE!</v>
      </c>
      <c r="F9021">
        <v>9019</v>
      </c>
      <c r="G9021">
        <f t="shared" ca="1" si="170"/>
        <v>1.4378757429833111E-2</v>
      </c>
    </row>
    <row r="9022" spans="2:7" x14ac:dyDescent="0.2">
      <c r="B9022" s="149"/>
      <c r="C9022" s="61"/>
      <c r="D9022" t="e">
        <f t="shared" si="171"/>
        <v>#DIV/0!</v>
      </c>
      <c r="E9022" t="e">
        <f>Table2[[#This Row],[Return]]</f>
        <v>#VALUE!</v>
      </c>
      <c r="F9022">
        <v>9020</v>
      </c>
      <c r="G9022">
        <f t="shared" ca="1" si="170"/>
        <v>3.9546623642760861E-2</v>
      </c>
    </row>
    <row r="9023" spans="2:7" x14ac:dyDescent="0.2">
      <c r="B9023" s="149"/>
      <c r="C9023" s="61"/>
      <c r="D9023" t="e">
        <f t="shared" si="171"/>
        <v>#DIV/0!</v>
      </c>
      <c r="E9023" t="e">
        <f>Table2[[#This Row],[Return]]</f>
        <v>#VALUE!</v>
      </c>
      <c r="F9023">
        <v>9021</v>
      </c>
      <c r="G9023">
        <f t="shared" ca="1" si="170"/>
        <v>2.8552565310659705E-2</v>
      </c>
    </row>
    <row r="9024" spans="2:7" x14ac:dyDescent="0.2">
      <c r="B9024" s="149"/>
      <c r="C9024" s="61"/>
      <c r="D9024" t="e">
        <f t="shared" si="171"/>
        <v>#DIV/0!</v>
      </c>
      <c r="E9024" t="e">
        <f>Table2[[#This Row],[Return]]</f>
        <v>#VALUE!</v>
      </c>
      <c r="F9024">
        <v>9022</v>
      </c>
      <c r="G9024">
        <f t="shared" ca="1" si="170"/>
        <v>8.5585734621463599E-2</v>
      </c>
    </row>
    <row r="9025" spans="2:7" x14ac:dyDescent="0.2">
      <c r="B9025" s="149"/>
      <c r="C9025" s="61"/>
      <c r="D9025" t="e">
        <f t="shared" si="171"/>
        <v>#DIV/0!</v>
      </c>
      <c r="E9025" t="e">
        <f>Table2[[#This Row],[Return]]</f>
        <v>#VALUE!</v>
      </c>
      <c r="F9025">
        <v>9023</v>
      </c>
      <c r="G9025">
        <f t="shared" ca="1" si="170"/>
        <v>-3.5098848531550132E-2</v>
      </c>
    </row>
    <row r="9026" spans="2:7" x14ac:dyDescent="0.2">
      <c r="B9026" s="149"/>
      <c r="C9026" s="61"/>
      <c r="D9026" t="e">
        <f t="shared" si="171"/>
        <v>#DIV/0!</v>
      </c>
      <c r="E9026" t="e">
        <f>Table2[[#This Row],[Return]]</f>
        <v>#VALUE!</v>
      </c>
      <c r="F9026">
        <v>9024</v>
      </c>
      <c r="G9026">
        <f t="shared" ca="1" si="170"/>
        <v>6.4595407215025963E-2</v>
      </c>
    </row>
    <row r="9027" spans="2:7" x14ac:dyDescent="0.2">
      <c r="B9027" s="149"/>
      <c r="C9027" s="61"/>
      <c r="D9027" t="e">
        <f t="shared" si="171"/>
        <v>#DIV/0!</v>
      </c>
      <c r="E9027" t="e">
        <f>Table2[[#This Row],[Return]]</f>
        <v>#VALUE!</v>
      </c>
      <c r="F9027">
        <v>9025</v>
      </c>
      <c r="G9027">
        <f t="shared" ref="G9027:G9090" ca="1" si="172">_xlfn.NORM.INV(RAND(),$N$5,$N$6)</f>
        <v>1.6623765619689115E-2</v>
      </c>
    </row>
    <row r="9028" spans="2:7" x14ac:dyDescent="0.2">
      <c r="B9028" s="149"/>
      <c r="C9028" s="61"/>
      <c r="D9028" t="e">
        <f t="shared" si="171"/>
        <v>#DIV/0!</v>
      </c>
      <c r="E9028" t="e">
        <f>Table2[[#This Row],[Return]]</f>
        <v>#VALUE!</v>
      </c>
      <c r="F9028">
        <v>9026</v>
      </c>
      <c r="G9028">
        <f t="shared" ca="1" si="172"/>
        <v>-4.6749926746842991E-3</v>
      </c>
    </row>
    <row r="9029" spans="2:7" x14ac:dyDescent="0.2">
      <c r="B9029" s="149"/>
      <c r="C9029" s="61"/>
      <c r="D9029" t="e">
        <f t="shared" si="171"/>
        <v>#DIV/0!</v>
      </c>
      <c r="E9029" t="e">
        <f>Table2[[#This Row],[Return]]</f>
        <v>#VALUE!</v>
      </c>
      <c r="F9029">
        <v>9027</v>
      </c>
      <c r="G9029">
        <f t="shared" ca="1" si="172"/>
        <v>3.3311419917921276E-2</v>
      </c>
    </row>
    <row r="9030" spans="2:7" x14ac:dyDescent="0.2">
      <c r="B9030" s="149"/>
      <c r="C9030" s="61"/>
      <c r="D9030" t="e">
        <f t="shared" si="171"/>
        <v>#DIV/0!</v>
      </c>
      <c r="E9030" t="e">
        <f>Table2[[#This Row],[Return]]</f>
        <v>#VALUE!</v>
      </c>
      <c r="F9030">
        <v>9028</v>
      </c>
      <c r="G9030">
        <f t="shared" ca="1" si="172"/>
        <v>-1.0587100417367925E-2</v>
      </c>
    </row>
    <row r="9031" spans="2:7" x14ac:dyDescent="0.2">
      <c r="B9031" s="149"/>
      <c r="C9031" s="61"/>
      <c r="D9031" t="e">
        <f t="shared" si="171"/>
        <v>#DIV/0!</v>
      </c>
      <c r="E9031" t="e">
        <f>Table2[[#This Row],[Return]]</f>
        <v>#VALUE!</v>
      </c>
      <c r="F9031">
        <v>9029</v>
      </c>
      <c r="G9031">
        <f t="shared" ca="1" si="172"/>
        <v>-4.8895454663532872E-2</v>
      </c>
    </row>
    <row r="9032" spans="2:7" x14ac:dyDescent="0.2">
      <c r="B9032" s="149"/>
      <c r="C9032" s="61"/>
      <c r="D9032" t="e">
        <f t="shared" si="171"/>
        <v>#DIV/0!</v>
      </c>
      <c r="E9032" t="e">
        <f>Table2[[#This Row],[Return]]</f>
        <v>#VALUE!</v>
      </c>
      <c r="F9032">
        <v>9030</v>
      </c>
      <c r="G9032">
        <f t="shared" ca="1" si="172"/>
        <v>1.1149581677336687E-2</v>
      </c>
    </row>
    <row r="9033" spans="2:7" x14ac:dyDescent="0.2">
      <c r="B9033" s="149"/>
      <c r="C9033" s="61"/>
      <c r="D9033" t="e">
        <f t="shared" si="171"/>
        <v>#DIV/0!</v>
      </c>
      <c r="E9033" t="e">
        <f>Table2[[#This Row],[Return]]</f>
        <v>#VALUE!</v>
      </c>
      <c r="F9033">
        <v>9031</v>
      </c>
      <c r="G9033">
        <f t="shared" ca="1" si="172"/>
        <v>2.686762630660789E-2</v>
      </c>
    </row>
    <row r="9034" spans="2:7" x14ac:dyDescent="0.2">
      <c r="B9034" s="149"/>
      <c r="C9034" s="61"/>
      <c r="D9034" t="e">
        <f t="shared" si="171"/>
        <v>#DIV/0!</v>
      </c>
      <c r="E9034" t="e">
        <f>Table2[[#This Row],[Return]]</f>
        <v>#VALUE!</v>
      </c>
      <c r="F9034">
        <v>9032</v>
      </c>
      <c r="G9034">
        <f t="shared" ca="1" si="172"/>
        <v>-6.3602941602267501E-3</v>
      </c>
    </row>
    <row r="9035" spans="2:7" x14ac:dyDescent="0.2">
      <c r="B9035" s="149"/>
      <c r="C9035" s="61"/>
      <c r="D9035" t="e">
        <f t="shared" si="171"/>
        <v>#DIV/0!</v>
      </c>
      <c r="E9035" t="e">
        <f>Table2[[#This Row],[Return]]</f>
        <v>#VALUE!</v>
      </c>
      <c r="F9035">
        <v>9033</v>
      </c>
      <c r="G9035">
        <f t="shared" ca="1" si="172"/>
        <v>6.6622348310780861E-3</v>
      </c>
    </row>
    <row r="9036" spans="2:7" x14ac:dyDescent="0.2">
      <c r="B9036" s="149"/>
      <c r="C9036" s="61"/>
      <c r="D9036" t="e">
        <f t="shared" si="171"/>
        <v>#DIV/0!</v>
      </c>
      <c r="E9036" t="e">
        <f>Table2[[#This Row],[Return]]</f>
        <v>#VALUE!</v>
      </c>
      <c r="F9036">
        <v>9034</v>
      </c>
      <c r="G9036">
        <f t="shared" ca="1" si="172"/>
        <v>-1.8643952657068356E-2</v>
      </c>
    </row>
    <row r="9037" spans="2:7" x14ac:dyDescent="0.2">
      <c r="B9037" s="149"/>
      <c r="C9037" s="61"/>
      <c r="D9037" t="e">
        <f t="shared" si="171"/>
        <v>#DIV/0!</v>
      </c>
      <c r="E9037" t="e">
        <f>Table2[[#This Row],[Return]]</f>
        <v>#VALUE!</v>
      </c>
      <c r="F9037">
        <v>9035</v>
      </c>
      <c r="G9037">
        <f t="shared" ca="1" si="172"/>
        <v>-3.2699174686232367E-2</v>
      </c>
    </row>
    <row r="9038" spans="2:7" x14ac:dyDescent="0.2">
      <c r="B9038" s="149"/>
      <c r="C9038" s="61"/>
      <c r="D9038" t="e">
        <f t="shared" si="171"/>
        <v>#DIV/0!</v>
      </c>
      <c r="E9038" t="e">
        <f>Table2[[#This Row],[Return]]</f>
        <v>#VALUE!</v>
      </c>
      <c r="F9038">
        <v>9036</v>
      </c>
      <c r="G9038">
        <f t="shared" ca="1" si="172"/>
        <v>-6.2138273971611806E-3</v>
      </c>
    </row>
    <row r="9039" spans="2:7" x14ac:dyDescent="0.2">
      <c r="B9039" s="149"/>
      <c r="C9039" s="61"/>
      <c r="D9039" t="e">
        <f t="shared" si="171"/>
        <v>#DIV/0!</v>
      </c>
      <c r="E9039" t="e">
        <f>Table2[[#This Row],[Return]]</f>
        <v>#VALUE!</v>
      </c>
      <c r="F9039">
        <v>9037</v>
      </c>
      <c r="G9039">
        <f t="shared" ca="1" si="172"/>
        <v>2.1410589908391623E-2</v>
      </c>
    </row>
    <row r="9040" spans="2:7" x14ac:dyDescent="0.2">
      <c r="B9040" s="149"/>
      <c r="C9040" s="61"/>
      <c r="D9040" t="e">
        <f t="shared" si="171"/>
        <v>#DIV/0!</v>
      </c>
      <c r="E9040" t="e">
        <f>Table2[[#This Row],[Return]]</f>
        <v>#VALUE!</v>
      </c>
      <c r="F9040">
        <v>9038</v>
      </c>
      <c r="G9040">
        <f t="shared" ca="1" si="172"/>
        <v>2.7567956342547384E-3</v>
      </c>
    </row>
    <row r="9041" spans="2:7" x14ac:dyDescent="0.2">
      <c r="B9041" s="149"/>
      <c r="C9041" s="61"/>
      <c r="D9041" t="e">
        <f t="shared" si="171"/>
        <v>#DIV/0!</v>
      </c>
      <c r="E9041" t="e">
        <f>Table2[[#This Row],[Return]]</f>
        <v>#VALUE!</v>
      </c>
      <c r="F9041">
        <v>9039</v>
      </c>
      <c r="G9041">
        <f t="shared" ca="1" si="172"/>
        <v>-5.3726656563073218E-2</v>
      </c>
    </row>
    <row r="9042" spans="2:7" x14ac:dyDescent="0.2">
      <c r="B9042" s="149"/>
      <c r="C9042" s="61"/>
      <c r="D9042" t="e">
        <f t="shared" ref="D9042:D9105" si="173">(C9042-C9043)/C9043</f>
        <v>#DIV/0!</v>
      </c>
      <c r="E9042" t="e">
        <f>Table2[[#This Row],[Return]]</f>
        <v>#VALUE!</v>
      </c>
      <c r="F9042">
        <v>9040</v>
      </c>
      <c r="G9042">
        <f t="shared" ca="1" si="172"/>
        <v>-2.7328929666731769E-2</v>
      </c>
    </row>
    <row r="9043" spans="2:7" x14ac:dyDescent="0.2">
      <c r="B9043" s="149"/>
      <c r="C9043" s="61"/>
      <c r="D9043" t="e">
        <f t="shared" si="173"/>
        <v>#DIV/0!</v>
      </c>
      <c r="E9043" t="e">
        <f>Table2[[#This Row],[Return]]</f>
        <v>#VALUE!</v>
      </c>
      <c r="F9043">
        <v>9041</v>
      </c>
      <c r="G9043">
        <f t="shared" ca="1" si="172"/>
        <v>-5.9027009530358859E-2</v>
      </c>
    </row>
    <row r="9044" spans="2:7" x14ac:dyDescent="0.2">
      <c r="B9044" s="149"/>
      <c r="C9044" s="61"/>
      <c r="D9044" t="e">
        <f t="shared" si="173"/>
        <v>#DIV/0!</v>
      </c>
      <c r="E9044" t="e">
        <f>Table2[[#This Row],[Return]]</f>
        <v>#VALUE!</v>
      </c>
      <c r="F9044">
        <v>9042</v>
      </c>
      <c r="G9044">
        <f t="shared" ca="1" si="172"/>
        <v>-3.9107961518423058E-2</v>
      </c>
    </row>
    <row r="9045" spans="2:7" x14ac:dyDescent="0.2">
      <c r="B9045" s="149"/>
      <c r="C9045" s="61"/>
      <c r="D9045" t="e">
        <f t="shared" si="173"/>
        <v>#DIV/0!</v>
      </c>
      <c r="E9045" t="e">
        <f>Table2[[#This Row],[Return]]</f>
        <v>#VALUE!</v>
      </c>
      <c r="F9045">
        <v>9043</v>
      </c>
      <c r="G9045">
        <f t="shared" ca="1" si="172"/>
        <v>-1.9645202296535093E-4</v>
      </c>
    </row>
    <row r="9046" spans="2:7" x14ac:dyDescent="0.2">
      <c r="B9046" s="149"/>
      <c r="C9046" s="61"/>
      <c r="D9046" t="e">
        <f t="shared" si="173"/>
        <v>#DIV/0!</v>
      </c>
      <c r="E9046" t="e">
        <f>Table2[[#This Row],[Return]]</f>
        <v>#VALUE!</v>
      </c>
      <c r="F9046">
        <v>9044</v>
      </c>
      <c r="G9046">
        <f t="shared" ca="1" si="172"/>
        <v>6.0097507462403964E-2</v>
      </c>
    </row>
    <row r="9047" spans="2:7" x14ac:dyDescent="0.2">
      <c r="B9047" s="149"/>
      <c r="C9047" s="61"/>
      <c r="D9047" t="e">
        <f t="shared" si="173"/>
        <v>#DIV/0!</v>
      </c>
      <c r="E9047" t="e">
        <f>Table2[[#This Row],[Return]]</f>
        <v>#VALUE!</v>
      </c>
      <c r="F9047">
        <v>9045</v>
      </c>
      <c r="G9047">
        <f t="shared" ca="1" si="172"/>
        <v>-2.6833826236743512E-2</v>
      </c>
    </row>
    <row r="9048" spans="2:7" x14ac:dyDescent="0.2">
      <c r="B9048" s="149"/>
      <c r="C9048" s="61"/>
      <c r="D9048" t="e">
        <f t="shared" si="173"/>
        <v>#DIV/0!</v>
      </c>
      <c r="E9048" t="e">
        <f>Table2[[#This Row],[Return]]</f>
        <v>#VALUE!</v>
      </c>
      <c r="F9048">
        <v>9046</v>
      </c>
      <c r="G9048">
        <f t="shared" ca="1" si="172"/>
        <v>-1.9154152345628415E-2</v>
      </c>
    </row>
    <row r="9049" spans="2:7" x14ac:dyDescent="0.2">
      <c r="B9049" s="149"/>
      <c r="C9049" s="61"/>
      <c r="D9049" t="e">
        <f t="shared" si="173"/>
        <v>#DIV/0!</v>
      </c>
      <c r="E9049" t="e">
        <f>Table2[[#This Row],[Return]]</f>
        <v>#VALUE!</v>
      </c>
      <c r="F9049">
        <v>9047</v>
      </c>
      <c r="G9049">
        <f t="shared" ca="1" si="172"/>
        <v>-2.7170866102651345E-3</v>
      </c>
    </row>
    <row r="9050" spans="2:7" x14ac:dyDescent="0.2">
      <c r="B9050" s="149"/>
      <c r="C9050" s="61"/>
      <c r="D9050" t="e">
        <f t="shared" si="173"/>
        <v>#DIV/0!</v>
      </c>
      <c r="E9050" t="e">
        <f>Table2[[#This Row],[Return]]</f>
        <v>#VALUE!</v>
      </c>
      <c r="F9050">
        <v>9048</v>
      </c>
      <c r="G9050">
        <f t="shared" ca="1" si="172"/>
        <v>-4.7147099503396267E-2</v>
      </c>
    </row>
    <row r="9051" spans="2:7" x14ac:dyDescent="0.2">
      <c r="B9051" s="149"/>
      <c r="C9051" s="61"/>
      <c r="D9051" t="e">
        <f t="shared" si="173"/>
        <v>#DIV/0!</v>
      </c>
      <c r="E9051" t="e">
        <f>Table2[[#This Row],[Return]]</f>
        <v>#VALUE!</v>
      </c>
      <c r="F9051">
        <v>9049</v>
      </c>
      <c r="G9051">
        <f t="shared" ca="1" si="172"/>
        <v>-2.1505503715268541E-2</v>
      </c>
    </row>
    <row r="9052" spans="2:7" x14ac:dyDescent="0.2">
      <c r="B9052" s="149"/>
      <c r="C9052" s="61"/>
      <c r="D9052" t="e">
        <f t="shared" si="173"/>
        <v>#DIV/0!</v>
      </c>
      <c r="E9052" t="e">
        <f>Table2[[#This Row],[Return]]</f>
        <v>#VALUE!</v>
      </c>
      <c r="F9052">
        <v>9050</v>
      </c>
      <c r="G9052">
        <f t="shared" ca="1" si="172"/>
        <v>1.8627020460800933E-2</v>
      </c>
    </row>
    <row r="9053" spans="2:7" x14ac:dyDescent="0.2">
      <c r="B9053" s="149"/>
      <c r="C9053" s="61"/>
      <c r="D9053" t="e">
        <f t="shared" si="173"/>
        <v>#DIV/0!</v>
      </c>
      <c r="E9053" t="e">
        <f>Table2[[#This Row],[Return]]</f>
        <v>#VALUE!</v>
      </c>
      <c r="F9053">
        <v>9051</v>
      </c>
      <c r="G9053">
        <f t="shared" ca="1" si="172"/>
        <v>-4.1502649804041419E-2</v>
      </c>
    </row>
    <row r="9054" spans="2:7" x14ac:dyDescent="0.2">
      <c r="B9054" s="149"/>
      <c r="C9054" s="61"/>
      <c r="D9054" t="e">
        <f t="shared" si="173"/>
        <v>#DIV/0!</v>
      </c>
      <c r="E9054" t="e">
        <f>Table2[[#This Row],[Return]]</f>
        <v>#VALUE!</v>
      </c>
      <c r="F9054">
        <v>9052</v>
      </c>
      <c r="G9054">
        <f t="shared" ca="1" si="172"/>
        <v>-6.1531151264604719E-2</v>
      </c>
    </row>
    <row r="9055" spans="2:7" x14ac:dyDescent="0.2">
      <c r="B9055" s="149"/>
      <c r="C9055" s="61"/>
      <c r="D9055" t="e">
        <f t="shared" si="173"/>
        <v>#DIV/0!</v>
      </c>
      <c r="E9055" t="e">
        <f>Table2[[#This Row],[Return]]</f>
        <v>#VALUE!</v>
      </c>
      <c r="F9055">
        <v>9053</v>
      </c>
      <c r="G9055">
        <f t="shared" ca="1" si="172"/>
        <v>-1.5543784931399206E-2</v>
      </c>
    </row>
    <row r="9056" spans="2:7" x14ac:dyDescent="0.2">
      <c r="B9056" s="149"/>
      <c r="C9056" s="61"/>
      <c r="D9056" t="e">
        <f t="shared" si="173"/>
        <v>#DIV/0!</v>
      </c>
      <c r="E9056" t="e">
        <f>Table2[[#This Row],[Return]]</f>
        <v>#VALUE!</v>
      </c>
      <c r="F9056">
        <v>9054</v>
      </c>
      <c r="G9056">
        <f t="shared" ca="1" si="172"/>
        <v>-3.8392073566522585E-2</v>
      </c>
    </row>
    <row r="9057" spans="2:7" x14ac:dyDescent="0.2">
      <c r="B9057" s="149"/>
      <c r="C9057" s="61"/>
      <c r="D9057" t="e">
        <f t="shared" si="173"/>
        <v>#DIV/0!</v>
      </c>
      <c r="E9057" t="e">
        <f>Table2[[#This Row],[Return]]</f>
        <v>#VALUE!</v>
      </c>
      <c r="F9057">
        <v>9055</v>
      </c>
      <c r="G9057">
        <f t="shared" ca="1" si="172"/>
        <v>2.2039407751571288E-2</v>
      </c>
    </row>
    <row r="9058" spans="2:7" x14ac:dyDescent="0.2">
      <c r="B9058" s="149"/>
      <c r="C9058" s="61"/>
      <c r="D9058" t="e">
        <f t="shared" si="173"/>
        <v>#DIV/0!</v>
      </c>
      <c r="E9058" t="e">
        <f>Table2[[#This Row],[Return]]</f>
        <v>#VALUE!</v>
      </c>
      <c r="F9058">
        <v>9056</v>
      </c>
      <c r="G9058">
        <f t="shared" ca="1" si="172"/>
        <v>3.5009275985336874E-2</v>
      </c>
    </row>
    <row r="9059" spans="2:7" x14ac:dyDescent="0.2">
      <c r="B9059" s="149"/>
      <c r="C9059" s="61"/>
      <c r="D9059" t="e">
        <f t="shared" si="173"/>
        <v>#DIV/0!</v>
      </c>
      <c r="E9059" t="e">
        <f>Table2[[#This Row],[Return]]</f>
        <v>#VALUE!</v>
      </c>
      <c r="F9059">
        <v>9057</v>
      </c>
      <c r="G9059">
        <f t="shared" ca="1" si="172"/>
        <v>-3.0862711026953607E-2</v>
      </c>
    </row>
    <row r="9060" spans="2:7" x14ac:dyDescent="0.2">
      <c r="B9060" s="149"/>
      <c r="C9060" s="61"/>
      <c r="D9060" t="e">
        <f t="shared" si="173"/>
        <v>#DIV/0!</v>
      </c>
      <c r="E9060" t="e">
        <f>Table2[[#This Row],[Return]]</f>
        <v>#VALUE!</v>
      </c>
      <c r="F9060">
        <v>9058</v>
      </c>
      <c r="G9060">
        <f t="shared" ca="1" si="172"/>
        <v>-1.9360589921613724E-2</v>
      </c>
    </row>
    <row r="9061" spans="2:7" x14ac:dyDescent="0.2">
      <c r="B9061" s="149"/>
      <c r="C9061" s="61"/>
      <c r="D9061" t="e">
        <f t="shared" si="173"/>
        <v>#DIV/0!</v>
      </c>
      <c r="E9061" t="e">
        <f>Table2[[#This Row],[Return]]</f>
        <v>#VALUE!</v>
      </c>
      <c r="F9061">
        <v>9059</v>
      </c>
      <c r="G9061">
        <f t="shared" ca="1" si="172"/>
        <v>4.5357090367700421E-2</v>
      </c>
    </row>
    <row r="9062" spans="2:7" x14ac:dyDescent="0.2">
      <c r="B9062" s="149"/>
      <c r="C9062" s="61"/>
      <c r="D9062" t="e">
        <f t="shared" si="173"/>
        <v>#DIV/0!</v>
      </c>
      <c r="E9062" t="e">
        <f>Table2[[#This Row],[Return]]</f>
        <v>#VALUE!</v>
      </c>
      <c r="F9062">
        <v>9060</v>
      </c>
      <c r="G9062">
        <f t="shared" ca="1" si="172"/>
        <v>2.9977753120265797E-2</v>
      </c>
    </row>
    <row r="9063" spans="2:7" x14ac:dyDescent="0.2">
      <c r="B9063" s="149"/>
      <c r="C9063" s="61"/>
      <c r="D9063" t="e">
        <f t="shared" si="173"/>
        <v>#DIV/0!</v>
      </c>
      <c r="E9063" t="e">
        <f>Table2[[#This Row],[Return]]</f>
        <v>#VALUE!</v>
      </c>
      <c r="F9063">
        <v>9061</v>
      </c>
      <c r="G9063">
        <f t="shared" ca="1" si="172"/>
        <v>-4.3812784332788991E-2</v>
      </c>
    </row>
    <row r="9064" spans="2:7" x14ac:dyDescent="0.2">
      <c r="B9064" s="149"/>
      <c r="C9064" s="61"/>
      <c r="D9064" t="e">
        <f t="shared" si="173"/>
        <v>#DIV/0!</v>
      </c>
      <c r="E9064" t="e">
        <f>Table2[[#This Row],[Return]]</f>
        <v>#VALUE!</v>
      </c>
      <c r="F9064">
        <v>9062</v>
      </c>
      <c r="G9064">
        <f t="shared" ca="1" si="172"/>
        <v>3.1449700150707194E-2</v>
      </c>
    </row>
    <row r="9065" spans="2:7" x14ac:dyDescent="0.2">
      <c r="B9065" s="149"/>
      <c r="C9065" s="61"/>
      <c r="D9065" t="e">
        <f t="shared" si="173"/>
        <v>#DIV/0!</v>
      </c>
      <c r="E9065" t="e">
        <f>Table2[[#This Row],[Return]]</f>
        <v>#VALUE!</v>
      </c>
      <c r="F9065">
        <v>9063</v>
      </c>
      <c r="G9065">
        <f t="shared" ca="1" si="172"/>
        <v>1.7798597680779366E-2</v>
      </c>
    </row>
    <row r="9066" spans="2:7" x14ac:dyDescent="0.2">
      <c r="B9066" s="149"/>
      <c r="C9066" s="61"/>
      <c r="D9066" t="e">
        <f t="shared" si="173"/>
        <v>#DIV/0!</v>
      </c>
      <c r="E9066" t="e">
        <f>Table2[[#This Row],[Return]]</f>
        <v>#VALUE!</v>
      </c>
      <c r="F9066">
        <v>9064</v>
      </c>
      <c r="G9066">
        <f t="shared" ca="1" si="172"/>
        <v>-1.5800860335841931E-2</v>
      </c>
    </row>
    <row r="9067" spans="2:7" x14ac:dyDescent="0.2">
      <c r="B9067" s="149"/>
      <c r="C9067" s="61"/>
      <c r="D9067" t="e">
        <f t="shared" si="173"/>
        <v>#DIV/0!</v>
      </c>
      <c r="E9067" t="e">
        <f>Table2[[#This Row],[Return]]</f>
        <v>#VALUE!</v>
      </c>
      <c r="F9067">
        <v>9065</v>
      </c>
      <c r="G9067">
        <f t="shared" ca="1" si="172"/>
        <v>-3.5653445407676796E-3</v>
      </c>
    </row>
    <row r="9068" spans="2:7" x14ac:dyDescent="0.2">
      <c r="B9068" s="149"/>
      <c r="C9068" s="61"/>
      <c r="D9068" t="e">
        <f t="shared" si="173"/>
        <v>#DIV/0!</v>
      </c>
      <c r="E9068" t="e">
        <f>Table2[[#This Row],[Return]]</f>
        <v>#VALUE!</v>
      </c>
      <c r="F9068">
        <v>9066</v>
      </c>
      <c r="G9068">
        <f t="shared" ca="1" si="172"/>
        <v>1.6421808235217342E-2</v>
      </c>
    </row>
    <row r="9069" spans="2:7" x14ac:dyDescent="0.2">
      <c r="B9069" s="149"/>
      <c r="C9069" s="61"/>
      <c r="D9069" t="e">
        <f t="shared" si="173"/>
        <v>#DIV/0!</v>
      </c>
      <c r="E9069" t="e">
        <f>Table2[[#This Row],[Return]]</f>
        <v>#VALUE!</v>
      </c>
      <c r="F9069">
        <v>9067</v>
      </c>
      <c r="G9069">
        <f t="shared" ca="1" si="172"/>
        <v>8.3523568193131476E-2</v>
      </c>
    </row>
    <row r="9070" spans="2:7" x14ac:dyDescent="0.2">
      <c r="B9070" s="149"/>
      <c r="C9070" s="61"/>
      <c r="D9070" t="e">
        <f t="shared" si="173"/>
        <v>#DIV/0!</v>
      </c>
      <c r="E9070" t="e">
        <f>Table2[[#This Row],[Return]]</f>
        <v>#VALUE!</v>
      </c>
      <c r="F9070">
        <v>9068</v>
      </c>
      <c r="G9070">
        <f t="shared" ca="1" si="172"/>
        <v>-4.3885350889077315E-2</v>
      </c>
    </row>
    <row r="9071" spans="2:7" x14ac:dyDescent="0.2">
      <c r="B9071" s="149"/>
      <c r="C9071" s="61"/>
      <c r="D9071" t="e">
        <f t="shared" si="173"/>
        <v>#DIV/0!</v>
      </c>
      <c r="E9071" t="e">
        <f>Table2[[#This Row],[Return]]</f>
        <v>#VALUE!</v>
      </c>
      <c r="F9071">
        <v>9069</v>
      </c>
      <c r="G9071">
        <f t="shared" ca="1" si="172"/>
        <v>5.3380451075055221E-2</v>
      </c>
    </row>
    <row r="9072" spans="2:7" x14ac:dyDescent="0.2">
      <c r="B9072" s="149"/>
      <c r="C9072" s="61"/>
      <c r="D9072" t="e">
        <f t="shared" si="173"/>
        <v>#DIV/0!</v>
      </c>
      <c r="E9072" t="e">
        <f>Table2[[#This Row],[Return]]</f>
        <v>#VALUE!</v>
      </c>
      <c r="F9072">
        <v>9070</v>
      </c>
      <c r="G9072">
        <f t="shared" ca="1" si="172"/>
        <v>-6.8359791951901009E-3</v>
      </c>
    </row>
    <row r="9073" spans="2:7" x14ac:dyDescent="0.2">
      <c r="B9073" s="149"/>
      <c r="C9073" s="61"/>
      <c r="D9073" t="e">
        <f t="shared" si="173"/>
        <v>#DIV/0!</v>
      </c>
      <c r="E9073" t="e">
        <f>Table2[[#This Row],[Return]]</f>
        <v>#VALUE!</v>
      </c>
      <c r="F9073">
        <v>9071</v>
      </c>
      <c r="G9073">
        <f t="shared" ca="1" si="172"/>
        <v>1.4961119173833184E-2</v>
      </c>
    </row>
    <row r="9074" spans="2:7" x14ac:dyDescent="0.2">
      <c r="B9074" s="149"/>
      <c r="C9074" s="61"/>
      <c r="D9074" t="e">
        <f t="shared" si="173"/>
        <v>#DIV/0!</v>
      </c>
      <c r="E9074" t="e">
        <f>Table2[[#This Row],[Return]]</f>
        <v>#VALUE!</v>
      </c>
      <c r="F9074">
        <v>9072</v>
      </c>
      <c r="G9074">
        <f t="shared" ca="1" si="172"/>
        <v>3.2207862197735679E-2</v>
      </c>
    </row>
    <row r="9075" spans="2:7" x14ac:dyDescent="0.2">
      <c r="B9075" s="149"/>
      <c r="C9075" s="61"/>
      <c r="D9075" t="e">
        <f t="shared" si="173"/>
        <v>#DIV/0!</v>
      </c>
      <c r="E9075" t="e">
        <f>Table2[[#This Row],[Return]]</f>
        <v>#VALUE!</v>
      </c>
      <c r="F9075">
        <v>9073</v>
      </c>
      <c r="G9075">
        <f t="shared" ca="1" si="172"/>
        <v>5.1381128022236162E-2</v>
      </c>
    </row>
    <row r="9076" spans="2:7" x14ac:dyDescent="0.2">
      <c r="B9076" s="149"/>
      <c r="C9076" s="61"/>
      <c r="D9076" t="e">
        <f t="shared" si="173"/>
        <v>#DIV/0!</v>
      </c>
      <c r="E9076" t="e">
        <f>Table2[[#This Row],[Return]]</f>
        <v>#VALUE!</v>
      </c>
      <c r="F9076">
        <v>9074</v>
      </c>
      <c r="G9076">
        <f t="shared" ca="1" si="172"/>
        <v>2.9599581782261034E-2</v>
      </c>
    </row>
    <row r="9077" spans="2:7" x14ac:dyDescent="0.2">
      <c r="B9077" s="149"/>
      <c r="C9077" s="61"/>
      <c r="D9077" t="e">
        <f t="shared" si="173"/>
        <v>#DIV/0!</v>
      </c>
      <c r="E9077" t="e">
        <f>Table2[[#This Row],[Return]]</f>
        <v>#VALUE!</v>
      </c>
      <c r="F9077">
        <v>9075</v>
      </c>
      <c r="G9077">
        <f t="shared" ca="1" si="172"/>
        <v>-4.1700287048369991E-2</v>
      </c>
    </row>
    <row r="9078" spans="2:7" x14ac:dyDescent="0.2">
      <c r="B9078" s="149"/>
      <c r="C9078" s="61"/>
      <c r="D9078" t="e">
        <f t="shared" si="173"/>
        <v>#DIV/0!</v>
      </c>
      <c r="E9078" t="e">
        <f>Table2[[#This Row],[Return]]</f>
        <v>#VALUE!</v>
      </c>
      <c r="F9078">
        <v>9076</v>
      </c>
      <c r="G9078">
        <f t="shared" ca="1" si="172"/>
        <v>-1.0086824072242907E-2</v>
      </c>
    </row>
    <row r="9079" spans="2:7" x14ac:dyDescent="0.2">
      <c r="B9079" s="149"/>
      <c r="C9079" s="61"/>
      <c r="D9079" t="e">
        <f t="shared" si="173"/>
        <v>#DIV/0!</v>
      </c>
      <c r="E9079" t="e">
        <f>Table2[[#This Row],[Return]]</f>
        <v>#VALUE!</v>
      </c>
      <c r="F9079">
        <v>9077</v>
      </c>
      <c r="G9079">
        <f t="shared" ca="1" si="172"/>
        <v>-8.713935523208538E-2</v>
      </c>
    </row>
    <row r="9080" spans="2:7" x14ac:dyDescent="0.2">
      <c r="B9080" s="149"/>
      <c r="C9080" s="61"/>
      <c r="D9080" t="e">
        <f t="shared" si="173"/>
        <v>#DIV/0!</v>
      </c>
      <c r="E9080" t="e">
        <f>Table2[[#This Row],[Return]]</f>
        <v>#VALUE!</v>
      </c>
      <c r="F9080">
        <v>9078</v>
      </c>
      <c r="G9080">
        <f t="shared" ca="1" si="172"/>
        <v>1.0468400813525278E-2</v>
      </c>
    </row>
    <row r="9081" spans="2:7" x14ac:dyDescent="0.2">
      <c r="B9081" s="149"/>
      <c r="C9081" s="61"/>
      <c r="D9081" t="e">
        <f t="shared" si="173"/>
        <v>#DIV/0!</v>
      </c>
      <c r="E9081" t="e">
        <f>Table2[[#This Row],[Return]]</f>
        <v>#VALUE!</v>
      </c>
      <c r="F9081">
        <v>9079</v>
      </c>
      <c r="G9081">
        <f t="shared" ca="1" si="172"/>
        <v>-3.5652607992465078E-2</v>
      </c>
    </row>
    <row r="9082" spans="2:7" x14ac:dyDescent="0.2">
      <c r="B9082" s="149"/>
      <c r="C9082" s="61"/>
      <c r="D9082" t="e">
        <f t="shared" si="173"/>
        <v>#DIV/0!</v>
      </c>
      <c r="E9082" t="e">
        <f>Table2[[#This Row],[Return]]</f>
        <v>#VALUE!</v>
      </c>
      <c r="F9082">
        <v>9080</v>
      </c>
      <c r="G9082">
        <f t="shared" ca="1" si="172"/>
        <v>-4.1154422821179766E-2</v>
      </c>
    </row>
    <row r="9083" spans="2:7" x14ac:dyDescent="0.2">
      <c r="B9083" s="149"/>
      <c r="C9083" s="61"/>
      <c r="D9083" t="e">
        <f t="shared" si="173"/>
        <v>#DIV/0!</v>
      </c>
      <c r="E9083" t="e">
        <f>Table2[[#This Row],[Return]]</f>
        <v>#VALUE!</v>
      </c>
      <c r="F9083">
        <v>9081</v>
      </c>
      <c r="G9083">
        <f t="shared" ca="1" si="172"/>
        <v>2.9583491489352562E-2</v>
      </c>
    </row>
    <row r="9084" spans="2:7" x14ac:dyDescent="0.2">
      <c r="B9084" s="149"/>
      <c r="C9084" s="61"/>
      <c r="D9084" t="e">
        <f t="shared" si="173"/>
        <v>#DIV/0!</v>
      </c>
      <c r="E9084" t="e">
        <f>Table2[[#This Row],[Return]]</f>
        <v>#VALUE!</v>
      </c>
      <c r="F9084">
        <v>9082</v>
      </c>
      <c r="G9084">
        <f t="shared" ca="1" si="172"/>
        <v>1.1523141318710715E-2</v>
      </c>
    </row>
    <row r="9085" spans="2:7" x14ac:dyDescent="0.2">
      <c r="B9085" s="149"/>
      <c r="C9085" s="61"/>
      <c r="D9085" t="e">
        <f t="shared" si="173"/>
        <v>#DIV/0!</v>
      </c>
      <c r="E9085" t="e">
        <f>Table2[[#This Row],[Return]]</f>
        <v>#VALUE!</v>
      </c>
      <c r="F9085">
        <v>9083</v>
      </c>
      <c r="G9085">
        <f t="shared" ca="1" si="172"/>
        <v>1.7905212654516042E-2</v>
      </c>
    </row>
    <row r="9086" spans="2:7" x14ac:dyDescent="0.2">
      <c r="B9086" s="149"/>
      <c r="C9086" s="61"/>
      <c r="D9086" t="e">
        <f t="shared" si="173"/>
        <v>#DIV/0!</v>
      </c>
      <c r="E9086" t="e">
        <f>Table2[[#This Row],[Return]]</f>
        <v>#VALUE!</v>
      </c>
      <c r="F9086">
        <v>9084</v>
      </c>
      <c r="G9086">
        <f t="shared" ca="1" si="172"/>
        <v>3.6067038317337853E-2</v>
      </c>
    </row>
    <row r="9087" spans="2:7" x14ac:dyDescent="0.2">
      <c r="B9087" s="149"/>
      <c r="C9087" s="61"/>
      <c r="D9087" t="e">
        <f t="shared" si="173"/>
        <v>#DIV/0!</v>
      </c>
      <c r="E9087" t="e">
        <f>Table2[[#This Row],[Return]]</f>
        <v>#VALUE!</v>
      </c>
      <c r="F9087">
        <v>9085</v>
      </c>
      <c r="G9087">
        <f t="shared" ca="1" si="172"/>
        <v>-0.10804415267170617</v>
      </c>
    </row>
    <row r="9088" spans="2:7" x14ac:dyDescent="0.2">
      <c r="B9088" s="149"/>
      <c r="C9088" s="61"/>
      <c r="D9088" t="e">
        <f t="shared" si="173"/>
        <v>#DIV/0!</v>
      </c>
      <c r="E9088" t="e">
        <f>Table2[[#This Row],[Return]]</f>
        <v>#VALUE!</v>
      </c>
      <c r="F9088">
        <v>9086</v>
      </c>
      <c r="G9088">
        <f t="shared" ca="1" si="172"/>
        <v>3.3767189846292837E-2</v>
      </c>
    </row>
    <row r="9089" spans="2:7" x14ac:dyDescent="0.2">
      <c r="B9089" s="149"/>
      <c r="C9089" s="61"/>
      <c r="D9089" t="e">
        <f t="shared" si="173"/>
        <v>#DIV/0!</v>
      </c>
      <c r="E9089" t="e">
        <f>Table2[[#This Row],[Return]]</f>
        <v>#VALUE!</v>
      </c>
      <c r="F9089">
        <v>9087</v>
      </c>
      <c r="G9089">
        <f t="shared" ca="1" si="172"/>
        <v>-3.6523837171163719E-2</v>
      </c>
    </row>
    <row r="9090" spans="2:7" x14ac:dyDescent="0.2">
      <c r="B9090" s="149"/>
      <c r="C9090" s="61"/>
      <c r="D9090" t="e">
        <f t="shared" si="173"/>
        <v>#DIV/0!</v>
      </c>
      <c r="E9090" t="e">
        <f>Table2[[#This Row],[Return]]</f>
        <v>#VALUE!</v>
      </c>
      <c r="F9090">
        <v>9088</v>
      </c>
      <c r="G9090">
        <f t="shared" ca="1" si="172"/>
        <v>-5.1026958406212172E-2</v>
      </c>
    </row>
    <row r="9091" spans="2:7" x14ac:dyDescent="0.2">
      <c r="B9091" s="149"/>
      <c r="C9091" s="61"/>
      <c r="D9091" t="e">
        <f t="shared" si="173"/>
        <v>#DIV/0!</v>
      </c>
      <c r="E9091" t="e">
        <f>Table2[[#This Row],[Return]]</f>
        <v>#VALUE!</v>
      </c>
      <c r="F9091">
        <v>9089</v>
      </c>
      <c r="G9091">
        <f t="shared" ref="G9091:G9154" ca="1" si="174">_xlfn.NORM.INV(RAND(),$N$5,$N$6)</f>
        <v>8.2046162639398366E-3</v>
      </c>
    </row>
    <row r="9092" spans="2:7" x14ac:dyDescent="0.2">
      <c r="B9092" s="149"/>
      <c r="C9092" s="61"/>
      <c r="D9092" t="e">
        <f t="shared" si="173"/>
        <v>#DIV/0!</v>
      </c>
      <c r="E9092" t="e">
        <f>Table2[[#This Row],[Return]]</f>
        <v>#VALUE!</v>
      </c>
      <c r="F9092">
        <v>9090</v>
      </c>
      <c r="G9092">
        <f t="shared" ca="1" si="174"/>
        <v>-3.4903010690522776E-2</v>
      </c>
    </row>
    <row r="9093" spans="2:7" x14ac:dyDescent="0.2">
      <c r="B9093" s="149"/>
      <c r="C9093" s="61"/>
      <c r="D9093" t="e">
        <f t="shared" si="173"/>
        <v>#DIV/0!</v>
      </c>
      <c r="E9093" t="e">
        <f>Table2[[#This Row],[Return]]</f>
        <v>#VALUE!</v>
      </c>
      <c r="F9093">
        <v>9091</v>
      </c>
      <c r="G9093">
        <f t="shared" ca="1" si="174"/>
        <v>-7.8188835817867199E-3</v>
      </c>
    </row>
    <row r="9094" spans="2:7" x14ac:dyDescent="0.2">
      <c r="B9094" s="149"/>
      <c r="C9094" s="61"/>
      <c r="D9094" t="e">
        <f t="shared" si="173"/>
        <v>#DIV/0!</v>
      </c>
      <c r="E9094" t="e">
        <f>Table2[[#This Row],[Return]]</f>
        <v>#VALUE!</v>
      </c>
      <c r="F9094">
        <v>9092</v>
      </c>
      <c r="G9094">
        <f t="shared" ca="1" si="174"/>
        <v>4.189397443827029E-3</v>
      </c>
    </row>
    <row r="9095" spans="2:7" x14ac:dyDescent="0.2">
      <c r="B9095" s="149"/>
      <c r="C9095" s="61"/>
      <c r="D9095" t="e">
        <f t="shared" si="173"/>
        <v>#DIV/0!</v>
      </c>
      <c r="E9095" t="e">
        <f>Table2[[#This Row],[Return]]</f>
        <v>#VALUE!</v>
      </c>
      <c r="F9095">
        <v>9093</v>
      </c>
      <c r="G9095">
        <f t="shared" ca="1" si="174"/>
        <v>8.8164752777578331E-4</v>
      </c>
    </row>
    <row r="9096" spans="2:7" x14ac:dyDescent="0.2">
      <c r="B9096" s="149"/>
      <c r="C9096" s="61"/>
      <c r="D9096" t="e">
        <f t="shared" si="173"/>
        <v>#DIV/0!</v>
      </c>
      <c r="E9096" t="e">
        <f>Table2[[#This Row],[Return]]</f>
        <v>#VALUE!</v>
      </c>
      <c r="F9096">
        <v>9094</v>
      </c>
      <c r="G9096">
        <f t="shared" ca="1" si="174"/>
        <v>-1.9846711005831259E-2</v>
      </c>
    </row>
    <row r="9097" spans="2:7" x14ac:dyDescent="0.2">
      <c r="B9097" s="149"/>
      <c r="C9097" s="61"/>
      <c r="D9097" t="e">
        <f t="shared" si="173"/>
        <v>#DIV/0!</v>
      </c>
      <c r="E9097" t="e">
        <f>Table2[[#This Row],[Return]]</f>
        <v>#VALUE!</v>
      </c>
      <c r="F9097">
        <v>9095</v>
      </c>
      <c r="G9097">
        <f t="shared" ca="1" si="174"/>
        <v>-2.4363493617144211E-2</v>
      </c>
    </row>
    <row r="9098" spans="2:7" x14ac:dyDescent="0.2">
      <c r="B9098" s="149"/>
      <c r="C9098" s="61"/>
      <c r="D9098" t="e">
        <f t="shared" si="173"/>
        <v>#DIV/0!</v>
      </c>
      <c r="E9098" t="e">
        <f>Table2[[#This Row],[Return]]</f>
        <v>#VALUE!</v>
      </c>
      <c r="F9098">
        <v>9096</v>
      </c>
      <c r="G9098">
        <f t="shared" ca="1" si="174"/>
        <v>2.6126693853734489E-2</v>
      </c>
    </row>
    <row r="9099" spans="2:7" x14ac:dyDescent="0.2">
      <c r="B9099" s="149"/>
      <c r="C9099" s="61"/>
      <c r="D9099" t="e">
        <f t="shared" si="173"/>
        <v>#DIV/0!</v>
      </c>
      <c r="E9099" t="e">
        <f>Table2[[#This Row],[Return]]</f>
        <v>#VALUE!</v>
      </c>
      <c r="F9099">
        <v>9097</v>
      </c>
      <c r="G9099">
        <f t="shared" ca="1" si="174"/>
        <v>-8.5098904455160246E-2</v>
      </c>
    </row>
    <row r="9100" spans="2:7" x14ac:dyDescent="0.2">
      <c r="B9100" s="149"/>
      <c r="C9100" s="61"/>
      <c r="D9100" t="e">
        <f t="shared" si="173"/>
        <v>#DIV/0!</v>
      </c>
      <c r="E9100" t="e">
        <f>Table2[[#This Row],[Return]]</f>
        <v>#VALUE!</v>
      </c>
      <c r="F9100">
        <v>9098</v>
      </c>
      <c r="G9100">
        <f t="shared" ca="1" si="174"/>
        <v>-8.9694659582625208E-4</v>
      </c>
    </row>
    <row r="9101" spans="2:7" x14ac:dyDescent="0.2">
      <c r="B9101" s="149"/>
      <c r="C9101" s="61"/>
      <c r="D9101" t="e">
        <f t="shared" si="173"/>
        <v>#DIV/0!</v>
      </c>
      <c r="E9101" t="e">
        <f>Table2[[#This Row],[Return]]</f>
        <v>#VALUE!</v>
      </c>
      <c r="F9101">
        <v>9099</v>
      </c>
      <c r="G9101">
        <f t="shared" ca="1" si="174"/>
        <v>-2.3127416901567582E-2</v>
      </c>
    </row>
    <row r="9102" spans="2:7" x14ac:dyDescent="0.2">
      <c r="B9102" s="149"/>
      <c r="C9102" s="61"/>
      <c r="D9102" t="e">
        <f t="shared" si="173"/>
        <v>#DIV/0!</v>
      </c>
      <c r="E9102" t="e">
        <f>Table2[[#This Row],[Return]]</f>
        <v>#VALUE!</v>
      </c>
      <c r="F9102">
        <v>9100</v>
      </c>
      <c r="G9102">
        <f t="shared" ca="1" si="174"/>
        <v>1.2090320797639224E-2</v>
      </c>
    </row>
    <row r="9103" spans="2:7" x14ac:dyDescent="0.2">
      <c r="B9103" s="149"/>
      <c r="C9103" s="61"/>
      <c r="D9103" t="e">
        <f t="shared" si="173"/>
        <v>#DIV/0!</v>
      </c>
      <c r="E9103" t="e">
        <f>Table2[[#This Row],[Return]]</f>
        <v>#VALUE!</v>
      </c>
      <c r="F9103">
        <v>9101</v>
      </c>
      <c r="G9103">
        <f t="shared" ca="1" si="174"/>
        <v>-1.9795454145218359E-2</v>
      </c>
    </row>
    <row r="9104" spans="2:7" x14ac:dyDescent="0.2">
      <c r="B9104" s="149"/>
      <c r="C9104" s="61"/>
      <c r="D9104" t="e">
        <f t="shared" si="173"/>
        <v>#DIV/0!</v>
      </c>
      <c r="E9104" t="e">
        <f>Table2[[#This Row],[Return]]</f>
        <v>#VALUE!</v>
      </c>
      <c r="F9104">
        <v>9102</v>
      </c>
      <c r="G9104">
        <f t="shared" ca="1" si="174"/>
        <v>2.2724760792606935E-2</v>
      </c>
    </row>
    <row r="9105" spans="2:7" x14ac:dyDescent="0.2">
      <c r="B9105" s="149"/>
      <c r="C9105" s="61"/>
      <c r="D9105" t="e">
        <f t="shared" si="173"/>
        <v>#DIV/0!</v>
      </c>
      <c r="E9105" t="e">
        <f>Table2[[#This Row],[Return]]</f>
        <v>#VALUE!</v>
      </c>
      <c r="F9105">
        <v>9103</v>
      </c>
      <c r="G9105">
        <f t="shared" ca="1" si="174"/>
        <v>1.6789606638642984E-2</v>
      </c>
    </row>
    <row r="9106" spans="2:7" x14ac:dyDescent="0.2">
      <c r="B9106" s="149"/>
      <c r="C9106" s="61"/>
      <c r="D9106" t="e">
        <f t="shared" ref="D9106:D9169" si="175">(C9106-C9107)/C9107</f>
        <v>#DIV/0!</v>
      </c>
      <c r="E9106" t="e">
        <f>Table2[[#This Row],[Return]]</f>
        <v>#VALUE!</v>
      </c>
      <c r="F9106">
        <v>9104</v>
      </c>
      <c r="G9106">
        <f t="shared" ca="1" si="174"/>
        <v>-2.3952480661541188E-2</v>
      </c>
    </row>
    <row r="9107" spans="2:7" x14ac:dyDescent="0.2">
      <c r="B9107" s="149"/>
      <c r="C9107" s="61"/>
      <c r="D9107" t="e">
        <f t="shared" si="175"/>
        <v>#DIV/0!</v>
      </c>
      <c r="E9107" t="e">
        <f>Table2[[#This Row],[Return]]</f>
        <v>#VALUE!</v>
      </c>
      <c r="F9107">
        <v>9105</v>
      </c>
      <c r="G9107">
        <f t="shared" ca="1" si="174"/>
        <v>3.4309907698173416E-2</v>
      </c>
    </row>
    <row r="9108" spans="2:7" x14ac:dyDescent="0.2">
      <c r="B9108" s="149"/>
      <c r="C9108" s="61"/>
      <c r="D9108" t="e">
        <f t="shared" si="175"/>
        <v>#DIV/0!</v>
      </c>
      <c r="E9108" t="e">
        <f>Table2[[#This Row],[Return]]</f>
        <v>#VALUE!</v>
      </c>
      <c r="F9108">
        <v>9106</v>
      </c>
      <c r="G9108">
        <f t="shared" ca="1" si="174"/>
        <v>3.8531615877574178E-2</v>
      </c>
    </row>
    <row r="9109" spans="2:7" x14ac:dyDescent="0.2">
      <c r="B9109" s="149"/>
      <c r="C9109" s="61"/>
      <c r="D9109" t="e">
        <f t="shared" si="175"/>
        <v>#DIV/0!</v>
      </c>
      <c r="E9109" t="e">
        <f>Table2[[#This Row],[Return]]</f>
        <v>#VALUE!</v>
      </c>
      <c r="F9109">
        <v>9107</v>
      </c>
      <c r="G9109">
        <f t="shared" ca="1" si="174"/>
        <v>5.0079433597699917E-2</v>
      </c>
    </row>
    <row r="9110" spans="2:7" x14ac:dyDescent="0.2">
      <c r="B9110" s="149"/>
      <c r="C9110" s="61"/>
      <c r="D9110" t="e">
        <f t="shared" si="175"/>
        <v>#DIV/0!</v>
      </c>
      <c r="E9110" t="e">
        <f>Table2[[#This Row],[Return]]</f>
        <v>#VALUE!</v>
      </c>
      <c r="F9110">
        <v>9108</v>
      </c>
      <c r="G9110">
        <f t="shared" ca="1" si="174"/>
        <v>-1.4325759794067977E-2</v>
      </c>
    </row>
    <row r="9111" spans="2:7" x14ac:dyDescent="0.2">
      <c r="B9111" s="149"/>
      <c r="C9111" s="61"/>
      <c r="D9111" t="e">
        <f t="shared" si="175"/>
        <v>#DIV/0!</v>
      </c>
      <c r="E9111" t="e">
        <f>Table2[[#This Row],[Return]]</f>
        <v>#VALUE!</v>
      </c>
      <c r="F9111">
        <v>9109</v>
      </c>
      <c r="G9111">
        <f t="shared" ca="1" si="174"/>
        <v>-9.1941885221625858E-2</v>
      </c>
    </row>
    <row r="9112" spans="2:7" x14ac:dyDescent="0.2">
      <c r="B9112" s="149"/>
      <c r="C9112" s="61"/>
      <c r="D9112" t="e">
        <f t="shared" si="175"/>
        <v>#DIV/0!</v>
      </c>
      <c r="E9112" t="e">
        <f>Table2[[#This Row],[Return]]</f>
        <v>#VALUE!</v>
      </c>
      <c r="F9112">
        <v>9110</v>
      </c>
      <c r="G9112">
        <f t="shared" ca="1" si="174"/>
        <v>-1.4185743931347876E-2</v>
      </c>
    </row>
    <row r="9113" spans="2:7" x14ac:dyDescent="0.2">
      <c r="B9113" s="149"/>
      <c r="C9113" s="61"/>
      <c r="D9113" t="e">
        <f t="shared" si="175"/>
        <v>#DIV/0!</v>
      </c>
      <c r="E9113" t="e">
        <f>Table2[[#This Row],[Return]]</f>
        <v>#VALUE!</v>
      </c>
      <c r="F9113">
        <v>9111</v>
      </c>
      <c r="G9113">
        <f t="shared" ca="1" si="174"/>
        <v>1.3068930193368588E-2</v>
      </c>
    </row>
    <row r="9114" spans="2:7" x14ac:dyDescent="0.2">
      <c r="B9114" s="149"/>
      <c r="C9114" s="61"/>
      <c r="D9114" t="e">
        <f t="shared" si="175"/>
        <v>#DIV/0!</v>
      </c>
      <c r="E9114" t="e">
        <f>Table2[[#This Row],[Return]]</f>
        <v>#VALUE!</v>
      </c>
      <c r="F9114">
        <v>9112</v>
      </c>
      <c r="G9114">
        <f t="shared" ca="1" si="174"/>
        <v>3.3125201011585163E-2</v>
      </c>
    </row>
    <row r="9115" spans="2:7" x14ac:dyDescent="0.2">
      <c r="B9115" s="149"/>
      <c r="C9115" s="61"/>
      <c r="D9115" t="e">
        <f t="shared" si="175"/>
        <v>#DIV/0!</v>
      </c>
      <c r="E9115" t="e">
        <f>Table2[[#This Row],[Return]]</f>
        <v>#VALUE!</v>
      </c>
      <c r="F9115">
        <v>9113</v>
      </c>
      <c r="G9115">
        <f t="shared" ca="1" si="174"/>
        <v>-3.3485079257333059E-2</v>
      </c>
    </row>
    <row r="9116" spans="2:7" x14ac:dyDescent="0.2">
      <c r="B9116" s="149"/>
      <c r="C9116" s="61"/>
      <c r="D9116" t="e">
        <f t="shared" si="175"/>
        <v>#DIV/0!</v>
      </c>
      <c r="E9116" t="e">
        <f>Table2[[#This Row],[Return]]</f>
        <v>#VALUE!</v>
      </c>
      <c r="F9116">
        <v>9114</v>
      </c>
      <c r="G9116">
        <f t="shared" ca="1" si="174"/>
        <v>1.4835325963361885E-2</v>
      </c>
    </row>
    <row r="9117" spans="2:7" x14ac:dyDescent="0.2">
      <c r="B9117" s="149"/>
      <c r="C9117" s="61"/>
      <c r="D9117" t="e">
        <f t="shared" si="175"/>
        <v>#DIV/0!</v>
      </c>
      <c r="E9117" t="e">
        <f>Table2[[#This Row],[Return]]</f>
        <v>#VALUE!</v>
      </c>
      <c r="F9117">
        <v>9115</v>
      </c>
      <c r="G9117">
        <f t="shared" ca="1" si="174"/>
        <v>2.5671564935400404E-2</v>
      </c>
    </row>
    <row r="9118" spans="2:7" x14ac:dyDescent="0.2">
      <c r="B9118" s="149"/>
      <c r="C9118" s="61"/>
      <c r="D9118" t="e">
        <f t="shared" si="175"/>
        <v>#DIV/0!</v>
      </c>
      <c r="E9118" t="e">
        <f>Table2[[#This Row],[Return]]</f>
        <v>#VALUE!</v>
      </c>
      <c r="F9118">
        <v>9116</v>
      </c>
      <c r="G9118">
        <f t="shared" ca="1" si="174"/>
        <v>7.3651291042599299E-4</v>
      </c>
    </row>
    <row r="9119" spans="2:7" x14ac:dyDescent="0.2">
      <c r="B9119" s="149"/>
      <c r="C9119" s="61"/>
      <c r="D9119" t="e">
        <f t="shared" si="175"/>
        <v>#DIV/0!</v>
      </c>
      <c r="E9119" t="e">
        <f>Table2[[#This Row],[Return]]</f>
        <v>#VALUE!</v>
      </c>
      <c r="F9119">
        <v>9117</v>
      </c>
      <c r="G9119">
        <f t="shared" ca="1" si="174"/>
        <v>-5.8629115647435247E-2</v>
      </c>
    </row>
    <row r="9120" spans="2:7" x14ac:dyDescent="0.2">
      <c r="B9120" s="149"/>
      <c r="C9120" s="61"/>
      <c r="D9120" t="e">
        <f t="shared" si="175"/>
        <v>#DIV/0!</v>
      </c>
      <c r="E9120" t="e">
        <f>Table2[[#This Row],[Return]]</f>
        <v>#VALUE!</v>
      </c>
      <c r="F9120">
        <v>9118</v>
      </c>
      <c r="G9120">
        <f t="shared" ca="1" si="174"/>
        <v>8.9994389077530067E-3</v>
      </c>
    </row>
    <row r="9121" spans="2:7" x14ac:dyDescent="0.2">
      <c r="B9121" s="149"/>
      <c r="C9121" s="61"/>
      <c r="D9121" t="e">
        <f t="shared" si="175"/>
        <v>#DIV/0!</v>
      </c>
      <c r="E9121" t="e">
        <f>Table2[[#This Row],[Return]]</f>
        <v>#VALUE!</v>
      </c>
      <c r="F9121">
        <v>9119</v>
      </c>
      <c r="G9121">
        <f t="shared" ca="1" si="174"/>
        <v>2.5559511406964223E-2</v>
      </c>
    </row>
    <row r="9122" spans="2:7" x14ac:dyDescent="0.2">
      <c r="B9122" s="149"/>
      <c r="C9122" s="61"/>
      <c r="D9122" t="e">
        <f t="shared" si="175"/>
        <v>#DIV/0!</v>
      </c>
      <c r="E9122" t="e">
        <f>Table2[[#This Row],[Return]]</f>
        <v>#VALUE!</v>
      </c>
      <c r="F9122">
        <v>9120</v>
      </c>
      <c r="G9122">
        <f t="shared" ca="1" si="174"/>
        <v>-1.8091400295314822E-2</v>
      </c>
    </row>
    <row r="9123" spans="2:7" x14ac:dyDescent="0.2">
      <c r="B9123" s="149"/>
      <c r="C9123" s="61"/>
      <c r="D9123" t="e">
        <f t="shared" si="175"/>
        <v>#DIV/0!</v>
      </c>
      <c r="E9123" t="e">
        <f>Table2[[#This Row],[Return]]</f>
        <v>#VALUE!</v>
      </c>
      <c r="F9123">
        <v>9121</v>
      </c>
      <c r="G9123">
        <f t="shared" ca="1" si="174"/>
        <v>-2.7236036668994202E-2</v>
      </c>
    </row>
    <row r="9124" spans="2:7" x14ac:dyDescent="0.2">
      <c r="B9124" s="149"/>
      <c r="C9124" s="61"/>
      <c r="D9124" t="e">
        <f t="shared" si="175"/>
        <v>#DIV/0!</v>
      </c>
      <c r="E9124" t="e">
        <f>Table2[[#This Row],[Return]]</f>
        <v>#VALUE!</v>
      </c>
      <c r="F9124">
        <v>9122</v>
      </c>
      <c r="G9124">
        <f t="shared" ca="1" si="174"/>
        <v>-1.0499082035689616E-3</v>
      </c>
    </row>
    <row r="9125" spans="2:7" x14ac:dyDescent="0.2">
      <c r="B9125" s="149"/>
      <c r="C9125" s="61"/>
      <c r="D9125" t="e">
        <f t="shared" si="175"/>
        <v>#DIV/0!</v>
      </c>
      <c r="E9125" t="e">
        <f>Table2[[#This Row],[Return]]</f>
        <v>#VALUE!</v>
      </c>
      <c r="F9125">
        <v>9123</v>
      </c>
      <c r="G9125">
        <f t="shared" ca="1" si="174"/>
        <v>-4.4602151567060778E-3</v>
      </c>
    </row>
    <row r="9126" spans="2:7" x14ac:dyDescent="0.2">
      <c r="B9126" s="149"/>
      <c r="C9126" s="61"/>
      <c r="D9126" t="e">
        <f t="shared" si="175"/>
        <v>#DIV/0!</v>
      </c>
      <c r="E9126" t="e">
        <f>Table2[[#This Row],[Return]]</f>
        <v>#VALUE!</v>
      </c>
      <c r="F9126">
        <v>9124</v>
      </c>
      <c r="G9126">
        <f t="shared" ca="1" si="174"/>
        <v>7.8417546208415546E-3</v>
      </c>
    </row>
    <row r="9127" spans="2:7" x14ac:dyDescent="0.2">
      <c r="B9127" s="149"/>
      <c r="C9127" s="61"/>
      <c r="D9127" t="e">
        <f t="shared" si="175"/>
        <v>#DIV/0!</v>
      </c>
      <c r="E9127" t="e">
        <f>Table2[[#This Row],[Return]]</f>
        <v>#VALUE!</v>
      </c>
      <c r="F9127">
        <v>9125</v>
      </c>
      <c r="G9127">
        <f t="shared" ca="1" si="174"/>
        <v>2.1956135102669094E-3</v>
      </c>
    </row>
    <row r="9128" spans="2:7" x14ac:dyDescent="0.2">
      <c r="B9128" s="149"/>
      <c r="C9128" s="61"/>
      <c r="D9128" t="e">
        <f t="shared" si="175"/>
        <v>#DIV/0!</v>
      </c>
      <c r="E9128" t="e">
        <f>Table2[[#This Row],[Return]]</f>
        <v>#VALUE!</v>
      </c>
      <c r="F9128">
        <v>9126</v>
      </c>
      <c r="G9128">
        <f t="shared" ca="1" si="174"/>
        <v>-3.7520684305652217E-2</v>
      </c>
    </row>
    <row r="9129" spans="2:7" x14ac:dyDescent="0.2">
      <c r="B9129" s="149"/>
      <c r="C9129" s="61"/>
      <c r="D9129" t="e">
        <f t="shared" si="175"/>
        <v>#DIV/0!</v>
      </c>
      <c r="E9129" t="e">
        <f>Table2[[#This Row],[Return]]</f>
        <v>#VALUE!</v>
      </c>
      <c r="F9129">
        <v>9127</v>
      </c>
      <c r="G9129">
        <f t="shared" ca="1" si="174"/>
        <v>4.0283218950973497E-2</v>
      </c>
    </row>
    <row r="9130" spans="2:7" x14ac:dyDescent="0.2">
      <c r="B9130" s="149"/>
      <c r="C9130" s="61"/>
      <c r="D9130" t="e">
        <f t="shared" si="175"/>
        <v>#DIV/0!</v>
      </c>
      <c r="E9130" t="e">
        <f>Table2[[#This Row],[Return]]</f>
        <v>#VALUE!</v>
      </c>
      <c r="F9130">
        <v>9128</v>
      </c>
      <c r="G9130">
        <f t="shared" ca="1" si="174"/>
        <v>-2.6942160292113208E-2</v>
      </c>
    </row>
    <row r="9131" spans="2:7" x14ac:dyDescent="0.2">
      <c r="B9131" s="149"/>
      <c r="C9131" s="61"/>
      <c r="D9131" t="e">
        <f t="shared" si="175"/>
        <v>#DIV/0!</v>
      </c>
      <c r="E9131" t="e">
        <f>Table2[[#This Row],[Return]]</f>
        <v>#VALUE!</v>
      </c>
      <c r="F9131">
        <v>9129</v>
      </c>
      <c r="G9131">
        <f t="shared" ca="1" si="174"/>
        <v>1.4719062560632188E-2</v>
      </c>
    </row>
    <row r="9132" spans="2:7" x14ac:dyDescent="0.2">
      <c r="B9132" s="149"/>
      <c r="C9132" s="61"/>
      <c r="D9132" t="e">
        <f t="shared" si="175"/>
        <v>#DIV/0!</v>
      </c>
      <c r="E9132" t="e">
        <f>Table2[[#This Row],[Return]]</f>
        <v>#VALUE!</v>
      </c>
      <c r="F9132">
        <v>9130</v>
      </c>
      <c r="G9132">
        <f t="shared" ca="1" si="174"/>
        <v>6.2795676814690241E-2</v>
      </c>
    </row>
    <row r="9133" spans="2:7" x14ac:dyDescent="0.2">
      <c r="B9133" s="149"/>
      <c r="C9133" s="61"/>
      <c r="D9133" t="e">
        <f t="shared" si="175"/>
        <v>#DIV/0!</v>
      </c>
      <c r="E9133" t="e">
        <f>Table2[[#This Row],[Return]]</f>
        <v>#VALUE!</v>
      </c>
      <c r="F9133">
        <v>9131</v>
      </c>
      <c r="G9133">
        <f t="shared" ca="1" si="174"/>
        <v>1.3224880556068276E-2</v>
      </c>
    </row>
    <row r="9134" spans="2:7" x14ac:dyDescent="0.2">
      <c r="B9134" s="149"/>
      <c r="C9134" s="61"/>
      <c r="D9134" t="e">
        <f t="shared" si="175"/>
        <v>#DIV/0!</v>
      </c>
      <c r="E9134" t="e">
        <f>Table2[[#This Row],[Return]]</f>
        <v>#VALUE!</v>
      </c>
      <c r="F9134">
        <v>9132</v>
      </c>
      <c r="G9134">
        <f t="shared" ca="1" si="174"/>
        <v>-2.4091708770002183E-2</v>
      </c>
    </row>
    <row r="9135" spans="2:7" x14ac:dyDescent="0.2">
      <c r="B9135" s="149"/>
      <c r="C9135" s="61"/>
      <c r="D9135" t="e">
        <f t="shared" si="175"/>
        <v>#DIV/0!</v>
      </c>
      <c r="E9135" t="e">
        <f>Table2[[#This Row],[Return]]</f>
        <v>#VALUE!</v>
      </c>
      <c r="F9135">
        <v>9133</v>
      </c>
      <c r="G9135">
        <f t="shared" ca="1" si="174"/>
        <v>-5.5216658749163176E-3</v>
      </c>
    </row>
    <row r="9136" spans="2:7" x14ac:dyDescent="0.2">
      <c r="B9136" s="149"/>
      <c r="C9136" s="61"/>
      <c r="D9136" t="e">
        <f t="shared" si="175"/>
        <v>#DIV/0!</v>
      </c>
      <c r="E9136" t="e">
        <f>Table2[[#This Row],[Return]]</f>
        <v>#VALUE!</v>
      </c>
      <c r="F9136">
        <v>9134</v>
      </c>
      <c r="G9136">
        <f t="shared" ca="1" si="174"/>
        <v>-5.6575721469804302E-2</v>
      </c>
    </row>
    <row r="9137" spans="2:7" x14ac:dyDescent="0.2">
      <c r="B9137" s="149"/>
      <c r="C9137" s="61"/>
      <c r="D9137" t="e">
        <f t="shared" si="175"/>
        <v>#DIV/0!</v>
      </c>
      <c r="E9137" t="e">
        <f>Table2[[#This Row],[Return]]</f>
        <v>#VALUE!</v>
      </c>
      <c r="F9137">
        <v>9135</v>
      </c>
      <c r="G9137">
        <f t="shared" ca="1" si="174"/>
        <v>-1.51251557347062E-2</v>
      </c>
    </row>
    <row r="9138" spans="2:7" x14ac:dyDescent="0.2">
      <c r="B9138" s="149"/>
      <c r="C9138" s="61"/>
      <c r="D9138" t="e">
        <f t="shared" si="175"/>
        <v>#DIV/0!</v>
      </c>
      <c r="E9138" t="e">
        <f>Table2[[#This Row],[Return]]</f>
        <v>#VALUE!</v>
      </c>
      <c r="F9138">
        <v>9136</v>
      </c>
      <c r="G9138">
        <f t="shared" ca="1" si="174"/>
        <v>1.0943044271750125E-2</v>
      </c>
    </row>
    <row r="9139" spans="2:7" x14ac:dyDescent="0.2">
      <c r="B9139" s="149"/>
      <c r="C9139" s="61"/>
      <c r="D9139" t="e">
        <f t="shared" si="175"/>
        <v>#DIV/0!</v>
      </c>
      <c r="E9139" t="e">
        <f>Table2[[#This Row],[Return]]</f>
        <v>#VALUE!</v>
      </c>
      <c r="F9139">
        <v>9137</v>
      </c>
      <c r="G9139">
        <f t="shared" ca="1" si="174"/>
        <v>-1.9531280328543527E-2</v>
      </c>
    </row>
    <row r="9140" spans="2:7" x14ac:dyDescent="0.2">
      <c r="B9140" s="149"/>
      <c r="C9140" s="61"/>
      <c r="D9140" t="e">
        <f t="shared" si="175"/>
        <v>#DIV/0!</v>
      </c>
      <c r="E9140" t="e">
        <f>Table2[[#This Row],[Return]]</f>
        <v>#VALUE!</v>
      </c>
      <c r="F9140">
        <v>9138</v>
      </c>
      <c r="G9140">
        <f t="shared" ca="1" si="174"/>
        <v>4.5953585133864036E-2</v>
      </c>
    </row>
    <row r="9141" spans="2:7" x14ac:dyDescent="0.2">
      <c r="B9141" s="149"/>
      <c r="C9141" s="61"/>
      <c r="D9141" t="e">
        <f t="shared" si="175"/>
        <v>#DIV/0!</v>
      </c>
      <c r="E9141" t="e">
        <f>Table2[[#This Row],[Return]]</f>
        <v>#VALUE!</v>
      </c>
      <c r="F9141">
        <v>9139</v>
      </c>
      <c r="G9141">
        <f t="shared" ca="1" si="174"/>
        <v>5.4095299343242097E-3</v>
      </c>
    </row>
    <row r="9142" spans="2:7" x14ac:dyDescent="0.2">
      <c r="B9142" s="149"/>
      <c r="C9142" s="61"/>
      <c r="D9142" t="e">
        <f t="shared" si="175"/>
        <v>#DIV/0!</v>
      </c>
      <c r="E9142" t="e">
        <f>Table2[[#This Row],[Return]]</f>
        <v>#VALUE!</v>
      </c>
      <c r="F9142">
        <v>9140</v>
      </c>
      <c r="G9142">
        <f t="shared" ca="1" si="174"/>
        <v>-3.3098527270915716E-2</v>
      </c>
    </row>
    <row r="9143" spans="2:7" x14ac:dyDescent="0.2">
      <c r="B9143" s="149"/>
      <c r="C9143" s="61"/>
      <c r="D9143" t="e">
        <f t="shared" si="175"/>
        <v>#DIV/0!</v>
      </c>
      <c r="E9143" t="e">
        <f>Table2[[#This Row],[Return]]</f>
        <v>#VALUE!</v>
      </c>
      <c r="F9143">
        <v>9141</v>
      </c>
      <c r="G9143">
        <f t="shared" ca="1" si="174"/>
        <v>1.0297210833297269E-2</v>
      </c>
    </row>
    <row r="9144" spans="2:7" x14ac:dyDescent="0.2">
      <c r="B9144" s="149"/>
      <c r="C9144" s="61"/>
      <c r="D9144" t="e">
        <f t="shared" si="175"/>
        <v>#DIV/0!</v>
      </c>
      <c r="E9144" t="e">
        <f>Table2[[#This Row],[Return]]</f>
        <v>#VALUE!</v>
      </c>
      <c r="F9144">
        <v>9142</v>
      </c>
      <c r="G9144">
        <f t="shared" ca="1" si="174"/>
        <v>-5.8490024528258851E-3</v>
      </c>
    </row>
    <row r="9145" spans="2:7" x14ac:dyDescent="0.2">
      <c r="B9145" s="149"/>
      <c r="C9145" s="61"/>
      <c r="D9145" t="e">
        <f t="shared" si="175"/>
        <v>#DIV/0!</v>
      </c>
      <c r="E9145" t="e">
        <f>Table2[[#This Row],[Return]]</f>
        <v>#VALUE!</v>
      </c>
      <c r="F9145">
        <v>9143</v>
      </c>
      <c r="G9145">
        <f t="shared" ca="1" si="174"/>
        <v>-4.6117650297703185E-3</v>
      </c>
    </row>
    <row r="9146" spans="2:7" x14ac:dyDescent="0.2">
      <c r="B9146" s="149"/>
      <c r="C9146" s="61"/>
      <c r="D9146" t="e">
        <f t="shared" si="175"/>
        <v>#DIV/0!</v>
      </c>
      <c r="E9146" t="e">
        <f>Table2[[#This Row],[Return]]</f>
        <v>#VALUE!</v>
      </c>
      <c r="F9146">
        <v>9144</v>
      </c>
      <c r="G9146">
        <f t="shared" ca="1" si="174"/>
        <v>4.9142247589499061E-2</v>
      </c>
    </row>
    <row r="9147" spans="2:7" x14ac:dyDescent="0.2">
      <c r="B9147" s="149"/>
      <c r="C9147" s="61"/>
      <c r="D9147" t="e">
        <f t="shared" si="175"/>
        <v>#DIV/0!</v>
      </c>
      <c r="E9147" t="e">
        <f>Table2[[#This Row],[Return]]</f>
        <v>#VALUE!</v>
      </c>
      <c r="F9147">
        <v>9145</v>
      </c>
      <c r="G9147">
        <f t="shared" ca="1" si="174"/>
        <v>-7.6688820702064647E-2</v>
      </c>
    </row>
    <row r="9148" spans="2:7" x14ac:dyDescent="0.2">
      <c r="B9148" s="149"/>
      <c r="C9148" s="61"/>
      <c r="D9148" t="e">
        <f t="shared" si="175"/>
        <v>#DIV/0!</v>
      </c>
      <c r="E9148" t="e">
        <f>Table2[[#This Row],[Return]]</f>
        <v>#VALUE!</v>
      </c>
      <c r="F9148">
        <v>9146</v>
      </c>
      <c r="G9148">
        <f t="shared" ca="1" si="174"/>
        <v>-2.0932202550679974E-2</v>
      </c>
    </row>
    <row r="9149" spans="2:7" x14ac:dyDescent="0.2">
      <c r="B9149" s="149"/>
      <c r="C9149" s="61"/>
      <c r="D9149" t="e">
        <f t="shared" si="175"/>
        <v>#DIV/0!</v>
      </c>
      <c r="E9149" t="e">
        <f>Table2[[#This Row],[Return]]</f>
        <v>#VALUE!</v>
      </c>
      <c r="F9149">
        <v>9147</v>
      </c>
      <c r="G9149">
        <f t="shared" ca="1" si="174"/>
        <v>-9.924089334060476E-3</v>
      </c>
    </row>
    <row r="9150" spans="2:7" x14ac:dyDescent="0.2">
      <c r="B9150" s="149"/>
      <c r="C9150" s="61"/>
      <c r="D9150" t="e">
        <f t="shared" si="175"/>
        <v>#DIV/0!</v>
      </c>
      <c r="E9150" t="e">
        <f>Table2[[#This Row],[Return]]</f>
        <v>#VALUE!</v>
      </c>
      <c r="F9150">
        <v>9148</v>
      </c>
      <c r="G9150">
        <f t="shared" ca="1" si="174"/>
        <v>-1.2180899039953693E-2</v>
      </c>
    </row>
    <row r="9151" spans="2:7" x14ac:dyDescent="0.2">
      <c r="B9151" s="149"/>
      <c r="C9151" s="61"/>
      <c r="D9151" t="e">
        <f t="shared" si="175"/>
        <v>#DIV/0!</v>
      </c>
      <c r="E9151" t="e">
        <f>Table2[[#This Row],[Return]]</f>
        <v>#VALUE!</v>
      </c>
      <c r="F9151">
        <v>9149</v>
      </c>
      <c r="G9151">
        <f t="shared" ca="1" si="174"/>
        <v>5.2061064241391508E-2</v>
      </c>
    </row>
    <row r="9152" spans="2:7" x14ac:dyDescent="0.2">
      <c r="B9152" s="149"/>
      <c r="C9152" s="61"/>
      <c r="D9152" t="e">
        <f t="shared" si="175"/>
        <v>#DIV/0!</v>
      </c>
      <c r="E9152" t="e">
        <f>Table2[[#This Row],[Return]]</f>
        <v>#VALUE!</v>
      </c>
      <c r="F9152">
        <v>9150</v>
      </c>
      <c r="G9152">
        <f t="shared" ca="1" si="174"/>
        <v>-6.2118588982146847E-3</v>
      </c>
    </row>
    <row r="9153" spans="2:7" x14ac:dyDescent="0.2">
      <c r="B9153" s="149"/>
      <c r="C9153" s="61"/>
      <c r="D9153" t="e">
        <f t="shared" si="175"/>
        <v>#DIV/0!</v>
      </c>
      <c r="E9153" t="e">
        <f>Table2[[#This Row],[Return]]</f>
        <v>#VALUE!</v>
      </c>
      <c r="F9153">
        <v>9151</v>
      </c>
      <c r="G9153">
        <f t="shared" ca="1" si="174"/>
        <v>3.6556119499423785E-2</v>
      </c>
    </row>
    <row r="9154" spans="2:7" x14ac:dyDescent="0.2">
      <c r="B9154" s="149"/>
      <c r="C9154" s="61"/>
      <c r="D9154" t="e">
        <f t="shared" si="175"/>
        <v>#DIV/0!</v>
      </c>
      <c r="E9154" t="e">
        <f>Table2[[#This Row],[Return]]</f>
        <v>#VALUE!</v>
      </c>
      <c r="F9154">
        <v>9152</v>
      </c>
      <c r="G9154">
        <f t="shared" ca="1" si="174"/>
        <v>-1.9705068836155193E-2</v>
      </c>
    </row>
    <row r="9155" spans="2:7" x14ac:dyDescent="0.2">
      <c r="B9155" s="149"/>
      <c r="C9155" s="61"/>
      <c r="D9155" t="e">
        <f t="shared" si="175"/>
        <v>#DIV/0!</v>
      </c>
      <c r="E9155" t="e">
        <f>Table2[[#This Row],[Return]]</f>
        <v>#VALUE!</v>
      </c>
      <c r="F9155">
        <v>9153</v>
      </c>
      <c r="G9155">
        <f t="shared" ref="G9155:G9218" ca="1" si="176">_xlfn.NORM.INV(RAND(),$N$5,$N$6)</f>
        <v>-3.77595663651568E-3</v>
      </c>
    </row>
    <row r="9156" spans="2:7" x14ac:dyDescent="0.2">
      <c r="B9156" s="149"/>
      <c r="C9156" s="61"/>
      <c r="D9156" t="e">
        <f t="shared" si="175"/>
        <v>#DIV/0!</v>
      </c>
      <c r="E9156" t="e">
        <f>Table2[[#This Row],[Return]]</f>
        <v>#VALUE!</v>
      </c>
      <c r="F9156">
        <v>9154</v>
      </c>
      <c r="G9156">
        <f t="shared" ca="1" si="176"/>
        <v>4.1446379404299688E-3</v>
      </c>
    </row>
    <row r="9157" spans="2:7" x14ac:dyDescent="0.2">
      <c r="B9157" s="149"/>
      <c r="C9157" s="61"/>
      <c r="D9157" t="e">
        <f t="shared" si="175"/>
        <v>#DIV/0!</v>
      </c>
      <c r="E9157" t="e">
        <f>Table2[[#This Row],[Return]]</f>
        <v>#VALUE!</v>
      </c>
      <c r="F9157">
        <v>9155</v>
      </c>
      <c r="G9157">
        <f t="shared" ca="1" si="176"/>
        <v>2.2106649461464997E-2</v>
      </c>
    </row>
    <row r="9158" spans="2:7" x14ac:dyDescent="0.2">
      <c r="B9158" s="149"/>
      <c r="C9158" s="61"/>
      <c r="D9158" t="e">
        <f t="shared" si="175"/>
        <v>#DIV/0!</v>
      </c>
      <c r="E9158" t="e">
        <f>Table2[[#This Row],[Return]]</f>
        <v>#VALUE!</v>
      </c>
      <c r="F9158">
        <v>9156</v>
      </c>
      <c r="G9158">
        <f t="shared" ca="1" si="176"/>
        <v>-1.0712744612899916E-2</v>
      </c>
    </row>
    <row r="9159" spans="2:7" x14ac:dyDescent="0.2">
      <c r="B9159" s="149"/>
      <c r="C9159" s="61"/>
      <c r="D9159" t="e">
        <f t="shared" si="175"/>
        <v>#DIV/0!</v>
      </c>
      <c r="E9159" t="e">
        <f>Table2[[#This Row],[Return]]</f>
        <v>#VALUE!</v>
      </c>
      <c r="F9159">
        <v>9157</v>
      </c>
      <c r="G9159">
        <f t="shared" ca="1" si="176"/>
        <v>-5.834683970948655E-2</v>
      </c>
    </row>
    <row r="9160" spans="2:7" x14ac:dyDescent="0.2">
      <c r="B9160" s="149"/>
      <c r="C9160" s="61"/>
      <c r="D9160" t="e">
        <f t="shared" si="175"/>
        <v>#DIV/0!</v>
      </c>
      <c r="E9160" t="e">
        <f>Table2[[#This Row],[Return]]</f>
        <v>#VALUE!</v>
      </c>
      <c r="F9160">
        <v>9158</v>
      </c>
      <c r="G9160">
        <f t="shared" ca="1" si="176"/>
        <v>-4.5095166661241895E-3</v>
      </c>
    </row>
    <row r="9161" spans="2:7" x14ac:dyDescent="0.2">
      <c r="B9161" s="149"/>
      <c r="C9161" s="61"/>
      <c r="D9161" t="e">
        <f t="shared" si="175"/>
        <v>#DIV/0!</v>
      </c>
      <c r="E9161" t="e">
        <f>Table2[[#This Row],[Return]]</f>
        <v>#VALUE!</v>
      </c>
      <c r="F9161">
        <v>9159</v>
      </c>
      <c r="G9161">
        <f t="shared" ca="1" si="176"/>
        <v>2.8453093982189565E-2</v>
      </c>
    </row>
    <row r="9162" spans="2:7" x14ac:dyDescent="0.2">
      <c r="B9162" s="149"/>
      <c r="C9162" s="61"/>
      <c r="D9162" t="e">
        <f t="shared" si="175"/>
        <v>#DIV/0!</v>
      </c>
      <c r="E9162" t="e">
        <f>Table2[[#This Row],[Return]]</f>
        <v>#VALUE!</v>
      </c>
      <c r="F9162">
        <v>9160</v>
      </c>
      <c r="G9162">
        <f t="shared" ca="1" si="176"/>
        <v>-2.3531027220940953E-2</v>
      </c>
    </row>
    <row r="9163" spans="2:7" x14ac:dyDescent="0.2">
      <c r="B9163" s="149"/>
      <c r="C9163" s="61"/>
      <c r="D9163" t="e">
        <f t="shared" si="175"/>
        <v>#DIV/0!</v>
      </c>
      <c r="E9163" t="e">
        <f>Table2[[#This Row],[Return]]</f>
        <v>#VALUE!</v>
      </c>
      <c r="F9163">
        <v>9161</v>
      </c>
      <c r="G9163">
        <f t="shared" ca="1" si="176"/>
        <v>-1.8592704760862149E-2</v>
      </c>
    </row>
    <row r="9164" spans="2:7" x14ac:dyDescent="0.2">
      <c r="B9164" s="149"/>
      <c r="C9164" s="61"/>
      <c r="D9164" t="e">
        <f t="shared" si="175"/>
        <v>#DIV/0!</v>
      </c>
      <c r="E9164" t="e">
        <f>Table2[[#This Row],[Return]]</f>
        <v>#VALUE!</v>
      </c>
      <c r="F9164">
        <v>9162</v>
      </c>
      <c r="G9164">
        <f t="shared" ca="1" si="176"/>
        <v>1.5648182902038347E-2</v>
      </c>
    </row>
    <row r="9165" spans="2:7" x14ac:dyDescent="0.2">
      <c r="B9165" s="149"/>
      <c r="C9165" s="61"/>
      <c r="D9165" t="e">
        <f t="shared" si="175"/>
        <v>#DIV/0!</v>
      </c>
      <c r="E9165" t="e">
        <f>Table2[[#This Row],[Return]]</f>
        <v>#VALUE!</v>
      </c>
      <c r="F9165">
        <v>9163</v>
      </c>
      <c r="G9165">
        <f t="shared" ca="1" si="176"/>
        <v>1.5321718298429996E-2</v>
      </c>
    </row>
    <row r="9166" spans="2:7" x14ac:dyDescent="0.2">
      <c r="B9166" s="149"/>
      <c r="C9166" s="61"/>
      <c r="D9166" t="e">
        <f t="shared" si="175"/>
        <v>#DIV/0!</v>
      </c>
      <c r="E9166" t="e">
        <f>Table2[[#This Row],[Return]]</f>
        <v>#VALUE!</v>
      </c>
      <c r="F9166">
        <v>9164</v>
      </c>
      <c r="G9166">
        <f t="shared" ca="1" si="176"/>
        <v>4.2953225452581081E-2</v>
      </c>
    </row>
    <row r="9167" spans="2:7" x14ac:dyDescent="0.2">
      <c r="B9167" s="149"/>
      <c r="C9167" s="61"/>
      <c r="D9167" t="e">
        <f t="shared" si="175"/>
        <v>#DIV/0!</v>
      </c>
      <c r="E9167" t="e">
        <f>Table2[[#This Row],[Return]]</f>
        <v>#VALUE!</v>
      </c>
      <c r="F9167">
        <v>9165</v>
      </c>
      <c r="G9167">
        <f t="shared" ca="1" si="176"/>
        <v>-1.4834963501824752E-2</v>
      </c>
    </row>
    <row r="9168" spans="2:7" x14ac:dyDescent="0.2">
      <c r="B9168" s="149"/>
      <c r="C9168" s="61"/>
      <c r="D9168" t="e">
        <f t="shared" si="175"/>
        <v>#DIV/0!</v>
      </c>
      <c r="E9168" t="e">
        <f>Table2[[#This Row],[Return]]</f>
        <v>#VALUE!</v>
      </c>
      <c r="F9168">
        <v>9166</v>
      </c>
      <c r="G9168">
        <f t="shared" ca="1" si="176"/>
        <v>-3.7338770276866023E-2</v>
      </c>
    </row>
    <row r="9169" spans="2:7" x14ac:dyDescent="0.2">
      <c r="B9169" s="149"/>
      <c r="C9169" s="61"/>
      <c r="D9169" t="e">
        <f t="shared" si="175"/>
        <v>#DIV/0!</v>
      </c>
      <c r="E9169" t="e">
        <f>Table2[[#This Row],[Return]]</f>
        <v>#VALUE!</v>
      </c>
      <c r="F9169">
        <v>9167</v>
      </c>
      <c r="G9169">
        <f t="shared" ca="1" si="176"/>
        <v>1.9803740014750416E-2</v>
      </c>
    </row>
    <row r="9170" spans="2:7" x14ac:dyDescent="0.2">
      <c r="B9170" s="149"/>
      <c r="C9170" s="61"/>
      <c r="D9170" t="e">
        <f t="shared" ref="D9170:D9233" si="177">(C9170-C9171)/C9171</f>
        <v>#DIV/0!</v>
      </c>
      <c r="E9170" t="e">
        <f>Table2[[#This Row],[Return]]</f>
        <v>#VALUE!</v>
      </c>
      <c r="F9170">
        <v>9168</v>
      </c>
      <c r="G9170">
        <f t="shared" ca="1" si="176"/>
        <v>-2.65631189270891E-2</v>
      </c>
    </row>
    <row r="9171" spans="2:7" x14ac:dyDescent="0.2">
      <c r="B9171" s="149"/>
      <c r="C9171" s="61"/>
      <c r="D9171" t="e">
        <f t="shared" si="177"/>
        <v>#DIV/0!</v>
      </c>
      <c r="E9171" t="e">
        <f>Table2[[#This Row],[Return]]</f>
        <v>#VALUE!</v>
      </c>
      <c r="F9171">
        <v>9169</v>
      </c>
      <c r="G9171">
        <f t="shared" ca="1" si="176"/>
        <v>-2.7344459478790842E-2</v>
      </c>
    </row>
    <row r="9172" spans="2:7" x14ac:dyDescent="0.2">
      <c r="B9172" s="149"/>
      <c r="C9172" s="61"/>
      <c r="D9172" t="e">
        <f t="shared" si="177"/>
        <v>#DIV/0!</v>
      </c>
      <c r="E9172" t="e">
        <f>Table2[[#This Row],[Return]]</f>
        <v>#VALUE!</v>
      </c>
      <c r="F9172">
        <v>9170</v>
      </c>
      <c r="G9172">
        <f t="shared" ca="1" si="176"/>
        <v>-4.9993415465978255E-2</v>
      </c>
    </row>
    <row r="9173" spans="2:7" x14ac:dyDescent="0.2">
      <c r="B9173" s="149"/>
      <c r="C9173" s="61"/>
      <c r="D9173" t="e">
        <f t="shared" si="177"/>
        <v>#DIV/0!</v>
      </c>
      <c r="E9173" t="e">
        <f>Table2[[#This Row],[Return]]</f>
        <v>#VALUE!</v>
      </c>
      <c r="F9173">
        <v>9171</v>
      </c>
      <c r="G9173">
        <f t="shared" ca="1" si="176"/>
        <v>-8.4312254037562911E-3</v>
      </c>
    </row>
    <row r="9174" spans="2:7" x14ac:dyDescent="0.2">
      <c r="B9174" s="149"/>
      <c r="C9174" s="61"/>
      <c r="D9174" t="e">
        <f t="shared" si="177"/>
        <v>#DIV/0!</v>
      </c>
      <c r="E9174" t="e">
        <f>Table2[[#This Row],[Return]]</f>
        <v>#VALUE!</v>
      </c>
      <c r="F9174">
        <v>9172</v>
      </c>
      <c r="G9174">
        <f t="shared" ca="1" si="176"/>
        <v>-1.4295086784483442E-2</v>
      </c>
    </row>
    <row r="9175" spans="2:7" x14ac:dyDescent="0.2">
      <c r="B9175" s="149"/>
      <c r="C9175" s="61"/>
      <c r="D9175" t="e">
        <f t="shared" si="177"/>
        <v>#DIV/0!</v>
      </c>
      <c r="E9175" t="e">
        <f>Table2[[#This Row],[Return]]</f>
        <v>#VALUE!</v>
      </c>
      <c r="F9175">
        <v>9173</v>
      </c>
      <c r="G9175">
        <f t="shared" ca="1" si="176"/>
        <v>2.1282289519625436E-2</v>
      </c>
    </row>
    <row r="9176" spans="2:7" x14ac:dyDescent="0.2">
      <c r="B9176" s="149"/>
      <c r="C9176" s="61"/>
      <c r="D9176" t="e">
        <f t="shared" si="177"/>
        <v>#DIV/0!</v>
      </c>
      <c r="E9176" t="e">
        <f>Table2[[#This Row],[Return]]</f>
        <v>#VALUE!</v>
      </c>
      <c r="F9176">
        <v>9174</v>
      </c>
      <c r="G9176">
        <f t="shared" ca="1" si="176"/>
        <v>6.2591848430015983E-3</v>
      </c>
    </row>
    <row r="9177" spans="2:7" x14ac:dyDescent="0.2">
      <c r="B9177" s="149"/>
      <c r="C9177" s="61"/>
      <c r="D9177" t="e">
        <f t="shared" si="177"/>
        <v>#DIV/0!</v>
      </c>
      <c r="E9177" t="e">
        <f>Table2[[#This Row],[Return]]</f>
        <v>#VALUE!</v>
      </c>
      <c r="F9177">
        <v>9175</v>
      </c>
      <c r="G9177">
        <f t="shared" ca="1" si="176"/>
        <v>-1.149433899573837E-2</v>
      </c>
    </row>
    <row r="9178" spans="2:7" x14ac:dyDescent="0.2">
      <c r="B9178" s="149"/>
      <c r="C9178" s="61"/>
      <c r="D9178" t="e">
        <f t="shared" si="177"/>
        <v>#DIV/0!</v>
      </c>
      <c r="E9178" t="e">
        <f>Table2[[#This Row],[Return]]</f>
        <v>#VALUE!</v>
      </c>
      <c r="F9178">
        <v>9176</v>
      </c>
      <c r="G9178">
        <f t="shared" ca="1" si="176"/>
        <v>-2.0482477724316425E-2</v>
      </c>
    </row>
    <row r="9179" spans="2:7" x14ac:dyDescent="0.2">
      <c r="B9179" s="149"/>
      <c r="C9179" s="61"/>
      <c r="D9179" t="e">
        <f t="shared" si="177"/>
        <v>#DIV/0!</v>
      </c>
      <c r="E9179" t="e">
        <f>Table2[[#This Row],[Return]]</f>
        <v>#VALUE!</v>
      </c>
      <c r="F9179">
        <v>9177</v>
      </c>
      <c r="G9179">
        <f t="shared" ca="1" si="176"/>
        <v>-1.9459228147369117E-3</v>
      </c>
    </row>
    <row r="9180" spans="2:7" x14ac:dyDescent="0.2">
      <c r="B9180" s="149"/>
      <c r="C9180" s="61"/>
      <c r="D9180" t="e">
        <f t="shared" si="177"/>
        <v>#DIV/0!</v>
      </c>
      <c r="E9180" t="e">
        <f>Table2[[#This Row],[Return]]</f>
        <v>#VALUE!</v>
      </c>
      <c r="F9180">
        <v>9178</v>
      </c>
      <c r="G9180">
        <f t="shared" ca="1" si="176"/>
        <v>-2.0558716735775265E-2</v>
      </c>
    </row>
    <row r="9181" spans="2:7" x14ac:dyDescent="0.2">
      <c r="B9181" s="149"/>
      <c r="C9181" s="61"/>
      <c r="D9181" t="e">
        <f t="shared" si="177"/>
        <v>#DIV/0!</v>
      </c>
      <c r="E9181" t="e">
        <f>Table2[[#This Row],[Return]]</f>
        <v>#VALUE!</v>
      </c>
      <c r="F9181">
        <v>9179</v>
      </c>
      <c r="G9181">
        <f t="shared" ca="1" si="176"/>
        <v>-2.4800848806622748E-2</v>
      </c>
    </row>
    <row r="9182" spans="2:7" x14ac:dyDescent="0.2">
      <c r="B9182" s="149"/>
      <c r="C9182" s="61"/>
      <c r="D9182" t="e">
        <f t="shared" si="177"/>
        <v>#DIV/0!</v>
      </c>
      <c r="E9182" t="e">
        <f>Table2[[#This Row],[Return]]</f>
        <v>#VALUE!</v>
      </c>
      <c r="F9182">
        <v>9180</v>
      </c>
      <c r="G9182">
        <f t="shared" ca="1" si="176"/>
        <v>-1.4841187969525313E-2</v>
      </c>
    </row>
    <row r="9183" spans="2:7" x14ac:dyDescent="0.2">
      <c r="B9183" s="149"/>
      <c r="C9183" s="61"/>
      <c r="D9183" t="e">
        <f t="shared" si="177"/>
        <v>#DIV/0!</v>
      </c>
      <c r="E9183" t="e">
        <f>Table2[[#This Row],[Return]]</f>
        <v>#VALUE!</v>
      </c>
      <c r="F9183">
        <v>9181</v>
      </c>
      <c r="G9183">
        <f t="shared" ca="1" si="176"/>
        <v>4.7015076111588609E-2</v>
      </c>
    </row>
    <row r="9184" spans="2:7" x14ac:dyDescent="0.2">
      <c r="B9184" s="149"/>
      <c r="C9184" s="61"/>
      <c r="D9184" t="e">
        <f t="shared" si="177"/>
        <v>#DIV/0!</v>
      </c>
      <c r="E9184" t="e">
        <f>Table2[[#This Row],[Return]]</f>
        <v>#VALUE!</v>
      </c>
      <c r="F9184">
        <v>9182</v>
      </c>
      <c r="G9184">
        <f t="shared" ca="1" si="176"/>
        <v>-4.6016852830164734E-3</v>
      </c>
    </row>
    <row r="9185" spans="2:7" x14ac:dyDescent="0.2">
      <c r="B9185" s="149"/>
      <c r="C9185" s="61"/>
      <c r="D9185" t="e">
        <f t="shared" si="177"/>
        <v>#DIV/0!</v>
      </c>
      <c r="E9185" t="e">
        <f>Table2[[#This Row],[Return]]</f>
        <v>#VALUE!</v>
      </c>
      <c r="F9185">
        <v>9183</v>
      </c>
      <c r="G9185">
        <f t="shared" ca="1" si="176"/>
        <v>3.021698612956393E-2</v>
      </c>
    </row>
    <row r="9186" spans="2:7" x14ac:dyDescent="0.2">
      <c r="B9186" s="149"/>
      <c r="C9186" s="61"/>
      <c r="D9186" t="e">
        <f t="shared" si="177"/>
        <v>#DIV/0!</v>
      </c>
      <c r="E9186" t="e">
        <f>Table2[[#This Row],[Return]]</f>
        <v>#VALUE!</v>
      </c>
      <c r="F9186">
        <v>9184</v>
      </c>
      <c r="G9186">
        <f t="shared" ca="1" si="176"/>
        <v>-4.3539569279383433E-2</v>
      </c>
    </row>
    <row r="9187" spans="2:7" x14ac:dyDescent="0.2">
      <c r="B9187" s="149"/>
      <c r="C9187" s="61"/>
      <c r="D9187" t="e">
        <f t="shared" si="177"/>
        <v>#DIV/0!</v>
      </c>
      <c r="E9187" t="e">
        <f>Table2[[#This Row],[Return]]</f>
        <v>#VALUE!</v>
      </c>
      <c r="F9187">
        <v>9185</v>
      </c>
      <c r="G9187">
        <f t="shared" ca="1" si="176"/>
        <v>-1.4921726830448633E-2</v>
      </c>
    </row>
    <row r="9188" spans="2:7" x14ac:dyDescent="0.2">
      <c r="B9188" s="149"/>
      <c r="C9188" s="61"/>
      <c r="D9188" t="e">
        <f t="shared" si="177"/>
        <v>#DIV/0!</v>
      </c>
      <c r="E9188" t="e">
        <f>Table2[[#This Row],[Return]]</f>
        <v>#VALUE!</v>
      </c>
      <c r="F9188">
        <v>9186</v>
      </c>
      <c r="G9188">
        <f t="shared" ca="1" si="176"/>
        <v>8.4204696503587695E-2</v>
      </c>
    </row>
    <row r="9189" spans="2:7" x14ac:dyDescent="0.2">
      <c r="B9189" s="149"/>
      <c r="C9189" s="61"/>
      <c r="D9189" t="e">
        <f t="shared" si="177"/>
        <v>#DIV/0!</v>
      </c>
      <c r="E9189" t="e">
        <f>Table2[[#This Row],[Return]]</f>
        <v>#VALUE!</v>
      </c>
      <c r="F9189">
        <v>9187</v>
      </c>
      <c r="G9189">
        <f t="shared" ca="1" si="176"/>
        <v>-5.5811498916191013E-2</v>
      </c>
    </row>
    <row r="9190" spans="2:7" x14ac:dyDescent="0.2">
      <c r="B9190" s="149"/>
      <c r="C9190" s="61"/>
      <c r="D9190" t="e">
        <f t="shared" si="177"/>
        <v>#DIV/0!</v>
      </c>
      <c r="E9190" t="e">
        <f>Table2[[#This Row],[Return]]</f>
        <v>#VALUE!</v>
      </c>
      <c r="F9190">
        <v>9188</v>
      </c>
      <c r="G9190">
        <f t="shared" ca="1" si="176"/>
        <v>1.4001952954946282E-2</v>
      </c>
    </row>
    <row r="9191" spans="2:7" x14ac:dyDescent="0.2">
      <c r="B9191" s="149"/>
      <c r="C9191" s="61"/>
      <c r="D9191" t="e">
        <f t="shared" si="177"/>
        <v>#DIV/0!</v>
      </c>
      <c r="E9191" t="e">
        <f>Table2[[#This Row],[Return]]</f>
        <v>#VALUE!</v>
      </c>
      <c r="F9191">
        <v>9189</v>
      </c>
      <c r="G9191">
        <f t="shared" ca="1" si="176"/>
        <v>-3.5774844011692807E-2</v>
      </c>
    </row>
    <row r="9192" spans="2:7" x14ac:dyDescent="0.2">
      <c r="B9192" s="149"/>
      <c r="C9192" s="61"/>
      <c r="D9192" t="e">
        <f t="shared" si="177"/>
        <v>#DIV/0!</v>
      </c>
      <c r="E9192" t="e">
        <f>Table2[[#This Row],[Return]]</f>
        <v>#VALUE!</v>
      </c>
      <c r="F9192">
        <v>9190</v>
      </c>
      <c r="G9192">
        <f t="shared" ca="1" si="176"/>
        <v>3.3961354213483681E-2</v>
      </c>
    </row>
    <row r="9193" spans="2:7" x14ac:dyDescent="0.2">
      <c r="B9193" s="149"/>
      <c r="C9193" s="61"/>
      <c r="D9193" t="e">
        <f t="shared" si="177"/>
        <v>#DIV/0!</v>
      </c>
      <c r="E9193" t="e">
        <f>Table2[[#This Row],[Return]]</f>
        <v>#VALUE!</v>
      </c>
      <c r="F9193">
        <v>9191</v>
      </c>
      <c r="G9193">
        <f t="shared" ca="1" si="176"/>
        <v>-3.2026924345461179E-2</v>
      </c>
    </row>
    <row r="9194" spans="2:7" x14ac:dyDescent="0.2">
      <c r="B9194" s="149"/>
      <c r="C9194" s="61"/>
      <c r="D9194" t="e">
        <f t="shared" si="177"/>
        <v>#DIV/0!</v>
      </c>
      <c r="E9194" t="e">
        <f>Table2[[#This Row],[Return]]</f>
        <v>#VALUE!</v>
      </c>
      <c r="F9194">
        <v>9192</v>
      </c>
      <c r="G9194">
        <f t="shared" ca="1" si="176"/>
        <v>-7.5592650535478614E-3</v>
      </c>
    </row>
    <row r="9195" spans="2:7" x14ac:dyDescent="0.2">
      <c r="B9195" s="149"/>
      <c r="C9195" s="61"/>
      <c r="D9195" t="e">
        <f t="shared" si="177"/>
        <v>#DIV/0!</v>
      </c>
      <c r="E9195" t="e">
        <f>Table2[[#This Row],[Return]]</f>
        <v>#VALUE!</v>
      </c>
      <c r="F9195">
        <v>9193</v>
      </c>
      <c r="G9195">
        <f t="shared" ca="1" si="176"/>
        <v>-2.1980536181427094E-2</v>
      </c>
    </row>
    <row r="9196" spans="2:7" x14ac:dyDescent="0.2">
      <c r="B9196" s="149"/>
      <c r="C9196" s="61"/>
      <c r="D9196" t="e">
        <f t="shared" si="177"/>
        <v>#DIV/0!</v>
      </c>
      <c r="E9196" t="e">
        <f>Table2[[#This Row],[Return]]</f>
        <v>#VALUE!</v>
      </c>
      <c r="F9196">
        <v>9194</v>
      </c>
      <c r="G9196">
        <f t="shared" ca="1" si="176"/>
        <v>-4.2054299958002271E-2</v>
      </c>
    </row>
    <row r="9197" spans="2:7" x14ac:dyDescent="0.2">
      <c r="B9197" s="149"/>
      <c r="C9197" s="61"/>
      <c r="D9197" t="e">
        <f t="shared" si="177"/>
        <v>#DIV/0!</v>
      </c>
      <c r="E9197" t="e">
        <f>Table2[[#This Row],[Return]]</f>
        <v>#VALUE!</v>
      </c>
      <c r="F9197">
        <v>9195</v>
      </c>
      <c r="G9197">
        <f t="shared" ca="1" si="176"/>
        <v>9.2016184973702925E-2</v>
      </c>
    </row>
    <row r="9198" spans="2:7" x14ac:dyDescent="0.2">
      <c r="B9198" s="149"/>
      <c r="C9198" s="61"/>
      <c r="D9198" t="e">
        <f t="shared" si="177"/>
        <v>#DIV/0!</v>
      </c>
      <c r="E9198" t="e">
        <f>Table2[[#This Row],[Return]]</f>
        <v>#VALUE!</v>
      </c>
      <c r="F9198">
        <v>9196</v>
      </c>
      <c r="G9198">
        <f t="shared" ca="1" si="176"/>
        <v>1.2358883452794926E-2</v>
      </c>
    </row>
    <row r="9199" spans="2:7" x14ac:dyDescent="0.2">
      <c r="B9199" s="149"/>
      <c r="C9199" s="61"/>
      <c r="D9199" t="e">
        <f t="shared" si="177"/>
        <v>#DIV/0!</v>
      </c>
      <c r="E9199" t="e">
        <f>Table2[[#This Row],[Return]]</f>
        <v>#VALUE!</v>
      </c>
      <c r="F9199">
        <v>9197</v>
      </c>
      <c r="G9199">
        <f t="shared" ca="1" si="176"/>
        <v>2.2511045865016562E-2</v>
      </c>
    </row>
    <row r="9200" spans="2:7" x14ac:dyDescent="0.2">
      <c r="B9200" s="149"/>
      <c r="C9200" s="61"/>
      <c r="D9200" t="e">
        <f t="shared" si="177"/>
        <v>#DIV/0!</v>
      </c>
      <c r="E9200" t="e">
        <f>Table2[[#This Row],[Return]]</f>
        <v>#VALUE!</v>
      </c>
      <c r="F9200">
        <v>9198</v>
      </c>
      <c r="G9200">
        <f t="shared" ca="1" si="176"/>
        <v>3.7778954261007976E-2</v>
      </c>
    </row>
    <row r="9201" spans="2:7" x14ac:dyDescent="0.2">
      <c r="B9201" s="149"/>
      <c r="C9201" s="61"/>
      <c r="D9201" t="e">
        <f t="shared" si="177"/>
        <v>#DIV/0!</v>
      </c>
      <c r="E9201" t="e">
        <f>Table2[[#This Row],[Return]]</f>
        <v>#VALUE!</v>
      </c>
      <c r="F9201">
        <v>9199</v>
      </c>
      <c r="G9201">
        <f t="shared" ca="1" si="176"/>
        <v>-1.6348994056102826E-2</v>
      </c>
    </row>
    <row r="9202" spans="2:7" x14ac:dyDescent="0.2">
      <c r="B9202" s="149"/>
      <c r="C9202" s="61"/>
      <c r="D9202" t="e">
        <f t="shared" si="177"/>
        <v>#DIV/0!</v>
      </c>
      <c r="E9202" t="e">
        <f>Table2[[#This Row],[Return]]</f>
        <v>#VALUE!</v>
      </c>
      <c r="F9202">
        <v>9200</v>
      </c>
      <c r="G9202">
        <f t="shared" ca="1" si="176"/>
        <v>-2.7049176734606342E-2</v>
      </c>
    </row>
    <row r="9203" spans="2:7" x14ac:dyDescent="0.2">
      <c r="B9203" s="149"/>
      <c r="C9203" s="61"/>
      <c r="D9203" t="e">
        <f t="shared" si="177"/>
        <v>#DIV/0!</v>
      </c>
      <c r="E9203" t="e">
        <f>Table2[[#This Row],[Return]]</f>
        <v>#VALUE!</v>
      </c>
      <c r="F9203">
        <v>9201</v>
      </c>
      <c r="G9203">
        <f t="shared" ca="1" si="176"/>
        <v>2.2100865162442657E-2</v>
      </c>
    </row>
    <row r="9204" spans="2:7" x14ac:dyDescent="0.2">
      <c r="B9204" s="149"/>
      <c r="C9204" s="61"/>
      <c r="D9204" t="e">
        <f t="shared" si="177"/>
        <v>#DIV/0!</v>
      </c>
      <c r="E9204" t="e">
        <f>Table2[[#This Row],[Return]]</f>
        <v>#VALUE!</v>
      </c>
      <c r="F9204">
        <v>9202</v>
      </c>
      <c r="G9204">
        <f t="shared" ca="1" si="176"/>
        <v>-1.972525465882348E-2</v>
      </c>
    </row>
    <row r="9205" spans="2:7" x14ac:dyDescent="0.2">
      <c r="B9205" s="149"/>
      <c r="C9205" s="61"/>
      <c r="D9205" t="e">
        <f t="shared" si="177"/>
        <v>#DIV/0!</v>
      </c>
      <c r="E9205" t="e">
        <f>Table2[[#This Row],[Return]]</f>
        <v>#VALUE!</v>
      </c>
      <c r="F9205">
        <v>9203</v>
      </c>
      <c r="G9205">
        <f t="shared" ca="1" si="176"/>
        <v>-2.0658588253105778E-2</v>
      </c>
    </row>
    <row r="9206" spans="2:7" x14ac:dyDescent="0.2">
      <c r="B9206" s="149"/>
      <c r="C9206" s="61"/>
      <c r="D9206" t="e">
        <f t="shared" si="177"/>
        <v>#DIV/0!</v>
      </c>
      <c r="E9206" t="e">
        <f>Table2[[#This Row],[Return]]</f>
        <v>#VALUE!</v>
      </c>
      <c r="F9206">
        <v>9204</v>
      </c>
      <c r="G9206">
        <f t="shared" ca="1" si="176"/>
        <v>2.5210207456717159E-2</v>
      </c>
    </row>
    <row r="9207" spans="2:7" x14ac:dyDescent="0.2">
      <c r="B9207" s="149"/>
      <c r="C9207" s="61"/>
      <c r="D9207" t="e">
        <f t="shared" si="177"/>
        <v>#DIV/0!</v>
      </c>
      <c r="E9207" t="e">
        <f>Table2[[#This Row],[Return]]</f>
        <v>#VALUE!</v>
      </c>
      <c r="F9207">
        <v>9205</v>
      </c>
      <c r="G9207">
        <f t="shared" ca="1" si="176"/>
        <v>1.7713355464822833E-2</v>
      </c>
    </row>
    <row r="9208" spans="2:7" x14ac:dyDescent="0.2">
      <c r="B9208" s="149"/>
      <c r="C9208" s="61"/>
      <c r="D9208" t="e">
        <f t="shared" si="177"/>
        <v>#DIV/0!</v>
      </c>
      <c r="E9208" t="e">
        <f>Table2[[#This Row],[Return]]</f>
        <v>#VALUE!</v>
      </c>
      <c r="F9208">
        <v>9206</v>
      </c>
      <c r="G9208">
        <f t="shared" ca="1" si="176"/>
        <v>-5.5794766368667002E-2</v>
      </c>
    </row>
    <row r="9209" spans="2:7" x14ac:dyDescent="0.2">
      <c r="B9209" s="149"/>
      <c r="C9209" s="61"/>
      <c r="D9209" t="e">
        <f t="shared" si="177"/>
        <v>#DIV/0!</v>
      </c>
      <c r="E9209" t="e">
        <f>Table2[[#This Row],[Return]]</f>
        <v>#VALUE!</v>
      </c>
      <c r="F9209">
        <v>9207</v>
      </c>
      <c r="G9209">
        <f t="shared" ca="1" si="176"/>
        <v>-7.9700190550719991E-3</v>
      </c>
    </row>
    <row r="9210" spans="2:7" x14ac:dyDescent="0.2">
      <c r="B9210" s="149"/>
      <c r="C9210" s="61"/>
      <c r="D9210" t="e">
        <f t="shared" si="177"/>
        <v>#DIV/0!</v>
      </c>
      <c r="E9210" t="e">
        <f>Table2[[#This Row],[Return]]</f>
        <v>#VALUE!</v>
      </c>
      <c r="F9210">
        <v>9208</v>
      </c>
      <c r="G9210">
        <f t="shared" ca="1" si="176"/>
        <v>-5.2553582620601322E-2</v>
      </c>
    </row>
    <row r="9211" spans="2:7" x14ac:dyDescent="0.2">
      <c r="B9211" s="149"/>
      <c r="C9211" s="61"/>
      <c r="D9211" t="e">
        <f t="shared" si="177"/>
        <v>#DIV/0!</v>
      </c>
      <c r="E9211" t="e">
        <f>Table2[[#This Row],[Return]]</f>
        <v>#VALUE!</v>
      </c>
      <c r="F9211">
        <v>9209</v>
      </c>
      <c r="G9211">
        <f t="shared" ca="1" si="176"/>
        <v>-3.4897665677654496E-2</v>
      </c>
    </row>
    <row r="9212" spans="2:7" x14ac:dyDescent="0.2">
      <c r="B9212" s="149"/>
      <c r="C9212" s="61"/>
      <c r="D9212" t="e">
        <f t="shared" si="177"/>
        <v>#DIV/0!</v>
      </c>
      <c r="E9212" t="e">
        <f>Table2[[#This Row],[Return]]</f>
        <v>#VALUE!</v>
      </c>
      <c r="F9212">
        <v>9210</v>
      </c>
      <c r="G9212">
        <f t="shared" ca="1" si="176"/>
        <v>-5.1555872419981339E-3</v>
      </c>
    </row>
    <row r="9213" spans="2:7" x14ac:dyDescent="0.2">
      <c r="B9213" s="149"/>
      <c r="C9213" s="61"/>
      <c r="D9213" t="e">
        <f t="shared" si="177"/>
        <v>#DIV/0!</v>
      </c>
      <c r="E9213" t="e">
        <f>Table2[[#This Row],[Return]]</f>
        <v>#VALUE!</v>
      </c>
      <c r="F9213">
        <v>9211</v>
      </c>
      <c r="G9213">
        <f t="shared" ca="1" si="176"/>
        <v>-1.5305997722674342E-2</v>
      </c>
    </row>
    <row r="9214" spans="2:7" x14ac:dyDescent="0.2">
      <c r="B9214" s="149"/>
      <c r="C9214" s="61"/>
      <c r="D9214" t="e">
        <f t="shared" si="177"/>
        <v>#DIV/0!</v>
      </c>
      <c r="E9214" t="e">
        <f>Table2[[#This Row],[Return]]</f>
        <v>#VALUE!</v>
      </c>
      <c r="F9214">
        <v>9212</v>
      </c>
      <c r="G9214">
        <f t="shared" ca="1" si="176"/>
        <v>1.2023841182691257E-2</v>
      </c>
    </row>
    <row r="9215" spans="2:7" x14ac:dyDescent="0.2">
      <c r="B9215" s="149"/>
      <c r="C9215" s="61"/>
      <c r="D9215" t="e">
        <f t="shared" si="177"/>
        <v>#DIV/0!</v>
      </c>
      <c r="E9215" t="e">
        <f>Table2[[#This Row],[Return]]</f>
        <v>#VALUE!</v>
      </c>
      <c r="F9215">
        <v>9213</v>
      </c>
      <c r="G9215">
        <f t="shared" ca="1" si="176"/>
        <v>-4.4173069020507882E-2</v>
      </c>
    </row>
    <row r="9216" spans="2:7" x14ac:dyDescent="0.2">
      <c r="B9216" s="149"/>
      <c r="C9216" s="61"/>
      <c r="D9216" t="e">
        <f t="shared" si="177"/>
        <v>#DIV/0!</v>
      </c>
      <c r="E9216" t="e">
        <f>Table2[[#This Row],[Return]]</f>
        <v>#VALUE!</v>
      </c>
      <c r="F9216">
        <v>9214</v>
      </c>
      <c r="G9216">
        <f t="shared" ca="1" si="176"/>
        <v>1.4126660972878482E-2</v>
      </c>
    </row>
    <row r="9217" spans="2:7" x14ac:dyDescent="0.2">
      <c r="B9217" s="149"/>
      <c r="C9217" s="61"/>
      <c r="D9217" t="e">
        <f t="shared" si="177"/>
        <v>#DIV/0!</v>
      </c>
      <c r="E9217" t="e">
        <f>Table2[[#This Row],[Return]]</f>
        <v>#VALUE!</v>
      </c>
      <c r="F9217">
        <v>9215</v>
      </c>
      <c r="G9217">
        <f t="shared" ca="1" si="176"/>
        <v>2.7165601956718995E-3</v>
      </c>
    </row>
    <row r="9218" spans="2:7" x14ac:dyDescent="0.2">
      <c r="B9218" s="149"/>
      <c r="C9218" s="61"/>
      <c r="D9218" t="e">
        <f t="shared" si="177"/>
        <v>#DIV/0!</v>
      </c>
      <c r="E9218" t="e">
        <f>Table2[[#This Row],[Return]]</f>
        <v>#VALUE!</v>
      </c>
      <c r="F9218">
        <v>9216</v>
      </c>
      <c r="G9218">
        <f t="shared" ca="1" si="176"/>
        <v>1.1912128511943329E-2</v>
      </c>
    </row>
    <row r="9219" spans="2:7" x14ac:dyDescent="0.2">
      <c r="B9219" s="149"/>
      <c r="C9219" s="61"/>
      <c r="D9219" t="e">
        <f t="shared" si="177"/>
        <v>#DIV/0!</v>
      </c>
      <c r="E9219" t="e">
        <f>Table2[[#This Row],[Return]]</f>
        <v>#VALUE!</v>
      </c>
      <c r="F9219">
        <v>9217</v>
      </c>
      <c r="G9219">
        <f t="shared" ref="G9219:G9282" ca="1" si="178">_xlfn.NORM.INV(RAND(),$N$5,$N$6)</f>
        <v>3.3059865722660699E-3</v>
      </c>
    </row>
    <row r="9220" spans="2:7" x14ac:dyDescent="0.2">
      <c r="B9220" s="149"/>
      <c r="C9220" s="61"/>
      <c r="D9220" t="e">
        <f t="shared" si="177"/>
        <v>#DIV/0!</v>
      </c>
      <c r="E9220" t="e">
        <f>Table2[[#This Row],[Return]]</f>
        <v>#VALUE!</v>
      </c>
      <c r="F9220">
        <v>9218</v>
      </c>
      <c r="G9220">
        <f t="shared" ca="1" si="178"/>
        <v>9.3956197311323882E-3</v>
      </c>
    </row>
    <row r="9221" spans="2:7" x14ac:dyDescent="0.2">
      <c r="B9221" s="149"/>
      <c r="C9221" s="61"/>
      <c r="D9221" t="e">
        <f t="shared" si="177"/>
        <v>#DIV/0!</v>
      </c>
      <c r="E9221" t="e">
        <f>Table2[[#This Row],[Return]]</f>
        <v>#VALUE!</v>
      </c>
      <c r="F9221">
        <v>9219</v>
      </c>
      <c r="G9221">
        <f t="shared" ca="1" si="178"/>
        <v>2.5177469473695736E-2</v>
      </c>
    </row>
    <row r="9222" spans="2:7" x14ac:dyDescent="0.2">
      <c r="B9222" s="149"/>
      <c r="C9222" s="61"/>
      <c r="D9222" t="e">
        <f t="shared" si="177"/>
        <v>#DIV/0!</v>
      </c>
      <c r="E9222" t="e">
        <f>Table2[[#This Row],[Return]]</f>
        <v>#VALUE!</v>
      </c>
      <c r="F9222">
        <v>9220</v>
      </c>
      <c r="G9222">
        <f t="shared" ca="1" si="178"/>
        <v>3.0815388254100068E-3</v>
      </c>
    </row>
    <row r="9223" spans="2:7" x14ac:dyDescent="0.2">
      <c r="B9223" s="149"/>
      <c r="C9223" s="61"/>
      <c r="D9223" t="e">
        <f t="shared" si="177"/>
        <v>#DIV/0!</v>
      </c>
      <c r="E9223" t="e">
        <f>Table2[[#This Row],[Return]]</f>
        <v>#VALUE!</v>
      </c>
      <c r="F9223">
        <v>9221</v>
      </c>
      <c r="G9223">
        <f t="shared" ca="1" si="178"/>
        <v>-3.5735553417251903E-2</v>
      </c>
    </row>
    <row r="9224" spans="2:7" x14ac:dyDescent="0.2">
      <c r="B9224" s="149"/>
      <c r="C9224" s="61"/>
      <c r="D9224" t="e">
        <f t="shared" si="177"/>
        <v>#DIV/0!</v>
      </c>
      <c r="E9224" t="e">
        <f>Table2[[#This Row],[Return]]</f>
        <v>#VALUE!</v>
      </c>
      <c r="F9224">
        <v>9222</v>
      </c>
      <c r="G9224">
        <f t="shared" ca="1" si="178"/>
        <v>-2.0005902164694712E-2</v>
      </c>
    </row>
    <row r="9225" spans="2:7" x14ac:dyDescent="0.2">
      <c r="B9225" s="149"/>
      <c r="C9225" s="61"/>
      <c r="D9225" t="e">
        <f t="shared" si="177"/>
        <v>#DIV/0!</v>
      </c>
      <c r="E9225" t="e">
        <f>Table2[[#This Row],[Return]]</f>
        <v>#VALUE!</v>
      </c>
      <c r="F9225">
        <v>9223</v>
      </c>
      <c r="G9225">
        <f t="shared" ca="1" si="178"/>
        <v>3.2100842364177845E-2</v>
      </c>
    </row>
    <row r="9226" spans="2:7" x14ac:dyDescent="0.2">
      <c r="B9226" s="149"/>
      <c r="C9226" s="61"/>
      <c r="D9226" t="e">
        <f t="shared" si="177"/>
        <v>#DIV/0!</v>
      </c>
      <c r="E9226" t="e">
        <f>Table2[[#This Row],[Return]]</f>
        <v>#VALUE!</v>
      </c>
      <c r="F9226">
        <v>9224</v>
      </c>
      <c r="G9226">
        <f t="shared" ca="1" si="178"/>
        <v>-3.919658936094605E-4</v>
      </c>
    </row>
    <row r="9227" spans="2:7" x14ac:dyDescent="0.2">
      <c r="B9227" s="149"/>
      <c r="C9227" s="61"/>
      <c r="D9227" t="e">
        <f t="shared" si="177"/>
        <v>#DIV/0!</v>
      </c>
      <c r="E9227" t="e">
        <f>Table2[[#This Row],[Return]]</f>
        <v>#VALUE!</v>
      </c>
      <c r="F9227">
        <v>9225</v>
      </c>
      <c r="G9227">
        <f t="shared" ca="1" si="178"/>
        <v>-2.8511776352474129E-2</v>
      </c>
    </row>
    <row r="9228" spans="2:7" x14ac:dyDescent="0.2">
      <c r="B9228" s="149"/>
      <c r="C9228" s="61"/>
      <c r="D9228" t="e">
        <f t="shared" si="177"/>
        <v>#DIV/0!</v>
      </c>
      <c r="E9228" t="e">
        <f>Table2[[#This Row],[Return]]</f>
        <v>#VALUE!</v>
      </c>
      <c r="F9228">
        <v>9226</v>
      </c>
      <c r="G9228">
        <f t="shared" ca="1" si="178"/>
        <v>5.2424413524564492E-2</v>
      </c>
    </row>
    <row r="9229" spans="2:7" x14ac:dyDescent="0.2">
      <c r="B9229" s="149"/>
      <c r="C9229" s="61"/>
      <c r="D9229" t="e">
        <f t="shared" si="177"/>
        <v>#DIV/0!</v>
      </c>
      <c r="E9229" t="e">
        <f>Table2[[#This Row],[Return]]</f>
        <v>#VALUE!</v>
      </c>
      <c r="F9229">
        <v>9227</v>
      </c>
      <c r="G9229">
        <f t="shared" ca="1" si="178"/>
        <v>-2.8078621371849279E-2</v>
      </c>
    </row>
    <row r="9230" spans="2:7" x14ac:dyDescent="0.2">
      <c r="B9230" s="149"/>
      <c r="C9230" s="61"/>
      <c r="D9230" t="e">
        <f t="shared" si="177"/>
        <v>#DIV/0!</v>
      </c>
      <c r="E9230" t="e">
        <f>Table2[[#This Row],[Return]]</f>
        <v>#VALUE!</v>
      </c>
      <c r="F9230">
        <v>9228</v>
      </c>
      <c r="G9230">
        <f t="shared" ca="1" si="178"/>
        <v>2.0046431120325794E-2</v>
      </c>
    </row>
    <row r="9231" spans="2:7" x14ac:dyDescent="0.2">
      <c r="B9231" s="149"/>
      <c r="C9231" s="61"/>
      <c r="D9231" t="e">
        <f t="shared" si="177"/>
        <v>#DIV/0!</v>
      </c>
      <c r="E9231" t="e">
        <f>Table2[[#This Row],[Return]]</f>
        <v>#VALUE!</v>
      </c>
      <c r="F9231">
        <v>9229</v>
      </c>
      <c r="G9231">
        <f t="shared" ca="1" si="178"/>
        <v>-4.4466422014279021E-2</v>
      </c>
    </row>
    <row r="9232" spans="2:7" x14ac:dyDescent="0.2">
      <c r="B9232" s="149"/>
      <c r="C9232" s="61"/>
      <c r="D9232" t="e">
        <f t="shared" si="177"/>
        <v>#DIV/0!</v>
      </c>
      <c r="E9232" t="e">
        <f>Table2[[#This Row],[Return]]</f>
        <v>#VALUE!</v>
      </c>
      <c r="F9232">
        <v>9230</v>
      </c>
      <c r="G9232">
        <f t="shared" ca="1" si="178"/>
        <v>4.1109478938025877E-2</v>
      </c>
    </row>
    <row r="9233" spans="2:7" x14ac:dyDescent="0.2">
      <c r="B9233" s="149"/>
      <c r="C9233" s="61"/>
      <c r="D9233" t="e">
        <f t="shared" si="177"/>
        <v>#DIV/0!</v>
      </c>
      <c r="E9233" t="e">
        <f>Table2[[#This Row],[Return]]</f>
        <v>#VALUE!</v>
      </c>
      <c r="F9233">
        <v>9231</v>
      </c>
      <c r="G9233">
        <f t="shared" ca="1" si="178"/>
        <v>-5.5147506508359201E-2</v>
      </c>
    </row>
    <row r="9234" spans="2:7" x14ac:dyDescent="0.2">
      <c r="B9234" s="149"/>
      <c r="C9234" s="61"/>
      <c r="D9234" t="e">
        <f t="shared" ref="D9234:D9297" si="179">(C9234-C9235)/C9235</f>
        <v>#DIV/0!</v>
      </c>
      <c r="E9234" t="e">
        <f>Table2[[#This Row],[Return]]</f>
        <v>#VALUE!</v>
      </c>
      <c r="F9234">
        <v>9232</v>
      </c>
      <c r="G9234">
        <f t="shared" ca="1" si="178"/>
        <v>-2.7490155495232815E-2</v>
      </c>
    </row>
    <row r="9235" spans="2:7" x14ac:dyDescent="0.2">
      <c r="B9235" s="149"/>
      <c r="C9235" s="61"/>
      <c r="D9235" t="e">
        <f t="shared" si="179"/>
        <v>#DIV/0!</v>
      </c>
      <c r="E9235" t="e">
        <f>Table2[[#This Row],[Return]]</f>
        <v>#VALUE!</v>
      </c>
      <c r="F9235">
        <v>9233</v>
      </c>
      <c r="G9235">
        <f t="shared" ca="1" si="178"/>
        <v>-4.3690000746013355E-2</v>
      </c>
    </row>
    <row r="9236" spans="2:7" x14ac:dyDescent="0.2">
      <c r="B9236" s="149"/>
      <c r="C9236" s="61"/>
      <c r="D9236" t="e">
        <f t="shared" si="179"/>
        <v>#DIV/0!</v>
      </c>
      <c r="E9236" t="e">
        <f>Table2[[#This Row],[Return]]</f>
        <v>#VALUE!</v>
      </c>
      <c r="F9236">
        <v>9234</v>
      </c>
      <c r="G9236">
        <f t="shared" ca="1" si="178"/>
        <v>3.7103208897545932E-2</v>
      </c>
    </row>
    <row r="9237" spans="2:7" x14ac:dyDescent="0.2">
      <c r="B9237" s="149"/>
      <c r="C9237" s="61"/>
      <c r="D9237" t="e">
        <f t="shared" si="179"/>
        <v>#DIV/0!</v>
      </c>
      <c r="E9237" t="e">
        <f>Table2[[#This Row],[Return]]</f>
        <v>#VALUE!</v>
      </c>
      <c r="F9237">
        <v>9235</v>
      </c>
      <c r="G9237">
        <f t="shared" ca="1" si="178"/>
        <v>-2.1060734442233213E-2</v>
      </c>
    </row>
    <row r="9238" spans="2:7" x14ac:dyDescent="0.2">
      <c r="B9238" s="149"/>
      <c r="C9238" s="61"/>
      <c r="D9238" t="e">
        <f t="shared" si="179"/>
        <v>#DIV/0!</v>
      </c>
      <c r="E9238" t="e">
        <f>Table2[[#This Row],[Return]]</f>
        <v>#VALUE!</v>
      </c>
      <c r="F9238">
        <v>9236</v>
      </c>
      <c r="G9238">
        <f t="shared" ca="1" si="178"/>
        <v>1.4408752685873725E-2</v>
      </c>
    </row>
    <row r="9239" spans="2:7" x14ac:dyDescent="0.2">
      <c r="B9239" s="149"/>
      <c r="C9239" s="61"/>
      <c r="D9239" t="e">
        <f t="shared" si="179"/>
        <v>#DIV/0!</v>
      </c>
      <c r="E9239" t="e">
        <f>Table2[[#This Row],[Return]]</f>
        <v>#VALUE!</v>
      </c>
      <c r="F9239">
        <v>9237</v>
      </c>
      <c r="G9239">
        <f t="shared" ca="1" si="178"/>
        <v>7.4174253966930725E-2</v>
      </c>
    </row>
    <row r="9240" spans="2:7" x14ac:dyDescent="0.2">
      <c r="B9240" s="149"/>
      <c r="C9240" s="61"/>
      <c r="D9240" t="e">
        <f t="shared" si="179"/>
        <v>#DIV/0!</v>
      </c>
      <c r="E9240" t="e">
        <f>Table2[[#This Row],[Return]]</f>
        <v>#VALUE!</v>
      </c>
      <c r="F9240">
        <v>9238</v>
      </c>
      <c r="G9240">
        <f t="shared" ca="1" si="178"/>
        <v>-1.5277139045679958E-2</v>
      </c>
    </row>
    <row r="9241" spans="2:7" x14ac:dyDescent="0.2">
      <c r="B9241" s="149"/>
      <c r="C9241" s="61"/>
      <c r="D9241" t="e">
        <f t="shared" si="179"/>
        <v>#DIV/0!</v>
      </c>
      <c r="E9241" t="e">
        <f>Table2[[#This Row],[Return]]</f>
        <v>#VALUE!</v>
      </c>
      <c r="F9241">
        <v>9239</v>
      </c>
      <c r="G9241">
        <f t="shared" ca="1" si="178"/>
        <v>-2.3040230911419667E-2</v>
      </c>
    </row>
    <row r="9242" spans="2:7" x14ac:dyDescent="0.2">
      <c r="B9242" s="149"/>
      <c r="C9242" s="61"/>
      <c r="D9242" t="e">
        <f t="shared" si="179"/>
        <v>#DIV/0!</v>
      </c>
      <c r="E9242" t="e">
        <f>Table2[[#This Row],[Return]]</f>
        <v>#VALUE!</v>
      </c>
      <c r="F9242">
        <v>9240</v>
      </c>
      <c r="G9242">
        <f t="shared" ca="1" si="178"/>
        <v>-2.698761488588252E-2</v>
      </c>
    </row>
    <row r="9243" spans="2:7" x14ac:dyDescent="0.2">
      <c r="B9243" s="149"/>
      <c r="C9243" s="61"/>
      <c r="D9243" t="e">
        <f t="shared" si="179"/>
        <v>#DIV/0!</v>
      </c>
      <c r="E9243" t="e">
        <f>Table2[[#This Row],[Return]]</f>
        <v>#VALUE!</v>
      </c>
      <c r="F9243">
        <v>9241</v>
      </c>
      <c r="G9243">
        <f t="shared" ca="1" si="178"/>
        <v>7.2836608992757651E-2</v>
      </c>
    </row>
    <row r="9244" spans="2:7" x14ac:dyDescent="0.2">
      <c r="B9244" s="149"/>
      <c r="C9244" s="61"/>
      <c r="D9244" t="e">
        <f t="shared" si="179"/>
        <v>#DIV/0!</v>
      </c>
      <c r="E9244" t="e">
        <f>Table2[[#This Row],[Return]]</f>
        <v>#VALUE!</v>
      </c>
      <c r="F9244">
        <v>9242</v>
      </c>
      <c r="G9244">
        <f t="shared" ca="1" si="178"/>
        <v>3.0760432095264124E-2</v>
      </c>
    </row>
    <row r="9245" spans="2:7" x14ac:dyDescent="0.2">
      <c r="B9245" s="149"/>
      <c r="C9245" s="61"/>
      <c r="D9245" t="e">
        <f t="shared" si="179"/>
        <v>#DIV/0!</v>
      </c>
      <c r="E9245" t="e">
        <f>Table2[[#This Row],[Return]]</f>
        <v>#VALUE!</v>
      </c>
      <c r="F9245">
        <v>9243</v>
      </c>
      <c r="G9245">
        <f t="shared" ca="1" si="178"/>
        <v>5.7858878485974451E-2</v>
      </c>
    </row>
    <row r="9246" spans="2:7" x14ac:dyDescent="0.2">
      <c r="B9246" s="149"/>
      <c r="C9246" s="61"/>
      <c r="D9246" t="e">
        <f t="shared" si="179"/>
        <v>#DIV/0!</v>
      </c>
      <c r="E9246" t="e">
        <f>Table2[[#This Row],[Return]]</f>
        <v>#VALUE!</v>
      </c>
      <c r="F9246">
        <v>9244</v>
      </c>
      <c r="G9246">
        <f t="shared" ca="1" si="178"/>
        <v>-5.437533317750539E-2</v>
      </c>
    </row>
    <row r="9247" spans="2:7" x14ac:dyDescent="0.2">
      <c r="B9247" s="149"/>
      <c r="C9247" s="61"/>
      <c r="D9247" t="e">
        <f t="shared" si="179"/>
        <v>#DIV/0!</v>
      </c>
      <c r="E9247" t="e">
        <f>Table2[[#This Row],[Return]]</f>
        <v>#VALUE!</v>
      </c>
      <c r="F9247">
        <v>9245</v>
      </c>
      <c r="G9247">
        <f t="shared" ca="1" si="178"/>
        <v>2.3863889724164099E-2</v>
      </c>
    </row>
    <row r="9248" spans="2:7" x14ac:dyDescent="0.2">
      <c r="B9248" s="149"/>
      <c r="C9248" s="61"/>
      <c r="D9248" t="e">
        <f t="shared" si="179"/>
        <v>#DIV/0!</v>
      </c>
      <c r="E9248" t="e">
        <f>Table2[[#This Row],[Return]]</f>
        <v>#VALUE!</v>
      </c>
      <c r="F9248">
        <v>9246</v>
      </c>
      <c r="G9248">
        <f t="shared" ca="1" si="178"/>
        <v>-1.669902572880036E-2</v>
      </c>
    </row>
    <row r="9249" spans="2:7" x14ac:dyDescent="0.2">
      <c r="B9249" s="149"/>
      <c r="C9249" s="61"/>
      <c r="D9249" t="e">
        <f t="shared" si="179"/>
        <v>#DIV/0!</v>
      </c>
      <c r="E9249" t="e">
        <f>Table2[[#This Row],[Return]]</f>
        <v>#VALUE!</v>
      </c>
      <c r="F9249">
        <v>9247</v>
      </c>
      <c r="G9249">
        <f t="shared" ca="1" si="178"/>
        <v>-2.1636445283858462E-2</v>
      </c>
    </row>
    <row r="9250" spans="2:7" x14ac:dyDescent="0.2">
      <c r="B9250" s="149"/>
      <c r="C9250" s="61"/>
      <c r="D9250" t="e">
        <f t="shared" si="179"/>
        <v>#DIV/0!</v>
      </c>
      <c r="E9250" t="e">
        <f>Table2[[#This Row],[Return]]</f>
        <v>#VALUE!</v>
      </c>
      <c r="F9250">
        <v>9248</v>
      </c>
      <c r="G9250">
        <f t="shared" ca="1" si="178"/>
        <v>1.1113495486021561E-2</v>
      </c>
    </row>
    <row r="9251" spans="2:7" x14ac:dyDescent="0.2">
      <c r="B9251" s="149"/>
      <c r="C9251" s="61"/>
      <c r="D9251" t="e">
        <f t="shared" si="179"/>
        <v>#DIV/0!</v>
      </c>
      <c r="E9251" t="e">
        <f>Table2[[#This Row],[Return]]</f>
        <v>#VALUE!</v>
      </c>
      <c r="F9251">
        <v>9249</v>
      </c>
      <c r="G9251">
        <f t="shared" ca="1" si="178"/>
        <v>-8.3833644975145807E-3</v>
      </c>
    </row>
    <row r="9252" spans="2:7" x14ac:dyDescent="0.2">
      <c r="B9252" s="149"/>
      <c r="C9252" s="61"/>
      <c r="D9252" t="e">
        <f t="shared" si="179"/>
        <v>#DIV/0!</v>
      </c>
      <c r="E9252" t="e">
        <f>Table2[[#This Row],[Return]]</f>
        <v>#VALUE!</v>
      </c>
      <c r="F9252">
        <v>9250</v>
      </c>
      <c r="G9252">
        <f t="shared" ca="1" si="178"/>
        <v>-3.8052665004037117E-2</v>
      </c>
    </row>
    <row r="9253" spans="2:7" x14ac:dyDescent="0.2">
      <c r="B9253" s="149"/>
      <c r="C9253" s="61"/>
      <c r="D9253" t="e">
        <f t="shared" si="179"/>
        <v>#DIV/0!</v>
      </c>
      <c r="E9253" t="e">
        <f>Table2[[#This Row],[Return]]</f>
        <v>#VALUE!</v>
      </c>
      <c r="F9253">
        <v>9251</v>
      </c>
      <c r="G9253">
        <f t="shared" ca="1" si="178"/>
        <v>7.6472681024631478E-2</v>
      </c>
    </row>
    <row r="9254" spans="2:7" x14ac:dyDescent="0.2">
      <c r="B9254" s="149"/>
      <c r="C9254" s="61"/>
      <c r="D9254" t="e">
        <f t="shared" si="179"/>
        <v>#DIV/0!</v>
      </c>
      <c r="E9254" t="e">
        <f>Table2[[#This Row],[Return]]</f>
        <v>#VALUE!</v>
      </c>
      <c r="F9254">
        <v>9252</v>
      </c>
      <c r="G9254">
        <f t="shared" ca="1" si="178"/>
        <v>-2.3684995336852727E-3</v>
      </c>
    </row>
    <row r="9255" spans="2:7" x14ac:dyDescent="0.2">
      <c r="B9255" s="149"/>
      <c r="C9255" s="61"/>
      <c r="D9255" t="e">
        <f t="shared" si="179"/>
        <v>#DIV/0!</v>
      </c>
      <c r="E9255" t="e">
        <f>Table2[[#This Row],[Return]]</f>
        <v>#VALUE!</v>
      </c>
      <c r="F9255">
        <v>9253</v>
      </c>
      <c r="G9255">
        <f t="shared" ca="1" si="178"/>
        <v>-3.4940791367745166E-2</v>
      </c>
    </row>
    <row r="9256" spans="2:7" x14ac:dyDescent="0.2">
      <c r="B9256" s="149"/>
      <c r="C9256" s="61"/>
      <c r="D9256" t="e">
        <f t="shared" si="179"/>
        <v>#DIV/0!</v>
      </c>
      <c r="E9256" t="e">
        <f>Table2[[#This Row],[Return]]</f>
        <v>#VALUE!</v>
      </c>
      <c r="F9256">
        <v>9254</v>
      </c>
      <c r="G9256">
        <f t="shared" ca="1" si="178"/>
        <v>1.2406054800444325E-2</v>
      </c>
    </row>
    <row r="9257" spans="2:7" x14ac:dyDescent="0.2">
      <c r="B9257" s="149"/>
      <c r="C9257" s="61"/>
      <c r="D9257" t="e">
        <f t="shared" si="179"/>
        <v>#DIV/0!</v>
      </c>
      <c r="E9257" t="e">
        <f>Table2[[#This Row],[Return]]</f>
        <v>#VALUE!</v>
      </c>
      <c r="F9257">
        <v>9255</v>
      </c>
      <c r="G9257">
        <f t="shared" ca="1" si="178"/>
        <v>-6.9222332497715141E-3</v>
      </c>
    </row>
    <row r="9258" spans="2:7" x14ac:dyDescent="0.2">
      <c r="B9258" s="149"/>
      <c r="C9258" s="61"/>
      <c r="D9258" t="e">
        <f t="shared" si="179"/>
        <v>#DIV/0!</v>
      </c>
      <c r="E9258" t="e">
        <f>Table2[[#This Row],[Return]]</f>
        <v>#VALUE!</v>
      </c>
      <c r="F9258">
        <v>9256</v>
      </c>
      <c r="G9258">
        <f t="shared" ca="1" si="178"/>
        <v>-6.2343560081209067E-2</v>
      </c>
    </row>
    <row r="9259" spans="2:7" x14ac:dyDescent="0.2">
      <c r="B9259" s="149"/>
      <c r="C9259" s="61"/>
      <c r="D9259" t="e">
        <f t="shared" si="179"/>
        <v>#DIV/0!</v>
      </c>
      <c r="E9259" t="e">
        <f>Table2[[#This Row],[Return]]</f>
        <v>#VALUE!</v>
      </c>
      <c r="F9259">
        <v>9257</v>
      </c>
      <c r="G9259">
        <f t="shared" ca="1" si="178"/>
        <v>-6.7845257220754518E-2</v>
      </c>
    </row>
    <row r="9260" spans="2:7" x14ac:dyDescent="0.2">
      <c r="B9260" s="149"/>
      <c r="C9260" s="61"/>
      <c r="D9260" t="e">
        <f t="shared" si="179"/>
        <v>#DIV/0!</v>
      </c>
      <c r="E9260" t="e">
        <f>Table2[[#This Row],[Return]]</f>
        <v>#VALUE!</v>
      </c>
      <c r="F9260">
        <v>9258</v>
      </c>
      <c r="G9260">
        <f t="shared" ca="1" si="178"/>
        <v>-8.6134857834222044E-3</v>
      </c>
    </row>
    <row r="9261" spans="2:7" x14ac:dyDescent="0.2">
      <c r="B9261" s="149"/>
      <c r="C9261" s="61"/>
      <c r="D9261" t="e">
        <f t="shared" si="179"/>
        <v>#DIV/0!</v>
      </c>
      <c r="E9261" t="e">
        <f>Table2[[#This Row],[Return]]</f>
        <v>#VALUE!</v>
      </c>
      <c r="F9261">
        <v>9259</v>
      </c>
      <c r="G9261">
        <f t="shared" ca="1" si="178"/>
        <v>-1.396726860987914E-2</v>
      </c>
    </row>
    <row r="9262" spans="2:7" x14ac:dyDescent="0.2">
      <c r="B9262" s="149"/>
      <c r="C9262" s="61"/>
      <c r="D9262" t="e">
        <f t="shared" si="179"/>
        <v>#DIV/0!</v>
      </c>
      <c r="E9262" t="e">
        <f>Table2[[#This Row],[Return]]</f>
        <v>#VALUE!</v>
      </c>
      <c r="F9262">
        <v>9260</v>
      </c>
      <c r="G9262">
        <f t="shared" ca="1" si="178"/>
        <v>4.1862694610764143E-3</v>
      </c>
    </row>
    <row r="9263" spans="2:7" x14ac:dyDescent="0.2">
      <c r="B9263" s="149"/>
      <c r="C9263" s="61"/>
      <c r="D9263" t="e">
        <f t="shared" si="179"/>
        <v>#DIV/0!</v>
      </c>
      <c r="E9263" t="e">
        <f>Table2[[#This Row],[Return]]</f>
        <v>#VALUE!</v>
      </c>
      <c r="F9263">
        <v>9261</v>
      </c>
      <c r="G9263">
        <f t="shared" ca="1" si="178"/>
        <v>2.1573597693500923E-2</v>
      </c>
    </row>
    <row r="9264" spans="2:7" x14ac:dyDescent="0.2">
      <c r="B9264" s="149"/>
      <c r="C9264" s="61"/>
      <c r="D9264" t="e">
        <f t="shared" si="179"/>
        <v>#DIV/0!</v>
      </c>
      <c r="E9264" t="e">
        <f>Table2[[#This Row],[Return]]</f>
        <v>#VALUE!</v>
      </c>
      <c r="F9264">
        <v>9262</v>
      </c>
      <c r="G9264">
        <f t="shared" ca="1" si="178"/>
        <v>5.2459932205168678E-3</v>
      </c>
    </row>
    <row r="9265" spans="2:7" x14ac:dyDescent="0.2">
      <c r="B9265" s="149"/>
      <c r="C9265" s="61"/>
      <c r="D9265" t="e">
        <f t="shared" si="179"/>
        <v>#DIV/0!</v>
      </c>
      <c r="E9265" t="e">
        <f>Table2[[#This Row],[Return]]</f>
        <v>#VALUE!</v>
      </c>
      <c r="F9265">
        <v>9263</v>
      </c>
      <c r="G9265">
        <f t="shared" ca="1" si="178"/>
        <v>-3.5990421352623682E-2</v>
      </c>
    </row>
    <row r="9266" spans="2:7" x14ac:dyDescent="0.2">
      <c r="B9266" s="149"/>
      <c r="C9266" s="61"/>
      <c r="D9266" t="e">
        <f t="shared" si="179"/>
        <v>#DIV/0!</v>
      </c>
      <c r="E9266" t="e">
        <f>Table2[[#This Row],[Return]]</f>
        <v>#VALUE!</v>
      </c>
      <c r="F9266">
        <v>9264</v>
      </c>
      <c r="G9266">
        <f t="shared" ca="1" si="178"/>
        <v>-9.2144004735615681E-2</v>
      </c>
    </row>
    <row r="9267" spans="2:7" x14ac:dyDescent="0.2">
      <c r="B9267" s="149"/>
      <c r="C9267" s="61"/>
      <c r="D9267" t="e">
        <f t="shared" si="179"/>
        <v>#DIV/0!</v>
      </c>
      <c r="E9267" t="e">
        <f>Table2[[#This Row],[Return]]</f>
        <v>#VALUE!</v>
      </c>
      <c r="F9267">
        <v>9265</v>
      </c>
      <c r="G9267">
        <f t="shared" ca="1" si="178"/>
        <v>-1.1766282772397814E-2</v>
      </c>
    </row>
    <row r="9268" spans="2:7" x14ac:dyDescent="0.2">
      <c r="B9268" s="149"/>
      <c r="C9268" s="61"/>
      <c r="D9268" t="e">
        <f t="shared" si="179"/>
        <v>#DIV/0!</v>
      </c>
      <c r="E9268" t="e">
        <f>Table2[[#This Row],[Return]]</f>
        <v>#VALUE!</v>
      </c>
      <c r="F9268">
        <v>9266</v>
      </c>
      <c r="G9268">
        <f t="shared" ca="1" si="178"/>
        <v>1.5848108588780122E-2</v>
      </c>
    </row>
    <row r="9269" spans="2:7" x14ac:dyDescent="0.2">
      <c r="B9269" s="149"/>
      <c r="C9269" s="61"/>
      <c r="D9269" t="e">
        <f t="shared" si="179"/>
        <v>#DIV/0!</v>
      </c>
      <c r="E9269" t="e">
        <f>Table2[[#This Row],[Return]]</f>
        <v>#VALUE!</v>
      </c>
      <c r="F9269">
        <v>9267</v>
      </c>
      <c r="G9269">
        <f t="shared" ca="1" si="178"/>
        <v>3.2329577602406407E-3</v>
      </c>
    </row>
    <row r="9270" spans="2:7" x14ac:dyDescent="0.2">
      <c r="B9270" s="149"/>
      <c r="C9270" s="61"/>
      <c r="D9270" t="e">
        <f t="shared" si="179"/>
        <v>#DIV/0!</v>
      </c>
      <c r="E9270" t="e">
        <f>Table2[[#This Row],[Return]]</f>
        <v>#VALUE!</v>
      </c>
      <c r="F9270">
        <v>9268</v>
      </c>
      <c r="G9270">
        <f t="shared" ca="1" si="178"/>
        <v>-5.8500003566800702E-3</v>
      </c>
    </row>
    <row r="9271" spans="2:7" x14ac:dyDescent="0.2">
      <c r="B9271" s="149"/>
      <c r="C9271" s="61"/>
      <c r="D9271" t="e">
        <f t="shared" si="179"/>
        <v>#DIV/0!</v>
      </c>
      <c r="E9271" t="e">
        <f>Table2[[#This Row],[Return]]</f>
        <v>#VALUE!</v>
      </c>
      <c r="F9271">
        <v>9269</v>
      </c>
      <c r="G9271">
        <f t="shared" ca="1" si="178"/>
        <v>-7.4122262861025856E-2</v>
      </c>
    </row>
    <row r="9272" spans="2:7" x14ac:dyDescent="0.2">
      <c r="B9272" s="149"/>
      <c r="C9272" s="61"/>
      <c r="D9272" t="e">
        <f t="shared" si="179"/>
        <v>#DIV/0!</v>
      </c>
      <c r="E9272" t="e">
        <f>Table2[[#This Row],[Return]]</f>
        <v>#VALUE!</v>
      </c>
      <c r="F9272">
        <v>9270</v>
      </c>
      <c r="G9272">
        <f t="shared" ca="1" si="178"/>
        <v>1.5230876434672993E-2</v>
      </c>
    </row>
    <row r="9273" spans="2:7" x14ac:dyDescent="0.2">
      <c r="B9273" s="149"/>
      <c r="C9273" s="61"/>
      <c r="D9273" t="e">
        <f t="shared" si="179"/>
        <v>#DIV/0!</v>
      </c>
      <c r="E9273" t="e">
        <f>Table2[[#This Row],[Return]]</f>
        <v>#VALUE!</v>
      </c>
      <c r="F9273">
        <v>9271</v>
      </c>
      <c r="G9273">
        <f t="shared" ca="1" si="178"/>
        <v>-3.2146127528413518E-2</v>
      </c>
    </row>
    <row r="9274" spans="2:7" x14ac:dyDescent="0.2">
      <c r="B9274" s="149"/>
      <c r="C9274" s="61"/>
      <c r="D9274" t="e">
        <f t="shared" si="179"/>
        <v>#DIV/0!</v>
      </c>
      <c r="E9274" t="e">
        <f>Table2[[#This Row],[Return]]</f>
        <v>#VALUE!</v>
      </c>
      <c r="F9274">
        <v>9272</v>
      </c>
      <c r="G9274">
        <f t="shared" ca="1" si="178"/>
        <v>-2.6126913594750886E-2</v>
      </c>
    </row>
    <row r="9275" spans="2:7" x14ac:dyDescent="0.2">
      <c r="B9275" s="149"/>
      <c r="C9275" s="61"/>
      <c r="D9275" t="e">
        <f t="shared" si="179"/>
        <v>#DIV/0!</v>
      </c>
      <c r="E9275" t="e">
        <f>Table2[[#This Row],[Return]]</f>
        <v>#VALUE!</v>
      </c>
      <c r="F9275">
        <v>9273</v>
      </c>
      <c r="G9275">
        <f t="shared" ca="1" si="178"/>
        <v>7.1752411044583492E-2</v>
      </c>
    </row>
    <row r="9276" spans="2:7" x14ac:dyDescent="0.2">
      <c r="B9276" s="149"/>
      <c r="C9276" s="61"/>
      <c r="D9276" t="e">
        <f t="shared" si="179"/>
        <v>#DIV/0!</v>
      </c>
      <c r="E9276" t="e">
        <f>Table2[[#This Row],[Return]]</f>
        <v>#VALUE!</v>
      </c>
      <c r="F9276">
        <v>9274</v>
      </c>
      <c r="G9276">
        <f t="shared" ca="1" si="178"/>
        <v>6.5955947877094745E-2</v>
      </c>
    </row>
    <row r="9277" spans="2:7" x14ac:dyDescent="0.2">
      <c r="B9277" s="149"/>
      <c r="C9277" s="61"/>
      <c r="D9277" t="e">
        <f t="shared" si="179"/>
        <v>#DIV/0!</v>
      </c>
      <c r="E9277" t="e">
        <f>Table2[[#This Row],[Return]]</f>
        <v>#VALUE!</v>
      </c>
      <c r="F9277">
        <v>9275</v>
      </c>
      <c r="G9277">
        <f t="shared" ca="1" si="178"/>
        <v>-1.5682517737009065E-2</v>
      </c>
    </row>
    <row r="9278" spans="2:7" x14ac:dyDescent="0.2">
      <c r="B9278" s="149"/>
      <c r="C9278" s="61"/>
      <c r="D9278" t="e">
        <f t="shared" si="179"/>
        <v>#DIV/0!</v>
      </c>
      <c r="E9278" t="e">
        <f>Table2[[#This Row],[Return]]</f>
        <v>#VALUE!</v>
      </c>
      <c r="F9278">
        <v>9276</v>
      </c>
      <c r="G9278">
        <f t="shared" ca="1" si="178"/>
        <v>9.1676753730819183E-2</v>
      </c>
    </row>
    <row r="9279" spans="2:7" x14ac:dyDescent="0.2">
      <c r="B9279" s="149"/>
      <c r="C9279" s="61"/>
      <c r="D9279" t="e">
        <f t="shared" si="179"/>
        <v>#DIV/0!</v>
      </c>
      <c r="E9279" t="e">
        <f>Table2[[#This Row],[Return]]</f>
        <v>#VALUE!</v>
      </c>
      <c r="F9279">
        <v>9277</v>
      </c>
      <c r="G9279">
        <f t="shared" ca="1" si="178"/>
        <v>-8.2093099319706792E-2</v>
      </c>
    </row>
    <row r="9280" spans="2:7" x14ac:dyDescent="0.2">
      <c r="B9280" s="149"/>
      <c r="C9280" s="61"/>
      <c r="D9280" t="e">
        <f t="shared" si="179"/>
        <v>#DIV/0!</v>
      </c>
      <c r="E9280" t="e">
        <f>Table2[[#This Row],[Return]]</f>
        <v>#VALUE!</v>
      </c>
      <c r="F9280">
        <v>9278</v>
      </c>
      <c r="G9280">
        <f t="shared" ca="1" si="178"/>
        <v>2.6622046402750777E-2</v>
      </c>
    </row>
    <row r="9281" spans="2:7" x14ac:dyDescent="0.2">
      <c r="B9281" s="149"/>
      <c r="C9281" s="61"/>
      <c r="D9281" t="e">
        <f t="shared" si="179"/>
        <v>#DIV/0!</v>
      </c>
      <c r="E9281" t="e">
        <f>Table2[[#This Row],[Return]]</f>
        <v>#VALUE!</v>
      </c>
      <c r="F9281">
        <v>9279</v>
      </c>
      <c r="G9281">
        <f t="shared" ca="1" si="178"/>
        <v>2.8017217379413928E-2</v>
      </c>
    </row>
    <row r="9282" spans="2:7" x14ac:dyDescent="0.2">
      <c r="B9282" s="149"/>
      <c r="C9282" s="61"/>
      <c r="D9282" t="e">
        <f t="shared" si="179"/>
        <v>#DIV/0!</v>
      </c>
      <c r="E9282" t="e">
        <f>Table2[[#This Row],[Return]]</f>
        <v>#VALUE!</v>
      </c>
      <c r="F9282">
        <v>9280</v>
      </c>
      <c r="G9282">
        <f t="shared" ca="1" si="178"/>
        <v>1.0881630959284318E-2</v>
      </c>
    </row>
    <row r="9283" spans="2:7" x14ac:dyDescent="0.2">
      <c r="B9283" s="149"/>
      <c r="C9283" s="61"/>
      <c r="D9283" t="e">
        <f t="shared" si="179"/>
        <v>#DIV/0!</v>
      </c>
      <c r="E9283" t="e">
        <f>Table2[[#This Row],[Return]]</f>
        <v>#VALUE!</v>
      </c>
      <c r="F9283">
        <v>9281</v>
      </c>
      <c r="G9283">
        <f t="shared" ref="G9283:G9346" ca="1" si="180">_xlfn.NORM.INV(RAND(),$N$5,$N$6)</f>
        <v>-1.6697200976241465E-2</v>
      </c>
    </row>
    <row r="9284" spans="2:7" x14ac:dyDescent="0.2">
      <c r="B9284" s="149"/>
      <c r="C9284" s="61"/>
      <c r="D9284" t="e">
        <f t="shared" si="179"/>
        <v>#DIV/0!</v>
      </c>
      <c r="E9284" t="e">
        <f>Table2[[#This Row],[Return]]</f>
        <v>#VALUE!</v>
      </c>
      <c r="F9284">
        <v>9282</v>
      </c>
      <c r="G9284">
        <f t="shared" ca="1" si="180"/>
        <v>-2.0977906619738967E-3</v>
      </c>
    </row>
    <row r="9285" spans="2:7" x14ac:dyDescent="0.2">
      <c r="B9285" s="149"/>
      <c r="C9285" s="61"/>
      <c r="D9285" t="e">
        <f t="shared" si="179"/>
        <v>#DIV/0!</v>
      </c>
      <c r="E9285" t="e">
        <f>Table2[[#This Row],[Return]]</f>
        <v>#VALUE!</v>
      </c>
      <c r="F9285">
        <v>9283</v>
      </c>
      <c r="G9285">
        <f t="shared" ca="1" si="180"/>
        <v>3.995357380743772E-2</v>
      </c>
    </row>
    <row r="9286" spans="2:7" x14ac:dyDescent="0.2">
      <c r="B9286" s="149"/>
      <c r="C9286" s="61"/>
      <c r="D9286" t="e">
        <f t="shared" si="179"/>
        <v>#DIV/0!</v>
      </c>
      <c r="E9286" t="e">
        <f>Table2[[#This Row],[Return]]</f>
        <v>#VALUE!</v>
      </c>
      <c r="F9286">
        <v>9284</v>
      </c>
      <c r="G9286">
        <f t="shared" ca="1" si="180"/>
        <v>1.2832755816275031E-2</v>
      </c>
    </row>
    <row r="9287" spans="2:7" x14ac:dyDescent="0.2">
      <c r="B9287" s="149"/>
      <c r="C9287" s="61"/>
      <c r="D9287" t="e">
        <f t="shared" si="179"/>
        <v>#DIV/0!</v>
      </c>
      <c r="E9287" t="e">
        <f>Table2[[#This Row],[Return]]</f>
        <v>#VALUE!</v>
      </c>
      <c r="F9287">
        <v>9285</v>
      </c>
      <c r="G9287">
        <f t="shared" ca="1" si="180"/>
        <v>7.8063683795303623E-2</v>
      </c>
    </row>
    <row r="9288" spans="2:7" x14ac:dyDescent="0.2">
      <c r="B9288" s="149"/>
      <c r="C9288" s="61"/>
      <c r="D9288" t="e">
        <f t="shared" si="179"/>
        <v>#DIV/0!</v>
      </c>
      <c r="E9288" t="e">
        <f>Table2[[#This Row],[Return]]</f>
        <v>#VALUE!</v>
      </c>
      <c r="F9288">
        <v>9286</v>
      </c>
      <c r="G9288">
        <f t="shared" ca="1" si="180"/>
        <v>-2.7015152480892281E-2</v>
      </c>
    </row>
    <row r="9289" spans="2:7" x14ac:dyDescent="0.2">
      <c r="B9289" s="149"/>
      <c r="C9289" s="61"/>
      <c r="D9289" t="e">
        <f t="shared" si="179"/>
        <v>#DIV/0!</v>
      </c>
      <c r="E9289" t="e">
        <f>Table2[[#This Row],[Return]]</f>
        <v>#VALUE!</v>
      </c>
      <c r="F9289">
        <v>9287</v>
      </c>
      <c r="G9289">
        <f t="shared" ca="1" si="180"/>
        <v>5.7094688741027896E-2</v>
      </c>
    </row>
    <row r="9290" spans="2:7" x14ac:dyDescent="0.2">
      <c r="B9290" s="149"/>
      <c r="C9290" s="61"/>
      <c r="D9290" t="e">
        <f t="shared" si="179"/>
        <v>#DIV/0!</v>
      </c>
      <c r="E9290" t="e">
        <f>Table2[[#This Row],[Return]]</f>
        <v>#VALUE!</v>
      </c>
      <c r="F9290">
        <v>9288</v>
      </c>
      <c r="G9290">
        <f t="shared" ca="1" si="180"/>
        <v>-3.7169562359544474E-2</v>
      </c>
    </row>
    <row r="9291" spans="2:7" x14ac:dyDescent="0.2">
      <c r="B9291" s="149"/>
      <c r="C9291" s="61"/>
      <c r="D9291" t="e">
        <f t="shared" si="179"/>
        <v>#DIV/0!</v>
      </c>
      <c r="E9291" t="e">
        <f>Table2[[#This Row],[Return]]</f>
        <v>#VALUE!</v>
      </c>
      <c r="F9291">
        <v>9289</v>
      </c>
      <c r="G9291">
        <f t="shared" ca="1" si="180"/>
        <v>3.7198873113865774E-3</v>
      </c>
    </row>
    <row r="9292" spans="2:7" x14ac:dyDescent="0.2">
      <c r="B9292" s="149"/>
      <c r="C9292" s="61"/>
      <c r="D9292" t="e">
        <f t="shared" si="179"/>
        <v>#DIV/0!</v>
      </c>
      <c r="E9292" t="e">
        <f>Table2[[#This Row],[Return]]</f>
        <v>#VALUE!</v>
      </c>
      <c r="F9292">
        <v>9290</v>
      </c>
      <c r="G9292">
        <f t="shared" ca="1" si="180"/>
        <v>3.2113337239411358E-2</v>
      </c>
    </row>
    <row r="9293" spans="2:7" x14ac:dyDescent="0.2">
      <c r="B9293" s="149"/>
      <c r="C9293" s="61"/>
      <c r="D9293" t="e">
        <f t="shared" si="179"/>
        <v>#DIV/0!</v>
      </c>
      <c r="E9293" t="e">
        <f>Table2[[#This Row],[Return]]</f>
        <v>#VALUE!</v>
      </c>
      <c r="F9293">
        <v>9291</v>
      </c>
      <c r="G9293">
        <f t="shared" ca="1" si="180"/>
        <v>-4.589231830803487E-2</v>
      </c>
    </row>
    <row r="9294" spans="2:7" x14ac:dyDescent="0.2">
      <c r="B9294" s="149"/>
      <c r="C9294" s="61"/>
      <c r="D9294" t="e">
        <f t="shared" si="179"/>
        <v>#DIV/0!</v>
      </c>
      <c r="E9294" t="e">
        <f>Table2[[#This Row],[Return]]</f>
        <v>#VALUE!</v>
      </c>
      <c r="F9294">
        <v>9292</v>
      </c>
      <c r="G9294">
        <f t="shared" ca="1" si="180"/>
        <v>2.3158367422708905E-2</v>
      </c>
    </row>
    <row r="9295" spans="2:7" x14ac:dyDescent="0.2">
      <c r="B9295" s="149"/>
      <c r="C9295" s="61"/>
      <c r="D9295" t="e">
        <f t="shared" si="179"/>
        <v>#DIV/0!</v>
      </c>
      <c r="E9295" t="e">
        <f>Table2[[#This Row],[Return]]</f>
        <v>#VALUE!</v>
      </c>
      <c r="F9295">
        <v>9293</v>
      </c>
      <c r="G9295">
        <f t="shared" ca="1" si="180"/>
        <v>2.3705885377509003E-2</v>
      </c>
    </row>
    <row r="9296" spans="2:7" x14ac:dyDescent="0.2">
      <c r="B9296" s="149"/>
      <c r="C9296" s="61"/>
      <c r="D9296" t="e">
        <f t="shared" si="179"/>
        <v>#DIV/0!</v>
      </c>
      <c r="E9296" t="e">
        <f>Table2[[#This Row],[Return]]</f>
        <v>#VALUE!</v>
      </c>
      <c r="F9296">
        <v>9294</v>
      </c>
      <c r="G9296">
        <f t="shared" ca="1" si="180"/>
        <v>-1.2745372455892233E-2</v>
      </c>
    </row>
    <row r="9297" spans="2:7" x14ac:dyDescent="0.2">
      <c r="B9297" s="149"/>
      <c r="C9297" s="61"/>
      <c r="D9297" t="e">
        <f t="shared" si="179"/>
        <v>#DIV/0!</v>
      </c>
      <c r="E9297" t="e">
        <f>Table2[[#This Row],[Return]]</f>
        <v>#VALUE!</v>
      </c>
      <c r="F9297">
        <v>9295</v>
      </c>
      <c r="G9297">
        <f t="shared" ca="1" si="180"/>
        <v>-6.3456357183490575E-2</v>
      </c>
    </row>
    <row r="9298" spans="2:7" x14ac:dyDescent="0.2">
      <c r="B9298" s="149"/>
      <c r="C9298" s="61"/>
      <c r="D9298" t="e">
        <f t="shared" ref="D9298:D9361" si="181">(C9298-C9299)/C9299</f>
        <v>#DIV/0!</v>
      </c>
      <c r="E9298" t="e">
        <f>Table2[[#This Row],[Return]]</f>
        <v>#VALUE!</v>
      </c>
      <c r="F9298">
        <v>9296</v>
      </c>
      <c r="G9298">
        <f t="shared" ca="1" si="180"/>
        <v>-1.3980417566244418E-2</v>
      </c>
    </row>
    <row r="9299" spans="2:7" x14ac:dyDescent="0.2">
      <c r="B9299" s="149"/>
      <c r="C9299" s="61"/>
      <c r="D9299" t="e">
        <f t="shared" si="181"/>
        <v>#DIV/0!</v>
      </c>
      <c r="E9299" t="e">
        <f>Table2[[#This Row],[Return]]</f>
        <v>#VALUE!</v>
      </c>
      <c r="F9299">
        <v>9297</v>
      </c>
      <c r="G9299">
        <f t="shared" ca="1" si="180"/>
        <v>-5.9547613153108858E-2</v>
      </c>
    </row>
    <row r="9300" spans="2:7" x14ac:dyDescent="0.2">
      <c r="B9300" s="149"/>
      <c r="C9300" s="61"/>
      <c r="D9300" t="e">
        <f t="shared" si="181"/>
        <v>#DIV/0!</v>
      </c>
      <c r="E9300" t="e">
        <f>Table2[[#This Row],[Return]]</f>
        <v>#VALUE!</v>
      </c>
      <c r="F9300">
        <v>9298</v>
      </c>
      <c r="G9300">
        <f t="shared" ca="1" si="180"/>
        <v>5.5483783166174194E-2</v>
      </c>
    </row>
    <row r="9301" spans="2:7" x14ac:dyDescent="0.2">
      <c r="B9301" s="149"/>
      <c r="C9301" s="61"/>
      <c r="D9301" t="e">
        <f t="shared" si="181"/>
        <v>#DIV/0!</v>
      </c>
      <c r="E9301" t="e">
        <f>Table2[[#This Row],[Return]]</f>
        <v>#VALUE!</v>
      </c>
      <c r="F9301">
        <v>9299</v>
      </c>
      <c r="G9301">
        <f t="shared" ca="1" si="180"/>
        <v>-5.3192549550398212E-2</v>
      </c>
    </row>
    <row r="9302" spans="2:7" x14ac:dyDescent="0.2">
      <c r="B9302" s="149"/>
      <c r="C9302" s="61"/>
      <c r="D9302" t="e">
        <f t="shared" si="181"/>
        <v>#DIV/0!</v>
      </c>
      <c r="E9302" t="e">
        <f>Table2[[#This Row],[Return]]</f>
        <v>#VALUE!</v>
      </c>
      <c r="F9302">
        <v>9300</v>
      </c>
      <c r="G9302">
        <f t="shared" ca="1" si="180"/>
        <v>3.4339919215763869E-2</v>
      </c>
    </row>
    <row r="9303" spans="2:7" x14ac:dyDescent="0.2">
      <c r="B9303" s="149"/>
      <c r="C9303" s="61"/>
      <c r="D9303" t="e">
        <f t="shared" si="181"/>
        <v>#DIV/0!</v>
      </c>
      <c r="E9303" t="e">
        <f>Table2[[#This Row],[Return]]</f>
        <v>#VALUE!</v>
      </c>
      <c r="F9303">
        <v>9301</v>
      </c>
      <c r="G9303">
        <f t="shared" ca="1" si="180"/>
        <v>-8.0257585989508603E-3</v>
      </c>
    </row>
    <row r="9304" spans="2:7" x14ac:dyDescent="0.2">
      <c r="B9304" s="149"/>
      <c r="C9304" s="61"/>
      <c r="D9304" t="e">
        <f t="shared" si="181"/>
        <v>#DIV/0!</v>
      </c>
      <c r="E9304" t="e">
        <f>Table2[[#This Row],[Return]]</f>
        <v>#VALUE!</v>
      </c>
      <c r="F9304">
        <v>9302</v>
      </c>
      <c r="G9304">
        <f t="shared" ca="1" si="180"/>
        <v>-4.3836099701351078E-2</v>
      </c>
    </row>
    <row r="9305" spans="2:7" x14ac:dyDescent="0.2">
      <c r="B9305" s="149"/>
      <c r="C9305" s="61"/>
      <c r="D9305" t="e">
        <f t="shared" si="181"/>
        <v>#DIV/0!</v>
      </c>
      <c r="E9305" t="e">
        <f>Table2[[#This Row],[Return]]</f>
        <v>#VALUE!</v>
      </c>
      <c r="F9305">
        <v>9303</v>
      </c>
      <c r="G9305">
        <f t="shared" ca="1" si="180"/>
        <v>3.1397382032420443E-2</v>
      </c>
    </row>
    <row r="9306" spans="2:7" x14ac:dyDescent="0.2">
      <c r="B9306" s="149"/>
      <c r="C9306" s="61"/>
      <c r="D9306" t="e">
        <f t="shared" si="181"/>
        <v>#DIV/0!</v>
      </c>
      <c r="E9306" t="e">
        <f>Table2[[#This Row],[Return]]</f>
        <v>#VALUE!</v>
      </c>
      <c r="F9306">
        <v>9304</v>
      </c>
      <c r="G9306">
        <f t="shared" ca="1" si="180"/>
        <v>-3.2813446579129275E-2</v>
      </c>
    </row>
    <row r="9307" spans="2:7" x14ac:dyDescent="0.2">
      <c r="B9307" s="149"/>
      <c r="C9307" s="61"/>
      <c r="D9307" t="e">
        <f t="shared" si="181"/>
        <v>#DIV/0!</v>
      </c>
      <c r="E9307" t="e">
        <f>Table2[[#This Row],[Return]]</f>
        <v>#VALUE!</v>
      </c>
      <c r="F9307">
        <v>9305</v>
      </c>
      <c r="G9307">
        <f t="shared" ca="1" si="180"/>
        <v>-4.2990901536736757E-2</v>
      </c>
    </row>
    <row r="9308" spans="2:7" x14ac:dyDescent="0.2">
      <c r="B9308" s="149"/>
      <c r="C9308" s="61"/>
      <c r="D9308" t="e">
        <f t="shared" si="181"/>
        <v>#DIV/0!</v>
      </c>
      <c r="E9308" t="e">
        <f>Table2[[#This Row],[Return]]</f>
        <v>#VALUE!</v>
      </c>
      <c r="F9308">
        <v>9306</v>
      </c>
      <c r="G9308">
        <f t="shared" ca="1" si="180"/>
        <v>3.1816736701168469E-2</v>
      </c>
    </row>
    <row r="9309" spans="2:7" x14ac:dyDescent="0.2">
      <c r="B9309" s="149"/>
      <c r="C9309" s="61"/>
      <c r="D9309" t="e">
        <f t="shared" si="181"/>
        <v>#DIV/0!</v>
      </c>
      <c r="E9309" t="e">
        <f>Table2[[#This Row],[Return]]</f>
        <v>#VALUE!</v>
      </c>
      <c r="F9309">
        <v>9307</v>
      </c>
      <c r="G9309">
        <f t="shared" ca="1" si="180"/>
        <v>1.2677764378944103E-2</v>
      </c>
    </row>
    <row r="9310" spans="2:7" x14ac:dyDescent="0.2">
      <c r="B9310" s="149"/>
      <c r="C9310" s="61"/>
      <c r="D9310" t="e">
        <f t="shared" si="181"/>
        <v>#DIV/0!</v>
      </c>
      <c r="E9310" t="e">
        <f>Table2[[#This Row],[Return]]</f>
        <v>#VALUE!</v>
      </c>
      <c r="F9310">
        <v>9308</v>
      </c>
      <c r="G9310">
        <f t="shared" ca="1" si="180"/>
        <v>1.6383738190320213E-2</v>
      </c>
    </row>
    <row r="9311" spans="2:7" x14ac:dyDescent="0.2">
      <c r="B9311" s="149"/>
      <c r="C9311" s="61"/>
      <c r="D9311" t="e">
        <f t="shared" si="181"/>
        <v>#DIV/0!</v>
      </c>
      <c r="E9311" t="e">
        <f>Table2[[#This Row],[Return]]</f>
        <v>#VALUE!</v>
      </c>
      <c r="F9311">
        <v>9309</v>
      </c>
      <c r="G9311">
        <f t="shared" ca="1" si="180"/>
        <v>2.3667580171197522E-2</v>
      </c>
    </row>
    <row r="9312" spans="2:7" x14ac:dyDescent="0.2">
      <c r="B9312" s="149"/>
      <c r="C9312" s="61"/>
      <c r="D9312" t="e">
        <f t="shared" si="181"/>
        <v>#DIV/0!</v>
      </c>
      <c r="E9312" t="e">
        <f>Table2[[#This Row],[Return]]</f>
        <v>#VALUE!</v>
      </c>
      <c r="F9312">
        <v>9310</v>
      </c>
      <c r="G9312">
        <f t="shared" ca="1" si="180"/>
        <v>6.5893121963771194E-3</v>
      </c>
    </row>
    <row r="9313" spans="2:7" x14ac:dyDescent="0.2">
      <c r="B9313" s="149"/>
      <c r="C9313" s="61"/>
      <c r="D9313" t="e">
        <f t="shared" si="181"/>
        <v>#DIV/0!</v>
      </c>
      <c r="E9313" t="e">
        <f>Table2[[#This Row],[Return]]</f>
        <v>#VALUE!</v>
      </c>
      <c r="F9313">
        <v>9311</v>
      </c>
      <c r="G9313">
        <f t="shared" ca="1" si="180"/>
        <v>-3.6145519448987092E-2</v>
      </c>
    </row>
    <row r="9314" spans="2:7" x14ac:dyDescent="0.2">
      <c r="B9314" s="149"/>
      <c r="C9314" s="61"/>
      <c r="D9314" t="e">
        <f t="shared" si="181"/>
        <v>#DIV/0!</v>
      </c>
      <c r="E9314" t="e">
        <f>Table2[[#This Row],[Return]]</f>
        <v>#VALUE!</v>
      </c>
      <c r="F9314">
        <v>9312</v>
      </c>
      <c r="G9314">
        <f t="shared" ca="1" si="180"/>
        <v>2.2378121440019601E-2</v>
      </c>
    </row>
    <row r="9315" spans="2:7" x14ac:dyDescent="0.2">
      <c r="B9315" s="149"/>
      <c r="C9315" s="61"/>
      <c r="D9315" t="e">
        <f t="shared" si="181"/>
        <v>#DIV/0!</v>
      </c>
      <c r="E9315" t="e">
        <f>Table2[[#This Row],[Return]]</f>
        <v>#VALUE!</v>
      </c>
      <c r="F9315">
        <v>9313</v>
      </c>
      <c r="G9315">
        <f t="shared" ca="1" si="180"/>
        <v>9.3299703803955188E-3</v>
      </c>
    </row>
    <row r="9316" spans="2:7" x14ac:dyDescent="0.2">
      <c r="B9316" s="149"/>
      <c r="C9316" s="61"/>
      <c r="D9316" t="e">
        <f t="shared" si="181"/>
        <v>#DIV/0!</v>
      </c>
      <c r="E9316" t="e">
        <f>Table2[[#This Row],[Return]]</f>
        <v>#VALUE!</v>
      </c>
      <c r="F9316">
        <v>9314</v>
      </c>
      <c r="G9316">
        <f t="shared" ca="1" si="180"/>
        <v>-1.1066252167197569E-2</v>
      </c>
    </row>
    <row r="9317" spans="2:7" x14ac:dyDescent="0.2">
      <c r="B9317" s="149"/>
      <c r="C9317" s="61"/>
      <c r="D9317" t="e">
        <f t="shared" si="181"/>
        <v>#DIV/0!</v>
      </c>
      <c r="E9317" t="e">
        <f>Table2[[#This Row],[Return]]</f>
        <v>#VALUE!</v>
      </c>
      <c r="F9317">
        <v>9315</v>
      </c>
      <c r="G9317">
        <f t="shared" ca="1" si="180"/>
        <v>-5.2086888075573302E-2</v>
      </c>
    </row>
    <row r="9318" spans="2:7" x14ac:dyDescent="0.2">
      <c r="B9318" s="149"/>
      <c r="C9318" s="61"/>
      <c r="D9318" t="e">
        <f t="shared" si="181"/>
        <v>#DIV/0!</v>
      </c>
      <c r="E9318" t="e">
        <f>Table2[[#This Row],[Return]]</f>
        <v>#VALUE!</v>
      </c>
      <c r="F9318">
        <v>9316</v>
      </c>
      <c r="G9318">
        <f t="shared" ca="1" si="180"/>
        <v>-6.8716595825128096E-2</v>
      </c>
    </row>
    <row r="9319" spans="2:7" x14ac:dyDescent="0.2">
      <c r="B9319" s="149"/>
      <c r="C9319" s="61"/>
      <c r="D9319" t="e">
        <f t="shared" si="181"/>
        <v>#DIV/0!</v>
      </c>
      <c r="E9319" t="e">
        <f>Table2[[#This Row],[Return]]</f>
        <v>#VALUE!</v>
      </c>
      <c r="F9319">
        <v>9317</v>
      </c>
      <c r="G9319">
        <f t="shared" ca="1" si="180"/>
        <v>-3.3839350210015148E-2</v>
      </c>
    </row>
    <row r="9320" spans="2:7" x14ac:dyDescent="0.2">
      <c r="B9320" s="149"/>
      <c r="C9320" s="61"/>
      <c r="D9320" t="e">
        <f t="shared" si="181"/>
        <v>#DIV/0!</v>
      </c>
      <c r="E9320" t="e">
        <f>Table2[[#This Row],[Return]]</f>
        <v>#VALUE!</v>
      </c>
      <c r="F9320">
        <v>9318</v>
      </c>
      <c r="G9320">
        <f t="shared" ca="1" si="180"/>
        <v>-1.4855285368825709E-2</v>
      </c>
    </row>
    <row r="9321" spans="2:7" x14ac:dyDescent="0.2">
      <c r="B9321" s="149"/>
      <c r="C9321" s="61"/>
      <c r="D9321" t="e">
        <f t="shared" si="181"/>
        <v>#DIV/0!</v>
      </c>
      <c r="E9321" t="e">
        <f>Table2[[#This Row],[Return]]</f>
        <v>#VALUE!</v>
      </c>
      <c r="F9321">
        <v>9319</v>
      </c>
      <c r="G9321">
        <f t="shared" ca="1" si="180"/>
        <v>-1.3716687710594795E-2</v>
      </c>
    </row>
    <row r="9322" spans="2:7" x14ac:dyDescent="0.2">
      <c r="B9322" s="149"/>
      <c r="C9322" s="61"/>
      <c r="D9322" t="e">
        <f t="shared" si="181"/>
        <v>#DIV/0!</v>
      </c>
      <c r="E9322" t="e">
        <f>Table2[[#This Row],[Return]]</f>
        <v>#VALUE!</v>
      </c>
      <c r="F9322">
        <v>9320</v>
      </c>
      <c r="G9322">
        <f t="shared" ca="1" si="180"/>
        <v>7.4262157532057227E-2</v>
      </c>
    </row>
    <row r="9323" spans="2:7" x14ac:dyDescent="0.2">
      <c r="B9323" s="149"/>
      <c r="C9323" s="61"/>
      <c r="D9323" t="e">
        <f t="shared" si="181"/>
        <v>#DIV/0!</v>
      </c>
      <c r="E9323" t="e">
        <f>Table2[[#This Row],[Return]]</f>
        <v>#VALUE!</v>
      </c>
      <c r="F9323">
        <v>9321</v>
      </c>
      <c r="G9323">
        <f t="shared" ca="1" si="180"/>
        <v>1.8988726833927456E-2</v>
      </c>
    </row>
    <row r="9324" spans="2:7" x14ac:dyDescent="0.2">
      <c r="B9324" s="149"/>
      <c r="C9324" s="61"/>
      <c r="D9324" t="e">
        <f t="shared" si="181"/>
        <v>#DIV/0!</v>
      </c>
      <c r="E9324" t="e">
        <f>Table2[[#This Row],[Return]]</f>
        <v>#VALUE!</v>
      </c>
      <c r="F9324">
        <v>9322</v>
      </c>
      <c r="G9324">
        <f t="shared" ca="1" si="180"/>
        <v>-1.9490874231331525E-2</v>
      </c>
    </row>
    <row r="9325" spans="2:7" x14ac:dyDescent="0.2">
      <c r="B9325" s="149"/>
      <c r="C9325" s="61"/>
      <c r="D9325" t="e">
        <f t="shared" si="181"/>
        <v>#DIV/0!</v>
      </c>
      <c r="E9325" t="e">
        <f>Table2[[#This Row],[Return]]</f>
        <v>#VALUE!</v>
      </c>
      <c r="F9325">
        <v>9323</v>
      </c>
      <c r="G9325">
        <f t="shared" ca="1" si="180"/>
        <v>-6.4742997885658932E-2</v>
      </c>
    </row>
    <row r="9326" spans="2:7" x14ac:dyDescent="0.2">
      <c r="B9326" s="149"/>
      <c r="C9326" s="61"/>
      <c r="D9326" t="e">
        <f t="shared" si="181"/>
        <v>#DIV/0!</v>
      </c>
      <c r="E9326" t="e">
        <f>Table2[[#This Row],[Return]]</f>
        <v>#VALUE!</v>
      </c>
      <c r="F9326">
        <v>9324</v>
      </c>
      <c r="G9326">
        <f t="shared" ca="1" si="180"/>
        <v>-3.713343366726031E-2</v>
      </c>
    </row>
    <row r="9327" spans="2:7" x14ac:dyDescent="0.2">
      <c r="B9327" s="149"/>
      <c r="C9327" s="61"/>
      <c r="D9327" t="e">
        <f t="shared" si="181"/>
        <v>#DIV/0!</v>
      </c>
      <c r="E9327" t="e">
        <f>Table2[[#This Row],[Return]]</f>
        <v>#VALUE!</v>
      </c>
      <c r="F9327">
        <v>9325</v>
      </c>
      <c r="G9327">
        <f t="shared" ca="1" si="180"/>
        <v>-6.7960485221067353E-3</v>
      </c>
    </row>
    <row r="9328" spans="2:7" x14ac:dyDescent="0.2">
      <c r="B9328" s="149"/>
      <c r="C9328" s="61"/>
      <c r="D9328" t="e">
        <f t="shared" si="181"/>
        <v>#DIV/0!</v>
      </c>
      <c r="E9328" t="e">
        <f>Table2[[#This Row],[Return]]</f>
        <v>#VALUE!</v>
      </c>
      <c r="F9328">
        <v>9326</v>
      </c>
      <c r="G9328">
        <f t="shared" ca="1" si="180"/>
        <v>5.6492970158281891E-2</v>
      </c>
    </row>
    <row r="9329" spans="2:7" x14ac:dyDescent="0.2">
      <c r="B9329" s="149"/>
      <c r="C9329" s="61"/>
      <c r="D9329" t="e">
        <f t="shared" si="181"/>
        <v>#DIV/0!</v>
      </c>
      <c r="E9329" t="e">
        <f>Table2[[#This Row],[Return]]</f>
        <v>#VALUE!</v>
      </c>
      <c r="F9329">
        <v>9327</v>
      </c>
      <c r="G9329">
        <f t="shared" ca="1" si="180"/>
        <v>-2.3442416776546141E-2</v>
      </c>
    </row>
    <row r="9330" spans="2:7" x14ac:dyDescent="0.2">
      <c r="B9330" s="149"/>
      <c r="C9330" s="61"/>
      <c r="D9330" t="e">
        <f t="shared" si="181"/>
        <v>#DIV/0!</v>
      </c>
      <c r="E9330" t="e">
        <f>Table2[[#This Row],[Return]]</f>
        <v>#VALUE!</v>
      </c>
      <c r="F9330">
        <v>9328</v>
      </c>
      <c r="G9330">
        <f t="shared" ca="1" si="180"/>
        <v>-3.4269114194102335E-2</v>
      </c>
    </row>
    <row r="9331" spans="2:7" x14ac:dyDescent="0.2">
      <c r="B9331" s="149"/>
      <c r="C9331" s="61"/>
      <c r="D9331" t="e">
        <f t="shared" si="181"/>
        <v>#DIV/0!</v>
      </c>
      <c r="E9331" t="e">
        <f>Table2[[#This Row],[Return]]</f>
        <v>#VALUE!</v>
      </c>
      <c r="F9331">
        <v>9329</v>
      </c>
      <c r="G9331">
        <f t="shared" ca="1" si="180"/>
        <v>-1.9432585760951328E-2</v>
      </c>
    </row>
    <row r="9332" spans="2:7" x14ac:dyDescent="0.2">
      <c r="B9332" s="149"/>
      <c r="C9332" s="61"/>
      <c r="D9332" t="e">
        <f t="shared" si="181"/>
        <v>#DIV/0!</v>
      </c>
      <c r="E9332" t="e">
        <f>Table2[[#This Row],[Return]]</f>
        <v>#VALUE!</v>
      </c>
      <c r="F9332">
        <v>9330</v>
      </c>
      <c r="G9332">
        <f t="shared" ca="1" si="180"/>
        <v>3.3491121408597058E-2</v>
      </c>
    </row>
    <row r="9333" spans="2:7" x14ac:dyDescent="0.2">
      <c r="B9333" s="149"/>
      <c r="C9333" s="61"/>
      <c r="D9333" t="e">
        <f t="shared" si="181"/>
        <v>#DIV/0!</v>
      </c>
      <c r="E9333" t="e">
        <f>Table2[[#This Row],[Return]]</f>
        <v>#VALUE!</v>
      </c>
      <c r="F9333">
        <v>9331</v>
      </c>
      <c r="G9333">
        <f t="shared" ca="1" si="180"/>
        <v>6.9699022811937489E-2</v>
      </c>
    </row>
    <row r="9334" spans="2:7" x14ac:dyDescent="0.2">
      <c r="B9334" s="149"/>
      <c r="C9334" s="61"/>
      <c r="D9334" t="e">
        <f t="shared" si="181"/>
        <v>#DIV/0!</v>
      </c>
      <c r="E9334" t="e">
        <f>Table2[[#This Row],[Return]]</f>
        <v>#VALUE!</v>
      </c>
      <c r="F9334">
        <v>9332</v>
      </c>
      <c r="G9334">
        <f t="shared" ca="1" si="180"/>
        <v>-3.2613226642545019E-2</v>
      </c>
    </row>
    <row r="9335" spans="2:7" x14ac:dyDescent="0.2">
      <c r="B9335" s="149"/>
      <c r="C9335" s="61"/>
      <c r="D9335" t="e">
        <f t="shared" si="181"/>
        <v>#DIV/0!</v>
      </c>
      <c r="E9335" t="e">
        <f>Table2[[#This Row],[Return]]</f>
        <v>#VALUE!</v>
      </c>
      <c r="F9335">
        <v>9333</v>
      </c>
      <c r="G9335">
        <f t="shared" ca="1" si="180"/>
        <v>1.0171821880828843E-3</v>
      </c>
    </row>
    <row r="9336" spans="2:7" x14ac:dyDescent="0.2">
      <c r="B9336" s="149"/>
      <c r="C9336" s="61"/>
      <c r="D9336" t="e">
        <f t="shared" si="181"/>
        <v>#DIV/0!</v>
      </c>
      <c r="E9336" t="e">
        <f>Table2[[#This Row],[Return]]</f>
        <v>#VALUE!</v>
      </c>
      <c r="F9336">
        <v>9334</v>
      </c>
      <c r="G9336">
        <f t="shared" ca="1" si="180"/>
        <v>-1.4377480235986551E-2</v>
      </c>
    </row>
    <row r="9337" spans="2:7" x14ac:dyDescent="0.2">
      <c r="B9337" s="149"/>
      <c r="C9337" s="61"/>
      <c r="D9337" t="e">
        <f t="shared" si="181"/>
        <v>#DIV/0!</v>
      </c>
      <c r="E9337" t="e">
        <f>Table2[[#This Row],[Return]]</f>
        <v>#VALUE!</v>
      </c>
      <c r="F9337">
        <v>9335</v>
      </c>
      <c r="G9337">
        <f t="shared" ca="1" si="180"/>
        <v>3.5019230310069045E-2</v>
      </c>
    </row>
    <row r="9338" spans="2:7" x14ac:dyDescent="0.2">
      <c r="B9338" s="149"/>
      <c r="C9338" s="61"/>
      <c r="D9338" t="e">
        <f t="shared" si="181"/>
        <v>#DIV/0!</v>
      </c>
      <c r="E9338" t="e">
        <f>Table2[[#This Row],[Return]]</f>
        <v>#VALUE!</v>
      </c>
      <c r="F9338">
        <v>9336</v>
      </c>
      <c r="G9338">
        <f t="shared" ca="1" si="180"/>
        <v>2.1513622794394095E-3</v>
      </c>
    </row>
    <row r="9339" spans="2:7" x14ac:dyDescent="0.2">
      <c r="B9339" s="149"/>
      <c r="C9339" s="61"/>
      <c r="D9339" t="e">
        <f t="shared" si="181"/>
        <v>#DIV/0!</v>
      </c>
      <c r="E9339" t="e">
        <f>Table2[[#This Row],[Return]]</f>
        <v>#VALUE!</v>
      </c>
      <c r="F9339">
        <v>9337</v>
      </c>
      <c r="G9339">
        <f t="shared" ca="1" si="180"/>
        <v>2.799223344729318E-3</v>
      </c>
    </row>
    <row r="9340" spans="2:7" x14ac:dyDescent="0.2">
      <c r="B9340" s="149"/>
      <c r="C9340" s="61"/>
      <c r="D9340" t="e">
        <f t="shared" si="181"/>
        <v>#DIV/0!</v>
      </c>
      <c r="E9340" t="e">
        <f>Table2[[#This Row],[Return]]</f>
        <v>#VALUE!</v>
      </c>
      <c r="F9340">
        <v>9338</v>
      </c>
      <c r="G9340">
        <f t="shared" ca="1" si="180"/>
        <v>4.0638718149718762E-2</v>
      </c>
    </row>
    <row r="9341" spans="2:7" x14ac:dyDescent="0.2">
      <c r="B9341" s="149"/>
      <c r="C9341" s="61"/>
      <c r="D9341" t="e">
        <f t="shared" si="181"/>
        <v>#DIV/0!</v>
      </c>
      <c r="E9341" t="e">
        <f>Table2[[#This Row],[Return]]</f>
        <v>#VALUE!</v>
      </c>
      <c r="F9341">
        <v>9339</v>
      </c>
      <c r="G9341">
        <f t="shared" ca="1" si="180"/>
        <v>3.7097359594456362E-2</v>
      </c>
    </row>
    <row r="9342" spans="2:7" x14ac:dyDescent="0.2">
      <c r="B9342" s="149"/>
      <c r="C9342" s="61"/>
      <c r="D9342" t="e">
        <f t="shared" si="181"/>
        <v>#DIV/0!</v>
      </c>
      <c r="E9342" t="e">
        <f>Table2[[#This Row],[Return]]</f>
        <v>#VALUE!</v>
      </c>
      <c r="F9342">
        <v>9340</v>
      </c>
      <c r="G9342">
        <f t="shared" ca="1" si="180"/>
        <v>8.5144099633988946E-2</v>
      </c>
    </row>
    <row r="9343" spans="2:7" x14ac:dyDescent="0.2">
      <c r="B9343" s="149"/>
      <c r="C9343" s="61"/>
      <c r="D9343" t="e">
        <f t="shared" si="181"/>
        <v>#DIV/0!</v>
      </c>
      <c r="E9343" t="e">
        <f>Table2[[#This Row],[Return]]</f>
        <v>#VALUE!</v>
      </c>
      <c r="F9343">
        <v>9341</v>
      </c>
      <c r="G9343">
        <f t="shared" ca="1" si="180"/>
        <v>-2.2492017583760078E-2</v>
      </c>
    </row>
    <row r="9344" spans="2:7" x14ac:dyDescent="0.2">
      <c r="B9344" s="149"/>
      <c r="C9344" s="61"/>
      <c r="D9344" t="e">
        <f t="shared" si="181"/>
        <v>#DIV/0!</v>
      </c>
      <c r="E9344" t="e">
        <f>Table2[[#This Row],[Return]]</f>
        <v>#VALUE!</v>
      </c>
      <c r="F9344">
        <v>9342</v>
      </c>
      <c r="G9344">
        <f t="shared" ca="1" si="180"/>
        <v>9.6251646702310151E-3</v>
      </c>
    </row>
    <row r="9345" spans="2:7" x14ac:dyDescent="0.2">
      <c r="B9345" s="149"/>
      <c r="C9345" s="61"/>
      <c r="D9345" t="e">
        <f t="shared" si="181"/>
        <v>#DIV/0!</v>
      </c>
      <c r="E9345" t="e">
        <f>Table2[[#This Row],[Return]]</f>
        <v>#VALUE!</v>
      </c>
      <c r="F9345">
        <v>9343</v>
      </c>
      <c r="G9345">
        <f t="shared" ca="1" si="180"/>
        <v>-4.7206267262230255E-2</v>
      </c>
    </row>
    <row r="9346" spans="2:7" x14ac:dyDescent="0.2">
      <c r="B9346" s="149"/>
      <c r="C9346" s="61"/>
      <c r="D9346" t="e">
        <f t="shared" si="181"/>
        <v>#DIV/0!</v>
      </c>
      <c r="E9346" t="e">
        <f>Table2[[#This Row],[Return]]</f>
        <v>#VALUE!</v>
      </c>
      <c r="F9346">
        <v>9344</v>
      </c>
      <c r="G9346">
        <f t="shared" ca="1" si="180"/>
        <v>-1.8081924320275743E-2</v>
      </c>
    </row>
    <row r="9347" spans="2:7" x14ac:dyDescent="0.2">
      <c r="B9347" s="149"/>
      <c r="C9347" s="61"/>
      <c r="D9347" t="e">
        <f t="shared" si="181"/>
        <v>#DIV/0!</v>
      </c>
      <c r="E9347" t="e">
        <f>Table2[[#This Row],[Return]]</f>
        <v>#VALUE!</v>
      </c>
      <c r="F9347">
        <v>9345</v>
      </c>
      <c r="G9347">
        <f t="shared" ref="G9347:G9410" ca="1" si="182">_xlfn.NORM.INV(RAND(),$N$5,$N$6)</f>
        <v>1.8165824773834542E-2</v>
      </c>
    </row>
    <row r="9348" spans="2:7" x14ac:dyDescent="0.2">
      <c r="B9348" s="149"/>
      <c r="C9348" s="61"/>
      <c r="D9348" t="e">
        <f t="shared" si="181"/>
        <v>#DIV/0!</v>
      </c>
      <c r="E9348" t="e">
        <f>Table2[[#This Row],[Return]]</f>
        <v>#VALUE!</v>
      </c>
      <c r="F9348">
        <v>9346</v>
      </c>
      <c r="G9348">
        <f t="shared" ca="1" si="182"/>
        <v>-5.0576409791685973E-3</v>
      </c>
    </row>
    <row r="9349" spans="2:7" x14ac:dyDescent="0.2">
      <c r="B9349" s="149"/>
      <c r="C9349" s="61"/>
      <c r="D9349" t="e">
        <f t="shared" si="181"/>
        <v>#DIV/0!</v>
      </c>
      <c r="E9349" t="e">
        <f>Table2[[#This Row],[Return]]</f>
        <v>#VALUE!</v>
      </c>
      <c r="F9349">
        <v>9347</v>
      </c>
      <c r="G9349">
        <f t="shared" ca="1" si="182"/>
        <v>5.4203544686200228E-2</v>
      </c>
    </row>
    <row r="9350" spans="2:7" x14ac:dyDescent="0.2">
      <c r="B9350" s="149"/>
      <c r="C9350" s="61"/>
      <c r="D9350" t="e">
        <f t="shared" si="181"/>
        <v>#DIV/0!</v>
      </c>
      <c r="E9350" t="e">
        <f>Table2[[#This Row],[Return]]</f>
        <v>#VALUE!</v>
      </c>
      <c r="F9350">
        <v>9348</v>
      </c>
      <c r="G9350">
        <f t="shared" ca="1" si="182"/>
        <v>1.8887355451516853E-2</v>
      </c>
    </row>
    <row r="9351" spans="2:7" x14ac:dyDescent="0.2">
      <c r="B9351" s="149"/>
      <c r="C9351" s="61"/>
      <c r="D9351" t="e">
        <f t="shared" si="181"/>
        <v>#DIV/0!</v>
      </c>
      <c r="E9351" t="e">
        <f>Table2[[#This Row],[Return]]</f>
        <v>#VALUE!</v>
      </c>
      <c r="F9351">
        <v>9349</v>
      </c>
      <c r="G9351">
        <f t="shared" ca="1" si="182"/>
        <v>6.433295302680142E-2</v>
      </c>
    </row>
    <row r="9352" spans="2:7" x14ac:dyDescent="0.2">
      <c r="B9352" s="149"/>
      <c r="C9352" s="61"/>
      <c r="D9352" t="e">
        <f t="shared" si="181"/>
        <v>#DIV/0!</v>
      </c>
      <c r="E9352" t="e">
        <f>Table2[[#This Row],[Return]]</f>
        <v>#VALUE!</v>
      </c>
      <c r="F9352">
        <v>9350</v>
      </c>
      <c r="G9352">
        <f t="shared" ca="1" si="182"/>
        <v>2.816421582050145E-3</v>
      </c>
    </row>
    <row r="9353" spans="2:7" x14ac:dyDescent="0.2">
      <c r="B9353" s="149"/>
      <c r="C9353" s="61"/>
      <c r="D9353" t="e">
        <f t="shared" si="181"/>
        <v>#DIV/0!</v>
      </c>
      <c r="E9353" t="e">
        <f>Table2[[#This Row],[Return]]</f>
        <v>#VALUE!</v>
      </c>
      <c r="F9353">
        <v>9351</v>
      </c>
      <c r="G9353">
        <f t="shared" ca="1" si="182"/>
        <v>-2.9979705309836818E-2</v>
      </c>
    </row>
    <row r="9354" spans="2:7" x14ac:dyDescent="0.2">
      <c r="B9354" s="149"/>
      <c r="C9354" s="61"/>
      <c r="D9354" t="e">
        <f t="shared" si="181"/>
        <v>#DIV/0!</v>
      </c>
      <c r="E9354" t="e">
        <f>Table2[[#This Row],[Return]]</f>
        <v>#VALUE!</v>
      </c>
      <c r="F9354">
        <v>9352</v>
      </c>
      <c r="G9354">
        <f t="shared" ca="1" si="182"/>
        <v>2.1203740964033388E-3</v>
      </c>
    </row>
    <row r="9355" spans="2:7" x14ac:dyDescent="0.2">
      <c r="B9355" s="149"/>
      <c r="C9355" s="61"/>
      <c r="D9355" t="e">
        <f t="shared" si="181"/>
        <v>#DIV/0!</v>
      </c>
      <c r="E9355" t="e">
        <f>Table2[[#This Row],[Return]]</f>
        <v>#VALUE!</v>
      </c>
      <c r="F9355">
        <v>9353</v>
      </c>
      <c r="G9355">
        <f t="shared" ca="1" si="182"/>
        <v>-2.0110725549267489E-2</v>
      </c>
    </row>
    <row r="9356" spans="2:7" x14ac:dyDescent="0.2">
      <c r="B9356" s="149"/>
      <c r="C9356" s="61"/>
      <c r="D9356" t="e">
        <f t="shared" si="181"/>
        <v>#DIV/0!</v>
      </c>
      <c r="E9356" t="e">
        <f>Table2[[#This Row],[Return]]</f>
        <v>#VALUE!</v>
      </c>
      <c r="F9356">
        <v>9354</v>
      </c>
      <c r="G9356">
        <f t="shared" ca="1" si="182"/>
        <v>2.2144452266013226E-3</v>
      </c>
    </row>
    <row r="9357" spans="2:7" x14ac:dyDescent="0.2">
      <c r="B9357" s="149"/>
      <c r="C9357" s="61"/>
      <c r="D9357" t="e">
        <f t="shared" si="181"/>
        <v>#DIV/0!</v>
      </c>
      <c r="E9357" t="e">
        <f>Table2[[#This Row],[Return]]</f>
        <v>#VALUE!</v>
      </c>
      <c r="F9357">
        <v>9355</v>
      </c>
      <c r="G9357">
        <f t="shared" ca="1" si="182"/>
        <v>3.8789272561449944E-3</v>
      </c>
    </row>
    <row r="9358" spans="2:7" x14ac:dyDescent="0.2">
      <c r="B9358" s="149"/>
      <c r="C9358" s="61"/>
      <c r="D9358" t="e">
        <f t="shared" si="181"/>
        <v>#DIV/0!</v>
      </c>
      <c r="E9358" t="e">
        <f>Table2[[#This Row],[Return]]</f>
        <v>#VALUE!</v>
      </c>
      <c r="F9358">
        <v>9356</v>
      </c>
      <c r="G9358">
        <f t="shared" ca="1" si="182"/>
        <v>5.9713273597180601E-2</v>
      </c>
    </row>
    <row r="9359" spans="2:7" x14ac:dyDescent="0.2">
      <c r="B9359" s="149"/>
      <c r="C9359" s="61"/>
      <c r="D9359" t="e">
        <f t="shared" si="181"/>
        <v>#DIV/0!</v>
      </c>
      <c r="E9359" t="e">
        <f>Table2[[#This Row],[Return]]</f>
        <v>#VALUE!</v>
      </c>
      <c r="F9359">
        <v>9357</v>
      </c>
      <c r="G9359">
        <f t="shared" ca="1" si="182"/>
        <v>-4.9051233705594846E-2</v>
      </c>
    </row>
    <row r="9360" spans="2:7" x14ac:dyDescent="0.2">
      <c r="B9360" s="149"/>
      <c r="C9360" s="61"/>
      <c r="D9360" t="e">
        <f t="shared" si="181"/>
        <v>#DIV/0!</v>
      </c>
      <c r="E9360" t="e">
        <f>Table2[[#This Row],[Return]]</f>
        <v>#VALUE!</v>
      </c>
      <c r="F9360">
        <v>9358</v>
      </c>
      <c r="G9360">
        <f t="shared" ca="1" si="182"/>
        <v>3.2529865818166623E-2</v>
      </c>
    </row>
    <row r="9361" spans="2:7" x14ac:dyDescent="0.2">
      <c r="B9361" s="149"/>
      <c r="C9361" s="61"/>
      <c r="D9361" t="e">
        <f t="shared" si="181"/>
        <v>#DIV/0!</v>
      </c>
      <c r="E9361" t="e">
        <f>Table2[[#This Row],[Return]]</f>
        <v>#VALUE!</v>
      </c>
      <c r="F9361">
        <v>9359</v>
      </c>
      <c r="G9361">
        <f t="shared" ca="1" si="182"/>
        <v>4.2967895791096271E-2</v>
      </c>
    </row>
    <row r="9362" spans="2:7" x14ac:dyDescent="0.2">
      <c r="B9362" s="149"/>
      <c r="C9362" s="61"/>
      <c r="D9362" t="e">
        <f t="shared" ref="D9362:D9425" si="183">(C9362-C9363)/C9363</f>
        <v>#DIV/0!</v>
      </c>
      <c r="E9362" t="e">
        <f>Table2[[#This Row],[Return]]</f>
        <v>#VALUE!</v>
      </c>
      <c r="F9362">
        <v>9360</v>
      </c>
      <c r="G9362">
        <f t="shared" ca="1" si="182"/>
        <v>2.9464951888295423E-2</v>
      </c>
    </row>
    <row r="9363" spans="2:7" x14ac:dyDescent="0.2">
      <c r="B9363" s="149"/>
      <c r="C9363" s="61"/>
      <c r="D9363" t="e">
        <f t="shared" si="183"/>
        <v>#DIV/0!</v>
      </c>
      <c r="E9363" t="e">
        <f>Table2[[#This Row],[Return]]</f>
        <v>#VALUE!</v>
      </c>
      <c r="F9363">
        <v>9361</v>
      </c>
      <c r="G9363">
        <f t="shared" ca="1" si="182"/>
        <v>3.8542538201702572E-2</v>
      </c>
    </row>
    <row r="9364" spans="2:7" x14ac:dyDescent="0.2">
      <c r="B9364" s="149"/>
      <c r="C9364" s="61"/>
      <c r="D9364" t="e">
        <f t="shared" si="183"/>
        <v>#DIV/0!</v>
      </c>
      <c r="E9364" t="e">
        <f>Table2[[#This Row],[Return]]</f>
        <v>#VALUE!</v>
      </c>
      <c r="F9364">
        <v>9362</v>
      </c>
      <c r="G9364">
        <f t="shared" ca="1" si="182"/>
        <v>-3.1495845437130188E-2</v>
      </c>
    </row>
    <row r="9365" spans="2:7" x14ac:dyDescent="0.2">
      <c r="B9365" s="149"/>
      <c r="C9365" s="61"/>
      <c r="D9365" t="e">
        <f t="shared" si="183"/>
        <v>#DIV/0!</v>
      </c>
      <c r="E9365" t="e">
        <f>Table2[[#This Row],[Return]]</f>
        <v>#VALUE!</v>
      </c>
      <c r="F9365">
        <v>9363</v>
      </c>
      <c r="G9365">
        <f t="shared" ca="1" si="182"/>
        <v>-3.3443456453381107E-2</v>
      </c>
    </row>
    <row r="9366" spans="2:7" x14ac:dyDescent="0.2">
      <c r="B9366" s="149"/>
      <c r="C9366" s="61"/>
      <c r="D9366" t="e">
        <f t="shared" si="183"/>
        <v>#DIV/0!</v>
      </c>
      <c r="E9366" t="e">
        <f>Table2[[#This Row],[Return]]</f>
        <v>#VALUE!</v>
      </c>
      <c r="F9366">
        <v>9364</v>
      </c>
      <c r="G9366">
        <f t="shared" ca="1" si="182"/>
        <v>1.3504844915183839E-2</v>
      </c>
    </row>
    <row r="9367" spans="2:7" x14ac:dyDescent="0.2">
      <c r="B9367" s="149"/>
      <c r="C9367" s="61"/>
      <c r="D9367" t="e">
        <f t="shared" si="183"/>
        <v>#DIV/0!</v>
      </c>
      <c r="E9367" t="e">
        <f>Table2[[#This Row],[Return]]</f>
        <v>#VALUE!</v>
      </c>
      <c r="F9367">
        <v>9365</v>
      </c>
      <c r="G9367">
        <f t="shared" ca="1" si="182"/>
        <v>2.8169990698201006E-2</v>
      </c>
    </row>
    <row r="9368" spans="2:7" x14ac:dyDescent="0.2">
      <c r="B9368" s="149"/>
      <c r="C9368" s="61"/>
      <c r="D9368" t="e">
        <f t="shared" si="183"/>
        <v>#DIV/0!</v>
      </c>
      <c r="E9368" t="e">
        <f>Table2[[#This Row],[Return]]</f>
        <v>#VALUE!</v>
      </c>
      <c r="F9368">
        <v>9366</v>
      </c>
      <c r="G9368">
        <f t="shared" ca="1" si="182"/>
        <v>2.3015998390526902E-2</v>
      </c>
    </row>
    <row r="9369" spans="2:7" x14ac:dyDescent="0.2">
      <c r="B9369" s="149"/>
      <c r="C9369" s="61"/>
      <c r="D9369" t="e">
        <f t="shared" si="183"/>
        <v>#DIV/0!</v>
      </c>
      <c r="E9369" t="e">
        <f>Table2[[#This Row],[Return]]</f>
        <v>#VALUE!</v>
      </c>
      <c r="F9369">
        <v>9367</v>
      </c>
      <c r="G9369">
        <f t="shared" ca="1" si="182"/>
        <v>-7.2947956356885391E-2</v>
      </c>
    </row>
    <row r="9370" spans="2:7" x14ac:dyDescent="0.2">
      <c r="B9370" s="149"/>
      <c r="C9370" s="61"/>
      <c r="D9370" t="e">
        <f t="shared" si="183"/>
        <v>#DIV/0!</v>
      </c>
      <c r="E9370" t="e">
        <f>Table2[[#This Row],[Return]]</f>
        <v>#VALUE!</v>
      </c>
      <c r="F9370">
        <v>9368</v>
      </c>
      <c r="G9370">
        <f t="shared" ca="1" si="182"/>
        <v>2.9527803755054868E-2</v>
      </c>
    </row>
    <row r="9371" spans="2:7" x14ac:dyDescent="0.2">
      <c r="B9371" s="149"/>
      <c r="C9371" s="61"/>
      <c r="D9371" t="e">
        <f t="shared" si="183"/>
        <v>#DIV/0!</v>
      </c>
      <c r="E9371" t="e">
        <f>Table2[[#This Row],[Return]]</f>
        <v>#VALUE!</v>
      </c>
      <c r="F9371">
        <v>9369</v>
      </c>
      <c r="G9371">
        <f t="shared" ca="1" si="182"/>
        <v>9.7034035072817507E-3</v>
      </c>
    </row>
    <row r="9372" spans="2:7" x14ac:dyDescent="0.2">
      <c r="B9372" s="149"/>
      <c r="C9372" s="61"/>
      <c r="D9372" t="e">
        <f t="shared" si="183"/>
        <v>#DIV/0!</v>
      </c>
      <c r="E9372" t="e">
        <f>Table2[[#This Row],[Return]]</f>
        <v>#VALUE!</v>
      </c>
      <c r="F9372">
        <v>9370</v>
      </c>
      <c r="G9372">
        <f t="shared" ca="1" si="182"/>
        <v>-3.4288280023547758E-2</v>
      </c>
    </row>
    <row r="9373" spans="2:7" x14ac:dyDescent="0.2">
      <c r="B9373" s="149"/>
      <c r="C9373" s="61"/>
      <c r="D9373" t="e">
        <f t="shared" si="183"/>
        <v>#DIV/0!</v>
      </c>
      <c r="E9373" t="e">
        <f>Table2[[#This Row],[Return]]</f>
        <v>#VALUE!</v>
      </c>
      <c r="F9373">
        <v>9371</v>
      </c>
      <c r="G9373">
        <f t="shared" ca="1" si="182"/>
        <v>-3.8160081141367305E-2</v>
      </c>
    </row>
    <row r="9374" spans="2:7" x14ac:dyDescent="0.2">
      <c r="B9374" s="149"/>
      <c r="C9374" s="61"/>
      <c r="D9374" t="e">
        <f t="shared" si="183"/>
        <v>#DIV/0!</v>
      </c>
      <c r="E9374" t="e">
        <f>Table2[[#This Row],[Return]]</f>
        <v>#VALUE!</v>
      </c>
      <c r="F9374">
        <v>9372</v>
      </c>
      <c r="G9374">
        <f t="shared" ca="1" si="182"/>
        <v>4.2112307043837532E-2</v>
      </c>
    </row>
    <row r="9375" spans="2:7" x14ac:dyDescent="0.2">
      <c r="B9375" s="149"/>
      <c r="C9375" s="61"/>
      <c r="D9375" t="e">
        <f t="shared" si="183"/>
        <v>#DIV/0!</v>
      </c>
      <c r="E9375" t="e">
        <f>Table2[[#This Row],[Return]]</f>
        <v>#VALUE!</v>
      </c>
      <c r="F9375">
        <v>9373</v>
      </c>
      <c r="G9375">
        <f t="shared" ca="1" si="182"/>
        <v>3.183649346317545E-2</v>
      </c>
    </row>
    <row r="9376" spans="2:7" x14ac:dyDescent="0.2">
      <c r="B9376" s="149"/>
      <c r="C9376" s="61"/>
      <c r="D9376" t="e">
        <f t="shared" si="183"/>
        <v>#DIV/0!</v>
      </c>
      <c r="E9376" t="e">
        <f>Table2[[#This Row],[Return]]</f>
        <v>#VALUE!</v>
      </c>
      <c r="F9376">
        <v>9374</v>
      </c>
      <c r="G9376">
        <f t="shared" ca="1" si="182"/>
        <v>-2.4001125158073521E-2</v>
      </c>
    </row>
    <row r="9377" spans="2:7" x14ac:dyDescent="0.2">
      <c r="B9377" s="149"/>
      <c r="C9377" s="61"/>
      <c r="D9377" t="e">
        <f t="shared" si="183"/>
        <v>#DIV/0!</v>
      </c>
      <c r="E9377" t="e">
        <f>Table2[[#This Row],[Return]]</f>
        <v>#VALUE!</v>
      </c>
      <c r="F9377">
        <v>9375</v>
      </c>
      <c r="G9377">
        <f t="shared" ca="1" si="182"/>
        <v>5.3448419451002593E-2</v>
      </c>
    </row>
    <row r="9378" spans="2:7" x14ac:dyDescent="0.2">
      <c r="B9378" s="149"/>
      <c r="C9378" s="61"/>
      <c r="D9378" t="e">
        <f t="shared" si="183"/>
        <v>#DIV/0!</v>
      </c>
      <c r="E9378" t="e">
        <f>Table2[[#This Row],[Return]]</f>
        <v>#VALUE!</v>
      </c>
      <c r="F9378">
        <v>9376</v>
      </c>
      <c r="G9378">
        <f t="shared" ca="1" si="182"/>
        <v>3.0432728549846682E-3</v>
      </c>
    </row>
    <row r="9379" spans="2:7" x14ac:dyDescent="0.2">
      <c r="B9379" s="149"/>
      <c r="C9379" s="61"/>
      <c r="D9379" t="e">
        <f t="shared" si="183"/>
        <v>#DIV/0!</v>
      </c>
      <c r="E9379" t="e">
        <f>Table2[[#This Row],[Return]]</f>
        <v>#VALUE!</v>
      </c>
      <c r="F9379">
        <v>9377</v>
      </c>
      <c r="G9379">
        <f t="shared" ca="1" si="182"/>
        <v>-5.2393603810819797E-2</v>
      </c>
    </row>
    <row r="9380" spans="2:7" x14ac:dyDescent="0.2">
      <c r="B9380" s="149"/>
      <c r="C9380" s="61"/>
      <c r="D9380" t="e">
        <f t="shared" si="183"/>
        <v>#DIV/0!</v>
      </c>
      <c r="E9380" t="e">
        <f>Table2[[#This Row],[Return]]</f>
        <v>#VALUE!</v>
      </c>
      <c r="F9380">
        <v>9378</v>
      </c>
      <c r="G9380">
        <f t="shared" ca="1" si="182"/>
        <v>1.6556559048698787E-2</v>
      </c>
    </row>
    <row r="9381" spans="2:7" x14ac:dyDescent="0.2">
      <c r="B9381" s="149"/>
      <c r="C9381" s="61"/>
      <c r="D9381" t="e">
        <f t="shared" si="183"/>
        <v>#DIV/0!</v>
      </c>
      <c r="E9381" t="e">
        <f>Table2[[#This Row],[Return]]</f>
        <v>#VALUE!</v>
      </c>
      <c r="F9381">
        <v>9379</v>
      </c>
      <c r="G9381">
        <f t="shared" ca="1" si="182"/>
        <v>-3.6516156291778096E-2</v>
      </c>
    </row>
    <row r="9382" spans="2:7" x14ac:dyDescent="0.2">
      <c r="B9382" s="149"/>
      <c r="C9382" s="61"/>
      <c r="D9382" t="e">
        <f t="shared" si="183"/>
        <v>#DIV/0!</v>
      </c>
      <c r="E9382" t="e">
        <f>Table2[[#This Row],[Return]]</f>
        <v>#VALUE!</v>
      </c>
      <c r="F9382">
        <v>9380</v>
      </c>
      <c r="G9382">
        <f t="shared" ca="1" si="182"/>
        <v>1.1928425759294559E-2</v>
      </c>
    </row>
    <row r="9383" spans="2:7" x14ac:dyDescent="0.2">
      <c r="B9383" s="149"/>
      <c r="C9383" s="61"/>
      <c r="D9383" t="e">
        <f t="shared" si="183"/>
        <v>#DIV/0!</v>
      </c>
      <c r="E9383" t="e">
        <f>Table2[[#This Row],[Return]]</f>
        <v>#VALUE!</v>
      </c>
      <c r="F9383">
        <v>9381</v>
      </c>
      <c r="G9383">
        <f t="shared" ca="1" si="182"/>
        <v>-6.6660694447069513E-2</v>
      </c>
    </row>
    <row r="9384" spans="2:7" x14ac:dyDescent="0.2">
      <c r="B9384" s="149"/>
      <c r="C9384" s="61"/>
      <c r="D9384" t="e">
        <f t="shared" si="183"/>
        <v>#DIV/0!</v>
      </c>
      <c r="E9384" t="e">
        <f>Table2[[#This Row],[Return]]</f>
        <v>#VALUE!</v>
      </c>
      <c r="F9384">
        <v>9382</v>
      </c>
      <c r="G9384">
        <f t="shared" ca="1" si="182"/>
        <v>-4.2703453769914648E-2</v>
      </c>
    </row>
    <row r="9385" spans="2:7" x14ac:dyDescent="0.2">
      <c r="B9385" s="149"/>
      <c r="C9385" s="61"/>
      <c r="D9385" t="e">
        <f t="shared" si="183"/>
        <v>#DIV/0!</v>
      </c>
      <c r="E9385" t="e">
        <f>Table2[[#This Row],[Return]]</f>
        <v>#VALUE!</v>
      </c>
      <c r="F9385">
        <v>9383</v>
      </c>
      <c r="G9385">
        <f t="shared" ca="1" si="182"/>
        <v>2.4192888690990583E-2</v>
      </c>
    </row>
    <row r="9386" spans="2:7" x14ac:dyDescent="0.2">
      <c r="B9386" s="149"/>
      <c r="C9386" s="61"/>
      <c r="D9386" t="e">
        <f t="shared" si="183"/>
        <v>#DIV/0!</v>
      </c>
      <c r="E9386" t="e">
        <f>Table2[[#This Row],[Return]]</f>
        <v>#VALUE!</v>
      </c>
      <c r="F9386">
        <v>9384</v>
      </c>
      <c r="G9386">
        <f t="shared" ca="1" si="182"/>
        <v>1.7391462032325049E-2</v>
      </c>
    </row>
    <row r="9387" spans="2:7" x14ac:dyDescent="0.2">
      <c r="B9387" s="149"/>
      <c r="C9387" s="61"/>
      <c r="D9387" t="e">
        <f t="shared" si="183"/>
        <v>#DIV/0!</v>
      </c>
      <c r="E9387" t="e">
        <f>Table2[[#This Row],[Return]]</f>
        <v>#VALUE!</v>
      </c>
      <c r="F9387">
        <v>9385</v>
      </c>
      <c r="G9387">
        <f t="shared" ca="1" si="182"/>
        <v>-2.6041521033167594E-3</v>
      </c>
    </row>
    <row r="9388" spans="2:7" x14ac:dyDescent="0.2">
      <c r="B9388" s="149"/>
      <c r="C9388" s="61"/>
      <c r="D9388" t="e">
        <f t="shared" si="183"/>
        <v>#DIV/0!</v>
      </c>
      <c r="E9388" t="e">
        <f>Table2[[#This Row],[Return]]</f>
        <v>#VALUE!</v>
      </c>
      <c r="F9388">
        <v>9386</v>
      </c>
      <c r="G9388">
        <f t="shared" ca="1" si="182"/>
        <v>-7.7413719757687099E-2</v>
      </c>
    </row>
    <row r="9389" spans="2:7" x14ac:dyDescent="0.2">
      <c r="B9389" s="149"/>
      <c r="C9389" s="61"/>
      <c r="D9389" t="e">
        <f t="shared" si="183"/>
        <v>#DIV/0!</v>
      </c>
      <c r="E9389" t="e">
        <f>Table2[[#This Row],[Return]]</f>
        <v>#VALUE!</v>
      </c>
      <c r="F9389">
        <v>9387</v>
      </c>
      <c r="G9389">
        <f t="shared" ca="1" si="182"/>
        <v>1.9916184916032108E-2</v>
      </c>
    </row>
    <row r="9390" spans="2:7" x14ac:dyDescent="0.2">
      <c r="B9390" s="149"/>
      <c r="C9390" s="61"/>
      <c r="D9390" t="e">
        <f t="shared" si="183"/>
        <v>#DIV/0!</v>
      </c>
      <c r="E9390" t="e">
        <f>Table2[[#This Row],[Return]]</f>
        <v>#VALUE!</v>
      </c>
      <c r="F9390">
        <v>9388</v>
      </c>
      <c r="G9390">
        <f t="shared" ca="1" si="182"/>
        <v>-6.0918935746270338E-2</v>
      </c>
    </row>
    <row r="9391" spans="2:7" x14ac:dyDescent="0.2">
      <c r="B9391" s="149"/>
      <c r="C9391" s="61"/>
      <c r="D9391" t="e">
        <f t="shared" si="183"/>
        <v>#DIV/0!</v>
      </c>
      <c r="E9391" t="e">
        <f>Table2[[#This Row],[Return]]</f>
        <v>#VALUE!</v>
      </c>
      <c r="F9391">
        <v>9389</v>
      </c>
      <c r="G9391">
        <f t="shared" ca="1" si="182"/>
        <v>1.6565794761492125E-3</v>
      </c>
    </row>
    <row r="9392" spans="2:7" x14ac:dyDescent="0.2">
      <c r="B9392" s="149"/>
      <c r="C9392" s="61"/>
      <c r="D9392" t="e">
        <f t="shared" si="183"/>
        <v>#DIV/0!</v>
      </c>
      <c r="E9392" t="e">
        <f>Table2[[#This Row],[Return]]</f>
        <v>#VALUE!</v>
      </c>
      <c r="F9392">
        <v>9390</v>
      </c>
      <c r="G9392">
        <f t="shared" ca="1" si="182"/>
        <v>-5.3383313567146283E-2</v>
      </c>
    </row>
    <row r="9393" spans="2:7" x14ac:dyDescent="0.2">
      <c r="B9393" s="149"/>
      <c r="C9393" s="61"/>
      <c r="D9393" t="e">
        <f t="shared" si="183"/>
        <v>#DIV/0!</v>
      </c>
      <c r="E9393" t="e">
        <f>Table2[[#This Row],[Return]]</f>
        <v>#VALUE!</v>
      </c>
      <c r="F9393">
        <v>9391</v>
      </c>
      <c r="G9393">
        <f t="shared" ca="1" si="182"/>
        <v>9.9139095048565249E-3</v>
      </c>
    </row>
    <row r="9394" spans="2:7" x14ac:dyDescent="0.2">
      <c r="B9394" s="149"/>
      <c r="C9394" s="61"/>
      <c r="D9394" t="e">
        <f t="shared" si="183"/>
        <v>#DIV/0!</v>
      </c>
      <c r="E9394" t="e">
        <f>Table2[[#This Row],[Return]]</f>
        <v>#VALUE!</v>
      </c>
      <c r="F9394">
        <v>9392</v>
      </c>
      <c r="G9394">
        <f t="shared" ca="1" si="182"/>
        <v>-2.0652709641014656E-2</v>
      </c>
    </row>
    <row r="9395" spans="2:7" x14ac:dyDescent="0.2">
      <c r="B9395" s="149"/>
      <c r="C9395" s="61"/>
      <c r="D9395" t="e">
        <f t="shared" si="183"/>
        <v>#DIV/0!</v>
      </c>
      <c r="E9395" t="e">
        <f>Table2[[#This Row],[Return]]</f>
        <v>#VALUE!</v>
      </c>
      <c r="F9395">
        <v>9393</v>
      </c>
      <c r="G9395">
        <f t="shared" ca="1" si="182"/>
        <v>-2.6429508996696448E-2</v>
      </c>
    </row>
    <row r="9396" spans="2:7" x14ac:dyDescent="0.2">
      <c r="B9396" s="149"/>
      <c r="C9396" s="61"/>
      <c r="D9396" t="e">
        <f t="shared" si="183"/>
        <v>#DIV/0!</v>
      </c>
      <c r="E9396" t="e">
        <f>Table2[[#This Row],[Return]]</f>
        <v>#VALUE!</v>
      </c>
      <c r="F9396">
        <v>9394</v>
      </c>
      <c r="G9396">
        <f t="shared" ca="1" si="182"/>
        <v>6.566536967783118E-3</v>
      </c>
    </row>
    <row r="9397" spans="2:7" x14ac:dyDescent="0.2">
      <c r="B9397" s="149"/>
      <c r="C9397" s="61"/>
      <c r="D9397" t="e">
        <f t="shared" si="183"/>
        <v>#DIV/0!</v>
      </c>
      <c r="E9397" t="e">
        <f>Table2[[#This Row],[Return]]</f>
        <v>#VALUE!</v>
      </c>
      <c r="F9397">
        <v>9395</v>
      </c>
      <c r="G9397">
        <f t="shared" ca="1" si="182"/>
        <v>-8.3254691503256775E-3</v>
      </c>
    </row>
    <row r="9398" spans="2:7" x14ac:dyDescent="0.2">
      <c r="B9398" s="149"/>
      <c r="C9398" s="61"/>
      <c r="D9398" t="e">
        <f t="shared" si="183"/>
        <v>#DIV/0!</v>
      </c>
      <c r="E9398" t="e">
        <f>Table2[[#This Row],[Return]]</f>
        <v>#VALUE!</v>
      </c>
      <c r="F9398">
        <v>9396</v>
      </c>
      <c r="G9398">
        <f t="shared" ca="1" si="182"/>
        <v>2.5509810265394114E-2</v>
      </c>
    </row>
    <row r="9399" spans="2:7" x14ac:dyDescent="0.2">
      <c r="B9399" s="149"/>
      <c r="C9399" s="61"/>
      <c r="D9399" t="e">
        <f t="shared" si="183"/>
        <v>#DIV/0!</v>
      </c>
      <c r="E9399" t="e">
        <f>Table2[[#This Row],[Return]]</f>
        <v>#VALUE!</v>
      </c>
      <c r="F9399">
        <v>9397</v>
      </c>
      <c r="G9399">
        <f t="shared" ca="1" si="182"/>
        <v>-3.6687198008128585E-2</v>
      </c>
    </row>
    <row r="9400" spans="2:7" x14ac:dyDescent="0.2">
      <c r="B9400" s="149"/>
      <c r="C9400" s="61"/>
      <c r="D9400" t="e">
        <f t="shared" si="183"/>
        <v>#DIV/0!</v>
      </c>
      <c r="E9400" t="e">
        <f>Table2[[#This Row],[Return]]</f>
        <v>#VALUE!</v>
      </c>
      <c r="F9400">
        <v>9398</v>
      </c>
      <c r="G9400">
        <f t="shared" ca="1" si="182"/>
        <v>5.4331091413044427E-4</v>
      </c>
    </row>
    <row r="9401" spans="2:7" x14ac:dyDescent="0.2">
      <c r="B9401" s="149"/>
      <c r="C9401" s="61"/>
      <c r="D9401" t="e">
        <f t="shared" si="183"/>
        <v>#DIV/0!</v>
      </c>
      <c r="E9401" t="e">
        <f>Table2[[#This Row],[Return]]</f>
        <v>#VALUE!</v>
      </c>
      <c r="F9401">
        <v>9399</v>
      </c>
      <c r="G9401">
        <f t="shared" ca="1" si="182"/>
        <v>-8.9208885253906269E-3</v>
      </c>
    </row>
    <row r="9402" spans="2:7" x14ac:dyDescent="0.2">
      <c r="B9402" s="149"/>
      <c r="C9402" s="61"/>
      <c r="D9402" t="e">
        <f t="shared" si="183"/>
        <v>#DIV/0!</v>
      </c>
      <c r="E9402" t="e">
        <f>Table2[[#This Row],[Return]]</f>
        <v>#VALUE!</v>
      </c>
      <c r="F9402">
        <v>9400</v>
      </c>
      <c r="G9402">
        <f t="shared" ca="1" si="182"/>
        <v>3.7030975628821053E-3</v>
      </c>
    </row>
    <row r="9403" spans="2:7" x14ac:dyDescent="0.2">
      <c r="B9403" s="149"/>
      <c r="C9403" s="61"/>
      <c r="D9403" t="e">
        <f t="shared" si="183"/>
        <v>#DIV/0!</v>
      </c>
      <c r="E9403" t="e">
        <f>Table2[[#This Row],[Return]]</f>
        <v>#VALUE!</v>
      </c>
      <c r="F9403">
        <v>9401</v>
      </c>
      <c r="G9403">
        <f t="shared" ca="1" si="182"/>
        <v>9.672538432116809E-3</v>
      </c>
    </row>
    <row r="9404" spans="2:7" x14ac:dyDescent="0.2">
      <c r="B9404" s="149"/>
      <c r="C9404" s="61"/>
      <c r="D9404" t="e">
        <f t="shared" si="183"/>
        <v>#DIV/0!</v>
      </c>
      <c r="E9404" t="e">
        <f>Table2[[#This Row],[Return]]</f>
        <v>#VALUE!</v>
      </c>
      <c r="F9404">
        <v>9402</v>
      </c>
      <c r="G9404">
        <f t="shared" ca="1" si="182"/>
        <v>-3.0400944602040889E-2</v>
      </c>
    </row>
    <row r="9405" spans="2:7" x14ac:dyDescent="0.2">
      <c r="B9405" s="149"/>
      <c r="C9405" s="61"/>
      <c r="D9405" t="e">
        <f t="shared" si="183"/>
        <v>#DIV/0!</v>
      </c>
      <c r="E9405" t="e">
        <f>Table2[[#This Row],[Return]]</f>
        <v>#VALUE!</v>
      </c>
      <c r="F9405">
        <v>9403</v>
      </c>
      <c r="G9405">
        <f t="shared" ca="1" si="182"/>
        <v>-1.9197401194899537E-2</v>
      </c>
    </row>
    <row r="9406" spans="2:7" x14ac:dyDescent="0.2">
      <c r="B9406" s="149"/>
      <c r="C9406" s="61"/>
      <c r="D9406" t="e">
        <f t="shared" si="183"/>
        <v>#DIV/0!</v>
      </c>
      <c r="E9406" t="e">
        <f>Table2[[#This Row],[Return]]</f>
        <v>#VALUE!</v>
      </c>
      <c r="F9406">
        <v>9404</v>
      </c>
      <c r="G9406">
        <f t="shared" ca="1" si="182"/>
        <v>-1.0273327752310131E-2</v>
      </c>
    </row>
    <row r="9407" spans="2:7" x14ac:dyDescent="0.2">
      <c r="B9407" s="149"/>
      <c r="C9407" s="61"/>
      <c r="D9407" t="e">
        <f t="shared" si="183"/>
        <v>#DIV/0!</v>
      </c>
      <c r="E9407" t="e">
        <f>Table2[[#This Row],[Return]]</f>
        <v>#VALUE!</v>
      </c>
      <c r="F9407">
        <v>9405</v>
      </c>
      <c r="G9407">
        <f t="shared" ca="1" si="182"/>
        <v>4.3698615262323416E-2</v>
      </c>
    </row>
    <row r="9408" spans="2:7" x14ac:dyDescent="0.2">
      <c r="B9408" s="149"/>
      <c r="C9408" s="61"/>
      <c r="D9408" t="e">
        <f t="shared" si="183"/>
        <v>#DIV/0!</v>
      </c>
      <c r="E9408" t="e">
        <f>Table2[[#This Row],[Return]]</f>
        <v>#VALUE!</v>
      </c>
      <c r="F9408">
        <v>9406</v>
      </c>
      <c r="G9408">
        <f t="shared" ca="1" si="182"/>
        <v>-1.116999812144809E-2</v>
      </c>
    </row>
    <row r="9409" spans="2:7" x14ac:dyDescent="0.2">
      <c r="B9409" s="149"/>
      <c r="C9409" s="61"/>
      <c r="D9409" t="e">
        <f t="shared" si="183"/>
        <v>#DIV/0!</v>
      </c>
      <c r="E9409" t="e">
        <f>Table2[[#This Row],[Return]]</f>
        <v>#VALUE!</v>
      </c>
      <c r="F9409">
        <v>9407</v>
      </c>
      <c r="G9409">
        <f t="shared" ca="1" si="182"/>
        <v>-2.2971794398769795E-2</v>
      </c>
    </row>
    <row r="9410" spans="2:7" x14ac:dyDescent="0.2">
      <c r="B9410" s="149"/>
      <c r="C9410" s="61"/>
      <c r="D9410" t="e">
        <f t="shared" si="183"/>
        <v>#DIV/0!</v>
      </c>
      <c r="E9410" t="e">
        <f>Table2[[#This Row],[Return]]</f>
        <v>#VALUE!</v>
      </c>
      <c r="F9410">
        <v>9408</v>
      </c>
      <c r="G9410">
        <f t="shared" ca="1" si="182"/>
        <v>2.0722879122404669E-2</v>
      </c>
    </row>
    <row r="9411" spans="2:7" x14ac:dyDescent="0.2">
      <c r="B9411" s="149"/>
      <c r="C9411" s="61"/>
      <c r="D9411" t="e">
        <f t="shared" si="183"/>
        <v>#DIV/0!</v>
      </c>
      <c r="E9411" t="e">
        <f>Table2[[#This Row],[Return]]</f>
        <v>#VALUE!</v>
      </c>
      <c r="F9411">
        <v>9409</v>
      </c>
      <c r="G9411">
        <f t="shared" ref="G9411:G9474" ca="1" si="184">_xlfn.NORM.INV(RAND(),$N$5,$N$6)</f>
        <v>-7.0491129509895833E-2</v>
      </c>
    </row>
    <row r="9412" spans="2:7" x14ac:dyDescent="0.2">
      <c r="B9412" s="149"/>
      <c r="C9412" s="61"/>
      <c r="D9412" t="e">
        <f t="shared" si="183"/>
        <v>#DIV/0!</v>
      </c>
      <c r="E9412" t="e">
        <f>Table2[[#This Row],[Return]]</f>
        <v>#VALUE!</v>
      </c>
      <c r="F9412">
        <v>9410</v>
      </c>
      <c r="G9412">
        <f t="shared" ca="1" si="184"/>
        <v>2.6643440770606597E-2</v>
      </c>
    </row>
    <row r="9413" spans="2:7" x14ac:dyDescent="0.2">
      <c r="B9413" s="149"/>
      <c r="C9413" s="61"/>
      <c r="D9413" t="e">
        <f t="shared" si="183"/>
        <v>#DIV/0!</v>
      </c>
      <c r="E9413" t="e">
        <f>Table2[[#This Row],[Return]]</f>
        <v>#VALUE!</v>
      </c>
      <c r="F9413">
        <v>9411</v>
      </c>
      <c r="G9413">
        <f t="shared" ca="1" si="184"/>
        <v>-3.8631584932167715E-2</v>
      </c>
    </row>
    <row r="9414" spans="2:7" x14ac:dyDescent="0.2">
      <c r="B9414" s="149"/>
      <c r="C9414" s="61"/>
      <c r="D9414" t="e">
        <f t="shared" si="183"/>
        <v>#DIV/0!</v>
      </c>
      <c r="E9414" t="e">
        <f>Table2[[#This Row],[Return]]</f>
        <v>#VALUE!</v>
      </c>
      <c r="F9414">
        <v>9412</v>
      </c>
      <c r="G9414">
        <f t="shared" ca="1" si="184"/>
        <v>4.3241630417200118E-3</v>
      </c>
    </row>
    <row r="9415" spans="2:7" x14ac:dyDescent="0.2">
      <c r="B9415" s="149"/>
      <c r="C9415" s="61"/>
      <c r="D9415" t="e">
        <f t="shared" si="183"/>
        <v>#DIV/0!</v>
      </c>
      <c r="E9415" t="e">
        <f>Table2[[#This Row],[Return]]</f>
        <v>#VALUE!</v>
      </c>
      <c r="F9415">
        <v>9413</v>
      </c>
      <c r="G9415">
        <f t="shared" ca="1" si="184"/>
        <v>-7.0781337296896313E-2</v>
      </c>
    </row>
    <row r="9416" spans="2:7" x14ac:dyDescent="0.2">
      <c r="B9416" s="149"/>
      <c r="C9416" s="61"/>
      <c r="D9416" t="e">
        <f t="shared" si="183"/>
        <v>#DIV/0!</v>
      </c>
      <c r="E9416" t="e">
        <f>Table2[[#This Row],[Return]]</f>
        <v>#VALUE!</v>
      </c>
      <c r="F9416">
        <v>9414</v>
      </c>
      <c r="G9416">
        <f t="shared" ca="1" si="184"/>
        <v>-9.9498423116335839E-4</v>
      </c>
    </row>
    <row r="9417" spans="2:7" x14ac:dyDescent="0.2">
      <c r="B9417" s="149"/>
      <c r="C9417" s="61"/>
      <c r="D9417" t="e">
        <f t="shared" si="183"/>
        <v>#DIV/0!</v>
      </c>
      <c r="E9417" t="e">
        <f>Table2[[#This Row],[Return]]</f>
        <v>#VALUE!</v>
      </c>
      <c r="F9417">
        <v>9415</v>
      </c>
      <c r="G9417">
        <f t="shared" ca="1" si="184"/>
        <v>8.2341410293982273E-3</v>
      </c>
    </row>
    <row r="9418" spans="2:7" x14ac:dyDescent="0.2">
      <c r="B9418" s="149"/>
      <c r="C9418" s="61"/>
      <c r="D9418" t="e">
        <f t="shared" si="183"/>
        <v>#DIV/0!</v>
      </c>
      <c r="E9418" t="e">
        <f>Table2[[#This Row],[Return]]</f>
        <v>#VALUE!</v>
      </c>
      <c r="F9418">
        <v>9416</v>
      </c>
      <c r="G9418">
        <f t="shared" ca="1" si="184"/>
        <v>2.3651499366380412E-2</v>
      </c>
    </row>
    <row r="9419" spans="2:7" x14ac:dyDescent="0.2">
      <c r="B9419" s="149"/>
      <c r="C9419" s="61"/>
      <c r="D9419" t="e">
        <f t="shared" si="183"/>
        <v>#DIV/0!</v>
      </c>
      <c r="E9419" t="e">
        <f>Table2[[#This Row],[Return]]</f>
        <v>#VALUE!</v>
      </c>
      <c r="F9419">
        <v>9417</v>
      </c>
      <c r="G9419">
        <f t="shared" ca="1" si="184"/>
        <v>9.4063203637644224E-3</v>
      </c>
    </row>
    <row r="9420" spans="2:7" x14ac:dyDescent="0.2">
      <c r="B9420" s="149"/>
      <c r="C9420" s="61"/>
      <c r="D9420" t="e">
        <f t="shared" si="183"/>
        <v>#DIV/0!</v>
      </c>
      <c r="E9420" t="e">
        <f>Table2[[#This Row],[Return]]</f>
        <v>#VALUE!</v>
      </c>
      <c r="F9420">
        <v>9418</v>
      </c>
      <c r="G9420">
        <f t="shared" ca="1" si="184"/>
        <v>-2.4004723868106002E-2</v>
      </c>
    </row>
    <row r="9421" spans="2:7" x14ac:dyDescent="0.2">
      <c r="B9421" s="149"/>
      <c r="C9421" s="61"/>
      <c r="D9421" t="e">
        <f t="shared" si="183"/>
        <v>#DIV/0!</v>
      </c>
      <c r="E9421" t="e">
        <f>Table2[[#This Row],[Return]]</f>
        <v>#VALUE!</v>
      </c>
      <c r="F9421">
        <v>9419</v>
      </c>
      <c r="G9421">
        <f t="shared" ca="1" si="184"/>
        <v>-8.3568080255084581E-2</v>
      </c>
    </row>
    <row r="9422" spans="2:7" x14ac:dyDescent="0.2">
      <c r="B9422" s="149"/>
      <c r="C9422" s="61"/>
      <c r="D9422" t="e">
        <f t="shared" si="183"/>
        <v>#DIV/0!</v>
      </c>
      <c r="E9422" t="e">
        <f>Table2[[#This Row],[Return]]</f>
        <v>#VALUE!</v>
      </c>
      <c r="F9422">
        <v>9420</v>
      </c>
      <c r="G9422">
        <f t="shared" ca="1" si="184"/>
        <v>-1.3210952229550431E-2</v>
      </c>
    </row>
    <row r="9423" spans="2:7" x14ac:dyDescent="0.2">
      <c r="B9423" s="149"/>
      <c r="C9423" s="61"/>
      <c r="D9423" t="e">
        <f t="shared" si="183"/>
        <v>#DIV/0!</v>
      </c>
      <c r="E9423" t="e">
        <f>Table2[[#This Row],[Return]]</f>
        <v>#VALUE!</v>
      </c>
      <c r="F9423">
        <v>9421</v>
      </c>
      <c r="G9423">
        <f t="shared" ca="1" si="184"/>
        <v>2.8946119772548635E-2</v>
      </c>
    </row>
    <row r="9424" spans="2:7" x14ac:dyDescent="0.2">
      <c r="B9424" s="149"/>
      <c r="C9424" s="61"/>
      <c r="D9424" t="e">
        <f t="shared" si="183"/>
        <v>#DIV/0!</v>
      </c>
      <c r="E9424" t="e">
        <f>Table2[[#This Row],[Return]]</f>
        <v>#VALUE!</v>
      </c>
      <c r="F9424">
        <v>9422</v>
      </c>
      <c r="G9424">
        <f t="shared" ca="1" si="184"/>
        <v>3.4420239574751606E-3</v>
      </c>
    </row>
    <row r="9425" spans="2:7" x14ac:dyDescent="0.2">
      <c r="B9425" s="149"/>
      <c r="C9425" s="61"/>
      <c r="D9425" t="e">
        <f t="shared" si="183"/>
        <v>#DIV/0!</v>
      </c>
      <c r="E9425" t="e">
        <f>Table2[[#This Row],[Return]]</f>
        <v>#VALUE!</v>
      </c>
      <c r="F9425">
        <v>9423</v>
      </c>
      <c r="G9425">
        <f t="shared" ca="1" si="184"/>
        <v>-2.3087024053033849E-2</v>
      </c>
    </row>
    <row r="9426" spans="2:7" x14ac:dyDescent="0.2">
      <c r="B9426" s="149"/>
      <c r="C9426" s="61"/>
      <c r="D9426" t="e">
        <f t="shared" ref="D9426:D9489" si="185">(C9426-C9427)/C9427</f>
        <v>#DIV/0!</v>
      </c>
      <c r="E9426" t="e">
        <f>Table2[[#This Row],[Return]]</f>
        <v>#VALUE!</v>
      </c>
      <c r="F9426">
        <v>9424</v>
      </c>
      <c r="G9426">
        <f t="shared" ca="1" si="184"/>
        <v>1.5007457961805311E-2</v>
      </c>
    </row>
    <row r="9427" spans="2:7" x14ac:dyDescent="0.2">
      <c r="B9427" s="149"/>
      <c r="C9427" s="61"/>
      <c r="D9427" t="e">
        <f t="shared" si="185"/>
        <v>#DIV/0!</v>
      </c>
      <c r="E9427" t="e">
        <f>Table2[[#This Row],[Return]]</f>
        <v>#VALUE!</v>
      </c>
      <c r="F9427">
        <v>9425</v>
      </c>
      <c r="G9427">
        <f t="shared" ca="1" si="184"/>
        <v>9.4480581358414601E-3</v>
      </c>
    </row>
    <row r="9428" spans="2:7" x14ac:dyDescent="0.2">
      <c r="B9428" s="149"/>
      <c r="C9428" s="61"/>
      <c r="D9428" t="e">
        <f t="shared" si="185"/>
        <v>#DIV/0!</v>
      </c>
      <c r="E9428" t="e">
        <f>Table2[[#This Row],[Return]]</f>
        <v>#VALUE!</v>
      </c>
      <c r="F9428">
        <v>9426</v>
      </c>
      <c r="G9428">
        <f t="shared" ca="1" si="184"/>
        <v>-1.5845448365438077E-2</v>
      </c>
    </row>
    <row r="9429" spans="2:7" x14ac:dyDescent="0.2">
      <c r="B9429" s="149"/>
      <c r="C9429" s="61"/>
      <c r="D9429" t="e">
        <f t="shared" si="185"/>
        <v>#DIV/0!</v>
      </c>
      <c r="E9429" t="e">
        <f>Table2[[#This Row],[Return]]</f>
        <v>#VALUE!</v>
      </c>
      <c r="F9429">
        <v>9427</v>
      </c>
      <c r="G9429">
        <f t="shared" ca="1" si="184"/>
        <v>3.3671458121494011E-2</v>
      </c>
    </row>
    <row r="9430" spans="2:7" x14ac:dyDescent="0.2">
      <c r="B9430" s="149"/>
      <c r="C9430" s="61"/>
      <c r="D9430" t="e">
        <f t="shared" si="185"/>
        <v>#DIV/0!</v>
      </c>
      <c r="E9430" t="e">
        <f>Table2[[#This Row],[Return]]</f>
        <v>#VALUE!</v>
      </c>
      <c r="F9430">
        <v>9428</v>
      </c>
      <c r="G9430">
        <f t="shared" ca="1" si="184"/>
        <v>1.6858288144948143E-2</v>
      </c>
    </row>
    <row r="9431" spans="2:7" x14ac:dyDescent="0.2">
      <c r="B9431" s="149"/>
      <c r="C9431" s="61"/>
      <c r="D9431" t="e">
        <f t="shared" si="185"/>
        <v>#DIV/0!</v>
      </c>
      <c r="E9431" t="e">
        <f>Table2[[#This Row],[Return]]</f>
        <v>#VALUE!</v>
      </c>
      <c r="F9431">
        <v>9429</v>
      </c>
      <c r="G9431">
        <f t="shared" ca="1" si="184"/>
        <v>7.7823089947892179E-3</v>
      </c>
    </row>
    <row r="9432" spans="2:7" x14ac:dyDescent="0.2">
      <c r="B9432" s="149"/>
      <c r="C9432" s="61"/>
      <c r="D9432" t="e">
        <f t="shared" si="185"/>
        <v>#DIV/0!</v>
      </c>
      <c r="E9432" t="e">
        <f>Table2[[#This Row],[Return]]</f>
        <v>#VALUE!</v>
      </c>
      <c r="F9432">
        <v>9430</v>
      </c>
      <c r="G9432">
        <f t="shared" ca="1" si="184"/>
        <v>-4.1521007347477837E-2</v>
      </c>
    </row>
    <row r="9433" spans="2:7" x14ac:dyDescent="0.2">
      <c r="B9433" s="149"/>
      <c r="C9433" s="61"/>
      <c r="D9433" t="e">
        <f t="shared" si="185"/>
        <v>#DIV/0!</v>
      </c>
      <c r="E9433" t="e">
        <f>Table2[[#This Row],[Return]]</f>
        <v>#VALUE!</v>
      </c>
      <c r="F9433">
        <v>9431</v>
      </c>
      <c r="G9433">
        <f t="shared" ca="1" si="184"/>
        <v>8.60413895401652E-4</v>
      </c>
    </row>
    <row r="9434" spans="2:7" x14ac:dyDescent="0.2">
      <c r="B9434" s="149"/>
      <c r="C9434" s="61"/>
      <c r="D9434" t="e">
        <f t="shared" si="185"/>
        <v>#DIV/0!</v>
      </c>
      <c r="E9434" t="e">
        <f>Table2[[#This Row],[Return]]</f>
        <v>#VALUE!</v>
      </c>
      <c r="F9434">
        <v>9432</v>
      </c>
      <c r="G9434">
        <f t="shared" ca="1" si="184"/>
        <v>2.527812623684712E-2</v>
      </c>
    </row>
    <row r="9435" spans="2:7" x14ac:dyDescent="0.2">
      <c r="B9435" s="149"/>
      <c r="C9435" s="61"/>
      <c r="D9435" t="e">
        <f t="shared" si="185"/>
        <v>#DIV/0!</v>
      </c>
      <c r="E9435" t="e">
        <f>Table2[[#This Row],[Return]]</f>
        <v>#VALUE!</v>
      </c>
      <c r="F9435">
        <v>9433</v>
      </c>
      <c r="G9435">
        <f t="shared" ca="1" si="184"/>
        <v>-5.5355717067192896E-2</v>
      </c>
    </row>
    <row r="9436" spans="2:7" x14ac:dyDescent="0.2">
      <c r="B9436" s="149"/>
      <c r="C9436" s="61"/>
      <c r="D9436" t="e">
        <f t="shared" si="185"/>
        <v>#DIV/0!</v>
      </c>
      <c r="E9436" t="e">
        <f>Table2[[#This Row],[Return]]</f>
        <v>#VALUE!</v>
      </c>
      <c r="F9436">
        <v>9434</v>
      </c>
      <c r="G9436">
        <f t="shared" ca="1" si="184"/>
        <v>1.7457878416069976E-3</v>
      </c>
    </row>
    <row r="9437" spans="2:7" x14ac:dyDescent="0.2">
      <c r="B9437" s="149"/>
      <c r="C9437" s="61"/>
      <c r="D9437" t="e">
        <f t="shared" si="185"/>
        <v>#DIV/0!</v>
      </c>
      <c r="E9437" t="e">
        <f>Table2[[#This Row],[Return]]</f>
        <v>#VALUE!</v>
      </c>
      <c r="F9437">
        <v>9435</v>
      </c>
      <c r="G9437">
        <f t="shared" ca="1" si="184"/>
        <v>-3.5538561518022295E-2</v>
      </c>
    </row>
    <row r="9438" spans="2:7" x14ac:dyDescent="0.2">
      <c r="B9438" s="149"/>
      <c r="C9438" s="61"/>
      <c r="D9438" t="e">
        <f t="shared" si="185"/>
        <v>#DIV/0!</v>
      </c>
      <c r="E9438" t="e">
        <f>Table2[[#This Row],[Return]]</f>
        <v>#VALUE!</v>
      </c>
      <c r="F9438">
        <v>9436</v>
      </c>
      <c r="G9438">
        <f t="shared" ca="1" si="184"/>
        <v>1.5827435636712517E-2</v>
      </c>
    </row>
    <row r="9439" spans="2:7" x14ac:dyDescent="0.2">
      <c r="B9439" s="149"/>
      <c r="C9439" s="61"/>
      <c r="D9439" t="e">
        <f t="shared" si="185"/>
        <v>#DIV/0!</v>
      </c>
      <c r="E9439" t="e">
        <f>Table2[[#This Row],[Return]]</f>
        <v>#VALUE!</v>
      </c>
      <c r="F9439">
        <v>9437</v>
      </c>
      <c r="G9439">
        <f t="shared" ca="1" si="184"/>
        <v>2.9545480502148981E-2</v>
      </c>
    </row>
    <row r="9440" spans="2:7" x14ac:dyDescent="0.2">
      <c r="B9440" s="149"/>
      <c r="C9440" s="61"/>
      <c r="D9440" t="e">
        <f t="shared" si="185"/>
        <v>#DIV/0!</v>
      </c>
      <c r="E9440" t="e">
        <f>Table2[[#This Row],[Return]]</f>
        <v>#VALUE!</v>
      </c>
      <c r="F9440">
        <v>9438</v>
      </c>
      <c r="G9440">
        <f t="shared" ca="1" si="184"/>
        <v>1.8397689642121316E-2</v>
      </c>
    </row>
    <row r="9441" spans="2:7" x14ac:dyDescent="0.2">
      <c r="B9441" s="149"/>
      <c r="C9441" s="61"/>
      <c r="D9441" t="e">
        <f t="shared" si="185"/>
        <v>#DIV/0!</v>
      </c>
      <c r="E9441" t="e">
        <f>Table2[[#This Row],[Return]]</f>
        <v>#VALUE!</v>
      </c>
      <c r="F9441">
        <v>9439</v>
      </c>
      <c r="G9441">
        <f t="shared" ca="1" si="184"/>
        <v>-6.6134084412637989E-2</v>
      </c>
    </row>
    <row r="9442" spans="2:7" x14ac:dyDescent="0.2">
      <c r="B9442" s="149"/>
      <c r="C9442" s="61"/>
      <c r="D9442" t="e">
        <f t="shared" si="185"/>
        <v>#DIV/0!</v>
      </c>
      <c r="E9442" t="e">
        <f>Table2[[#This Row],[Return]]</f>
        <v>#VALUE!</v>
      </c>
      <c r="F9442">
        <v>9440</v>
      </c>
      <c r="G9442">
        <f t="shared" ca="1" si="184"/>
        <v>2.9905542107564898E-2</v>
      </c>
    </row>
    <row r="9443" spans="2:7" x14ac:dyDescent="0.2">
      <c r="B9443" s="149"/>
      <c r="C9443" s="61"/>
      <c r="D9443" t="e">
        <f t="shared" si="185"/>
        <v>#DIV/0!</v>
      </c>
      <c r="E9443" t="e">
        <f>Table2[[#This Row],[Return]]</f>
        <v>#VALUE!</v>
      </c>
      <c r="F9443">
        <v>9441</v>
      </c>
      <c r="G9443">
        <f t="shared" ca="1" si="184"/>
        <v>4.7549039099191545E-2</v>
      </c>
    </row>
    <row r="9444" spans="2:7" x14ac:dyDescent="0.2">
      <c r="B9444" s="149"/>
      <c r="C9444" s="61"/>
      <c r="D9444" t="e">
        <f t="shared" si="185"/>
        <v>#DIV/0!</v>
      </c>
      <c r="E9444" t="e">
        <f>Table2[[#This Row],[Return]]</f>
        <v>#VALUE!</v>
      </c>
      <c r="F9444">
        <v>9442</v>
      </c>
      <c r="G9444">
        <f t="shared" ca="1" si="184"/>
        <v>1.5756242089814215E-2</v>
      </c>
    </row>
    <row r="9445" spans="2:7" x14ac:dyDescent="0.2">
      <c r="B9445" s="149"/>
      <c r="C9445" s="61"/>
      <c r="D9445" t="e">
        <f t="shared" si="185"/>
        <v>#DIV/0!</v>
      </c>
      <c r="E9445" t="e">
        <f>Table2[[#This Row],[Return]]</f>
        <v>#VALUE!</v>
      </c>
      <c r="F9445">
        <v>9443</v>
      </c>
      <c r="G9445">
        <f t="shared" ca="1" si="184"/>
        <v>1.507696249600732E-2</v>
      </c>
    </row>
    <row r="9446" spans="2:7" x14ac:dyDescent="0.2">
      <c r="B9446" s="149"/>
      <c r="C9446" s="61"/>
      <c r="D9446" t="e">
        <f t="shared" si="185"/>
        <v>#DIV/0!</v>
      </c>
      <c r="E9446" t="e">
        <f>Table2[[#This Row],[Return]]</f>
        <v>#VALUE!</v>
      </c>
      <c r="F9446">
        <v>9444</v>
      </c>
      <c r="G9446">
        <f t="shared" ca="1" si="184"/>
        <v>2.6579302485354707E-2</v>
      </c>
    </row>
    <row r="9447" spans="2:7" x14ac:dyDescent="0.2">
      <c r="B9447" s="149"/>
      <c r="C9447" s="61"/>
      <c r="D9447" t="e">
        <f t="shared" si="185"/>
        <v>#DIV/0!</v>
      </c>
      <c r="E9447" t="e">
        <f>Table2[[#This Row],[Return]]</f>
        <v>#VALUE!</v>
      </c>
      <c r="F9447">
        <v>9445</v>
      </c>
      <c r="G9447">
        <f t="shared" ca="1" si="184"/>
        <v>2.6989220812287883E-3</v>
      </c>
    </row>
    <row r="9448" spans="2:7" x14ac:dyDescent="0.2">
      <c r="B9448" s="149"/>
      <c r="C9448" s="61"/>
      <c r="D9448" t="e">
        <f t="shared" si="185"/>
        <v>#DIV/0!</v>
      </c>
      <c r="E9448" t="e">
        <f>Table2[[#This Row],[Return]]</f>
        <v>#VALUE!</v>
      </c>
      <c r="F9448">
        <v>9446</v>
      </c>
      <c r="G9448">
        <f t="shared" ca="1" si="184"/>
        <v>8.7907956031554796E-2</v>
      </c>
    </row>
    <row r="9449" spans="2:7" x14ac:dyDescent="0.2">
      <c r="B9449" s="149"/>
      <c r="C9449" s="61"/>
      <c r="D9449" t="e">
        <f t="shared" si="185"/>
        <v>#DIV/0!</v>
      </c>
      <c r="E9449" t="e">
        <f>Table2[[#This Row],[Return]]</f>
        <v>#VALUE!</v>
      </c>
      <c r="F9449">
        <v>9447</v>
      </c>
      <c r="G9449">
        <f t="shared" ca="1" si="184"/>
        <v>-5.2041588566873E-2</v>
      </c>
    </row>
    <row r="9450" spans="2:7" x14ac:dyDescent="0.2">
      <c r="B9450" s="149"/>
      <c r="C9450" s="61"/>
      <c r="D9450" t="e">
        <f t="shared" si="185"/>
        <v>#DIV/0!</v>
      </c>
      <c r="E9450" t="e">
        <f>Table2[[#This Row],[Return]]</f>
        <v>#VALUE!</v>
      </c>
      <c r="F9450">
        <v>9448</v>
      </c>
      <c r="G9450">
        <f t="shared" ca="1" si="184"/>
        <v>1.6242278945133706E-2</v>
      </c>
    </row>
    <row r="9451" spans="2:7" x14ac:dyDescent="0.2">
      <c r="B9451" s="149"/>
      <c r="C9451" s="61"/>
      <c r="D9451" t="e">
        <f t="shared" si="185"/>
        <v>#DIV/0!</v>
      </c>
      <c r="E9451" t="e">
        <f>Table2[[#This Row],[Return]]</f>
        <v>#VALUE!</v>
      </c>
      <c r="F9451">
        <v>9449</v>
      </c>
      <c r="G9451">
        <f t="shared" ca="1" si="184"/>
        <v>-4.0265666143210831E-2</v>
      </c>
    </row>
    <row r="9452" spans="2:7" x14ac:dyDescent="0.2">
      <c r="B9452" s="149"/>
      <c r="C9452" s="61"/>
      <c r="D9452" t="e">
        <f t="shared" si="185"/>
        <v>#DIV/0!</v>
      </c>
      <c r="E9452" t="e">
        <f>Table2[[#This Row],[Return]]</f>
        <v>#VALUE!</v>
      </c>
      <c r="F9452">
        <v>9450</v>
      </c>
      <c r="G9452">
        <f t="shared" ca="1" si="184"/>
        <v>3.123137196771178E-2</v>
      </c>
    </row>
    <row r="9453" spans="2:7" x14ac:dyDescent="0.2">
      <c r="B9453" s="149"/>
      <c r="C9453" s="61"/>
      <c r="D9453" t="e">
        <f t="shared" si="185"/>
        <v>#DIV/0!</v>
      </c>
      <c r="E9453" t="e">
        <f>Table2[[#This Row],[Return]]</f>
        <v>#VALUE!</v>
      </c>
      <c r="F9453">
        <v>9451</v>
      </c>
      <c r="G9453">
        <f t="shared" ca="1" si="184"/>
        <v>-1.2504602486026388E-2</v>
      </c>
    </row>
    <row r="9454" spans="2:7" x14ac:dyDescent="0.2">
      <c r="B9454" s="149"/>
      <c r="C9454" s="61"/>
      <c r="D9454" t="e">
        <f t="shared" si="185"/>
        <v>#DIV/0!</v>
      </c>
      <c r="E9454" t="e">
        <f>Table2[[#This Row],[Return]]</f>
        <v>#VALUE!</v>
      </c>
      <c r="F9454">
        <v>9452</v>
      </c>
      <c r="G9454">
        <f t="shared" ca="1" si="184"/>
        <v>9.9405674215645289E-3</v>
      </c>
    </row>
    <row r="9455" spans="2:7" x14ac:dyDescent="0.2">
      <c r="B9455" s="149"/>
      <c r="C9455" s="61"/>
      <c r="D9455" t="e">
        <f t="shared" si="185"/>
        <v>#DIV/0!</v>
      </c>
      <c r="E9455" t="e">
        <f>Table2[[#This Row],[Return]]</f>
        <v>#VALUE!</v>
      </c>
      <c r="F9455">
        <v>9453</v>
      </c>
      <c r="G9455">
        <f t="shared" ca="1" si="184"/>
        <v>-2.5826935614305806E-2</v>
      </c>
    </row>
    <row r="9456" spans="2:7" x14ac:dyDescent="0.2">
      <c r="B9456" s="149"/>
      <c r="C9456" s="61"/>
      <c r="D9456" t="e">
        <f t="shared" si="185"/>
        <v>#DIV/0!</v>
      </c>
      <c r="E9456" t="e">
        <f>Table2[[#This Row],[Return]]</f>
        <v>#VALUE!</v>
      </c>
      <c r="F9456">
        <v>9454</v>
      </c>
      <c r="G9456">
        <f t="shared" ca="1" si="184"/>
        <v>-1.4879334856509826E-2</v>
      </c>
    </row>
    <row r="9457" spans="2:7" x14ac:dyDescent="0.2">
      <c r="B9457" s="149"/>
      <c r="C9457" s="61"/>
      <c r="D9457" t="e">
        <f t="shared" si="185"/>
        <v>#DIV/0!</v>
      </c>
      <c r="E9457" t="e">
        <f>Table2[[#This Row],[Return]]</f>
        <v>#VALUE!</v>
      </c>
      <c r="F9457">
        <v>9455</v>
      </c>
      <c r="G9457">
        <f t="shared" ca="1" si="184"/>
        <v>-2.0182082582867498E-2</v>
      </c>
    </row>
    <row r="9458" spans="2:7" x14ac:dyDescent="0.2">
      <c r="B9458" s="149"/>
      <c r="C9458" s="61"/>
      <c r="D9458" t="e">
        <f t="shared" si="185"/>
        <v>#DIV/0!</v>
      </c>
      <c r="E9458" t="e">
        <f>Table2[[#This Row],[Return]]</f>
        <v>#VALUE!</v>
      </c>
      <c r="F9458">
        <v>9456</v>
      </c>
      <c r="G9458">
        <f t="shared" ca="1" si="184"/>
        <v>1.4395031430629434E-2</v>
      </c>
    </row>
    <row r="9459" spans="2:7" x14ac:dyDescent="0.2">
      <c r="B9459" s="149"/>
      <c r="C9459" s="61"/>
      <c r="D9459" t="e">
        <f t="shared" si="185"/>
        <v>#DIV/0!</v>
      </c>
      <c r="E9459" t="e">
        <f>Table2[[#This Row],[Return]]</f>
        <v>#VALUE!</v>
      </c>
      <c r="F9459">
        <v>9457</v>
      </c>
      <c r="G9459">
        <f t="shared" ca="1" si="184"/>
        <v>4.30124387414779E-2</v>
      </c>
    </row>
    <row r="9460" spans="2:7" x14ac:dyDescent="0.2">
      <c r="B9460" s="149"/>
      <c r="C9460" s="61"/>
      <c r="D9460" t="e">
        <f t="shared" si="185"/>
        <v>#DIV/0!</v>
      </c>
      <c r="E9460" t="e">
        <f>Table2[[#This Row],[Return]]</f>
        <v>#VALUE!</v>
      </c>
      <c r="F9460">
        <v>9458</v>
      </c>
      <c r="G9460">
        <f t="shared" ca="1" si="184"/>
        <v>2.9307010378085786E-2</v>
      </c>
    </row>
    <row r="9461" spans="2:7" x14ac:dyDescent="0.2">
      <c r="B9461" s="149"/>
      <c r="C9461" s="61"/>
      <c r="D9461" t="e">
        <f t="shared" si="185"/>
        <v>#DIV/0!</v>
      </c>
      <c r="E9461" t="e">
        <f>Table2[[#This Row],[Return]]</f>
        <v>#VALUE!</v>
      </c>
      <c r="F9461">
        <v>9459</v>
      </c>
      <c r="G9461">
        <f t="shared" ca="1" si="184"/>
        <v>-3.5811999390536829E-2</v>
      </c>
    </row>
    <row r="9462" spans="2:7" x14ac:dyDescent="0.2">
      <c r="B9462" s="149"/>
      <c r="C9462" s="61"/>
      <c r="D9462" t="e">
        <f t="shared" si="185"/>
        <v>#DIV/0!</v>
      </c>
      <c r="E9462" t="e">
        <f>Table2[[#This Row],[Return]]</f>
        <v>#VALUE!</v>
      </c>
      <c r="F9462">
        <v>9460</v>
      </c>
      <c r="G9462">
        <f t="shared" ca="1" si="184"/>
        <v>-3.0147092310245736E-3</v>
      </c>
    </row>
    <row r="9463" spans="2:7" x14ac:dyDescent="0.2">
      <c r="B9463" s="149"/>
      <c r="C9463" s="61"/>
      <c r="D9463" t="e">
        <f t="shared" si="185"/>
        <v>#DIV/0!</v>
      </c>
      <c r="E9463" t="e">
        <f>Table2[[#This Row],[Return]]</f>
        <v>#VALUE!</v>
      </c>
      <c r="F9463">
        <v>9461</v>
      </c>
      <c r="G9463">
        <f t="shared" ca="1" si="184"/>
        <v>-2.7190610282384176E-2</v>
      </c>
    </row>
    <row r="9464" spans="2:7" x14ac:dyDescent="0.2">
      <c r="B9464" s="149"/>
      <c r="C9464" s="61"/>
      <c r="D9464" t="e">
        <f t="shared" si="185"/>
        <v>#DIV/0!</v>
      </c>
      <c r="E9464" t="e">
        <f>Table2[[#This Row],[Return]]</f>
        <v>#VALUE!</v>
      </c>
      <c r="F9464">
        <v>9462</v>
      </c>
      <c r="G9464">
        <f t="shared" ca="1" si="184"/>
        <v>1.9417842484342848E-2</v>
      </c>
    </row>
    <row r="9465" spans="2:7" x14ac:dyDescent="0.2">
      <c r="B9465" s="149"/>
      <c r="C9465" s="61"/>
      <c r="D9465" t="e">
        <f t="shared" si="185"/>
        <v>#DIV/0!</v>
      </c>
      <c r="E9465" t="e">
        <f>Table2[[#This Row],[Return]]</f>
        <v>#VALUE!</v>
      </c>
      <c r="F9465">
        <v>9463</v>
      </c>
      <c r="G9465">
        <f t="shared" ca="1" si="184"/>
        <v>7.3967937977447273E-2</v>
      </c>
    </row>
    <row r="9466" spans="2:7" x14ac:dyDescent="0.2">
      <c r="B9466" s="149"/>
      <c r="C9466" s="61"/>
      <c r="D9466" t="e">
        <f t="shared" si="185"/>
        <v>#DIV/0!</v>
      </c>
      <c r="E9466" t="e">
        <f>Table2[[#This Row],[Return]]</f>
        <v>#VALUE!</v>
      </c>
      <c r="F9466">
        <v>9464</v>
      </c>
      <c r="G9466">
        <f t="shared" ca="1" si="184"/>
        <v>-2.0913206335988709E-2</v>
      </c>
    </row>
    <row r="9467" spans="2:7" x14ac:dyDescent="0.2">
      <c r="B9467" s="149"/>
      <c r="C9467" s="61"/>
      <c r="D9467" t="e">
        <f t="shared" si="185"/>
        <v>#DIV/0!</v>
      </c>
      <c r="E9467" t="e">
        <f>Table2[[#This Row],[Return]]</f>
        <v>#VALUE!</v>
      </c>
      <c r="F9467">
        <v>9465</v>
      </c>
      <c r="G9467">
        <f t="shared" ca="1" si="184"/>
        <v>-4.5851307342041408E-4</v>
      </c>
    </row>
    <row r="9468" spans="2:7" x14ac:dyDescent="0.2">
      <c r="B9468" s="149"/>
      <c r="C9468" s="61"/>
      <c r="D9468" t="e">
        <f t="shared" si="185"/>
        <v>#DIV/0!</v>
      </c>
      <c r="E9468" t="e">
        <f>Table2[[#This Row],[Return]]</f>
        <v>#VALUE!</v>
      </c>
      <c r="F9468">
        <v>9466</v>
      </c>
      <c r="G9468">
        <f t="shared" ca="1" si="184"/>
        <v>8.1795696374269616E-2</v>
      </c>
    </row>
    <row r="9469" spans="2:7" x14ac:dyDescent="0.2">
      <c r="B9469" s="149"/>
      <c r="C9469" s="61"/>
      <c r="D9469" t="e">
        <f t="shared" si="185"/>
        <v>#DIV/0!</v>
      </c>
      <c r="E9469" t="e">
        <f>Table2[[#This Row],[Return]]</f>
        <v>#VALUE!</v>
      </c>
      <c r="F9469">
        <v>9467</v>
      </c>
      <c r="G9469">
        <f t="shared" ca="1" si="184"/>
        <v>1.2537197787566257E-3</v>
      </c>
    </row>
    <row r="9470" spans="2:7" x14ac:dyDescent="0.2">
      <c r="B9470" s="149"/>
      <c r="C9470" s="61"/>
      <c r="D9470" t="e">
        <f t="shared" si="185"/>
        <v>#DIV/0!</v>
      </c>
      <c r="E9470" t="e">
        <f>Table2[[#This Row],[Return]]</f>
        <v>#VALUE!</v>
      </c>
      <c r="F9470">
        <v>9468</v>
      </c>
      <c r="G9470">
        <f t="shared" ca="1" si="184"/>
        <v>9.6986788346856756E-2</v>
      </c>
    </row>
    <row r="9471" spans="2:7" x14ac:dyDescent="0.2">
      <c r="B9471" s="149"/>
      <c r="C9471" s="61"/>
      <c r="D9471" t="e">
        <f t="shared" si="185"/>
        <v>#DIV/0!</v>
      </c>
      <c r="E9471" t="e">
        <f>Table2[[#This Row],[Return]]</f>
        <v>#VALUE!</v>
      </c>
      <c r="F9471">
        <v>9469</v>
      </c>
      <c r="G9471">
        <f t="shared" ca="1" si="184"/>
        <v>3.2809010941951176E-2</v>
      </c>
    </row>
    <row r="9472" spans="2:7" x14ac:dyDescent="0.2">
      <c r="B9472" s="149"/>
      <c r="C9472" s="61"/>
      <c r="D9472" t="e">
        <f t="shared" si="185"/>
        <v>#DIV/0!</v>
      </c>
      <c r="E9472" t="e">
        <f>Table2[[#This Row],[Return]]</f>
        <v>#VALUE!</v>
      </c>
      <c r="F9472">
        <v>9470</v>
      </c>
      <c r="G9472">
        <f t="shared" ca="1" si="184"/>
        <v>-1.3074513222402599E-2</v>
      </c>
    </row>
    <row r="9473" spans="2:7" x14ac:dyDescent="0.2">
      <c r="B9473" s="149"/>
      <c r="C9473" s="61"/>
      <c r="D9473" t="e">
        <f t="shared" si="185"/>
        <v>#DIV/0!</v>
      </c>
      <c r="E9473" t="e">
        <f>Table2[[#This Row],[Return]]</f>
        <v>#VALUE!</v>
      </c>
      <c r="F9473">
        <v>9471</v>
      </c>
      <c r="G9473">
        <f t="shared" ca="1" si="184"/>
        <v>-5.3960685438153048E-3</v>
      </c>
    </row>
    <row r="9474" spans="2:7" x14ac:dyDescent="0.2">
      <c r="B9474" s="149"/>
      <c r="C9474" s="61"/>
      <c r="D9474" t="e">
        <f t="shared" si="185"/>
        <v>#DIV/0!</v>
      </c>
      <c r="E9474" t="e">
        <f>Table2[[#This Row],[Return]]</f>
        <v>#VALUE!</v>
      </c>
      <c r="F9474">
        <v>9472</v>
      </c>
      <c r="G9474">
        <f t="shared" ca="1" si="184"/>
        <v>3.135026763668259E-2</v>
      </c>
    </row>
    <row r="9475" spans="2:7" x14ac:dyDescent="0.2">
      <c r="B9475" s="149"/>
      <c r="C9475" s="61"/>
      <c r="D9475" t="e">
        <f t="shared" si="185"/>
        <v>#DIV/0!</v>
      </c>
      <c r="E9475" t="e">
        <f>Table2[[#This Row],[Return]]</f>
        <v>#VALUE!</v>
      </c>
      <c r="F9475">
        <v>9473</v>
      </c>
      <c r="G9475">
        <f t="shared" ref="G9475:G9538" ca="1" si="186">_xlfn.NORM.INV(RAND(),$N$5,$N$6)</f>
        <v>4.4613101300106574E-2</v>
      </c>
    </row>
    <row r="9476" spans="2:7" x14ac:dyDescent="0.2">
      <c r="B9476" s="149"/>
      <c r="C9476" s="61"/>
      <c r="D9476" t="e">
        <f t="shared" si="185"/>
        <v>#DIV/0!</v>
      </c>
      <c r="E9476" t="e">
        <f>Table2[[#This Row],[Return]]</f>
        <v>#VALUE!</v>
      </c>
      <c r="F9476">
        <v>9474</v>
      </c>
      <c r="G9476">
        <f t="shared" ca="1" si="186"/>
        <v>-5.1974713225890222E-2</v>
      </c>
    </row>
    <row r="9477" spans="2:7" x14ac:dyDescent="0.2">
      <c r="B9477" s="149"/>
      <c r="C9477" s="61"/>
      <c r="D9477" t="e">
        <f t="shared" si="185"/>
        <v>#DIV/0!</v>
      </c>
      <c r="E9477" t="e">
        <f>Table2[[#This Row],[Return]]</f>
        <v>#VALUE!</v>
      </c>
      <c r="F9477">
        <v>9475</v>
      </c>
      <c r="G9477">
        <f t="shared" ca="1" si="186"/>
        <v>1.3960645654902301E-2</v>
      </c>
    </row>
    <row r="9478" spans="2:7" x14ac:dyDescent="0.2">
      <c r="B9478" s="149"/>
      <c r="C9478" s="61"/>
      <c r="D9478" t="e">
        <f t="shared" si="185"/>
        <v>#DIV/0!</v>
      </c>
      <c r="E9478" t="e">
        <f>Table2[[#This Row],[Return]]</f>
        <v>#VALUE!</v>
      </c>
      <c r="F9478">
        <v>9476</v>
      </c>
      <c r="G9478">
        <f t="shared" ca="1" si="186"/>
        <v>6.2215031339692577E-2</v>
      </c>
    </row>
    <row r="9479" spans="2:7" x14ac:dyDescent="0.2">
      <c r="B9479" s="149"/>
      <c r="C9479" s="61"/>
      <c r="D9479" t="e">
        <f t="shared" si="185"/>
        <v>#DIV/0!</v>
      </c>
      <c r="E9479" t="e">
        <f>Table2[[#This Row],[Return]]</f>
        <v>#VALUE!</v>
      </c>
      <c r="F9479">
        <v>9477</v>
      </c>
      <c r="G9479">
        <f t="shared" ca="1" si="186"/>
        <v>1.8532049065397221E-2</v>
      </c>
    </row>
    <row r="9480" spans="2:7" x14ac:dyDescent="0.2">
      <c r="B9480" s="149"/>
      <c r="C9480" s="61"/>
      <c r="D9480" t="e">
        <f t="shared" si="185"/>
        <v>#DIV/0!</v>
      </c>
      <c r="E9480" t="e">
        <f>Table2[[#This Row],[Return]]</f>
        <v>#VALUE!</v>
      </c>
      <c r="F9480">
        <v>9478</v>
      </c>
      <c r="G9480">
        <f t="shared" ca="1" si="186"/>
        <v>4.2416342671655331E-2</v>
      </c>
    </row>
    <row r="9481" spans="2:7" x14ac:dyDescent="0.2">
      <c r="B9481" s="149"/>
      <c r="C9481" s="61"/>
      <c r="D9481" t="e">
        <f t="shared" si="185"/>
        <v>#DIV/0!</v>
      </c>
      <c r="E9481" t="e">
        <f>Table2[[#This Row],[Return]]</f>
        <v>#VALUE!</v>
      </c>
      <c r="F9481">
        <v>9479</v>
      </c>
      <c r="G9481">
        <f t="shared" ca="1" si="186"/>
        <v>1.2806436261381395E-3</v>
      </c>
    </row>
    <row r="9482" spans="2:7" x14ac:dyDescent="0.2">
      <c r="B9482" s="149"/>
      <c r="C9482" s="61"/>
      <c r="D9482" t="e">
        <f t="shared" si="185"/>
        <v>#DIV/0!</v>
      </c>
      <c r="E9482" t="e">
        <f>Table2[[#This Row],[Return]]</f>
        <v>#VALUE!</v>
      </c>
      <c r="F9482">
        <v>9480</v>
      </c>
      <c r="G9482">
        <f t="shared" ca="1" si="186"/>
        <v>-9.9415261271064651E-3</v>
      </c>
    </row>
    <row r="9483" spans="2:7" x14ac:dyDescent="0.2">
      <c r="B9483" s="149"/>
      <c r="C9483" s="61"/>
      <c r="D9483" t="e">
        <f t="shared" si="185"/>
        <v>#DIV/0!</v>
      </c>
      <c r="E9483" t="e">
        <f>Table2[[#This Row],[Return]]</f>
        <v>#VALUE!</v>
      </c>
      <c r="F9483">
        <v>9481</v>
      </c>
      <c r="G9483">
        <f t="shared" ca="1" si="186"/>
        <v>7.242901042832986E-2</v>
      </c>
    </row>
    <row r="9484" spans="2:7" x14ac:dyDescent="0.2">
      <c r="B9484" s="149"/>
      <c r="C9484" s="61"/>
      <c r="D9484" t="e">
        <f t="shared" si="185"/>
        <v>#DIV/0!</v>
      </c>
      <c r="E9484" t="e">
        <f>Table2[[#This Row],[Return]]</f>
        <v>#VALUE!</v>
      </c>
      <c r="F9484">
        <v>9482</v>
      </c>
      <c r="G9484">
        <f t="shared" ca="1" si="186"/>
        <v>1.8647781942394671E-2</v>
      </c>
    </row>
    <row r="9485" spans="2:7" x14ac:dyDescent="0.2">
      <c r="B9485" s="149"/>
      <c r="C9485" s="61"/>
      <c r="D9485" t="e">
        <f t="shared" si="185"/>
        <v>#DIV/0!</v>
      </c>
      <c r="E9485" t="e">
        <f>Table2[[#This Row],[Return]]</f>
        <v>#VALUE!</v>
      </c>
      <c r="F9485">
        <v>9483</v>
      </c>
      <c r="G9485">
        <f t="shared" ca="1" si="186"/>
        <v>-3.5734824680535064E-2</v>
      </c>
    </row>
    <row r="9486" spans="2:7" x14ac:dyDescent="0.2">
      <c r="B9486" s="149"/>
      <c r="C9486" s="61"/>
      <c r="D9486" t="e">
        <f t="shared" si="185"/>
        <v>#DIV/0!</v>
      </c>
      <c r="E9486" t="e">
        <f>Table2[[#This Row],[Return]]</f>
        <v>#VALUE!</v>
      </c>
      <c r="F9486">
        <v>9484</v>
      </c>
      <c r="G9486">
        <f t="shared" ca="1" si="186"/>
        <v>-7.4027762828473731E-2</v>
      </c>
    </row>
    <row r="9487" spans="2:7" x14ac:dyDescent="0.2">
      <c r="B9487" s="149"/>
      <c r="C9487" s="61"/>
      <c r="D9487" t="e">
        <f t="shared" si="185"/>
        <v>#DIV/0!</v>
      </c>
      <c r="E9487" t="e">
        <f>Table2[[#This Row],[Return]]</f>
        <v>#VALUE!</v>
      </c>
      <c r="F9487">
        <v>9485</v>
      </c>
      <c r="G9487">
        <f t="shared" ca="1" si="186"/>
        <v>2.2345617921980008E-2</v>
      </c>
    </row>
    <row r="9488" spans="2:7" x14ac:dyDescent="0.2">
      <c r="B9488" s="149"/>
      <c r="C9488" s="61"/>
      <c r="D9488" t="e">
        <f t="shared" si="185"/>
        <v>#DIV/0!</v>
      </c>
      <c r="E9488" t="e">
        <f>Table2[[#This Row],[Return]]</f>
        <v>#VALUE!</v>
      </c>
      <c r="F9488">
        <v>9486</v>
      </c>
      <c r="G9488">
        <f t="shared" ca="1" si="186"/>
        <v>1.9874710594687373E-2</v>
      </c>
    </row>
    <row r="9489" spans="2:7" x14ac:dyDescent="0.2">
      <c r="B9489" s="149"/>
      <c r="C9489" s="61"/>
      <c r="D9489" t="e">
        <f t="shared" si="185"/>
        <v>#DIV/0!</v>
      </c>
      <c r="E9489" t="e">
        <f>Table2[[#This Row],[Return]]</f>
        <v>#VALUE!</v>
      </c>
      <c r="F9489">
        <v>9487</v>
      </c>
      <c r="G9489">
        <f t="shared" ca="1" si="186"/>
        <v>-3.293949570173843E-2</v>
      </c>
    </row>
    <row r="9490" spans="2:7" x14ac:dyDescent="0.2">
      <c r="B9490" s="149"/>
      <c r="C9490" s="61"/>
      <c r="D9490" t="e">
        <f t="shared" ref="D9490:D9553" si="187">(C9490-C9491)/C9491</f>
        <v>#DIV/0!</v>
      </c>
      <c r="E9490" t="e">
        <f>Table2[[#This Row],[Return]]</f>
        <v>#VALUE!</v>
      </c>
      <c r="F9490">
        <v>9488</v>
      </c>
      <c r="G9490">
        <f t="shared" ca="1" si="186"/>
        <v>-6.9723465425389847E-2</v>
      </c>
    </row>
    <row r="9491" spans="2:7" x14ac:dyDescent="0.2">
      <c r="B9491" s="149"/>
      <c r="C9491" s="61"/>
      <c r="D9491" t="e">
        <f t="shared" si="187"/>
        <v>#DIV/0!</v>
      </c>
      <c r="E9491" t="e">
        <f>Table2[[#This Row],[Return]]</f>
        <v>#VALUE!</v>
      </c>
      <c r="F9491">
        <v>9489</v>
      </c>
      <c r="G9491">
        <f t="shared" ca="1" si="186"/>
        <v>-2.8262314407162505E-2</v>
      </c>
    </row>
    <row r="9492" spans="2:7" x14ac:dyDescent="0.2">
      <c r="B9492" s="149"/>
      <c r="C9492" s="61"/>
      <c r="D9492" t="e">
        <f t="shared" si="187"/>
        <v>#DIV/0!</v>
      </c>
      <c r="E9492" t="e">
        <f>Table2[[#This Row],[Return]]</f>
        <v>#VALUE!</v>
      </c>
      <c r="F9492">
        <v>9490</v>
      </c>
      <c r="G9492">
        <f t="shared" ca="1" si="186"/>
        <v>-2.8825900820856547E-2</v>
      </c>
    </row>
    <row r="9493" spans="2:7" x14ac:dyDescent="0.2">
      <c r="B9493" s="149"/>
      <c r="C9493" s="61"/>
      <c r="D9493" t="e">
        <f t="shared" si="187"/>
        <v>#DIV/0!</v>
      </c>
      <c r="E9493" t="e">
        <f>Table2[[#This Row],[Return]]</f>
        <v>#VALUE!</v>
      </c>
      <c r="F9493">
        <v>9491</v>
      </c>
      <c r="G9493">
        <f t="shared" ca="1" si="186"/>
        <v>1.2000309358634843E-2</v>
      </c>
    </row>
    <row r="9494" spans="2:7" x14ac:dyDescent="0.2">
      <c r="B9494" s="149"/>
      <c r="C9494" s="61"/>
      <c r="D9494" t="e">
        <f t="shared" si="187"/>
        <v>#DIV/0!</v>
      </c>
      <c r="E9494" t="e">
        <f>Table2[[#This Row],[Return]]</f>
        <v>#VALUE!</v>
      </c>
      <c r="F9494">
        <v>9492</v>
      </c>
      <c r="G9494">
        <f t="shared" ca="1" si="186"/>
        <v>5.4458632931995349E-2</v>
      </c>
    </row>
    <row r="9495" spans="2:7" x14ac:dyDescent="0.2">
      <c r="B9495" s="149"/>
      <c r="C9495" s="61"/>
      <c r="D9495" t="e">
        <f t="shared" si="187"/>
        <v>#DIV/0!</v>
      </c>
      <c r="E9495" t="e">
        <f>Table2[[#This Row],[Return]]</f>
        <v>#VALUE!</v>
      </c>
      <c r="F9495">
        <v>9493</v>
      </c>
      <c r="G9495">
        <f t="shared" ca="1" si="186"/>
        <v>1.9454771734874397E-2</v>
      </c>
    </row>
    <row r="9496" spans="2:7" x14ac:dyDescent="0.2">
      <c r="B9496" s="149"/>
      <c r="C9496" s="61"/>
      <c r="D9496" t="e">
        <f t="shared" si="187"/>
        <v>#DIV/0!</v>
      </c>
      <c r="E9496" t="e">
        <f>Table2[[#This Row],[Return]]</f>
        <v>#VALUE!</v>
      </c>
      <c r="F9496">
        <v>9494</v>
      </c>
      <c r="G9496">
        <f t="shared" ca="1" si="186"/>
        <v>1.7458882615934371E-2</v>
      </c>
    </row>
    <row r="9497" spans="2:7" x14ac:dyDescent="0.2">
      <c r="B9497" s="149"/>
      <c r="C9497" s="61"/>
      <c r="D9497" t="e">
        <f t="shared" si="187"/>
        <v>#DIV/0!</v>
      </c>
      <c r="E9497" t="e">
        <f>Table2[[#This Row],[Return]]</f>
        <v>#VALUE!</v>
      </c>
      <c r="F9497">
        <v>9495</v>
      </c>
      <c r="G9497">
        <f t="shared" ca="1" si="186"/>
        <v>8.1829414766939647E-3</v>
      </c>
    </row>
    <row r="9498" spans="2:7" x14ac:dyDescent="0.2">
      <c r="B9498" s="149"/>
      <c r="C9498" s="61"/>
      <c r="D9498" t="e">
        <f t="shared" si="187"/>
        <v>#DIV/0!</v>
      </c>
      <c r="E9498" t="e">
        <f>Table2[[#This Row],[Return]]</f>
        <v>#VALUE!</v>
      </c>
      <c r="F9498">
        <v>9496</v>
      </c>
      <c r="G9498">
        <f t="shared" ca="1" si="186"/>
        <v>3.5945669235982344E-2</v>
      </c>
    </row>
    <row r="9499" spans="2:7" x14ac:dyDescent="0.2">
      <c r="B9499" s="149"/>
      <c r="C9499" s="61"/>
      <c r="D9499" t="e">
        <f t="shared" si="187"/>
        <v>#DIV/0!</v>
      </c>
      <c r="E9499" t="e">
        <f>Table2[[#This Row],[Return]]</f>
        <v>#VALUE!</v>
      </c>
      <c r="F9499">
        <v>9497</v>
      </c>
      <c r="G9499">
        <f t="shared" ca="1" si="186"/>
        <v>2.9924513080856398E-2</v>
      </c>
    </row>
    <row r="9500" spans="2:7" x14ac:dyDescent="0.2">
      <c r="B9500" s="149"/>
      <c r="C9500" s="61"/>
      <c r="D9500" t="e">
        <f t="shared" si="187"/>
        <v>#DIV/0!</v>
      </c>
      <c r="E9500" t="e">
        <f>Table2[[#This Row],[Return]]</f>
        <v>#VALUE!</v>
      </c>
      <c r="F9500">
        <v>9498</v>
      </c>
      <c r="G9500">
        <f t="shared" ca="1" si="186"/>
        <v>4.5514926472646064E-3</v>
      </c>
    </row>
    <row r="9501" spans="2:7" x14ac:dyDescent="0.2">
      <c r="B9501" s="149"/>
      <c r="C9501" s="61"/>
      <c r="D9501" t="e">
        <f t="shared" si="187"/>
        <v>#DIV/0!</v>
      </c>
      <c r="E9501" t="e">
        <f>Table2[[#This Row],[Return]]</f>
        <v>#VALUE!</v>
      </c>
      <c r="F9501">
        <v>9499</v>
      </c>
      <c r="G9501">
        <f t="shared" ca="1" si="186"/>
        <v>9.4669159870759446E-3</v>
      </c>
    </row>
    <row r="9502" spans="2:7" x14ac:dyDescent="0.2">
      <c r="B9502" s="149"/>
      <c r="C9502" s="61"/>
      <c r="D9502" t="e">
        <f t="shared" si="187"/>
        <v>#DIV/0!</v>
      </c>
      <c r="E9502" t="e">
        <f>Table2[[#This Row],[Return]]</f>
        <v>#VALUE!</v>
      </c>
      <c r="F9502">
        <v>9500</v>
      </c>
      <c r="G9502">
        <f t="shared" ca="1" si="186"/>
        <v>2.9537914863414404E-2</v>
      </c>
    </row>
    <row r="9503" spans="2:7" x14ac:dyDescent="0.2">
      <c r="B9503" s="149"/>
      <c r="C9503" s="61"/>
      <c r="D9503" t="e">
        <f t="shared" si="187"/>
        <v>#DIV/0!</v>
      </c>
      <c r="E9503" t="e">
        <f>Table2[[#This Row],[Return]]</f>
        <v>#VALUE!</v>
      </c>
      <c r="F9503">
        <v>9501</v>
      </c>
      <c r="G9503">
        <f t="shared" ca="1" si="186"/>
        <v>6.8945358040367222E-2</v>
      </c>
    </row>
    <row r="9504" spans="2:7" x14ac:dyDescent="0.2">
      <c r="B9504" s="149"/>
      <c r="C9504" s="61"/>
      <c r="D9504" t="e">
        <f t="shared" si="187"/>
        <v>#DIV/0!</v>
      </c>
      <c r="E9504" t="e">
        <f>Table2[[#This Row],[Return]]</f>
        <v>#VALUE!</v>
      </c>
      <c r="F9504">
        <v>9502</v>
      </c>
      <c r="G9504">
        <f t="shared" ca="1" si="186"/>
        <v>-3.0352484003822601E-2</v>
      </c>
    </row>
    <row r="9505" spans="2:7" x14ac:dyDescent="0.2">
      <c r="B9505" s="149"/>
      <c r="C9505" s="61"/>
      <c r="D9505" t="e">
        <f t="shared" si="187"/>
        <v>#DIV/0!</v>
      </c>
      <c r="E9505" t="e">
        <f>Table2[[#This Row],[Return]]</f>
        <v>#VALUE!</v>
      </c>
      <c r="F9505">
        <v>9503</v>
      </c>
      <c r="G9505">
        <f t="shared" ca="1" si="186"/>
        <v>-2.9611146855469707E-2</v>
      </c>
    </row>
    <row r="9506" spans="2:7" x14ac:dyDescent="0.2">
      <c r="B9506" s="149"/>
      <c r="C9506" s="61"/>
      <c r="D9506" t="e">
        <f t="shared" si="187"/>
        <v>#DIV/0!</v>
      </c>
      <c r="E9506" t="e">
        <f>Table2[[#This Row],[Return]]</f>
        <v>#VALUE!</v>
      </c>
      <c r="F9506">
        <v>9504</v>
      </c>
      <c r="G9506">
        <f t="shared" ca="1" si="186"/>
        <v>4.6820680476202178E-2</v>
      </c>
    </row>
    <row r="9507" spans="2:7" x14ac:dyDescent="0.2">
      <c r="B9507" s="149"/>
      <c r="C9507" s="61"/>
      <c r="D9507" t="e">
        <f t="shared" si="187"/>
        <v>#DIV/0!</v>
      </c>
      <c r="E9507" t="e">
        <f>Table2[[#This Row],[Return]]</f>
        <v>#VALUE!</v>
      </c>
      <c r="F9507">
        <v>9505</v>
      </c>
      <c r="G9507">
        <f t="shared" ca="1" si="186"/>
        <v>5.9364784938437552E-3</v>
      </c>
    </row>
    <row r="9508" spans="2:7" x14ac:dyDescent="0.2">
      <c r="B9508" s="149"/>
      <c r="C9508" s="61"/>
      <c r="D9508" t="e">
        <f t="shared" si="187"/>
        <v>#DIV/0!</v>
      </c>
      <c r="E9508" t="e">
        <f>Table2[[#This Row],[Return]]</f>
        <v>#VALUE!</v>
      </c>
      <c r="F9508">
        <v>9506</v>
      </c>
      <c r="G9508">
        <f t="shared" ca="1" si="186"/>
        <v>5.0128379173588221E-2</v>
      </c>
    </row>
    <row r="9509" spans="2:7" x14ac:dyDescent="0.2">
      <c r="B9509" s="149"/>
      <c r="C9509" s="61"/>
      <c r="D9509" t="e">
        <f t="shared" si="187"/>
        <v>#DIV/0!</v>
      </c>
      <c r="E9509" t="e">
        <f>Table2[[#This Row],[Return]]</f>
        <v>#VALUE!</v>
      </c>
      <c r="F9509">
        <v>9507</v>
      </c>
      <c r="G9509">
        <f t="shared" ca="1" si="186"/>
        <v>-2.2034197273015279E-2</v>
      </c>
    </row>
    <row r="9510" spans="2:7" x14ac:dyDescent="0.2">
      <c r="B9510" s="149"/>
      <c r="C9510" s="61"/>
      <c r="D9510" t="e">
        <f t="shared" si="187"/>
        <v>#DIV/0!</v>
      </c>
      <c r="E9510" t="e">
        <f>Table2[[#This Row],[Return]]</f>
        <v>#VALUE!</v>
      </c>
      <c r="F9510">
        <v>9508</v>
      </c>
      <c r="G9510">
        <f t="shared" ca="1" si="186"/>
        <v>-2.1420387478460798E-2</v>
      </c>
    </row>
    <row r="9511" spans="2:7" x14ac:dyDescent="0.2">
      <c r="B9511" s="149"/>
      <c r="C9511" s="61"/>
      <c r="D9511" t="e">
        <f t="shared" si="187"/>
        <v>#DIV/0!</v>
      </c>
      <c r="E9511" t="e">
        <f>Table2[[#This Row],[Return]]</f>
        <v>#VALUE!</v>
      </c>
      <c r="F9511">
        <v>9509</v>
      </c>
      <c r="G9511">
        <f t="shared" ca="1" si="186"/>
        <v>2.5202689658030797E-2</v>
      </c>
    </row>
    <row r="9512" spans="2:7" x14ac:dyDescent="0.2">
      <c r="B9512" s="149"/>
      <c r="C9512" s="61"/>
      <c r="D9512" t="e">
        <f t="shared" si="187"/>
        <v>#DIV/0!</v>
      </c>
      <c r="E9512" t="e">
        <f>Table2[[#This Row],[Return]]</f>
        <v>#VALUE!</v>
      </c>
      <c r="F9512">
        <v>9510</v>
      </c>
      <c r="G9512">
        <f t="shared" ca="1" si="186"/>
        <v>-5.4574706311093492E-2</v>
      </c>
    </row>
    <row r="9513" spans="2:7" x14ac:dyDescent="0.2">
      <c r="B9513" s="149"/>
      <c r="C9513" s="61"/>
      <c r="D9513" t="e">
        <f t="shared" si="187"/>
        <v>#DIV/0!</v>
      </c>
      <c r="E9513" t="e">
        <f>Table2[[#This Row],[Return]]</f>
        <v>#VALUE!</v>
      </c>
      <c r="F9513">
        <v>9511</v>
      </c>
      <c r="G9513">
        <f t="shared" ca="1" si="186"/>
        <v>1.3386399206692766E-2</v>
      </c>
    </row>
    <row r="9514" spans="2:7" x14ac:dyDescent="0.2">
      <c r="B9514" s="149"/>
      <c r="C9514" s="61"/>
      <c r="D9514" t="e">
        <f t="shared" si="187"/>
        <v>#DIV/0!</v>
      </c>
      <c r="E9514" t="e">
        <f>Table2[[#This Row],[Return]]</f>
        <v>#VALUE!</v>
      </c>
      <c r="F9514">
        <v>9512</v>
      </c>
      <c r="G9514">
        <f t="shared" ca="1" si="186"/>
        <v>-2.8490772639328435E-2</v>
      </c>
    </row>
    <row r="9515" spans="2:7" x14ac:dyDescent="0.2">
      <c r="B9515" s="149"/>
      <c r="C9515" s="61"/>
      <c r="D9515" t="e">
        <f t="shared" si="187"/>
        <v>#DIV/0!</v>
      </c>
      <c r="E9515" t="e">
        <f>Table2[[#This Row],[Return]]</f>
        <v>#VALUE!</v>
      </c>
      <c r="F9515">
        <v>9513</v>
      </c>
      <c r="G9515">
        <f t="shared" ca="1" si="186"/>
        <v>-1.6392481907983935E-2</v>
      </c>
    </row>
    <row r="9516" spans="2:7" x14ac:dyDescent="0.2">
      <c r="B9516" s="149"/>
      <c r="C9516" s="61"/>
      <c r="D9516" t="e">
        <f t="shared" si="187"/>
        <v>#DIV/0!</v>
      </c>
      <c r="E9516" t="e">
        <f>Table2[[#This Row],[Return]]</f>
        <v>#VALUE!</v>
      </c>
      <c r="F9516">
        <v>9514</v>
      </c>
      <c r="G9516">
        <f t="shared" ca="1" si="186"/>
        <v>-2.6710015765060496E-3</v>
      </c>
    </row>
    <row r="9517" spans="2:7" x14ac:dyDescent="0.2">
      <c r="B9517" s="149"/>
      <c r="C9517" s="61"/>
      <c r="D9517" t="e">
        <f t="shared" si="187"/>
        <v>#DIV/0!</v>
      </c>
      <c r="E9517" t="e">
        <f>Table2[[#This Row],[Return]]</f>
        <v>#VALUE!</v>
      </c>
      <c r="F9517">
        <v>9515</v>
      </c>
      <c r="G9517">
        <f t="shared" ca="1" si="186"/>
        <v>6.8341759700706864E-4</v>
      </c>
    </row>
    <row r="9518" spans="2:7" x14ac:dyDescent="0.2">
      <c r="B9518" s="149"/>
      <c r="C9518" s="61"/>
      <c r="D9518" t="e">
        <f t="shared" si="187"/>
        <v>#DIV/0!</v>
      </c>
      <c r="E9518" t="e">
        <f>Table2[[#This Row],[Return]]</f>
        <v>#VALUE!</v>
      </c>
      <c r="F9518">
        <v>9516</v>
      </c>
      <c r="G9518">
        <f t="shared" ca="1" si="186"/>
        <v>7.8004331237285895E-2</v>
      </c>
    </row>
    <row r="9519" spans="2:7" x14ac:dyDescent="0.2">
      <c r="B9519" s="149"/>
      <c r="C9519" s="61"/>
      <c r="D9519" t="e">
        <f t="shared" si="187"/>
        <v>#DIV/0!</v>
      </c>
      <c r="E9519" t="e">
        <f>Table2[[#This Row],[Return]]</f>
        <v>#VALUE!</v>
      </c>
      <c r="F9519">
        <v>9517</v>
      </c>
      <c r="G9519">
        <f t="shared" ca="1" si="186"/>
        <v>-6.8034555356337179E-2</v>
      </c>
    </row>
    <row r="9520" spans="2:7" x14ac:dyDescent="0.2">
      <c r="B9520" s="149"/>
      <c r="C9520" s="61"/>
      <c r="D9520" t="e">
        <f t="shared" si="187"/>
        <v>#DIV/0!</v>
      </c>
      <c r="E9520" t="e">
        <f>Table2[[#This Row],[Return]]</f>
        <v>#VALUE!</v>
      </c>
      <c r="F9520">
        <v>9518</v>
      </c>
      <c r="G9520">
        <f t="shared" ca="1" si="186"/>
        <v>3.444727360868538E-2</v>
      </c>
    </row>
    <row r="9521" spans="2:7" x14ac:dyDescent="0.2">
      <c r="B9521" s="149"/>
      <c r="C9521" s="61"/>
      <c r="D9521" t="e">
        <f t="shared" si="187"/>
        <v>#DIV/0!</v>
      </c>
      <c r="E9521" t="e">
        <f>Table2[[#This Row],[Return]]</f>
        <v>#VALUE!</v>
      </c>
      <c r="F9521">
        <v>9519</v>
      </c>
      <c r="G9521">
        <f t="shared" ca="1" si="186"/>
        <v>-1.0760942451219183E-2</v>
      </c>
    </row>
    <row r="9522" spans="2:7" x14ac:dyDescent="0.2">
      <c r="B9522" s="149"/>
      <c r="C9522" s="61"/>
      <c r="D9522" t="e">
        <f t="shared" si="187"/>
        <v>#DIV/0!</v>
      </c>
      <c r="E9522" t="e">
        <f>Table2[[#This Row],[Return]]</f>
        <v>#VALUE!</v>
      </c>
      <c r="F9522">
        <v>9520</v>
      </c>
      <c r="G9522">
        <f t="shared" ca="1" si="186"/>
        <v>5.5963745602349305E-2</v>
      </c>
    </row>
    <row r="9523" spans="2:7" x14ac:dyDescent="0.2">
      <c r="B9523" s="149"/>
      <c r="C9523" s="61"/>
      <c r="D9523" t="e">
        <f t="shared" si="187"/>
        <v>#DIV/0!</v>
      </c>
      <c r="E9523" t="e">
        <f>Table2[[#This Row],[Return]]</f>
        <v>#VALUE!</v>
      </c>
      <c r="F9523">
        <v>9521</v>
      </c>
      <c r="G9523">
        <f t="shared" ca="1" si="186"/>
        <v>1.8917161358437226E-2</v>
      </c>
    </row>
    <row r="9524" spans="2:7" x14ac:dyDescent="0.2">
      <c r="B9524" s="149"/>
      <c r="C9524" s="61"/>
      <c r="D9524" t="e">
        <f t="shared" si="187"/>
        <v>#DIV/0!</v>
      </c>
      <c r="E9524" t="e">
        <f>Table2[[#This Row],[Return]]</f>
        <v>#VALUE!</v>
      </c>
      <c r="F9524">
        <v>9522</v>
      </c>
      <c r="G9524">
        <f t="shared" ca="1" si="186"/>
        <v>4.2673786636748069E-2</v>
      </c>
    </row>
    <row r="9525" spans="2:7" x14ac:dyDescent="0.2">
      <c r="B9525" s="149"/>
      <c r="C9525" s="61"/>
      <c r="D9525" t="e">
        <f t="shared" si="187"/>
        <v>#DIV/0!</v>
      </c>
      <c r="E9525" t="e">
        <f>Table2[[#This Row],[Return]]</f>
        <v>#VALUE!</v>
      </c>
      <c r="F9525">
        <v>9523</v>
      </c>
      <c r="G9525">
        <f t="shared" ca="1" si="186"/>
        <v>-8.6986635088898596E-3</v>
      </c>
    </row>
    <row r="9526" spans="2:7" x14ac:dyDescent="0.2">
      <c r="B9526" s="149"/>
      <c r="C9526" s="61"/>
      <c r="D9526" t="e">
        <f t="shared" si="187"/>
        <v>#DIV/0!</v>
      </c>
      <c r="E9526" t="e">
        <f>Table2[[#This Row],[Return]]</f>
        <v>#VALUE!</v>
      </c>
      <c r="F9526">
        <v>9524</v>
      </c>
      <c r="G9526">
        <f t="shared" ca="1" si="186"/>
        <v>4.7841841411439288E-2</v>
      </c>
    </row>
    <row r="9527" spans="2:7" x14ac:dyDescent="0.2">
      <c r="B9527" s="149"/>
      <c r="C9527" s="61"/>
      <c r="D9527" t="e">
        <f t="shared" si="187"/>
        <v>#DIV/0!</v>
      </c>
      <c r="E9527" t="e">
        <f>Table2[[#This Row],[Return]]</f>
        <v>#VALUE!</v>
      </c>
      <c r="F9527">
        <v>9525</v>
      </c>
      <c r="G9527">
        <f t="shared" ca="1" si="186"/>
        <v>-5.8653908131040405E-2</v>
      </c>
    </row>
    <row r="9528" spans="2:7" x14ac:dyDescent="0.2">
      <c r="B9528" s="149"/>
      <c r="C9528" s="61"/>
      <c r="D9528" t="e">
        <f t="shared" si="187"/>
        <v>#DIV/0!</v>
      </c>
      <c r="E9528" t="e">
        <f>Table2[[#This Row],[Return]]</f>
        <v>#VALUE!</v>
      </c>
      <c r="F9528">
        <v>9526</v>
      </c>
      <c r="G9528">
        <f t="shared" ca="1" si="186"/>
        <v>1.6839948101962164E-3</v>
      </c>
    </row>
    <row r="9529" spans="2:7" x14ac:dyDescent="0.2">
      <c r="B9529" s="149"/>
      <c r="C9529" s="61"/>
      <c r="D9529" t="e">
        <f t="shared" si="187"/>
        <v>#DIV/0!</v>
      </c>
      <c r="E9529" t="e">
        <f>Table2[[#This Row],[Return]]</f>
        <v>#VALUE!</v>
      </c>
      <c r="F9529">
        <v>9527</v>
      </c>
      <c r="G9529">
        <f t="shared" ca="1" si="186"/>
        <v>2.3912392246322516E-2</v>
      </c>
    </row>
    <row r="9530" spans="2:7" x14ac:dyDescent="0.2">
      <c r="B9530" s="149"/>
      <c r="C9530" s="61"/>
      <c r="D9530" t="e">
        <f t="shared" si="187"/>
        <v>#DIV/0!</v>
      </c>
      <c r="E9530" t="e">
        <f>Table2[[#This Row],[Return]]</f>
        <v>#VALUE!</v>
      </c>
      <c r="F9530">
        <v>9528</v>
      </c>
      <c r="G9530">
        <f t="shared" ca="1" si="186"/>
        <v>-4.9661814929764597E-2</v>
      </c>
    </row>
    <row r="9531" spans="2:7" x14ac:dyDescent="0.2">
      <c r="B9531" s="149"/>
      <c r="C9531" s="61"/>
      <c r="D9531" t="e">
        <f t="shared" si="187"/>
        <v>#DIV/0!</v>
      </c>
      <c r="E9531" t="e">
        <f>Table2[[#This Row],[Return]]</f>
        <v>#VALUE!</v>
      </c>
      <c r="F9531">
        <v>9529</v>
      </c>
      <c r="G9531">
        <f t="shared" ca="1" si="186"/>
        <v>-6.7415186305564673E-2</v>
      </c>
    </row>
    <row r="9532" spans="2:7" x14ac:dyDescent="0.2">
      <c r="B9532" s="149"/>
      <c r="C9532" s="61"/>
      <c r="D9532" t="e">
        <f t="shared" si="187"/>
        <v>#DIV/0!</v>
      </c>
      <c r="E9532" t="e">
        <f>Table2[[#This Row],[Return]]</f>
        <v>#VALUE!</v>
      </c>
      <c r="F9532">
        <v>9530</v>
      </c>
      <c r="G9532">
        <f t="shared" ca="1" si="186"/>
        <v>-3.4596169999189894E-2</v>
      </c>
    </row>
    <row r="9533" spans="2:7" x14ac:dyDescent="0.2">
      <c r="B9533" s="149"/>
      <c r="C9533" s="61"/>
      <c r="D9533" t="e">
        <f t="shared" si="187"/>
        <v>#DIV/0!</v>
      </c>
      <c r="E9533" t="e">
        <f>Table2[[#This Row],[Return]]</f>
        <v>#VALUE!</v>
      </c>
      <c r="F9533">
        <v>9531</v>
      </c>
      <c r="G9533">
        <f t="shared" ca="1" si="186"/>
        <v>-2.1082225533535139E-2</v>
      </c>
    </row>
    <row r="9534" spans="2:7" x14ac:dyDescent="0.2">
      <c r="B9534" s="149"/>
      <c r="C9534" s="61"/>
      <c r="D9534" t="e">
        <f t="shared" si="187"/>
        <v>#DIV/0!</v>
      </c>
      <c r="E9534" t="e">
        <f>Table2[[#This Row],[Return]]</f>
        <v>#VALUE!</v>
      </c>
      <c r="F9534">
        <v>9532</v>
      </c>
      <c r="G9534">
        <f t="shared" ca="1" si="186"/>
        <v>3.4031497379480261E-2</v>
      </c>
    </row>
    <row r="9535" spans="2:7" x14ac:dyDescent="0.2">
      <c r="B9535" s="149"/>
      <c r="C9535" s="61"/>
      <c r="D9535" t="e">
        <f t="shared" si="187"/>
        <v>#DIV/0!</v>
      </c>
      <c r="E9535" t="e">
        <f>Table2[[#This Row],[Return]]</f>
        <v>#VALUE!</v>
      </c>
      <c r="F9535">
        <v>9533</v>
      </c>
      <c r="G9535">
        <f t="shared" ca="1" si="186"/>
        <v>-6.4200712465066288E-3</v>
      </c>
    </row>
    <row r="9536" spans="2:7" x14ac:dyDescent="0.2">
      <c r="B9536" s="149"/>
      <c r="C9536" s="61"/>
      <c r="D9536" t="e">
        <f t="shared" si="187"/>
        <v>#DIV/0!</v>
      </c>
      <c r="E9536" t="e">
        <f>Table2[[#This Row],[Return]]</f>
        <v>#VALUE!</v>
      </c>
      <c r="F9536">
        <v>9534</v>
      </c>
      <c r="G9536">
        <f t="shared" ca="1" si="186"/>
        <v>1.4585926274336296E-2</v>
      </c>
    </row>
    <row r="9537" spans="2:7" x14ac:dyDescent="0.2">
      <c r="B9537" s="149"/>
      <c r="C9537" s="61"/>
      <c r="D9537" t="e">
        <f t="shared" si="187"/>
        <v>#DIV/0!</v>
      </c>
      <c r="E9537" t="e">
        <f>Table2[[#This Row],[Return]]</f>
        <v>#VALUE!</v>
      </c>
      <c r="F9537">
        <v>9535</v>
      </c>
      <c r="G9537">
        <f t="shared" ca="1" si="186"/>
        <v>-2.1397377871624663E-2</v>
      </c>
    </row>
    <row r="9538" spans="2:7" x14ac:dyDescent="0.2">
      <c r="B9538" s="149"/>
      <c r="C9538" s="61"/>
      <c r="D9538" t="e">
        <f t="shared" si="187"/>
        <v>#DIV/0!</v>
      </c>
      <c r="E9538" t="e">
        <f>Table2[[#This Row],[Return]]</f>
        <v>#VALUE!</v>
      </c>
      <c r="F9538">
        <v>9536</v>
      </c>
      <c r="G9538">
        <f t="shared" ca="1" si="186"/>
        <v>-8.8653098839664268E-2</v>
      </c>
    </row>
    <row r="9539" spans="2:7" x14ac:dyDescent="0.2">
      <c r="B9539" s="149"/>
      <c r="C9539" s="61"/>
      <c r="D9539" t="e">
        <f t="shared" si="187"/>
        <v>#DIV/0!</v>
      </c>
      <c r="E9539" t="e">
        <f>Table2[[#This Row],[Return]]</f>
        <v>#VALUE!</v>
      </c>
      <c r="F9539">
        <v>9537</v>
      </c>
      <c r="G9539">
        <f t="shared" ref="G9539:G9602" ca="1" si="188">_xlfn.NORM.INV(RAND(),$N$5,$N$6)</f>
        <v>-1.6180609501221674E-2</v>
      </c>
    </row>
    <row r="9540" spans="2:7" x14ac:dyDescent="0.2">
      <c r="B9540" s="149"/>
      <c r="C9540" s="61"/>
      <c r="D9540" t="e">
        <f t="shared" si="187"/>
        <v>#DIV/0!</v>
      </c>
      <c r="E9540" t="e">
        <f>Table2[[#This Row],[Return]]</f>
        <v>#VALUE!</v>
      </c>
      <c r="F9540">
        <v>9538</v>
      </c>
      <c r="G9540">
        <f t="shared" ca="1" si="188"/>
        <v>1.1082500249760107E-3</v>
      </c>
    </row>
    <row r="9541" spans="2:7" x14ac:dyDescent="0.2">
      <c r="B9541" s="149"/>
      <c r="C9541" s="61"/>
      <c r="D9541" t="e">
        <f t="shared" si="187"/>
        <v>#DIV/0!</v>
      </c>
      <c r="E9541" t="e">
        <f>Table2[[#This Row],[Return]]</f>
        <v>#VALUE!</v>
      </c>
      <c r="F9541">
        <v>9539</v>
      </c>
      <c r="G9541">
        <f t="shared" ca="1" si="188"/>
        <v>-4.5291611958105191E-4</v>
      </c>
    </row>
    <row r="9542" spans="2:7" x14ac:dyDescent="0.2">
      <c r="B9542" s="149"/>
      <c r="C9542" s="61"/>
      <c r="D9542" t="e">
        <f t="shared" si="187"/>
        <v>#DIV/0!</v>
      </c>
      <c r="E9542" t="e">
        <f>Table2[[#This Row],[Return]]</f>
        <v>#VALUE!</v>
      </c>
      <c r="F9542">
        <v>9540</v>
      </c>
      <c r="G9542">
        <f t="shared" ca="1" si="188"/>
        <v>2.0562760249602786E-2</v>
      </c>
    </row>
    <row r="9543" spans="2:7" x14ac:dyDescent="0.2">
      <c r="B9543" s="149"/>
      <c r="C9543" s="61"/>
      <c r="D9543" t="e">
        <f t="shared" si="187"/>
        <v>#DIV/0!</v>
      </c>
      <c r="E9543" t="e">
        <f>Table2[[#This Row],[Return]]</f>
        <v>#VALUE!</v>
      </c>
      <c r="F9543">
        <v>9541</v>
      </c>
      <c r="G9543">
        <f t="shared" ca="1" si="188"/>
        <v>4.4610656432210335E-2</v>
      </c>
    </row>
    <row r="9544" spans="2:7" x14ac:dyDescent="0.2">
      <c r="B9544" s="149"/>
      <c r="C9544" s="61"/>
      <c r="D9544" t="e">
        <f t="shared" si="187"/>
        <v>#DIV/0!</v>
      </c>
      <c r="E9544" t="e">
        <f>Table2[[#This Row],[Return]]</f>
        <v>#VALUE!</v>
      </c>
      <c r="F9544">
        <v>9542</v>
      </c>
      <c r="G9544">
        <f t="shared" ca="1" si="188"/>
        <v>3.5875804817710168E-2</v>
      </c>
    </row>
    <row r="9545" spans="2:7" x14ac:dyDescent="0.2">
      <c r="B9545" s="149"/>
      <c r="C9545" s="61"/>
      <c r="D9545" t="e">
        <f t="shared" si="187"/>
        <v>#DIV/0!</v>
      </c>
      <c r="E9545" t="e">
        <f>Table2[[#This Row],[Return]]</f>
        <v>#VALUE!</v>
      </c>
      <c r="F9545">
        <v>9543</v>
      </c>
      <c r="G9545">
        <f t="shared" ca="1" si="188"/>
        <v>2.4550394860479517E-2</v>
      </c>
    </row>
    <row r="9546" spans="2:7" x14ac:dyDescent="0.2">
      <c r="B9546" s="149"/>
      <c r="C9546" s="61"/>
      <c r="D9546" t="e">
        <f t="shared" si="187"/>
        <v>#DIV/0!</v>
      </c>
      <c r="E9546" t="e">
        <f>Table2[[#This Row],[Return]]</f>
        <v>#VALUE!</v>
      </c>
      <c r="F9546">
        <v>9544</v>
      </c>
      <c r="G9546">
        <f t="shared" ca="1" si="188"/>
        <v>2.7630639401464038E-2</v>
      </c>
    </row>
    <row r="9547" spans="2:7" x14ac:dyDescent="0.2">
      <c r="B9547" s="149"/>
      <c r="C9547" s="61"/>
      <c r="D9547" t="e">
        <f t="shared" si="187"/>
        <v>#DIV/0!</v>
      </c>
      <c r="E9547" t="e">
        <f>Table2[[#This Row],[Return]]</f>
        <v>#VALUE!</v>
      </c>
      <c r="F9547">
        <v>9545</v>
      </c>
      <c r="G9547">
        <f t="shared" ca="1" si="188"/>
        <v>-2.4524597824384198E-2</v>
      </c>
    </row>
    <row r="9548" spans="2:7" x14ac:dyDescent="0.2">
      <c r="B9548" s="149"/>
      <c r="C9548" s="61"/>
      <c r="D9548" t="e">
        <f t="shared" si="187"/>
        <v>#DIV/0!</v>
      </c>
      <c r="E9548" t="e">
        <f>Table2[[#This Row],[Return]]</f>
        <v>#VALUE!</v>
      </c>
      <c r="F9548">
        <v>9546</v>
      </c>
      <c r="G9548">
        <f t="shared" ca="1" si="188"/>
        <v>-5.4261328407396267E-2</v>
      </c>
    </row>
    <row r="9549" spans="2:7" x14ac:dyDescent="0.2">
      <c r="B9549" s="149"/>
      <c r="C9549" s="61"/>
      <c r="D9549" t="e">
        <f t="shared" si="187"/>
        <v>#DIV/0!</v>
      </c>
      <c r="E9549" t="e">
        <f>Table2[[#This Row],[Return]]</f>
        <v>#VALUE!</v>
      </c>
      <c r="F9549">
        <v>9547</v>
      </c>
      <c r="G9549">
        <f t="shared" ca="1" si="188"/>
        <v>3.6776541393237751E-2</v>
      </c>
    </row>
    <row r="9550" spans="2:7" x14ac:dyDescent="0.2">
      <c r="B9550" s="149"/>
      <c r="C9550" s="61"/>
      <c r="D9550" t="e">
        <f t="shared" si="187"/>
        <v>#DIV/0!</v>
      </c>
      <c r="E9550" t="e">
        <f>Table2[[#This Row],[Return]]</f>
        <v>#VALUE!</v>
      </c>
      <c r="F9550">
        <v>9548</v>
      </c>
      <c r="G9550">
        <f t="shared" ca="1" si="188"/>
        <v>3.3337624675292263E-2</v>
      </c>
    </row>
    <row r="9551" spans="2:7" x14ac:dyDescent="0.2">
      <c r="B9551" s="149"/>
      <c r="C9551" s="61"/>
      <c r="D9551" t="e">
        <f t="shared" si="187"/>
        <v>#DIV/0!</v>
      </c>
      <c r="E9551" t="e">
        <f>Table2[[#This Row],[Return]]</f>
        <v>#VALUE!</v>
      </c>
      <c r="F9551">
        <v>9549</v>
      </c>
      <c r="G9551">
        <f t="shared" ca="1" si="188"/>
        <v>-1.9099041233866989E-2</v>
      </c>
    </row>
    <row r="9552" spans="2:7" x14ac:dyDescent="0.2">
      <c r="B9552" s="149"/>
      <c r="C9552" s="61"/>
      <c r="D9552" t="e">
        <f t="shared" si="187"/>
        <v>#DIV/0!</v>
      </c>
      <c r="E9552" t="e">
        <f>Table2[[#This Row],[Return]]</f>
        <v>#VALUE!</v>
      </c>
      <c r="F9552">
        <v>9550</v>
      </c>
      <c r="G9552">
        <f t="shared" ca="1" si="188"/>
        <v>-1.4545372440048247E-2</v>
      </c>
    </row>
    <row r="9553" spans="2:7" x14ac:dyDescent="0.2">
      <c r="B9553" s="149"/>
      <c r="C9553" s="61"/>
      <c r="D9553" t="e">
        <f t="shared" si="187"/>
        <v>#DIV/0!</v>
      </c>
      <c r="E9553" t="e">
        <f>Table2[[#This Row],[Return]]</f>
        <v>#VALUE!</v>
      </c>
      <c r="F9553">
        <v>9551</v>
      </c>
      <c r="G9553">
        <f t="shared" ca="1" si="188"/>
        <v>-5.3511079831316408E-2</v>
      </c>
    </row>
    <row r="9554" spans="2:7" x14ac:dyDescent="0.2">
      <c r="B9554" s="149"/>
      <c r="C9554" s="61"/>
      <c r="D9554" t="e">
        <f t="shared" ref="D9554:D9617" si="189">(C9554-C9555)/C9555</f>
        <v>#DIV/0!</v>
      </c>
      <c r="E9554" t="e">
        <f>Table2[[#This Row],[Return]]</f>
        <v>#VALUE!</v>
      </c>
      <c r="F9554">
        <v>9552</v>
      </c>
      <c r="G9554">
        <f t="shared" ca="1" si="188"/>
        <v>2.3427678680518187E-2</v>
      </c>
    </row>
    <row r="9555" spans="2:7" x14ac:dyDescent="0.2">
      <c r="B9555" s="149"/>
      <c r="C9555" s="61"/>
      <c r="D9555" t="e">
        <f t="shared" si="189"/>
        <v>#DIV/0!</v>
      </c>
      <c r="E9555" t="e">
        <f>Table2[[#This Row],[Return]]</f>
        <v>#VALUE!</v>
      </c>
      <c r="F9555">
        <v>9553</v>
      </c>
      <c r="G9555">
        <f t="shared" ca="1" si="188"/>
        <v>2.7507861178180118E-2</v>
      </c>
    </row>
    <row r="9556" spans="2:7" x14ac:dyDescent="0.2">
      <c r="B9556" s="149"/>
      <c r="C9556" s="61"/>
      <c r="D9556" t="e">
        <f t="shared" si="189"/>
        <v>#DIV/0!</v>
      </c>
      <c r="E9556" t="e">
        <f>Table2[[#This Row],[Return]]</f>
        <v>#VALUE!</v>
      </c>
      <c r="F9556">
        <v>9554</v>
      </c>
      <c r="G9556">
        <f t="shared" ca="1" si="188"/>
        <v>1.2577342946045681E-3</v>
      </c>
    </row>
    <row r="9557" spans="2:7" x14ac:dyDescent="0.2">
      <c r="B9557" s="149"/>
      <c r="C9557" s="61"/>
      <c r="D9557" t="e">
        <f t="shared" si="189"/>
        <v>#DIV/0!</v>
      </c>
      <c r="E9557" t="e">
        <f>Table2[[#This Row],[Return]]</f>
        <v>#VALUE!</v>
      </c>
      <c r="F9557">
        <v>9555</v>
      </c>
      <c r="G9557">
        <f t="shared" ca="1" si="188"/>
        <v>-4.8300448256823753E-3</v>
      </c>
    </row>
    <row r="9558" spans="2:7" x14ac:dyDescent="0.2">
      <c r="B9558" s="149"/>
      <c r="C9558" s="61"/>
      <c r="D9558" t="e">
        <f t="shared" si="189"/>
        <v>#DIV/0!</v>
      </c>
      <c r="E9558" t="e">
        <f>Table2[[#This Row],[Return]]</f>
        <v>#VALUE!</v>
      </c>
      <c r="F9558">
        <v>9556</v>
      </c>
      <c r="G9558">
        <f t="shared" ca="1" si="188"/>
        <v>4.4984600694304232E-2</v>
      </c>
    </row>
    <row r="9559" spans="2:7" x14ac:dyDescent="0.2">
      <c r="B9559" s="149"/>
      <c r="C9559" s="61"/>
      <c r="D9559" t="e">
        <f t="shared" si="189"/>
        <v>#DIV/0!</v>
      </c>
      <c r="E9559" t="e">
        <f>Table2[[#This Row],[Return]]</f>
        <v>#VALUE!</v>
      </c>
      <c r="F9559">
        <v>9557</v>
      </c>
      <c r="G9559">
        <f t="shared" ca="1" si="188"/>
        <v>-3.0536516729545257E-2</v>
      </c>
    </row>
    <row r="9560" spans="2:7" x14ac:dyDescent="0.2">
      <c r="B9560" s="149"/>
      <c r="C9560" s="61"/>
      <c r="D9560" t="e">
        <f t="shared" si="189"/>
        <v>#DIV/0!</v>
      </c>
      <c r="E9560" t="e">
        <f>Table2[[#This Row],[Return]]</f>
        <v>#VALUE!</v>
      </c>
      <c r="F9560">
        <v>9558</v>
      </c>
      <c r="G9560">
        <f t="shared" ca="1" si="188"/>
        <v>-2.8146685303409743E-2</v>
      </c>
    </row>
    <row r="9561" spans="2:7" x14ac:dyDescent="0.2">
      <c r="B9561" s="149"/>
      <c r="C9561" s="61"/>
      <c r="D9561" t="e">
        <f t="shared" si="189"/>
        <v>#DIV/0!</v>
      </c>
      <c r="E9561" t="e">
        <f>Table2[[#This Row],[Return]]</f>
        <v>#VALUE!</v>
      </c>
      <c r="F9561">
        <v>9559</v>
      </c>
      <c r="G9561">
        <f t="shared" ca="1" si="188"/>
        <v>-1.4959691809314831E-2</v>
      </c>
    </row>
    <row r="9562" spans="2:7" x14ac:dyDescent="0.2">
      <c r="B9562" s="149"/>
      <c r="C9562" s="61"/>
      <c r="D9562" t="e">
        <f t="shared" si="189"/>
        <v>#DIV/0!</v>
      </c>
      <c r="E9562" t="e">
        <f>Table2[[#This Row],[Return]]</f>
        <v>#VALUE!</v>
      </c>
      <c r="F9562">
        <v>9560</v>
      </c>
      <c r="G9562">
        <f t="shared" ca="1" si="188"/>
        <v>3.0205742795877146E-2</v>
      </c>
    </row>
    <row r="9563" spans="2:7" x14ac:dyDescent="0.2">
      <c r="B9563" s="149"/>
      <c r="C9563" s="61"/>
      <c r="D9563" t="e">
        <f t="shared" si="189"/>
        <v>#DIV/0!</v>
      </c>
      <c r="E9563" t="e">
        <f>Table2[[#This Row],[Return]]</f>
        <v>#VALUE!</v>
      </c>
      <c r="F9563">
        <v>9561</v>
      </c>
      <c r="G9563">
        <f t="shared" ca="1" si="188"/>
        <v>-6.8180469666081489E-2</v>
      </c>
    </row>
    <row r="9564" spans="2:7" x14ac:dyDescent="0.2">
      <c r="B9564" s="149"/>
      <c r="C9564" s="61"/>
      <c r="D9564" t="e">
        <f t="shared" si="189"/>
        <v>#DIV/0!</v>
      </c>
      <c r="E9564" t="e">
        <f>Table2[[#This Row],[Return]]</f>
        <v>#VALUE!</v>
      </c>
      <c r="F9564">
        <v>9562</v>
      </c>
      <c r="G9564">
        <f t="shared" ca="1" si="188"/>
        <v>-3.6957622736750573E-2</v>
      </c>
    </row>
    <row r="9565" spans="2:7" x14ac:dyDescent="0.2">
      <c r="B9565" s="149"/>
      <c r="C9565" s="61"/>
      <c r="D9565" t="e">
        <f t="shared" si="189"/>
        <v>#DIV/0!</v>
      </c>
      <c r="E9565" t="e">
        <f>Table2[[#This Row],[Return]]</f>
        <v>#VALUE!</v>
      </c>
      <c r="F9565">
        <v>9563</v>
      </c>
      <c r="G9565">
        <f t="shared" ca="1" si="188"/>
        <v>1.4784817485480271E-2</v>
      </c>
    </row>
    <row r="9566" spans="2:7" x14ac:dyDescent="0.2">
      <c r="B9566" s="149"/>
      <c r="C9566" s="61"/>
      <c r="D9566" t="e">
        <f t="shared" si="189"/>
        <v>#DIV/0!</v>
      </c>
      <c r="E9566" t="e">
        <f>Table2[[#This Row],[Return]]</f>
        <v>#VALUE!</v>
      </c>
      <c r="F9566">
        <v>9564</v>
      </c>
      <c r="G9566">
        <f t="shared" ca="1" si="188"/>
        <v>-6.8040524803193803E-3</v>
      </c>
    </row>
    <row r="9567" spans="2:7" x14ac:dyDescent="0.2">
      <c r="B9567" s="149"/>
      <c r="C9567" s="61"/>
      <c r="D9567" t="e">
        <f t="shared" si="189"/>
        <v>#DIV/0!</v>
      </c>
      <c r="E9567" t="e">
        <f>Table2[[#This Row],[Return]]</f>
        <v>#VALUE!</v>
      </c>
      <c r="F9567">
        <v>9565</v>
      </c>
      <c r="G9567">
        <f t="shared" ca="1" si="188"/>
        <v>2.7898792934025529E-2</v>
      </c>
    </row>
    <row r="9568" spans="2:7" x14ac:dyDescent="0.2">
      <c r="B9568" s="149"/>
      <c r="C9568" s="61"/>
      <c r="D9568" t="e">
        <f t="shared" si="189"/>
        <v>#DIV/0!</v>
      </c>
      <c r="E9568" t="e">
        <f>Table2[[#This Row],[Return]]</f>
        <v>#VALUE!</v>
      </c>
      <c r="F9568">
        <v>9566</v>
      </c>
      <c r="G9568">
        <f t="shared" ca="1" si="188"/>
        <v>-6.7690094802490886E-2</v>
      </c>
    </row>
    <row r="9569" spans="2:7" x14ac:dyDescent="0.2">
      <c r="B9569" s="149"/>
      <c r="C9569" s="61"/>
      <c r="D9569" t="e">
        <f t="shared" si="189"/>
        <v>#DIV/0!</v>
      </c>
      <c r="E9569" t="e">
        <f>Table2[[#This Row],[Return]]</f>
        <v>#VALUE!</v>
      </c>
      <c r="F9569">
        <v>9567</v>
      </c>
      <c r="G9569">
        <f t="shared" ca="1" si="188"/>
        <v>1.9480301472384103E-2</v>
      </c>
    </row>
    <row r="9570" spans="2:7" x14ac:dyDescent="0.2">
      <c r="B9570" s="149"/>
      <c r="C9570" s="61"/>
      <c r="D9570" t="e">
        <f t="shared" si="189"/>
        <v>#DIV/0!</v>
      </c>
      <c r="E9570" t="e">
        <f>Table2[[#This Row],[Return]]</f>
        <v>#VALUE!</v>
      </c>
      <c r="F9570">
        <v>9568</v>
      </c>
      <c r="G9570">
        <f t="shared" ca="1" si="188"/>
        <v>-3.9622527131668403E-2</v>
      </c>
    </row>
    <row r="9571" spans="2:7" x14ac:dyDescent="0.2">
      <c r="B9571" s="149"/>
      <c r="C9571" s="61"/>
      <c r="D9571" t="e">
        <f t="shared" si="189"/>
        <v>#DIV/0!</v>
      </c>
      <c r="E9571" t="e">
        <f>Table2[[#This Row],[Return]]</f>
        <v>#VALUE!</v>
      </c>
      <c r="F9571">
        <v>9569</v>
      </c>
      <c r="G9571">
        <f t="shared" ca="1" si="188"/>
        <v>4.7364390185186206E-2</v>
      </c>
    </row>
    <row r="9572" spans="2:7" x14ac:dyDescent="0.2">
      <c r="B9572" s="149"/>
      <c r="C9572" s="61"/>
      <c r="D9572" t="e">
        <f t="shared" si="189"/>
        <v>#DIV/0!</v>
      </c>
      <c r="E9572" t="e">
        <f>Table2[[#This Row],[Return]]</f>
        <v>#VALUE!</v>
      </c>
      <c r="F9572">
        <v>9570</v>
      </c>
      <c r="G9572">
        <f t="shared" ca="1" si="188"/>
        <v>-5.1261387651452578E-2</v>
      </c>
    </row>
    <row r="9573" spans="2:7" x14ac:dyDescent="0.2">
      <c r="B9573" s="149"/>
      <c r="C9573" s="61"/>
      <c r="D9573" t="e">
        <f t="shared" si="189"/>
        <v>#DIV/0!</v>
      </c>
      <c r="E9573" t="e">
        <f>Table2[[#This Row],[Return]]</f>
        <v>#VALUE!</v>
      </c>
      <c r="F9573">
        <v>9571</v>
      </c>
      <c r="G9573">
        <f t="shared" ca="1" si="188"/>
        <v>3.9057803667014709E-2</v>
      </c>
    </row>
    <row r="9574" spans="2:7" x14ac:dyDescent="0.2">
      <c r="B9574" s="149"/>
      <c r="C9574" s="61"/>
      <c r="D9574" t="e">
        <f t="shared" si="189"/>
        <v>#DIV/0!</v>
      </c>
      <c r="E9574" t="e">
        <f>Table2[[#This Row],[Return]]</f>
        <v>#VALUE!</v>
      </c>
      <c r="F9574">
        <v>9572</v>
      </c>
      <c r="G9574">
        <f t="shared" ca="1" si="188"/>
        <v>3.2536934586900303E-2</v>
      </c>
    </row>
    <row r="9575" spans="2:7" x14ac:dyDescent="0.2">
      <c r="B9575" s="149"/>
      <c r="C9575" s="61"/>
      <c r="D9575" t="e">
        <f t="shared" si="189"/>
        <v>#DIV/0!</v>
      </c>
      <c r="E9575" t="e">
        <f>Table2[[#This Row],[Return]]</f>
        <v>#VALUE!</v>
      </c>
      <c r="F9575">
        <v>9573</v>
      </c>
      <c r="G9575">
        <f t="shared" ca="1" si="188"/>
        <v>2.25805455164091E-2</v>
      </c>
    </row>
    <row r="9576" spans="2:7" x14ac:dyDescent="0.2">
      <c r="B9576" s="149"/>
      <c r="C9576" s="61"/>
      <c r="D9576" t="e">
        <f t="shared" si="189"/>
        <v>#DIV/0!</v>
      </c>
      <c r="E9576" t="e">
        <f>Table2[[#This Row],[Return]]</f>
        <v>#VALUE!</v>
      </c>
      <c r="F9576">
        <v>9574</v>
      </c>
      <c r="G9576">
        <f t="shared" ca="1" si="188"/>
        <v>6.2811929896302326E-2</v>
      </c>
    </row>
    <row r="9577" spans="2:7" x14ac:dyDescent="0.2">
      <c r="B9577" s="149"/>
      <c r="C9577" s="61"/>
      <c r="D9577" t="e">
        <f t="shared" si="189"/>
        <v>#DIV/0!</v>
      </c>
      <c r="E9577" t="e">
        <f>Table2[[#This Row],[Return]]</f>
        <v>#VALUE!</v>
      </c>
      <c r="F9577">
        <v>9575</v>
      </c>
      <c r="G9577">
        <f t="shared" ca="1" si="188"/>
        <v>1.0421972592513942E-2</v>
      </c>
    </row>
    <row r="9578" spans="2:7" x14ac:dyDescent="0.2">
      <c r="B9578" s="149"/>
      <c r="C9578" s="61"/>
      <c r="D9578" t="e">
        <f t="shared" si="189"/>
        <v>#DIV/0!</v>
      </c>
      <c r="E9578" t="e">
        <f>Table2[[#This Row],[Return]]</f>
        <v>#VALUE!</v>
      </c>
      <c r="F9578">
        <v>9576</v>
      </c>
      <c r="G9578">
        <f t="shared" ca="1" si="188"/>
        <v>-7.2071629094692998E-3</v>
      </c>
    </row>
    <row r="9579" spans="2:7" x14ac:dyDescent="0.2">
      <c r="B9579" s="149"/>
      <c r="C9579" s="61"/>
      <c r="D9579" t="e">
        <f t="shared" si="189"/>
        <v>#DIV/0!</v>
      </c>
      <c r="E9579" t="e">
        <f>Table2[[#This Row],[Return]]</f>
        <v>#VALUE!</v>
      </c>
      <c r="F9579">
        <v>9577</v>
      </c>
      <c r="G9579">
        <f t="shared" ca="1" si="188"/>
        <v>-9.6601391874016784E-2</v>
      </c>
    </row>
    <row r="9580" spans="2:7" x14ac:dyDescent="0.2">
      <c r="B9580" s="149"/>
      <c r="C9580" s="61"/>
      <c r="D9580" t="e">
        <f t="shared" si="189"/>
        <v>#DIV/0!</v>
      </c>
      <c r="E9580" t="e">
        <f>Table2[[#This Row],[Return]]</f>
        <v>#VALUE!</v>
      </c>
      <c r="F9580">
        <v>9578</v>
      </c>
      <c r="G9580">
        <f t="shared" ca="1" si="188"/>
        <v>-2.2274369528108871E-2</v>
      </c>
    </row>
    <row r="9581" spans="2:7" x14ac:dyDescent="0.2">
      <c r="B9581" s="149"/>
      <c r="C9581" s="61"/>
      <c r="D9581" t="e">
        <f t="shared" si="189"/>
        <v>#DIV/0!</v>
      </c>
      <c r="E9581" t="e">
        <f>Table2[[#This Row],[Return]]</f>
        <v>#VALUE!</v>
      </c>
      <c r="F9581">
        <v>9579</v>
      </c>
      <c r="G9581">
        <f t="shared" ca="1" si="188"/>
        <v>1.6118934350787012E-2</v>
      </c>
    </row>
    <row r="9582" spans="2:7" x14ac:dyDescent="0.2">
      <c r="B9582" s="149"/>
      <c r="C9582" s="61"/>
      <c r="D9582" t="e">
        <f t="shared" si="189"/>
        <v>#DIV/0!</v>
      </c>
      <c r="E9582" t="e">
        <f>Table2[[#This Row],[Return]]</f>
        <v>#VALUE!</v>
      </c>
      <c r="F9582">
        <v>9580</v>
      </c>
      <c r="G9582">
        <f t="shared" ca="1" si="188"/>
        <v>1.2617648090398509E-2</v>
      </c>
    </row>
    <row r="9583" spans="2:7" x14ac:dyDescent="0.2">
      <c r="B9583" s="149"/>
      <c r="C9583" s="61"/>
      <c r="D9583" t="e">
        <f t="shared" si="189"/>
        <v>#DIV/0!</v>
      </c>
      <c r="E9583" t="e">
        <f>Table2[[#This Row],[Return]]</f>
        <v>#VALUE!</v>
      </c>
      <c r="F9583">
        <v>9581</v>
      </c>
      <c r="G9583">
        <f t="shared" ca="1" si="188"/>
        <v>-5.266249631075666E-2</v>
      </c>
    </row>
    <row r="9584" spans="2:7" x14ac:dyDescent="0.2">
      <c r="B9584" s="149"/>
      <c r="C9584" s="61"/>
      <c r="D9584" t="e">
        <f t="shared" si="189"/>
        <v>#DIV/0!</v>
      </c>
      <c r="E9584" t="e">
        <f>Table2[[#This Row],[Return]]</f>
        <v>#VALUE!</v>
      </c>
      <c r="F9584">
        <v>9582</v>
      </c>
      <c r="G9584">
        <f t="shared" ca="1" si="188"/>
        <v>4.3456287883977811E-2</v>
      </c>
    </row>
    <row r="9585" spans="2:7" x14ac:dyDescent="0.2">
      <c r="B9585" s="149"/>
      <c r="C9585" s="61"/>
      <c r="D9585" t="e">
        <f t="shared" si="189"/>
        <v>#DIV/0!</v>
      </c>
      <c r="E9585" t="e">
        <f>Table2[[#This Row],[Return]]</f>
        <v>#VALUE!</v>
      </c>
      <c r="F9585">
        <v>9583</v>
      </c>
      <c r="G9585">
        <f t="shared" ca="1" si="188"/>
        <v>1.4162278308020247E-2</v>
      </c>
    </row>
    <row r="9586" spans="2:7" x14ac:dyDescent="0.2">
      <c r="B9586" s="149"/>
      <c r="C9586" s="61"/>
      <c r="D9586" t="e">
        <f t="shared" si="189"/>
        <v>#DIV/0!</v>
      </c>
      <c r="E9586" t="e">
        <f>Table2[[#This Row],[Return]]</f>
        <v>#VALUE!</v>
      </c>
      <c r="F9586">
        <v>9584</v>
      </c>
      <c r="G9586">
        <f t="shared" ca="1" si="188"/>
        <v>1.177585192677728E-2</v>
      </c>
    </row>
    <row r="9587" spans="2:7" x14ac:dyDescent="0.2">
      <c r="B9587" s="149"/>
      <c r="C9587" s="61"/>
      <c r="D9587" t="e">
        <f t="shared" si="189"/>
        <v>#DIV/0!</v>
      </c>
      <c r="E9587" t="e">
        <f>Table2[[#This Row],[Return]]</f>
        <v>#VALUE!</v>
      </c>
      <c r="F9587">
        <v>9585</v>
      </c>
      <c r="G9587">
        <f t="shared" ca="1" si="188"/>
        <v>0.10337018471517934</v>
      </c>
    </row>
    <row r="9588" spans="2:7" x14ac:dyDescent="0.2">
      <c r="B9588" s="149"/>
      <c r="C9588" s="61"/>
      <c r="D9588" t="e">
        <f t="shared" si="189"/>
        <v>#DIV/0!</v>
      </c>
      <c r="E9588" t="e">
        <f>Table2[[#This Row],[Return]]</f>
        <v>#VALUE!</v>
      </c>
      <c r="F9588">
        <v>9586</v>
      </c>
      <c r="G9588">
        <f t="shared" ca="1" si="188"/>
        <v>5.9284825389809372E-2</v>
      </c>
    </row>
    <row r="9589" spans="2:7" x14ac:dyDescent="0.2">
      <c r="B9589" s="149"/>
      <c r="C9589" s="61"/>
      <c r="D9589" t="e">
        <f t="shared" si="189"/>
        <v>#DIV/0!</v>
      </c>
      <c r="E9589" t="e">
        <f>Table2[[#This Row],[Return]]</f>
        <v>#VALUE!</v>
      </c>
      <c r="F9589">
        <v>9587</v>
      </c>
      <c r="G9589">
        <f t="shared" ca="1" si="188"/>
        <v>-4.8902456851906882E-2</v>
      </c>
    </row>
    <row r="9590" spans="2:7" x14ac:dyDescent="0.2">
      <c r="B9590" s="149"/>
      <c r="C9590" s="61"/>
      <c r="D9590" t="e">
        <f t="shared" si="189"/>
        <v>#DIV/0!</v>
      </c>
      <c r="E9590" t="e">
        <f>Table2[[#This Row],[Return]]</f>
        <v>#VALUE!</v>
      </c>
      <c r="F9590">
        <v>9588</v>
      </c>
      <c r="G9590">
        <f t="shared" ca="1" si="188"/>
        <v>1.3534101739319182E-2</v>
      </c>
    </row>
    <row r="9591" spans="2:7" x14ac:dyDescent="0.2">
      <c r="B9591" s="149"/>
      <c r="C9591" s="61"/>
      <c r="D9591" t="e">
        <f t="shared" si="189"/>
        <v>#DIV/0!</v>
      </c>
      <c r="E9591" t="e">
        <f>Table2[[#This Row],[Return]]</f>
        <v>#VALUE!</v>
      </c>
      <c r="F9591">
        <v>9589</v>
      </c>
      <c r="G9591">
        <f t="shared" ca="1" si="188"/>
        <v>6.2118824334451088E-2</v>
      </c>
    </row>
    <row r="9592" spans="2:7" x14ac:dyDescent="0.2">
      <c r="B9592" s="149"/>
      <c r="C9592" s="61"/>
      <c r="D9592" t="e">
        <f t="shared" si="189"/>
        <v>#DIV/0!</v>
      </c>
      <c r="E9592" t="e">
        <f>Table2[[#This Row],[Return]]</f>
        <v>#VALUE!</v>
      </c>
      <c r="F9592">
        <v>9590</v>
      </c>
      <c r="G9592">
        <f t="shared" ca="1" si="188"/>
        <v>5.6775637019867334E-2</v>
      </c>
    </row>
    <row r="9593" spans="2:7" x14ac:dyDescent="0.2">
      <c r="B9593" s="149"/>
      <c r="C9593" s="61"/>
      <c r="D9593" t="e">
        <f t="shared" si="189"/>
        <v>#DIV/0!</v>
      </c>
      <c r="E9593" t="e">
        <f>Table2[[#This Row],[Return]]</f>
        <v>#VALUE!</v>
      </c>
      <c r="F9593">
        <v>9591</v>
      </c>
      <c r="G9593">
        <f t="shared" ca="1" si="188"/>
        <v>-2.2632805850275821E-2</v>
      </c>
    </row>
    <row r="9594" spans="2:7" x14ac:dyDescent="0.2">
      <c r="B9594" s="149"/>
      <c r="C9594" s="61"/>
      <c r="D9594" t="e">
        <f t="shared" si="189"/>
        <v>#DIV/0!</v>
      </c>
      <c r="E9594" t="e">
        <f>Table2[[#This Row],[Return]]</f>
        <v>#VALUE!</v>
      </c>
      <c r="F9594">
        <v>9592</v>
      </c>
      <c r="G9594">
        <f t="shared" ca="1" si="188"/>
        <v>-8.1013720991757222E-3</v>
      </c>
    </row>
    <row r="9595" spans="2:7" x14ac:dyDescent="0.2">
      <c r="B9595" s="149"/>
      <c r="C9595" s="61"/>
      <c r="D9595" t="e">
        <f t="shared" si="189"/>
        <v>#DIV/0!</v>
      </c>
      <c r="E9595" t="e">
        <f>Table2[[#This Row],[Return]]</f>
        <v>#VALUE!</v>
      </c>
      <c r="F9595">
        <v>9593</v>
      </c>
      <c r="G9595">
        <f t="shared" ca="1" si="188"/>
        <v>1.9571281831654699E-2</v>
      </c>
    </row>
    <row r="9596" spans="2:7" x14ac:dyDescent="0.2">
      <c r="B9596" s="149"/>
      <c r="C9596" s="61"/>
      <c r="D9596" t="e">
        <f t="shared" si="189"/>
        <v>#DIV/0!</v>
      </c>
      <c r="E9596" t="e">
        <f>Table2[[#This Row],[Return]]</f>
        <v>#VALUE!</v>
      </c>
      <c r="F9596">
        <v>9594</v>
      </c>
      <c r="G9596">
        <f t="shared" ca="1" si="188"/>
        <v>1.6162739773925704E-2</v>
      </c>
    </row>
    <row r="9597" spans="2:7" x14ac:dyDescent="0.2">
      <c r="B9597" s="149"/>
      <c r="C9597" s="61"/>
      <c r="D9597" t="e">
        <f t="shared" si="189"/>
        <v>#DIV/0!</v>
      </c>
      <c r="E9597" t="e">
        <f>Table2[[#This Row],[Return]]</f>
        <v>#VALUE!</v>
      </c>
      <c r="F9597">
        <v>9595</v>
      </c>
      <c r="G9597">
        <f t="shared" ca="1" si="188"/>
        <v>8.5684477129476296E-3</v>
      </c>
    </row>
    <row r="9598" spans="2:7" x14ac:dyDescent="0.2">
      <c r="B9598" s="149"/>
      <c r="C9598" s="61"/>
      <c r="D9598" t="e">
        <f t="shared" si="189"/>
        <v>#DIV/0!</v>
      </c>
      <c r="E9598" t="e">
        <f>Table2[[#This Row],[Return]]</f>
        <v>#VALUE!</v>
      </c>
      <c r="F9598">
        <v>9596</v>
      </c>
      <c r="G9598">
        <f t="shared" ca="1" si="188"/>
        <v>-4.4273153254886462E-2</v>
      </c>
    </row>
    <row r="9599" spans="2:7" x14ac:dyDescent="0.2">
      <c r="B9599" s="149"/>
      <c r="C9599" s="61"/>
      <c r="D9599" t="e">
        <f t="shared" si="189"/>
        <v>#DIV/0!</v>
      </c>
      <c r="E9599" t="e">
        <f>Table2[[#This Row],[Return]]</f>
        <v>#VALUE!</v>
      </c>
      <c r="F9599">
        <v>9597</v>
      </c>
      <c r="G9599">
        <f t="shared" ca="1" si="188"/>
        <v>3.1749220867600292E-2</v>
      </c>
    </row>
    <row r="9600" spans="2:7" x14ac:dyDescent="0.2">
      <c r="B9600" s="149"/>
      <c r="C9600" s="61"/>
      <c r="D9600" t="e">
        <f t="shared" si="189"/>
        <v>#DIV/0!</v>
      </c>
      <c r="E9600" t="e">
        <f>Table2[[#This Row],[Return]]</f>
        <v>#VALUE!</v>
      </c>
      <c r="F9600">
        <v>9598</v>
      </c>
      <c r="G9600">
        <f t="shared" ca="1" si="188"/>
        <v>1.1519514778355348E-3</v>
      </c>
    </row>
    <row r="9601" spans="2:7" x14ac:dyDescent="0.2">
      <c r="B9601" s="149"/>
      <c r="C9601" s="61"/>
      <c r="D9601" t="e">
        <f t="shared" si="189"/>
        <v>#DIV/0!</v>
      </c>
      <c r="E9601" t="e">
        <f>Table2[[#This Row],[Return]]</f>
        <v>#VALUE!</v>
      </c>
      <c r="F9601">
        <v>9599</v>
      </c>
      <c r="G9601">
        <f t="shared" ca="1" si="188"/>
        <v>-4.7701797167086134E-2</v>
      </c>
    </row>
    <row r="9602" spans="2:7" x14ac:dyDescent="0.2">
      <c r="B9602" s="149"/>
      <c r="C9602" s="61"/>
      <c r="D9602" t="e">
        <f t="shared" si="189"/>
        <v>#DIV/0!</v>
      </c>
      <c r="E9602" t="e">
        <f>Table2[[#This Row],[Return]]</f>
        <v>#VALUE!</v>
      </c>
      <c r="F9602">
        <v>9600</v>
      </c>
      <c r="G9602">
        <f t="shared" ca="1" si="188"/>
        <v>-2.8805983181050272E-2</v>
      </c>
    </row>
    <row r="9603" spans="2:7" x14ac:dyDescent="0.2">
      <c r="B9603" s="149"/>
      <c r="C9603" s="61"/>
      <c r="D9603" t="e">
        <f t="shared" si="189"/>
        <v>#DIV/0!</v>
      </c>
      <c r="E9603" t="e">
        <f>Table2[[#This Row],[Return]]</f>
        <v>#VALUE!</v>
      </c>
      <c r="F9603">
        <v>9601</v>
      </c>
      <c r="G9603">
        <f t="shared" ref="G9603:G9666" ca="1" si="190">_xlfn.NORM.INV(RAND(),$N$5,$N$6)</f>
        <v>7.2103902456502273E-3</v>
      </c>
    </row>
    <row r="9604" spans="2:7" x14ac:dyDescent="0.2">
      <c r="B9604" s="149"/>
      <c r="C9604" s="61"/>
      <c r="D9604" t="e">
        <f t="shared" si="189"/>
        <v>#DIV/0!</v>
      </c>
      <c r="E9604" t="e">
        <f>Table2[[#This Row],[Return]]</f>
        <v>#VALUE!</v>
      </c>
      <c r="F9604">
        <v>9602</v>
      </c>
      <c r="G9604">
        <f t="shared" ca="1" si="190"/>
        <v>-2.6696903229603875E-2</v>
      </c>
    </row>
    <row r="9605" spans="2:7" x14ac:dyDescent="0.2">
      <c r="B9605" s="149"/>
      <c r="C9605" s="61"/>
      <c r="D9605" t="e">
        <f t="shared" si="189"/>
        <v>#DIV/0!</v>
      </c>
      <c r="E9605" t="e">
        <f>Table2[[#This Row],[Return]]</f>
        <v>#VALUE!</v>
      </c>
      <c r="F9605">
        <v>9603</v>
      </c>
      <c r="G9605">
        <f t="shared" ca="1" si="190"/>
        <v>4.3782355723429537E-3</v>
      </c>
    </row>
    <row r="9606" spans="2:7" x14ac:dyDescent="0.2">
      <c r="B9606" s="149"/>
      <c r="C9606" s="61"/>
      <c r="D9606" t="e">
        <f t="shared" si="189"/>
        <v>#DIV/0!</v>
      </c>
      <c r="E9606" t="e">
        <f>Table2[[#This Row],[Return]]</f>
        <v>#VALUE!</v>
      </c>
      <c r="F9606">
        <v>9604</v>
      </c>
      <c r="G9606">
        <f t="shared" ca="1" si="190"/>
        <v>-4.4425174219186306E-2</v>
      </c>
    </row>
    <row r="9607" spans="2:7" x14ac:dyDescent="0.2">
      <c r="B9607" s="149"/>
      <c r="C9607" s="61"/>
      <c r="D9607" t="e">
        <f t="shared" si="189"/>
        <v>#DIV/0!</v>
      </c>
      <c r="E9607" t="e">
        <f>Table2[[#This Row],[Return]]</f>
        <v>#VALUE!</v>
      </c>
      <c r="F9607">
        <v>9605</v>
      </c>
      <c r="G9607">
        <f t="shared" ca="1" si="190"/>
        <v>-2.9116837823283989E-2</v>
      </c>
    </row>
    <row r="9608" spans="2:7" x14ac:dyDescent="0.2">
      <c r="B9608" s="149"/>
      <c r="C9608" s="61"/>
      <c r="D9608" t="e">
        <f t="shared" si="189"/>
        <v>#DIV/0!</v>
      </c>
      <c r="E9608" t="e">
        <f>Table2[[#This Row],[Return]]</f>
        <v>#VALUE!</v>
      </c>
      <c r="F9608">
        <v>9606</v>
      </c>
      <c r="G9608">
        <f t="shared" ca="1" si="190"/>
        <v>-5.0444582458906246E-3</v>
      </c>
    </row>
    <row r="9609" spans="2:7" x14ac:dyDescent="0.2">
      <c r="B9609" s="149"/>
      <c r="C9609" s="61"/>
      <c r="D9609" t="e">
        <f t="shared" si="189"/>
        <v>#DIV/0!</v>
      </c>
      <c r="E9609" t="e">
        <f>Table2[[#This Row],[Return]]</f>
        <v>#VALUE!</v>
      </c>
      <c r="F9609">
        <v>9607</v>
      </c>
      <c r="G9609">
        <f t="shared" ca="1" si="190"/>
        <v>-3.912900395312946E-2</v>
      </c>
    </row>
    <row r="9610" spans="2:7" x14ac:dyDescent="0.2">
      <c r="B9610" s="149"/>
      <c r="C9610" s="61"/>
      <c r="D9610" t="e">
        <f t="shared" si="189"/>
        <v>#DIV/0!</v>
      </c>
      <c r="E9610" t="e">
        <f>Table2[[#This Row],[Return]]</f>
        <v>#VALUE!</v>
      </c>
      <c r="F9610">
        <v>9608</v>
      </c>
      <c r="G9610">
        <f t="shared" ca="1" si="190"/>
        <v>6.3699785884737152E-3</v>
      </c>
    </row>
    <row r="9611" spans="2:7" x14ac:dyDescent="0.2">
      <c r="B9611" s="149"/>
      <c r="C9611" s="61"/>
      <c r="D9611" t="e">
        <f t="shared" si="189"/>
        <v>#DIV/0!</v>
      </c>
      <c r="E9611" t="e">
        <f>Table2[[#This Row],[Return]]</f>
        <v>#VALUE!</v>
      </c>
      <c r="F9611">
        <v>9609</v>
      </c>
      <c r="G9611">
        <f t="shared" ca="1" si="190"/>
        <v>-1.2301562430605649E-2</v>
      </c>
    </row>
    <row r="9612" spans="2:7" x14ac:dyDescent="0.2">
      <c r="B9612" s="149"/>
      <c r="C9612" s="61"/>
      <c r="D9612" t="e">
        <f t="shared" si="189"/>
        <v>#DIV/0!</v>
      </c>
      <c r="E9612" t="e">
        <f>Table2[[#This Row],[Return]]</f>
        <v>#VALUE!</v>
      </c>
      <c r="F9612">
        <v>9610</v>
      </c>
      <c r="G9612">
        <f t="shared" ca="1" si="190"/>
        <v>-9.4231279349404531E-3</v>
      </c>
    </row>
    <row r="9613" spans="2:7" x14ac:dyDescent="0.2">
      <c r="B9613" s="149"/>
      <c r="C9613" s="61"/>
      <c r="D9613" t="e">
        <f t="shared" si="189"/>
        <v>#DIV/0!</v>
      </c>
      <c r="E9613" t="e">
        <f>Table2[[#This Row],[Return]]</f>
        <v>#VALUE!</v>
      </c>
      <c r="F9613">
        <v>9611</v>
      </c>
      <c r="G9613">
        <f t="shared" ca="1" si="190"/>
        <v>-2.123202881798366E-2</v>
      </c>
    </row>
    <row r="9614" spans="2:7" x14ac:dyDescent="0.2">
      <c r="B9614" s="149"/>
      <c r="C9614" s="61"/>
      <c r="D9614" t="e">
        <f t="shared" si="189"/>
        <v>#DIV/0!</v>
      </c>
      <c r="E9614" t="e">
        <f>Table2[[#This Row],[Return]]</f>
        <v>#VALUE!</v>
      </c>
      <c r="F9614">
        <v>9612</v>
      </c>
      <c r="G9614">
        <f t="shared" ca="1" si="190"/>
        <v>7.9809248177044129E-2</v>
      </c>
    </row>
    <row r="9615" spans="2:7" x14ac:dyDescent="0.2">
      <c r="B9615" s="149"/>
      <c r="C9615" s="61"/>
      <c r="D9615" t="e">
        <f t="shared" si="189"/>
        <v>#DIV/0!</v>
      </c>
      <c r="E9615" t="e">
        <f>Table2[[#This Row],[Return]]</f>
        <v>#VALUE!</v>
      </c>
      <c r="F9615">
        <v>9613</v>
      </c>
      <c r="G9615">
        <f t="shared" ca="1" si="190"/>
        <v>3.5540246826143977E-2</v>
      </c>
    </row>
    <row r="9616" spans="2:7" x14ac:dyDescent="0.2">
      <c r="B9616" s="149"/>
      <c r="C9616" s="61"/>
      <c r="D9616" t="e">
        <f t="shared" si="189"/>
        <v>#DIV/0!</v>
      </c>
      <c r="E9616" t="e">
        <f>Table2[[#This Row],[Return]]</f>
        <v>#VALUE!</v>
      </c>
      <c r="F9616">
        <v>9614</v>
      </c>
      <c r="G9616">
        <f t="shared" ca="1" si="190"/>
        <v>6.4157148419365401E-2</v>
      </c>
    </row>
    <row r="9617" spans="2:7" x14ac:dyDescent="0.2">
      <c r="B9617" s="149"/>
      <c r="C9617" s="61"/>
      <c r="D9617" t="e">
        <f t="shared" si="189"/>
        <v>#DIV/0!</v>
      </c>
      <c r="E9617" t="e">
        <f>Table2[[#This Row],[Return]]</f>
        <v>#VALUE!</v>
      </c>
      <c r="F9617">
        <v>9615</v>
      </c>
      <c r="G9617">
        <f t="shared" ca="1" si="190"/>
        <v>-5.276214612781302E-2</v>
      </c>
    </row>
    <row r="9618" spans="2:7" x14ac:dyDescent="0.2">
      <c r="B9618" s="149"/>
      <c r="C9618" s="61"/>
      <c r="D9618" t="e">
        <f t="shared" ref="D9618:D9681" si="191">(C9618-C9619)/C9619</f>
        <v>#DIV/0!</v>
      </c>
      <c r="E9618" t="e">
        <f>Table2[[#This Row],[Return]]</f>
        <v>#VALUE!</v>
      </c>
      <c r="F9618">
        <v>9616</v>
      </c>
      <c r="G9618">
        <f t="shared" ca="1" si="190"/>
        <v>-4.1372944003061497E-2</v>
      </c>
    </row>
    <row r="9619" spans="2:7" x14ac:dyDescent="0.2">
      <c r="B9619" s="149"/>
      <c r="C9619" s="61"/>
      <c r="D9619" t="e">
        <f t="shared" si="191"/>
        <v>#DIV/0!</v>
      </c>
      <c r="E9619" t="e">
        <f>Table2[[#This Row],[Return]]</f>
        <v>#VALUE!</v>
      </c>
      <c r="F9619">
        <v>9617</v>
      </c>
      <c r="G9619">
        <f t="shared" ca="1" si="190"/>
        <v>6.5563749623032574E-2</v>
      </c>
    </row>
    <row r="9620" spans="2:7" x14ac:dyDescent="0.2">
      <c r="B9620" s="149"/>
      <c r="C9620" s="61"/>
      <c r="D9620" t="e">
        <f t="shared" si="191"/>
        <v>#DIV/0!</v>
      </c>
      <c r="E9620" t="e">
        <f>Table2[[#This Row],[Return]]</f>
        <v>#VALUE!</v>
      </c>
      <c r="F9620">
        <v>9618</v>
      </c>
      <c r="G9620">
        <f t="shared" ca="1" si="190"/>
        <v>-7.2566544260039278E-3</v>
      </c>
    </row>
    <row r="9621" spans="2:7" x14ac:dyDescent="0.2">
      <c r="B9621" s="149"/>
      <c r="C9621" s="61"/>
      <c r="D9621" t="e">
        <f t="shared" si="191"/>
        <v>#DIV/0!</v>
      </c>
      <c r="E9621" t="e">
        <f>Table2[[#This Row],[Return]]</f>
        <v>#VALUE!</v>
      </c>
      <c r="F9621">
        <v>9619</v>
      </c>
      <c r="G9621">
        <f t="shared" ca="1" si="190"/>
        <v>2.2278125415645889E-2</v>
      </c>
    </row>
    <row r="9622" spans="2:7" x14ac:dyDescent="0.2">
      <c r="B9622" s="149"/>
      <c r="C9622" s="61"/>
      <c r="D9622" t="e">
        <f t="shared" si="191"/>
        <v>#DIV/0!</v>
      </c>
      <c r="E9622" t="e">
        <f>Table2[[#This Row],[Return]]</f>
        <v>#VALUE!</v>
      </c>
      <c r="F9622">
        <v>9620</v>
      </c>
      <c r="G9622">
        <f t="shared" ca="1" si="190"/>
        <v>-2.102337502041773E-2</v>
      </c>
    </row>
    <row r="9623" spans="2:7" x14ac:dyDescent="0.2">
      <c r="B9623" s="149"/>
      <c r="C9623" s="61"/>
      <c r="D9623" t="e">
        <f t="shared" si="191"/>
        <v>#DIV/0!</v>
      </c>
      <c r="E9623" t="e">
        <f>Table2[[#This Row],[Return]]</f>
        <v>#VALUE!</v>
      </c>
      <c r="F9623">
        <v>9621</v>
      </c>
      <c r="G9623">
        <f t="shared" ca="1" si="190"/>
        <v>-3.5991857813044065E-2</v>
      </c>
    </row>
    <row r="9624" spans="2:7" x14ac:dyDescent="0.2">
      <c r="B9624" s="149"/>
      <c r="C9624" s="61"/>
      <c r="D9624" t="e">
        <f t="shared" si="191"/>
        <v>#DIV/0!</v>
      </c>
      <c r="E9624" t="e">
        <f>Table2[[#This Row],[Return]]</f>
        <v>#VALUE!</v>
      </c>
      <c r="F9624">
        <v>9622</v>
      </c>
      <c r="G9624">
        <f t="shared" ca="1" si="190"/>
        <v>-4.2811766515369037E-3</v>
      </c>
    </row>
    <row r="9625" spans="2:7" x14ac:dyDescent="0.2">
      <c r="B9625" s="149"/>
      <c r="C9625" s="61"/>
      <c r="D9625" t="e">
        <f t="shared" si="191"/>
        <v>#DIV/0!</v>
      </c>
      <c r="E9625" t="e">
        <f>Table2[[#This Row],[Return]]</f>
        <v>#VALUE!</v>
      </c>
      <c r="F9625">
        <v>9623</v>
      </c>
      <c r="G9625">
        <f t="shared" ca="1" si="190"/>
        <v>4.1499245487607188E-2</v>
      </c>
    </row>
    <row r="9626" spans="2:7" x14ac:dyDescent="0.2">
      <c r="B9626" s="149"/>
      <c r="C9626" s="61"/>
      <c r="D9626" t="e">
        <f t="shared" si="191"/>
        <v>#DIV/0!</v>
      </c>
      <c r="E9626" t="e">
        <f>Table2[[#This Row],[Return]]</f>
        <v>#VALUE!</v>
      </c>
      <c r="F9626">
        <v>9624</v>
      </c>
      <c r="G9626">
        <f t="shared" ca="1" si="190"/>
        <v>2.4232074080932229E-2</v>
      </c>
    </row>
    <row r="9627" spans="2:7" x14ac:dyDescent="0.2">
      <c r="B9627" s="149"/>
      <c r="C9627" s="61"/>
      <c r="D9627" t="e">
        <f t="shared" si="191"/>
        <v>#DIV/0!</v>
      </c>
      <c r="E9627" t="e">
        <f>Table2[[#This Row],[Return]]</f>
        <v>#VALUE!</v>
      </c>
      <c r="F9627">
        <v>9625</v>
      </c>
      <c r="G9627">
        <f t="shared" ca="1" si="190"/>
        <v>-7.8050867664050377E-3</v>
      </c>
    </row>
    <row r="9628" spans="2:7" x14ac:dyDescent="0.2">
      <c r="B9628" s="149"/>
      <c r="C9628" s="61"/>
      <c r="D9628" t="e">
        <f t="shared" si="191"/>
        <v>#DIV/0!</v>
      </c>
      <c r="E9628" t="e">
        <f>Table2[[#This Row],[Return]]</f>
        <v>#VALUE!</v>
      </c>
      <c r="F9628">
        <v>9626</v>
      </c>
      <c r="G9628">
        <f t="shared" ca="1" si="190"/>
        <v>2.4223013237872099E-2</v>
      </c>
    </row>
    <row r="9629" spans="2:7" x14ac:dyDescent="0.2">
      <c r="B9629" s="149"/>
      <c r="C9629" s="61"/>
      <c r="D9629" t="e">
        <f t="shared" si="191"/>
        <v>#DIV/0!</v>
      </c>
      <c r="E9629" t="e">
        <f>Table2[[#This Row],[Return]]</f>
        <v>#VALUE!</v>
      </c>
      <c r="F9629">
        <v>9627</v>
      </c>
      <c r="G9629">
        <f t="shared" ca="1" si="190"/>
        <v>2.0083231327574513E-2</v>
      </c>
    </row>
    <row r="9630" spans="2:7" x14ac:dyDescent="0.2">
      <c r="B9630" s="149"/>
      <c r="C9630" s="61"/>
      <c r="D9630" t="e">
        <f t="shared" si="191"/>
        <v>#DIV/0!</v>
      </c>
      <c r="E9630" t="e">
        <f>Table2[[#This Row],[Return]]</f>
        <v>#VALUE!</v>
      </c>
      <c r="F9630">
        <v>9628</v>
      </c>
      <c r="G9630">
        <f t="shared" ca="1" si="190"/>
        <v>6.1506836084160556E-2</v>
      </c>
    </row>
    <row r="9631" spans="2:7" x14ac:dyDescent="0.2">
      <c r="B9631" s="149"/>
      <c r="C9631" s="61"/>
      <c r="D9631" t="e">
        <f t="shared" si="191"/>
        <v>#DIV/0!</v>
      </c>
      <c r="E9631" t="e">
        <f>Table2[[#This Row],[Return]]</f>
        <v>#VALUE!</v>
      </c>
      <c r="F9631">
        <v>9629</v>
      </c>
      <c r="G9631">
        <f t="shared" ca="1" si="190"/>
        <v>-7.2658753555340239E-2</v>
      </c>
    </row>
    <row r="9632" spans="2:7" x14ac:dyDescent="0.2">
      <c r="B9632" s="149"/>
      <c r="C9632" s="61"/>
      <c r="D9632" t="e">
        <f t="shared" si="191"/>
        <v>#DIV/0!</v>
      </c>
      <c r="E9632" t="e">
        <f>Table2[[#This Row],[Return]]</f>
        <v>#VALUE!</v>
      </c>
      <c r="F9632">
        <v>9630</v>
      </c>
      <c r="G9632">
        <f t="shared" ca="1" si="190"/>
        <v>-3.388302654027886E-2</v>
      </c>
    </row>
    <row r="9633" spans="2:7" x14ac:dyDescent="0.2">
      <c r="B9633" s="149"/>
      <c r="C9633" s="61"/>
      <c r="D9633" t="e">
        <f t="shared" si="191"/>
        <v>#DIV/0!</v>
      </c>
      <c r="E9633" t="e">
        <f>Table2[[#This Row],[Return]]</f>
        <v>#VALUE!</v>
      </c>
      <c r="F9633">
        <v>9631</v>
      </c>
      <c r="G9633">
        <f t="shared" ca="1" si="190"/>
        <v>6.7606090778689149E-2</v>
      </c>
    </row>
    <row r="9634" spans="2:7" x14ac:dyDescent="0.2">
      <c r="B9634" s="149"/>
      <c r="C9634" s="61"/>
      <c r="D9634" t="e">
        <f t="shared" si="191"/>
        <v>#DIV/0!</v>
      </c>
      <c r="E9634" t="e">
        <f>Table2[[#This Row],[Return]]</f>
        <v>#VALUE!</v>
      </c>
      <c r="F9634">
        <v>9632</v>
      </c>
      <c r="G9634">
        <f t="shared" ca="1" si="190"/>
        <v>-3.4633472827964987E-2</v>
      </c>
    </row>
    <row r="9635" spans="2:7" x14ac:dyDescent="0.2">
      <c r="B9635" s="149"/>
      <c r="C9635" s="61"/>
      <c r="D9635" t="e">
        <f t="shared" si="191"/>
        <v>#DIV/0!</v>
      </c>
      <c r="E9635" t="e">
        <f>Table2[[#This Row],[Return]]</f>
        <v>#VALUE!</v>
      </c>
      <c r="F9635">
        <v>9633</v>
      </c>
      <c r="G9635">
        <f t="shared" ca="1" si="190"/>
        <v>4.1204950291706517E-2</v>
      </c>
    </row>
    <row r="9636" spans="2:7" x14ac:dyDescent="0.2">
      <c r="B9636" s="149"/>
      <c r="C9636" s="61"/>
      <c r="D9636" t="e">
        <f t="shared" si="191"/>
        <v>#DIV/0!</v>
      </c>
      <c r="E9636" t="e">
        <f>Table2[[#This Row],[Return]]</f>
        <v>#VALUE!</v>
      </c>
      <c r="F9636">
        <v>9634</v>
      </c>
      <c r="G9636">
        <f t="shared" ca="1" si="190"/>
        <v>1.0264179904239615E-2</v>
      </c>
    </row>
    <row r="9637" spans="2:7" x14ac:dyDescent="0.2">
      <c r="B9637" s="149"/>
      <c r="C9637" s="61"/>
      <c r="D9637" t="e">
        <f t="shared" si="191"/>
        <v>#DIV/0!</v>
      </c>
      <c r="E9637" t="e">
        <f>Table2[[#This Row],[Return]]</f>
        <v>#VALUE!</v>
      </c>
      <c r="F9637">
        <v>9635</v>
      </c>
      <c r="G9637">
        <f t="shared" ca="1" si="190"/>
        <v>-3.0457069682701197E-2</v>
      </c>
    </row>
    <row r="9638" spans="2:7" x14ac:dyDescent="0.2">
      <c r="B9638" s="149"/>
      <c r="C9638" s="61"/>
      <c r="D9638" t="e">
        <f t="shared" si="191"/>
        <v>#DIV/0!</v>
      </c>
      <c r="E9638" t="e">
        <f>Table2[[#This Row],[Return]]</f>
        <v>#VALUE!</v>
      </c>
      <c r="F9638">
        <v>9636</v>
      </c>
      <c r="G9638">
        <f t="shared" ca="1" si="190"/>
        <v>3.3260520987975273E-2</v>
      </c>
    </row>
    <row r="9639" spans="2:7" x14ac:dyDescent="0.2">
      <c r="B9639" s="149"/>
      <c r="C9639" s="61"/>
      <c r="D9639" t="e">
        <f t="shared" si="191"/>
        <v>#DIV/0!</v>
      </c>
      <c r="E9639" t="e">
        <f>Table2[[#This Row],[Return]]</f>
        <v>#VALUE!</v>
      </c>
      <c r="F9639">
        <v>9637</v>
      </c>
      <c r="G9639">
        <f t="shared" ca="1" si="190"/>
        <v>-5.4317552612879938E-3</v>
      </c>
    </row>
    <row r="9640" spans="2:7" x14ac:dyDescent="0.2">
      <c r="B9640" s="149"/>
      <c r="C9640" s="61"/>
      <c r="D9640" t="e">
        <f t="shared" si="191"/>
        <v>#DIV/0!</v>
      </c>
      <c r="E9640" t="e">
        <f>Table2[[#This Row],[Return]]</f>
        <v>#VALUE!</v>
      </c>
      <c r="F9640">
        <v>9638</v>
      </c>
      <c r="G9640">
        <f t="shared" ca="1" si="190"/>
        <v>3.7730903791095942E-2</v>
      </c>
    </row>
    <row r="9641" spans="2:7" x14ac:dyDescent="0.2">
      <c r="B9641" s="149"/>
      <c r="C9641" s="61"/>
      <c r="D9641" t="e">
        <f t="shared" si="191"/>
        <v>#DIV/0!</v>
      </c>
      <c r="E9641" t="e">
        <f>Table2[[#This Row],[Return]]</f>
        <v>#VALUE!</v>
      </c>
      <c r="F9641">
        <v>9639</v>
      </c>
      <c r="G9641">
        <f t="shared" ca="1" si="190"/>
        <v>1.7135377776433005E-2</v>
      </c>
    </row>
    <row r="9642" spans="2:7" x14ac:dyDescent="0.2">
      <c r="B9642" s="149"/>
      <c r="C9642" s="61"/>
      <c r="D9642" t="e">
        <f t="shared" si="191"/>
        <v>#DIV/0!</v>
      </c>
      <c r="E9642" t="e">
        <f>Table2[[#This Row],[Return]]</f>
        <v>#VALUE!</v>
      </c>
      <c r="F9642">
        <v>9640</v>
      </c>
      <c r="G9642">
        <f t="shared" ca="1" si="190"/>
        <v>-9.1713032389857518E-3</v>
      </c>
    </row>
    <row r="9643" spans="2:7" x14ac:dyDescent="0.2">
      <c r="B9643" s="149"/>
      <c r="C9643" s="61"/>
      <c r="D9643" t="e">
        <f t="shared" si="191"/>
        <v>#DIV/0!</v>
      </c>
      <c r="E9643" t="e">
        <f>Table2[[#This Row],[Return]]</f>
        <v>#VALUE!</v>
      </c>
      <c r="F9643">
        <v>9641</v>
      </c>
      <c r="G9643">
        <f t="shared" ca="1" si="190"/>
        <v>2.0400339413280854E-2</v>
      </c>
    </row>
    <row r="9644" spans="2:7" x14ac:dyDescent="0.2">
      <c r="B9644" s="149"/>
      <c r="C9644" s="61"/>
      <c r="D9644" t="e">
        <f t="shared" si="191"/>
        <v>#DIV/0!</v>
      </c>
      <c r="E9644" t="e">
        <f>Table2[[#This Row],[Return]]</f>
        <v>#VALUE!</v>
      </c>
      <c r="F9644">
        <v>9642</v>
      </c>
      <c r="G9644">
        <f t="shared" ca="1" si="190"/>
        <v>4.2337611302370549E-2</v>
      </c>
    </row>
    <row r="9645" spans="2:7" x14ac:dyDescent="0.2">
      <c r="B9645" s="149"/>
      <c r="C9645" s="61"/>
      <c r="D9645" t="e">
        <f t="shared" si="191"/>
        <v>#DIV/0!</v>
      </c>
      <c r="E9645" t="e">
        <f>Table2[[#This Row],[Return]]</f>
        <v>#VALUE!</v>
      </c>
      <c r="F9645">
        <v>9643</v>
      </c>
      <c r="G9645">
        <f t="shared" ca="1" si="190"/>
        <v>-1.5191281121941836E-2</v>
      </c>
    </row>
    <row r="9646" spans="2:7" x14ac:dyDescent="0.2">
      <c r="B9646" s="149"/>
      <c r="C9646" s="61"/>
      <c r="D9646" t="e">
        <f t="shared" si="191"/>
        <v>#DIV/0!</v>
      </c>
      <c r="E9646" t="e">
        <f>Table2[[#This Row],[Return]]</f>
        <v>#VALUE!</v>
      </c>
      <c r="F9646">
        <v>9644</v>
      </c>
      <c r="G9646">
        <f t="shared" ca="1" si="190"/>
        <v>2.104168492675474E-2</v>
      </c>
    </row>
    <row r="9647" spans="2:7" x14ac:dyDescent="0.2">
      <c r="B9647" s="149"/>
      <c r="C9647" s="61"/>
      <c r="D9647" t="e">
        <f t="shared" si="191"/>
        <v>#DIV/0!</v>
      </c>
      <c r="E9647" t="e">
        <f>Table2[[#This Row],[Return]]</f>
        <v>#VALUE!</v>
      </c>
      <c r="F9647">
        <v>9645</v>
      </c>
      <c r="G9647">
        <f t="shared" ca="1" si="190"/>
        <v>-2.1825052844381354E-2</v>
      </c>
    </row>
    <row r="9648" spans="2:7" x14ac:dyDescent="0.2">
      <c r="B9648" s="149"/>
      <c r="C9648" s="61"/>
      <c r="D9648" t="e">
        <f t="shared" si="191"/>
        <v>#DIV/0!</v>
      </c>
      <c r="E9648" t="e">
        <f>Table2[[#This Row],[Return]]</f>
        <v>#VALUE!</v>
      </c>
      <c r="F9648">
        <v>9646</v>
      </c>
      <c r="G9648">
        <f t="shared" ca="1" si="190"/>
        <v>-1.1993234370838218E-2</v>
      </c>
    </row>
    <row r="9649" spans="2:7" x14ac:dyDescent="0.2">
      <c r="B9649" s="149"/>
      <c r="C9649" s="61"/>
      <c r="D9649" t="e">
        <f t="shared" si="191"/>
        <v>#DIV/0!</v>
      </c>
      <c r="E9649" t="e">
        <f>Table2[[#This Row],[Return]]</f>
        <v>#VALUE!</v>
      </c>
      <c r="F9649">
        <v>9647</v>
      </c>
      <c r="G9649">
        <f t="shared" ca="1" si="190"/>
        <v>-1.8506757652985345E-2</v>
      </c>
    </row>
    <row r="9650" spans="2:7" x14ac:dyDescent="0.2">
      <c r="B9650" s="149"/>
      <c r="C9650" s="61"/>
      <c r="D9650" t="e">
        <f t="shared" si="191"/>
        <v>#DIV/0!</v>
      </c>
      <c r="E9650" t="e">
        <f>Table2[[#This Row],[Return]]</f>
        <v>#VALUE!</v>
      </c>
      <c r="F9650">
        <v>9648</v>
      </c>
      <c r="G9650">
        <f t="shared" ca="1" si="190"/>
        <v>-7.6508350520402089E-3</v>
      </c>
    </row>
    <row r="9651" spans="2:7" x14ac:dyDescent="0.2">
      <c r="B9651" s="149"/>
      <c r="C9651" s="61"/>
      <c r="D9651" t="e">
        <f t="shared" si="191"/>
        <v>#DIV/0!</v>
      </c>
      <c r="E9651" t="e">
        <f>Table2[[#This Row],[Return]]</f>
        <v>#VALUE!</v>
      </c>
      <c r="F9651">
        <v>9649</v>
      </c>
      <c r="G9651">
        <f t="shared" ca="1" si="190"/>
        <v>-9.1355707050166435E-2</v>
      </c>
    </row>
    <row r="9652" spans="2:7" x14ac:dyDescent="0.2">
      <c r="B9652" s="149"/>
      <c r="C9652" s="61"/>
      <c r="D9652" t="e">
        <f t="shared" si="191"/>
        <v>#DIV/0!</v>
      </c>
      <c r="E9652" t="e">
        <f>Table2[[#This Row],[Return]]</f>
        <v>#VALUE!</v>
      </c>
      <c r="F9652">
        <v>9650</v>
      </c>
      <c r="G9652">
        <f t="shared" ca="1" si="190"/>
        <v>-2.8453774279894369E-2</v>
      </c>
    </row>
    <row r="9653" spans="2:7" x14ac:dyDescent="0.2">
      <c r="B9653" s="149"/>
      <c r="C9653" s="61"/>
      <c r="D9653" t="e">
        <f t="shared" si="191"/>
        <v>#DIV/0!</v>
      </c>
      <c r="E9653" t="e">
        <f>Table2[[#This Row],[Return]]</f>
        <v>#VALUE!</v>
      </c>
      <c r="F9653">
        <v>9651</v>
      </c>
      <c r="G9653">
        <f t="shared" ca="1" si="190"/>
        <v>-1.6991651176004253E-2</v>
      </c>
    </row>
    <row r="9654" spans="2:7" x14ac:dyDescent="0.2">
      <c r="B9654" s="149"/>
      <c r="C9654" s="61"/>
      <c r="D9654" t="e">
        <f t="shared" si="191"/>
        <v>#DIV/0!</v>
      </c>
      <c r="E9654" t="e">
        <f>Table2[[#This Row],[Return]]</f>
        <v>#VALUE!</v>
      </c>
      <c r="F9654">
        <v>9652</v>
      </c>
      <c r="G9654">
        <f t="shared" ca="1" si="190"/>
        <v>-1.6271642467826166E-2</v>
      </c>
    </row>
    <row r="9655" spans="2:7" x14ac:dyDescent="0.2">
      <c r="B9655" s="149"/>
      <c r="C9655" s="61"/>
      <c r="D9655" t="e">
        <f t="shared" si="191"/>
        <v>#DIV/0!</v>
      </c>
      <c r="E9655" t="e">
        <f>Table2[[#This Row],[Return]]</f>
        <v>#VALUE!</v>
      </c>
      <c r="F9655">
        <v>9653</v>
      </c>
      <c r="G9655">
        <f t="shared" ca="1" si="190"/>
        <v>-3.3346280935271332E-2</v>
      </c>
    </row>
    <row r="9656" spans="2:7" x14ac:dyDescent="0.2">
      <c r="B9656" s="149"/>
      <c r="C9656" s="61"/>
      <c r="D9656" t="e">
        <f t="shared" si="191"/>
        <v>#DIV/0!</v>
      </c>
      <c r="E9656" t="e">
        <f>Table2[[#This Row],[Return]]</f>
        <v>#VALUE!</v>
      </c>
      <c r="F9656">
        <v>9654</v>
      </c>
      <c r="G9656">
        <f t="shared" ca="1" si="190"/>
        <v>4.8843159820902871E-2</v>
      </c>
    </row>
    <row r="9657" spans="2:7" x14ac:dyDescent="0.2">
      <c r="B9657" s="149"/>
      <c r="C9657" s="61"/>
      <c r="D9657" t="e">
        <f t="shared" si="191"/>
        <v>#DIV/0!</v>
      </c>
      <c r="E9657" t="e">
        <f>Table2[[#This Row],[Return]]</f>
        <v>#VALUE!</v>
      </c>
      <c r="F9657">
        <v>9655</v>
      </c>
      <c r="G9657">
        <f t="shared" ca="1" si="190"/>
        <v>-2.8375212697042986E-2</v>
      </c>
    </row>
    <row r="9658" spans="2:7" x14ac:dyDescent="0.2">
      <c r="B9658" s="149"/>
      <c r="C9658" s="61"/>
      <c r="D9658" t="e">
        <f t="shared" si="191"/>
        <v>#DIV/0!</v>
      </c>
      <c r="E9658" t="e">
        <f>Table2[[#This Row],[Return]]</f>
        <v>#VALUE!</v>
      </c>
      <c r="F9658">
        <v>9656</v>
      </c>
      <c r="G9658">
        <f t="shared" ca="1" si="190"/>
        <v>3.8047120878169402E-2</v>
      </c>
    </row>
    <row r="9659" spans="2:7" x14ac:dyDescent="0.2">
      <c r="B9659" s="149"/>
      <c r="C9659" s="61"/>
      <c r="D9659" t="e">
        <f t="shared" si="191"/>
        <v>#DIV/0!</v>
      </c>
      <c r="E9659" t="e">
        <f>Table2[[#This Row],[Return]]</f>
        <v>#VALUE!</v>
      </c>
      <c r="F9659">
        <v>9657</v>
      </c>
      <c r="G9659">
        <f t="shared" ca="1" si="190"/>
        <v>-9.0238622724641056E-3</v>
      </c>
    </row>
    <row r="9660" spans="2:7" x14ac:dyDescent="0.2">
      <c r="B9660" s="149"/>
      <c r="C9660" s="61"/>
      <c r="D9660" t="e">
        <f t="shared" si="191"/>
        <v>#DIV/0!</v>
      </c>
      <c r="E9660" t="e">
        <f>Table2[[#This Row],[Return]]</f>
        <v>#VALUE!</v>
      </c>
      <c r="F9660">
        <v>9658</v>
      </c>
      <c r="G9660">
        <f t="shared" ca="1" si="190"/>
        <v>3.1105773677999278E-2</v>
      </c>
    </row>
    <row r="9661" spans="2:7" x14ac:dyDescent="0.2">
      <c r="B9661" s="149"/>
      <c r="C9661" s="61"/>
      <c r="D9661" t="e">
        <f t="shared" si="191"/>
        <v>#DIV/0!</v>
      </c>
      <c r="E9661" t="e">
        <f>Table2[[#This Row],[Return]]</f>
        <v>#VALUE!</v>
      </c>
      <c r="F9661">
        <v>9659</v>
      </c>
      <c r="G9661">
        <f t="shared" ca="1" si="190"/>
        <v>-2.1222286284804714E-2</v>
      </c>
    </row>
    <row r="9662" spans="2:7" x14ac:dyDescent="0.2">
      <c r="B9662" s="149"/>
      <c r="C9662" s="61"/>
      <c r="D9662" t="e">
        <f t="shared" si="191"/>
        <v>#DIV/0!</v>
      </c>
      <c r="E9662" t="e">
        <f>Table2[[#This Row],[Return]]</f>
        <v>#VALUE!</v>
      </c>
      <c r="F9662">
        <v>9660</v>
      </c>
      <c r="G9662">
        <f t="shared" ca="1" si="190"/>
        <v>4.8831024029750154E-2</v>
      </c>
    </row>
    <row r="9663" spans="2:7" x14ac:dyDescent="0.2">
      <c r="B9663" s="149"/>
      <c r="C9663" s="61"/>
      <c r="D9663" t="e">
        <f t="shared" si="191"/>
        <v>#DIV/0!</v>
      </c>
      <c r="E9663" t="e">
        <f>Table2[[#This Row],[Return]]</f>
        <v>#VALUE!</v>
      </c>
      <c r="F9663">
        <v>9661</v>
      </c>
      <c r="G9663">
        <f t="shared" ca="1" si="190"/>
        <v>-1.5353767910187298E-2</v>
      </c>
    </row>
    <row r="9664" spans="2:7" x14ac:dyDescent="0.2">
      <c r="B9664" s="149"/>
      <c r="C9664" s="61"/>
      <c r="D9664" t="e">
        <f t="shared" si="191"/>
        <v>#DIV/0!</v>
      </c>
      <c r="E9664" t="e">
        <f>Table2[[#This Row],[Return]]</f>
        <v>#VALUE!</v>
      </c>
      <c r="F9664">
        <v>9662</v>
      </c>
      <c r="G9664">
        <f t="shared" ca="1" si="190"/>
        <v>3.9088877877298603E-2</v>
      </c>
    </row>
    <row r="9665" spans="2:7" x14ac:dyDescent="0.2">
      <c r="B9665" s="149"/>
      <c r="C9665" s="61"/>
      <c r="D9665" t="e">
        <f t="shared" si="191"/>
        <v>#DIV/0!</v>
      </c>
      <c r="E9665" t="e">
        <f>Table2[[#This Row],[Return]]</f>
        <v>#VALUE!</v>
      </c>
      <c r="F9665">
        <v>9663</v>
      </c>
      <c r="G9665">
        <f t="shared" ca="1" si="190"/>
        <v>-9.3957125155036472E-3</v>
      </c>
    </row>
    <row r="9666" spans="2:7" x14ac:dyDescent="0.2">
      <c r="B9666" s="149"/>
      <c r="C9666" s="61"/>
      <c r="D9666" t="e">
        <f t="shared" si="191"/>
        <v>#DIV/0!</v>
      </c>
      <c r="E9666" t="e">
        <f>Table2[[#This Row],[Return]]</f>
        <v>#VALUE!</v>
      </c>
      <c r="F9666">
        <v>9664</v>
      </c>
      <c r="G9666">
        <f t="shared" ca="1" si="190"/>
        <v>1.148569279183404E-2</v>
      </c>
    </row>
    <row r="9667" spans="2:7" x14ac:dyDescent="0.2">
      <c r="B9667" s="149"/>
      <c r="C9667" s="61"/>
      <c r="D9667" t="e">
        <f t="shared" si="191"/>
        <v>#DIV/0!</v>
      </c>
      <c r="E9667" t="e">
        <f>Table2[[#This Row],[Return]]</f>
        <v>#VALUE!</v>
      </c>
      <c r="F9667">
        <v>9665</v>
      </c>
      <c r="G9667">
        <f t="shared" ref="G9667:G9730" ca="1" si="192">_xlfn.NORM.INV(RAND(),$N$5,$N$6)</f>
        <v>-1.6070084811158816E-2</v>
      </c>
    </row>
    <row r="9668" spans="2:7" x14ac:dyDescent="0.2">
      <c r="B9668" s="149"/>
      <c r="C9668" s="61"/>
      <c r="D9668" t="e">
        <f t="shared" si="191"/>
        <v>#DIV/0!</v>
      </c>
      <c r="E9668" t="e">
        <f>Table2[[#This Row],[Return]]</f>
        <v>#VALUE!</v>
      </c>
      <c r="F9668">
        <v>9666</v>
      </c>
      <c r="G9668">
        <f t="shared" ca="1" si="192"/>
        <v>-2.9668604828673346E-2</v>
      </c>
    </row>
    <row r="9669" spans="2:7" x14ac:dyDescent="0.2">
      <c r="B9669" s="149"/>
      <c r="C9669" s="61"/>
      <c r="D9669" t="e">
        <f t="shared" si="191"/>
        <v>#DIV/0!</v>
      </c>
      <c r="E9669" t="e">
        <f>Table2[[#This Row],[Return]]</f>
        <v>#VALUE!</v>
      </c>
      <c r="F9669">
        <v>9667</v>
      </c>
      <c r="G9669">
        <f t="shared" ca="1" si="192"/>
        <v>3.6285303753968788E-2</v>
      </c>
    </row>
    <row r="9670" spans="2:7" x14ac:dyDescent="0.2">
      <c r="B9670" s="149"/>
      <c r="C9670" s="61"/>
      <c r="D9670" t="e">
        <f t="shared" si="191"/>
        <v>#DIV/0!</v>
      </c>
      <c r="E9670" t="e">
        <f>Table2[[#This Row],[Return]]</f>
        <v>#VALUE!</v>
      </c>
      <c r="F9670">
        <v>9668</v>
      </c>
      <c r="G9670">
        <f t="shared" ca="1" si="192"/>
        <v>-7.3389104947266578E-3</v>
      </c>
    </row>
    <row r="9671" spans="2:7" x14ac:dyDescent="0.2">
      <c r="B9671" s="149"/>
      <c r="C9671" s="61"/>
      <c r="D9671" t="e">
        <f t="shared" si="191"/>
        <v>#DIV/0!</v>
      </c>
      <c r="E9671" t="e">
        <f>Table2[[#This Row],[Return]]</f>
        <v>#VALUE!</v>
      </c>
      <c r="F9671">
        <v>9669</v>
      </c>
      <c r="G9671">
        <f t="shared" ca="1" si="192"/>
        <v>3.7982234541890113E-2</v>
      </c>
    </row>
    <row r="9672" spans="2:7" x14ac:dyDescent="0.2">
      <c r="B9672" s="149"/>
      <c r="C9672" s="61"/>
      <c r="D9672" t="e">
        <f t="shared" si="191"/>
        <v>#DIV/0!</v>
      </c>
      <c r="E9672" t="e">
        <f>Table2[[#This Row],[Return]]</f>
        <v>#VALUE!</v>
      </c>
      <c r="F9672">
        <v>9670</v>
      </c>
      <c r="G9672">
        <f t="shared" ca="1" si="192"/>
        <v>-6.5636782894025164E-2</v>
      </c>
    </row>
    <row r="9673" spans="2:7" x14ac:dyDescent="0.2">
      <c r="B9673" s="149"/>
      <c r="C9673" s="61"/>
      <c r="D9673" t="e">
        <f t="shared" si="191"/>
        <v>#DIV/0!</v>
      </c>
      <c r="E9673" t="e">
        <f>Table2[[#This Row],[Return]]</f>
        <v>#VALUE!</v>
      </c>
      <c r="F9673">
        <v>9671</v>
      </c>
      <c r="G9673">
        <f t="shared" ca="1" si="192"/>
        <v>2.2811119144687374E-2</v>
      </c>
    </row>
    <row r="9674" spans="2:7" x14ac:dyDescent="0.2">
      <c r="B9674" s="149"/>
      <c r="C9674" s="61"/>
      <c r="D9674" t="e">
        <f t="shared" si="191"/>
        <v>#DIV/0!</v>
      </c>
      <c r="E9674" t="e">
        <f>Table2[[#This Row],[Return]]</f>
        <v>#VALUE!</v>
      </c>
      <c r="F9674">
        <v>9672</v>
      </c>
      <c r="G9674">
        <f t="shared" ca="1" si="192"/>
        <v>4.0283642662523912E-3</v>
      </c>
    </row>
    <row r="9675" spans="2:7" x14ac:dyDescent="0.2">
      <c r="B9675" s="149"/>
      <c r="C9675" s="61"/>
      <c r="D9675" t="e">
        <f t="shared" si="191"/>
        <v>#DIV/0!</v>
      </c>
      <c r="E9675" t="e">
        <f>Table2[[#This Row],[Return]]</f>
        <v>#VALUE!</v>
      </c>
      <c r="F9675">
        <v>9673</v>
      </c>
      <c r="G9675">
        <f t="shared" ca="1" si="192"/>
        <v>2.6743732016827795E-2</v>
      </c>
    </row>
    <row r="9676" spans="2:7" x14ac:dyDescent="0.2">
      <c r="B9676" s="149"/>
      <c r="C9676" s="61"/>
      <c r="D9676" t="e">
        <f t="shared" si="191"/>
        <v>#DIV/0!</v>
      </c>
      <c r="E9676" t="e">
        <f>Table2[[#This Row],[Return]]</f>
        <v>#VALUE!</v>
      </c>
      <c r="F9676">
        <v>9674</v>
      </c>
      <c r="G9676">
        <f t="shared" ca="1" si="192"/>
        <v>-8.3286129270254763E-3</v>
      </c>
    </row>
    <row r="9677" spans="2:7" x14ac:dyDescent="0.2">
      <c r="B9677" s="149"/>
      <c r="C9677" s="61"/>
      <c r="D9677" t="e">
        <f t="shared" si="191"/>
        <v>#DIV/0!</v>
      </c>
      <c r="E9677" t="e">
        <f>Table2[[#This Row],[Return]]</f>
        <v>#VALUE!</v>
      </c>
      <c r="F9677">
        <v>9675</v>
      </c>
      <c r="G9677">
        <f t="shared" ca="1" si="192"/>
        <v>-5.003160536771039E-2</v>
      </c>
    </row>
    <row r="9678" spans="2:7" x14ac:dyDescent="0.2">
      <c r="B9678" s="149"/>
      <c r="C9678" s="61"/>
      <c r="D9678" t="e">
        <f t="shared" si="191"/>
        <v>#DIV/0!</v>
      </c>
      <c r="E9678" t="e">
        <f>Table2[[#This Row],[Return]]</f>
        <v>#VALUE!</v>
      </c>
      <c r="F9678">
        <v>9676</v>
      </c>
      <c r="G9678">
        <f t="shared" ca="1" si="192"/>
        <v>2.8189676481622707E-2</v>
      </c>
    </row>
    <row r="9679" spans="2:7" x14ac:dyDescent="0.2">
      <c r="B9679" s="149"/>
      <c r="C9679" s="61"/>
      <c r="D9679" t="e">
        <f t="shared" si="191"/>
        <v>#DIV/0!</v>
      </c>
      <c r="E9679" t="e">
        <f>Table2[[#This Row],[Return]]</f>
        <v>#VALUE!</v>
      </c>
      <c r="F9679">
        <v>9677</v>
      </c>
      <c r="G9679">
        <f t="shared" ca="1" si="192"/>
        <v>3.4610979766543766E-2</v>
      </c>
    </row>
    <row r="9680" spans="2:7" x14ac:dyDescent="0.2">
      <c r="B9680" s="149"/>
      <c r="C9680" s="61"/>
      <c r="D9680" t="e">
        <f t="shared" si="191"/>
        <v>#DIV/0!</v>
      </c>
      <c r="E9680" t="e">
        <f>Table2[[#This Row],[Return]]</f>
        <v>#VALUE!</v>
      </c>
      <c r="F9680">
        <v>9678</v>
      </c>
      <c r="G9680">
        <f t="shared" ca="1" si="192"/>
        <v>5.5746401000479886E-3</v>
      </c>
    </row>
    <row r="9681" spans="2:7" x14ac:dyDescent="0.2">
      <c r="B9681" s="149"/>
      <c r="C9681" s="61"/>
      <c r="D9681" t="e">
        <f t="shared" si="191"/>
        <v>#DIV/0!</v>
      </c>
      <c r="E9681" t="e">
        <f>Table2[[#This Row],[Return]]</f>
        <v>#VALUE!</v>
      </c>
      <c r="F9681">
        <v>9679</v>
      </c>
      <c r="G9681">
        <f t="shared" ca="1" si="192"/>
        <v>-2.9048701819400943E-2</v>
      </c>
    </row>
    <row r="9682" spans="2:7" x14ac:dyDescent="0.2">
      <c r="B9682" s="149"/>
      <c r="C9682" s="61"/>
      <c r="D9682" t="e">
        <f t="shared" ref="D9682:D9745" si="193">(C9682-C9683)/C9683</f>
        <v>#DIV/0!</v>
      </c>
      <c r="E9682" t="e">
        <f>Table2[[#This Row],[Return]]</f>
        <v>#VALUE!</v>
      </c>
      <c r="F9682">
        <v>9680</v>
      </c>
      <c r="G9682">
        <f t="shared" ca="1" si="192"/>
        <v>-8.013668273688877E-3</v>
      </c>
    </row>
    <row r="9683" spans="2:7" x14ac:dyDescent="0.2">
      <c r="B9683" s="149"/>
      <c r="C9683" s="61"/>
      <c r="D9683" t="e">
        <f t="shared" si="193"/>
        <v>#DIV/0!</v>
      </c>
      <c r="E9683" t="e">
        <f>Table2[[#This Row],[Return]]</f>
        <v>#VALUE!</v>
      </c>
      <c r="F9683">
        <v>9681</v>
      </c>
      <c r="G9683">
        <f t="shared" ca="1" si="192"/>
        <v>4.7228325338081731E-2</v>
      </c>
    </row>
    <row r="9684" spans="2:7" x14ac:dyDescent="0.2">
      <c r="B9684" s="149"/>
      <c r="C9684" s="61"/>
      <c r="D9684" t="e">
        <f t="shared" si="193"/>
        <v>#DIV/0!</v>
      </c>
      <c r="E9684" t="e">
        <f>Table2[[#This Row],[Return]]</f>
        <v>#VALUE!</v>
      </c>
      <c r="F9684">
        <v>9682</v>
      </c>
      <c r="G9684">
        <f t="shared" ca="1" si="192"/>
        <v>3.3497450322965347E-2</v>
      </c>
    </row>
    <row r="9685" spans="2:7" x14ac:dyDescent="0.2">
      <c r="B9685" s="149"/>
      <c r="C9685" s="61"/>
      <c r="D9685" t="e">
        <f t="shared" si="193"/>
        <v>#DIV/0!</v>
      </c>
      <c r="E9685" t="e">
        <f>Table2[[#This Row],[Return]]</f>
        <v>#VALUE!</v>
      </c>
      <c r="F9685">
        <v>9683</v>
      </c>
      <c r="G9685">
        <f t="shared" ca="1" si="192"/>
        <v>-8.0411442510567338E-2</v>
      </c>
    </row>
    <row r="9686" spans="2:7" x14ac:dyDescent="0.2">
      <c r="B9686" s="149"/>
      <c r="C9686" s="61"/>
      <c r="D9686" t="e">
        <f t="shared" si="193"/>
        <v>#DIV/0!</v>
      </c>
      <c r="E9686" t="e">
        <f>Table2[[#This Row],[Return]]</f>
        <v>#VALUE!</v>
      </c>
      <c r="F9686">
        <v>9684</v>
      </c>
      <c r="G9686">
        <f t="shared" ca="1" si="192"/>
        <v>-4.0087312535706861E-2</v>
      </c>
    </row>
    <row r="9687" spans="2:7" x14ac:dyDescent="0.2">
      <c r="B9687" s="149"/>
      <c r="C9687" s="61"/>
      <c r="D9687" t="e">
        <f t="shared" si="193"/>
        <v>#DIV/0!</v>
      </c>
      <c r="E9687" t="e">
        <f>Table2[[#This Row],[Return]]</f>
        <v>#VALUE!</v>
      </c>
      <c r="F9687">
        <v>9685</v>
      </c>
      <c r="G9687">
        <f t="shared" ca="1" si="192"/>
        <v>-6.1048149539848828E-2</v>
      </c>
    </row>
    <row r="9688" spans="2:7" x14ac:dyDescent="0.2">
      <c r="B9688" s="149"/>
      <c r="C9688" s="61"/>
      <c r="D9688" t="e">
        <f t="shared" si="193"/>
        <v>#DIV/0!</v>
      </c>
      <c r="E9688" t="e">
        <f>Table2[[#This Row],[Return]]</f>
        <v>#VALUE!</v>
      </c>
      <c r="F9688">
        <v>9686</v>
      </c>
      <c r="G9688">
        <f t="shared" ca="1" si="192"/>
        <v>-6.7239605508025635E-3</v>
      </c>
    </row>
    <row r="9689" spans="2:7" x14ac:dyDescent="0.2">
      <c r="B9689" s="149"/>
      <c r="C9689" s="61"/>
      <c r="D9689" t="e">
        <f t="shared" si="193"/>
        <v>#DIV/0!</v>
      </c>
      <c r="E9689" t="e">
        <f>Table2[[#This Row],[Return]]</f>
        <v>#VALUE!</v>
      </c>
      <c r="F9689">
        <v>9687</v>
      </c>
      <c r="G9689">
        <f t="shared" ca="1" si="192"/>
        <v>-2.284945115994606E-2</v>
      </c>
    </row>
    <row r="9690" spans="2:7" x14ac:dyDescent="0.2">
      <c r="B9690" s="149"/>
      <c r="C9690" s="61"/>
      <c r="D9690" t="e">
        <f t="shared" si="193"/>
        <v>#DIV/0!</v>
      </c>
      <c r="E9690" t="e">
        <f>Table2[[#This Row],[Return]]</f>
        <v>#VALUE!</v>
      </c>
      <c r="F9690">
        <v>9688</v>
      </c>
      <c r="G9690">
        <f t="shared" ca="1" si="192"/>
        <v>1.5790384998097443E-2</v>
      </c>
    </row>
    <row r="9691" spans="2:7" x14ac:dyDescent="0.2">
      <c r="B9691" s="149"/>
      <c r="C9691" s="61"/>
      <c r="D9691" t="e">
        <f t="shared" si="193"/>
        <v>#DIV/0!</v>
      </c>
      <c r="E9691" t="e">
        <f>Table2[[#This Row],[Return]]</f>
        <v>#VALUE!</v>
      </c>
      <c r="F9691">
        <v>9689</v>
      </c>
      <c r="G9691">
        <f t="shared" ca="1" si="192"/>
        <v>-6.4082031830298869E-2</v>
      </c>
    </row>
    <row r="9692" spans="2:7" x14ac:dyDescent="0.2">
      <c r="B9692" s="149"/>
      <c r="C9692" s="61"/>
      <c r="D9692" t="e">
        <f t="shared" si="193"/>
        <v>#DIV/0!</v>
      </c>
      <c r="E9692" t="e">
        <f>Table2[[#This Row],[Return]]</f>
        <v>#VALUE!</v>
      </c>
      <c r="F9692">
        <v>9690</v>
      </c>
      <c r="G9692">
        <f t="shared" ca="1" si="192"/>
        <v>1.0126471560211976E-2</v>
      </c>
    </row>
    <row r="9693" spans="2:7" x14ac:dyDescent="0.2">
      <c r="B9693" s="149"/>
      <c r="C9693" s="61"/>
      <c r="D9693" t="e">
        <f t="shared" si="193"/>
        <v>#DIV/0!</v>
      </c>
      <c r="E9693" t="e">
        <f>Table2[[#This Row],[Return]]</f>
        <v>#VALUE!</v>
      </c>
      <c r="F9693">
        <v>9691</v>
      </c>
      <c r="G9693">
        <f t="shared" ca="1" si="192"/>
        <v>4.8055382094338892E-2</v>
      </c>
    </row>
    <row r="9694" spans="2:7" x14ac:dyDescent="0.2">
      <c r="B9694" s="149"/>
      <c r="C9694" s="61"/>
      <c r="D9694" t="e">
        <f t="shared" si="193"/>
        <v>#DIV/0!</v>
      </c>
      <c r="E9694" t="e">
        <f>Table2[[#This Row],[Return]]</f>
        <v>#VALUE!</v>
      </c>
      <c r="F9694">
        <v>9692</v>
      </c>
      <c r="G9694">
        <f t="shared" ca="1" si="192"/>
        <v>3.1165225446235997E-2</v>
      </c>
    </row>
    <row r="9695" spans="2:7" x14ac:dyDescent="0.2">
      <c r="B9695" s="149"/>
      <c r="C9695" s="61"/>
      <c r="D9695" t="e">
        <f t="shared" si="193"/>
        <v>#DIV/0!</v>
      </c>
      <c r="E9695" t="e">
        <f>Table2[[#This Row],[Return]]</f>
        <v>#VALUE!</v>
      </c>
      <c r="F9695">
        <v>9693</v>
      </c>
      <c r="G9695">
        <f t="shared" ca="1" si="192"/>
        <v>0.10321523705647356</v>
      </c>
    </row>
    <row r="9696" spans="2:7" x14ac:dyDescent="0.2">
      <c r="B9696" s="149"/>
      <c r="C9696" s="61"/>
      <c r="D9696" t="e">
        <f t="shared" si="193"/>
        <v>#DIV/0!</v>
      </c>
      <c r="E9696" t="e">
        <f>Table2[[#This Row],[Return]]</f>
        <v>#VALUE!</v>
      </c>
      <c r="F9696">
        <v>9694</v>
      </c>
      <c r="G9696">
        <f t="shared" ca="1" si="192"/>
        <v>3.6232198034255751E-2</v>
      </c>
    </row>
    <row r="9697" spans="2:7" x14ac:dyDescent="0.2">
      <c r="B9697" s="149"/>
      <c r="C9697" s="61"/>
      <c r="D9697" t="e">
        <f t="shared" si="193"/>
        <v>#DIV/0!</v>
      </c>
      <c r="E9697" t="e">
        <f>Table2[[#This Row],[Return]]</f>
        <v>#VALUE!</v>
      </c>
      <c r="F9697">
        <v>9695</v>
      </c>
      <c r="G9697">
        <f t="shared" ca="1" si="192"/>
        <v>1.6415630101058194E-2</v>
      </c>
    </row>
    <row r="9698" spans="2:7" x14ac:dyDescent="0.2">
      <c r="B9698" s="149"/>
      <c r="C9698" s="61"/>
      <c r="D9698" t="e">
        <f t="shared" si="193"/>
        <v>#DIV/0!</v>
      </c>
      <c r="E9698" t="e">
        <f>Table2[[#This Row],[Return]]</f>
        <v>#VALUE!</v>
      </c>
      <c r="F9698">
        <v>9696</v>
      </c>
      <c r="G9698">
        <f t="shared" ca="1" si="192"/>
        <v>2.4170426118345419E-2</v>
      </c>
    </row>
    <row r="9699" spans="2:7" x14ac:dyDescent="0.2">
      <c r="B9699" s="149"/>
      <c r="C9699" s="61"/>
      <c r="D9699" t="e">
        <f t="shared" si="193"/>
        <v>#DIV/0!</v>
      </c>
      <c r="E9699" t="e">
        <f>Table2[[#This Row],[Return]]</f>
        <v>#VALUE!</v>
      </c>
      <c r="F9699">
        <v>9697</v>
      </c>
      <c r="G9699">
        <f t="shared" ca="1" si="192"/>
        <v>-1.4292990512375149E-3</v>
      </c>
    </row>
    <row r="9700" spans="2:7" x14ac:dyDescent="0.2">
      <c r="B9700" s="149"/>
      <c r="C9700" s="61"/>
      <c r="D9700" t="e">
        <f t="shared" si="193"/>
        <v>#DIV/0!</v>
      </c>
      <c r="E9700" t="e">
        <f>Table2[[#This Row],[Return]]</f>
        <v>#VALUE!</v>
      </c>
      <c r="F9700">
        <v>9698</v>
      </c>
      <c r="G9700">
        <f t="shared" ca="1" si="192"/>
        <v>-1.9519546421847417E-3</v>
      </c>
    </row>
    <row r="9701" spans="2:7" x14ac:dyDescent="0.2">
      <c r="B9701" s="149"/>
      <c r="C9701" s="61"/>
      <c r="D9701" t="e">
        <f t="shared" si="193"/>
        <v>#DIV/0!</v>
      </c>
      <c r="E9701" t="e">
        <f>Table2[[#This Row],[Return]]</f>
        <v>#VALUE!</v>
      </c>
      <c r="F9701">
        <v>9699</v>
      </c>
      <c r="G9701">
        <f t="shared" ca="1" si="192"/>
        <v>1.4707212481692771E-2</v>
      </c>
    </row>
    <row r="9702" spans="2:7" x14ac:dyDescent="0.2">
      <c r="B9702" s="149"/>
      <c r="C9702" s="61"/>
      <c r="D9702" t="e">
        <f t="shared" si="193"/>
        <v>#DIV/0!</v>
      </c>
      <c r="E9702" t="e">
        <f>Table2[[#This Row],[Return]]</f>
        <v>#VALUE!</v>
      </c>
      <c r="F9702">
        <v>9700</v>
      </c>
      <c r="G9702">
        <f t="shared" ca="1" si="192"/>
        <v>6.1597655885009012E-2</v>
      </c>
    </row>
    <row r="9703" spans="2:7" x14ac:dyDescent="0.2">
      <c r="B9703" s="149"/>
      <c r="C9703" s="61"/>
      <c r="D9703" t="e">
        <f t="shared" si="193"/>
        <v>#DIV/0!</v>
      </c>
      <c r="E9703" t="e">
        <f>Table2[[#This Row],[Return]]</f>
        <v>#VALUE!</v>
      </c>
      <c r="F9703">
        <v>9701</v>
      </c>
      <c r="G9703">
        <f t="shared" ca="1" si="192"/>
        <v>2.2225355745451366E-2</v>
      </c>
    </row>
    <row r="9704" spans="2:7" x14ac:dyDescent="0.2">
      <c r="B9704" s="149"/>
      <c r="C9704" s="61"/>
      <c r="D9704" t="e">
        <f t="shared" si="193"/>
        <v>#DIV/0!</v>
      </c>
      <c r="E9704" t="e">
        <f>Table2[[#This Row],[Return]]</f>
        <v>#VALUE!</v>
      </c>
      <c r="F9704">
        <v>9702</v>
      </c>
      <c r="G9704">
        <f t="shared" ca="1" si="192"/>
        <v>-1.0589893251458019E-2</v>
      </c>
    </row>
    <row r="9705" spans="2:7" x14ac:dyDescent="0.2">
      <c r="B9705" s="149"/>
      <c r="C9705" s="61"/>
      <c r="D9705" t="e">
        <f t="shared" si="193"/>
        <v>#DIV/0!</v>
      </c>
      <c r="E9705" t="e">
        <f>Table2[[#This Row],[Return]]</f>
        <v>#VALUE!</v>
      </c>
      <c r="F9705">
        <v>9703</v>
      </c>
      <c r="G9705">
        <f t="shared" ca="1" si="192"/>
        <v>6.3849524886776671E-2</v>
      </c>
    </row>
    <row r="9706" spans="2:7" x14ac:dyDescent="0.2">
      <c r="B9706" s="149"/>
      <c r="C9706" s="61"/>
      <c r="D9706" t="e">
        <f t="shared" si="193"/>
        <v>#DIV/0!</v>
      </c>
      <c r="E9706" t="e">
        <f>Table2[[#This Row],[Return]]</f>
        <v>#VALUE!</v>
      </c>
      <c r="F9706">
        <v>9704</v>
      </c>
      <c r="G9706">
        <f t="shared" ca="1" si="192"/>
        <v>4.233173344071707E-2</v>
      </c>
    </row>
    <row r="9707" spans="2:7" x14ac:dyDescent="0.2">
      <c r="B9707" s="149"/>
      <c r="C9707" s="61"/>
      <c r="D9707" t="e">
        <f t="shared" si="193"/>
        <v>#DIV/0!</v>
      </c>
      <c r="E9707" t="e">
        <f>Table2[[#This Row],[Return]]</f>
        <v>#VALUE!</v>
      </c>
      <c r="F9707">
        <v>9705</v>
      </c>
      <c r="G9707">
        <f t="shared" ca="1" si="192"/>
        <v>7.5231194019225126E-3</v>
      </c>
    </row>
    <row r="9708" spans="2:7" x14ac:dyDescent="0.2">
      <c r="B9708" s="149"/>
      <c r="C9708" s="61"/>
      <c r="D9708" t="e">
        <f t="shared" si="193"/>
        <v>#DIV/0!</v>
      </c>
      <c r="E9708" t="e">
        <f>Table2[[#This Row],[Return]]</f>
        <v>#VALUE!</v>
      </c>
      <c r="F9708">
        <v>9706</v>
      </c>
      <c r="G9708">
        <f t="shared" ca="1" si="192"/>
        <v>5.2400283577702482E-2</v>
      </c>
    </row>
    <row r="9709" spans="2:7" x14ac:dyDescent="0.2">
      <c r="B9709" s="149"/>
      <c r="C9709" s="61"/>
      <c r="D9709" t="e">
        <f t="shared" si="193"/>
        <v>#DIV/0!</v>
      </c>
      <c r="E9709" t="e">
        <f>Table2[[#This Row],[Return]]</f>
        <v>#VALUE!</v>
      </c>
      <c r="F9709">
        <v>9707</v>
      </c>
      <c r="G9709">
        <f t="shared" ca="1" si="192"/>
        <v>-4.4734887982357634E-2</v>
      </c>
    </row>
    <row r="9710" spans="2:7" x14ac:dyDescent="0.2">
      <c r="B9710" s="149"/>
      <c r="C9710" s="61"/>
      <c r="D9710" t="e">
        <f t="shared" si="193"/>
        <v>#DIV/0!</v>
      </c>
      <c r="E9710" t="e">
        <f>Table2[[#This Row],[Return]]</f>
        <v>#VALUE!</v>
      </c>
      <c r="F9710">
        <v>9708</v>
      </c>
      <c r="G9710">
        <f t="shared" ca="1" si="192"/>
        <v>-6.3163611351631432E-3</v>
      </c>
    </row>
    <row r="9711" spans="2:7" x14ac:dyDescent="0.2">
      <c r="B9711" s="149"/>
      <c r="C9711" s="61"/>
      <c r="D9711" t="e">
        <f t="shared" si="193"/>
        <v>#DIV/0!</v>
      </c>
      <c r="E9711" t="e">
        <f>Table2[[#This Row],[Return]]</f>
        <v>#VALUE!</v>
      </c>
      <c r="F9711">
        <v>9709</v>
      </c>
      <c r="G9711">
        <f t="shared" ca="1" si="192"/>
        <v>-1.1323209247933676E-2</v>
      </c>
    </row>
    <row r="9712" spans="2:7" x14ac:dyDescent="0.2">
      <c r="B9712" s="149"/>
      <c r="C9712" s="61"/>
      <c r="D9712" t="e">
        <f t="shared" si="193"/>
        <v>#DIV/0!</v>
      </c>
      <c r="E9712" t="e">
        <f>Table2[[#This Row],[Return]]</f>
        <v>#VALUE!</v>
      </c>
      <c r="F9712">
        <v>9710</v>
      </c>
      <c r="G9712">
        <f t="shared" ca="1" si="192"/>
        <v>-2.8978366561526445E-2</v>
      </c>
    </row>
    <row r="9713" spans="2:7" x14ac:dyDescent="0.2">
      <c r="B9713" s="149"/>
      <c r="C9713" s="61"/>
      <c r="D9713" t="e">
        <f t="shared" si="193"/>
        <v>#DIV/0!</v>
      </c>
      <c r="E9713" t="e">
        <f>Table2[[#This Row],[Return]]</f>
        <v>#VALUE!</v>
      </c>
      <c r="F9713">
        <v>9711</v>
      </c>
      <c r="G9713">
        <f t="shared" ca="1" si="192"/>
        <v>8.0373397686446635E-2</v>
      </c>
    </row>
    <row r="9714" spans="2:7" x14ac:dyDescent="0.2">
      <c r="B9714" s="149"/>
      <c r="C9714" s="61"/>
      <c r="D9714" t="e">
        <f t="shared" si="193"/>
        <v>#DIV/0!</v>
      </c>
      <c r="E9714" t="e">
        <f>Table2[[#This Row],[Return]]</f>
        <v>#VALUE!</v>
      </c>
      <c r="F9714">
        <v>9712</v>
      </c>
      <c r="G9714">
        <f t="shared" ca="1" si="192"/>
        <v>1.1289375095526593E-2</v>
      </c>
    </row>
    <row r="9715" spans="2:7" x14ac:dyDescent="0.2">
      <c r="B9715" s="149"/>
      <c r="C9715" s="61"/>
      <c r="D9715" t="e">
        <f t="shared" si="193"/>
        <v>#DIV/0!</v>
      </c>
      <c r="E9715" t="e">
        <f>Table2[[#This Row],[Return]]</f>
        <v>#VALUE!</v>
      </c>
      <c r="F9715">
        <v>9713</v>
      </c>
      <c r="G9715">
        <f t="shared" ca="1" si="192"/>
        <v>-1.3740506208246649E-2</v>
      </c>
    </row>
    <row r="9716" spans="2:7" x14ac:dyDescent="0.2">
      <c r="B9716" s="149"/>
      <c r="C9716" s="61"/>
      <c r="D9716" t="e">
        <f t="shared" si="193"/>
        <v>#DIV/0!</v>
      </c>
      <c r="E9716" t="e">
        <f>Table2[[#This Row],[Return]]</f>
        <v>#VALUE!</v>
      </c>
      <c r="F9716">
        <v>9714</v>
      </c>
      <c r="G9716">
        <f t="shared" ca="1" si="192"/>
        <v>1.1613844799202475E-2</v>
      </c>
    </row>
    <row r="9717" spans="2:7" x14ac:dyDescent="0.2">
      <c r="B9717" s="149"/>
      <c r="C9717" s="61"/>
      <c r="D9717" t="e">
        <f t="shared" si="193"/>
        <v>#DIV/0!</v>
      </c>
      <c r="E9717" t="e">
        <f>Table2[[#This Row],[Return]]</f>
        <v>#VALUE!</v>
      </c>
      <c r="F9717">
        <v>9715</v>
      </c>
      <c r="G9717">
        <f t="shared" ca="1" si="192"/>
        <v>1.117893642519455E-2</v>
      </c>
    </row>
    <row r="9718" spans="2:7" x14ac:dyDescent="0.2">
      <c r="B9718" s="149"/>
      <c r="C9718" s="61"/>
      <c r="D9718" t="e">
        <f t="shared" si="193"/>
        <v>#DIV/0!</v>
      </c>
      <c r="E9718" t="e">
        <f>Table2[[#This Row],[Return]]</f>
        <v>#VALUE!</v>
      </c>
      <c r="F9718">
        <v>9716</v>
      </c>
      <c r="G9718">
        <f t="shared" ca="1" si="192"/>
        <v>6.8052682922026431E-2</v>
      </c>
    </row>
    <row r="9719" spans="2:7" x14ac:dyDescent="0.2">
      <c r="B9719" s="149"/>
      <c r="C9719" s="61"/>
      <c r="D9719" t="e">
        <f t="shared" si="193"/>
        <v>#DIV/0!</v>
      </c>
      <c r="E9719" t="e">
        <f>Table2[[#This Row],[Return]]</f>
        <v>#VALUE!</v>
      </c>
      <c r="F9719">
        <v>9717</v>
      </c>
      <c r="G9719">
        <f t="shared" ca="1" si="192"/>
        <v>2.9357204918555223E-2</v>
      </c>
    </row>
    <row r="9720" spans="2:7" x14ac:dyDescent="0.2">
      <c r="B9720" s="149"/>
      <c r="C9720" s="61"/>
      <c r="D9720" t="e">
        <f t="shared" si="193"/>
        <v>#DIV/0!</v>
      </c>
      <c r="E9720" t="e">
        <f>Table2[[#This Row],[Return]]</f>
        <v>#VALUE!</v>
      </c>
      <c r="F9720">
        <v>9718</v>
      </c>
      <c r="G9720">
        <f t="shared" ca="1" si="192"/>
        <v>3.7761454211672242E-2</v>
      </c>
    </row>
    <row r="9721" spans="2:7" x14ac:dyDescent="0.2">
      <c r="B9721" s="149"/>
      <c r="C9721" s="61"/>
      <c r="D9721" t="e">
        <f t="shared" si="193"/>
        <v>#DIV/0!</v>
      </c>
      <c r="E9721" t="e">
        <f>Table2[[#This Row],[Return]]</f>
        <v>#VALUE!</v>
      </c>
      <c r="F9721">
        <v>9719</v>
      </c>
      <c r="G9721">
        <f t="shared" ca="1" si="192"/>
        <v>3.6426294422277079E-2</v>
      </c>
    </row>
    <row r="9722" spans="2:7" x14ac:dyDescent="0.2">
      <c r="B9722" s="149"/>
      <c r="C9722" s="61"/>
      <c r="D9722" t="e">
        <f t="shared" si="193"/>
        <v>#DIV/0!</v>
      </c>
      <c r="E9722" t="e">
        <f>Table2[[#This Row],[Return]]</f>
        <v>#VALUE!</v>
      </c>
      <c r="F9722">
        <v>9720</v>
      </c>
      <c r="G9722">
        <f t="shared" ca="1" si="192"/>
        <v>-6.8974950113725397E-2</v>
      </c>
    </row>
    <row r="9723" spans="2:7" x14ac:dyDescent="0.2">
      <c r="B9723" s="149"/>
      <c r="C9723" s="61"/>
      <c r="D9723" t="e">
        <f t="shared" si="193"/>
        <v>#DIV/0!</v>
      </c>
      <c r="E9723" t="e">
        <f>Table2[[#This Row],[Return]]</f>
        <v>#VALUE!</v>
      </c>
      <c r="F9723">
        <v>9721</v>
      </c>
      <c r="G9723">
        <f t="shared" ca="1" si="192"/>
        <v>-4.3437488185676916E-3</v>
      </c>
    </row>
    <row r="9724" spans="2:7" x14ac:dyDescent="0.2">
      <c r="B9724" s="149"/>
      <c r="C9724" s="61"/>
      <c r="D9724" t="e">
        <f t="shared" si="193"/>
        <v>#DIV/0!</v>
      </c>
      <c r="E9724" t="e">
        <f>Table2[[#This Row],[Return]]</f>
        <v>#VALUE!</v>
      </c>
      <c r="F9724">
        <v>9722</v>
      </c>
      <c r="G9724">
        <f t="shared" ca="1" si="192"/>
        <v>1.8226438729513444E-2</v>
      </c>
    </row>
    <row r="9725" spans="2:7" x14ac:dyDescent="0.2">
      <c r="B9725" s="149"/>
      <c r="C9725" s="61"/>
      <c r="D9725" t="e">
        <f t="shared" si="193"/>
        <v>#DIV/0!</v>
      </c>
      <c r="E9725" t="e">
        <f>Table2[[#This Row],[Return]]</f>
        <v>#VALUE!</v>
      </c>
      <c r="F9725">
        <v>9723</v>
      </c>
      <c r="G9725">
        <f t="shared" ca="1" si="192"/>
        <v>5.2165014395244916E-2</v>
      </c>
    </row>
    <row r="9726" spans="2:7" x14ac:dyDescent="0.2">
      <c r="B9726" s="149"/>
      <c r="C9726" s="61"/>
      <c r="D9726" t="e">
        <f t="shared" si="193"/>
        <v>#DIV/0!</v>
      </c>
      <c r="E9726" t="e">
        <f>Table2[[#This Row],[Return]]</f>
        <v>#VALUE!</v>
      </c>
      <c r="F9726">
        <v>9724</v>
      </c>
      <c r="G9726">
        <f t="shared" ca="1" si="192"/>
        <v>1.9957008929848492E-2</v>
      </c>
    </row>
    <row r="9727" spans="2:7" x14ac:dyDescent="0.2">
      <c r="B9727" s="149"/>
      <c r="C9727" s="61"/>
      <c r="D9727" t="e">
        <f t="shared" si="193"/>
        <v>#DIV/0!</v>
      </c>
      <c r="E9727" t="e">
        <f>Table2[[#This Row],[Return]]</f>
        <v>#VALUE!</v>
      </c>
      <c r="F9727">
        <v>9725</v>
      </c>
      <c r="G9727">
        <f t="shared" ca="1" si="192"/>
        <v>3.9382973083544274E-3</v>
      </c>
    </row>
    <row r="9728" spans="2:7" x14ac:dyDescent="0.2">
      <c r="B9728" s="149"/>
      <c r="C9728" s="61"/>
      <c r="D9728" t="e">
        <f t="shared" si="193"/>
        <v>#DIV/0!</v>
      </c>
      <c r="E9728" t="e">
        <f>Table2[[#This Row],[Return]]</f>
        <v>#VALUE!</v>
      </c>
      <c r="F9728">
        <v>9726</v>
      </c>
      <c r="G9728">
        <f t="shared" ca="1" si="192"/>
        <v>-1.1238157755107153E-3</v>
      </c>
    </row>
    <row r="9729" spans="2:7" x14ac:dyDescent="0.2">
      <c r="B9729" s="149"/>
      <c r="C9729" s="61"/>
      <c r="D9729" t="e">
        <f t="shared" si="193"/>
        <v>#DIV/0!</v>
      </c>
      <c r="E9729" t="e">
        <f>Table2[[#This Row],[Return]]</f>
        <v>#VALUE!</v>
      </c>
      <c r="F9729">
        <v>9727</v>
      </c>
      <c r="G9729">
        <f t="shared" ca="1" si="192"/>
        <v>-1.7661846880603328E-2</v>
      </c>
    </row>
    <row r="9730" spans="2:7" x14ac:dyDescent="0.2">
      <c r="B9730" s="149"/>
      <c r="C9730" s="61"/>
      <c r="D9730" t="e">
        <f t="shared" si="193"/>
        <v>#DIV/0!</v>
      </c>
      <c r="E9730" t="e">
        <f>Table2[[#This Row],[Return]]</f>
        <v>#VALUE!</v>
      </c>
      <c r="F9730">
        <v>9728</v>
      </c>
      <c r="G9730">
        <f t="shared" ca="1" si="192"/>
        <v>3.9038662699526161E-2</v>
      </c>
    </row>
    <row r="9731" spans="2:7" x14ac:dyDescent="0.2">
      <c r="B9731" s="149"/>
      <c r="C9731" s="61"/>
      <c r="D9731" t="e">
        <f t="shared" si="193"/>
        <v>#DIV/0!</v>
      </c>
      <c r="E9731" t="e">
        <f>Table2[[#This Row],[Return]]</f>
        <v>#VALUE!</v>
      </c>
      <c r="F9731">
        <v>9729</v>
      </c>
      <c r="G9731">
        <f t="shared" ref="G9731:G9794" ca="1" si="194">_xlfn.NORM.INV(RAND(),$N$5,$N$6)</f>
        <v>-9.6203249408163116E-3</v>
      </c>
    </row>
    <row r="9732" spans="2:7" x14ac:dyDescent="0.2">
      <c r="B9732" s="149"/>
      <c r="C9732" s="61"/>
      <c r="D9732" t="e">
        <f t="shared" si="193"/>
        <v>#DIV/0!</v>
      </c>
      <c r="E9732" t="e">
        <f>Table2[[#This Row],[Return]]</f>
        <v>#VALUE!</v>
      </c>
      <c r="F9732">
        <v>9730</v>
      </c>
      <c r="G9732">
        <f t="shared" ca="1" si="194"/>
        <v>-5.6209812767622332E-2</v>
      </c>
    </row>
    <row r="9733" spans="2:7" x14ac:dyDescent="0.2">
      <c r="B9733" s="149"/>
      <c r="C9733" s="61"/>
      <c r="D9733" t="e">
        <f t="shared" si="193"/>
        <v>#DIV/0!</v>
      </c>
      <c r="E9733" t="e">
        <f>Table2[[#This Row],[Return]]</f>
        <v>#VALUE!</v>
      </c>
      <c r="F9733">
        <v>9731</v>
      </c>
      <c r="G9733">
        <f t="shared" ca="1" si="194"/>
        <v>5.6937087812148155E-3</v>
      </c>
    </row>
    <row r="9734" spans="2:7" x14ac:dyDescent="0.2">
      <c r="B9734" s="149"/>
      <c r="C9734" s="61"/>
      <c r="D9734" t="e">
        <f t="shared" si="193"/>
        <v>#DIV/0!</v>
      </c>
      <c r="E9734" t="e">
        <f>Table2[[#This Row],[Return]]</f>
        <v>#VALUE!</v>
      </c>
      <c r="F9734">
        <v>9732</v>
      </c>
      <c r="G9734">
        <f t="shared" ca="1" si="194"/>
        <v>6.3635574731092798E-2</v>
      </c>
    </row>
    <row r="9735" spans="2:7" x14ac:dyDescent="0.2">
      <c r="B9735" s="149"/>
      <c r="C9735" s="61"/>
      <c r="D9735" t="e">
        <f t="shared" si="193"/>
        <v>#DIV/0!</v>
      </c>
      <c r="E9735" t="e">
        <f>Table2[[#This Row],[Return]]</f>
        <v>#VALUE!</v>
      </c>
      <c r="F9735">
        <v>9733</v>
      </c>
      <c r="G9735">
        <f t="shared" ca="1" si="194"/>
        <v>4.4315877107479959E-2</v>
      </c>
    </row>
    <row r="9736" spans="2:7" x14ac:dyDescent="0.2">
      <c r="B9736" s="149"/>
      <c r="C9736" s="61"/>
      <c r="D9736" t="e">
        <f t="shared" si="193"/>
        <v>#DIV/0!</v>
      </c>
      <c r="E9736" t="e">
        <f>Table2[[#This Row],[Return]]</f>
        <v>#VALUE!</v>
      </c>
      <c r="F9736">
        <v>9734</v>
      </c>
      <c r="G9736">
        <f t="shared" ca="1" si="194"/>
        <v>2.1267224796792487E-2</v>
      </c>
    </row>
    <row r="9737" spans="2:7" x14ac:dyDescent="0.2">
      <c r="B9737" s="149"/>
      <c r="C9737" s="61"/>
      <c r="D9737" t="e">
        <f t="shared" si="193"/>
        <v>#DIV/0!</v>
      </c>
      <c r="E9737" t="e">
        <f>Table2[[#This Row],[Return]]</f>
        <v>#VALUE!</v>
      </c>
      <c r="F9737">
        <v>9735</v>
      </c>
      <c r="G9737">
        <f t="shared" ca="1" si="194"/>
        <v>2.6869094578410673E-2</v>
      </c>
    </row>
    <row r="9738" spans="2:7" x14ac:dyDescent="0.2">
      <c r="B9738" s="149"/>
      <c r="C9738" s="61"/>
      <c r="D9738" t="e">
        <f t="shared" si="193"/>
        <v>#DIV/0!</v>
      </c>
      <c r="E9738" t="e">
        <f>Table2[[#This Row],[Return]]</f>
        <v>#VALUE!</v>
      </c>
      <c r="F9738">
        <v>9736</v>
      </c>
      <c r="G9738">
        <f t="shared" ca="1" si="194"/>
        <v>8.7622931530745823E-2</v>
      </c>
    </row>
    <row r="9739" spans="2:7" x14ac:dyDescent="0.2">
      <c r="B9739" s="149"/>
      <c r="C9739" s="61"/>
      <c r="D9739" t="e">
        <f t="shared" si="193"/>
        <v>#DIV/0!</v>
      </c>
      <c r="E9739" t="e">
        <f>Table2[[#This Row],[Return]]</f>
        <v>#VALUE!</v>
      </c>
      <c r="F9739">
        <v>9737</v>
      </c>
      <c r="G9739">
        <f t="shared" ca="1" si="194"/>
        <v>-2.9390767309099723E-2</v>
      </c>
    </row>
    <row r="9740" spans="2:7" x14ac:dyDescent="0.2">
      <c r="B9740" s="149"/>
      <c r="C9740" s="61"/>
      <c r="D9740" t="e">
        <f t="shared" si="193"/>
        <v>#DIV/0!</v>
      </c>
      <c r="E9740" t="e">
        <f>Table2[[#This Row],[Return]]</f>
        <v>#VALUE!</v>
      </c>
      <c r="F9740">
        <v>9738</v>
      </c>
      <c r="G9740">
        <f t="shared" ca="1" si="194"/>
        <v>-2.3094079972268242E-2</v>
      </c>
    </row>
    <row r="9741" spans="2:7" x14ac:dyDescent="0.2">
      <c r="B9741" s="149"/>
      <c r="C9741" s="61"/>
      <c r="D9741" t="e">
        <f t="shared" si="193"/>
        <v>#DIV/0!</v>
      </c>
      <c r="E9741" t="e">
        <f>Table2[[#This Row],[Return]]</f>
        <v>#VALUE!</v>
      </c>
      <c r="F9741">
        <v>9739</v>
      </c>
      <c r="G9741">
        <f t="shared" ca="1" si="194"/>
        <v>-9.7949137389656965E-3</v>
      </c>
    </row>
    <row r="9742" spans="2:7" x14ac:dyDescent="0.2">
      <c r="B9742" s="149"/>
      <c r="C9742" s="61"/>
      <c r="D9742" t="e">
        <f t="shared" si="193"/>
        <v>#DIV/0!</v>
      </c>
      <c r="E9742" t="e">
        <f>Table2[[#This Row],[Return]]</f>
        <v>#VALUE!</v>
      </c>
      <c r="F9742">
        <v>9740</v>
      </c>
      <c r="G9742">
        <f t="shared" ca="1" si="194"/>
        <v>4.3185484608642542E-2</v>
      </c>
    </row>
    <row r="9743" spans="2:7" x14ac:dyDescent="0.2">
      <c r="B9743" s="149"/>
      <c r="C9743" s="61"/>
      <c r="D9743" t="e">
        <f t="shared" si="193"/>
        <v>#DIV/0!</v>
      </c>
      <c r="E9743" t="e">
        <f>Table2[[#This Row],[Return]]</f>
        <v>#VALUE!</v>
      </c>
      <c r="F9743">
        <v>9741</v>
      </c>
      <c r="G9743">
        <f t="shared" ca="1" si="194"/>
        <v>1.3933754818971189E-2</v>
      </c>
    </row>
    <row r="9744" spans="2:7" x14ac:dyDescent="0.2">
      <c r="B9744" s="149"/>
      <c r="C9744" s="61"/>
      <c r="D9744" t="e">
        <f t="shared" si="193"/>
        <v>#DIV/0!</v>
      </c>
      <c r="E9744" t="e">
        <f>Table2[[#This Row],[Return]]</f>
        <v>#VALUE!</v>
      </c>
      <c r="F9744">
        <v>9742</v>
      </c>
      <c r="G9744">
        <f t="shared" ca="1" si="194"/>
        <v>-5.664525396148376E-2</v>
      </c>
    </row>
    <row r="9745" spans="2:7" x14ac:dyDescent="0.2">
      <c r="B9745" s="149"/>
      <c r="C9745" s="61"/>
      <c r="D9745" t="e">
        <f t="shared" si="193"/>
        <v>#DIV/0!</v>
      </c>
      <c r="E9745" t="e">
        <f>Table2[[#This Row],[Return]]</f>
        <v>#VALUE!</v>
      </c>
      <c r="F9745">
        <v>9743</v>
      </c>
      <c r="G9745">
        <f t="shared" ca="1" si="194"/>
        <v>3.6381575445851008E-2</v>
      </c>
    </row>
    <row r="9746" spans="2:7" x14ac:dyDescent="0.2">
      <c r="B9746" s="149"/>
      <c r="C9746" s="61"/>
      <c r="D9746" t="e">
        <f t="shared" ref="D9746:D9809" si="195">(C9746-C9747)/C9747</f>
        <v>#DIV/0!</v>
      </c>
      <c r="E9746" t="e">
        <f>Table2[[#This Row],[Return]]</f>
        <v>#VALUE!</v>
      </c>
      <c r="F9746">
        <v>9744</v>
      </c>
      <c r="G9746">
        <f t="shared" ca="1" si="194"/>
        <v>6.2760310499902688E-2</v>
      </c>
    </row>
    <row r="9747" spans="2:7" x14ac:dyDescent="0.2">
      <c r="B9747" s="149"/>
      <c r="C9747" s="61"/>
      <c r="D9747" t="e">
        <f t="shared" si="195"/>
        <v>#DIV/0!</v>
      </c>
      <c r="E9747" t="e">
        <f>Table2[[#This Row],[Return]]</f>
        <v>#VALUE!</v>
      </c>
      <c r="F9747">
        <v>9745</v>
      </c>
      <c r="G9747">
        <f t="shared" ca="1" si="194"/>
        <v>-3.915181411267162E-3</v>
      </c>
    </row>
    <row r="9748" spans="2:7" x14ac:dyDescent="0.2">
      <c r="B9748" s="149"/>
      <c r="C9748" s="61"/>
      <c r="D9748" t="e">
        <f t="shared" si="195"/>
        <v>#DIV/0!</v>
      </c>
      <c r="E9748" t="e">
        <f>Table2[[#This Row],[Return]]</f>
        <v>#VALUE!</v>
      </c>
      <c r="F9748">
        <v>9746</v>
      </c>
      <c r="G9748">
        <f t="shared" ca="1" si="194"/>
        <v>-1.1516615890039181E-3</v>
      </c>
    </row>
    <row r="9749" spans="2:7" x14ac:dyDescent="0.2">
      <c r="B9749" s="149"/>
      <c r="C9749" s="61"/>
      <c r="D9749" t="e">
        <f t="shared" si="195"/>
        <v>#DIV/0!</v>
      </c>
      <c r="E9749" t="e">
        <f>Table2[[#This Row],[Return]]</f>
        <v>#VALUE!</v>
      </c>
      <c r="F9749">
        <v>9747</v>
      </c>
      <c r="G9749">
        <f t="shared" ca="1" si="194"/>
        <v>9.3703150325844201E-3</v>
      </c>
    </row>
    <row r="9750" spans="2:7" x14ac:dyDescent="0.2">
      <c r="B9750" s="149"/>
      <c r="C9750" s="61"/>
      <c r="D9750" t="e">
        <f t="shared" si="195"/>
        <v>#DIV/0!</v>
      </c>
      <c r="E9750" t="e">
        <f>Table2[[#This Row],[Return]]</f>
        <v>#VALUE!</v>
      </c>
      <c r="F9750">
        <v>9748</v>
      </c>
      <c r="G9750">
        <f t="shared" ca="1" si="194"/>
        <v>-3.7778327881719011E-2</v>
      </c>
    </row>
    <row r="9751" spans="2:7" x14ac:dyDescent="0.2">
      <c r="B9751" s="149"/>
      <c r="C9751" s="61"/>
      <c r="D9751" t="e">
        <f t="shared" si="195"/>
        <v>#DIV/0!</v>
      </c>
      <c r="E9751" t="e">
        <f>Table2[[#This Row],[Return]]</f>
        <v>#VALUE!</v>
      </c>
      <c r="F9751">
        <v>9749</v>
      </c>
      <c r="G9751">
        <f t="shared" ca="1" si="194"/>
        <v>3.7058184594342819E-2</v>
      </c>
    </row>
    <row r="9752" spans="2:7" x14ac:dyDescent="0.2">
      <c r="B9752" s="149"/>
      <c r="C9752" s="61"/>
      <c r="D9752" t="e">
        <f t="shared" si="195"/>
        <v>#DIV/0!</v>
      </c>
      <c r="E9752" t="e">
        <f>Table2[[#This Row],[Return]]</f>
        <v>#VALUE!</v>
      </c>
      <c r="F9752">
        <v>9750</v>
      </c>
      <c r="G9752">
        <f t="shared" ca="1" si="194"/>
        <v>-1.0739079103005318E-2</v>
      </c>
    </row>
    <row r="9753" spans="2:7" x14ac:dyDescent="0.2">
      <c r="B9753" s="149"/>
      <c r="C9753" s="61"/>
      <c r="D9753" t="e">
        <f t="shared" si="195"/>
        <v>#DIV/0!</v>
      </c>
      <c r="E9753" t="e">
        <f>Table2[[#This Row],[Return]]</f>
        <v>#VALUE!</v>
      </c>
      <c r="F9753">
        <v>9751</v>
      </c>
      <c r="G9753">
        <f t="shared" ca="1" si="194"/>
        <v>4.4605340582332037E-2</v>
      </c>
    </row>
    <row r="9754" spans="2:7" x14ac:dyDescent="0.2">
      <c r="B9754" s="149"/>
      <c r="C9754" s="61"/>
      <c r="D9754" t="e">
        <f t="shared" si="195"/>
        <v>#DIV/0!</v>
      </c>
      <c r="E9754" t="e">
        <f>Table2[[#This Row],[Return]]</f>
        <v>#VALUE!</v>
      </c>
      <c r="F9754">
        <v>9752</v>
      </c>
      <c r="G9754">
        <f t="shared" ca="1" si="194"/>
        <v>7.2969253808151419E-2</v>
      </c>
    </row>
    <row r="9755" spans="2:7" x14ac:dyDescent="0.2">
      <c r="B9755" s="149"/>
      <c r="C9755" s="61"/>
      <c r="D9755" t="e">
        <f t="shared" si="195"/>
        <v>#DIV/0!</v>
      </c>
      <c r="E9755" t="e">
        <f>Table2[[#This Row],[Return]]</f>
        <v>#VALUE!</v>
      </c>
      <c r="F9755">
        <v>9753</v>
      </c>
      <c r="G9755">
        <f t="shared" ca="1" si="194"/>
        <v>1.4183317196596769E-2</v>
      </c>
    </row>
    <row r="9756" spans="2:7" x14ac:dyDescent="0.2">
      <c r="B9756" s="149"/>
      <c r="C9756" s="61"/>
      <c r="D9756" t="e">
        <f t="shared" si="195"/>
        <v>#DIV/0!</v>
      </c>
      <c r="E9756" t="e">
        <f>Table2[[#This Row],[Return]]</f>
        <v>#VALUE!</v>
      </c>
      <c r="F9756">
        <v>9754</v>
      </c>
      <c r="G9756">
        <f t="shared" ca="1" si="194"/>
        <v>-9.2189711219100925E-3</v>
      </c>
    </row>
    <row r="9757" spans="2:7" x14ac:dyDescent="0.2">
      <c r="B9757" s="149"/>
      <c r="C9757" s="61"/>
      <c r="D9757" t="e">
        <f t="shared" si="195"/>
        <v>#DIV/0!</v>
      </c>
      <c r="E9757" t="e">
        <f>Table2[[#This Row],[Return]]</f>
        <v>#VALUE!</v>
      </c>
      <c r="F9757">
        <v>9755</v>
      </c>
      <c r="G9757">
        <f t="shared" ca="1" si="194"/>
        <v>3.93170842913243E-2</v>
      </c>
    </row>
    <row r="9758" spans="2:7" x14ac:dyDescent="0.2">
      <c r="B9758" s="149"/>
      <c r="C9758" s="61"/>
      <c r="D9758" t="e">
        <f t="shared" si="195"/>
        <v>#DIV/0!</v>
      </c>
      <c r="E9758" t="e">
        <f>Table2[[#This Row],[Return]]</f>
        <v>#VALUE!</v>
      </c>
      <c r="F9758">
        <v>9756</v>
      </c>
      <c r="G9758">
        <f t="shared" ca="1" si="194"/>
        <v>1.7824078206052713E-2</v>
      </c>
    </row>
    <row r="9759" spans="2:7" x14ac:dyDescent="0.2">
      <c r="B9759" s="149"/>
      <c r="C9759" s="61"/>
      <c r="D9759" t="e">
        <f t="shared" si="195"/>
        <v>#DIV/0!</v>
      </c>
      <c r="E9759" t="e">
        <f>Table2[[#This Row],[Return]]</f>
        <v>#VALUE!</v>
      </c>
      <c r="F9759">
        <v>9757</v>
      </c>
      <c r="G9759">
        <f t="shared" ca="1" si="194"/>
        <v>1.0936552034651971E-2</v>
      </c>
    </row>
    <row r="9760" spans="2:7" x14ac:dyDescent="0.2">
      <c r="B9760" s="149"/>
      <c r="C9760" s="61"/>
      <c r="D9760" t="e">
        <f t="shared" si="195"/>
        <v>#DIV/0!</v>
      </c>
      <c r="E9760" t="e">
        <f>Table2[[#This Row],[Return]]</f>
        <v>#VALUE!</v>
      </c>
      <c r="F9760">
        <v>9758</v>
      </c>
      <c r="G9760">
        <f t="shared" ca="1" si="194"/>
        <v>1.5965241956182333E-2</v>
      </c>
    </row>
    <row r="9761" spans="2:7" x14ac:dyDescent="0.2">
      <c r="B9761" s="149"/>
      <c r="C9761" s="61"/>
      <c r="D9761" t="e">
        <f t="shared" si="195"/>
        <v>#DIV/0!</v>
      </c>
      <c r="E9761" t="e">
        <f>Table2[[#This Row],[Return]]</f>
        <v>#VALUE!</v>
      </c>
      <c r="F9761">
        <v>9759</v>
      </c>
      <c r="G9761">
        <f t="shared" ca="1" si="194"/>
        <v>-7.6911844138832629E-3</v>
      </c>
    </row>
    <row r="9762" spans="2:7" x14ac:dyDescent="0.2">
      <c r="B9762" s="149"/>
      <c r="C9762" s="61"/>
      <c r="D9762" t="e">
        <f t="shared" si="195"/>
        <v>#DIV/0!</v>
      </c>
      <c r="E9762" t="e">
        <f>Table2[[#This Row],[Return]]</f>
        <v>#VALUE!</v>
      </c>
      <c r="F9762">
        <v>9760</v>
      </c>
      <c r="G9762">
        <f t="shared" ca="1" si="194"/>
        <v>4.580691377480248E-3</v>
      </c>
    </row>
    <row r="9763" spans="2:7" x14ac:dyDescent="0.2">
      <c r="B9763" s="149"/>
      <c r="C9763" s="61"/>
      <c r="D9763" t="e">
        <f t="shared" si="195"/>
        <v>#DIV/0!</v>
      </c>
      <c r="E9763" t="e">
        <f>Table2[[#This Row],[Return]]</f>
        <v>#VALUE!</v>
      </c>
      <c r="F9763">
        <v>9761</v>
      </c>
      <c r="G9763">
        <f t="shared" ca="1" si="194"/>
        <v>1.5876491005824681E-2</v>
      </c>
    </row>
    <row r="9764" spans="2:7" x14ac:dyDescent="0.2">
      <c r="B9764" s="149"/>
      <c r="C9764" s="61"/>
      <c r="D9764" t="e">
        <f t="shared" si="195"/>
        <v>#DIV/0!</v>
      </c>
      <c r="E9764" t="e">
        <f>Table2[[#This Row],[Return]]</f>
        <v>#VALUE!</v>
      </c>
      <c r="F9764">
        <v>9762</v>
      </c>
      <c r="G9764">
        <f t="shared" ca="1" si="194"/>
        <v>-8.914563402876996E-2</v>
      </c>
    </row>
    <row r="9765" spans="2:7" x14ac:dyDescent="0.2">
      <c r="B9765" s="149"/>
      <c r="C9765" s="61"/>
      <c r="D9765" t="e">
        <f t="shared" si="195"/>
        <v>#DIV/0!</v>
      </c>
      <c r="E9765" t="e">
        <f>Table2[[#This Row],[Return]]</f>
        <v>#VALUE!</v>
      </c>
      <c r="F9765">
        <v>9763</v>
      </c>
      <c r="G9765">
        <f t="shared" ca="1" si="194"/>
        <v>4.5107277042862839E-2</v>
      </c>
    </row>
    <row r="9766" spans="2:7" x14ac:dyDescent="0.2">
      <c r="B9766" s="149"/>
      <c r="C9766" s="61"/>
      <c r="D9766" t="e">
        <f t="shared" si="195"/>
        <v>#DIV/0!</v>
      </c>
      <c r="E9766" t="e">
        <f>Table2[[#This Row],[Return]]</f>
        <v>#VALUE!</v>
      </c>
      <c r="F9766">
        <v>9764</v>
      </c>
      <c r="G9766">
        <f t="shared" ca="1" si="194"/>
        <v>1.6878816113630023E-2</v>
      </c>
    </row>
    <row r="9767" spans="2:7" x14ac:dyDescent="0.2">
      <c r="B9767" s="149"/>
      <c r="C9767" s="61"/>
      <c r="D9767" t="e">
        <f t="shared" si="195"/>
        <v>#DIV/0!</v>
      </c>
      <c r="E9767" t="e">
        <f>Table2[[#This Row],[Return]]</f>
        <v>#VALUE!</v>
      </c>
      <c r="F9767">
        <v>9765</v>
      </c>
      <c r="G9767">
        <f t="shared" ca="1" si="194"/>
        <v>-3.1445248720532191E-2</v>
      </c>
    </row>
    <row r="9768" spans="2:7" x14ac:dyDescent="0.2">
      <c r="B9768" s="149"/>
      <c r="C9768" s="61"/>
      <c r="D9768" t="e">
        <f t="shared" si="195"/>
        <v>#DIV/0!</v>
      </c>
      <c r="E9768" t="e">
        <f>Table2[[#This Row],[Return]]</f>
        <v>#VALUE!</v>
      </c>
      <c r="F9768">
        <v>9766</v>
      </c>
      <c r="G9768">
        <f t="shared" ca="1" si="194"/>
        <v>-6.2270625702193973E-2</v>
      </c>
    </row>
    <row r="9769" spans="2:7" x14ac:dyDescent="0.2">
      <c r="B9769" s="149"/>
      <c r="C9769" s="61"/>
      <c r="D9769" t="e">
        <f t="shared" si="195"/>
        <v>#DIV/0!</v>
      </c>
      <c r="E9769" t="e">
        <f>Table2[[#This Row],[Return]]</f>
        <v>#VALUE!</v>
      </c>
      <c r="F9769">
        <v>9767</v>
      </c>
      <c r="G9769">
        <f t="shared" ca="1" si="194"/>
        <v>-2.5395655106538833E-2</v>
      </c>
    </row>
    <row r="9770" spans="2:7" x14ac:dyDescent="0.2">
      <c r="B9770" s="149"/>
      <c r="C9770" s="61"/>
      <c r="D9770" t="e">
        <f t="shared" si="195"/>
        <v>#DIV/0!</v>
      </c>
      <c r="E9770" t="e">
        <f>Table2[[#This Row],[Return]]</f>
        <v>#VALUE!</v>
      </c>
      <c r="F9770">
        <v>9768</v>
      </c>
      <c r="G9770">
        <f t="shared" ca="1" si="194"/>
        <v>-5.2052644627299083E-2</v>
      </c>
    </row>
    <row r="9771" spans="2:7" x14ac:dyDescent="0.2">
      <c r="B9771" s="149"/>
      <c r="C9771" s="61"/>
      <c r="D9771" t="e">
        <f t="shared" si="195"/>
        <v>#DIV/0!</v>
      </c>
      <c r="E9771" t="e">
        <f>Table2[[#This Row],[Return]]</f>
        <v>#VALUE!</v>
      </c>
      <c r="F9771">
        <v>9769</v>
      </c>
      <c r="G9771">
        <f t="shared" ca="1" si="194"/>
        <v>-2.6972649951954249E-2</v>
      </c>
    </row>
    <row r="9772" spans="2:7" x14ac:dyDescent="0.2">
      <c r="B9772" s="149"/>
      <c r="C9772" s="61"/>
      <c r="D9772" t="e">
        <f t="shared" si="195"/>
        <v>#DIV/0!</v>
      </c>
      <c r="E9772" t="e">
        <f>Table2[[#This Row],[Return]]</f>
        <v>#VALUE!</v>
      </c>
      <c r="F9772">
        <v>9770</v>
      </c>
      <c r="G9772">
        <f t="shared" ca="1" si="194"/>
        <v>-1.0824509423497351E-2</v>
      </c>
    </row>
    <row r="9773" spans="2:7" x14ac:dyDescent="0.2">
      <c r="B9773" s="149"/>
      <c r="C9773" s="61"/>
      <c r="D9773" t="e">
        <f t="shared" si="195"/>
        <v>#DIV/0!</v>
      </c>
      <c r="E9773" t="e">
        <f>Table2[[#This Row],[Return]]</f>
        <v>#VALUE!</v>
      </c>
      <c r="F9773">
        <v>9771</v>
      </c>
      <c r="G9773">
        <f t="shared" ca="1" si="194"/>
        <v>5.593370279133373E-3</v>
      </c>
    </row>
    <row r="9774" spans="2:7" x14ac:dyDescent="0.2">
      <c r="B9774" s="149"/>
      <c r="C9774" s="61"/>
      <c r="D9774" t="e">
        <f t="shared" si="195"/>
        <v>#DIV/0!</v>
      </c>
      <c r="E9774" t="e">
        <f>Table2[[#This Row],[Return]]</f>
        <v>#VALUE!</v>
      </c>
      <c r="F9774">
        <v>9772</v>
      </c>
      <c r="G9774">
        <f t="shared" ca="1" si="194"/>
        <v>-3.7925595887551636E-2</v>
      </c>
    </row>
    <row r="9775" spans="2:7" x14ac:dyDescent="0.2">
      <c r="B9775" s="149"/>
      <c r="C9775" s="61"/>
      <c r="D9775" t="e">
        <f t="shared" si="195"/>
        <v>#DIV/0!</v>
      </c>
      <c r="E9775" t="e">
        <f>Table2[[#This Row],[Return]]</f>
        <v>#VALUE!</v>
      </c>
      <c r="F9775">
        <v>9773</v>
      </c>
      <c r="G9775">
        <f t="shared" ca="1" si="194"/>
        <v>3.0895361738986358E-2</v>
      </c>
    </row>
    <row r="9776" spans="2:7" x14ac:dyDescent="0.2">
      <c r="B9776" s="149"/>
      <c r="C9776" s="61"/>
      <c r="D9776" t="e">
        <f t="shared" si="195"/>
        <v>#DIV/0!</v>
      </c>
      <c r="E9776" t="e">
        <f>Table2[[#This Row],[Return]]</f>
        <v>#VALUE!</v>
      </c>
      <c r="F9776">
        <v>9774</v>
      </c>
      <c r="G9776">
        <f t="shared" ca="1" si="194"/>
        <v>9.5428003667387157E-2</v>
      </c>
    </row>
    <row r="9777" spans="2:7" x14ac:dyDescent="0.2">
      <c r="B9777" s="149"/>
      <c r="C9777" s="61"/>
      <c r="D9777" t="e">
        <f t="shared" si="195"/>
        <v>#DIV/0!</v>
      </c>
      <c r="E9777" t="e">
        <f>Table2[[#This Row],[Return]]</f>
        <v>#VALUE!</v>
      </c>
      <c r="F9777">
        <v>9775</v>
      </c>
      <c r="G9777">
        <f t="shared" ca="1" si="194"/>
        <v>-1.1018976920519718E-2</v>
      </c>
    </row>
    <row r="9778" spans="2:7" x14ac:dyDescent="0.2">
      <c r="B9778" s="149"/>
      <c r="C9778" s="61"/>
      <c r="D9778" t="e">
        <f t="shared" si="195"/>
        <v>#DIV/0!</v>
      </c>
      <c r="E9778" t="e">
        <f>Table2[[#This Row],[Return]]</f>
        <v>#VALUE!</v>
      </c>
      <c r="F9778">
        <v>9776</v>
      </c>
      <c r="G9778">
        <f t="shared" ca="1" si="194"/>
        <v>-1.7016981515646373E-2</v>
      </c>
    </row>
    <row r="9779" spans="2:7" x14ac:dyDescent="0.2">
      <c r="B9779" s="149"/>
      <c r="C9779" s="61"/>
      <c r="D9779" t="e">
        <f t="shared" si="195"/>
        <v>#DIV/0!</v>
      </c>
      <c r="E9779" t="e">
        <f>Table2[[#This Row],[Return]]</f>
        <v>#VALUE!</v>
      </c>
      <c r="F9779">
        <v>9777</v>
      </c>
      <c r="G9779">
        <f t="shared" ca="1" si="194"/>
        <v>1.0616576347163087E-2</v>
      </c>
    </row>
    <row r="9780" spans="2:7" x14ac:dyDescent="0.2">
      <c r="B9780" s="149"/>
      <c r="C9780" s="61"/>
      <c r="D9780" t="e">
        <f t="shared" si="195"/>
        <v>#DIV/0!</v>
      </c>
      <c r="E9780" t="e">
        <f>Table2[[#This Row],[Return]]</f>
        <v>#VALUE!</v>
      </c>
      <c r="F9780">
        <v>9778</v>
      </c>
      <c r="G9780">
        <f t="shared" ca="1" si="194"/>
        <v>-1.2382710394426604E-2</v>
      </c>
    </row>
    <row r="9781" spans="2:7" x14ac:dyDescent="0.2">
      <c r="B9781" s="149"/>
      <c r="C9781" s="61"/>
      <c r="D9781" t="e">
        <f t="shared" si="195"/>
        <v>#DIV/0!</v>
      </c>
      <c r="E9781" t="e">
        <f>Table2[[#This Row],[Return]]</f>
        <v>#VALUE!</v>
      </c>
      <c r="F9781">
        <v>9779</v>
      </c>
      <c r="G9781">
        <f t="shared" ca="1" si="194"/>
        <v>5.0063845270431609E-3</v>
      </c>
    </row>
    <row r="9782" spans="2:7" x14ac:dyDescent="0.2">
      <c r="B9782" s="149"/>
      <c r="C9782" s="61"/>
      <c r="D9782" t="e">
        <f t="shared" si="195"/>
        <v>#DIV/0!</v>
      </c>
      <c r="E9782" t="e">
        <f>Table2[[#This Row],[Return]]</f>
        <v>#VALUE!</v>
      </c>
      <c r="F9782">
        <v>9780</v>
      </c>
      <c r="G9782">
        <f t="shared" ca="1" si="194"/>
        <v>2.0423047511679795E-2</v>
      </c>
    </row>
    <row r="9783" spans="2:7" x14ac:dyDescent="0.2">
      <c r="B9783" s="149"/>
      <c r="C9783" s="61"/>
      <c r="D9783" t="e">
        <f t="shared" si="195"/>
        <v>#DIV/0!</v>
      </c>
      <c r="E9783" t="e">
        <f>Table2[[#This Row],[Return]]</f>
        <v>#VALUE!</v>
      </c>
      <c r="F9783">
        <v>9781</v>
      </c>
      <c r="G9783">
        <f t="shared" ca="1" si="194"/>
        <v>-2.9708221023152636E-2</v>
      </c>
    </row>
    <row r="9784" spans="2:7" x14ac:dyDescent="0.2">
      <c r="B9784" s="149"/>
      <c r="C9784" s="61"/>
      <c r="D9784" t="e">
        <f t="shared" si="195"/>
        <v>#DIV/0!</v>
      </c>
      <c r="E9784" t="e">
        <f>Table2[[#This Row],[Return]]</f>
        <v>#VALUE!</v>
      </c>
      <c r="F9784">
        <v>9782</v>
      </c>
      <c r="G9784">
        <f t="shared" ca="1" si="194"/>
        <v>-1.1689000611342508E-2</v>
      </c>
    </row>
    <row r="9785" spans="2:7" x14ac:dyDescent="0.2">
      <c r="B9785" s="149"/>
      <c r="C9785" s="61"/>
      <c r="D9785" t="e">
        <f t="shared" si="195"/>
        <v>#DIV/0!</v>
      </c>
      <c r="E9785" t="e">
        <f>Table2[[#This Row],[Return]]</f>
        <v>#VALUE!</v>
      </c>
      <c r="F9785">
        <v>9783</v>
      </c>
      <c r="G9785">
        <f t="shared" ca="1" si="194"/>
        <v>2.8323233494033241E-2</v>
      </c>
    </row>
    <row r="9786" spans="2:7" x14ac:dyDescent="0.2">
      <c r="B9786" s="149"/>
      <c r="C9786" s="61"/>
      <c r="D9786" t="e">
        <f t="shared" si="195"/>
        <v>#DIV/0!</v>
      </c>
      <c r="E9786" t="e">
        <f>Table2[[#This Row],[Return]]</f>
        <v>#VALUE!</v>
      </c>
      <c r="F9786">
        <v>9784</v>
      </c>
      <c r="G9786">
        <f t="shared" ca="1" si="194"/>
        <v>-4.298322338361793E-2</v>
      </c>
    </row>
    <row r="9787" spans="2:7" x14ac:dyDescent="0.2">
      <c r="B9787" s="149"/>
      <c r="C9787" s="61"/>
      <c r="D9787" t="e">
        <f t="shared" si="195"/>
        <v>#DIV/0!</v>
      </c>
      <c r="E9787" t="e">
        <f>Table2[[#This Row],[Return]]</f>
        <v>#VALUE!</v>
      </c>
      <c r="F9787">
        <v>9785</v>
      </c>
      <c r="G9787">
        <f t="shared" ca="1" si="194"/>
        <v>-2.3179308384696434E-2</v>
      </c>
    </row>
    <row r="9788" spans="2:7" x14ac:dyDescent="0.2">
      <c r="B9788" s="149"/>
      <c r="C9788" s="61"/>
      <c r="D9788" t="e">
        <f t="shared" si="195"/>
        <v>#DIV/0!</v>
      </c>
      <c r="E9788" t="e">
        <f>Table2[[#This Row],[Return]]</f>
        <v>#VALUE!</v>
      </c>
      <c r="F9788">
        <v>9786</v>
      </c>
      <c r="G9788">
        <f t="shared" ca="1" si="194"/>
        <v>-3.6419825480648496E-2</v>
      </c>
    </row>
    <row r="9789" spans="2:7" x14ac:dyDescent="0.2">
      <c r="B9789" s="149"/>
      <c r="C9789" s="61"/>
      <c r="D9789" t="e">
        <f t="shared" si="195"/>
        <v>#DIV/0!</v>
      </c>
      <c r="E9789" t="e">
        <f>Table2[[#This Row],[Return]]</f>
        <v>#VALUE!</v>
      </c>
      <c r="F9789">
        <v>9787</v>
      </c>
      <c r="G9789">
        <f t="shared" ca="1" si="194"/>
        <v>2.8229280722967703E-3</v>
      </c>
    </row>
    <row r="9790" spans="2:7" x14ac:dyDescent="0.2">
      <c r="B9790" s="149"/>
      <c r="C9790" s="61"/>
      <c r="D9790" t="e">
        <f t="shared" si="195"/>
        <v>#DIV/0!</v>
      </c>
      <c r="E9790" t="e">
        <f>Table2[[#This Row],[Return]]</f>
        <v>#VALUE!</v>
      </c>
      <c r="F9790">
        <v>9788</v>
      </c>
      <c r="G9790">
        <f t="shared" ca="1" si="194"/>
        <v>3.8526735786384679E-2</v>
      </c>
    </row>
    <row r="9791" spans="2:7" x14ac:dyDescent="0.2">
      <c r="B9791" s="149"/>
      <c r="C9791" s="61"/>
      <c r="D9791" t="e">
        <f t="shared" si="195"/>
        <v>#DIV/0!</v>
      </c>
      <c r="E9791" t="e">
        <f>Table2[[#This Row],[Return]]</f>
        <v>#VALUE!</v>
      </c>
      <c r="F9791">
        <v>9789</v>
      </c>
      <c r="G9791">
        <f t="shared" ca="1" si="194"/>
        <v>9.7485360802800104E-3</v>
      </c>
    </row>
    <row r="9792" spans="2:7" x14ac:dyDescent="0.2">
      <c r="B9792" s="149"/>
      <c r="C9792" s="61"/>
      <c r="D9792" t="e">
        <f t="shared" si="195"/>
        <v>#DIV/0!</v>
      </c>
      <c r="E9792" t="e">
        <f>Table2[[#This Row],[Return]]</f>
        <v>#VALUE!</v>
      </c>
      <c r="F9792">
        <v>9790</v>
      </c>
      <c r="G9792">
        <f t="shared" ca="1" si="194"/>
        <v>1.6159501339693787E-2</v>
      </c>
    </row>
    <row r="9793" spans="2:7" x14ac:dyDescent="0.2">
      <c r="B9793" s="149"/>
      <c r="C9793" s="61"/>
      <c r="D9793" t="e">
        <f t="shared" si="195"/>
        <v>#DIV/0!</v>
      </c>
      <c r="E9793" t="e">
        <f>Table2[[#This Row],[Return]]</f>
        <v>#VALUE!</v>
      </c>
      <c r="F9793">
        <v>9791</v>
      </c>
      <c r="G9793">
        <f t="shared" ca="1" si="194"/>
        <v>-5.0367712064191598E-2</v>
      </c>
    </row>
    <row r="9794" spans="2:7" x14ac:dyDescent="0.2">
      <c r="B9794" s="149"/>
      <c r="C9794" s="61"/>
      <c r="D9794" t="e">
        <f t="shared" si="195"/>
        <v>#DIV/0!</v>
      </c>
      <c r="E9794" t="e">
        <f>Table2[[#This Row],[Return]]</f>
        <v>#VALUE!</v>
      </c>
      <c r="F9794">
        <v>9792</v>
      </c>
      <c r="G9794">
        <f t="shared" ca="1" si="194"/>
        <v>5.0962535139456909E-3</v>
      </c>
    </row>
    <row r="9795" spans="2:7" x14ac:dyDescent="0.2">
      <c r="B9795" s="149"/>
      <c r="C9795" s="61"/>
      <c r="D9795" t="e">
        <f t="shared" si="195"/>
        <v>#DIV/0!</v>
      </c>
      <c r="E9795" t="e">
        <f>Table2[[#This Row],[Return]]</f>
        <v>#VALUE!</v>
      </c>
      <c r="F9795">
        <v>9793</v>
      </c>
      <c r="G9795">
        <f t="shared" ref="G9795:G9858" ca="1" si="196">_xlfn.NORM.INV(RAND(),$N$5,$N$6)</f>
        <v>3.0338793878232937E-2</v>
      </c>
    </row>
    <row r="9796" spans="2:7" x14ac:dyDescent="0.2">
      <c r="B9796" s="149"/>
      <c r="C9796" s="61"/>
      <c r="D9796" t="e">
        <f t="shared" si="195"/>
        <v>#DIV/0!</v>
      </c>
      <c r="E9796" t="e">
        <f>Table2[[#This Row],[Return]]</f>
        <v>#VALUE!</v>
      </c>
      <c r="F9796">
        <v>9794</v>
      </c>
      <c r="G9796">
        <f t="shared" ca="1" si="196"/>
        <v>9.0081105965239341E-3</v>
      </c>
    </row>
    <row r="9797" spans="2:7" x14ac:dyDescent="0.2">
      <c r="B9797" s="149"/>
      <c r="C9797" s="61"/>
      <c r="D9797" t="e">
        <f t="shared" si="195"/>
        <v>#DIV/0!</v>
      </c>
      <c r="E9797" t="e">
        <f>Table2[[#This Row],[Return]]</f>
        <v>#VALUE!</v>
      </c>
      <c r="F9797">
        <v>9795</v>
      </c>
      <c r="G9797">
        <f t="shared" ca="1" si="196"/>
        <v>-3.3156682993659668E-2</v>
      </c>
    </row>
    <row r="9798" spans="2:7" x14ac:dyDescent="0.2">
      <c r="B9798" s="149"/>
      <c r="C9798" s="61"/>
      <c r="D9798" t="e">
        <f t="shared" si="195"/>
        <v>#DIV/0!</v>
      </c>
      <c r="E9798" t="e">
        <f>Table2[[#This Row],[Return]]</f>
        <v>#VALUE!</v>
      </c>
      <c r="F9798">
        <v>9796</v>
      </c>
      <c r="G9798">
        <f t="shared" ca="1" si="196"/>
        <v>2.5571737702058884E-2</v>
      </c>
    </row>
    <row r="9799" spans="2:7" x14ac:dyDescent="0.2">
      <c r="B9799" s="149"/>
      <c r="C9799" s="61"/>
      <c r="D9799" t="e">
        <f t="shared" si="195"/>
        <v>#DIV/0!</v>
      </c>
      <c r="E9799" t="e">
        <f>Table2[[#This Row],[Return]]</f>
        <v>#VALUE!</v>
      </c>
      <c r="F9799">
        <v>9797</v>
      </c>
      <c r="G9799">
        <f t="shared" ca="1" si="196"/>
        <v>4.8961776492801083E-2</v>
      </c>
    </row>
    <row r="9800" spans="2:7" x14ac:dyDescent="0.2">
      <c r="B9800" s="149"/>
      <c r="C9800" s="61"/>
      <c r="D9800" t="e">
        <f t="shared" si="195"/>
        <v>#DIV/0!</v>
      </c>
      <c r="E9800" t="e">
        <f>Table2[[#This Row],[Return]]</f>
        <v>#VALUE!</v>
      </c>
      <c r="F9800">
        <v>9798</v>
      </c>
      <c r="G9800">
        <f t="shared" ca="1" si="196"/>
        <v>2.7712100310041992E-2</v>
      </c>
    </row>
    <row r="9801" spans="2:7" x14ac:dyDescent="0.2">
      <c r="B9801" s="149"/>
      <c r="C9801" s="61"/>
      <c r="D9801" t="e">
        <f t="shared" si="195"/>
        <v>#DIV/0!</v>
      </c>
      <c r="E9801" t="e">
        <f>Table2[[#This Row],[Return]]</f>
        <v>#VALUE!</v>
      </c>
      <c r="F9801">
        <v>9799</v>
      </c>
      <c r="G9801">
        <f t="shared" ca="1" si="196"/>
        <v>3.1869933122507688E-2</v>
      </c>
    </row>
    <row r="9802" spans="2:7" x14ac:dyDescent="0.2">
      <c r="B9802" s="149"/>
      <c r="C9802" s="61"/>
      <c r="D9802" t="e">
        <f t="shared" si="195"/>
        <v>#DIV/0!</v>
      </c>
      <c r="E9802" t="e">
        <f>Table2[[#This Row],[Return]]</f>
        <v>#VALUE!</v>
      </c>
      <c r="F9802">
        <v>9800</v>
      </c>
      <c r="G9802">
        <f t="shared" ca="1" si="196"/>
        <v>2.4180983422749283E-2</v>
      </c>
    </row>
    <row r="9803" spans="2:7" x14ac:dyDescent="0.2">
      <c r="B9803" s="149"/>
      <c r="C9803" s="61"/>
      <c r="D9803" t="e">
        <f t="shared" si="195"/>
        <v>#DIV/0!</v>
      </c>
      <c r="E9803" t="e">
        <f>Table2[[#This Row],[Return]]</f>
        <v>#VALUE!</v>
      </c>
      <c r="F9803">
        <v>9801</v>
      </c>
      <c r="G9803">
        <f t="shared" ca="1" si="196"/>
        <v>-1.3547984347381972E-3</v>
      </c>
    </row>
    <row r="9804" spans="2:7" x14ac:dyDescent="0.2">
      <c r="B9804" s="149"/>
      <c r="C9804" s="61"/>
      <c r="D9804" t="e">
        <f t="shared" si="195"/>
        <v>#DIV/0!</v>
      </c>
      <c r="E9804" t="e">
        <f>Table2[[#This Row],[Return]]</f>
        <v>#VALUE!</v>
      </c>
      <c r="F9804">
        <v>9802</v>
      </c>
      <c r="G9804">
        <f t="shared" ca="1" si="196"/>
        <v>-1.9170977592426038E-2</v>
      </c>
    </row>
    <row r="9805" spans="2:7" x14ac:dyDescent="0.2">
      <c r="B9805" s="149"/>
      <c r="C9805" s="61"/>
      <c r="D9805" t="e">
        <f t="shared" si="195"/>
        <v>#DIV/0!</v>
      </c>
      <c r="E9805" t="e">
        <f>Table2[[#This Row],[Return]]</f>
        <v>#VALUE!</v>
      </c>
      <c r="F9805">
        <v>9803</v>
      </c>
      <c r="G9805">
        <f t="shared" ca="1" si="196"/>
        <v>1.0311659930604558E-2</v>
      </c>
    </row>
    <row r="9806" spans="2:7" x14ac:dyDescent="0.2">
      <c r="B9806" s="149"/>
      <c r="C9806" s="61"/>
      <c r="D9806" t="e">
        <f t="shared" si="195"/>
        <v>#DIV/0!</v>
      </c>
      <c r="E9806" t="e">
        <f>Table2[[#This Row],[Return]]</f>
        <v>#VALUE!</v>
      </c>
      <c r="F9806">
        <v>9804</v>
      </c>
      <c r="G9806">
        <f t="shared" ca="1" si="196"/>
        <v>4.6375629626974864E-3</v>
      </c>
    </row>
    <row r="9807" spans="2:7" x14ac:dyDescent="0.2">
      <c r="B9807" s="149"/>
      <c r="C9807" s="61"/>
      <c r="D9807" t="e">
        <f t="shared" si="195"/>
        <v>#DIV/0!</v>
      </c>
      <c r="E9807" t="e">
        <f>Table2[[#This Row],[Return]]</f>
        <v>#VALUE!</v>
      </c>
      <c r="F9807">
        <v>9805</v>
      </c>
      <c r="G9807">
        <f t="shared" ca="1" si="196"/>
        <v>3.2947276812053172E-2</v>
      </c>
    </row>
    <row r="9808" spans="2:7" x14ac:dyDescent="0.2">
      <c r="B9808" s="149"/>
      <c r="C9808" s="61"/>
      <c r="D9808" t="e">
        <f t="shared" si="195"/>
        <v>#DIV/0!</v>
      </c>
      <c r="E9808" t="e">
        <f>Table2[[#This Row],[Return]]</f>
        <v>#VALUE!</v>
      </c>
      <c r="F9808">
        <v>9806</v>
      </c>
      <c r="G9808">
        <f t="shared" ca="1" si="196"/>
        <v>9.8015858668395218E-3</v>
      </c>
    </row>
    <row r="9809" spans="2:7" x14ac:dyDescent="0.2">
      <c r="B9809" s="149"/>
      <c r="C9809" s="61"/>
      <c r="D9809" t="e">
        <f t="shared" si="195"/>
        <v>#DIV/0!</v>
      </c>
      <c r="E9809" t="e">
        <f>Table2[[#This Row],[Return]]</f>
        <v>#VALUE!</v>
      </c>
      <c r="F9809">
        <v>9807</v>
      </c>
      <c r="G9809">
        <f t="shared" ca="1" si="196"/>
        <v>5.7362395672823675E-2</v>
      </c>
    </row>
    <row r="9810" spans="2:7" x14ac:dyDescent="0.2">
      <c r="B9810" s="149"/>
      <c r="C9810" s="61"/>
      <c r="D9810" t="e">
        <f t="shared" ref="D9810:D9873" si="197">(C9810-C9811)/C9811</f>
        <v>#DIV/0!</v>
      </c>
      <c r="E9810" t="e">
        <f>Table2[[#This Row],[Return]]</f>
        <v>#VALUE!</v>
      </c>
      <c r="F9810">
        <v>9808</v>
      </c>
      <c r="G9810">
        <f t="shared" ca="1" si="196"/>
        <v>-4.2815719066460076E-2</v>
      </c>
    </row>
    <row r="9811" spans="2:7" x14ac:dyDescent="0.2">
      <c r="B9811" s="149"/>
      <c r="C9811" s="61"/>
      <c r="D9811" t="e">
        <f t="shared" si="197"/>
        <v>#DIV/0!</v>
      </c>
      <c r="E9811" t="e">
        <f>Table2[[#This Row],[Return]]</f>
        <v>#VALUE!</v>
      </c>
      <c r="F9811">
        <v>9809</v>
      </c>
      <c r="G9811">
        <f t="shared" ca="1" si="196"/>
        <v>9.2636660192064145E-3</v>
      </c>
    </row>
    <row r="9812" spans="2:7" x14ac:dyDescent="0.2">
      <c r="B9812" s="149"/>
      <c r="C9812" s="61"/>
      <c r="D9812" t="e">
        <f t="shared" si="197"/>
        <v>#DIV/0!</v>
      </c>
      <c r="E9812" t="e">
        <f>Table2[[#This Row],[Return]]</f>
        <v>#VALUE!</v>
      </c>
      <c r="F9812">
        <v>9810</v>
      </c>
      <c r="G9812">
        <f t="shared" ca="1" si="196"/>
        <v>-6.8252928178820791E-3</v>
      </c>
    </row>
    <row r="9813" spans="2:7" x14ac:dyDescent="0.2">
      <c r="B9813" s="149"/>
      <c r="C9813" s="61"/>
      <c r="D9813" t="e">
        <f t="shared" si="197"/>
        <v>#DIV/0!</v>
      </c>
      <c r="E9813" t="e">
        <f>Table2[[#This Row],[Return]]</f>
        <v>#VALUE!</v>
      </c>
      <c r="F9813">
        <v>9811</v>
      </c>
      <c r="G9813">
        <f t="shared" ca="1" si="196"/>
        <v>-2.1728804581991608E-3</v>
      </c>
    </row>
    <row r="9814" spans="2:7" x14ac:dyDescent="0.2">
      <c r="B9814" s="149"/>
      <c r="C9814" s="61"/>
      <c r="D9814" t="e">
        <f t="shared" si="197"/>
        <v>#DIV/0!</v>
      </c>
      <c r="E9814" t="e">
        <f>Table2[[#This Row],[Return]]</f>
        <v>#VALUE!</v>
      </c>
      <c r="F9814">
        <v>9812</v>
      </c>
      <c r="G9814">
        <f t="shared" ca="1" si="196"/>
        <v>-2.183560827003956E-2</v>
      </c>
    </row>
    <row r="9815" spans="2:7" x14ac:dyDescent="0.2">
      <c r="B9815" s="149"/>
      <c r="C9815" s="61"/>
      <c r="D9815" t="e">
        <f t="shared" si="197"/>
        <v>#DIV/0!</v>
      </c>
      <c r="E9815" t="e">
        <f>Table2[[#This Row],[Return]]</f>
        <v>#VALUE!</v>
      </c>
      <c r="F9815">
        <v>9813</v>
      </c>
      <c r="G9815">
        <f t="shared" ca="1" si="196"/>
        <v>1.0567257794161661E-3</v>
      </c>
    </row>
    <row r="9816" spans="2:7" x14ac:dyDescent="0.2">
      <c r="B9816" s="149"/>
      <c r="C9816" s="61"/>
      <c r="D9816" t="e">
        <f t="shared" si="197"/>
        <v>#DIV/0!</v>
      </c>
      <c r="E9816" t="e">
        <f>Table2[[#This Row],[Return]]</f>
        <v>#VALUE!</v>
      </c>
      <c r="F9816">
        <v>9814</v>
      </c>
      <c r="G9816">
        <f t="shared" ca="1" si="196"/>
        <v>-2.5647291809001185E-2</v>
      </c>
    </row>
    <row r="9817" spans="2:7" x14ac:dyDescent="0.2">
      <c r="B9817" s="149"/>
      <c r="C9817" s="61"/>
      <c r="D9817" t="e">
        <f t="shared" si="197"/>
        <v>#DIV/0!</v>
      </c>
      <c r="E9817" t="e">
        <f>Table2[[#This Row],[Return]]</f>
        <v>#VALUE!</v>
      </c>
      <c r="F9817">
        <v>9815</v>
      </c>
      <c r="G9817">
        <f t="shared" ca="1" si="196"/>
        <v>3.4519278801366161E-2</v>
      </c>
    </row>
    <row r="9818" spans="2:7" x14ac:dyDescent="0.2">
      <c r="B9818" s="149"/>
      <c r="C9818" s="61"/>
      <c r="D9818" t="e">
        <f t="shared" si="197"/>
        <v>#DIV/0!</v>
      </c>
      <c r="E9818" t="e">
        <f>Table2[[#This Row],[Return]]</f>
        <v>#VALUE!</v>
      </c>
      <c r="F9818">
        <v>9816</v>
      </c>
      <c r="G9818">
        <f t="shared" ca="1" si="196"/>
        <v>4.7665396679880206E-2</v>
      </c>
    </row>
    <row r="9819" spans="2:7" x14ac:dyDescent="0.2">
      <c r="B9819" s="149"/>
      <c r="C9819" s="61"/>
      <c r="D9819" t="e">
        <f t="shared" si="197"/>
        <v>#DIV/0!</v>
      </c>
      <c r="E9819" t="e">
        <f>Table2[[#This Row],[Return]]</f>
        <v>#VALUE!</v>
      </c>
      <c r="F9819">
        <v>9817</v>
      </c>
      <c r="G9819">
        <f t="shared" ca="1" si="196"/>
        <v>2.570186799343939E-2</v>
      </c>
    </row>
    <row r="9820" spans="2:7" x14ac:dyDescent="0.2">
      <c r="B9820" s="149"/>
      <c r="C9820" s="61"/>
      <c r="D9820" t="e">
        <f t="shared" si="197"/>
        <v>#DIV/0!</v>
      </c>
      <c r="E9820" t="e">
        <f>Table2[[#This Row],[Return]]</f>
        <v>#VALUE!</v>
      </c>
      <c r="F9820">
        <v>9818</v>
      </c>
      <c r="G9820">
        <f t="shared" ca="1" si="196"/>
        <v>7.6129600050378501E-4</v>
      </c>
    </row>
    <row r="9821" spans="2:7" x14ac:dyDescent="0.2">
      <c r="B9821" s="149"/>
      <c r="C9821" s="61"/>
      <c r="D9821" t="e">
        <f t="shared" si="197"/>
        <v>#DIV/0!</v>
      </c>
      <c r="E9821" t="e">
        <f>Table2[[#This Row],[Return]]</f>
        <v>#VALUE!</v>
      </c>
      <c r="F9821">
        <v>9819</v>
      </c>
      <c r="G9821">
        <f t="shared" ca="1" si="196"/>
        <v>2.5161262198516846E-2</v>
      </c>
    </row>
    <row r="9822" spans="2:7" x14ac:dyDescent="0.2">
      <c r="B9822" s="149"/>
      <c r="C9822" s="61"/>
      <c r="D9822" t="e">
        <f t="shared" si="197"/>
        <v>#DIV/0!</v>
      </c>
      <c r="E9822" t="e">
        <f>Table2[[#This Row],[Return]]</f>
        <v>#VALUE!</v>
      </c>
      <c r="F9822">
        <v>9820</v>
      </c>
      <c r="G9822">
        <f t="shared" ca="1" si="196"/>
        <v>-5.3680284866803159E-2</v>
      </c>
    </row>
    <row r="9823" spans="2:7" x14ac:dyDescent="0.2">
      <c r="B9823" s="149"/>
      <c r="C9823" s="61"/>
      <c r="D9823" t="e">
        <f t="shared" si="197"/>
        <v>#DIV/0!</v>
      </c>
      <c r="E9823" t="e">
        <f>Table2[[#This Row],[Return]]</f>
        <v>#VALUE!</v>
      </c>
      <c r="F9823">
        <v>9821</v>
      </c>
      <c r="G9823">
        <f t="shared" ca="1" si="196"/>
        <v>2.3409637083589282E-2</v>
      </c>
    </row>
    <row r="9824" spans="2:7" x14ac:dyDescent="0.2">
      <c r="B9824" s="149"/>
      <c r="C9824" s="61"/>
      <c r="D9824" t="e">
        <f t="shared" si="197"/>
        <v>#DIV/0!</v>
      </c>
      <c r="E9824" t="e">
        <f>Table2[[#This Row],[Return]]</f>
        <v>#VALUE!</v>
      </c>
      <c r="F9824">
        <v>9822</v>
      </c>
      <c r="G9824">
        <f t="shared" ca="1" si="196"/>
        <v>-3.7828310940117571E-2</v>
      </c>
    </row>
    <row r="9825" spans="2:7" x14ac:dyDescent="0.2">
      <c r="B9825" s="149"/>
      <c r="C9825" s="61"/>
      <c r="D9825" t="e">
        <f t="shared" si="197"/>
        <v>#DIV/0!</v>
      </c>
      <c r="E9825" t="e">
        <f>Table2[[#This Row],[Return]]</f>
        <v>#VALUE!</v>
      </c>
      <c r="F9825">
        <v>9823</v>
      </c>
      <c r="G9825">
        <f t="shared" ca="1" si="196"/>
        <v>2.7446682694920059E-2</v>
      </c>
    </row>
    <row r="9826" spans="2:7" x14ac:dyDescent="0.2">
      <c r="B9826" s="149"/>
      <c r="C9826" s="61"/>
      <c r="D9826" t="e">
        <f t="shared" si="197"/>
        <v>#DIV/0!</v>
      </c>
      <c r="E9826" t="e">
        <f>Table2[[#This Row],[Return]]</f>
        <v>#VALUE!</v>
      </c>
      <c r="F9826">
        <v>9824</v>
      </c>
      <c r="G9826">
        <f t="shared" ca="1" si="196"/>
        <v>1.8647929735179914E-2</v>
      </c>
    </row>
    <row r="9827" spans="2:7" x14ac:dyDescent="0.2">
      <c r="B9827" s="149"/>
      <c r="C9827" s="61"/>
      <c r="D9827" t="e">
        <f t="shared" si="197"/>
        <v>#DIV/0!</v>
      </c>
      <c r="E9827" t="e">
        <f>Table2[[#This Row],[Return]]</f>
        <v>#VALUE!</v>
      </c>
      <c r="F9827">
        <v>9825</v>
      </c>
      <c r="G9827">
        <f t="shared" ca="1" si="196"/>
        <v>-6.7126080437236002E-2</v>
      </c>
    </row>
    <row r="9828" spans="2:7" x14ac:dyDescent="0.2">
      <c r="B9828" s="149"/>
      <c r="C9828" s="61"/>
      <c r="D9828" t="e">
        <f t="shared" si="197"/>
        <v>#DIV/0!</v>
      </c>
      <c r="E9828" t="e">
        <f>Table2[[#This Row],[Return]]</f>
        <v>#VALUE!</v>
      </c>
      <c r="F9828">
        <v>9826</v>
      </c>
      <c r="G9828">
        <f t="shared" ca="1" si="196"/>
        <v>5.5365046799400013E-2</v>
      </c>
    </row>
    <row r="9829" spans="2:7" x14ac:dyDescent="0.2">
      <c r="B9829" s="149"/>
      <c r="C9829" s="61"/>
      <c r="D9829" t="e">
        <f t="shared" si="197"/>
        <v>#DIV/0!</v>
      </c>
      <c r="E9829" t="e">
        <f>Table2[[#This Row],[Return]]</f>
        <v>#VALUE!</v>
      </c>
      <c r="F9829">
        <v>9827</v>
      </c>
      <c r="G9829">
        <f t="shared" ca="1" si="196"/>
        <v>-3.1789653067714113E-2</v>
      </c>
    </row>
    <row r="9830" spans="2:7" x14ac:dyDescent="0.2">
      <c r="B9830" s="149"/>
      <c r="C9830" s="61"/>
      <c r="D9830" t="e">
        <f t="shared" si="197"/>
        <v>#DIV/0!</v>
      </c>
      <c r="E9830" t="e">
        <f>Table2[[#This Row],[Return]]</f>
        <v>#VALUE!</v>
      </c>
      <c r="F9830">
        <v>9828</v>
      </c>
      <c r="G9830">
        <f t="shared" ca="1" si="196"/>
        <v>-2.2576270868625355E-2</v>
      </c>
    </row>
    <row r="9831" spans="2:7" x14ac:dyDescent="0.2">
      <c r="B9831" s="149"/>
      <c r="C9831" s="61"/>
      <c r="D9831" t="e">
        <f t="shared" si="197"/>
        <v>#DIV/0!</v>
      </c>
      <c r="E9831" t="e">
        <f>Table2[[#This Row],[Return]]</f>
        <v>#VALUE!</v>
      </c>
      <c r="F9831">
        <v>9829</v>
      </c>
      <c r="G9831">
        <f t="shared" ca="1" si="196"/>
        <v>-4.0467925905180634E-2</v>
      </c>
    </row>
    <row r="9832" spans="2:7" x14ac:dyDescent="0.2">
      <c r="B9832" s="149"/>
      <c r="C9832" s="61"/>
      <c r="D9832" t="e">
        <f t="shared" si="197"/>
        <v>#DIV/0!</v>
      </c>
      <c r="E9832" t="e">
        <f>Table2[[#This Row],[Return]]</f>
        <v>#VALUE!</v>
      </c>
      <c r="F9832">
        <v>9830</v>
      </c>
      <c r="G9832">
        <f t="shared" ca="1" si="196"/>
        <v>3.2949878286177622E-3</v>
      </c>
    </row>
    <row r="9833" spans="2:7" x14ac:dyDescent="0.2">
      <c r="B9833" s="149"/>
      <c r="C9833" s="61"/>
      <c r="D9833" t="e">
        <f t="shared" si="197"/>
        <v>#DIV/0!</v>
      </c>
      <c r="E9833" t="e">
        <f>Table2[[#This Row],[Return]]</f>
        <v>#VALUE!</v>
      </c>
      <c r="F9833">
        <v>9831</v>
      </c>
      <c r="G9833">
        <f t="shared" ca="1" si="196"/>
        <v>-2.3947455225270604E-2</v>
      </c>
    </row>
    <row r="9834" spans="2:7" x14ac:dyDescent="0.2">
      <c r="B9834" s="149"/>
      <c r="C9834" s="61"/>
      <c r="D9834" t="e">
        <f t="shared" si="197"/>
        <v>#DIV/0!</v>
      </c>
      <c r="E9834" t="e">
        <f>Table2[[#This Row],[Return]]</f>
        <v>#VALUE!</v>
      </c>
      <c r="F9834">
        <v>9832</v>
      </c>
      <c r="G9834">
        <f t="shared" ca="1" si="196"/>
        <v>-2.2185909289127854E-2</v>
      </c>
    </row>
    <row r="9835" spans="2:7" x14ac:dyDescent="0.2">
      <c r="B9835" s="149"/>
      <c r="C9835" s="61"/>
      <c r="D9835" t="e">
        <f t="shared" si="197"/>
        <v>#DIV/0!</v>
      </c>
      <c r="E9835" t="e">
        <f>Table2[[#This Row],[Return]]</f>
        <v>#VALUE!</v>
      </c>
      <c r="F9835">
        <v>9833</v>
      </c>
      <c r="G9835">
        <f t="shared" ca="1" si="196"/>
        <v>-1.5599699289518137E-2</v>
      </c>
    </row>
    <row r="9836" spans="2:7" x14ac:dyDescent="0.2">
      <c r="B9836" s="149"/>
      <c r="C9836" s="61"/>
      <c r="D9836" t="e">
        <f t="shared" si="197"/>
        <v>#DIV/0!</v>
      </c>
      <c r="E9836" t="e">
        <f>Table2[[#This Row],[Return]]</f>
        <v>#VALUE!</v>
      </c>
      <c r="F9836">
        <v>9834</v>
      </c>
      <c r="G9836">
        <f t="shared" ca="1" si="196"/>
        <v>8.2645001834138698E-2</v>
      </c>
    </row>
    <row r="9837" spans="2:7" x14ac:dyDescent="0.2">
      <c r="B9837" s="149"/>
      <c r="C9837" s="61"/>
      <c r="D9837" t="e">
        <f t="shared" si="197"/>
        <v>#DIV/0!</v>
      </c>
      <c r="E9837" t="e">
        <f>Table2[[#This Row],[Return]]</f>
        <v>#VALUE!</v>
      </c>
      <c r="F9837">
        <v>9835</v>
      </c>
      <c r="G9837">
        <f t="shared" ca="1" si="196"/>
        <v>-2.3436615120878253E-2</v>
      </c>
    </row>
    <row r="9838" spans="2:7" x14ac:dyDescent="0.2">
      <c r="B9838" s="149"/>
      <c r="C9838" s="61"/>
      <c r="D9838" t="e">
        <f t="shared" si="197"/>
        <v>#DIV/0!</v>
      </c>
      <c r="E9838" t="e">
        <f>Table2[[#This Row],[Return]]</f>
        <v>#VALUE!</v>
      </c>
      <c r="F9838">
        <v>9836</v>
      </c>
      <c r="G9838">
        <f t="shared" ca="1" si="196"/>
        <v>-5.6329911389992944E-2</v>
      </c>
    </row>
    <row r="9839" spans="2:7" x14ac:dyDescent="0.2">
      <c r="B9839" s="149"/>
      <c r="C9839" s="61"/>
      <c r="D9839" t="e">
        <f t="shared" si="197"/>
        <v>#DIV/0!</v>
      </c>
      <c r="E9839" t="e">
        <f>Table2[[#This Row],[Return]]</f>
        <v>#VALUE!</v>
      </c>
      <c r="F9839">
        <v>9837</v>
      </c>
      <c r="G9839">
        <f t="shared" ca="1" si="196"/>
        <v>6.8089130679921284E-2</v>
      </c>
    </row>
    <row r="9840" spans="2:7" x14ac:dyDescent="0.2">
      <c r="B9840" s="149"/>
      <c r="C9840" s="61"/>
      <c r="D9840" t="e">
        <f t="shared" si="197"/>
        <v>#DIV/0!</v>
      </c>
      <c r="E9840" t="e">
        <f>Table2[[#This Row],[Return]]</f>
        <v>#VALUE!</v>
      </c>
      <c r="F9840">
        <v>9838</v>
      </c>
      <c r="G9840">
        <f t="shared" ca="1" si="196"/>
        <v>2.7727996198120542E-2</v>
      </c>
    </row>
    <row r="9841" spans="2:7" x14ac:dyDescent="0.2">
      <c r="B9841" s="149"/>
      <c r="C9841" s="61"/>
      <c r="D9841" t="e">
        <f t="shared" si="197"/>
        <v>#DIV/0!</v>
      </c>
      <c r="E9841" t="e">
        <f>Table2[[#This Row],[Return]]</f>
        <v>#VALUE!</v>
      </c>
      <c r="F9841">
        <v>9839</v>
      </c>
      <c r="G9841">
        <f t="shared" ca="1" si="196"/>
        <v>5.5499405270477489E-3</v>
      </c>
    </row>
    <row r="9842" spans="2:7" x14ac:dyDescent="0.2">
      <c r="B9842" s="149"/>
      <c r="C9842" s="61"/>
      <c r="D9842" t="e">
        <f t="shared" si="197"/>
        <v>#DIV/0!</v>
      </c>
      <c r="E9842" t="e">
        <f>Table2[[#This Row],[Return]]</f>
        <v>#VALUE!</v>
      </c>
      <c r="F9842">
        <v>9840</v>
      </c>
      <c r="G9842">
        <f t="shared" ca="1" si="196"/>
        <v>2.0509273008308061E-2</v>
      </c>
    </row>
    <row r="9843" spans="2:7" x14ac:dyDescent="0.2">
      <c r="B9843" s="149"/>
      <c r="C9843" s="61"/>
      <c r="D9843" t="e">
        <f t="shared" si="197"/>
        <v>#DIV/0!</v>
      </c>
      <c r="E9843" t="e">
        <f>Table2[[#This Row],[Return]]</f>
        <v>#VALUE!</v>
      </c>
      <c r="F9843">
        <v>9841</v>
      </c>
      <c r="G9843">
        <f t="shared" ca="1" si="196"/>
        <v>3.9070864262392639E-2</v>
      </c>
    </row>
    <row r="9844" spans="2:7" x14ac:dyDescent="0.2">
      <c r="B9844" s="149"/>
      <c r="C9844" s="61"/>
      <c r="D9844" t="e">
        <f t="shared" si="197"/>
        <v>#DIV/0!</v>
      </c>
      <c r="E9844" t="e">
        <f>Table2[[#This Row],[Return]]</f>
        <v>#VALUE!</v>
      </c>
      <c r="F9844">
        <v>9842</v>
      </c>
      <c r="G9844">
        <f t="shared" ca="1" si="196"/>
        <v>3.4824141083449165E-4</v>
      </c>
    </row>
    <row r="9845" spans="2:7" x14ac:dyDescent="0.2">
      <c r="B9845" s="149"/>
      <c r="C9845" s="61"/>
      <c r="D9845" t="e">
        <f t="shared" si="197"/>
        <v>#DIV/0!</v>
      </c>
      <c r="E9845" t="e">
        <f>Table2[[#This Row],[Return]]</f>
        <v>#VALUE!</v>
      </c>
      <c r="F9845">
        <v>9843</v>
      </c>
      <c r="G9845">
        <f t="shared" ca="1" si="196"/>
        <v>4.6778755455641557E-2</v>
      </c>
    </row>
    <row r="9846" spans="2:7" x14ac:dyDescent="0.2">
      <c r="B9846" s="149"/>
      <c r="C9846" s="61"/>
      <c r="D9846" t="e">
        <f t="shared" si="197"/>
        <v>#DIV/0!</v>
      </c>
      <c r="E9846" t="e">
        <f>Table2[[#This Row],[Return]]</f>
        <v>#VALUE!</v>
      </c>
      <c r="F9846">
        <v>9844</v>
      </c>
      <c r="G9846">
        <f t="shared" ca="1" si="196"/>
        <v>-1.6380141636465562E-2</v>
      </c>
    </row>
    <row r="9847" spans="2:7" x14ac:dyDescent="0.2">
      <c r="B9847" s="149"/>
      <c r="C9847" s="61"/>
      <c r="D9847" t="e">
        <f t="shared" si="197"/>
        <v>#DIV/0!</v>
      </c>
      <c r="E9847" t="e">
        <f>Table2[[#This Row],[Return]]</f>
        <v>#VALUE!</v>
      </c>
      <c r="F9847">
        <v>9845</v>
      </c>
      <c r="G9847">
        <f t="shared" ca="1" si="196"/>
        <v>-4.2426137958383479E-2</v>
      </c>
    </row>
    <row r="9848" spans="2:7" x14ac:dyDescent="0.2">
      <c r="B9848" s="149"/>
      <c r="C9848" s="61"/>
      <c r="D9848" t="e">
        <f t="shared" si="197"/>
        <v>#DIV/0!</v>
      </c>
      <c r="E9848" t="e">
        <f>Table2[[#This Row],[Return]]</f>
        <v>#VALUE!</v>
      </c>
      <c r="F9848">
        <v>9846</v>
      </c>
      <c r="G9848">
        <f t="shared" ca="1" si="196"/>
        <v>1.612170038655935E-2</v>
      </c>
    </row>
    <row r="9849" spans="2:7" x14ac:dyDescent="0.2">
      <c r="B9849" s="149"/>
      <c r="C9849" s="61"/>
      <c r="D9849" t="e">
        <f t="shared" si="197"/>
        <v>#DIV/0!</v>
      </c>
      <c r="E9849" t="e">
        <f>Table2[[#This Row],[Return]]</f>
        <v>#VALUE!</v>
      </c>
      <c r="F9849">
        <v>9847</v>
      </c>
      <c r="G9849">
        <f t="shared" ca="1" si="196"/>
        <v>-3.3540632306852544E-2</v>
      </c>
    </row>
    <row r="9850" spans="2:7" x14ac:dyDescent="0.2">
      <c r="B9850" s="149"/>
      <c r="C9850" s="61"/>
      <c r="D9850" t="e">
        <f t="shared" si="197"/>
        <v>#DIV/0!</v>
      </c>
      <c r="E9850" t="e">
        <f>Table2[[#This Row],[Return]]</f>
        <v>#VALUE!</v>
      </c>
      <c r="F9850">
        <v>9848</v>
      </c>
      <c r="G9850">
        <f t="shared" ca="1" si="196"/>
        <v>1.487995253306252E-2</v>
      </c>
    </row>
    <row r="9851" spans="2:7" x14ac:dyDescent="0.2">
      <c r="B9851" s="149"/>
      <c r="C9851" s="61"/>
      <c r="D9851" t="e">
        <f t="shared" si="197"/>
        <v>#DIV/0!</v>
      </c>
      <c r="E9851" t="e">
        <f>Table2[[#This Row],[Return]]</f>
        <v>#VALUE!</v>
      </c>
      <c r="F9851">
        <v>9849</v>
      </c>
      <c r="G9851">
        <f t="shared" ca="1" si="196"/>
        <v>1.9362968651471388E-2</v>
      </c>
    </row>
    <row r="9852" spans="2:7" x14ac:dyDescent="0.2">
      <c r="B9852" s="149"/>
      <c r="C9852" s="61"/>
      <c r="D9852" t="e">
        <f t="shared" si="197"/>
        <v>#DIV/0!</v>
      </c>
      <c r="E9852" t="e">
        <f>Table2[[#This Row],[Return]]</f>
        <v>#VALUE!</v>
      </c>
      <c r="F9852">
        <v>9850</v>
      </c>
      <c r="G9852">
        <f t="shared" ca="1" si="196"/>
        <v>4.602441997442492E-3</v>
      </c>
    </row>
    <row r="9853" spans="2:7" x14ac:dyDescent="0.2">
      <c r="B9853" s="149"/>
      <c r="C9853" s="61"/>
      <c r="D9853" t="e">
        <f t="shared" si="197"/>
        <v>#DIV/0!</v>
      </c>
      <c r="E9853" t="e">
        <f>Table2[[#This Row],[Return]]</f>
        <v>#VALUE!</v>
      </c>
      <c r="F9853">
        <v>9851</v>
      </c>
      <c r="G9853">
        <f t="shared" ca="1" si="196"/>
        <v>-0.10084164198751755</v>
      </c>
    </row>
    <row r="9854" spans="2:7" x14ac:dyDescent="0.2">
      <c r="B9854" s="149"/>
      <c r="C9854" s="61"/>
      <c r="D9854" t="e">
        <f t="shared" si="197"/>
        <v>#DIV/0!</v>
      </c>
      <c r="E9854" t="e">
        <f>Table2[[#This Row],[Return]]</f>
        <v>#VALUE!</v>
      </c>
      <c r="F9854">
        <v>9852</v>
      </c>
      <c r="G9854">
        <f t="shared" ca="1" si="196"/>
        <v>-2.1208013540412983E-2</v>
      </c>
    </row>
    <row r="9855" spans="2:7" x14ac:dyDescent="0.2">
      <c r="B9855" s="149"/>
      <c r="C9855" s="61"/>
      <c r="D9855" t="e">
        <f t="shared" si="197"/>
        <v>#DIV/0!</v>
      </c>
      <c r="E9855" t="e">
        <f>Table2[[#This Row],[Return]]</f>
        <v>#VALUE!</v>
      </c>
      <c r="F9855">
        <v>9853</v>
      </c>
      <c r="G9855">
        <f t="shared" ca="1" si="196"/>
        <v>-4.1710322374945763E-2</v>
      </c>
    </row>
    <row r="9856" spans="2:7" x14ac:dyDescent="0.2">
      <c r="B9856" s="149"/>
      <c r="C9856" s="61"/>
      <c r="D9856" t="e">
        <f t="shared" si="197"/>
        <v>#DIV/0!</v>
      </c>
      <c r="E9856" t="e">
        <f>Table2[[#This Row],[Return]]</f>
        <v>#VALUE!</v>
      </c>
      <c r="F9856">
        <v>9854</v>
      </c>
      <c r="G9856">
        <f t="shared" ca="1" si="196"/>
        <v>2.8100044084342895E-3</v>
      </c>
    </row>
    <row r="9857" spans="2:7" x14ac:dyDescent="0.2">
      <c r="B9857" s="149"/>
      <c r="C9857" s="61"/>
      <c r="D9857" t="e">
        <f t="shared" si="197"/>
        <v>#DIV/0!</v>
      </c>
      <c r="E9857" t="e">
        <f>Table2[[#This Row],[Return]]</f>
        <v>#VALUE!</v>
      </c>
      <c r="F9857">
        <v>9855</v>
      </c>
      <c r="G9857">
        <f t="shared" ca="1" si="196"/>
        <v>-0.10158388929106152</v>
      </c>
    </row>
    <row r="9858" spans="2:7" x14ac:dyDescent="0.2">
      <c r="B9858" s="149"/>
      <c r="C9858" s="61"/>
      <c r="D9858" t="e">
        <f t="shared" si="197"/>
        <v>#DIV/0!</v>
      </c>
      <c r="E9858" t="e">
        <f>Table2[[#This Row],[Return]]</f>
        <v>#VALUE!</v>
      </c>
      <c r="F9858">
        <v>9856</v>
      </c>
      <c r="G9858">
        <f t="shared" ca="1" si="196"/>
        <v>9.5397751721267177E-3</v>
      </c>
    </row>
    <row r="9859" spans="2:7" x14ac:dyDescent="0.2">
      <c r="B9859" s="149"/>
      <c r="C9859" s="61"/>
      <c r="D9859" t="e">
        <f t="shared" si="197"/>
        <v>#DIV/0!</v>
      </c>
      <c r="E9859" t="e">
        <f>Table2[[#This Row],[Return]]</f>
        <v>#VALUE!</v>
      </c>
      <c r="F9859">
        <v>9857</v>
      </c>
      <c r="G9859">
        <f t="shared" ref="G9859:G9922" ca="1" si="198">_xlfn.NORM.INV(RAND(),$N$5,$N$6)</f>
        <v>-3.1154195871644787E-2</v>
      </c>
    </row>
    <row r="9860" spans="2:7" x14ac:dyDescent="0.2">
      <c r="B9860" s="149"/>
      <c r="C9860" s="61"/>
      <c r="D9860" t="e">
        <f t="shared" si="197"/>
        <v>#DIV/0!</v>
      </c>
      <c r="E9860" t="e">
        <f>Table2[[#This Row],[Return]]</f>
        <v>#VALUE!</v>
      </c>
      <c r="F9860">
        <v>9858</v>
      </c>
      <c r="G9860">
        <f t="shared" ca="1" si="198"/>
        <v>-1.6100537467374408E-2</v>
      </c>
    </row>
    <row r="9861" spans="2:7" x14ac:dyDescent="0.2">
      <c r="B9861" s="149"/>
      <c r="C9861" s="61"/>
      <c r="D9861" t="e">
        <f t="shared" si="197"/>
        <v>#DIV/0!</v>
      </c>
      <c r="E9861" t="e">
        <f>Table2[[#This Row],[Return]]</f>
        <v>#VALUE!</v>
      </c>
      <c r="F9861">
        <v>9859</v>
      </c>
      <c r="G9861">
        <f t="shared" ca="1" si="198"/>
        <v>0.10611220468583582</v>
      </c>
    </row>
    <row r="9862" spans="2:7" x14ac:dyDescent="0.2">
      <c r="B9862" s="149"/>
      <c r="C9862" s="61"/>
      <c r="D9862" t="e">
        <f t="shared" si="197"/>
        <v>#DIV/0!</v>
      </c>
      <c r="E9862" t="e">
        <f>Table2[[#This Row],[Return]]</f>
        <v>#VALUE!</v>
      </c>
      <c r="F9862">
        <v>9860</v>
      </c>
      <c r="G9862">
        <f t="shared" ca="1" si="198"/>
        <v>-5.0461546215576802E-2</v>
      </c>
    </row>
    <row r="9863" spans="2:7" x14ac:dyDescent="0.2">
      <c r="B9863" s="149"/>
      <c r="C9863" s="61"/>
      <c r="D9863" t="e">
        <f t="shared" si="197"/>
        <v>#DIV/0!</v>
      </c>
      <c r="E9863" t="e">
        <f>Table2[[#This Row],[Return]]</f>
        <v>#VALUE!</v>
      </c>
      <c r="F9863">
        <v>9861</v>
      </c>
      <c r="G9863">
        <f t="shared" ca="1" si="198"/>
        <v>-1.3783998907173014E-2</v>
      </c>
    </row>
    <row r="9864" spans="2:7" x14ac:dyDescent="0.2">
      <c r="B9864" s="149"/>
      <c r="C9864" s="61"/>
      <c r="D9864" t="e">
        <f t="shared" si="197"/>
        <v>#DIV/0!</v>
      </c>
      <c r="E9864" t="e">
        <f>Table2[[#This Row],[Return]]</f>
        <v>#VALUE!</v>
      </c>
      <c r="F9864">
        <v>9862</v>
      </c>
      <c r="G9864">
        <f t="shared" ca="1" si="198"/>
        <v>1.5354284467471514E-2</v>
      </c>
    </row>
    <row r="9865" spans="2:7" x14ac:dyDescent="0.2">
      <c r="B9865" s="149"/>
      <c r="C9865" s="61"/>
      <c r="D9865" t="e">
        <f t="shared" si="197"/>
        <v>#DIV/0!</v>
      </c>
      <c r="E9865" t="e">
        <f>Table2[[#This Row],[Return]]</f>
        <v>#VALUE!</v>
      </c>
      <c r="F9865">
        <v>9863</v>
      </c>
      <c r="G9865">
        <f t="shared" ca="1" si="198"/>
        <v>8.7639696241341047E-2</v>
      </c>
    </row>
    <row r="9866" spans="2:7" x14ac:dyDescent="0.2">
      <c r="B9866" s="149"/>
      <c r="C9866" s="61"/>
      <c r="D9866" t="e">
        <f t="shared" si="197"/>
        <v>#DIV/0!</v>
      </c>
      <c r="E9866" t="e">
        <f>Table2[[#This Row],[Return]]</f>
        <v>#VALUE!</v>
      </c>
      <c r="F9866">
        <v>9864</v>
      </c>
      <c r="G9866">
        <f t="shared" ca="1" si="198"/>
        <v>-1.0792355293498616E-2</v>
      </c>
    </row>
    <row r="9867" spans="2:7" x14ac:dyDescent="0.2">
      <c r="B9867" s="149"/>
      <c r="C9867" s="61"/>
      <c r="D9867" t="e">
        <f t="shared" si="197"/>
        <v>#DIV/0!</v>
      </c>
      <c r="E9867" t="e">
        <f>Table2[[#This Row],[Return]]</f>
        <v>#VALUE!</v>
      </c>
      <c r="F9867">
        <v>9865</v>
      </c>
      <c r="G9867">
        <f t="shared" ca="1" si="198"/>
        <v>4.6804980872342606E-3</v>
      </c>
    </row>
    <row r="9868" spans="2:7" x14ac:dyDescent="0.2">
      <c r="B9868" s="149"/>
      <c r="C9868" s="61"/>
      <c r="D9868" t="e">
        <f t="shared" si="197"/>
        <v>#DIV/0!</v>
      </c>
      <c r="E9868" t="e">
        <f>Table2[[#This Row],[Return]]</f>
        <v>#VALUE!</v>
      </c>
      <c r="F9868">
        <v>9866</v>
      </c>
      <c r="G9868">
        <f t="shared" ca="1" si="198"/>
        <v>6.7993857935601476E-2</v>
      </c>
    </row>
    <row r="9869" spans="2:7" x14ac:dyDescent="0.2">
      <c r="B9869" s="149"/>
      <c r="C9869" s="61"/>
      <c r="D9869" t="e">
        <f t="shared" si="197"/>
        <v>#DIV/0!</v>
      </c>
      <c r="E9869" t="e">
        <f>Table2[[#This Row],[Return]]</f>
        <v>#VALUE!</v>
      </c>
      <c r="F9869">
        <v>9867</v>
      </c>
      <c r="G9869">
        <f t="shared" ca="1" si="198"/>
        <v>-7.017496677926599E-2</v>
      </c>
    </row>
    <row r="9870" spans="2:7" x14ac:dyDescent="0.2">
      <c r="B9870" s="149"/>
      <c r="C9870" s="61"/>
      <c r="D9870" t="e">
        <f t="shared" si="197"/>
        <v>#DIV/0!</v>
      </c>
      <c r="E9870" t="e">
        <f>Table2[[#This Row],[Return]]</f>
        <v>#VALUE!</v>
      </c>
      <c r="F9870">
        <v>9868</v>
      </c>
      <c r="G9870">
        <f t="shared" ca="1" si="198"/>
        <v>2.3803642109218377E-2</v>
      </c>
    </row>
    <row r="9871" spans="2:7" x14ac:dyDescent="0.2">
      <c r="B9871" s="149"/>
      <c r="C9871" s="61"/>
      <c r="D9871" t="e">
        <f t="shared" si="197"/>
        <v>#DIV/0!</v>
      </c>
      <c r="E9871" t="e">
        <f>Table2[[#This Row],[Return]]</f>
        <v>#VALUE!</v>
      </c>
      <c r="F9871">
        <v>9869</v>
      </c>
      <c r="G9871">
        <f t="shared" ca="1" si="198"/>
        <v>-3.5243432073921034E-2</v>
      </c>
    </row>
    <row r="9872" spans="2:7" x14ac:dyDescent="0.2">
      <c r="B9872" s="149"/>
      <c r="C9872" s="61"/>
      <c r="D9872" t="e">
        <f t="shared" si="197"/>
        <v>#DIV/0!</v>
      </c>
      <c r="E9872" t="e">
        <f>Table2[[#This Row],[Return]]</f>
        <v>#VALUE!</v>
      </c>
      <c r="F9872">
        <v>9870</v>
      </c>
      <c r="G9872">
        <f t="shared" ca="1" si="198"/>
        <v>-1.8134569903582524E-2</v>
      </c>
    </row>
    <row r="9873" spans="2:7" x14ac:dyDescent="0.2">
      <c r="B9873" s="149"/>
      <c r="C9873" s="61"/>
      <c r="D9873" t="e">
        <f t="shared" si="197"/>
        <v>#DIV/0!</v>
      </c>
      <c r="E9873" t="e">
        <f>Table2[[#This Row],[Return]]</f>
        <v>#VALUE!</v>
      </c>
      <c r="F9873">
        <v>9871</v>
      </c>
      <c r="G9873">
        <f t="shared" ca="1" si="198"/>
        <v>7.5211076384962012E-3</v>
      </c>
    </row>
    <row r="9874" spans="2:7" x14ac:dyDescent="0.2">
      <c r="B9874" s="149"/>
      <c r="C9874" s="61"/>
      <c r="D9874" t="e">
        <f t="shared" ref="D9874:D9937" si="199">(C9874-C9875)/C9875</f>
        <v>#DIV/0!</v>
      </c>
      <c r="E9874" t="e">
        <f>Table2[[#This Row],[Return]]</f>
        <v>#VALUE!</v>
      </c>
      <c r="F9874">
        <v>9872</v>
      </c>
      <c r="G9874">
        <f t="shared" ca="1" si="198"/>
        <v>-3.8778092682857625E-2</v>
      </c>
    </row>
    <row r="9875" spans="2:7" x14ac:dyDescent="0.2">
      <c r="B9875" s="149"/>
      <c r="C9875" s="61"/>
      <c r="D9875" t="e">
        <f t="shared" si="199"/>
        <v>#DIV/0!</v>
      </c>
      <c r="E9875" t="e">
        <f>Table2[[#This Row],[Return]]</f>
        <v>#VALUE!</v>
      </c>
      <c r="F9875">
        <v>9873</v>
      </c>
      <c r="G9875">
        <f t="shared" ca="1" si="198"/>
        <v>-3.574774297005285E-2</v>
      </c>
    </row>
    <row r="9876" spans="2:7" x14ac:dyDescent="0.2">
      <c r="B9876" s="149"/>
      <c r="C9876" s="61"/>
      <c r="D9876" t="e">
        <f t="shared" si="199"/>
        <v>#DIV/0!</v>
      </c>
      <c r="E9876" t="e">
        <f>Table2[[#This Row],[Return]]</f>
        <v>#VALUE!</v>
      </c>
      <c r="F9876">
        <v>9874</v>
      </c>
      <c r="G9876">
        <f t="shared" ca="1" si="198"/>
        <v>-2.4039362217747787E-2</v>
      </c>
    </row>
    <row r="9877" spans="2:7" x14ac:dyDescent="0.2">
      <c r="B9877" s="149"/>
      <c r="C9877" s="61"/>
      <c r="D9877" t="e">
        <f t="shared" si="199"/>
        <v>#DIV/0!</v>
      </c>
      <c r="E9877" t="e">
        <f>Table2[[#This Row],[Return]]</f>
        <v>#VALUE!</v>
      </c>
      <c r="F9877">
        <v>9875</v>
      </c>
      <c r="G9877">
        <f t="shared" ca="1" si="198"/>
        <v>-7.6710078787904729E-2</v>
      </c>
    </row>
    <row r="9878" spans="2:7" x14ac:dyDescent="0.2">
      <c r="B9878" s="149"/>
      <c r="C9878" s="61"/>
      <c r="D9878" t="e">
        <f t="shared" si="199"/>
        <v>#DIV/0!</v>
      </c>
      <c r="E9878" t="e">
        <f>Table2[[#This Row],[Return]]</f>
        <v>#VALUE!</v>
      </c>
      <c r="F9878">
        <v>9876</v>
      </c>
      <c r="G9878">
        <f t="shared" ca="1" si="198"/>
        <v>-7.7692016255796276E-2</v>
      </c>
    </row>
    <row r="9879" spans="2:7" x14ac:dyDescent="0.2">
      <c r="B9879" s="149"/>
      <c r="C9879" s="61"/>
      <c r="D9879" t="e">
        <f t="shared" si="199"/>
        <v>#DIV/0!</v>
      </c>
      <c r="E9879" t="e">
        <f>Table2[[#This Row],[Return]]</f>
        <v>#VALUE!</v>
      </c>
      <c r="F9879">
        <v>9877</v>
      </c>
      <c r="G9879">
        <f t="shared" ca="1" si="198"/>
        <v>3.197698019966979E-2</v>
      </c>
    </row>
    <row r="9880" spans="2:7" x14ac:dyDescent="0.2">
      <c r="B9880" s="149"/>
      <c r="C9880" s="61"/>
      <c r="D9880" t="e">
        <f t="shared" si="199"/>
        <v>#DIV/0!</v>
      </c>
      <c r="E9880" t="e">
        <f>Table2[[#This Row],[Return]]</f>
        <v>#VALUE!</v>
      </c>
      <c r="F9880">
        <v>9878</v>
      </c>
      <c r="G9880">
        <f t="shared" ca="1" si="198"/>
        <v>8.8894355545081436E-3</v>
      </c>
    </row>
    <row r="9881" spans="2:7" x14ac:dyDescent="0.2">
      <c r="B9881" s="149"/>
      <c r="C9881" s="61"/>
      <c r="D9881" t="e">
        <f t="shared" si="199"/>
        <v>#DIV/0!</v>
      </c>
      <c r="E9881" t="e">
        <f>Table2[[#This Row],[Return]]</f>
        <v>#VALUE!</v>
      </c>
      <c r="F9881">
        <v>9879</v>
      </c>
      <c r="G9881">
        <f t="shared" ca="1" si="198"/>
        <v>1.1657056349487929E-2</v>
      </c>
    </row>
    <row r="9882" spans="2:7" x14ac:dyDescent="0.2">
      <c r="B9882" s="149"/>
      <c r="C9882" s="61"/>
      <c r="D9882" t="e">
        <f t="shared" si="199"/>
        <v>#DIV/0!</v>
      </c>
      <c r="E9882" t="e">
        <f>Table2[[#This Row],[Return]]</f>
        <v>#VALUE!</v>
      </c>
      <c r="F9882">
        <v>9880</v>
      </c>
      <c r="G9882">
        <f t="shared" ca="1" si="198"/>
        <v>7.2348903123070629E-2</v>
      </c>
    </row>
    <row r="9883" spans="2:7" x14ac:dyDescent="0.2">
      <c r="B9883" s="149"/>
      <c r="C9883" s="61"/>
      <c r="D9883" t="e">
        <f t="shared" si="199"/>
        <v>#DIV/0!</v>
      </c>
      <c r="E9883" t="e">
        <f>Table2[[#This Row],[Return]]</f>
        <v>#VALUE!</v>
      </c>
      <c r="F9883">
        <v>9881</v>
      </c>
      <c r="G9883">
        <f t="shared" ca="1" si="198"/>
        <v>-1.8943636237411129E-2</v>
      </c>
    </row>
    <row r="9884" spans="2:7" x14ac:dyDescent="0.2">
      <c r="B9884" s="149"/>
      <c r="C9884" s="61"/>
      <c r="D9884" t="e">
        <f t="shared" si="199"/>
        <v>#DIV/0!</v>
      </c>
      <c r="E9884" t="e">
        <f>Table2[[#This Row],[Return]]</f>
        <v>#VALUE!</v>
      </c>
      <c r="F9884">
        <v>9882</v>
      </c>
      <c r="G9884">
        <f t="shared" ca="1" si="198"/>
        <v>1.2871200331176941E-2</v>
      </c>
    </row>
    <row r="9885" spans="2:7" x14ac:dyDescent="0.2">
      <c r="B9885" s="149"/>
      <c r="C9885" s="61"/>
      <c r="D9885" t="e">
        <f t="shared" si="199"/>
        <v>#DIV/0!</v>
      </c>
      <c r="E9885" t="e">
        <f>Table2[[#This Row],[Return]]</f>
        <v>#VALUE!</v>
      </c>
      <c r="F9885">
        <v>9883</v>
      </c>
      <c r="G9885">
        <f t="shared" ca="1" si="198"/>
        <v>-6.1293502963655844E-3</v>
      </c>
    </row>
    <row r="9886" spans="2:7" x14ac:dyDescent="0.2">
      <c r="B9886" s="149"/>
      <c r="C9886" s="61"/>
      <c r="D9886" t="e">
        <f t="shared" si="199"/>
        <v>#DIV/0!</v>
      </c>
      <c r="E9886" t="e">
        <f>Table2[[#This Row],[Return]]</f>
        <v>#VALUE!</v>
      </c>
      <c r="F9886">
        <v>9884</v>
      </c>
      <c r="G9886">
        <f t="shared" ca="1" si="198"/>
        <v>6.6608995843298519E-2</v>
      </c>
    </row>
    <row r="9887" spans="2:7" x14ac:dyDescent="0.2">
      <c r="B9887" s="149"/>
      <c r="C9887" s="61"/>
      <c r="D9887" t="e">
        <f t="shared" si="199"/>
        <v>#DIV/0!</v>
      </c>
      <c r="E9887" t="e">
        <f>Table2[[#This Row],[Return]]</f>
        <v>#VALUE!</v>
      </c>
      <c r="F9887">
        <v>9885</v>
      </c>
      <c r="G9887">
        <f t="shared" ca="1" si="198"/>
        <v>3.5263446586120642E-2</v>
      </c>
    </row>
    <row r="9888" spans="2:7" x14ac:dyDescent="0.2">
      <c r="B9888" s="149"/>
      <c r="C9888" s="61"/>
      <c r="D9888" t="e">
        <f t="shared" si="199"/>
        <v>#DIV/0!</v>
      </c>
      <c r="E9888" t="e">
        <f>Table2[[#This Row],[Return]]</f>
        <v>#VALUE!</v>
      </c>
      <c r="F9888">
        <v>9886</v>
      </c>
      <c r="G9888">
        <f t="shared" ca="1" si="198"/>
        <v>-2.7017621952487081E-2</v>
      </c>
    </row>
    <row r="9889" spans="2:7" x14ac:dyDescent="0.2">
      <c r="B9889" s="149"/>
      <c r="C9889" s="61"/>
      <c r="D9889" t="e">
        <f t="shared" si="199"/>
        <v>#DIV/0!</v>
      </c>
      <c r="E9889" t="e">
        <f>Table2[[#This Row],[Return]]</f>
        <v>#VALUE!</v>
      </c>
      <c r="F9889">
        <v>9887</v>
      </c>
      <c r="G9889">
        <f t="shared" ca="1" si="198"/>
        <v>-3.4603241984885201E-2</v>
      </c>
    </row>
    <row r="9890" spans="2:7" x14ac:dyDescent="0.2">
      <c r="B9890" s="149"/>
      <c r="C9890" s="61"/>
      <c r="D9890" t="e">
        <f t="shared" si="199"/>
        <v>#DIV/0!</v>
      </c>
      <c r="E9890" t="e">
        <f>Table2[[#This Row],[Return]]</f>
        <v>#VALUE!</v>
      </c>
      <c r="F9890">
        <v>9888</v>
      </c>
      <c r="G9890">
        <f t="shared" ca="1" si="198"/>
        <v>-3.8637036039932855E-2</v>
      </c>
    </row>
    <row r="9891" spans="2:7" x14ac:dyDescent="0.2">
      <c r="B9891" s="149"/>
      <c r="C9891" s="61"/>
      <c r="D9891" t="e">
        <f t="shared" si="199"/>
        <v>#DIV/0!</v>
      </c>
      <c r="E9891" t="e">
        <f>Table2[[#This Row],[Return]]</f>
        <v>#VALUE!</v>
      </c>
      <c r="F9891">
        <v>9889</v>
      </c>
      <c r="G9891">
        <f t="shared" ca="1" si="198"/>
        <v>5.610498854732944E-2</v>
      </c>
    </row>
    <row r="9892" spans="2:7" x14ac:dyDescent="0.2">
      <c r="B9892" s="149"/>
      <c r="C9892" s="61"/>
      <c r="D9892" t="e">
        <f t="shared" si="199"/>
        <v>#DIV/0!</v>
      </c>
      <c r="E9892" t="e">
        <f>Table2[[#This Row],[Return]]</f>
        <v>#VALUE!</v>
      </c>
      <c r="F9892">
        <v>9890</v>
      </c>
      <c r="G9892">
        <f t="shared" ca="1" si="198"/>
        <v>5.400733395667693E-2</v>
      </c>
    </row>
    <row r="9893" spans="2:7" x14ac:dyDescent="0.2">
      <c r="B9893" s="149"/>
      <c r="C9893" s="61"/>
      <c r="D9893" t="e">
        <f t="shared" si="199"/>
        <v>#DIV/0!</v>
      </c>
      <c r="E9893" t="e">
        <f>Table2[[#This Row],[Return]]</f>
        <v>#VALUE!</v>
      </c>
      <c r="F9893">
        <v>9891</v>
      </c>
      <c r="G9893">
        <f t="shared" ca="1" si="198"/>
        <v>1.4729007125029942E-3</v>
      </c>
    </row>
    <row r="9894" spans="2:7" x14ac:dyDescent="0.2">
      <c r="B9894" s="149"/>
      <c r="C9894" s="61"/>
      <c r="D9894" t="e">
        <f t="shared" si="199"/>
        <v>#DIV/0!</v>
      </c>
      <c r="E9894" t="e">
        <f>Table2[[#This Row],[Return]]</f>
        <v>#VALUE!</v>
      </c>
      <c r="F9894">
        <v>9892</v>
      </c>
      <c r="G9894">
        <f t="shared" ca="1" si="198"/>
        <v>-2.3176384807441823E-2</v>
      </c>
    </row>
    <row r="9895" spans="2:7" x14ac:dyDescent="0.2">
      <c r="B9895" s="149"/>
      <c r="C9895" s="61"/>
      <c r="D9895" t="e">
        <f t="shared" si="199"/>
        <v>#DIV/0!</v>
      </c>
      <c r="E9895" t="e">
        <f>Table2[[#This Row],[Return]]</f>
        <v>#VALUE!</v>
      </c>
      <c r="F9895">
        <v>9893</v>
      </c>
      <c r="G9895">
        <f t="shared" ca="1" si="198"/>
        <v>-5.7732679877710399E-2</v>
      </c>
    </row>
    <row r="9896" spans="2:7" x14ac:dyDescent="0.2">
      <c r="B9896" s="149"/>
      <c r="C9896" s="61"/>
      <c r="D9896" t="e">
        <f t="shared" si="199"/>
        <v>#DIV/0!</v>
      </c>
      <c r="E9896" t="e">
        <f>Table2[[#This Row],[Return]]</f>
        <v>#VALUE!</v>
      </c>
      <c r="F9896">
        <v>9894</v>
      </c>
      <c r="G9896">
        <f t="shared" ca="1" si="198"/>
        <v>-1.2390283235058681E-2</v>
      </c>
    </row>
    <row r="9897" spans="2:7" x14ac:dyDescent="0.2">
      <c r="B9897" s="149"/>
      <c r="C9897" s="61"/>
      <c r="D9897" t="e">
        <f t="shared" si="199"/>
        <v>#DIV/0!</v>
      </c>
      <c r="E9897" t="e">
        <f>Table2[[#This Row],[Return]]</f>
        <v>#VALUE!</v>
      </c>
      <c r="F9897">
        <v>9895</v>
      </c>
      <c r="G9897">
        <f t="shared" ca="1" si="198"/>
        <v>-2.8035754707098164E-2</v>
      </c>
    </row>
    <row r="9898" spans="2:7" x14ac:dyDescent="0.2">
      <c r="B9898" s="149"/>
      <c r="C9898" s="61"/>
      <c r="D9898" t="e">
        <f t="shared" si="199"/>
        <v>#DIV/0!</v>
      </c>
      <c r="E9898" t="e">
        <f>Table2[[#This Row],[Return]]</f>
        <v>#VALUE!</v>
      </c>
      <c r="F9898">
        <v>9896</v>
      </c>
      <c r="G9898">
        <f t="shared" ca="1" si="198"/>
        <v>4.3151898671018128E-3</v>
      </c>
    </row>
    <row r="9899" spans="2:7" x14ac:dyDescent="0.2">
      <c r="B9899" s="149"/>
      <c r="C9899" s="61"/>
      <c r="D9899" t="e">
        <f t="shared" si="199"/>
        <v>#DIV/0!</v>
      </c>
      <c r="E9899" t="e">
        <f>Table2[[#This Row],[Return]]</f>
        <v>#VALUE!</v>
      </c>
      <c r="F9899">
        <v>9897</v>
      </c>
      <c r="G9899">
        <f t="shared" ca="1" si="198"/>
        <v>5.0929897004451559E-2</v>
      </c>
    </row>
    <row r="9900" spans="2:7" x14ac:dyDescent="0.2">
      <c r="B9900" s="149"/>
      <c r="C9900" s="61"/>
      <c r="D9900" t="e">
        <f t="shared" si="199"/>
        <v>#DIV/0!</v>
      </c>
      <c r="E9900" t="e">
        <f>Table2[[#This Row],[Return]]</f>
        <v>#VALUE!</v>
      </c>
      <c r="F9900">
        <v>9898</v>
      </c>
      <c r="G9900">
        <f t="shared" ca="1" si="198"/>
        <v>-4.6239435386722524E-2</v>
      </c>
    </row>
    <row r="9901" spans="2:7" x14ac:dyDescent="0.2">
      <c r="B9901" s="149"/>
      <c r="C9901" s="61"/>
      <c r="D9901" t="e">
        <f t="shared" si="199"/>
        <v>#DIV/0!</v>
      </c>
      <c r="E9901" t="e">
        <f>Table2[[#This Row],[Return]]</f>
        <v>#VALUE!</v>
      </c>
      <c r="F9901">
        <v>9899</v>
      </c>
      <c r="G9901">
        <f t="shared" ca="1" si="198"/>
        <v>3.2763754707580001E-2</v>
      </c>
    </row>
    <row r="9902" spans="2:7" x14ac:dyDescent="0.2">
      <c r="B9902" s="149"/>
      <c r="C9902" s="61"/>
      <c r="D9902" t="e">
        <f t="shared" si="199"/>
        <v>#DIV/0!</v>
      </c>
      <c r="E9902" t="e">
        <f>Table2[[#This Row],[Return]]</f>
        <v>#VALUE!</v>
      </c>
      <c r="F9902">
        <v>9900</v>
      </c>
      <c r="G9902">
        <f t="shared" ca="1" si="198"/>
        <v>-4.777220985105942E-2</v>
      </c>
    </row>
    <row r="9903" spans="2:7" x14ac:dyDescent="0.2">
      <c r="B9903" s="149"/>
      <c r="C9903" s="61"/>
      <c r="D9903" t="e">
        <f t="shared" si="199"/>
        <v>#DIV/0!</v>
      </c>
      <c r="E9903" t="e">
        <f>Table2[[#This Row],[Return]]</f>
        <v>#VALUE!</v>
      </c>
      <c r="F9903">
        <v>9901</v>
      </c>
      <c r="G9903">
        <f t="shared" ca="1" si="198"/>
        <v>4.4255815774527484E-3</v>
      </c>
    </row>
    <row r="9904" spans="2:7" x14ac:dyDescent="0.2">
      <c r="B9904" s="149"/>
      <c r="C9904" s="61"/>
      <c r="D9904" t="e">
        <f t="shared" si="199"/>
        <v>#DIV/0!</v>
      </c>
      <c r="E9904" t="e">
        <f>Table2[[#This Row],[Return]]</f>
        <v>#VALUE!</v>
      </c>
      <c r="F9904">
        <v>9902</v>
      </c>
      <c r="G9904">
        <f t="shared" ca="1" si="198"/>
        <v>-2.1178994156176058E-3</v>
      </c>
    </row>
    <row r="9905" spans="2:7" x14ac:dyDescent="0.2">
      <c r="B9905" s="149"/>
      <c r="C9905" s="61"/>
      <c r="D9905" t="e">
        <f t="shared" si="199"/>
        <v>#DIV/0!</v>
      </c>
      <c r="E9905" t="e">
        <f>Table2[[#This Row],[Return]]</f>
        <v>#VALUE!</v>
      </c>
      <c r="F9905">
        <v>9903</v>
      </c>
      <c r="G9905">
        <f t="shared" ca="1" si="198"/>
        <v>1.299130075268335E-2</v>
      </c>
    </row>
    <row r="9906" spans="2:7" x14ac:dyDescent="0.2">
      <c r="B9906" s="149"/>
      <c r="C9906" s="61"/>
      <c r="D9906" t="e">
        <f t="shared" si="199"/>
        <v>#DIV/0!</v>
      </c>
      <c r="E9906" t="e">
        <f>Table2[[#This Row],[Return]]</f>
        <v>#VALUE!</v>
      </c>
      <c r="F9906">
        <v>9904</v>
      </c>
      <c r="G9906">
        <f t="shared" ca="1" si="198"/>
        <v>3.165616822439514E-2</v>
      </c>
    </row>
    <row r="9907" spans="2:7" x14ac:dyDescent="0.2">
      <c r="B9907" s="149"/>
      <c r="C9907" s="61"/>
      <c r="D9907" t="e">
        <f t="shared" si="199"/>
        <v>#DIV/0!</v>
      </c>
      <c r="E9907" t="e">
        <f>Table2[[#This Row],[Return]]</f>
        <v>#VALUE!</v>
      </c>
      <c r="F9907">
        <v>9905</v>
      </c>
      <c r="G9907">
        <f t="shared" ca="1" si="198"/>
        <v>-1.3665224394252801E-2</v>
      </c>
    </row>
    <row r="9908" spans="2:7" x14ac:dyDescent="0.2">
      <c r="B9908" s="149"/>
      <c r="C9908" s="61"/>
      <c r="D9908" t="e">
        <f t="shared" si="199"/>
        <v>#DIV/0!</v>
      </c>
      <c r="E9908" t="e">
        <f>Table2[[#This Row],[Return]]</f>
        <v>#VALUE!</v>
      </c>
      <c r="F9908">
        <v>9906</v>
      </c>
      <c r="G9908">
        <f t="shared" ca="1" si="198"/>
        <v>-6.461037971391601E-3</v>
      </c>
    </row>
    <row r="9909" spans="2:7" x14ac:dyDescent="0.2">
      <c r="B9909" s="149"/>
      <c r="C9909" s="61"/>
      <c r="D9909" t="e">
        <f t="shared" si="199"/>
        <v>#DIV/0!</v>
      </c>
      <c r="E9909" t="e">
        <f>Table2[[#This Row],[Return]]</f>
        <v>#VALUE!</v>
      </c>
      <c r="F9909">
        <v>9907</v>
      </c>
      <c r="G9909">
        <f t="shared" ca="1" si="198"/>
        <v>-1.5248319940675756E-2</v>
      </c>
    </row>
    <row r="9910" spans="2:7" x14ac:dyDescent="0.2">
      <c r="B9910" s="149"/>
      <c r="C9910" s="61"/>
      <c r="D9910" t="e">
        <f t="shared" si="199"/>
        <v>#DIV/0!</v>
      </c>
      <c r="E9910" t="e">
        <f>Table2[[#This Row],[Return]]</f>
        <v>#VALUE!</v>
      </c>
      <c r="F9910">
        <v>9908</v>
      </c>
      <c r="G9910">
        <f t="shared" ca="1" si="198"/>
        <v>2.0032878751439144E-2</v>
      </c>
    </row>
    <row r="9911" spans="2:7" x14ac:dyDescent="0.2">
      <c r="B9911" s="149"/>
      <c r="C9911" s="61"/>
      <c r="D9911" t="e">
        <f t="shared" si="199"/>
        <v>#DIV/0!</v>
      </c>
      <c r="E9911" t="e">
        <f>Table2[[#This Row],[Return]]</f>
        <v>#VALUE!</v>
      </c>
      <c r="F9911">
        <v>9909</v>
      </c>
      <c r="G9911">
        <f t="shared" ca="1" si="198"/>
        <v>9.0165203371632818E-3</v>
      </c>
    </row>
    <row r="9912" spans="2:7" x14ac:dyDescent="0.2">
      <c r="B9912" s="149"/>
      <c r="C9912" s="61"/>
      <c r="D9912" t="e">
        <f t="shared" si="199"/>
        <v>#DIV/0!</v>
      </c>
      <c r="E9912" t="e">
        <f>Table2[[#This Row],[Return]]</f>
        <v>#VALUE!</v>
      </c>
      <c r="F9912">
        <v>9910</v>
      </c>
      <c r="G9912">
        <f t="shared" ca="1" si="198"/>
        <v>3.1491155986768452E-2</v>
      </c>
    </row>
    <row r="9913" spans="2:7" x14ac:dyDescent="0.2">
      <c r="B9913" s="149"/>
      <c r="C9913" s="61"/>
      <c r="D9913" t="e">
        <f t="shared" si="199"/>
        <v>#DIV/0!</v>
      </c>
      <c r="E9913" t="e">
        <f>Table2[[#This Row],[Return]]</f>
        <v>#VALUE!</v>
      </c>
      <c r="F9913">
        <v>9911</v>
      </c>
      <c r="G9913">
        <f t="shared" ca="1" si="198"/>
        <v>-3.6013370304798349E-2</v>
      </c>
    </row>
    <row r="9914" spans="2:7" x14ac:dyDescent="0.2">
      <c r="B9914" s="149"/>
      <c r="C9914" s="61"/>
      <c r="D9914" t="e">
        <f t="shared" si="199"/>
        <v>#DIV/0!</v>
      </c>
      <c r="E9914" t="e">
        <f>Table2[[#This Row],[Return]]</f>
        <v>#VALUE!</v>
      </c>
      <c r="F9914">
        <v>9912</v>
      </c>
      <c r="G9914">
        <f t="shared" ca="1" si="198"/>
        <v>-1.3148473920717253E-2</v>
      </c>
    </row>
    <row r="9915" spans="2:7" x14ac:dyDescent="0.2">
      <c r="B9915" s="149"/>
      <c r="C9915" s="61"/>
      <c r="D9915" t="e">
        <f t="shared" si="199"/>
        <v>#DIV/0!</v>
      </c>
      <c r="E9915" t="e">
        <f>Table2[[#This Row],[Return]]</f>
        <v>#VALUE!</v>
      </c>
      <c r="F9915">
        <v>9913</v>
      </c>
      <c r="G9915">
        <f t="shared" ca="1" si="198"/>
        <v>-2.0311103033600906E-3</v>
      </c>
    </row>
    <row r="9916" spans="2:7" x14ac:dyDescent="0.2">
      <c r="B9916" s="149"/>
      <c r="C9916" s="61"/>
      <c r="D9916" t="e">
        <f t="shared" si="199"/>
        <v>#DIV/0!</v>
      </c>
      <c r="E9916" t="e">
        <f>Table2[[#This Row],[Return]]</f>
        <v>#VALUE!</v>
      </c>
      <c r="F9916">
        <v>9914</v>
      </c>
      <c r="G9916">
        <f t="shared" ca="1" si="198"/>
        <v>9.5009155972972589E-3</v>
      </c>
    </row>
    <row r="9917" spans="2:7" x14ac:dyDescent="0.2">
      <c r="B9917" s="149"/>
      <c r="C9917" s="61"/>
      <c r="D9917" t="e">
        <f t="shared" si="199"/>
        <v>#DIV/0!</v>
      </c>
      <c r="E9917" t="e">
        <f>Table2[[#This Row],[Return]]</f>
        <v>#VALUE!</v>
      </c>
      <c r="F9917">
        <v>9915</v>
      </c>
      <c r="G9917">
        <f t="shared" ca="1" si="198"/>
        <v>7.4957298027744203E-3</v>
      </c>
    </row>
    <row r="9918" spans="2:7" x14ac:dyDescent="0.2">
      <c r="B9918" s="149"/>
      <c r="C9918" s="61"/>
      <c r="D9918" t="e">
        <f t="shared" si="199"/>
        <v>#DIV/0!</v>
      </c>
      <c r="E9918" t="e">
        <f>Table2[[#This Row],[Return]]</f>
        <v>#VALUE!</v>
      </c>
      <c r="F9918">
        <v>9916</v>
      </c>
      <c r="G9918">
        <f t="shared" ca="1" si="198"/>
        <v>1.3588816731082656E-2</v>
      </c>
    </row>
    <row r="9919" spans="2:7" x14ac:dyDescent="0.2">
      <c r="B9919" s="149"/>
      <c r="C9919" s="61"/>
      <c r="D9919" t="e">
        <f t="shared" si="199"/>
        <v>#DIV/0!</v>
      </c>
      <c r="E9919" t="e">
        <f>Table2[[#This Row],[Return]]</f>
        <v>#VALUE!</v>
      </c>
      <c r="F9919">
        <v>9917</v>
      </c>
      <c r="G9919">
        <f t="shared" ca="1" si="198"/>
        <v>-1.9222178054283362E-2</v>
      </c>
    </row>
    <row r="9920" spans="2:7" x14ac:dyDescent="0.2">
      <c r="B9920" s="149"/>
      <c r="C9920" s="61"/>
      <c r="D9920" t="e">
        <f t="shared" si="199"/>
        <v>#DIV/0!</v>
      </c>
      <c r="E9920" t="e">
        <f>Table2[[#This Row],[Return]]</f>
        <v>#VALUE!</v>
      </c>
      <c r="F9920">
        <v>9918</v>
      </c>
      <c r="G9920">
        <f t="shared" ca="1" si="198"/>
        <v>3.7684166727899957E-3</v>
      </c>
    </row>
    <row r="9921" spans="2:7" x14ac:dyDescent="0.2">
      <c r="B9921" s="149"/>
      <c r="C9921" s="61"/>
      <c r="D9921" t="e">
        <f t="shared" si="199"/>
        <v>#DIV/0!</v>
      </c>
      <c r="E9921" t="e">
        <f>Table2[[#This Row],[Return]]</f>
        <v>#VALUE!</v>
      </c>
      <c r="F9921">
        <v>9919</v>
      </c>
      <c r="G9921">
        <f t="shared" ca="1" si="198"/>
        <v>6.1825669889437551E-2</v>
      </c>
    </row>
    <row r="9922" spans="2:7" x14ac:dyDescent="0.2">
      <c r="B9922" s="149"/>
      <c r="C9922" s="61"/>
      <c r="D9922" t="e">
        <f t="shared" si="199"/>
        <v>#DIV/0!</v>
      </c>
      <c r="E9922" t="e">
        <f>Table2[[#This Row],[Return]]</f>
        <v>#VALUE!</v>
      </c>
      <c r="F9922">
        <v>9920</v>
      </c>
      <c r="G9922">
        <f t="shared" ca="1" si="198"/>
        <v>-1.3287525711935051E-3</v>
      </c>
    </row>
    <row r="9923" spans="2:7" x14ac:dyDescent="0.2">
      <c r="B9923" s="149"/>
      <c r="C9923" s="61"/>
      <c r="D9923" t="e">
        <f t="shared" si="199"/>
        <v>#DIV/0!</v>
      </c>
      <c r="E9923" t="e">
        <f>Table2[[#This Row],[Return]]</f>
        <v>#VALUE!</v>
      </c>
      <c r="F9923">
        <v>9921</v>
      </c>
      <c r="G9923">
        <f t="shared" ref="G9923:G9986" ca="1" si="200">_xlfn.NORM.INV(RAND(),$N$5,$N$6)</f>
        <v>1.8720183992448732E-2</v>
      </c>
    </row>
    <row r="9924" spans="2:7" x14ac:dyDescent="0.2">
      <c r="B9924" s="149"/>
      <c r="C9924" s="61"/>
      <c r="D9924" t="e">
        <f t="shared" si="199"/>
        <v>#DIV/0!</v>
      </c>
      <c r="E9924" t="e">
        <f>Table2[[#This Row],[Return]]</f>
        <v>#VALUE!</v>
      </c>
      <c r="F9924">
        <v>9922</v>
      </c>
      <c r="G9924">
        <f t="shared" ca="1" si="200"/>
        <v>2.6118597211524635E-2</v>
      </c>
    </row>
    <row r="9925" spans="2:7" x14ac:dyDescent="0.2">
      <c r="B9925" s="149"/>
      <c r="C9925" s="61"/>
      <c r="D9925" t="e">
        <f t="shared" si="199"/>
        <v>#DIV/0!</v>
      </c>
      <c r="E9925" t="e">
        <f>Table2[[#This Row],[Return]]</f>
        <v>#VALUE!</v>
      </c>
      <c r="F9925">
        <v>9923</v>
      </c>
      <c r="G9925">
        <f t="shared" ca="1" si="200"/>
        <v>4.5485566431112179E-2</v>
      </c>
    </row>
    <row r="9926" spans="2:7" x14ac:dyDescent="0.2">
      <c r="B9926" s="149"/>
      <c r="C9926" s="61"/>
      <c r="D9926" t="e">
        <f t="shared" si="199"/>
        <v>#DIV/0!</v>
      </c>
      <c r="E9926" t="e">
        <f>Table2[[#This Row],[Return]]</f>
        <v>#VALUE!</v>
      </c>
      <c r="F9926">
        <v>9924</v>
      </c>
      <c r="G9926">
        <f t="shared" ca="1" si="200"/>
        <v>-2.927640371472669E-2</v>
      </c>
    </row>
    <row r="9927" spans="2:7" x14ac:dyDescent="0.2">
      <c r="B9927" s="149"/>
      <c r="C9927" s="61"/>
      <c r="D9927" t="e">
        <f t="shared" si="199"/>
        <v>#DIV/0!</v>
      </c>
      <c r="E9927" t="e">
        <f>Table2[[#This Row],[Return]]</f>
        <v>#VALUE!</v>
      </c>
      <c r="F9927">
        <v>9925</v>
      </c>
      <c r="G9927">
        <f t="shared" ca="1" si="200"/>
        <v>1.8684548466428863E-3</v>
      </c>
    </row>
    <row r="9928" spans="2:7" x14ac:dyDescent="0.2">
      <c r="B9928" s="149"/>
      <c r="C9928" s="61"/>
      <c r="D9928" t="e">
        <f t="shared" si="199"/>
        <v>#DIV/0!</v>
      </c>
      <c r="E9928" t="e">
        <f>Table2[[#This Row],[Return]]</f>
        <v>#VALUE!</v>
      </c>
      <c r="F9928">
        <v>9926</v>
      </c>
      <c r="G9928">
        <f t="shared" ca="1" si="200"/>
        <v>2.9791346973745247E-2</v>
      </c>
    </row>
    <row r="9929" spans="2:7" x14ac:dyDescent="0.2">
      <c r="B9929" s="149"/>
      <c r="C9929" s="61"/>
      <c r="D9929" t="e">
        <f t="shared" si="199"/>
        <v>#DIV/0!</v>
      </c>
      <c r="E9929" t="e">
        <f>Table2[[#This Row],[Return]]</f>
        <v>#VALUE!</v>
      </c>
      <c r="F9929">
        <v>9927</v>
      </c>
      <c r="G9929">
        <f t="shared" ca="1" si="200"/>
        <v>-6.3036460187820387E-2</v>
      </c>
    </row>
    <row r="9930" spans="2:7" x14ac:dyDescent="0.2">
      <c r="B9930" s="149"/>
      <c r="C9930" s="61"/>
      <c r="D9930" t="e">
        <f t="shared" si="199"/>
        <v>#DIV/0!</v>
      </c>
      <c r="E9930" t="e">
        <f>Table2[[#This Row],[Return]]</f>
        <v>#VALUE!</v>
      </c>
      <c r="F9930">
        <v>9928</v>
      </c>
      <c r="G9930">
        <f t="shared" ca="1" si="200"/>
        <v>-1.7999370899920646E-2</v>
      </c>
    </row>
    <row r="9931" spans="2:7" x14ac:dyDescent="0.2">
      <c r="B9931" s="149"/>
      <c r="C9931" s="61"/>
      <c r="D9931" t="e">
        <f t="shared" si="199"/>
        <v>#DIV/0!</v>
      </c>
      <c r="E9931" t="e">
        <f>Table2[[#This Row],[Return]]</f>
        <v>#VALUE!</v>
      </c>
      <c r="F9931">
        <v>9929</v>
      </c>
      <c r="G9931">
        <f t="shared" ca="1" si="200"/>
        <v>5.0167296672199567E-2</v>
      </c>
    </row>
    <row r="9932" spans="2:7" x14ac:dyDescent="0.2">
      <c r="B9932" s="149"/>
      <c r="C9932" s="61"/>
      <c r="D9932" t="e">
        <f t="shared" si="199"/>
        <v>#DIV/0!</v>
      </c>
      <c r="E9932" t="e">
        <f>Table2[[#This Row],[Return]]</f>
        <v>#VALUE!</v>
      </c>
      <c r="F9932">
        <v>9930</v>
      </c>
      <c r="G9932">
        <f t="shared" ca="1" si="200"/>
        <v>1.4436988839817625E-2</v>
      </c>
    </row>
    <row r="9933" spans="2:7" x14ac:dyDescent="0.2">
      <c r="B9933" s="149"/>
      <c r="C9933" s="61"/>
      <c r="D9933" t="e">
        <f t="shared" si="199"/>
        <v>#DIV/0!</v>
      </c>
      <c r="E9933" t="e">
        <f>Table2[[#This Row],[Return]]</f>
        <v>#VALUE!</v>
      </c>
      <c r="F9933">
        <v>9931</v>
      </c>
      <c r="G9933">
        <f t="shared" ca="1" si="200"/>
        <v>-1.6379122564587473E-2</v>
      </c>
    </row>
    <row r="9934" spans="2:7" x14ac:dyDescent="0.2">
      <c r="B9934" s="149"/>
      <c r="C9934" s="61"/>
      <c r="D9934" t="e">
        <f t="shared" si="199"/>
        <v>#DIV/0!</v>
      </c>
      <c r="E9934" t="e">
        <f>Table2[[#This Row],[Return]]</f>
        <v>#VALUE!</v>
      </c>
      <c r="F9934">
        <v>9932</v>
      </c>
      <c r="G9934">
        <f t="shared" ca="1" si="200"/>
        <v>5.1095146010063257E-2</v>
      </c>
    </row>
    <row r="9935" spans="2:7" x14ac:dyDescent="0.2">
      <c r="B9935" s="149"/>
      <c r="C9935" s="61"/>
      <c r="D9935" t="e">
        <f t="shared" si="199"/>
        <v>#DIV/0!</v>
      </c>
      <c r="E9935" t="e">
        <f>Table2[[#This Row],[Return]]</f>
        <v>#VALUE!</v>
      </c>
      <c r="F9935">
        <v>9933</v>
      </c>
      <c r="G9935">
        <f t="shared" ca="1" si="200"/>
        <v>-1.8655986081557177E-2</v>
      </c>
    </row>
    <row r="9936" spans="2:7" x14ac:dyDescent="0.2">
      <c r="B9936" s="149"/>
      <c r="C9936" s="61"/>
      <c r="D9936" t="e">
        <f t="shared" si="199"/>
        <v>#DIV/0!</v>
      </c>
      <c r="E9936" t="e">
        <f>Table2[[#This Row],[Return]]</f>
        <v>#VALUE!</v>
      </c>
      <c r="F9936">
        <v>9934</v>
      </c>
      <c r="G9936">
        <f t="shared" ca="1" si="200"/>
        <v>-5.0840987474631394E-2</v>
      </c>
    </row>
    <row r="9937" spans="2:7" x14ac:dyDescent="0.2">
      <c r="B9937" s="149"/>
      <c r="C9937" s="61"/>
      <c r="D9937" t="e">
        <f t="shared" si="199"/>
        <v>#DIV/0!</v>
      </c>
      <c r="E9937" t="e">
        <f>Table2[[#This Row],[Return]]</f>
        <v>#VALUE!</v>
      </c>
      <c r="F9937">
        <v>9935</v>
      </c>
      <c r="G9937">
        <f t="shared" ca="1" si="200"/>
        <v>1.0465632964293269E-2</v>
      </c>
    </row>
    <row r="9938" spans="2:7" x14ac:dyDescent="0.2">
      <c r="B9938" s="149"/>
      <c r="C9938" s="61"/>
      <c r="D9938" t="e">
        <f t="shared" ref="D9938:D10001" si="201">(C9938-C9939)/C9939</f>
        <v>#DIV/0!</v>
      </c>
      <c r="E9938" t="e">
        <f>Table2[[#This Row],[Return]]</f>
        <v>#VALUE!</v>
      </c>
      <c r="F9938">
        <v>9936</v>
      </c>
      <c r="G9938">
        <f t="shared" ca="1" si="200"/>
        <v>-4.7117498680799147E-3</v>
      </c>
    </row>
    <row r="9939" spans="2:7" x14ac:dyDescent="0.2">
      <c r="B9939" s="149"/>
      <c r="C9939" s="61"/>
      <c r="D9939" t="e">
        <f t="shared" si="201"/>
        <v>#DIV/0!</v>
      </c>
      <c r="E9939" t="e">
        <f>Table2[[#This Row],[Return]]</f>
        <v>#VALUE!</v>
      </c>
      <c r="F9939">
        <v>9937</v>
      </c>
      <c r="G9939">
        <f t="shared" ca="1" si="200"/>
        <v>1.2318291878110251E-2</v>
      </c>
    </row>
    <row r="9940" spans="2:7" x14ac:dyDescent="0.2">
      <c r="B9940" s="149"/>
      <c r="C9940" s="61"/>
      <c r="D9940" t="e">
        <f t="shared" si="201"/>
        <v>#DIV/0!</v>
      </c>
      <c r="E9940" t="e">
        <f>Table2[[#This Row],[Return]]</f>
        <v>#VALUE!</v>
      </c>
      <c r="F9940">
        <v>9938</v>
      </c>
      <c r="G9940">
        <f t="shared" ca="1" si="200"/>
        <v>1.7278287219936305E-2</v>
      </c>
    </row>
    <row r="9941" spans="2:7" x14ac:dyDescent="0.2">
      <c r="B9941" s="149"/>
      <c r="C9941" s="61"/>
      <c r="D9941" t="e">
        <f t="shared" si="201"/>
        <v>#DIV/0!</v>
      </c>
      <c r="E9941" t="e">
        <f>Table2[[#This Row],[Return]]</f>
        <v>#VALUE!</v>
      </c>
      <c r="F9941">
        <v>9939</v>
      </c>
      <c r="G9941">
        <f t="shared" ca="1" si="200"/>
        <v>2.8771612715391026E-2</v>
      </c>
    </row>
    <row r="9942" spans="2:7" x14ac:dyDescent="0.2">
      <c r="B9942" s="149"/>
      <c r="C9942" s="61"/>
      <c r="D9942" t="e">
        <f t="shared" si="201"/>
        <v>#DIV/0!</v>
      </c>
      <c r="E9942" t="e">
        <f>Table2[[#This Row],[Return]]</f>
        <v>#VALUE!</v>
      </c>
      <c r="F9942">
        <v>9940</v>
      </c>
      <c r="G9942">
        <f t="shared" ca="1" si="200"/>
        <v>3.1999640285497788E-2</v>
      </c>
    </row>
    <row r="9943" spans="2:7" x14ac:dyDescent="0.2">
      <c r="B9943" s="149"/>
      <c r="C9943" s="61"/>
      <c r="D9943" t="e">
        <f t="shared" si="201"/>
        <v>#DIV/0!</v>
      </c>
      <c r="E9943" t="e">
        <f>Table2[[#This Row],[Return]]</f>
        <v>#VALUE!</v>
      </c>
      <c r="F9943">
        <v>9941</v>
      </c>
      <c r="G9943">
        <f t="shared" ca="1" si="200"/>
        <v>5.4075713257992807E-3</v>
      </c>
    </row>
    <row r="9944" spans="2:7" x14ac:dyDescent="0.2">
      <c r="B9944" s="149"/>
      <c r="C9944" s="61"/>
      <c r="D9944" t="e">
        <f t="shared" si="201"/>
        <v>#DIV/0!</v>
      </c>
      <c r="E9944" t="e">
        <f>Table2[[#This Row],[Return]]</f>
        <v>#VALUE!</v>
      </c>
      <c r="F9944">
        <v>9942</v>
      </c>
      <c r="G9944">
        <f t="shared" ca="1" si="200"/>
        <v>-3.6871353100425497E-2</v>
      </c>
    </row>
    <row r="9945" spans="2:7" x14ac:dyDescent="0.2">
      <c r="B9945" s="149"/>
      <c r="C9945" s="61"/>
      <c r="D9945" t="e">
        <f t="shared" si="201"/>
        <v>#DIV/0!</v>
      </c>
      <c r="E9945" t="e">
        <f>Table2[[#This Row],[Return]]</f>
        <v>#VALUE!</v>
      </c>
      <c r="F9945">
        <v>9943</v>
      </c>
      <c r="G9945">
        <f t="shared" ca="1" si="200"/>
        <v>1.179101509057183E-2</v>
      </c>
    </row>
    <row r="9946" spans="2:7" x14ac:dyDescent="0.2">
      <c r="B9946" s="149"/>
      <c r="C9946" s="61"/>
      <c r="D9946" t="e">
        <f t="shared" si="201"/>
        <v>#DIV/0!</v>
      </c>
      <c r="E9946" t="e">
        <f>Table2[[#This Row],[Return]]</f>
        <v>#VALUE!</v>
      </c>
      <c r="F9946">
        <v>9944</v>
      </c>
      <c r="G9946">
        <f t="shared" ca="1" si="200"/>
        <v>5.4422408138795363E-2</v>
      </c>
    </row>
    <row r="9947" spans="2:7" x14ac:dyDescent="0.2">
      <c r="B9947" s="149"/>
      <c r="C9947" s="61"/>
      <c r="D9947" t="e">
        <f t="shared" si="201"/>
        <v>#DIV/0!</v>
      </c>
      <c r="E9947" t="e">
        <f>Table2[[#This Row],[Return]]</f>
        <v>#VALUE!</v>
      </c>
      <c r="F9947">
        <v>9945</v>
      </c>
      <c r="G9947">
        <f t="shared" ca="1" si="200"/>
        <v>-1.3003445926524842E-2</v>
      </c>
    </row>
    <row r="9948" spans="2:7" x14ac:dyDescent="0.2">
      <c r="B9948" s="149"/>
      <c r="C9948" s="61"/>
      <c r="D9948" t="e">
        <f t="shared" si="201"/>
        <v>#DIV/0!</v>
      </c>
      <c r="E9948" t="e">
        <f>Table2[[#This Row],[Return]]</f>
        <v>#VALUE!</v>
      </c>
      <c r="F9948">
        <v>9946</v>
      </c>
      <c r="G9948">
        <f t="shared" ca="1" si="200"/>
        <v>3.4829432255395566E-2</v>
      </c>
    </row>
    <row r="9949" spans="2:7" x14ac:dyDescent="0.2">
      <c r="B9949" s="149"/>
      <c r="C9949" s="61"/>
      <c r="D9949" t="e">
        <f t="shared" si="201"/>
        <v>#DIV/0!</v>
      </c>
      <c r="E9949" t="e">
        <f>Table2[[#This Row],[Return]]</f>
        <v>#VALUE!</v>
      </c>
      <c r="F9949">
        <v>9947</v>
      </c>
      <c r="G9949">
        <f t="shared" ca="1" si="200"/>
        <v>6.8982344578717381E-2</v>
      </c>
    </row>
    <row r="9950" spans="2:7" x14ac:dyDescent="0.2">
      <c r="B9950" s="149"/>
      <c r="C9950" s="61"/>
      <c r="D9950" t="e">
        <f t="shared" si="201"/>
        <v>#DIV/0!</v>
      </c>
      <c r="E9950" t="e">
        <f>Table2[[#This Row],[Return]]</f>
        <v>#VALUE!</v>
      </c>
      <c r="F9950">
        <v>9948</v>
      </c>
      <c r="G9950">
        <f t="shared" ca="1" si="200"/>
        <v>2.0317405993663707E-2</v>
      </c>
    </row>
    <row r="9951" spans="2:7" x14ac:dyDescent="0.2">
      <c r="B9951" s="149"/>
      <c r="C9951" s="61"/>
      <c r="D9951" t="e">
        <f t="shared" si="201"/>
        <v>#DIV/0!</v>
      </c>
      <c r="E9951" t="e">
        <f>Table2[[#This Row],[Return]]</f>
        <v>#VALUE!</v>
      </c>
      <c r="F9951">
        <v>9949</v>
      </c>
      <c r="G9951">
        <f t="shared" ca="1" si="200"/>
        <v>-3.2832517058829155E-2</v>
      </c>
    </row>
    <row r="9952" spans="2:7" x14ac:dyDescent="0.2">
      <c r="B9952" s="149"/>
      <c r="C9952" s="61"/>
      <c r="D9952" t="e">
        <f t="shared" si="201"/>
        <v>#DIV/0!</v>
      </c>
      <c r="E9952" t="e">
        <f>Table2[[#This Row],[Return]]</f>
        <v>#VALUE!</v>
      </c>
      <c r="F9952">
        <v>9950</v>
      </c>
      <c r="G9952">
        <f t="shared" ca="1" si="200"/>
        <v>-2.343205929314357E-2</v>
      </c>
    </row>
    <row r="9953" spans="2:7" x14ac:dyDescent="0.2">
      <c r="B9953" s="149"/>
      <c r="C9953" s="61"/>
      <c r="D9953" t="e">
        <f t="shared" si="201"/>
        <v>#DIV/0!</v>
      </c>
      <c r="E9953" t="e">
        <f>Table2[[#This Row],[Return]]</f>
        <v>#VALUE!</v>
      </c>
      <c r="F9953">
        <v>9951</v>
      </c>
      <c r="G9953">
        <f t="shared" ca="1" si="200"/>
        <v>2.4405384470169163E-2</v>
      </c>
    </row>
    <row r="9954" spans="2:7" x14ac:dyDescent="0.2">
      <c r="B9954" s="149"/>
      <c r="C9954" s="61"/>
      <c r="D9954" t="e">
        <f t="shared" si="201"/>
        <v>#DIV/0!</v>
      </c>
      <c r="E9954" t="e">
        <f>Table2[[#This Row],[Return]]</f>
        <v>#VALUE!</v>
      </c>
      <c r="F9954">
        <v>9952</v>
      </c>
      <c r="G9954">
        <f t="shared" ca="1" si="200"/>
        <v>6.7644691650579972E-3</v>
      </c>
    </row>
    <row r="9955" spans="2:7" x14ac:dyDescent="0.2">
      <c r="B9955" s="149"/>
      <c r="C9955" s="61"/>
      <c r="D9955" t="e">
        <f t="shared" si="201"/>
        <v>#DIV/0!</v>
      </c>
      <c r="E9955" t="e">
        <f>Table2[[#This Row],[Return]]</f>
        <v>#VALUE!</v>
      </c>
      <c r="F9955">
        <v>9953</v>
      </c>
      <c r="G9955">
        <f t="shared" ca="1" si="200"/>
        <v>-3.0112932292900504E-2</v>
      </c>
    </row>
    <row r="9956" spans="2:7" x14ac:dyDescent="0.2">
      <c r="B9956" s="149"/>
      <c r="C9956" s="61"/>
      <c r="D9956" t="e">
        <f t="shared" si="201"/>
        <v>#DIV/0!</v>
      </c>
      <c r="E9956" t="e">
        <f>Table2[[#This Row],[Return]]</f>
        <v>#VALUE!</v>
      </c>
      <c r="F9956">
        <v>9954</v>
      </c>
      <c r="G9956">
        <f t="shared" ca="1" si="200"/>
        <v>-2.8596206035241652E-2</v>
      </c>
    </row>
    <row r="9957" spans="2:7" x14ac:dyDescent="0.2">
      <c r="B9957" s="149"/>
      <c r="C9957" s="61"/>
      <c r="D9957" t="e">
        <f t="shared" si="201"/>
        <v>#DIV/0!</v>
      </c>
      <c r="E9957" t="e">
        <f>Table2[[#This Row],[Return]]</f>
        <v>#VALUE!</v>
      </c>
      <c r="F9957">
        <v>9955</v>
      </c>
      <c r="G9957">
        <f t="shared" ca="1" si="200"/>
        <v>1.3021285386577241E-2</v>
      </c>
    </row>
    <row r="9958" spans="2:7" x14ac:dyDescent="0.2">
      <c r="B9958" s="149"/>
      <c r="C9958" s="61"/>
      <c r="D9958" t="e">
        <f t="shared" si="201"/>
        <v>#DIV/0!</v>
      </c>
      <c r="E9958" t="e">
        <f>Table2[[#This Row],[Return]]</f>
        <v>#VALUE!</v>
      </c>
      <c r="F9958">
        <v>9956</v>
      </c>
      <c r="G9958">
        <f t="shared" ca="1" si="200"/>
        <v>1.6537288530964636E-3</v>
      </c>
    </row>
    <row r="9959" spans="2:7" x14ac:dyDescent="0.2">
      <c r="B9959" s="149"/>
      <c r="C9959" s="61"/>
      <c r="D9959" t="e">
        <f t="shared" si="201"/>
        <v>#DIV/0!</v>
      </c>
      <c r="E9959" t="e">
        <f>Table2[[#This Row],[Return]]</f>
        <v>#VALUE!</v>
      </c>
      <c r="F9959">
        <v>9957</v>
      </c>
      <c r="G9959">
        <f t="shared" ca="1" si="200"/>
        <v>-3.7842476875414734E-2</v>
      </c>
    </row>
    <row r="9960" spans="2:7" x14ac:dyDescent="0.2">
      <c r="B9960" s="149"/>
      <c r="C9960" s="61"/>
      <c r="D9960" t="e">
        <f t="shared" si="201"/>
        <v>#DIV/0!</v>
      </c>
      <c r="E9960" t="e">
        <f>Table2[[#This Row],[Return]]</f>
        <v>#VALUE!</v>
      </c>
      <c r="F9960">
        <v>9958</v>
      </c>
      <c r="G9960">
        <f t="shared" ca="1" si="200"/>
        <v>9.8958475697304774E-3</v>
      </c>
    </row>
    <row r="9961" spans="2:7" x14ac:dyDescent="0.2">
      <c r="B9961" s="149"/>
      <c r="C9961" s="61"/>
      <c r="D9961" t="e">
        <f t="shared" si="201"/>
        <v>#DIV/0!</v>
      </c>
      <c r="E9961" t="e">
        <f>Table2[[#This Row],[Return]]</f>
        <v>#VALUE!</v>
      </c>
      <c r="F9961">
        <v>9959</v>
      </c>
      <c r="G9961">
        <f t="shared" ca="1" si="200"/>
        <v>1.7767824731539403E-2</v>
      </c>
    </row>
    <row r="9962" spans="2:7" x14ac:dyDescent="0.2">
      <c r="B9962" s="149"/>
      <c r="C9962" s="61"/>
      <c r="D9962" t="e">
        <f t="shared" si="201"/>
        <v>#DIV/0!</v>
      </c>
      <c r="E9962" t="e">
        <f>Table2[[#This Row],[Return]]</f>
        <v>#VALUE!</v>
      </c>
      <c r="F9962">
        <v>9960</v>
      </c>
      <c r="G9962">
        <f t="shared" ca="1" si="200"/>
        <v>1.1664627668636291E-2</v>
      </c>
    </row>
    <row r="9963" spans="2:7" x14ac:dyDescent="0.2">
      <c r="B9963" s="149"/>
      <c r="C9963" s="61"/>
      <c r="D9963" t="e">
        <f t="shared" si="201"/>
        <v>#DIV/0!</v>
      </c>
      <c r="E9963" t="e">
        <f>Table2[[#This Row],[Return]]</f>
        <v>#VALUE!</v>
      </c>
      <c r="F9963">
        <v>9961</v>
      </c>
      <c r="G9963">
        <f t="shared" ca="1" si="200"/>
        <v>-1.6457007318556774E-2</v>
      </c>
    </row>
    <row r="9964" spans="2:7" x14ac:dyDescent="0.2">
      <c r="B9964" s="149"/>
      <c r="C9964" s="61"/>
      <c r="D9964" t="e">
        <f t="shared" si="201"/>
        <v>#DIV/0!</v>
      </c>
      <c r="E9964" t="e">
        <f>Table2[[#This Row],[Return]]</f>
        <v>#VALUE!</v>
      </c>
      <c r="F9964">
        <v>9962</v>
      </c>
      <c r="G9964">
        <f t="shared" ca="1" si="200"/>
        <v>-1.8987609939462594E-2</v>
      </c>
    </row>
    <row r="9965" spans="2:7" x14ac:dyDescent="0.2">
      <c r="B9965" s="149"/>
      <c r="C9965" s="61"/>
      <c r="D9965" t="e">
        <f t="shared" si="201"/>
        <v>#DIV/0!</v>
      </c>
      <c r="E9965" t="e">
        <f>Table2[[#This Row],[Return]]</f>
        <v>#VALUE!</v>
      </c>
      <c r="F9965">
        <v>9963</v>
      </c>
      <c r="G9965">
        <f t="shared" ca="1" si="200"/>
        <v>1.878576280346753E-2</v>
      </c>
    </row>
    <row r="9966" spans="2:7" x14ac:dyDescent="0.2">
      <c r="B9966" s="149"/>
      <c r="C9966" s="61"/>
      <c r="D9966" t="e">
        <f t="shared" si="201"/>
        <v>#DIV/0!</v>
      </c>
      <c r="E9966" t="e">
        <f>Table2[[#This Row],[Return]]</f>
        <v>#VALUE!</v>
      </c>
      <c r="F9966">
        <v>9964</v>
      </c>
      <c r="G9966">
        <f t="shared" ca="1" si="200"/>
        <v>1.3722239561645371E-2</v>
      </c>
    </row>
    <row r="9967" spans="2:7" x14ac:dyDescent="0.2">
      <c r="B9967" s="149"/>
      <c r="C9967" s="61"/>
      <c r="D9967" t="e">
        <f t="shared" si="201"/>
        <v>#DIV/0!</v>
      </c>
      <c r="E9967" t="e">
        <f>Table2[[#This Row],[Return]]</f>
        <v>#VALUE!</v>
      </c>
      <c r="F9967">
        <v>9965</v>
      </c>
      <c r="G9967">
        <f t="shared" ca="1" si="200"/>
        <v>1.7281454983855356E-2</v>
      </c>
    </row>
    <row r="9968" spans="2:7" x14ac:dyDescent="0.2">
      <c r="B9968" s="149"/>
      <c r="C9968" s="61"/>
      <c r="D9968" t="e">
        <f t="shared" si="201"/>
        <v>#DIV/0!</v>
      </c>
      <c r="E9968" t="e">
        <f>Table2[[#This Row],[Return]]</f>
        <v>#VALUE!</v>
      </c>
      <c r="F9968">
        <v>9966</v>
      </c>
      <c r="G9968">
        <f t="shared" ca="1" si="200"/>
        <v>-7.0135929073696264E-3</v>
      </c>
    </row>
    <row r="9969" spans="2:7" x14ac:dyDescent="0.2">
      <c r="B9969" s="149"/>
      <c r="C9969" s="61"/>
      <c r="D9969" t="e">
        <f t="shared" si="201"/>
        <v>#DIV/0!</v>
      </c>
      <c r="E9969" t="e">
        <f>Table2[[#This Row],[Return]]</f>
        <v>#VALUE!</v>
      </c>
      <c r="F9969">
        <v>9967</v>
      </c>
      <c r="G9969">
        <f t="shared" ca="1" si="200"/>
        <v>1.2793853863055865E-3</v>
      </c>
    </row>
    <row r="9970" spans="2:7" x14ac:dyDescent="0.2">
      <c r="B9970" s="149"/>
      <c r="C9970" s="61"/>
      <c r="D9970" t="e">
        <f t="shared" si="201"/>
        <v>#DIV/0!</v>
      </c>
      <c r="E9970" t="e">
        <f>Table2[[#This Row],[Return]]</f>
        <v>#VALUE!</v>
      </c>
      <c r="F9970">
        <v>9968</v>
      </c>
      <c r="G9970">
        <f t="shared" ca="1" si="200"/>
        <v>4.2978679408226333E-2</v>
      </c>
    </row>
    <row r="9971" spans="2:7" x14ac:dyDescent="0.2">
      <c r="B9971" s="149"/>
      <c r="C9971" s="61"/>
      <c r="D9971" t="e">
        <f t="shared" si="201"/>
        <v>#DIV/0!</v>
      </c>
      <c r="E9971" t="e">
        <f>Table2[[#This Row],[Return]]</f>
        <v>#VALUE!</v>
      </c>
      <c r="F9971">
        <v>9969</v>
      </c>
      <c r="G9971">
        <f t="shared" ca="1" si="200"/>
        <v>-3.9773927381962261E-2</v>
      </c>
    </row>
    <row r="9972" spans="2:7" x14ac:dyDescent="0.2">
      <c r="B9972" s="149"/>
      <c r="C9972" s="61"/>
      <c r="D9972" t="e">
        <f t="shared" si="201"/>
        <v>#DIV/0!</v>
      </c>
      <c r="E9972" t="e">
        <f>Table2[[#This Row],[Return]]</f>
        <v>#VALUE!</v>
      </c>
      <c r="F9972">
        <v>9970</v>
      </c>
      <c r="G9972">
        <f t="shared" ca="1" si="200"/>
        <v>-4.8740032098436567E-2</v>
      </c>
    </row>
    <row r="9973" spans="2:7" x14ac:dyDescent="0.2">
      <c r="B9973" s="149"/>
      <c r="C9973" s="61"/>
      <c r="D9973" t="e">
        <f t="shared" si="201"/>
        <v>#DIV/0!</v>
      </c>
      <c r="E9973" t="e">
        <f>Table2[[#This Row],[Return]]</f>
        <v>#VALUE!</v>
      </c>
      <c r="F9973">
        <v>9971</v>
      </c>
      <c r="G9973">
        <f t="shared" ca="1" si="200"/>
        <v>-3.377739368240925E-2</v>
      </c>
    </row>
    <row r="9974" spans="2:7" x14ac:dyDescent="0.2">
      <c r="B9974" s="149"/>
      <c r="C9974" s="61"/>
      <c r="D9974" t="e">
        <f t="shared" si="201"/>
        <v>#DIV/0!</v>
      </c>
      <c r="E9974" t="e">
        <f>Table2[[#This Row],[Return]]</f>
        <v>#VALUE!</v>
      </c>
      <c r="F9974">
        <v>9972</v>
      </c>
      <c r="G9974">
        <f t="shared" ca="1" si="200"/>
        <v>1.0558326814574852E-2</v>
      </c>
    </row>
    <row r="9975" spans="2:7" x14ac:dyDescent="0.2">
      <c r="B9975" s="149"/>
      <c r="C9975" s="61"/>
      <c r="D9975" t="e">
        <f t="shared" si="201"/>
        <v>#DIV/0!</v>
      </c>
      <c r="E9975" t="e">
        <f>Table2[[#This Row],[Return]]</f>
        <v>#VALUE!</v>
      </c>
      <c r="F9975">
        <v>9973</v>
      </c>
      <c r="G9975">
        <f t="shared" ca="1" si="200"/>
        <v>4.3038283567868908E-2</v>
      </c>
    </row>
    <row r="9976" spans="2:7" x14ac:dyDescent="0.2">
      <c r="B9976" s="149"/>
      <c r="C9976" s="61"/>
      <c r="D9976" t="e">
        <f t="shared" si="201"/>
        <v>#DIV/0!</v>
      </c>
      <c r="E9976" t="e">
        <f>Table2[[#This Row],[Return]]</f>
        <v>#VALUE!</v>
      </c>
      <c r="F9976">
        <v>9974</v>
      </c>
      <c r="G9976">
        <f t="shared" ca="1" si="200"/>
        <v>4.4940062687881671E-3</v>
      </c>
    </row>
    <row r="9977" spans="2:7" x14ac:dyDescent="0.2">
      <c r="B9977" s="149"/>
      <c r="C9977" s="61"/>
      <c r="D9977" t="e">
        <f t="shared" si="201"/>
        <v>#DIV/0!</v>
      </c>
      <c r="E9977" t="e">
        <f>Table2[[#This Row],[Return]]</f>
        <v>#VALUE!</v>
      </c>
      <c r="F9977">
        <v>9975</v>
      </c>
      <c r="G9977">
        <f t="shared" ca="1" si="200"/>
        <v>-3.4495795068652385E-2</v>
      </c>
    </row>
    <row r="9978" spans="2:7" x14ac:dyDescent="0.2">
      <c r="B9978" s="149"/>
      <c r="C9978" s="61"/>
      <c r="D9978" t="e">
        <f t="shared" si="201"/>
        <v>#DIV/0!</v>
      </c>
      <c r="E9978" t="e">
        <f>Table2[[#This Row],[Return]]</f>
        <v>#VALUE!</v>
      </c>
      <c r="F9978">
        <v>9976</v>
      </c>
      <c r="G9978">
        <f t="shared" ca="1" si="200"/>
        <v>-1.5169369752508613E-2</v>
      </c>
    </row>
    <row r="9979" spans="2:7" x14ac:dyDescent="0.2">
      <c r="B9979" s="149"/>
      <c r="C9979" s="61"/>
      <c r="D9979" t="e">
        <f t="shared" si="201"/>
        <v>#DIV/0!</v>
      </c>
      <c r="E9979" t="e">
        <f>Table2[[#This Row],[Return]]</f>
        <v>#VALUE!</v>
      </c>
      <c r="F9979">
        <v>9977</v>
      </c>
      <c r="G9979">
        <f t="shared" ca="1" si="200"/>
        <v>-3.7825946999406968E-3</v>
      </c>
    </row>
    <row r="9980" spans="2:7" x14ac:dyDescent="0.2">
      <c r="B9980" s="149"/>
      <c r="C9980" s="61"/>
      <c r="D9980" t="e">
        <f t="shared" si="201"/>
        <v>#DIV/0!</v>
      </c>
      <c r="E9980" t="e">
        <f>Table2[[#This Row],[Return]]</f>
        <v>#VALUE!</v>
      </c>
      <c r="F9980">
        <v>9978</v>
      </c>
      <c r="G9980">
        <f t="shared" ca="1" si="200"/>
        <v>-2.1365321420449071E-2</v>
      </c>
    </row>
    <row r="9981" spans="2:7" x14ac:dyDescent="0.2">
      <c r="B9981" s="149"/>
      <c r="C9981" s="61"/>
      <c r="D9981" t="e">
        <f t="shared" si="201"/>
        <v>#DIV/0!</v>
      </c>
      <c r="E9981" t="e">
        <f>Table2[[#This Row],[Return]]</f>
        <v>#VALUE!</v>
      </c>
      <c r="F9981">
        <v>9979</v>
      </c>
      <c r="G9981">
        <f t="shared" ca="1" si="200"/>
        <v>6.6032014431151535E-3</v>
      </c>
    </row>
    <row r="9982" spans="2:7" x14ac:dyDescent="0.2">
      <c r="B9982" s="149"/>
      <c r="C9982" s="61"/>
      <c r="D9982" t="e">
        <f t="shared" si="201"/>
        <v>#DIV/0!</v>
      </c>
      <c r="E9982" t="e">
        <f>Table2[[#This Row],[Return]]</f>
        <v>#VALUE!</v>
      </c>
      <c r="F9982">
        <v>9980</v>
      </c>
      <c r="G9982">
        <f t="shared" ca="1" si="200"/>
        <v>5.7672353062556664E-2</v>
      </c>
    </row>
    <row r="9983" spans="2:7" x14ac:dyDescent="0.2">
      <c r="B9983" s="149"/>
      <c r="C9983" s="61"/>
      <c r="D9983" t="e">
        <f t="shared" si="201"/>
        <v>#DIV/0!</v>
      </c>
      <c r="E9983" t="e">
        <f>Table2[[#This Row],[Return]]</f>
        <v>#VALUE!</v>
      </c>
      <c r="F9983">
        <v>9981</v>
      </c>
      <c r="G9983">
        <f t="shared" ca="1" si="200"/>
        <v>-4.5572110646184813E-2</v>
      </c>
    </row>
    <row r="9984" spans="2:7" x14ac:dyDescent="0.2">
      <c r="B9984" s="149"/>
      <c r="C9984" s="61"/>
      <c r="D9984" t="e">
        <f t="shared" si="201"/>
        <v>#DIV/0!</v>
      </c>
      <c r="E9984" t="e">
        <f>Table2[[#This Row],[Return]]</f>
        <v>#VALUE!</v>
      </c>
      <c r="F9984">
        <v>9982</v>
      </c>
      <c r="G9984">
        <f t="shared" ca="1" si="200"/>
        <v>3.9306299180784383E-2</v>
      </c>
    </row>
    <row r="9985" spans="2:7" x14ac:dyDescent="0.2">
      <c r="B9985" s="149"/>
      <c r="C9985" s="61"/>
      <c r="D9985" t="e">
        <f t="shared" si="201"/>
        <v>#DIV/0!</v>
      </c>
      <c r="E9985" t="e">
        <f>Table2[[#This Row],[Return]]</f>
        <v>#VALUE!</v>
      </c>
      <c r="F9985">
        <v>9983</v>
      </c>
      <c r="G9985">
        <f t="shared" ca="1" si="200"/>
        <v>1.4025964820121726E-2</v>
      </c>
    </row>
    <row r="9986" spans="2:7" x14ac:dyDescent="0.2">
      <c r="B9986" s="149"/>
      <c r="C9986" s="61"/>
      <c r="D9986" t="e">
        <f t="shared" si="201"/>
        <v>#DIV/0!</v>
      </c>
      <c r="E9986" t="e">
        <f>Table2[[#This Row],[Return]]</f>
        <v>#VALUE!</v>
      </c>
      <c r="F9986">
        <v>9984</v>
      </c>
      <c r="G9986">
        <f t="shared" ca="1" si="200"/>
        <v>4.5666424489948163E-2</v>
      </c>
    </row>
    <row r="9987" spans="2:7" x14ac:dyDescent="0.2">
      <c r="B9987" s="149"/>
      <c r="C9987" s="61"/>
      <c r="D9987" t="e">
        <f t="shared" si="201"/>
        <v>#DIV/0!</v>
      </c>
      <c r="E9987" t="e">
        <f>Table2[[#This Row],[Return]]</f>
        <v>#VALUE!</v>
      </c>
      <c r="F9987">
        <v>9985</v>
      </c>
      <c r="G9987">
        <f t="shared" ref="G9987:G10002" ca="1" si="202">_xlfn.NORM.INV(RAND(),$N$5,$N$6)</f>
        <v>1.3653840665116776E-2</v>
      </c>
    </row>
    <row r="9988" spans="2:7" x14ac:dyDescent="0.2">
      <c r="B9988" s="149"/>
      <c r="C9988" s="61"/>
      <c r="D9988" t="e">
        <f t="shared" si="201"/>
        <v>#DIV/0!</v>
      </c>
      <c r="E9988" t="e">
        <f>Table2[[#This Row],[Return]]</f>
        <v>#VALUE!</v>
      </c>
      <c r="F9988">
        <v>9986</v>
      </c>
      <c r="G9988">
        <f t="shared" ca="1" si="202"/>
        <v>4.5707355162670927E-3</v>
      </c>
    </row>
    <row r="9989" spans="2:7" x14ac:dyDescent="0.2">
      <c r="B9989" s="149"/>
      <c r="C9989" s="61"/>
      <c r="D9989" t="e">
        <f t="shared" si="201"/>
        <v>#DIV/0!</v>
      </c>
      <c r="E9989" t="e">
        <f>Table2[[#This Row],[Return]]</f>
        <v>#VALUE!</v>
      </c>
      <c r="F9989">
        <v>9987</v>
      </c>
      <c r="G9989">
        <f t="shared" ca="1" si="202"/>
        <v>1.8649876226038625E-2</v>
      </c>
    </row>
    <row r="9990" spans="2:7" x14ac:dyDescent="0.2">
      <c r="B9990" s="149"/>
      <c r="C9990" s="61"/>
      <c r="D9990" t="e">
        <f t="shared" si="201"/>
        <v>#DIV/0!</v>
      </c>
      <c r="E9990" t="e">
        <f>Table2[[#This Row],[Return]]</f>
        <v>#VALUE!</v>
      </c>
      <c r="F9990">
        <v>9988</v>
      </c>
      <c r="G9990">
        <f t="shared" ca="1" si="202"/>
        <v>3.814150089074754E-2</v>
      </c>
    </row>
    <row r="9991" spans="2:7" x14ac:dyDescent="0.2">
      <c r="B9991" s="149"/>
      <c r="C9991" s="61"/>
      <c r="D9991" t="e">
        <f t="shared" si="201"/>
        <v>#DIV/0!</v>
      </c>
      <c r="E9991" t="e">
        <f>Table2[[#This Row],[Return]]</f>
        <v>#VALUE!</v>
      </c>
      <c r="F9991">
        <v>9989</v>
      </c>
      <c r="G9991">
        <f t="shared" ca="1" si="202"/>
        <v>-3.4707615199433009E-2</v>
      </c>
    </row>
    <row r="9992" spans="2:7" x14ac:dyDescent="0.2">
      <c r="B9992" s="149"/>
      <c r="C9992" s="61"/>
      <c r="D9992" t="e">
        <f t="shared" si="201"/>
        <v>#DIV/0!</v>
      </c>
      <c r="E9992" t="e">
        <f>Table2[[#This Row],[Return]]</f>
        <v>#VALUE!</v>
      </c>
      <c r="F9992">
        <v>9990</v>
      </c>
      <c r="G9992">
        <f t="shared" ca="1" si="202"/>
        <v>-1.6498654415760709E-2</v>
      </c>
    </row>
    <row r="9993" spans="2:7" x14ac:dyDescent="0.2">
      <c r="B9993" s="149"/>
      <c r="C9993" s="61"/>
      <c r="D9993" t="e">
        <f t="shared" si="201"/>
        <v>#DIV/0!</v>
      </c>
      <c r="E9993" t="e">
        <f>Table2[[#This Row],[Return]]</f>
        <v>#VALUE!</v>
      </c>
      <c r="F9993">
        <v>9991</v>
      </c>
      <c r="G9993">
        <f t="shared" ca="1" si="202"/>
        <v>1.3856344378909315E-2</v>
      </c>
    </row>
    <row r="9994" spans="2:7" x14ac:dyDescent="0.2">
      <c r="B9994" s="149"/>
      <c r="C9994" s="61"/>
      <c r="D9994" t="e">
        <f t="shared" si="201"/>
        <v>#DIV/0!</v>
      </c>
      <c r="E9994" t="e">
        <f>Table2[[#This Row],[Return]]</f>
        <v>#VALUE!</v>
      </c>
      <c r="F9994">
        <v>9992</v>
      </c>
      <c r="G9994">
        <f t="shared" ca="1" si="202"/>
        <v>-1.4210583518446951E-2</v>
      </c>
    </row>
    <row r="9995" spans="2:7" x14ac:dyDescent="0.2">
      <c r="B9995" s="149"/>
      <c r="C9995" s="61"/>
      <c r="D9995" t="e">
        <f t="shared" si="201"/>
        <v>#DIV/0!</v>
      </c>
      <c r="E9995" t="e">
        <f>Table2[[#This Row],[Return]]</f>
        <v>#VALUE!</v>
      </c>
      <c r="F9995">
        <v>9993</v>
      </c>
      <c r="G9995">
        <f t="shared" ca="1" si="202"/>
        <v>2.2316678575261258E-2</v>
      </c>
    </row>
    <row r="9996" spans="2:7" x14ac:dyDescent="0.2">
      <c r="B9996" s="149"/>
      <c r="C9996" s="61"/>
      <c r="D9996" t="e">
        <f t="shared" si="201"/>
        <v>#DIV/0!</v>
      </c>
      <c r="E9996" t="e">
        <f>Table2[[#This Row],[Return]]</f>
        <v>#VALUE!</v>
      </c>
      <c r="F9996">
        <v>9994</v>
      </c>
      <c r="G9996">
        <f t="shared" ca="1" si="202"/>
        <v>-4.3344331076343792E-2</v>
      </c>
    </row>
    <row r="9997" spans="2:7" x14ac:dyDescent="0.2">
      <c r="B9997" s="149"/>
      <c r="C9997" s="61"/>
      <c r="D9997" t="e">
        <f t="shared" si="201"/>
        <v>#DIV/0!</v>
      </c>
      <c r="E9997" t="e">
        <f>Table2[[#This Row],[Return]]</f>
        <v>#VALUE!</v>
      </c>
      <c r="F9997">
        <v>9995</v>
      </c>
      <c r="G9997">
        <f t="shared" ca="1" si="202"/>
        <v>4.2871741379104752E-2</v>
      </c>
    </row>
    <row r="9998" spans="2:7" x14ac:dyDescent="0.2">
      <c r="B9998" s="149"/>
      <c r="C9998" s="61"/>
      <c r="D9998" t="e">
        <f t="shared" si="201"/>
        <v>#DIV/0!</v>
      </c>
      <c r="E9998" t="e">
        <f>Table2[[#This Row],[Return]]</f>
        <v>#VALUE!</v>
      </c>
      <c r="F9998">
        <v>9996</v>
      </c>
      <c r="G9998">
        <f t="shared" ca="1" si="202"/>
        <v>3.0185098521564351E-2</v>
      </c>
    </row>
    <row r="9999" spans="2:7" x14ac:dyDescent="0.2">
      <c r="B9999" s="149"/>
      <c r="C9999" s="61"/>
      <c r="D9999" t="e">
        <f t="shared" si="201"/>
        <v>#DIV/0!</v>
      </c>
      <c r="E9999" t="e">
        <f>Table2[[#This Row],[Return]]</f>
        <v>#VALUE!</v>
      </c>
      <c r="F9999">
        <v>9997</v>
      </c>
      <c r="G9999">
        <f t="shared" ca="1" si="202"/>
        <v>-3.1097494835846361E-2</v>
      </c>
    </row>
    <row r="10000" spans="2:7" x14ac:dyDescent="0.2">
      <c r="B10000" s="149"/>
      <c r="C10000" s="61"/>
      <c r="D10000" t="e">
        <f t="shared" si="201"/>
        <v>#DIV/0!</v>
      </c>
      <c r="E10000" t="e">
        <f>Table2[[#This Row],[Return]]</f>
        <v>#VALUE!</v>
      </c>
      <c r="F10000">
        <v>9998</v>
      </c>
      <c r="G10000">
        <f t="shared" ca="1" si="202"/>
        <v>-4.3671826461977856E-2</v>
      </c>
    </row>
    <row r="10001" spans="2:7" x14ac:dyDescent="0.2">
      <c r="B10001" s="149"/>
      <c r="C10001" s="61"/>
      <c r="D10001" t="e">
        <f t="shared" si="201"/>
        <v>#DIV/0!</v>
      </c>
      <c r="E10001" t="e">
        <f>Table2[[#This Row],[Return]]</f>
        <v>#VALUE!</v>
      </c>
      <c r="F10001">
        <v>9999</v>
      </c>
      <c r="G10001">
        <f t="shared" ca="1" si="202"/>
        <v>-3.2974929282904013E-2</v>
      </c>
    </row>
    <row r="10002" spans="2:7" x14ac:dyDescent="0.2">
      <c r="B10002" s="149"/>
      <c r="C10002" s="61"/>
      <c r="D10002" t="e">
        <f t="shared" ref="D10002" si="203">(C10002-C10003)/C10003</f>
        <v>#DIV/0!</v>
      </c>
      <c r="E10002" t="e">
        <f>Table2[[#This Row],[Return]]</f>
        <v>#VALUE!</v>
      </c>
      <c r="F10002">
        <v>10000</v>
      </c>
      <c r="G10002">
        <f t="shared" ca="1" si="202"/>
        <v>-2.9789010004868362E-3</v>
      </c>
    </row>
  </sheetData>
  <pageMargins left="0.7" right="0.7" top="0.75" bottom="0.75" header="0.3" footer="0.3"/>
  <pageSetup paperSize="9" orientation="portrait" horizontalDpi="0" verticalDpi="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4BF59-22BA-E04C-8099-3562A4EE361D}">
  <sheetPr codeName="Sheet6">
    <tabColor rgb="FF0070C0"/>
  </sheetPr>
  <dimension ref="A1"/>
  <sheetViews>
    <sheetView showGridLines="0" workbookViewId="0">
      <selection activeCell="F6" sqref="F6"/>
    </sheetView>
  </sheetViews>
  <sheetFormatPr baseColWidth="10" defaultRowHeight="15" x14ac:dyDescent="0.2"/>
  <sheetData/>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70CE0-D0AD-7D4D-8471-BE8154769A08}">
  <dimension ref="B4:N16"/>
  <sheetViews>
    <sheetView showGridLines="0" zoomScale="125" workbookViewId="0">
      <selection activeCell="F20" sqref="F20"/>
    </sheetView>
  </sheetViews>
  <sheetFormatPr baseColWidth="10" defaultRowHeight="15" x14ac:dyDescent="0.2"/>
  <cols>
    <col min="1" max="1" width="2.33203125" customWidth="1"/>
    <col min="4" max="4" width="4.1640625" customWidth="1"/>
    <col min="13" max="13" width="3.33203125" customWidth="1"/>
  </cols>
  <sheetData>
    <row r="4" spans="2:14" x14ac:dyDescent="0.2">
      <c r="B4" s="332" t="str">
        <f>'Data Sheet'!B1&amp;" - Forensic Analysis"</f>
        <v>DALMIA BHARAT LTD - Forensic Analysis</v>
      </c>
      <c r="C4" s="332"/>
      <c r="D4" s="332"/>
      <c r="E4" s="332"/>
      <c r="F4" s="332"/>
      <c r="G4" s="332"/>
      <c r="H4" s="332"/>
    </row>
    <row r="5" spans="2:14" x14ac:dyDescent="0.2">
      <c r="B5" s="332"/>
      <c r="C5" s="332"/>
      <c r="D5" s="332"/>
      <c r="E5" s="332"/>
      <c r="F5" s="332"/>
      <c r="G5" s="332"/>
      <c r="H5" s="332"/>
    </row>
    <row r="6" spans="2:14" x14ac:dyDescent="0.2">
      <c r="B6" s="322" t="s">
        <v>9323</v>
      </c>
      <c r="C6" s="323"/>
      <c r="D6" s="323"/>
      <c r="E6" s="324">
        <f>Hitoricalfs!C3</f>
        <v>42825</v>
      </c>
      <c r="F6" s="324">
        <f>Hitoricalfs!D3</f>
        <v>43190</v>
      </c>
      <c r="G6" s="324">
        <f>Hitoricalfs!E3</f>
        <v>43555</v>
      </c>
      <c r="H6" s="324">
        <f>Hitoricalfs!F3</f>
        <v>43921</v>
      </c>
      <c r="I6" s="324">
        <f>Hitoricalfs!G3</f>
        <v>44286</v>
      </c>
      <c r="J6" s="324">
        <f>Hitoricalfs!H3</f>
        <v>44651</v>
      </c>
      <c r="K6" s="324">
        <f>Hitoricalfs!I3</f>
        <v>45016</v>
      </c>
      <c r="L6" s="324">
        <f>Hitoricalfs!J3</f>
        <v>45382</v>
      </c>
      <c r="N6" s="321" t="s">
        <v>9324</v>
      </c>
    </row>
    <row r="7" spans="2:14" x14ac:dyDescent="0.2">
      <c r="B7" t="s">
        <v>9325</v>
      </c>
      <c r="E7" s="4">
        <f>Hitoricalfs!C79/Hitoricalfs!C33</f>
        <v>-7.0496183206106871</v>
      </c>
      <c r="F7" s="4">
        <f>Hitoricalfs!D79/Hitoricalfs!D33</f>
        <v>73.411764705882348</v>
      </c>
      <c r="G7" s="4">
        <f>Hitoricalfs!E79/Hitoricalfs!E33</f>
        <v>14.754385964912281</v>
      </c>
      <c r="H7" s="4">
        <f>Hitoricalfs!F79/Hitoricalfs!F33</f>
        <v>124.71428571428571</v>
      </c>
      <c r="I7" s="4">
        <f>Hitoricalfs!G79/Hitoricalfs!G33</f>
        <v>4.2242540904716073</v>
      </c>
      <c r="J7" s="4">
        <f>Hitoricalfs!H79/Hitoricalfs!H33</f>
        <v>2.1097922848664687</v>
      </c>
      <c r="K7" s="4">
        <f>Hitoricalfs!I79/Hitoricalfs!I33</f>
        <v>3.9872029250457039</v>
      </c>
      <c r="L7" s="4">
        <f>Hitoricalfs!J79/Hitoricalfs!J33</f>
        <v>4.9870129870129869</v>
      </c>
      <c r="N7" t="s">
        <v>9326</v>
      </c>
    </row>
    <row r="8" spans="2:14" x14ac:dyDescent="0.2">
      <c r="B8" t="s">
        <v>9327</v>
      </c>
      <c r="L8" s="303">
        <f>SUM(Hitoricalfs!C33:J33)/SUM(Hitoricalfs!C79:J79)</f>
        <v>0.14876078778490817</v>
      </c>
      <c r="N8" t="s">
        <v>9326</v>
      </c>
    </row>
    <row r="9" spans="2:14" x14ac:dyDescent="0.2">
      <c r="B9" t="s">
        <v>9328</v>
      </c>
      <c r="F9" s="4">
        <f>IFERROR(Hitoricalfs!D24/Hitoricalfs!C24-1,"-")</f>
        <v>-1.0603588907014627E-2</v>
      </c>
      <c r="G9" s="4">
        <f>IFERROR(Hitoricalfs!E24/Hitoricalfs!D24-1,"-")</f>
        <v>6.8425391591096396E-2</v>
      </c>
      <c r="H9" s="4">
        <f>IFERROR(Hitoricalfs!F24/Hitoricalfs!E24-1,"-")</f>
        <v>0.17901234567901225</v>
      </c>
      <c r="I9" s="4">
        <f>IFERROR(Hitoricalfs!G24/Hitoricalfs!F24-1,"-")</f>
        <v>-0.18193717277486909</v>
      </c>
      <c r="J9" s="4">
        <f>IFERROR(Hitoricalfs!H24/Hitoricalfs!G24-1,"-")</f>
        <v>-1.2000000000000011E-2</v>
      </c>
      <c r="K9" s="4">
        <f>IFERROR(Hitoricalfs!I24/Hitoricalfs!H24-1,"-")</f>
        <v>5.6680161943319929E-2</v>
      </c>
      <c r="L9" s="4">
        <f>IFERROR(Hitoricalfs!J24/Hitoricalfs!I24-1,"-")</f>
        <v>0.14789272030651346</v>
      </c>
      <c r="N9" t="s">
        <v>9329</v>
      </c>
    </row>
    <row r="10" spans="2:14" x14ac:dyDescent="0.2">
      <c r="B10" t="s">
        <v>9330</v>
      </c>
      <c r="E10" s="4">
        <f>IFERROR(Hitoricalfs!C25,"-")</f>
        <v>0.16469639978506179</v>
      </c>
      <c r="F10" s="4">
        <f>IFERROR(Hitoricalfs!D25,"-")</f>
        <v>0.14139177060263433</v>
      </c>
      <c r="G10" s="4">
        <f>IFERROR(Hitoricalfs!E25,"-")</f>
        <v>0.13665120202446226</v>
      </c>
      <c r="H10" s="4">
        <f>IFERROR(Hitoricalfs!F25,"-")</f>
        <v>0.15794914203018401</v>
      </c>
      <c r="I10" s="4">
        <f>IFERROR(Hitoricalfs!G25,"-")</f>
        <v>0.12363996043521266</v>
      </c>
      <c r="J10" s="4">
        <f>IFERROR(Hitoricalfs!H25,"-")</f>
        <v>0.10942760942760943</v>
      </c>
      <c r="K10" s="4">
        <f>IFERROR(Hitoricalfs!I25,"-")</f>
        <v>9.6295749704840616E-2</v>
      </c>
      <c r="L10" s="4">
        <f>IFERROR(Hitoricalfs!J25,"-")</f>
        <v>0.10196719079708665</v>
      </c>
      <c r="N10" t="s">
        <v>9331</v>
      </c>
    </row>
    <row r="11" spans="2:14" x14ac:dyDescent="0.2">
      <c r="B11" t="s">
        <v>9332</v>
      </c>
      <c r="E11" s="4">
        <f>IFERROR('raw FS'!C31/'raw FS'!C29,"-")</f>
        <v>8.2495488527971131E-3</v>
      </c>
      <c r="F11" s="4">
        <f>IFERROR('raw FS'!D31/'raw FS'!D29,"-")</f>
        <v>1.1968369309681556E-2</v>
      </c>
      <c r="G11" s="4">
        <f>IFERROR('raw FS'!E31/'raw FS'!E29,"-")</f>
        <v>3.8311353422235322E-2</v>
      </c>
      <c r="H11" s="4">
        <f>IFERROR('raw FS'!F31/'raw FS'!F29,"-")</f>
        <v>0.13859020310633213</v>
      </c>
      <c r="I11" s="4">
        <f>IFERROR('raw FS'!G31/'raw FS'!G29,"-")</f>
        <v>7.3829443710553361E-2</v>
      </c>
      <c r="J11" s="4">
        <f>IFERROR('raw FS'!H31/'raw FS'!H29,"-")</f>
        <v>7.3089700996677748E-2</v>
      </c>
      <c r="K11" s="4">
        <f>IFERROR('raw FS'!I31/'raw FS'!I29,"-")</f>
        <v>0.12655573593073594</v>
      </c>
      <c r="L11" s="4">
        <f>IFERROR('raw FS'!J31/'raw FS'!J29,"-")</f>
        <v>0.15223747775235189</v>
      </c>
      <c r="N11" t="s">
        <v>9333</v>
      </c>
    </row>
    <row r="12" spans="2:14" x14ac:dyDescent="0.2">
      <c r="B12" t="s">
        <v>9334</v>
      </c>
      <c r="F12" s="4">
        <f>Hitoricalfs!D9/Hitoricalfs!C9-1</f>
        <v>0.20661398887913385</v>
      </c>
      <c r="G12" s="4">
        <f>Hitoricalfs!E9/Hitoricalfs!D9-1</f>
        <v>0.61799660441426152</v>
      </c>
      <c r="H12" s="4">
        <f>Hitoricalfs!F9/Hitoricalfs!E9-1</f>
        <v>7.0454204766901007E-3</v>
      </c>
      <c r="I12" s="4">
        <f>Hitoricalfs!G9/Hitoricalfs!F9-1</f>
        <v>-2.0690681750521023E-2</v>
      </c>
      <c r="J12" s="4">
        <f>Hitoricalfs!H9/Hitoricalfs!G9-1</f>
        <v>0.20899832801337581</v>
      </c>
      <c r="K12" s="4">
        <f>Hitoricalfs!I9/Hitoricalfs!H9-1</f>
        <v>0.27809906965049036</v>
      </c>
      <c r="L12" s="4">
        <f>Hitoricalfs!J9/Hitoricalfs!I9-1</f>
        <v>6.9250442651977107E-2</v>
      </c>
      <c r="N12" t="s">
        <v>9335</v>
      </c>
    </row>
    <row r="13" spans="2:14" x14ac:dyDescent="0.2">
      <c r="B13" t="s">
        <v>9336</v>
      </c>
      <c r="F13" s="4">
        <f>Hitoricalfs!D60/Hitoricalfs!C60-1</f>
        <v>6.4150943396226401E-2</v>
      </c>
      <c r="G13" s="4">
        <f>Hitoricalfs!E60/Hitoricalfs!D60-1</f>
        <v>-2.6595744680851019E-2</v>
      </c>
      <c r="H13" s="4">
        <f>Hitoricalfs!F60/Hitoricalfs!E60-1</f>
        <v>0.20947176684881597</v>
      </c>
      <c r="I13" s="4">
        <f>Hitoricalfs!G60/Hitoricalfs!F60-1</f>
        <v>-0.23042168674698793</v>
      </c>
      <c r="J13" s="4">
        <f>Hitoricalfs!H60/Hitoricalfs!G60-1</f>
        <v>0.31702544031311164</v>
      </c>
      <c r="K13" s="4">
        <f>Hitoricalfs!I60/Hitoricalfs!H60-1</f>
        <v>4.0118870728083289E-2</v>
      </c>
      <c r="L13" s="4">
        <f>Hitoricalfs!J60/Hitoricalfs!I60-1</f>
        <v>0.19428571428571439</v>
      </c>
      <c r="N13" t="s">
        <v>9337</v>
      </c>
    </row>
    <row r="14" spans="2:14" x14ac:dyDescent="0.2">
      <c r="B14" t="s">
        <v>9338</v>
      </c>
      <c r="N14" t="s">
        <v>9339</v>
      </c>
    </row>
    <row r="15" spans="2:14" x14ac:dyDescent="0.2">
      <c r="B15" t="s">
        <v>9340</v>
      </c>
      <c r="E15" s="28">
        <f>Hitoricalfs!C79-Hitoricalfs!C82</f>
        <v>2263</v>
      </c>
      <c r="F15" s="28">
        <f>Hitoricalfs!D79-Hitoricalfs!D82</f>
        <v>1650</v>
      </c>
      <c r="G15" s="28">
        <f>Hitoricalfs!E79-Hitoricalfs!E82</f>
        <v>2608</v>
      </c>
      <c r="H15" s="28">
        <f>Hitoricalfs!F79-Hitoricalfs!F82</f>
        <v>3969</v>
      </c>
      <c r="I15" s="28">
        <f>Hitoricalfs!G79-Hitoricalfs!G82</f>
        <v>5424</v>
      </c>
      <c r="J15" s="28">
        <f>Hitoricalfs!H79-Hitoricalfs!H82</f>
        <v>3191</v>
      </c>
      <c r="K15" s="28">
        <f>Hitoricalfs!I79-Hitoricalfs!I82</f>
        <v>4890</v>
      </c>
      <c r="L15" s="28">
        <f>Hitoricalfs!J79-Hitoricalfs!J82</f>
        <v>5515</v>
      </c>
      <c r="N15" t="s">
        <v>9341</v>
      </c>
    </row>
    <row r="16" spans="2:14" x14ac:dyDescent="0.2">
      <c r="B16" t="s">
        <v>9342</v>
      </c>
      <c r="N16" t="s">
        <v>9343</v>
      </c>
    </row>
  </sheetData>
  <mergeCells count="1">
    <mergeCell ref="B4:H5"/>
  </mergeCells>
  <pageMargins left="0.7" right="0.7" top="0.75" bottom="0.75" header="0.3" footer="0.3"/>
  <pageSetup paperSize="9"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96945-001D-6D42-9DD9-D56BF27D595D}">
  <sheetPr codeName="Sheet7"/>
  <dimension ref="A2:K106"/>
  <sheetViews>
    <sheetView showGridLines="0" workbookViewId="0">
      <pane ySplit="3" topLeftCell="A13" activePane="bottomLeft" state="frozen"/>
      <selection pane="bottomLeft" activeCell="G31" sqref="G31"/>
    </sheetView>
  </sheetViews>
  <sheetFormatPr baseColWidth="10" defaultRowHeight="15" x14ac:dyDescent="0.2"/>
  <cols>
    <col min="1" max="1" width="1.83203125" customWidth="1"/>
    <col min="2" max="2" width="20.6640625" customWidth="1"/>
    <col min="3" max="8" width="13.6640625" bestFit="1" customWidth="1"/>
    <col min="9" max="9" width="14.1640625" bestFit="1" customWidth="1"/>
    <col min="10" max="10" width="12.5" customWidth="1"/>
  </cols>
  <sheetData>
    <row r="2" spans="1:11" x14ac:dyDescent="0.2">
      <c r="B2" s="346" t="str">
        <f>"Historical financial statement - "&amp;'Data Sheet'!B1</f>
        <v>Historical financial statement - DALMIA BHARAT LTD</v>
      </c>
      <c r="C2" s="346"/>
      <c r="D2" s="346"/>
      <c r="E2" s="346"/>
      <c r="F2" s="346"/>
      <c r="G2" s="346"/>
      <c r="H2" s="346"/>
      <c r="I2" s="346"/>
      <c r="J2" s="346"/>
      <c r="K2" s="346"/>
    </row>
    <row r="3" spans="1:11" x14ac:dyDescent="0.2">
      <c r="B3" s="13" t="s">
        <v>59</v>
      </c>
      <c r="C3" s="14">
        <f>'Data Sheet'!D16</f>
        <v>42825</v>
      </c>
      <c r="D3" s="14">
        <f>'Data Sheet'!E16</f>
        <v>43190</v>
      </c>
      <c r="E3" s="14">
        <f>'Data Sheet'!F16</f>
        <v>43555</v>
      </c>
      <c r="F3" s="14">
        <f>'Data Sheet'!G16</f>
        <v>43921</v>
      </c>
      <c r="G3" s="14">
        <f>'Data Sheet'!H16</f>
        <v>44286</v>
      </c>
      <c r="H3" s="14">
        <f>'Data Sheet'!I16</f>
        <v>44651</v>
      </c>
      <c r="I3" s="14">
        <f>'Data Sheet'!J16</f>
        <v>45016</v>
      </c>
      <c r="J3" s="14">
        <f>'Data Sheet'!K16</f>
        <v>45382</v>
      </c>
      <c r="K3" s="15" t="s">
        <v>60</v>
      </c>
    </row>
    <row r="4" spans="1:11" s="20" customFormat="1" x14ac:dyDescent="0.2">
      <c r="B4" s="21"/>
      <c r="C4" s="22"/>
      <c r="D4" s="22"/>
      <c r="E4" s="22"/>
      <c r="F4" s="22"/>
      <c r="G4" s="22"/>
      <c r="H4" s="22"/>
      <c r="I4" s="22"/>
      <c r="J4" s="22"/>
      <c r="K4" s="23"/>
    </row>
    <row r="5" spans="1:11" x14ac:dyDescent="0.2">
      <c r="A5" s="24" t="s">
        <v>61</v>
      </c>
      <c r="B5" s="24" t="s">
        <v>62</v>
      </c>
      <c r="C5" s="24"/>
      <c r="D5" s="24"/>
      <c r="E5" s="24"/>
      <c r="F5" s="24"/>
      <c r="G5" s="24"/>
      <c r="H5" s="24"/>
      <c r="I5" s="24"/>
      <c r="J5" s="24"/>
      <c r="K5" s="24"/>
    </row>
    <row r="6" spans="1:11" x14ac:dyDescent="0.2">
      <c r="B6" t="s">
        <v>1</v>
      </c>
      <c r="C6" s="17">
        <f>IFERROR('Data Sheet'!D17,0)</f>
        <v>7444</v>
      </c>
      <c r="D6" s="17">
        <f>IFERROR('Data Sheet'!E17,0)</f>
        <v>8579</v>
      </c>
      <c r="E6" s="17">
        <f>IFERROR('Data Sheet'!F17,0)</f>
        <v>9484</v>
      </c>
      <c r="F6" s="17">
        <f>IFERROR('Data Sheet'!G17,0)</f>
        <v>9674</v>
      </c>
      <c r="G6" s="17">
        <f>IFERROR('Data Sheet'!H17,0)</f>
        <v>10110</v>
      </c>
      <c r="H6" s="17">
        <f>IFERROR('Data Sheet'!I17,0)</f>
        <v>11286</v>
      </c>
      <c r="I6" s="17">
        <f>IFERROR('Data Sheet'!J17,0)</f>
        <v>13552</v>
      </c>
      <c r="J6" s="17">
        <f>IFERROR('Data Sheet'!K17,0)</f>
        <v>14691</v>
      </c>
      <c r="K6" s="17">
        <f>IFERROR(SUM('Data Sheet'!H44:K44),0)</f>
        <v>14684</v>
      </c>
    </row>
    <row r="7" spans="1:11" x14ac:dyDescent="0.2">
      <c r="B7" s="29" t="s">
        <v>63</v>
      </c>
      <c r="C7" s="30" t="e">
        <f>C6/#REF!-1</f>
        <v>#REF!</v>
      </c>
      <c r="D7" s="30">
        <f t="shared" ref="D7:J7" si="0">D6/C6-1</f>
        <v>0.15247178936055894</v>
      </c>
      <c r="E7" s="30">
        <f t="shared" si="0"/>
        <v>0.10549015036717568</v>
      </c>
      <c r="F7" s="30">
        <f t="shared" si="0"/>
        <v>2.0033741037536856E-2</v>
      </c>
      <c r="G7" s="30">
        <f t="shared" si="0"/>
        <v>4.5069257804424279E-2</v>
      </c>
      <c r="H7" s="30">
        <f t="shared" si="0"/>
        <v>0.116320474777448</v>
      </c>
      <c r="I7" s="30">
        <f t="shared" si="0"/>
        <v>0.2007797270955165</v>
      </c>
      <c r="J7" s="30">
        <f t="shared" si="0"/>
        <v>8.404663518299893E-2</v>
      </c>
      <c r="K7" s="30">
        <f>K6/J6-1</f>
        <v>-4.7648219998641661E-4</v>
      </c>
    </row>
    <row r="9" spans="1:11" x14ac:dyDescent="0.2">
      <c r="B9" t="s">
        <v>64</v>
      </c>
      <c r="C9" s="17">
        <f>IFERROR(SUM('Data Sheet'!D18,'Data Sheet'!D20:D22)-1*'Data Sheet'!D19,0)</f>
        <v>3417</v>
      </c>
      <c r="D9" s="17">
        <f>IFERROR(SUM('Data Sheet'!E18,'Data Sheet'!E20:E22)-1*'Data Sheet'!E19,0)</f>
        <v>4123</v>
      </c>
      <c r="E9" s="17">
        <f>IFERROR(SUM('Data Sheet'!F18,'Data Sheet'!F20:F22)-1*'Data Sheet'!F19,0)</f>
        <v>6671</v>
      </c>
      <c r="F9" s="17">
        <f>IFERROR(SUM('Data Sheet'!G18,'Data Sheet'!G20:G22)-1*'Data Sheet'!G19,0)</f>
        <v>6718</v>
      </c>
      <c r="G9" s="17">
        <f>IFERROR(SUM('Data Sheet'!H18,'Data Sheet'!H20:H22)-1*'Data Sheet'!H19,0)</f>
        <v>6579</v>
      </c>
      <c r="H9" s="17">
        <f>IFERROR(SUM('Data Sheet'!I18,'Data Sheet'!I20:I22)-1*'Data Sheet'!I19,0)</f>
        <v>7954</v>
      </c>
      <c r="I9" s="17">
        <f>IFERROR(SUM('Data Sheet'!J18,'Data Sheet'!J20:J22)-1*'Data Sheet'!J19,0)</f>
        <v>10166</v>
      </c>
      <c r="J9" s="17">
        <f>IFERROR(SUM('Data Sheet'!K18,'Data Sheet'!K20:K22)-1*'Data Sheet'!K19,0)</f>
        <v>10870</v>
      </c>
      <c r="K9" s="17">
        <f>IFERROR(SUM('Data Sheet'!H45:K45),0)</f>
        <v>12052</v>
      </c>
    </row>
    <row r="10" spans="1:11" x14ac:dyDescent="0.2">
      <c r="B10" s="29" t="s">
        <v>65</v>
      </c>
      <c r="C10" s="30">
        <f t="shared" ref="C10:K10" si="1">C9/C6</f>
        <v>0.45902740462117142</v>
      </c>
      <c r="D10" s="30">
        <f t="shared" si="1"/>
        <v>0.48059214360648095</v>
      </c>
      <c r="E10" s="30">
        <f t="shared" si="1"/>
        <v>0.70339519190215094</v>
      </c>
      <c r="F10" s="30">
        <f t="shared" si="1"/>
        <v>0.69443870167459165</v>
      </c>
      <c r="G10" s="30">
        <f t="shared" si="1"/>
        <v>0.65074183976261124</v>
      </c>
      <c r="H10" s="30">
        <f t="shared" si="1"/>
        <v>0.70476696792486271</v>
      </c>
      <c r="I10" s="30">
        <f t="shared" si="1"/>
        <v>0.75014757969303425</v>
      </c>
      <c r="J10" s="30">
        <f t="shared" si="1"/>
        <v>0.7399087876931455</v>
      </c>
      <c r="K10" s="30">
        <f t="shared" si="1"/>
        <v>0.82075728684282212</v>
      </c>
    </row>
    <row r="12" spans="1:11" x14ac:dyDescent="0.2">
      <c r="B12" t="s">
        <v>66</v>
      </c>
      <c r="C12" s="18">
        <f t="shared" ref="C12:K12" si="2">C6-C9</f>
        <v>4027</v>
      </c>
      <c r="D12" s="18">
        <f t="shared" si="2"/>
        <v>4456</v>
      </c>
      <c r="E12" s="18">
        <f t="shared" si="2"/>
        <v>2813</v>
      </c>
      <c r="F12" s="18">
        <f t="shared" si="2"/>
        <v>2956</v>
      </c>
      <c r="G12" s="18">
        <f t="shared" si="2"/>
        <v>3531</v>
      </c>
      <c r="H12" s="18">
        <f t="shared" si="2"/>
        <v>3332</v>
      </c>
      <c r="I12" s="18">
        <f t="shared" si="2"/>
        <v>3386</v>
      </c>
      <c r="J12" s="18">
        <f t="shared" si="2"/>
        <v>3821</v>
      </c>
      <c r="K12" s="18">
        <f t="shared" si="2"/>
        <v>2632</v>
      </c>
    </row>
    <row r="13" spans="1:11" x14ac:dyDescent="0.2">
      <c r="B13" s="29" t="s">
        <v>74</v>
      </c>
      <c r="C13" s="30">
        <f>C12/C6</f>
        <v>0.54097259537882858</v>
      </c>
      <c r="D13" s="30">
        <f t="shared" ref="D13:K13" si="3">D12/D6</f>
        <v>0.51940785639351905</v>
      </c>
      <c r="E13" s="30">
        <f t="shared" si="3"/>
        <v>0.296604808097849</v>
      </c>
      <c r="F13" s="30">
        <f t="shared" si="3"/>
        <v>0.30556129832540829</v>
      </c>
      <c r="G13" s="30">
        <f t="shared" si="3"/>
        <v>0.3492581602373887</v>
      </c>
      <c r="H13" s="30">
        <f t="shared" si="3"/>
        <v>0.29523303207513735</v>
      </c>
      <c r="I13" s="30">
        <f t="shared" si="3"/>
        <v>0.24985242030696575</v>
      </c>
      <c r="J13" s="30">
        <f t="shared" si="3"/>
        <v>0.26009121230685456</v>
      </c>
      <c r="K13" s="30">
        <f t="shared" si="3"/>
        <v>0.17924271315717788</v>
      </c>
    </row>
    <row r="15" spans="1:11" x14ac:dyDescent="0.2">
      <c r="B15" s="90" t="s">
        <v>67</v>
      </c>
      <c r="C15" s="17">
        <f>IFERROR(SUM('Data Sheet'!D23:D24),0)</f>
        <v>2133</v>
      </c>
      <c r="D15" s="17">
        <f>IFERROR(SUM('Data Sheet'!E23:E24),0)</f>
        <v>2420</v>
      </c>
      <c r="E15" s="17">
        <f>IFERROR(SUM('Data Sheet'!F23:F24),0)</f>
        <v>871</v>
      </c>
      <c r="F15" s="17">
        <f>IFERROR(SUM('Data Sheet'!G23:G24),0)</f>
        <v>873</v>
      </c>
      <c r="G15" s="17">
        <f>IFERROR(SUM('Data Sheet'!H23:H24),0)</f>
        <v>761</v>
      </c>
      <c r="H15" s="17">
        <f>IFERROR(SUM('Data Sheet'!I23:I24),0)</f>
        <v>906</v>
      </c>
      <c r="I15" s="17">
        <f>IFERROR(SUM('Data Sheet'!J23:J24),0)</f>
        <v>1058</v>
      </c>
      <c r="J15" s="17">
        <f>IFERROR(SUM('Data Sheet'!K23:K24),0)</f>
        <v>1182</v>
      </c>
      <c r="K15" s="17"/>
    </row>
    <row r="16" spans="1:11" x14ac:dyDescent="0.2">
      <c r="B16" s="29" t="s">
        <v>68</v>
      </c>
      <c r="C16" s="30">
        <f t="shared" ref="C16:K16" si="4">C15/C6</f>
        <v>0.28653949489521763</v>
      </c>
      <c r="D16" s="30">
        <f t="shared" si="4"/>
        <v>0.28208415899288963</v>
      </c>
      <c r="E16" s="30">
        <f t="shared" si="4"/>
        <v>9.1838886545761278E-2</v>
      </c>
      <c r="F16" s="30">
        <f t="shared" si="4"/>
        <v>9.024188546619806E-2</v>
      </c>
      <c r="G16" s="30">
        <f t="shared" si="4"/>
        <v>7.5272007912957462E-2</v>
      </c>
      <c r="H16" s="30">
        <f t="shared" si="4"/>
        <v>8.0276448697501335E-2</v>
      </c>
      <c r="I16" s="30">
        <f t="shared" si="4"/>
        <v>7.8069657615112156E-2</v>
      </c>
      <c r="J16" s="30">
        <f t="shared" si="4"/>
        <v>8.0457422911986931E-2</v>
      </c>
      <c r="K16" s="30">
        <f t="shared" si="4"/>
        <v>0</v>
      </c>
    </row>
    <row r="18" spans="2:11" x14ac:dyDescent="0.2">
      <c r="B18" t="s">
        <v>69</v>
      </c>
      <c r="C18" s="17">
        <f t="shared" ref="C18:K18" si="5">C12-C15</f>
        <v>1894</v>
      </c>
      <c r="D18" s="17">
        <f t="shared" si="5"/>
        <v>2036</v>
      </c>
      <c r="E18" s="17">
        <f t="shared" si="5"/>
        <v>1942</v>
      </c>
      <c r="F18" s="17">
        <f t="shared" si="5"/>
        <v>2083</v>
      </c>
      <c r="G18" s="17">
        <f t="shared" si="5"/>
        <v>2770</v>
      </c>
      <c r="H18" s="17">
        <f t="shared" si="5"/>
        <v>2426</v>
      </c>
      <c r="I18" s="17">
        <f t="shared" si="5"/>
        <v>2328</v>
      </c>
      <c r="J18" s="17">
        <f t="shared" si="5"/>
        <v>2639</v>
      </c>
      <c r="K18" s="17">
        <f t="shared" si="5"/>
        <v>2632</v>
      </c>
    </row>
    <row r="19" spans="2:11" x14ac:dyDescent="0.2">
      <c r="B19" s="29" t="s">
        <v>70</v>
      </c>
      <c r="C19" s="30">
        <f>C18/C6</f>
        <v>0.25443310048361095</v>
      </c>
      <c r="D19" s="30">
        <f t="shared" ref="D19:K19" si="6">D18/D6</f>
        <v>0.23732369740062945</v>
      </c>
      <c r="E19" s="30">
        <f t="shared" si="6"/>
        <v>0.20476592155208773</v>
      </c>
      <c r="F19" s="30">
        <f t="shared" si="6"/>
        <v>0.21531941285921025</v>
      </c>
      <c r="G19" s="30">
        <f t="shared" si="6"/>
        <v>0.27398615232443124</v>
      </c>
      <c r="H19" s="30">
        <f t="shared" si="6"/>
        <v>0.21495658337763601</v>
      </c>
      <c r="I19" s="30">
        <f t="shared" si="6"/>
        <v>0.17178276269185361</v>
      </c>
      <c r="J19" s="30">
        <f t="shared" si="6"/>
        <v>0.1796337893948676</v>
      </c>
      <c r="K19" s="30">
        <f t="shared" si="6"/>
        <v>0.17924271315717788</v>
      </c>
    </row>
    <row r="21" spans="2:11" x14ac:dyDescent="0.2">
      <c r="B21" t="s">
        <v>71</v>
      </c>
      <c r="C21" s="17">
        <f>IFERROR('Data Sheet'!D27,0)</f>
        <v>856</v>
      </c>
      <c r="D21" s="17">
        <f>IFERROR('Data Sheet'!E27,0)</f>
        <v>708</v>
      </c>
      <c r="E21" s="17">
        <f>IFERROR('Data Sheet'!F27,0)</f>
        <v>542</v>
      </c>
      <c r="F21" s="17">
        <f>IFERROR('Data Sheet'!G27,0)</f>
        <v>415</v>
      </c>
      <c r="G21" s="17">
        <f>IFERROR('Data Sheet'!H27,0)</f>
        <v>303</v>
      </c>
      <c r="H21" s="17">
        <f>IFERROR('Data Sheet'!I27,0)</f>
        <v>202</v>
      </c>
      <c r="I21" s="17">
        <f>IFERROR('Data Sheet'!J27,0)</f>
        <v>234</v>
      </c>
      <c r="J21" s="17">
        <f>IFERROR('Data Sheet'!K27,0)</f>
        <v>386</v>
      </c>
      <c r="K21" s="17">
        <f>IFERROR(SUM('Data Sheet'!I48:K48),0)</f>
        <v>303</v>
      </c>
    </row>
    <row r="22" spans="2:11" x14ac:dyDescent="0.2">
      <c r="B22" s="29" t="s">
        <v>72</v>
      </c>
      <c r="C22" s="30">
        <f t="shared" ref="C22:K22" si="7">C21/C6</f>
        <v>0.11499193981730252</v>
      </c>
      <c r="D22" s="30">
        <f t="shared" si="7"/>
        <v>8.2527101060729691E-2</v>
      </c>
      <c r="E22" s="30">
        <f t="shared" si="7"/>
        <v>5.7148882328131589E-2</v>
      </c>
      <c r="F22" s="30">
        <f t="shared" si="7"/>
        <v>4.2898490800082699E-2</v>
      </c>
      <c r="G22" s="30">
        <f t="shared" si="7"/>
        <v>2.9970326409495551E-2</v>
      </c>
      <c r="H22" s="30">
        <f t="shared" si="7"/>
        <v>1.7898281056175792E-2</v>
      </c>
      <c r="I22" s="30">
        <f t="shared" si="7"/>
        <v>1.7266824085005902E-2</v>
      </c>
      <c r="J22" s="30">
        <f t="shared" si="7"/>
        <v>2.6274589884963583E-2</v>
      </c>
      <c r="K22" s="30">
        <f t="shared" si="7"/>
        <v>2.0634704440207027E-2</v>
      </c>
    </row>
    <row r="24" spans="2:11" x14ac:dyDescent="0.2">
      <c r="B24" t="s">
        <v>5</v>
      </c>
      <c r="C24" s="17">
        <f>IFERROR('Data Sheet'!D26,0)</f>
        <v>1226</v>
      </c>
      <c r="D24" s="17">
        <f>IFERROR('Data Sheet'!E26,0)</f>
        <v>1213</v>
      </c>
      <c r="E24" s="17">
        <f>IFERROR('Data Sheet'!F26,0)</f>
        <v>1296</v>
      </c>
      <c r="F24" s="17">
        <f>IFERROR('Data Sheet'!G26,0)</f>
        <v>1528</v>
      </c>
      <c r="G24" s="17">
        <f>IFERROR('Data Sheet'!H26,0)</f>
        <v>1250</v>
      </c>
      <c r="H24" s="17">
        <f>IFERROR('Data Sheet'!I26,0)</f>
        <v>1235</v>
      </c>
      <c r="I24" s="17">
        <f>IFERROR('Data Sheet'!J26,0)</f>
        <v>1305</v>
      </c>
      <c r="J24" s="17">
        <f>IFERROR('Data Sheet'!K26,0)</f>
        <v>1498</v>
      </c>
      <c r="K24" s="17">
        <f>IFERROR(SUM('Data Sheet'!H47:K47),0)</f>
        <v>1498</v>
      </c>
    </row>
    <row r="25" spans="2:11" x14ac:dyDescent="0.2">
      <c r="B25" s="29" t="s">
        <v>73</v>
      </c>
      <c r="C25" s="30">
        <f t="shared" ref="C25:K25" si="8">C24/C6</f>
        <v>0.16469639978506179</v>
      </c>
      <c r="D25" s="30">
        <f t="shared" si="8"/>
        <v>0.14139177060263433</v>
      </c>
      <c r="E25" s="30">
        <f t="shared" si="8"/>
        <v>0.13665120202446226</v>
      </c>
      <c r="F25" s="30">
        <f t="shared" si="8"/>
        <v>0.15794914203018401</v>
      </c>
      <c r="G25" s="30">
        <f t="shared" si="8"/>
        <v>0.12363996043521266</v>
      </c>
      <c r="H25" s="30">
        <f t="shared" si="8"/>
        <v>0.10942760942760943</v>
      </c>
      <c r="I25" s="30">
        <f t="shared" si="8"/>
        <v>9.6295749704840616E-2</v>
      </c>
      <c r="J25" s="30">
        <f t="shared" si="8"/>
        <v>0.10196719079708665</v>
      </c>
      <c r="K25" s="30">
        <f t="shared" si="8"/>
        <v>0.10201579950967039</v>
      </c>
    </row>
    <row r="27" spans="2:11" x14ac:dyDescent="0.2">
      <c r="B27" t="s">
        <v>75</v>
      </c>
      <c r="C27" s="17">
        <f t="shared" ref="C27:K27" si="9">IFERROR(C18-SUM(C21,C24),0)</f>
        <v>-188</v>
      </c>
      <c r="D27" s="17">
        <f t="shared" si="9"/>
        <v>115</v>
      </c>
      <c r="E27" s="17">
        <f t="shared" si="9"/>
        <v>104</v>
      </c>
      <c r="F27" s="17">
        <f t="shared" si="9"/>
        <v>140</v>
      </c>
      <c r="G27" s="17">
        <f t="shared" si="9"/>
        <v>1217</v>
      </c>
      <c r="H27" s="17">
        <f t="shared" si="9"/>
        <v>989</v>
      </c>
      <c r="I27" s="17">
        <f t="shared" si="9"/>
        <v>789</v>
      </c>
      <c r="J27" s="17">
        <f t="shared" si="9"/>
        <v>755</v>
      </c>
      <c r="K27" s="17">
        <f t="shared" si="9"/>
        <v>831</v>
      </c>
    </row>
    <row r="28" spans="2:11" x14ac:dyDescent="0.2">
      <c r="B28" s="29" t="s">
        <v>76</v>
      </c>
      <c r="C28" s="30">
        <f t="shared" ref="C28:K28" si="10">C27/C6</f>
        <v>-2.525523911875336E-2</v>
      </c>
      <c r="D28" s="30">
        <f t="shared" si="10"/>
        <v>1.3404825737265416E-2</v>
      </c>
      <c r="E28" s="30">
        <f t="shared" si="10"/>
        <v>1.0965837199493884E-2</v>
      </c>
      <c r="F28" s="30">
        <f t="shared" si="10"/>
        <v>1.4471780028943559E-2</v>
      </c>
      <c r="G28" s="30">
        <f t="shared" si="10"/>
        <v>0.12037586547972305</v>
      </c>
      <c r="H28" s="30">
        <f t="shared" si="10"/>
        <v>8.7630692893850795E-2</v>
      </c>
      <c r="I28" s="30">
        <f t="shared" si="10"/>
        <v>5.8220188902007086E-2</v>
      </c>
      <c r="J28" s="30">
        <f t="shared" si="10"/>
        <v>5.1392008712817371E-2</v>
      </c>
      <c r="K28" s="30">
        <f t="shared" si="10"/>
        <v>5.6592209207300466E-2</v>
      </c>
    </row>
    <row r="30" spans="2:11" x14ac:dyDescent="0.2">
      <c r="B30" t="s">
        <v>8</v>
      </c>
      <c r="C30" s="17">
        <f>IFERROR('Data Sheet'!D29,0)</f>
        <v>74</v>
      </c>
      <c r="D30" s="17">
        <f>IFERROR('Data Sheet'!E29,0)</f>
        <v>98</v>
      </c>
      <c r="E30" s="17">
        <f>IFERROR('Data Sheet'!F29,0)</f>
        <v>-10</v>
      </c>
      <c r="F30" s="17">
        <f>IFERROR('Data Sheet'!G29,0)</f>
        <v>119</v>
      </c>
      <c r="G30" s="17">
        <f>IFERROR('Data Sheet'!H29,0)</f>
        <v>178</v>
      </c>
      <c r="H30" s="17">
        <f>IFERROR('Data Sheet'!I29,0)</f>
        <v>315</v>
      </c>
      <c r="I30" s="17">
        <f>IFERROR('Data Sheet'!J29,0)</f>
        <v>242</v>
      </c>
      <c r="J30" s="17">
        <f>IFERROR('Data Sheet'!K29,0)</f>
        <v>216</v>
      </c>
      <c r="K30" s="17">
        <f>IFERROR(SUM('Data Sheet'!H50:K50),0)</f>
        <v>216</v>
      </c>
    </row>
    <row r="31" spans="2:11" x14ac:dyDescent="0.2">
      <c r="B31" s="29" t="s">
        <v>77</v>
      </c>
      <c r="C31" s="30">
        <f t="shared" ref="C31:K31" si="11">C30/C27</f>
        <v>-0.39361702127659576</v>
      </c>
      <c r="D31" s="30">
        <f t="shared" si="11"/>
        <v>0.85217391304347823</v>
      </c>
      <c r="E31" s="30">
        <f t="shared" si="11"/>
        <v>-9.6153846153846159E-2</v>
      </c>
      <c r="F31" s="30">
        <f t="shared" si="11"/>
        <v>0.85</v>
      </c>
      <c r="G31" s="30">
        <f t="shared" si="11"/>
        <v>0.14626129827444537</v>
      </c>
      <c r="H31" s="30">
        <f t="shared" si="11"/>
        <v>0.31850353892821032</v>
      </c>
      <c r="I31" s="30">
        <f t="shared" si="11"/>
        <v>0.30671736375158426</v>
      </c>
      <c r="J31" s="30">
        <f t="shared" si="11"/>
        <v>0.28609271523178809</v>
      </c>
      <c r="K31" s="30">
        <f t="shared" si="11"/>
        <v>0.25992779783393499</v>
      </c>
    </row>
    <row r="33" spans="1:11" x14ac:dyDescent="0.2">
      <c r="B33" t="s">
        <v>9</v>
      </c>
      <c r="C33" s="17">
        <f t="shared" ref="C33:K33" si="12">C27-C30</f>
        <v>-262</v>
      </c>
      <c r="D33" s="17">
        <f t="shared" si="12"/>
        <v>17</v>
      </c>
      <c r="E33" s="17">
        <f t="shared" si="12"/>
        <v>114</v>
      </c>
      <c r="F33" s="17">
        <f t="shared" si="12"/>
        <v>21</v>
      </c>
      <c r="G33" s="17">
        <f t="shared" si="12"/>
        <v>1039</v>
      </c>
      <c r="H33" s="17">
        <f t="shared" si="12"/>
        <v>674</v>
      </c>
      <c r="I33" s="17">
        <f t="shared" si="12"/>
        <v>547</v>
      </c>
      <c r="J33" s="17">
        <f t="shared" si="12"/>
        <v>539</v>
      </c>
      <c r="K33" s="17">
        <f t="shared" si="12"/>
        <v>615</v>
      </c>
    </row>
    <row r="34" spans="1:11" x14ac:dyDescent="0.2">
      <c r="B34" s="29" t="s">
        <v>78</v>
      </c>
      <c r="C34" s="31">
        <f t="shared" ref="C34:K34" si="13">C33/C6</f>
        <v>-3.5196131112305212E-2</v>
      </c>
      <c r="D34" s="31">
        <f t="shared" si="13"/>
        <v>1.9815829350740177E-3</v>
      </c>
      <c r="E34" s="31">
        <f t="shared" si="13"/>
        <v>1.2020244622522143E-2</v>
      </c>
      <c r="F34" s="31">
        <f t="shared" si="13"/>
        <v>2.1707670043415342E-3</v>
      </c>
      <c r="G34" s="31">
        <f t="shared" si="13"/>
        <v>0.10276953511374877</v>
      </c>
      <c r="H34" s="31">
        <f t="shared" si="13"/>
        <v>5.9720007088428138E-2</v>
      </c>
      <c r="I34" s="31">
        <f t="shared" si="13"/>
        <v>4.036304604486423E-2</v>
      </c>
      <c r="J34" s="31">
        <f t="shared" si="13"/>
        <v>3.6689129398951741E-2</v>
      </c>
      <c r="K34" s="31">
        <f t="shared" si="13"/>
        <v>4.1882320893489512E-2</v>
      </c>
    </row>
    <row r="36" spans="1:11" x14ac:dyDescent="0.2">
      <c r="B36" t="s">
        <v>79</v>
      </c>
      <c r="C36" s="17">
        <f>IFERROR('Data Sheet'!D102,0)</f>
        <v>0</v>
      </c>
      <c r="D36" s="17">
        <f>IFERROR('Data Sheet'!E102,0)</f>
        <v>0</v>
      </c>
      <c r="E36" s="17">
        <f>IFERROR('Data Sheet'!F102,0)</f>
        <v>19.3</v>
      </c>
      <c r="F36" s="17">
        <f>IFERROR('Data Sheet'!G102,0)</f>
        <v>19.3</v>
      </c>
      <c r="G36" s="17">
        <f>IFERROR('Data Sheet'!H102,0)</f>
        <v>18.71</v>
      </c>
      <c r="H36" s="17">
        <f>IFERROR('Data Sheet'!I102,0)</f>
        <v>18.739999999999998</v>
      </c>
      <c r="I36" s="17">
        <f>IFERROR('Data Sheet'!J102,0)</f>
        <v>18.75</v>
      </c>
      <c r="J36" s="17">
        <f>IFERROR('Data Sheet'!K102,0)</f>
        <v>18.75</v>
      </c>
      <c r="K36" s="17"/>
    </row>
    <row r="37" spans="1:11" x14ac:dyDescent="0.2">
      <c r="C37" s="17"/>
      <c r="D37" s="17"/>
      <c r="E37" s="17"/>
      <c r="F37" s="17"/>
      <c r="G37" s="17"/>
      <c r="H37" s="17"/>
      <c r="I37" s="17"/>
      <c r="J37" s="17"/>
      <c r="K37" s="17"/>
    </row>
    <row r="38" spans="1:11" x14ac:dyDescent="0.2">
      <c r="B38" t="s">
        <v>33</v>
      </c>
      <c r="C38" s="17">
        <f t="shared" ref="C38:K38" si="14">IFERROR(C33/C36,0)</f>
        <v>0</v>
      </c>
      <c r="D38" s="17">
        <f t="shared" si="14"/>
        <v>0</v>
      </c>
      <c r="E38" s="17">
        <f t="shared" si="14"/>
        <v>5.9067357512953365</v>
      </c>
      <c r="F38" s="17">
        <f t="shared" si="14"/>
        <v>1.088082901554404</v>
      </c>
      <c r="G38" s="17">
        <f t="shared" si="14"/>
        <v>55.531801175841792</v>
      </c>
      <c r="H38" s="17">
        <f t="shared" si="14"/>
        <v>35.965848452508006</v>
      </c>
      <c r="I38" s="17">
        <f t="shared" si="14"/>
        <v>29.173333333333332</v>
      </c>
      <c r="J38" s="17">
        <f t="shared" si="14"/>
        <v>28.746666666666666</v>
      </c>
      <c r="K38" s="17">
        <f t="shared" si="14"/>
        <v>0</v>
      </c>
    </row>
    <row r="39" spans="1:11" x14ac:dyDescent="0.2">
      <c r="B39" s="29" t="s">
        <v>81</v>
      </c>
      <c r="C39" s="30">
        <f>IFERROR(C38/#REF!-1,0)</f>
        <v>0</v>
      </c>
      <c r="D39" s="30">
        <f t="shared" ref="D39:I39" si="15">IFERROR(D38/C38-1,0)</f>
        <v>0</v>
      </c>
      <c r="E39" s="30">
        <f t="shared" si="15"/>
        <v>0</v>
      </c>
      <c r="F39" s="30">
        <f t="shared" si="15"/>
        <v>-0.81578947368421051</v>
      </c>
      <c r="G39" s="30">
        <f t="shared" si="15"/>
        <v>50.036369652083174</v>
      </c>
      <c r="H39" s="30">
        <f t="shared" si="15"/>
        <v>-0.35233780120652081</v>
      </c>
      <c r="I39" s="30">
        <f t="shared" si="15"/>
        <v>-0.18886013847675576</v>
      </c>
      <c r="J39" s="30">
        <f>IFERROR(J38/I38-1,0)</f>
        <v>-1.4625228519195566E-2</v>
      </c>
      <c r="K39" s="19"/>
    </row>
    <row r="40" spans="1:11" x14ac:dyDescent="0.2">
      <c r="B40" s="17">
        <f>IFERROR('Data Sheet'!A40,0)</f>
        <v>0</v>
      </c>
    </row>
    <row r="41" spans="1:11" x14ac:dyDescent="0.2">
      <c r="B41" t="s">
        <v>80</v>
      </c>
      <c r="C41" s="17">
        <f>IFERROR('Data Sheet'!D33/C36,0)</f>
        <v>0</v>
      </c>
      <c r="D41" s="17">
        <f>IFERROR('Data Sheet'!E33/D36,0)</f>
        <v>0</v>
      </c>
      <c r="E41" s="17">
        <f>IFERROR('Data Sheet'!F33/E36,0)</f>
        <v>2.0207253886010363</v>
      </c>
      <c r="F41" s="17">
        <f>IFERROR('Data Sheet'!G33/F36,0)</f>
        <v>2.0207253886010363</v>
      </c>
      <c r="G41" s="17">
        <f>IFERROR('Data Sheet'!H33/G36,0)</f>
        <v>1.3148049171566007</v>
      </c>
      <c r="H41" s="17">
        <f>IFERROR('Data Sheet'!I33/H36,0)</f>
        <v>8.8847385272145143</v>
      </c>
      <c r="I41" s="17">
        <f>IFERROR('Data Sheet'!J33/I36,0)</f>
        <v>8.8800000000000008</v>
      </c>
      <c r="J41" s="17">
        <f>IFERROR('Data Sheet'!K33/J36,0)</f>
        <v>9.1199999999999992</v>
      </c>
      <c r="K41" s="17"/>
    </row>
    <row r="42" spans="1:11" x14ac:dyDescent="0.2">
      <c r="B42" s="33" t="s">
        <v>82</v>
      </c>
      <c r="C42" s="30">
        <f t="shared" ref="C42:J42" si="16">IFERROR(C41/C38,0)</f>
        <v>0</v>
      </c>
      <c r="D42" s="30">
        <f t="shared" si="16"/>
        <v>0</v>
      </c>
      <c r="E42" s="30">
        <f t="shared" si="16"/>
        <v>0.34210526315789475</v>
      </c>
      <c r="F42" s="30">
        <f t="shared" si="16"/>
        <v>1.8571428571428574</v>
      </c>
      <c r="G42" s="30">
        <f t="shared" si="16"/>
        <v>2.3676612127045239E-2</v>
      </c>
      <c r="H42" s="30">
        <f t="shared" si="16"/>
        <v>0.24703264094955488</v>
      </c>
      <c r="I42" s="30">
        <f>IFERROR(I41/I38,0)</f>
        <v>0.30438756855575871</v>
      </c>
      <c r="J42" s="30">
        <f t="shared" si="16"/>
        <v>0.31725417439703152</v>
      </c>
    </row>
    <row r="43" spans="1:11" x14ac:dyDescent="0.2">
      <c r="B43" s="193" t="s">
        <v>8622</v>
      </c>
      <c r="C43" s="194" t="e">
        <f>C41/#REF!-1</f>
        <v>#REF!</v>
      </c>
      <c r="D43" s="194" t="e">
        <f t="shared" ref="D43:J43" si="17">D41/C41-1</f>
        <v>#DIV/0!</v>
      </c>
      <c r="E43" s="194" t="e">
        <f t="shared" si="17"/>
        <v>#DIV/0!</v>
      </c>
      <c r="F43" s="194">
        <f t="shared" si="17"/>
        <v>0</v>
      </c>
      <c r="G43" s="194">
        <f t="shared" si="17"/>
        <v>-0.34934013074045145</v>
      </c>
      <c r="H43" s="194">
        <f t="shared" si="17"/>
        <v>5.757457635942421</v>
      </c>
      <c r="I43" s="194">
        <f>I41/H41-1</f>
        <v>-5.333333333332746E-4</v>
      </c>
      <c r="J43" s="194">
        <f t="shared" si="17"/>
        <v>2.7027027027026751E-2</v>
      </c>
    </row>
    <row r="45" spans="1:11" x14ac:dyDescent="0.2">
      <c r="B45" s="33" t="s">
        <v>83</v>
      </c>
      <c r="C45" s="30">
        <f t="shared" ref="C45:J45" si="18">IFERROR(1-C42,0)</f>
        <v>1</v>
      </c>
      <c r="D45" s="30">
        <f t="shared" si="18"/>
        <v>1</v>
      </c>
      <c r="E45" s="30">
        <f t="shared" si="18"/>
        <v>0.65789473684210531</v>
      </c>
      <c r="F45" s="30">
        <f t="shared" si="18"/>
        <v>-0.85714285714285743</v>
      </c>
      <c r="G45" s="30">
        <f t="shared" si="18"/>
        <v>0.97632338787295481</v>
      </c>
      <c r="H45" s="30">
        <f t="shared" si="18"/>
        <v>0.7529673590504451</v>
      </c>
      <c r="I45" s="30">
        <f>IFERROR(1-I42,0)</f>
        <v>0.69561243144424134</v>
      </c>
      <c r="J45" s="30">
        <f t="shared" si="18"/>
        <v>0.68274582560296848</v>
      </c>
    </row>
    <row r="47" spans="1:11" x14ac:dyDescent="0.2">
      <c r="A47" s="24" t="s">
        <v>61</v>
      </c>
      <c r="B47" s="24" t="s">
        <v>26</v>
      </c>
      <c r="C47" s="24"/>
      <c r="D47" s="24"/>
      <c r="E47" s="24"/>
      <c r="F47" s="24"/>
      <c r="G47" s="24"/>
      <c r="H47" s="24"/>
      <c r="I47" s="24"/>
      <c r="J47" s="24"/>
    </row>
    <row r="48" spans="1:11" x14ac:dyDescent="0.2">
      <c r="B48" s="5" t="s">
        <v>11</v>
      </c>
      <c r="C48" s="17">
        <f>IFERROR('Data Sheet'!D59,0)</f>
        <v>6654</v>
      </c>
      <c r="D48" s="17">
        <f>IFERROR('Data Sheet'!E59,0)</f>
        <v>6654</v>
      </c>
      <c r="E48" s="17">
        <f>IFERROR('Data Sheet'!F59,0)</f>
        <v>39</v>
      </c>
      <c r="F48" s="17">
        <f>IFERROR('Data Sheet'!G59,0)</f>
        <v>39</v>
      </c>
      <c r="G48" s="17">
        <f>IFERROR('Data Sheet'!H59,0)</f>
        <v>37</v>
      </c>
      <c r="H48" s="17">
        <f>IFERROR('Data Sheet'!I59,0)</f>
        <v>37</v>
      </c>
      <c r="I48" s="17">
        <f>IFERROR('Data Sheet'!J59,0)</f>
        <v>37</v>
      </c>
      <c r="J48" s="17">
        <f>IFERROR('Data Sheet'!K59,0)</f>
        <v>38</v>
      </c>
    </row>
    <row r="49" spans="2:10" x14ac:dyDescent="0.2">
      <c r="B49" s="5" t="s">
        <v>12</v>
      </c>
      <c r="C49" s="17">
        <f>IFERROR('Data Sheet'!D60,0)</f>
        <v>2975</v>
      </c>
      <c r="D49" s="17">
        <f>IFERROR('Data Sheet'!E60,0)</f>
        <v>3681</v>
      </c>
      <c r="E49" s="17">
        <f>IFERROR('Data Sheet'!F60,0)</f>
        <v>10600</v>
      </c>
      <c r="F49" s="17">
        <f>IFERROR('Data Sheet'!G60,0)</f>
        <v>10522</v>
      </c>
      <c r="G49" s="17">
        <f>IFERROR('Data Sheet'!H60,0)</f>
        <v>12773</v>
      </c>
      <c r="H49" s="17">
        <f>IFERROR('Data Sheet'!I60,0)</f>
        <v>16024</v>
      </c>
      <c r="I49" s="17">
        <f>IFERROR('Data Sheet'!J60,0)</f>
        <v>15591</v>
      </c>
      <c r="J49" s="17">
        <f>IFERROR('Data Sheet'!K60,0)</f>
        <v>16359</v>
      </c>
    </row>
    <row r="50" spans="2:10" x14ac:dyDescent="0.2">
      <c r="B50" s="5" t="s">
        <v>39</v>
      </c>
      <c r="C50" s="17">
        <f>IFERROR('Data Sheet'!D61,0)</f>
        <v>8038</v>
      </c>
      <c r="D50" s="17">
        <f>IFERROR('Data Sheet'!E61,0)</f>
        <v>7266</v>
      </c>
      <c r="E50" s="17">
        <f>IFERROR('Data Sheet'!F61,0)</f>
        <v>5883</v>
      </c>
      <c r="F50" s="17">
        <f>IFERROR('Data Sheet'!G61,0)</f>
        <v>6049</v>
      </c>
      <c r="G50" s="17">
        <f>IFERROR('Data Sheet'!H61,0)</f>
        <v>3839</v>
      </c>
      <c r="H50" s="17">
        <f>IFERROR('Data Sheet'!I61,0)</f>
        <v>3176</v>
      </c>
      <c r="I50" s="17">
        <f>IFERROR('Data Sheet'!J61,0)</f>
        <v>3855</v>
      </c>
      <c r="J50" s="17">
        <f>IFERROR('Data Sheet'!K61,0)</f>
        <v>4805</v>
      </c>
    </row>
    <row r="51" spans="2:10" x14ac:dyDescent="0.2">
      <c r="B51" s="5" t="s">
        <v>40</v>
      </c>
      <c r="C51" s="17">
        <f>IFERROR('Data Sheet'!D62,0)</f>
        <v>3595</v>
      </c>
      <c r="D51" s="17">
        <f>IFERROR('Data Sheet'!E62,0)</f>
        <v>3763</v>
      </c>
      <c r="E51" s="17">
        <f>IFERROR('Data Sheet'!F62,0)</f>
        <v>4016</v>
      </c>
      <c r="F51" s="17">
        <f>IFERROR('Data Sheet'!G62,0)</f>
        <v>4268</v>
      </c>
      <c r="G51" s="17">
        <f>IFERROR('Data Sheet'!H62,0)</f>
        <v>5237</v>
      </c>
      <c r="H51" s="17">
        <f>IFERROR('Data Sheet'!I62,0)</f>
        <v>5431</v>
      </c>
      <c r="I51" s="17">
        <f>IFERROR('Data Sheet'!J62,0)</f>
        <v>6036</v>
      </c>
      <c r="J51" s="17">
        <f>IFERROR('Data Sheet'!K62,0)</f>
        <v>6510</v>
      </c>
    </row>
    <row r="52" spans="2:10" x14ac:dyDescent="0.2">
      <c r="B52" s="1" t="s">
        <v>13</v>
      </c>
      <c r="C52" s="27">
        <f t="shared" ref="C52:J52" si="19">IFERROR(SUM(C48:C51),0)</f>
        <v>21262</v>
      </c>
      <c r="D52" s="27">
        <f t="shared" si="19"/>
        <v>21364</v>
      </c>
      <c r="E52" s="27">
        <f t="shared" si="19"/>
        <v>20538</v>
      </c>
      <c r="F52" s="27">
        <f t="shared" si="19"/>
        <v>20878</v>
      </c>
      <c r="G52" s="27">
        <f t="shared" si="19"/>
        <v>21886</v>
      </c>
      <c r="H52" s="27">
        <f t="shared" si="19"/>
        <v>24668</v>
      </c>
      <c r="I52" s="27">
        <f t="shared" si="19"/>
        <v>25519</v>
      </c>
      <c r="J52" s="27">
        <f t="shared" si="19"/>
        <v>27712</v>
      </c>
    </row>
    <row r="53" spans="2:10" x14ac:dyDescent="0.2">
      <c r="B53" s="1"/>
      <c r="C53" s="17"/>
      <c r="D53" s="17"/>
      <c r="E53" s="17"/>
      <c r="F53" s="17"/>
      <c r="G53" s="17"/>
      <c r="H53" s="17"/>
      <c r="I53" s="17"/>
      <c r="J53" s="17"/>
    </row>
    <row r="54" spans="2:10" x14ac:dyDescent="0.2">
      <c r="B54" s="5" t="s">
        <v>84</v>
      </c>
      <c r="C54" s="17">
        <f>IFERROR('Data Sheet'!D64,0)</f>
        <v>15516</v>
      </c>
      <c r="D54" s="17">
        <f>IFERROR('Data Sheet'!E64,0)</f>
        <v>14037</v>
      </c>
      <c r="E54" s="17">
        <f>IFERROR('Data Sheet'!F64,0)</f>
        <v>13573</v>
      </c>
      <c r="F54" s="17">
        <f>IFERROR('Data Sheet'!G64,0)</f>
        <v>12555</v>
      </c>
      <c r="G54" s="17">
        <f>IFERROR('Data Sheet'!H64,0)</f>
        <v>13626</v>
      </c>
      <c r="H54" s="17">
        <f>IFERROR('Data Sheet'!I64,0)</f>
        <v>14147</v>
      </c>
      <c r="I54" s="17">
        <f>IFERROR('Data Sheet'!J64,0)</f>
        <v>14784</v>
      </c>
      <c r="J54" s="17">
        <f>IFERROR('Data Sheet'!K64,0)</f>
        <v>15732</v>
      </c>
    </row>
    <row r="55" spans="2:10" x14ac:dyDescent="0.2">
      <c r="B55" s="5" t="s">
        <v>15</v>
      </c>
      <c r="C55" s="17">
        <f>IFERROR('Data Sheet'!D65,0)</f>
        <v>128</v>
      </c>
      <c r="D55" s="17">
        <f>IFERROR('Data Sheet'!E65,0)</f>
        <v>168</v>
      </c>
      <c r="E55" s="17">
        <f>IFERROR('Data Sheet'!F65,0)</f>
        <v>520</v>
      </c>
      <c r="F55" s="17">
        <f>IFERROR('Data Sheet'!G65,0)</f>
        <v>1740</v>
      </c>
      <c r="G55" s="17">
        <f>IFERROR('Data Sheet'!H65,0)</f>
        <v>1006</v>
      </c>
      <c r="H55" s="17">
        <f>IFERROR('Data Sheet'!I65,0)</f>
        <v>1034</v>
      </c>
      <c r="I55" s="17">
        <f>IFERROR('Data Sheet'!J65,0)</f>
        <v>1871</v>
      </c>
      <c r="J55" s="17">
        <f>IFERROR('Data Sheet'!K65,0)</f>
        <v>2395</v>
      </c>
    </row>
    <row r="56" spans="2:10" x14ac:dyDescent="0.2">
      <c r="B56" s="5" t="s">
        <v>16</v>
      </c>
      <c r="C56" s="17">
        <f>IFERROR('Data Sheet'!D66,0)</f>
        <v>2740</v>
      </c>
      <c r="D56" s="17">
        <f>IFERROR('Data Sheet'!E66,0)</f>
        <v>3505</v>
      </c>
      <c r="E56" s="17">
        <f>IFERROR('Data Sheet'!F66,0)</f>
        <v>2424</v>
      </c>
      <c r="F56" s="17">
        <f>IFERROR('Data Sheet'!G66,0)</f>
        <v>2816</v>
      </c>
      <c r="G56" s="17">
        <f>IFERROR('Data Sheet'!H66,0)</f>
        <v>4033</v>
      </c>
      <c r="H56" s="17">
        <f>IFERROR('Data Sheet'!I66,0)</f>
        <v>5704</v>
      </c>
      <c r="I56" s="17">
        <f>IFERROR('Data Sheet'!J66,0)</f>
        <v>3524</v>
      </c>
      <c r="J56" s="17">
        <f>IFERROR('Data Sheet'!K66,0)</f>
        <v>4462</v>
      </c>
    </row>
    <row r="57" spans="2:10" x14ac:dyDescent="0.2">
      <c r="B57" s="5" t="s">
        <v>41</v>
      </c>
      <c r="C57" s="17">
        <f>IFERROR('Data Sheet'!D67-SUM('Data Sheet'!D69:D71),0)</f>
        <v>1521</v>
      </c>
      <c r="D57" s="17">
        <f>IFERROR('Data Sheet'!E67-SUM('Data Sheet'!E69:E71),0)</f>
        <v>1957</v>
      </c>
      <c r="E57" s="17">
        <f>IFERROR('Data Sheet'!F67-SUM('Data Sheet'!F69:F71),0)</f>
        <v>1971</v>
      </c>
      <c r="F57" s="17">
        <f>IFERROR('Data Sheet'!G67-SUM('Data Sheet'!G69:G71),0)</f>
        <v>1726</v>
      </c>
      <c r="G57" s="17">
        <f>IFERROR('Data Sheet'!H67-SUM('Data Sheet'!H69:H71),0)</f>
        <v>1703</v>
      </c>
      <c r="H57" s="17">
        <f>IFERROR('Data Sheet'!I67-SUM('Data Sheet'!I69:I71),0)</f>
        <v>2005</v>
      </c>
      <c r="I57" s="17">
        <f>IFERROR('Data Sheet'!J67-SUM('Data Sheet'!J69:J71),0)</f>
        <v>3039</v>
      </c>
      <c r="J57" s="17">
        <f>IFERROR('Data Sheet'!K67-SUM('Data Sheet'!K69:K71),0)</f>
        <v>2487</v>
      </c>
    </row>
    <row r="58" spans="2:10" x14ac:dyDescent="0.2">
      <c r="B58" s="1" t="s">
        <v>85</v>
      </c>
      <c r="C58" s="27">
        <f t="shared" ref="C58:J58" si="20">IFERROR(SUM(C54:C57),0)</f>
        <v>19905</v>
      </c>
      <c r="D58" s="27">
        <f t="shared" si="20"/>
        <v>19667</v>
      </c>
      <c r="E58" s="27">
        <f t="shared" si="20"/>
        <v>18488</v>
      </c>
      <c r="F58" s="27">
        <f t="shared" si="20"/>
        <v>18837</v>
      </c>
      <c r="G58" s="27">
        <f t="shared" si="20"/>
        <v>20368</v>
      </c>
      <c r="H58" s="27">
        <f t="shared" si="20"/>
        <v>22890</v>
      </c>
      <c r="I58" s="27">
        <f t="shared" si="20"/>
        <v>23218</v>
      </c>
      <c r="J58" s="27">
        <f t="shared" si="20"/>
        <v>25076</v>
      </c>
    </row>
    <row r="59" spans="2:10" x14ac:dyDescent="0.2">
      <c r="B59" s="1"/>
      <c r="C59" s="27"/>
      <c r="D59" s="27"/>
      <c r="E59" s="27"/>
      <c r="F59" s="27"/>
      <c r="G59" s="27"/>
      <c r="H59" s="27"/>
      <c r="I59" s="27"/>
      <c r="J59" s="27"/>
    </row>
    <row r="60" spans="2:10" x14ac:dyDescent="0.2">
      <c r="B60" s="5" t="s">
        <v>46</v>
      </c>
      <c r="C60" s="17">
        <f>IFERROR('Data Sheet'!D69,0)</f>
        <v>530</v>
      </c>
      <c r="D60" s="17">
        <f>IFERROR('Data Sheet'!E69,0)</f>
        <v>564</v>
      </c>
      <c r="E60" s="17">
        <f>IFERROR('Data Sheet'!F69,0)</f>
        <v>549</v>
      </c>
      <c r="F60" s="17">
        <f>IFERROR('Data Sheet'!G69,0)</f>
        <v>664</v>
      </c>
      <c r="G60" s="17">
        <f>IFERROR('Data Sheet'!H69,0)</f>
        <v>511</v>
      </c>
      <c r="H60" s="17">
        <f>IFERROR('Data Sheet'!I69,0)</f>
        <v>673</v>
      </c>
      <c r="I60" s="17">
        <f>IFERROR('Data Sheet'!J69,0)</f>
        <v>700</v>
      </c>
      <c r="J60" s="17">
        <f>IFERROR('Data Sheet'!K69,0)</f>
        <v>836</v>
      </c>
    </row>
    <row r="61" spans="2:10" x14ac:dyDescent="0.2">
      <c r="B61" s="5" t="s">
        <v>30</v>
      </c>
      <c r="C61" s="17">
        <f>IFERROR('Data Sheet'!D70,0)</f>
        <v>652</v>
      </c>
      <c r="D61" s="17">
        <f>IFERROR('Data Sheet'!E70,0)</f>
        <v>779</v>
      </c>
      <c r="E61" s="17">
        <f>IFERROR('Data Sheet'!F70,0)</f>
        <v>1032</v>
      </c>
      <c r="F61" s="17">
        <f>IFERROR('Data Sheet'!G70,0)</f>
        <v>974</v>
      </c>
      <c r="G61" s="17">
        <f>IFERROR('Data Sheet'!H70,0)</f>
        <v>760</v>
      </c>
      <c r="H61" s="17">
        <f>IFERROR('Data Sheet'!I70,0)</f>
        <v>945</v>
      </c>
      <c r="I61" s="17">
        <f>IFERROR('Data Sheet'!J70,0)</f>
        <v>1316</v>
      </c>
      <c r="J61" s="17">
        <f>IFERROR('Data Sheet'!K70,0)</f>
        <v>1218</v>
      </c>
    </row>
    <row r="62" spans="2:10" x14ac:dyDescent="0.2">
      <c r="B62" s="3" t="s">
        <v>55</v>
      </c>
      <c r="C62" s="17">
        <f>IFERROR('Data Sheet'!D71,0)</f>
        <v>175</v>
      </c>
      <c r="D62" s="17">
        <f>IFERROR('Data Sheet'!E71,0)</f>
        <v>354</v>
      </c>
      <c r="E62" s="17">
        <f>IFERROR('Data Sheet'!F71,0)</f>
        <v>469</v>
      </c>
      <c r="F62" s="17">
        <f>IFERROR('Data Sheet'!G71,0)</f>
        <v>403</v>
      </c>
      <c r="G62" s="17">
        <f>IFERROR('Data Sheet'!H71,0)</f>
        <v>247</v>
      </c>
      <c r="H62" s="17">
        <f>IFERROR('Data Sheet'!I71,0)</f>
        <v>160</v>
      </c>
      <c r="I62" s="17">
        <f>IFERROR('Data Sheet'!J71,0)</f>
        <v>285</v>
      </c>
      <c r="J62" s="17">
        <f>IFERROR('Data Sheet'!K71,0)</f>
        <v>582</v>
      </c>
    </row>
    <row r="63" spans="2:10" x14ac:dyDescent="0.2">
      <c r="B63" s="26" t="s">
        <v>86</v>
      </c>
      <c r="C63" s="27">
        <f t="shared" ref="C63:J63" si="21">IFERROR(SUM(C60:C62),0)</f>
        <v>1357</v>
      </c>
      <c r="D63" s="27">
        <f t="shared" si="21"/>
        <v>1697</v>
      </c>
      <c r="E63" s="27">
        <f t="shared" si="21"/>
        <v>2050</v>
      </c>
      <c r="F63" s="27">
        <f t="shared" si="21"/>
        <v>2041</v>
      </c>
      <c r="G63" s="27">
        <f t="shared" si="21"/>
        <v>1518</v>
      </c>
      <c r="H63" s="27">
        <f t="shared" si="21"/>
        <v>1778</v>
      </c>
      <c r="I63" s="27">
        <f t="shared" si="21"/>
        <v>2301</v>
      </c>
      <c r="J63" s="27">
        <f t="shared" si="21"/>
        <v>2636</v>
      </c>
    </row>
    <row r="64" spans="2:10" x14ac:dyDescent="0.2">
      <c r="B64" s="2"/>
      <c r="C64" s="17"/>
      <c r="D64" s="17"/>
      <c r="E64" s="17"/>
      <c r="F64" s="17"/>
      <c r="G64" s="17"/>
      <c r="H64" s="17"/>
      <c r="I64" s="17"/>
      <c r="J64" s="17"/>
    </row>
    <row r="65" spans="1:11" x14ac:dyDescent="0.2">
      <c r="B65" s="26" t="s">
        <v>87</v>
      </c>
      <c r="C65" s="27">
        <f t="shared" ref="C65:J65" si="22">IFERROR(SUM(C58,C63),0)</f>
        <v>21262</v>
      </c>
      <c r="D65" s="27">
        <f t="shared" si="22"/>
        <v>21364</v>
      </c>
      <c r="E65" s="27">
        <f t="shared" si="22"/>
        <v>20538</v>
      </c>
      <c r="F65" s="27">
        <f t="shared" si="22"/>
        <v>20878</v>
      </c>
      <c r="G65" s="27">
        <f t="shared" si="22"/>
        <v>21886</v>
      </c>
      <c r="H65" s="27">
        <f t="shared" si="22"/>
        <v>24668</v>
      </c>
      <c r="I65" s="27">
        <f t="shared" si="22"/>
        <v>25519</v>
      </c>
      <c r="J65" s="27">
        <f t="shared" si="22"/>
        <v>27712</v>
      </c>
    </row>
    <row r="67" spans="1:11" x14ac:dyDescent="0.2">
      <c r="B67" t="s">
        <v>88</v>
      </c>
      <c r="C67" t="b">
        <f t="shared" ref="C67:J67" si="23">C65=C52</f>
        <v>1</v>
      </c>
      <c r="D67" t="b">
        <f t="shared" si="23"/>
        <v>1</v>
      </c>
      <c r="E67" t="b">
        <f t="shared" si="23"/>
        <v>1</v>
      </c>
      <c r="F67" t="b">
        <f t="shared" si="23"/>
        <v>1</v>
      </c>
      <c r="G67" t="b">
        <f t="shared" si="23"/>
        <v>1</v>
      </c>
      <c r="H67" t="b">
        <f t="shared" si="23"/>
        <v>1</v>
      </c>
      <c r="I67" t="b">
        <f t="shared" si="23"/>
        <v>1</v>
      </c>
      <c r="J67" t="b">
        <f t="shared" si="23"/>
        <v>1</v>
      </c>
    </row>
    <row r="69" spans="1:11" x14ac:dyDescent="0.2">
      <c r="A69" s="24" t="s">
        <v>61</v>
      </c>
      <c r="B69" s="24" t="s">
        <v>117</v>
      </c>
      <c r="C69" s="24"/>
      <c r="D69" s="24"/>
      <c r="E69" s="24"/>
      <c r="F69" s="24"/>
      <c r="G69" s="24"/>
      <c r="H69" s="24"/>
      <c r="I69" s="24"/>
      <c r="J69" s="24"/>
    </row>
    <row r="70" spans="1:11" x14ac:dyDescent="0.2">
      <c r="B70" s="2" t="s">
        <v>89</v>
      </c>
    </row>
    <row r="71" spans="1:11" x14ac:dyDescent="0.2">
      <c r="B71" t="s">
        <v>90</v>
      </c>
      <c r="C71" s="17">
        <f>IFERROR('CASH FLOW DATA'!C4,0)</f>
        <v>1922</v>
      </c>
      <c r="D71" s="17">
        <f>IFERROR('CASH FLOW DATA'!D4,0)</f>
        <v>2051</v>
      </c>
      <c r="E71" s="17">
        <f>IFERROR('CASH FLOW DATA'!E4,0)</f>
        <v>2030</v>
      </c>
      <c r="F71" s="17">
        <f>IFERROR('CASH FLOW DATA'!F4,0)</f>
        <v>2130</v>
      </c>
      <c r="G71" s="17">
        <f>IFERROR('CASH FLOW DATA'!G4,0)</f>
        <v>2779</v>
      </c>
      <c r="H71" s="17">
        <f>IFERROR('CASH FLOW DATA'!H4,0)</f>
        <v>2423</v>
      </c>
      <c r="I71" s="17">
        <f>IFERROR('CASH FLOW DATA'!I4,0)</f>
        <v>2343</v>
      </c>
      <c r="J71" s="17">
        <f>IFERROR('CASH FLOW DATA'!J4,0)</f>
        <v>2643</v>
      </c>
      <c r="K71" s="17">
        <f>IFERROR('CASH FLOW DATA'!K4,0)</f>
        <v>0</v>
      </c>
    </row>
    <row r="72" spans="1:11" x14ac:dyDescent="0.2">
      <c r="B72" t="s">
        <v>46</v>
      </c>
      <c r="C72" s="17">
        <f>IFERROR('CASH FLOW DATA'!C5,0)</f>
        <v>-116</v>
      </c>
      <c r="D72" s="17">
        <f>IFERROR('CASH FLOW DATA'!D5,0)</f>
        <v>-443</v>
      </c>
      <c r="E72" s="17">
        <f>IFERROR('CASH FLOW DATA'!E5,0)</f>
        <v>11</v>
      </c>
      <c r="F72" s="17">
        <f>IFERROR('CASH FLOW DATA'!F5,0)</f>
        <v>127</v>
      </c>
      <c r="G72" s="17">
        <f>IFERROR('CASH FLOW DATA'!G5,0)</f>
        <v>-25</v>
      </c>
      <c r="H72" s="17">
        <f>IFERROR('CASH FLOW DATA'!H5,0)</f>
        <v>-168</v>
      </c>
      <c r="I72" s="17">
        <f>IFERROR('CASH FLOW DATA'!I5,0)</f>
        <v>-30</v>
      </c>
      <c r="J72" s="17">
        <f>IFERROR('CASH FLOW DATA'!J5,0)</f>
        <v>-136</v>
      </c>
    </row>
    <row r="73" spans="1:11" x14ac:dyDescent="0.2">
      <c r="B73" t="s">
        <v>30</v>
      </c>
      <c r="C73" s="17">
        <f>IFERROR('CASH FLOW DATA'!C6,0)</f>
        <v>14</v>
      </c>
      <c r="D73" s="17">
        <f>IFERROR('CASH FLOW DATA'!D6,0)</f>
        <v>-127</v>
      </c>
      <c r="E73" s="17">
        <f>IFERROR('CASH FLOW DATA'!E6,0)</f>
        <v>-244</v>
      </c>
      <c r="F73" s="17">
        <f>IFERROR('CASH FLOW DATA'!F6,0)</f>
        <v>59</v>
      </c>
      <c r="G73" s="17">
        <f>IFERROR('CASH FLOW DATA'!G6,0)</f>
        <v>73</v>
      </c>
      <c r="H73" s="17">
        <f>IFERROR('CASH FLOW DATA'!H6,0)</f>
        <v>-210</v>
      </c>
      <c r="I73" s="17">
        <f>IFERROR('CASH FLOW DATA'!I6,0)</f>
        <v>-371</v>
      </c>
      <c r="J73" s="17">
        <f>IFERROR('CASH FLOW DATA'!J6,0)</f>
        <v>98</v>
      </c>
    </row>
    <row r="74" spans="1:11" x14ac:dyDescent="0.2">
      <c r="B74" t="s">
        <v>91</v>
      </c>
      <c r="C74" s="17">
        <f>IFERROR('CASH FLOW DATA'!C7,0)</f>
        <v>74</v>
      </c>
      <c r="D74" s="17">
        <f>IFERROR('CASH FLOW DATA'!D7,0)</f>
        <v>211</v>
      </c>
      <c r="E74" s="17">
        <f>IFERROR('CASH FLOW DATA'!E7,0)</f>
        <v>-175</v>
      </c>
      <c r="F74" s="17">
        <f>IFERROR('CASH FLOW DATA'!F7,0)</f>
        <v>-7</v>
      </c>
      <c r="G74" s="17">
        <f>IFERROR('CASH FLOW DATA'!G7,0)</f>
        <v>553</v>
      </c>
      <c r="H74" s="17">
        <f>IFERROR('CASH FLOW DATA'!H7,0)</f>
        <v>29</v>
      </c>
      <c r="I74" s="17">
        <f>IFERROR('CASH FLOW DATA'!I7,0)</f>
        <v>403</v>
      </c>
      <c r="J74" s="17">
        <f>IFERROR('CASH FLOW DATA'!J7,0)</f>
        <v>305</v>
      </c>
    </row>
    <row r="75" spans="1:11" x14ac:dyDescent="0.2">
      <c r="B75" t="s">
        <v>92</v>
      </c>
      <c r="C75" s="17">
        <f>IFERROR('CASH FLOW DATA'!C8,0)</f>
        <v>0</v>
      </c>
      <c r="D75" s="17">
        <f>IFERROR('CASH FLOW DATA'!D8,0)</f>
        <v>1</v>
      </c>
      <c r="E75" s="17">
        <f>IFERROR('CASH FLOW DATA'!E8,0)</f>
        <v>2</v>
      </c>
      <c r="F75" s="17">
        <f>IFERROR('CASH FLOW DATA'!F8,0)</f>
        <v>3</v>
      </c>
      <c r="G75" s="17">
        <f>IFERROR('CASH FLOW DATA'!G8,0)</f>
        <v>4</v>
      </c>
      <c r="H75" s="17">
        <f>IFERROR('CASH FLOW DATA'!H8,0)</f>
        <v>5</v>
      </c>
      <c r="I75" s="17">
        <f>IFERROR('CASH FLOW DATA'!I8,0)</f>
        <v>6</v>
      </c>
      <c r="J75" s="17">
        <f>IFERROR('CASH FLOW DATA'!J8,0)</f>
        <v>7</v>
      </c>
    </row>
    <row r="76" spans="1:11" x14ac:dyDescent="0.2">
      <c r="B76" t="s">
        <v>93</v>
      </c>
      <c r="C76" s="17">
        <f>IFERROR('CASH FLOW DATA'!C9,0)</f>
        <v>0</v>
      </c>
      <c r="D76" s="17">
        <f>IFERROR('CASH FLOW DATA'!D9,0)</f>
        <v>0</v>
      </c>
      <c r="E76" s="17">
        <f>IFERROR('CASH FLOW DATA'!E9,0)</f>
        <v>245</v>
      </c>
      <c r="F76" s="17">
        <f>IFERROR('CASH FLOW DATA'!F9,0)</f>
        <v>97</v>
      </c>
      <c r="G76" s="17">
        <f>IFERROR('CASH FLOW DATA'!G9,0)</f>
        <v>180</v>
      </c>
      <c r="H76" s="17">
        <f>IFERROR('CASH FLOW DATA'!H9,0)</f>
        <v>-166</v>
      </c>
      <c r="I76" s="17">
        <f>IFERROR('CASH FLOW DATA'!I9,0)</f>
        <v>-79</v>
      </c>
      <c r="J76" s="17">
        <f>IFERROR('CASH FLOW DATA'!J9,0)</f>
        <v>-221</v>
      </c>
    </row>
    <row r="77" spans="1:11" x14ac:dyDescent="0.2">
      <c r="B77" t="s">
        <v>94</v>
      </c>
      <c r="C77" s="17">
        <f>IFERROR('CASH FLOW DATA'!C10,0)</f>
        <v>-28</v>
      </c>
      <c r="D77" s="17">
        <f>IFERROR('CASH FLOW DATA'!D10,0)</f>
        <v>-359</v>
      </c>
      <c r="E77" s="17">
        <f>IFERROR('CASH FLOW DATA'!E10,0)</f>
        <v>-163</v>
      </c>
      <c r="F77" s="17">
        <f>IFERROR('CASH FLOW DATA'!F10,0)</f>
        <v>276</v>
      </c>
      <c r="G77" s="17">
        <f>IFERROR('CASH FLOW DATA'!G10,0)</f>
        <v>781</v>
      </c>
      <c r="H77" s="17">
        <f>IFERROR('CASH FLOW DATA'!H10,0)</f>
        <v>-515</v>
      </c>
      <c r="I77" s="17">
        <f>IFERROR('CASH FLOW DATA'!I10,0)</f>
        <v>-77</v>
      </c>
      <c r="J77" s="17">
        <f>IFERROR('CASH FLOW DATA'!J10,0)</f>
        <v>46</v>
      </c>
    </row>
    <row r="78" spans="1:11" x14ac:dyDescent="0.2">
      <c r="B78" t="s">
        <v>95</v>
      </c>
      <c r="C78" s="17">
        <f>IFERROR('CASH FLOW DATA'!C11,0)</f>
        <v>-19</v>
      </c>
      <c r="D78" s="17">
        <f>IFERROR('CASH FLOW DATA'!D11,0)</f>
        <v>-86</v>
      </c>
      <c r="E78" s="17">
        <f>IFERROR('CASH FLOW DATA'!E11,0)</f>
        <v>-24</v>
      </c>
      <c r="F78" s="17">
        <f>IFERROR('CASH FLOW DATA'!F11,0)</f>
        <v>-66</v>
      </c>
      <c r="G78" s="17">
        <f>IFERROR('CASH FLOW DATA'!G11,0)</f>
        <v>44</v>
      </c>
      <c r="H78" s="17">
        <f>IFERROR('CASH FLOW DATA'!H11,0)</f>
        <v>24</v>
      </c>
      <c r="I78" s="17">
        <f>IFERROR('CASH FLOW DATA'!I11,0)</f>
        <v>-14</v>
      </c>
      <c r="J78" s="17">
        <f>IFERROR('CASH FLOW DATA'!J11,0)</f>
        <v>-54</v>
      </c>
    </row>
    <row r="79" spans="1:11" s="2" customFormat="1" x14ac:dyDescent="0.2">
      <c r="B79" s="2" t="s">
        <v>118</v>
      </c>
      <c r="C79" s="27">
        <f t="shared" ref="C79:J79" si="24">IFERROR(SUM(C71:C78),0)</f>
        <v>1847</v>
      </c>
      <c r="D79" s="27">
        <f t="shared" si="24"/>
        <v>1248</v>
      </c>
      <c r="E79" s="27">
        <f t="shared" si="24"/>
        <v>1682</v>
      </c>
      <c r="F79" s="27">
        <f t="shared" si="24"/>
        <v>2619</v>
      </c>
      <c r="G79" s="27">
        <f t="shared" si="24"/>
        <v>4389</v>
      </c>
      <c r="H79" s="27">
        <f t="shared" si="24"/>
        <v>1422</v>
      </c>
      <c r="I79" s="27">
        <f t="shared" si="24"/>
        <v>2181</v>
      </c>
      <c r="J79" s="27">
        <f t="shared" si="24"/>
        <v>2688</v>
      </c>
    </row>
    <row r="81" spans="2:10" x14ac:dyDescent="0.2">
      <c r="B81" s="2" t="s">
        <v>119</v>
      </c>
    </row>
    <row r="82" spans="2:10" x14ac:dyDescent="0.2">
      <c r="B82" t="s">
        <v>97</v>
      </c>
      <c r="C82" s="17">
        <f>IFERROR('CASH FLOW DATA'!C13,0)</f>
        <v>-416</v>
      </c>
      <c r="D82" s="17">
        <f>IFERROR('CASH FLOW DATA'!D13,0)</f>
        <v>-402</v>
      </c>
      <c r="E82" s="17">
        <f>IFERROR('CASH FLOW DATA'!E13,0)</f>
        <v>-926</v>
      </c>
      <c r="F82" s="17">
        <f>IFERROR('CASH FLOW DATA'!F13,0)</f>
        <v>-1350</v>
      </c>
      <c r="G82" s="17">
        <f>IFERROR('CASH FLOW DATA'!G13,0)</f>
        <v>-1035</v>
      </c>
      <c r="H82" s="17">
        <f>IFERROR('CASH FLOW DATA'!H13,0)</f>
        <v>-1769</v>
      </c>
      <c r="I82" s="17">
        <f>IFERROR('CASH FLOW DATA'!I13,0)</f>
        <v>-2709</v>
      </c>
      <c r="J82" s="17">
        <f>IFERROR('CASH FLOW DATA'!J13,0)</f>
        <v>-2827</v>
      </c>
    </row>
    <row r="83" spans="2:10" x14ac:dyDescent="0.2">
      <c r="B83" t="s">
        <v>98</v>
      </c>
      <c r="C83" s="17">
        <f>IFERROR('CASH FLOW DATA'!C14,0)</f>
        <v>24</v>
      </c>
      <c r="D83" s="17">
        <f>IFERROR('CASH FLOW DATA'!D14,0)</f>
        <v>9</v>
      </c>
      <c r="E83" s="17">
        <f>IFERROR('CASH FLOW DATA'!E14,0)</f>
        <v>0</v>
      </c>
      <c r="F83" s="17">
        <f>IFERROR('CASH FLOW DATA'!F14,0)</f>
        <v>5</v>
      </c>
      <c r="G83" s="17">
        <f>IFERROR('CASH FLOW DATA'!G14,0)</f>
        <v>8</v>
      </c>
      <c r="H83" s="17">
        <f>IFERROR('CASH FLOW DATA'!H14,0)</f>
        <v>13</v>
      </c>
      <c r="I83" s="17">
        <f>IFERROR('CASH FLOW DATA'!I14,0)</f>
        <v>8</v>
      </c>
      <c r="J83" s="17">
        <f>IFERROR('CASH FLOW DATA'!J14,0)</f>
        <v>104</v>
      </c>
    </row>
    <row r="84" spans="2:10" x14ac:dyDescent="0.2">
      <c r="B84" t="s">
        <v>99</v>
      </c>
      <c r="C84" s="17">
        <f>IFERROR('CASH FLOW DATA'!C15,0)</f>
        <v>0</v>
      </c>
      <c r="D84" s="17">
        <f>IFERROR('CASH FLOW DATA'!D15,0)</f>
        <v>-188</v>
      </c>
      <c r="E84" s="17">
        <f>IFERROR('CASH FLOW DATA'!E15,0)</f>
        <v>-16</v>
      </c>
      <c r="F84" s="17">
        <f>IFERROR('CASH FLOW DATA'!F15,0)</f>
        <v>-544</v>
      </c>
      <c r="G84" s="17">
        <f>IFERROR('CASH FLOW DATA'!G15,0)</f>
        <v>0</v>
      </c>
      <c r="H84" s="17">
        <f>IFERROR('CASH FLOW DATA'!H15,0)</f>
        <v>0</v>
      </c>
      <c r="I84" s="17">
        <f>IFERROR('CASH FLOW DATA'!I15,0)</f>
        <v>0</v>
      </c>
      <c r="J84" s="17">
        <f>IFERROR('CASH FLOW DATA'!J15,0)</f>
        <v>-570</v>
      </c>
    </row>
    <row r="85" spans="2:10" x14ac:dyDescent="0.2">
      <c r="B85" t="s">
        <v>100</v>
      </c>
      <c r="C85" s="17">
        <f>IFERROR('CASH FLOW DATA'!C16,0)</f>
        <v>150</v>
      </c>
      <c r="D85" s="17">
        <f>IFERROR('CASH FLOW DATA'!D16,0)</f>
        <v>1</v>
      </c>
      <c r="E85" s="17">
        <f>IFERROR('CASH FLOW DATA'!E16,0)</f>
        <v>1228</v>
      </c>
      <c r="F85" s="17">
        <f>IFERROR('CASH FLOW DATA'!F16,0)</f>
        <v>0</v>
      </c>
      <c r="G85" s="17">
        <f>IFERROR('CASH FLOW DATA'!G16,0)</f>
        <v>672</v>
      </c>
      <c r="H85" s="17">
        <f>IFERROR('CASH FLOW DATA'!H16,0)</f>
        <v>544</v>
      </c>
      <c r="I85" s="17">
        <f>IFERROR('CASH FLOW DATA'!I16,0)</f>
        <v>331</v>
      </c>
      <c r="J85" s="17">
        <f>IFERROR('CASH FLOW DATA'!J16,0)</f>
        <v>0</v>
      </c>
    </row>
    <row r="86" spans="2:10" x14ac:dyDescent="0.2">
      <c r="B86" t="s">
        <v>101</v>
      </c>
      <c r="C86" s="17">
        <f>IFERROR('CASH FLOW DATA'!C17,0)</f>
        <v>69</v>
      </c>
      <c r="D86" s="17">
        <f>IFERROR('CASH FLOW DATA'!D17,0)</f>
        <v>105</v>
      </c>
      <c r="E86" s="17">
        <f>IFERROR('CASH FLOW DATA'!E17,0)</f>
        <v>48</v>
      </c>
      <c r="F86" s="17">
        <f>IFERROR('CASH FLOW DATA'!F17,0)</f>
        <v>62</v>
      </c>
      <c r="G86" s="17">
        <f>IFERROR('CASH FLOW DATA'!G17,0)</f>
        <v>106</v>
      </c>
      <c r="H86" s="17">
        <f>IFERROR('CASH FLOW DATA'!H17,0)</f>
        <v>46</v>
      </c>
      <c r="I86" s="17">
        <f>IFERROR('CASH FLOW DATA'!I17,0)</f>
        <v>58</v>
      </c>
      <c r="J86" s="17">
        <f>IFERROR('CASH FLOW DATA'!J17,0)</f>
        <v>100</v>
      </c>
    </row>
    <row r="87" spans="2:10" x14ac:dyDescent="0.2">
      <c r="B87" t="s">
        <v>102</v>
      </c>
      <c r="C87" s="17">
        <f>IFERROR('CASH FLOW DATA'!C18,0)</f>
        <v>16</v>
      </c>
      <c r="D87" s="17">
        <f>IFERROR('CASH FLOW DATA'!D18,0)</f>
        <v>28</v>
      </c>
      <c r="E87" s="17">
        <f>IFERROR('CASH FLOW DATA'!E18,0)</f>
        <v>8</v>
      </c>
      <c r="F87" s="17">
        <f>IFERROR('CASH FLOW DATA'!F18,0)</f>
        <v>13</v>
      </c>
      <c r="G87" s="17">
        <f>IFERROR('CASH FLOW DATA'!G18,0)</f>
        <v>15</v>
      </c>
      <c r="H87" s="17">
        <f>IFERROR('CASH FLOW DATA'!H18,0)</f>
        <v>29</v>
      </c>
      <c r="I87" s="17">
        <f>IFERROR('CASH FLOW DATA'!I18,0)</f>
        <v>19</v>
      </c>
      <c r="J87" s="17">
        <f>IFERROR('CASH FLOW DATA'!J18,0)</f>
        <v>34</v>
      </c>
    </row>
    <row r="88" spans="2:10" x14ac:dyDescent="0.2">
      <c r="B88" t="s">
        <v>103</v>
      </c>
      <c r="C88" s="17">
        <f>IFERROR('CASH FLOW DATA'!C19,0)</f>
        <v>0</v>
      </c>
      <c r="D88" s="17">
        <f>IFERROR('CASH FLOW DATA'!D19,0)</f>
        <v>1</v>
      </c>
      <c r="E88" s="17">
        <f>IFERROR('CASH FLOW DATA'!E19,0)</f>
        <v>2</v>
      </c>
      <c r="F88" s="17">
        <f>IFERROR('CASH FLOW DATA'!F19,0)</f>
        <v>3</v>
      </c>
      <c r="G88" s="17">
        <f>IFERROR('CASH FLOW DATA'!G19,0)</f>
        <v>4</v>
      </c>
      <c r="H88" s="17">
        <f>IFERROR('CASH FLOW DATA'!H19,0)</f>
        <v>5</v>
      </c>
      <c r="I88" s="17">
        <f>IFERROR('CASH FLOW DATA'!I19,0)</f>
        <v>6</v>
      </c>
      <c r="J88" s="17">
        <f>IFERROR('CASH FLOW DATA'!J19,0)</f>
        <v>7</v>
      </c>
    </row>
    <row r="89" spans="2:10" x14ac:dyDescent="0.2">
      <c r="B89" t="s">
        <v>104</v>
      </c>
      <c r="C89" s="17">
        <f>IFERROR('CASH FLOW DATA'!C20,0)</f>
        <v>0</v>
      </c>
      <c r="D89" s="17">
        <f>IFERROR('CASH FLOW DATA'!D20,0)</f>
        <v>588</v>
      </c>
      <c r="E89" s="17">
        <f>IFERROR('CASH FLOW DATA'!E20,0)</f>
        <v>6</v>
      </c>
      <c r="F89" s="17">
        <f>IFERROR('CASH FLOW DATA'!F20,0)</f>
        <v>7</v>
      </c>
      <c r="G89" s="17">
        <f>IFERROR('CASH FLOW DATA'!G20,0)</f>
        <v>0</v>
      </c>
      <c r="H89" s="17">
        <f>IFERROR('CASH FLOW DATA'!H20,0)</f>
        <v>0</v>
      </c>
      <c r="I89" s="17">
        <f>IFERROR('CASH FLOW DATA'!I20,0)</f>
        <v>0</v>
      </c>
      <c r="J89" s="17">
        <f>IFERROR('CASH FLOW DATA'!J20,0)</f>
        <v>600</v>
      </c>
    </row>
    <row r="90" spans="2:10" x14ac:dyDescent="0.2">
      <c r="B90" t="s">
        <v>105</v>
      </c>
      <c r="C90" s="17">
        <f>IFERROR('CASH FLOW DATA'!C21,0)</f>
        <v>0</v>
      </c>
      <c r="D90" s="17">
        <f>IFERROR('CASH FLOW DATA'!D21,0)</f>
        <v>0</v>
      </c>
      <c r="E90" s="17">
        <f>IFERROR('CASH FLOW DATA'!E21,0)</f>
        <v>0</v>
      </c>
      <c r="F90" s="17">
        <f>IFERROR('CASH FLOW DATA'!F21,0)</f>
        <v>0</v>
      </c>
      <c r="G90" s="17">
        <f>IFERROR('CASH FLOW DATA'!G21,0)</f>
        <v>-69</v>
      </c>
      <c r="H90" s="17">
        <f>IFERROR('CASH FLOW DATA'!H21,0)</f>
        <v>0</v>
      </c>
      <c r="I90" s="17">
        <f>IFERROR('CASH FLOW DATA'!I21,0)</f>
        <v>0</v>
      </c>
      <c r="J90" s="17">
        <f>IFERROR('CASH FLOW DATA'!J21,0)</f>
        <v>0</v>
      </c>
    </row>
    <row r="91" spans="2:10" x14ac:dyDescent="0.2">
      <c r="B91" t="s">
        <v>106</v>
      </c>
      <c r="C91" s="17">
        <f>IFERROR('CASH FLOW DATA'!C22,0)</f>
        <v>0</v>
      </c>
      <c r="D91" s="17">
        <f>IFERROR('CASH FLOW DATA'!D22,0)</f>
        <v>1</v>
      </c>
      <c r="E91" s="17">
        <f>IFERROR('CASH FLOW DATA'!E22,0)</f>
        <v>2</v>
      </c>
      <c r="F91" s="17">
        <f>IFERROR('CASH FLOW DATA'!F22,0)</f>
        <v>3</v>
      </c>
      <c r="G91" s="17">
        <f>IFERROR('CASH FLOW DATA'!G22,0)</f>
        <v>4</v>
      </c>
      <c r="H91" s="17">
        <f>IFERROR('CASH FLOW DATA'!H22,0)</f>
        <v>5</v>
      </c>
      <c r="I91" s="17">
        <f>IFERROR('CASH FLOW DATA'!I22,0)</f>
        <v>6</v>
      </c>
      <c r="J91" s="17">
        <f>IFERROR('CASH FLOW DATA'!J22,0)</f>
        <v>7</v>
      </c>
    </row>
    <row r="92" spans="2:10" x14ac:dyDescent="0.2">
      <c r="B92" t="s">
        <v>107</v>
      </c>
      <c r="C92" s="17">
        <f>IFERROR('CASH FLOW DATA'!C23,0)</f>
        <v>18</v>
      </c>
      <c r="D92" s="17">
        <f>IFERROR('CASH FLOW DATA'!D23,0)</f>
        <v>-6</v>
      </c>
      <c r="E92" s="17">
        <f>IFERROR('CASH FLOW DATA'!E23,0)</f>
        <v>-159</v>
      </c>
      <c r="F92" s="17">
        <f>IFERROR('CASH FLOW DATA'!F23,0)</f>
        <v>47</v>
      </c>
      <c r="G92" s="17">
        <f>IFERROR('CASH FLOW DATA'!G23,0)</f>
        <v>3</v>
      </c>
      <c r="H92" s="17">
        <f>IFERROR('CASH FLOW DATA'!H23,0)</f>
        <v>92</v>
      </c>
      <c r="I92" s="17">
        <f>IFERROR('CASH FLOW DATA'!I23,0)</f>
        <v>-33</v>
      </c>
      <c r="J92" s="17">
        <f>IFERROR('CASH FLOW DATA'!J23,0)</f>
        <v>-191</v>
      </c>
    </row>
    <row r="93" spans="2:10" s="2" customFormat="1" x14ac:dyDescent="0.2">
      <c r="B93" s="2" t="s">
        <v>96</v>
      </c>
      <c r="C93" s="27">
        <f t="shared" ref="C93:J93" si="25">IFERROR(SUM(C82:C92),0)</f>
        <v>-139</v>
      </c>
      <c r="D93" s="27">
        <f t="shared" si="25"/>
        <v>137</v>
      </c>
      <c r="E93" s="27">
        <f t="shared" si="25"/>
        <v>193</v>
      </c>
      <c r="F93" s="27">
        <f t="shared" si="25"/>
        <v>-1754</v>
      </c>
      <c r="G93" s="27">
        <f t="shared" si="25"/>
        <v>-292</v>
      </c>
      <c r="H93" s="27">
        <f t="shared" si="25"/>
        <v>-1035</v>
      </c>
      <c r="I93" s="27">
        <f t="shared" si="25"/>
        <v>-2314</v>
      </c>
      <c r="J93" s="27">
        <f t="shared" si="25"/>
        <v>-2736</v>
      </c>
    </row>
    <row r="95" spans="2:10" x14ac:dyDescent="0.2">
      <c r="B95" s="2" t="s">
        <v>120</v>
      </c>
    </row>
    <row r="96" spans="2:10" x14ac:dyDescent="0.2">
      <c r="B96" t="s">
        <v>109</v>
      </c>
      <c r="C96" s="17">
        <f>IFERROR('CASH FLOW DATA'!C25,0)</f>
        <v>0</v>
      </c>
      <c r="D96" s="17">
        <f>IFERROR('CASH FLOW DATA'!D25,0)</f>
        <v>4</v>
      </c>
      <c r="E96" s="17">
        <f>IFERROR('CASH FLOW DATA'!E25,0)</f>
        <v>4</v>
      </c>
      <c r="F96" s="17">
        <f>IFERROR('CASH FLOW DATA'!F25,0)</f>
        <v>0</v>
      </c>
      <c r="G96" s="17">
        <f>IFERROR('CASH FLOW DATA'!G25,0)</f>
        <v>5</v>
      </c>
      <c r="H96" s="17">
        <f>IFERROR('CASH FLOW DATA'!H25,0)</f>
        <v>5</v>
      </c>
      <c r="I96" s="17">
        <f>IFERROR('CASH FLOW DATA'!I25,0)</f>
        <v>0</v>
      </c>
      <c r="J96" s="17">
        <f>IFERROR('CASH FLOW DATA'!J25,0)</f>
        <v>3</v>
      </c>
    </row>
    <row r="97" spans="2:10" x14ac:dyDescent="0.2">
      <c r="B97" t="s">
        <v>110</v>
      </c>
      <c r="C97" s="17">
        <f>IFERROR('CASH FLOW DATA'!C26,0)</f>
        <v>0</v>
      </c>
      <c r="D97" s="17">
        <f>IFERROR('CASH FLOW DATA'!D26,0)</f>
        <v>1</v>
      </c>
      <c r="E97" s="17">
        <f>IFERROR('CASH FLOW DATA'!E26,0)</f>
        <v>2</v>
      </c>
      <c r="F97" s="17">
        <f>IFERROR('CASH FLOW DATA'!F26,0)</f>
        <v>3</v>
      </c>
      <c r="G97" s="17">
        <f>IFERROR('CASH FLOW DATA'!G26,0)</f>
        <v>4</v>
      </c>
      <c r="H97" s="17">
        <f>IFERROR('CASH FLOW DATA'!H26,0)</f>
        <v>5</v>
      </c>
      <c r="I97" s="17">
        <f>IFERROR('CASH FLOW DATA'!I26,0)</f>
        <v>6</v>
      </c>
      <c r="J97" s="17">
        <f>IFERROR('CASH FLOW DATA'!J26,0)</f>
        <v>7</v>
      </c>
    </row>
    <row r="98" spans="2:10" x14ac:dyDescent="0.2">
      <c r="B98" t="s">
        <v>111</v>
      </c>
      <c r="C98" s="17">
        <f>IFERROR('CASH FLOW DATA'!C27,0)</f>
        <v>147</v>
      </c>
      <c r="D98" s="17">
        <f>IFERROR('CASH FLOW DATA'!D27,0)</f>
        <v>0</v>
      </c>
      <c r="E98" s="17">
        <f>IFERROR('CASH FLOW DATA'!E27,0)</f>
        <v>471</v>
      </c>
      <c r="F98" s="17">
        <f>IFERROR('CASH FLOW DATA'!F27,0)</f>
        <v>1312</v>
      </c>
      <c r="G98" s="17">
        <f>IFERROR('CASH FLOW DATA'!G27,0)</f>
        <v>1461</v>
      </c>
      <c r="H98" s="17">
        <f>IFERROR('CASH FLOW DATA'!H27,0)</f>
        <v>760</v>
      </c>
      <c r="I98" s="17">
        <f>IFERROR('CASH FLOW DATA'!I27,0)</f>
        <v>1534</v>
      </c>
      <c r="J98" s="17">
        <f>IFERROR('CASH FLOW DATA'!J27,0)</f>
        <v>1450</v>
      </c>
    </row>
    <row r="99" spans="2:10" x14ac:dyDescent="0.2">
      <c r="B99" t="s">
        <v>112</v>
      </c>
      <c r="C99" s="17">
        <f>IFERROR('CASH FLOW DATA'!C28,0)</f>
        <v>-1047</v>
      </c>
      <c r="D99" s="17">
        <f>IFERROR('CASH FLOW DATA'!D28,0)</f>
        <v>-773</v>
      </c>
      <c r="E99" s="17">
        <f>IFERROR('CASH FLOW DATA'!E28,0)</f>
        <v>-2349</v>
      </c>
      <c r="F99" s="17">
        <f>IFERROR('CASH FLOW DATA'!F28,0)</f>
        <v>-1864</v>
      </c>
      <c r="G99" s="17">
        <f>IFERROR('CASH FLOW DATA'!G28,0)</f>
        <v>-3995</v>
      </c>
      <c r="H99" s="17">
        <f>IFERROR('CASH FLOW DATA'!H28,0)</f>
        <v>-1340</v>
      </c>
      <c r="I99" s="17">
        <f>IFERROR('CASH FLOW DATA'!I28,0)</f>
        <v>-867</v>
      </c>
      <c r="J99" s="17">
        <f>IFERROR('CASH FLOW DATA'!J28,0)</f>
        <v>-561</v>
      </c>
    </row>
    <row r="100" spans="2:10" x14ac:dyDescent="0.2">
      <c r="B100" t="s">
        <v>113</v>
      </c>
      <c r="C100" s="17">
        <f>IFERROR('CASH FLOW DATA'!C29,0)</f>
        <v>-810</v>
      </c>
      <c r="D100" s="17">
        <f>IFERROR('CASH FLOW DATA'!D29,0)</f>
        <v>-762</v>
      </c>
      <c r="E100" s="17">
        <f>IFERROR('CASH FLOW DATA'!E29,0)</f>
        <v>-522</v>
      </c>
      <c r="F100" s="17">
        <f>IFERROR('CASH FLOW DATA'!F29,0)</f>
        <v>-467</v>
      </c>
      <c r="G100" s="17">
        <f>IFERROR('CASH FLOW DATA'!G29,0)</f>
        <v>-396</v>
      </c>
      <c r="H100" s="17">
        <f>IFERROR('CASH FLOW DATA'!H29,0)</f>
        <v>-232</v>
      </c>
      <c r="I100" s="17">
        <f>IFERROR('CASH FLOW DATA'!I29,0)</f>
        <v>-297</v>
      </c>
      <c r="J100" s="17">
        <f>IFERROR('CASH FLOW DATA'!J29,0)</f>
        <v>-452</v>
      </c>
    </row>
    <row r="101" spans="2:10" x14ac:dyDescent="0.2">
      <c r="B101" t="s">
        <v>114</v>
      </c>
      <c r="C101" s="17">
        <f>IFERROR('CASH FLOW DATA'!C30,0)</f>
        <v>0</v>
      </c>
      <c r="D101" s="17">
        <f>IFERROR('CASH FLOW DATA'!D30,0)</f>
        <v>-33</v>
      </c>
      <c r="E101" s="17">
        <f>IFERROR('CASH FLOW DATA'!E30,0)</f>
        <v>-40</v>
      </c>
      <c r="F101" s="17">
        <f>IFERROR('CASH FLOW DATA'!F30,0)</f>
        <v>-93</v>
      </c>
      <c r="G101" s="17">
        <f>IFERROR('CASH FLOW DATA'!G30,0)</f>
        <v>0</v>
      </c>
      <c r="H101" s="17">
        <f>IFERROR('CASH FLOW DATA'!H30,0)</f>
        <v>-100</v>
      </c>
      <c r="I101" s="17">
        <f>IFERROR('CASH FLOW DATA'!I30,0)</f>
        <v>-169</v>
      </c>
      <c r="J101" s="17">
        <f>IFERROR('CASH FLOW DATA'!J30,0)</f>
        <v>-169</v>
      </c>
    </row>
    <row r="102" spans="2:10" x14ac:dyDescent="0.2">
      <c r="B102" t="s">
        <v>115</v>
      </c>
      <c r="C102" s="17">
        <f>IFERROR('CASH FLOW DATA'!C31,0)</f>
        <v>0</v>
      </c>
      <c r="D102" s="17">
        <f>IFERROR('CASH FLOW DATA'!D31,0)</f>
        <v>0</v>
      </c>
      <c r="E102" s="17">
        <f>IFERROR('CASH FLOW DATA'!E31,0)</f>
        <v>0</v>
      </c>
      <c r="F102" s="17">
        <f>IFERROR('CASH FLOW DATA'!F31,0)</f>
        <v>-43</v>
      </c>
      <c r="G102" s="17">
        <f>IFERROR('CASH FLOW DATA'!G31,0)</f>
        <v>-45</v>
      </c>
      <c r="H102" s="17">
        <f>IFERROR('CASH FLOW DATA'!H31,0)</f>
        <v>-35</v>
      </c>
      <c r="I102" s="17">
        <f>IFERROR('CASH FLOW DATA'!I31,0)</f>
        <v>-33</v>
      </c>
      <c r="J102" s="17">
        <f>IFERROR('CASH FLOW DATA'!J31,0)</f>
        <v>-49</v>
      </c>
    </row>
    <row r="103" spans="2:10" x14ac:dyDescent="0.2">
      <c r="B103" t="s">
        <v>116</v>
      </c>
      <c r="C103" s="17">
        <f>IFERROR('CASH FLOW DATA'!C32,0)</f>
        <v>-39</v>
      </c>
      <c r="D103" s="17">
        <f>IFERROR('CASH FLOW DATA'!D32,0)</f>
        <v>0</v>
      </c>
      <c r="E103" s="17">
        <f>IFERROR('CASH FLOW DATA'!E32,0)</f>
        <v>369</v>
      </c>
      <c r="F103" s="17">
        <f>IFERROR('CASH FLOW DATA'!F32,0)</f>
        <v>561</v>
      </c>
      <c r="G103" s="17">
        <f>IFERROR('CASH FLOW DATA'!G32,0)</f>
        <v>-405</v>
      </c>
      <c r="H103" s="17">
        <f>IFERROR('CASH FLOW DATA'!H32,0)</f>
        <v>0</v>
      </c>
      <c r="I103" s="17">
        <f>IFERROR('CASH FLOW DATA'!I32,0)</f>
        <v>0</v>
      </c>
      <c r="J103" s="17">
        <f>IFERROR('CASH FLOW DATA'!J32,0)</f>
        <v>0</v>
      </c>
    </row>
    <row r="104" spans="2:10" x14ac:dyDescent="0.2">
      <c r="B104" t="s">
        <v>108</v>
      </c>
      <c r="C104" s="17"/>
      <c r="D104" s="17"/>
      <c r="E104" s="17"/>
      <c r="F104" s="17"/>
      <c r="G104" s="17"/>
      <c r="H104" s="17"/>
      <c r="I104" s="17"/>
      <c r="J104" s="17"/>
    </row>
    <row r="105" spans="2:10" x14ac:dyDescent="0.2">
      <c r="C105" s="17"/>
      <c r="D105" s="17"/>
      <c r="E105" s="17"/>
      <c r="F105" s="17"/>
      <c r="G105" s="17"/>
      <c r="H105" s="17"/>
      <c r="I105" s="17"/>
      <c r="J105" s="17"/>
    </row>
    <row r="106" spans="2:10" x14ac:dyDescent="0.2">
      <c r="B106" t="s">
        <v>21</v>
      </c>
      <c r="C106" s="17">
        <f>IFERROR('CASH FLOW DATA'!C33,0)</f>
        <v>-13</v>
      </c>
      <c r="D106" s="17">
        <f>IFERROR('CASH FLOW DATA'!D33,0)</f>
        <v>177</v>
      </c>
      <c r="E106" s="17">
        <f>IFERROR('CASH FLOW DATA'!E33,0)</f>
        <v>-35</v>
      </c>
      <c r="F106" s="17">
        <f>IFERROR('CASH FLOW DATA'!F33,0)</f>
        <v>-14</v>
      </c>
      <c r="G106" s="17">
        <f>IFERROR('CASH FLOW DATA'!G33,0)</f>
        <v>-71</v>
      </c>
      <c r="H106" s="17">
        <f>IFERROR('CASH FLOW DATA'!H33,0)</f>
        <v>-55</v>
      </c>
      <c r="I106" s="17">
        <f>IFERROR('CASH FLOW DATA'!I33,0)</f>
        <v>94</v>
      </c>
      <c r="J106" s="17">
        <f>IFERROR('CASH FLOW DATA'!J33,0)</f>
        <v>107</v>
      </c>
    </row>
  </sheetData>
  <mergeCells count="1">
    <mergeCell ref="B2:K2"/>
  </mergeCells>
  <pageMargins left="0.7" right="0.7" top="0.75" bottom="0.75" header="0.3" footer="0.3"/>
  <pageSetup paperSize="9" orientation="portrait" horizontalDpi="0" verticalDpi="0"/>
  <ignoredErrors>
    <ignoredError sqref="K21 K9 K6 K24"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7C20-1CAD-624F-A3EF-EFAEE6D290C2}">
  <sheetPr codeName="Sheet10">
    <pageSetUpPr fitToPage="1"/>
  </sheetPr>
  <dimension ref="A2:N41"/>
  <sheetViews>
    <sheetView showGridLines="0" topLeftCell="A10" workbookViewId="0">
      <selection activeCell="C39" sqref="C39"/>
    </sheetView>
  </sheetViews>
  <sheetFormatPr baseColWidth="10" defaultRowHeight="15" x14ac:dyDescent="0.2"/>
  <cols>
    <col min="1" max="1" width="1.83203125" customWidth="1"/>
    <col min="2" max="2" width="22" customWidth="1"/>
    <col min="3" max="3" width="23.83203125" customWidth="1"/>
    <col min="12" max="12" width="15.33203125" customWidth="1"/>
  </cols>
  <sheetData>
    <row r="2" spans="1:14" x14ac:dyDescent="0.2">
      <c r="B2" s="346" t="str">
        <f>"RATIO ANALYSIS - "&amp;'Data Sheet'!B1</f>
        <v>RATIO ANALYSIS - DALMIA BHARAT LTD</v>
      </c>
      <c r="C2" s="346"/>
      <c r="D2" s="346"/>
      <c r="E2" s="346"/>
      <c r="F2" s="346"/>
      <c r="G2" s="346"/>
      <c r="H2" s="346"/>
      <c r="I2" s="346"/>
      <c r="J2" s="346"/>
      <c r="K2" s="346"/>
      <c r="L2" s="346"/>
      <c r="M2" s="346"/>
      <c r="N2" s="346"/>
    </row>
    <row r="3" spans="1:14" x14ac:dyDescent="0.2">
      <c r="B3" s="13" t="s">
        <v>59</v>
      </c>
      <c r="C3" s="13"/>
      <c r="D3" s="45">
        <f>'Data Sheet'!D16</f>
        <v>42825</v>
      </c>
      <c r="E3" s="45">
        <f>'Data Sheet'!E16</f>
        <v>43190</v>
      </c>
      <c r="F3" s="45">
        <f>'Data Sheet'!F16</f>
        <v>43555</v>
      </c>
      <c r="G3" s="45">
        <f>'Data Sheet'!G16</f>
        <v>43921</v>
      </c>
      <c r="H3" s="45">
        <f>'Data Sheet'!H16</f>
        <v>44286</v>
      </c>
      <c r="I3" s="45">
        <f>'Data Sheet'!I16</f>
        <v>44651</v>
      </c>
      <c r="J3" s="45">
        <f>'Data Sheet'!J16</f>
        <v>45016</v>
      </c>
      <c r="K3" s="45">
        <f>'Data Sheet'!K16</f>
        <v>45382</v>
      </c>
      <c r="L3" s="45" t="s">
        <v>148</v>
      </c>
      <c r="M3" s="45" t="s">
        <v>146</v>
      </c>
      <c r="N3" s="45" t="s">
        <v>147</v>
      </c>
    </row>
    <row r="5" spans="1:14" x14ac:dyDescent="0.2">
      <c r="B5" s="34" t="s">
        <v>10</v>
      </c>
      <c r="C5" s="34"/>
      <c r="D5" s="35">
        <f>IFERROR(Hitoricalfs!C7,0)</f>
        <v>0</v>
      </c>
      <c r="E5" s="35">
        <f>IFERROR(Hitoricalfs!D7,0)</f>
        <v>0.15247178936055894</v>
      </c>
      <c r="F5" s="35">
        <f>IFERROR(Hitoricalfs!E7,0)</f>
        <v>0.10549015036717568</v>
      </c>
      <c r="G5" s="35">
        <f>IFERROR(Hitoricalfs!F7,0)</f>
        <v>2.0033741037536856E-2</v>
      </c>
      <c r="H5" s="35">
        <f>IFERROR(Hitoricalfs!G7,0)</f>
        <v>4.5069257804424279E-2</v>
      </c>
      <c r="I5" s="35">
        <f>IFERROR(Hitoricalfs!H7,0)</f>
        <v>0.116320474777448</v>
      </c>
      <c r="J5" s="35">
        <f>IFERROR(Hitoricalfs!I7,0)</f>
        <v>0.2007797270955165</v>
      </c>
      <c r="K5" s="35">
        <f>IFERROR(Hitoricalfs!J7,0)</f>
        <v>8.404663518299893E-2</v>
      </c>
      <c r="M5" s="36">
        <f>IFERROR(AVERAGE(D5:K5),0)</f>
        <v>9.0526471953207399E-2</v>
      </c>
      <c r="N5" s="36">
        <f>IFERROR(MEDIAN(D5:K5),0)</f>
        <v>9.4768392775087307E-2</v>
      </c>
    </row>
    <row r="6" spans="1:14" x14ac:dyDescent="0.2">
      <c r="B6" t="s">
        <v>121</v>
      </c>
      <c r="D6" s="36">
        <f>IFERROR(Hitoricalfs!C18/Hitoricalfs!#REF!-1,0)</f>
        <v>0</v>
      </c>
      <c r="E6" s="36">
        <f>IFERROR(Hitoricalfs!D18/Hitoricalfs!C18-1,0)</f>
        <v>7.4973600844773003E-2</v>
      </c>
      <c r="F6" s="36">
        <f>IFERROR(Hitoricalfs!E18/Hitoricalfs!D18-1,0)</f>
        <v>-4.6168958742632604E-2</v>
      </c>
      <c r="G6" s="36">
        <f>IFERROR(Hitoricalfs!F18/Hitoricalfs!E18-1,0)</f>
        <v>7.2605561277033992E-2</v>
      </c>
      <c r="H6" s="36">
        <f>IFERROR(Hitoricalfs!G18/Hitoricalfs!F18-1,0)</f>
        <v>0.32981277004320697</v>
      </c>
      <c r="I6" s="36">
        <f>IFERROR(Hitoricalfs!H18/Hitoricalfs!G18-1,0)</f>
        <v>-0.12418772563176894</v>
      </c>
      <c r="J6" s="36">
        <f>IFERROR(Hitoricalfs!I18/Hitoricalfs!H18-1,0)</f>
        <v>-4.0395713107996722E-2</v>
      </c>
      <c r="K6" s="36">
        <f>IFERROR(Hitoricalfs!J18/Hitoricalfs!I18-1,0)</f>
        <v>0.13359106529209619</v>
      </c>
      <c r="M6" s="36">
        <f>IFERROR(AVERAGE(D6:K6),0)</f>
        <v>5.0028824996838986E-2</v>
      </c>
      <c r="N6" s="36">
        <f>IFERROR(MEDIAN(D6:K6),0)</f>
        <v>3.6302780638516996E-2</v>
      </c>
    </row>
    <row r="7" spans="1:14" x14ac:dyDescent="0.2">
      <c r="B7" t="s">
        <v>122</v>
      </c>
      <c r="D7" s="36">
        <f>IFERROR(Hitoricalfs!C27/Hitoricalfs!#REF!-1,0)</f>
        <v>0</v>
      </c>
      <c r="E7" s="36">
        <f>IFERROR(Hitoricalfs!D27/Hitoricalfs!C27-1,0)</f>
        <v>-1.6117021276595744</v>
      </c>
      <c r="F7" s="36">
        <f>IFERROR(Hitoricalfs!E27/Hitoricalfs!D27-1,0)</f>
        <v>-9.5652173913043481E-2</v>
      </c>
      <c r="G7" s="36">
        <f>IFERROR(Hitoricalfs!F27/Hitoricalfs!E27-1,0)</f>
        <v>0.34615384615384626</v>
      </c>
      <c r="H7" s="36">
        <f>IFERROR(Hitoricalfs!G27/Hitoricalfs!F27-1,0)</f>
        <v>7.6928571428571431</v>
      </c>
      <c r="I7" s="36">
        <f>IFERROR(Hitoricalfs!H27/Hitoricalfs!G27-1,0)</f>
        <v>-0.1873459326211997</v>
      </c>
      <c r="J7" s="36">
        <f>IFERROR(Hitoricalfs!I27/Hitoricalfs!H27-1,0)</f>
        <v>-0.20222446916076842</v>
      </c>
      <c r="K7" s="36">
        <f>IFERROR(Hitoricalfs!J27/Hitoricalfs!I27-1,0)</f>
        <v>-4.3092522179974613E-2</v>
      </c>
      <c r="M7" s="36">
        <f>IFERROR(AVERAGE(D7:K7),0)</f>
        <v>0.7373742204345537</v>
      </c>
      <c r="N7" s="36">
        <f>IFERROR(MEDIAN(D7:K7),0)</f>
        <v>-6.9372348046509047E-2</v>
      </c>
    </row>
    <row r="8" spans="1:14" x14ac:dyDescent="0.2">
      <c r="B8" t="s">
        <v>123</v>
      </c>
      <c r="D8" s="36">
        <f>IFERROR(Hitoricalfs!C33/Hitoricalfs!#REF!-1,0)</f>
        <v>0</v>
      </c>
      <c r="E8" s="36">
        <f>IFERROR(Hitoricalfs!D33/Hitoricalfs!C33-1,0)</f>
        <v>-1.0648854961832062</v>
      </c>
      <c r="F8" s="36">
        <f>IFERROR(Hitoricalfs!E33/Hitoricalfs!D33-1,0)</f>
        <v>5.7058823529411766</v>
      </c>
      <c r="G8" s="36">
        <f>IFERROR(Hitoricalfs!F33/Hitoricalfs!E33-1,0)</f>
        <v>-0.81578947368421051</v>
      </c>
      <c r="H8" s="36">
        <f>IFERROR(Hitoricalfs!G33/Hitoricalfs!F33-1,0)</f>
        <v>48.476190476190474</v>
      </c>
      <c r="I8" s="36">
        <f>IFERROR(Hitoricalfs!H33/Hitoricalfs!G33-1,0)</f>
        <v>-0.35129932627526472</v>
      </c>
      <c r="J8" s="36">
        <f>IFERROR(Hitoricalfs!I33/Hitoricalfs!H33-1,0)</f>
        <v>-0.18842729970326411</v>
      </c>
      <c r="K8" s="36">
        <f>IFERROR(Hitoricalfs!J33/Hitoricalfs!I33-1,0)</f>
        <v>-1.4625228519195566E-2</v>
      </c>
      <c r="M8" s="36">
        <f>IFERROR(AVERAGE(D8:K8),0)</f>
        <v>6.4683807505958137</v>
      </c>
      <c r="N8" s="36">
        <f>IFERROR(MEDIAN(D8:K8),0)</f>
        <v>-0.10152626411122984</v>
      </c>
    </row>
    <row r="9" spans="1:14" x14ac:dyDescent="0.2">
      <c r="B9" s="37" t="s">
        <v>124</v>
      </c>
      <c r="C9" s="37"/>
      <c r="D9" s="38">
        <f>IFERROR(Hitoricalfs!C41/Hitoricalfs!#REF!-1,0)</f>
        <v>0</v>
      </c>
      <c r="E9" s="38">
        <f>IFERROR(Hitoricalfs!D41/Hitoricalfs!C41-1,0)</f>
        <v>0</v>
      </c>
      <c r="F9" s="38">
        <f>IFERROR(Hitoricalfs!E41/Hitoricalfs!D41-1,0)</f>
        <v>0</v>
      </c>
      <c r="G9" s="38">
        <f>IFERROR(Hitoricalfs!F41/Hitoricalfs!E41-1,0)</f>
        <v>0</v>
      </c>
      <c r="H9" s="38">
        <f>IFERROR(Hitoricalfs!G41/Hitoricalfs!F41-1,0)</f>
        <v>-0.34934013074045145</v>
      </c>
      <c r="I9" s="38">
        <f>IFERROR(Hitoricalfs!H41/Hitoricalfs!G41-1,0)</f>
        <v>5.757457635942421</v>
      </c>
      <c r="J9" s="38">
        <f>IFERROR(Hitoricalfs!I41/Hitoricalfs!H41-1,0)</f>
        <v>-5.333333333332746E-4</v>
      </c>
      <c r="K9" s="38">
        <f>IFERROR(Hitoricalfs!J41/Hitoricalfs!I41-1,0)</f>
        <v>2.7027027027026751E-2</v>
      </c>
      <c r="M9" s="36">
        <f>IFERROR(AVERAGE(D9:K9),0)</f>
        <v>0.67932639986195786</v>
      </c>
      <c r="N9" s="36">
        <f>IFERROR(MEDIAN(D9:K9),0)</f>
        <v>0</v>
      </c>
    </row>
    <row r="10" spans="1:14" x14ac:dyDescent="0.2">
      <c r="M10" s="36"/>
      <c r="N10" s="36"/>
    </row>
    <row r="11" spans="1:14" x14ac:dyDescent="0.2">
      <c r="B11" s="34" t="s">
        <v>74</v>
      </c>
      <c r="C11" s="329" t="s">
        <v>9345</v>
      </c>
      <c r="D11" s="35">
        <f>IFERROR(Hitoricalfs!C13,0)</f>
        <v>0.54097259537882858</v>
      </c>
      <c r="E11" s="35">
        <f>IFERROR(Hitoricalfs!D13,0)</f>
        <v>0.51940785639351905</v>
      </c>
      <c r="F11" s="35">
        <f>IFERROR(Hitoricalfs!E13,0)</f>
        <v>0.296604808097849</v>
      </c>
      <c r="G11" s="35">
        <f>IFERROR(Hitoricalfs!F13,0)</f>
        <v>0.30556129832540829</v>
      </c>
      <c r="H11" s="35">
        <f>IFERROR(Hitoricalfs!G13,0)</f>
        <v>0.3492581602373887</v>
      </c>
      <c r="I11" s="35">
        <f>IFERROR(Hitoricalfs!H13,0)</f>
        <v>0.29523303207513735</v>
      </c>
      <c r="J11" s="35">
        <f>IFERROR(Hitoricalfs!I13,0)</f>
        <v>0.24985242030696575</v>
      </c>
      <c r="K11" s="35">
        <f>IFERROR(Hitoricalfs!J13,0)</f>
        <v>0.26009121230685456</v>
      </c>
      <c r="M11" s="36">
        <f>IFERROR(AVERAGE(D11:K11),0)</f>
        <v>0.3521226728902439</v>
      </c>
      <c r="N11" s="36">
        <f>IFERROR(MEDIAN(D11:K11),0)</f>
        <v>0.30108305321162865</v>
      </c>
    </row>
    <row r="12" spans="1:14" x14ac:dyDescent="0.2">
      <c r="B12" t="s">
        <v>70</v>
      </c>
      <c r="C12" s="330" t="s">
        <v>9346</v>
      </c>
      <c r="D12" s="36">
        <f>IFERROR(Hitoricalfs!C19,0)</f>
        <v>0.25443310048361095</v>
      </c>
      <c r="E12" s="36">
        <f>IFERROR(Hitoricalfs!D19,0)</f>
        <v>0.23732369740062945</v>
      </c>
      <c r="F12" s="36">
        <f>IFERROR(Hitoricalfs!E19,0)</f>
        <v>0.20476592155208773</v>
      </c>
      <c r="G12" s="36">
        <f>IFERROR(Hitoricalfs!F19,0)</f>
        <v>0.21531941285921025</v>
      </c>
      <c r="H12" s="36">
        <f>IFERROR(Hitoricalfs!G19,0)</f>
        <v>0.27398615232443124</v>
      </c>
      <c r="I12" s="36">
        <f>IFERROR(Hitoricalfs!H19,0)</f>
        <v>0.21495658337763601</v>
      </c>
      <c r="J12" s="36">
        <f>IFERROR(Hitoricalfs!I19,0)</f>
        <v>0.17178276269185361</v>
      </c>
      <c r="K12" s="36">
        <f>IFERROR(Hitoricalfs!J19,0)</f>
        <v>0.1796337893948676</v>
      </c>
      <c r="M12" s="36">
        <f>IFERROR(AVERAGE(D12:K12),0)</f>
        <v>0.21902517751054085</v>
      </c>
      <c r="N12" s="36">
        <f>IFERROR(MEDIAN(D12:K12),0)</f>
        <v>0.21513799811842313</v>
      </c>
    </row>
    <row r="13" spans="1:14" x14ac:dyDescent="0.2">
      <c r="B13" t="s">
        <v>144</v>
      </c>
      <c r="C13" s="330" t="s">
        <v>9347</v>
      </c>
      <c r="D13" s="36">
        <f>IFERROR((Hitoricalfs!C18-Hitoricalfs!C24)/Hitoricalfs!C6,0)</f>
        <v>8.9736700698549166E-2</v>
      </c>
      <c r="E13" s="36">
        <f>IFERROR((Hitoricalfs!D18-Hitoricalfs!D24)/Hitoricalfs!D6,0)</f>
        <v>9.5931926797995101E-2</v>
      </c>
      <c r="F13" s="36">
        <f>IFERROR((Hitoricalfs!E18-Hitoricalfs!E24)/Hitoricalfs!E6,0)</f>
        <v>6.8114719527625475E-2</v>
      </c>
      <c r="G13" s="36">
        <f>IFERROR((Hitoricalfs!F18-Hitoricalfs!F24)/Hitoricalfs!F6,0)</f>
        <v>5.7370270829026258E-2</v>
      </c>
      <c r="H13" s="36">
        <f>IFERROR((Hitoricalfs!G18-Hitoricalfs!G24)/Hitoricalfs!G6,0)</f>
        <v>0.15034619188921861</v>
      </c>
      <c r="I13" s="36">
        <f>IFERROR((Hitoricalfs!H18-Hitoricalfs!H24)/Hitoricalfs!H6,0)</f>
        <v>0.10552897395002658</v>
      </c>
      <c r="J13" s="36">
        <f>IFERROR((Hitoricalfs!I18-Hitoricalfs!I24)/Hitoricalfs!I6,0)</f>
        <v>7.5487012987012991E-2</v>
      </c>
      <c r="K13" s="36">
        <f>IFERROR((Hitoricalfs!J18-Hitoricalfs!J24)/Hitoricalfs!J6,0)</f>
        <v>7.7666598597780953E-2</v>
      </c>
      <c r="M13" s="36">
        <f>IFERROR(AVERAGE(D13:K13),0)</f>
        <v>9.0022799409654394E-2</v>
      </c>
      <c r="N13" s="36">
        <f>IFERROR(MEDIAN(D13:K13),0)</f>
        <v>8.3701649648165066E-2</v>
      </c>
    </row>
    <row r="14" spans="1:14" x14ac:dyDescent="0.2">
      <c r="B14" t="s">
        <v>125</v>
      </c>
      <c r="C14" s="330" t="s">
        <v>9348</v>
      </c>
      <c r="D14" s="36">
        <f>IFERROR(Hitoricalfs!C28,0)</f>
        <v>-2.525523911875336E-2</v>
      </c>
      <c r="E14" s="36">
        <f>IFERROR(Hitoricalfs!D28,0)</f>
        <v>1.3404825737265416E-2</v>
      </c>
      <c r="F14" s="36">
        <f>IFERROR(Hitoricalfs!E28,0)</f>
        <v>1.0965837199493884E-2</v>
      </c>
      <c r="G14" s="36">
        <f>IFERROR(Hitoricalfs!F28,0)</f>
        <v>1.4471780028943559E-2</v>
      </c>
      <c r="H14" s="36">
        <f>IFERROR(Hitoricalfs!G28,0)</f>
        <v>0.12037586547972305</v>
      </c>
      <c r="I14" s="36">
        <f>IFERROR(Hitoricalfs!H28,0)</f>
        <v>8.7630692893850795E-2</v>
      </c>
      <c r="J14" s="36">
        <f>IFERROR(Hitoricalfs!I28,0)</f>
        <v>5.8220188902007086E-2</v>
      </c>
      <c r="K14" s="36">
        <f>IFERROR(Hitoricalfs!J28,0)</f>
        <v>5.1392008712817371E-2</v>
      </c>
      <c r="M14" s="36">
        <f>IFERROR(AVERAGE(D14:K14),0)</f>
        <v>4.1400744979418473E-2</v>
      </c>
      <c r="N14" s="36">
        <f>IFERROR(MEDIAN(D14:K14),0)</f>
        <v>3.2931894370880468E-2</v>
      </c>
    </row>
    <row r="15" spans="1:14" x14ac:dyDescent="0.2">
      <c r="A15" t="s">
        <v>145</v>
      </c>
      <c r="B15" s="37" t="s">
        <v>126</v>
      </c>
      <c r="C15" s="331" t="s">
        <v>9345</v>
      </c>
      <c r="D15" s="38">
        <f>IFERROR(Hitoricalfs!C34,0)</f>
        <v>-3.5196131112305212E-2</v>
      </c>
      <c r="E15" s="38">
        <f>IFERROR(Hitoricalfs!D34,0)</f>
        <v>1.9815829350740177E-3</v>
      </c>
      <c r="F15" s="38">
        <f>IFERROR(Hitoricalfs!E34,0)</f>
        <v>1.2020244622522143E-2</v>
      </c>
      <c r="G15" s="38">
        <f>IFERROR(Hitoricalfs!F34,0)</f>
        <v>2.1707670043415342E-3</v>
      </c>
      <c r="H15" s="38">
        <f>IFERROR(Hitoricalfs!G34,0)</f>
        <v>0.10276953511374877</v>
      </c>
      <c r="I15" s="38">
        <f>IFERROR(Hitoricalfs!H34,0)</f>
        <v>5.9720007088428138E-2</v>
      </c>
      <c r="J15" s="38">
        <f>IFERROR(Hitoricalfs!I34,0)</f>
        <v>4.036304604486423E-2</v>
      </c>
      <c r="K15" s="38">
        <f>IFERROR(Hitoricalfs!J34,0)</f>
        <v>3.6689129398951741E-2</v>
      </c>
      <c r="M15" s="36">
        <f>IFERROR(AVERAGE(D15:K15),0)</f>
        <v>2.7564772636953172E-2</v>
      </c>
      <c r="N15" s="36">
        <f>IFERROR(MEDIAN(D15:K15),0)</f>
        <v>2.4354687010736939E-2</v>
      </c>
    </row>
    <row r="16" spans="1:14" x14ac:dyDescent="0.2">
      <c r="M16" s="36"/>
    </row>
    <row r="17" spans="2:14" x14ac:dyDescent="0.2">
      <c r="B17" s="34" t="s">
        <v>127</v>
      </c>
      <c r="C17" s="34"/>
      <c r="D17" s="35">
        <f>IFERROR(Hitoricalfs!C16,0)</f>
        <v>0.28653949489521763</v>
      </c>
      <c r="E17" s="35">
        <f>IFERROR(Hitoricalfs!D16,0)</f>
        <v>0.28208415899288963</v>
      </c>
      <c r="F17" s="35">
        <f>IFERROR(Hitoricalfs!E16,0)</f>
        <v>9.1838886545761278E-2</v>
      </c>
      <c r="G17" s="35">
        <f>IFERROR(Hitoricalfs!F16,0)</f>
        <v>9.024188546619806E-2</v>
      </c>
      <c r="H17" s="35">
        <f>IFERROR(Hitoricalfs!G16,0)</f>
        <v>7.5272007912957462E-2</v>
      </c>
      <c r="I17" s="35">
        <f>IFERROR(Hitoricalfs!H16,0)</f>
        <v>8.0276448697501335E-2</v>
      </c>
      <c r="J17" s="35">
        <f>IFERROR(Hitoricalfs!I16,0)</f>
        <v>7.8069657615112156E-2</v>
      </c>
      <c r="K17" s="35">
        <f>IFERROR(Hitoricalfs!J16,0)</f>
        <v>8.0457422911986931E-2</v>
      </c>
      <c r="M17" s="36">
        <f>IFERROR(AVERAGE(D17:K17),0)</f>
        <v>0.13309749537970308</v>
      </c>
      <c r="N17" s="36">
        <f>IFERROR(MEDIAN(D17:K17),0)</f>
        <v>8.5349654189092489E-2</v>
      </c>
    </row>
    <row r="18" spans="2:14" x14ac:dyDescent="0.2">
      <c r="B18" t="s">
        <v>73</v>
      </c>
      <c r="D18" s="36">
        <f>IFERROR(Hitoricalfs!C25,0)</f>
        <v>0.16469639978506179</v>
      </c>
      <c r="E18" s="36">
        <f>IFERROR(Hitoricalfs!D25,0)</f>
        <v>0.14139177060263433</v>
      </c>
      <c r="F18" s="36">
        <f>IFERROR(Hitoricalfs!E25,0)</f>
        <v>0.13665120202446226</v>
      </c>
      <c r="G18" s="36">
        <f>IFERROR(Hitoricalfs!F25,0)</f>
        <v>0.15794914203018401</v>
      </c>
      <c r="H18" s="36">
        <f>IFERROR(Hitoricalfs!G25,0)</f>
        <v>0.12363996043521266</v>
      </c>
      <c r="I18" s="36">
        <f>IFERROR(Hitoricalfs!H25,0)</f>
        <v>0.10942760942760943</v>
      </c>
      <c r="J18" s="36">
        <f>IFERROR(Hitoricalfs!I25,0)</f>
        <v>9.6295749704840616E-2</v>
      </c>
      <c r="K18" s="36">
        <f>IFERROR(Hitoricalfs!J25,0)</f>
        <v>0.10196719079708665</v>
      </c>
      <c r="M18" s="36">
        <f>IFERROR(AVERAGE(D18:K18),0)</f>
        <v>0.12900237810088647</v>
      </c>
      <c r="N18" s="36">
        <f>IFERROR(MEDIAN(D18:K18),0)</f>
        <v>0.13014558122983746</v>
      </c>
    </row>
    <row r="19" spans="2:14" x14ac:dyDescent="0.2">
      <c r="B19" s="37" t="s">
        <v>128</v>
      </c>
      <c r="C19" s="37"/>
      <c r="D19" s="38">
        <f t="shared" ref="D19:K19" si="0">D14</f>
        <v>-2.525523911875336E-2</v>
      </c>
      <c r="E19" s="38">
        <f t="shared" si="0"/>
        <v>1.3404825737265416E-2</v>
      </c>
      <c r="F19" s="38">
        <f t="shared" si="0"/>
        <v>1.0965837199493884E-2</v>
      </c>
      <c r="G19" s="38">
        <f t="shared" si="0"/>
        <v>1.4471780028943559E-2</v>
      </c>
      <c r="H19" s="38">
        <f t="shared" si="0"/>
        <v>0.12037586547972305</v>
      </c>
      <c r="I19" s="38">
        <f t="shared" si="0"/>
        <v>8.7630692893850795E-2</v>
      </c>
      <c r="J19" s="38">
        <f t="shared" si="0"/>
        <v>5.8220188902007086E-2</v>
      </c>
      <c r="K19" s="38">
        <f t="shared" si="0"/>
        <v>5.1392008712817371E-2</v>
      </c>
      <c r="M19" s="36">
        <f>IFERROR(AVERAGE(D19:K19),0)</f>
        <v>4.1400744979418473E-2</v>
      </c>
      <c r="N19" s="36">
        <f>IFERROR(MEDIAN(D19:K19),0)</f>
        <v>3.2931894370880468E-2</v>
      </c>
    </row>
    <row r="20" spans="2:14" x14ac:dyDescent="0.2">
      <c r="M20" s="36"/>
    </row>
    <row r="21" spans="2:14" x14ac:dyDescent="0.2">
      <c r="B21" s="34" t="s">
        <v>129</v>
      </c>
      <c r="C21" s="329" t="s">
        <v>9349</v>
      </c>
      <c r="D21" s="35">
        <f>IFERROR((Hitoricalfs!C18-Hitoricalfs!C24)/SUM(Hitoricalfs!C48,Hitoricalfs!C49,Hitoricalfs!C50),0)</f>
        <v>3.7810607347031192E-2</v>
      </c>
      <c r="E21" s="35">
        <f>IFERROR((Hitoricalfs!D18-Hitoricalfs!D24)/SUM(Hitoricalfs!D48,Hitoricalfs!D49,Hitoricalfs!D50),0)</f>
        <v>4.6758706891653887E-2</v>
      </c>
      <c r="F21" s="35">
        <f>IFERROR((Hitoricalfs!E18-Hitoricalfs!E24)/SUM(Hitoricalfs!E48,Hitoricalfs!E49,Hitoricalfs!E50),0)</f>
        <v>3.9099382641326716E-2</v>
      </c>
      <c r="G21" s="35">
        <f>IFERROR((Hitoricalfs!F18-Hitoricalfs!F24)/SUM(Hitoricalfs!F48,Hitoricalfs!F49,Hitoricalfs!F50),0)</f>
        <v>3.3413606261288378E-2</v>
      </c>
      <c r="H21" s="35">
        <f>IFERROR((Hitoricalfs!G18-Hitoricalfs!G24)/SUM(Hitoricalfs!G48,Hitoricalfs!G49,Hitoricalfs!G50),0)</f>
        <v>9.1296774581055923E-2</v>
      </c>
      <c r="I21" s="35">
        <f>IFERROR((Hitoricalfs!H18-Hitoricalfs!H24)/SUM(Hitoricalfs!H48,Hitoricalfs!H49,Hitoricalfs!H50),0)</f>
        <v>6.1911940531267869E-2</v>
      </c>
      <c r="J21" s="35">
        <f>IFERROR((Hitoricalfs!I18-Hitoricalfs!I24)/SUM(Hitoricalfs!I48,Hitoricalfs!I49,Hitoricalfs!I50),0)</f>
        <v>5.2507314068675252E-2</v>
      </c>
      <c r="K21" s="35">
        <f>IFERROR((Hitoricalfs!J18-Hitoricalfs!J24)/SUM(Hitoricalfs!J48,Hitoricalfs!J49,Hitoricalfs!J50),0)</f>
        <v>5.3815677766248467E-2</v>
      </c>
      <c r="M21" s="36">
        <f>IFERROR(AVERAGE(D21:K21),0)</f>
        <v>5.2076751261068463E-2</v>
      </c>
      <c r="N21" s="36">
        <f>IFERROR(MEDIAN(D21:K21),0)</f>
        <v>4.9633010480164566E-2</v>
      </c>
    </row>
    <row r="22" spans="2:14" x14ac:dyDescent="0.2">
      <c r="B22" t="s">
        <v>130</v>
      </c>
      <c r="D22" s="36">
        <f>IFERROR(Hitoricalfs!C45,0)</f>
        <v>1</v>
      </c>
      <c r="E22" s="36">
        <f>IFERROR(Hitoricalfs!D45,0)</f>
        <v>1</v>
      </c>
      <c r="F22" s="36">
        <f>IFERROR(Hitoricalfs!E45,0)</f>
        <v>0.65789473684210531</v>
      </c>
      <c r="G22" s="36">
        <f>IFERROR(Hitoricalfs!F45,0)</f>
        <v>-0.85714285714285743</v>
      </c>
      <c r="H22" s="36">
        <f>IFERROR(Hitoricalfs!G45,0)</f>
        <v>0.97632338787295481</v>
      </c>
      <c r="I22" s="36">
        <f>IFERROR(Hitoricalfs!H45,0)</f>
        <v>0.7529673590504451</v>
      </c>
      <c r="J22" s="36">
        <f>IFERROR(Hitoricalfs!I45,0)</f>
        <v>0.69561243144424134</v>
      </c>
      <c r="K22" s="36">
        <f>IFERROR(Hitoricalfs!J45,0)</f>
        <v>0.68274582560296848</v>
      </c>
      <c r="M22" s="36">
        <f>IFERROR(AVERAGE(D22:K22),0)</f>
        <v>0.61355011045873231</v>
      </c>
      <c r="N22" s="36">
        <f>IFERROR(MEDIAN(D22:K22),0)</f>
        <v>0.72428989524734322</v>
      </c>
    </row>
    <row r="23" spans="2:14" x14ac:dyDescent="0.2">
      <c r="B23" t="s">
        <v>131</v>
      </c>
      <c r="C23" s="330" t="s">
        <v>9350</v>
      </c>
      <c r="D23" s="36">
        <f>IFERROR(Hitoricalfs!C33/SUM(Hitoricalfs!C48:C49),0)</f>
        <v>-2.7209471388513866E-2</v>
      </c>
      <c r="E23" s="36">
        <f>IFERROR(Hitoricalfs!D33/SUM(Hitoricalfs!D48:D49),0)</f>
        <v>1.6448959845186261E-3</v>
      </c>
      <c r="F23" s="36">
        <f>IFERROR(Hitoricalfs!E33/SUM(Hitoricalfs!E48:E49),0)</f>
        <v>1.0715292790675816E-2</v>
      </c>
      <c r="G23" s="36">
        <f>IFERROR(Hitoricalfs!F33/SUM(Hitoricalfs!F48:F49),0)</f>
        <v>1.9884480636303378E-3</v>
      </c>
      <c r="H23" s="36">
        <f>IFERROR(Hitoricalfs!G33/SUM(Hitoricalfs!G48:G49),0)</f>
        <v>8.1108508977361438E-2</v>
      </c>
      <c r="I23" s="36">
        <f>IFERROR(Hitoricalfs!H33/SUM(Hitoricalfs!H48:H49),0)</f>
        <v>4.1965008405454203E-2</v>
      </c>
      <c r="J23" s="36">
        <f>IFERROR(Hitoricalfs!I33/SUM(Hitoricalfs!I48:I49),0)</f>
        <v>3.5001279754287178E-2</v>
      </c>
      <c r="K23" s="36">
        <f>IFERROR(Hitoricalfs!J33/SUM(Hitoricalfs!J48:J49),0)</f>
        <v>3.2871866804903338E-2</v>
      </c>
      <c r="M23" s="36">
        <f>IFERROR(AVERAGE(D23:K23),0)</f>
        <v>2.2260728674039634E-2</v>
      </c>
      <c r="N23" s="36">
        <f>IFERROR(MEDIAN(D23:K23),0)</f>
        <v>2.1793579797789578E-2</v>
      </c>
    </row>
    <row r="24" spans="2:14" x14ac:dyDescent="0.2">
      <c r="B24" t="s">
        <v>132</v>
      </c>
      <c r="D24" s="36">
        <f>IFERROR(D22*D23,0)</f>
        <v>-2.7209471388513866E-2</v>
      </c>
      <c r="E24" s="36">
        <f t="shared" ref="E24:K24" si="1">IFERROR(E22*E23,0)</f>
        <v>1.6448959845186261E-3</v>
      </c>
      <c r="F24" s="36">
        <f t="shared" si="1"/>
        <v>7.0495347307077743E-3</v>
      </c>
      <c r="G24" s="36">
        <f t="shared" si="1"/>
        <v>-1.7043840545402902E-3</v>
      </c>
      <c r="H24" s="36">
        <f t="shared" si="1"/>
        <v>7.918813427010149E-2</v>
      </c>
      <c r="I24" s="36">
        <f t="shared" si="1"/>
        <v>3.1598281551584582E-2</v>
      </c>
      <c r="J24" s="36">
        <f t="shared" si="1"/>
        <v>2.4347325313539801E-2</v>
      </c>
      <c r="K24" s="36">
        <f t="shared" si="1"/>
        <v>2.2443129840824545E-2</v>
      </c>
      <c r="M24" s="36">
        <f>IFERROR(AVERAGE(D24:K24),0)</f>
        <v>1.7169680781027836E-2</v>
      </c>
      <c r="N24" s="36">
        <f>IFERROR(MEDIAN(D24:K24),0)</f>
        <v>1.4746332285766158E-2</v>
      </c>
    </row>
    <row r="25" spans="2:14" x14ac:dyDescent="0.2">
      <c r="B25" s="37" t="s">
        <v>133</v>
      </c>
      <c r="C25" s="331" t="s">
        <v>9351</v>
      </c>
      <c r="D25" s="39">
        <f>IFERROR((Hitoricalfs!C18-Hitoricalfs!C24)/Hitoricalfs!C21,0)</f>
        <v>0.78037383177570097</v>
      </c>
      <c r="E25" s="39">
        <f>IFERROR((Hitoricalfs!D18-Hitoricalfs!D24)/Hitoricalfs!D21,0)</f>
        <v>1.1624293785310735</v>
      </c>
      <c r="F25" s="39">
        <f>IFERROR((Hitoricalfs!E18-Hitoricalfs!E24)/Hitoricalfs!E21,0)</f>
        <v>1.1918819188191883</v>
      </c>
      <c r="G25" s="39">
        <f>IFERROR((Hitoricalfs!F18-Hitoricalfs!F24)/Hitoricalfs!F21,0)</f>
        <v>1.3373493975903614</v>
      </c>
      <c r="H25" s="39">
        <f>IFERROR((Hitoricalfs!G18-Hitoricalfs!G24)/Hitoricalfs!G21,0)</f>
        <v>5.0165016501650168</v>
      </c>
      <c r="I25" s="39">
        <f>IFERROR((Hitoricalfs!H18-Hitoricalfs!H24)/Hitoricalfs!H21,0)</f>
        <v>5.8960396039603964</v>
      </c>
      <c r="J25" s="39">
        <f>IFERROR((Hitoricalfs!I18-Hitoricalfs!I24)/Hitoricalfs!I21,0)</f>
        <v>4.3717948717948714</v>
      </c>
      <c r="K25" s="39">
        <f>IFERROR((Hitoricalfs!J18-Hitoricalfs!J24)/Hitoricalfs!J21,0)</f>
        <v>2.9559585492227978</v>
      </c>
      <c r="M25" s="36">
        <f>IFERROR(AVERAGE(D25:K25),0)</f>
        <v>2.8390411502324255</v>
      </c>
      <c r="N25" s="36">
        <f>IFERROR(MEDIAN(D25:K25),0)</f>
        <v>2.1466539734065795</v>
      </c>
    </row>
    <row r="26" spans="2:14" x14ac:dyDescent="0.2">
      <c r="M26" s="36"/>
    </row>
    <row r="27" spans="2:14" x14ac:dyDescent="0.2">
      <c r="B27" s="34" t="s">
        <v>134</v>
      </c>
      <c r="C27" s="329" t="s">
        <v>9352</v>
      </c>
      <c r="D27" s="40">
        <f>IFERROR(Hitoricalfs!C6/Hitoricalfs!C60,0)</f>
        <v>14.045283018867925</v>
      </c>
      <c r="E27" s="40">
        <f>IFERROR(Hitoricalfs!D6/Hitoricalfs!D60,0)</f>
        <v>15.210992907801419</v>
      </c>
      <c r="F27" s="40">
        <f>IFERROR(Hitoricalfs!E6/Hitoricalfs!E60,0)</f>
        <v>17.27504553734062</v>
      </c>
      <c r="G27" s="40">
        <f>IFERROR(Hitoricalfs!F6/Hitoricalfs!F60,0)</f>
        <v>14.569277108433734</v>
      </c>
      <c r="H27" s="40">
        <f>IFERROR(Hitoricalfs!G6/Hitoricalfs!G60,0)</f>
        <v>19.784735812133071</v>
      </c>
      <c r="I27" s="40">
        <f>IFERROR(Hitoricalfs!H6/Hitoricalfs!H60,0)</f>
        <v>16.769687964338782</v>
      </c>
      <c r="J27" s="40">
        <f>IFERROR(Hitoricalfs!I6/Hitoricalfs!I60,0)</f>
        <v>19.36</v>
      </c>
      <c r="K27" s="40">
        <f>IFERROR(Hitoricalfs!J6/Hitoricalfs!J60,0)</f>
        <v>17.572966507177032</v>
      </c>
      <c r="M27" s="41">
        <f>IFERROR(AVERAGE(D27:K27),0)</f>
        <v>16.823498607011572</v>
      </c>
      <c r="N27" s="41">
        <f>IFERROR(MEDIAN(D27:K27),0)</f>
        <v>17.022366750839701</v>
      </c>
    </row>
    <row r="28" spans="2:14" x14ac:dyDescent="0.2">
      <c r="B28" t="s">
        <v>135</v>
      </c>
      <c r="C28" s="330" t="s">
        <v>9353</v>
      </c>
      <c r="D28" s="41">
        <f>IFERROR(Hitoricalfs!C6/Hitoricalfs!C51,0)</f>
        <v>2.0706536856745479</v>
      </c>
      <c r="E28" s="41">
        <f>IFERROR(Hitoricalfs!D6/Hitoricalfs!D51,0)</f>
        <v>2.2798299229338292</v>
      </c>
      <c r="F28" s="41">
        <f>IFERROR(Hitoricalfs!E6/Hitoricalfs!E51,0)</f>
        <v>2.3615537848605577</v>
      </c>
      <c r="G28" s="41">
        <f>IFERROR(Hitoricalfs!F6/Hitoricalfs!F51,0)</f>
        <v>2.2666354264292408</v>
      </c>
      <c r="H28" s="41">
        <f>IFERROR(Hitoricalfs!G6/Hitoricalfs!G51,0)</f>
        <v>1.9304945579530266</v>
      </c>
      <c r="I28" s="41">
        <f>IFERROR(Hitoricalfs!H6/Hitoricalfs!H51,0)</f>
        <v>2.0780703369545201</v>
      </c>
      <c r="J28" s="41">
        <f>IFERROR(Hitoricalfs!I6/Hitoricalfs!I51,0)</f>
        <v>2.2451954937044398</v>
      </c>
      <c r="K28" s="41">
        <f>IFERROR(Hitoricalfs!J6/Hitoricalfs!J51,0)</f>
        <v>2.2566820276497697</v>
      </c>
      <c r="M28" s="41">
        <f>IFERROR(AVERAGE(D28:K28),0)</f>
        <v>2.1861394045199916</v>
      </c>
      <c r="N28" s="41">
        <f>IFERROR(MEDIAN(D28:K28),0)</f>
        <v>2.250938760677105</v>
      </c>
    </row>
    <row r="29" spans="2:14" x14ac:dyDescent="0.2">
      <c r="B29" t="s">
        <v>32</v>
      </c>
      <c r="C29" s="330" t="s">
        <v>9354</v>
      </c>
      <c r="D29" s="41">
        <f>IFERROR(Hitoricalfs!C6/Hitoricalfs!C56,0)</f>
        <v>2.7167883211678832</v>
      </c>
      <c r="E29" s="41">
        <f>IFERROR(Hitoricalfs!D6/Hitoricalfs!D56,0)</f>
        <v>2.4476462196861628</v>
      </c>
      <c r="F29" s="41">
        <f>IFERROR(Hitoricalfs!E6/Hitoricalfs!E56,0)</f>
        <v>3.9125412541254128</v>
      </c>
      <c r="G29" s="41">
        <f>IFERROR(Hitoricalfs!F6/Hitoricalfs!F56,0)</f>
        <v>3.4353693181818183</v>
      </c>
      <c r="H29" s="41">
        <f>IFERROR(Hitoricalfs!G6/Hitoricalfs!G56,0)</f>
        <v>2.5068187453508552</v>
      </c>
      <c r="I29" s="41">
        <f>IFERROR(Hitoricalfs!H6/Hitoricalfs!H56,0)</f>
        <v>1.9786115007012623</v>
      </c>
      <c r="J29" s="41">
        <f>IFERROR(Hitoricalfs!I6/Hitoricalfs!I56,0)</f>
        <v>3.8456299659477864</v>
      </c>
      <c r="K29" s="41">
        <f>IFERROR(Hitoricalfs!J6/Hitoricalfs!J56,0)</f>
        <v>3.2924697445091886</v>
      </c>
      <c r="M29" s="41">
        <f>IFERROR(AVERAGE(D29:K29),0)</f>
        <v>3.0169843837087962</v>
      </c>
      <c r="N29" s="41">
        <f>IFERROR(MEDIAN(D29:K29),0)</f>
        <v>3.0046290328385359</v>
      </c>
    </row>
    <row r="30" spans="2:14" x14ac:dyDescent="0.2">
      <c r="B30" t="s">
        <v>136</v>
      </c>
      <c r="C30" s="330" t="s">
        <v>9355</v>
      </c>
      <c r="D30" s="41">
        <f>IFERROR(Hitoricalfs!C6/Hitoricalfs!C54,0)</f>
        <v>0.4797628254704821</v>
      </c>
      <c r="E30" s="41">
        <f>IFERROR(Hitoricalfs!D6/Hitoricalfs!D54,0)</f>
        <v>0.61117047802236946</v>
      </c>
      <c r="F30" s="41">
        <f>IFERROR(Hitoricalfs!E6/Hitoricalfs!E54,0)</f>
        <v>0.69874014587784572</v>
      </c>
      <c r="G30" s="41">
        <f>IFERROR(Hitoricalfs!F6/Hitoricalfs!F54,0)</f>
        <v>0.7705296694544006</v>
      </c>
      <c r="H30" s="41">
        <f>IFERROR(Hitoricalfs!G6/Hitoricalfs!G54,0)</f>
        <v>0.74196389255834438</v>
      </c>
      <c r="I30" s="41">
        <f>IFERROR(Hitoricalfs!H6/Hitoricalfs!H54,0)</f>
        <v>0.79776631087863148</v>
      </c>
      <c r="J30" s="41">
        <f>IFERROR(Hitoricalfs!I6/Hitoricalfs!I54,0)</f>
        <v>0.91666666666666663</v>
      </c>
      <c r="K30" s="41">
        <f>IFERROR(Hitoricalfs!J6/Hitoricalfs!J54,0)</f>
        <v>0.93382913806254764</v>
      </c>
      <c r="M30" s="41">
        <f>IFERROR(AVERAGE(D30:K30),0)</f>
        <v>0.74380364087391093</v>
      </c>
      <c r="N30" s="41">
        <f>IFERROR(MEDIAN(D30:K30),0)</f>
        <v>0.75624678100637244</v>
      </c>
    </row>
    <row r="31" spans="2:14" x14ac:dyDescent="0.2">
      <c r="B31" s="37" t="s">
        <v>137</v>
      </c>
      <c r="C31" s="331" t="s">
        <v>9356</v>
      </c>
      <c r="D31" s="39">
        <f>IFERROR(Hitoricalfs!C6/(SUM(Hitoricalfs!C48,Hitoricalfs!C49)),0)</f>
        <v>0.77308131685533288</v>
      </c>
      <c r="E31" s="39">
        <f>IFERROR(Hitoricalfs!D6/(SUM(Hitoricalfs!D48,Hitoricalfs!D49)),0)</f>
        <v>0.83009192065795845</v>
      </c>
      <c r="F31" s="39">
        <f>IFERROR(Hitoricalfs!E6/(SUM(Hitoricalfs!E48,Hitoricalfs!E49)),0)</f>
        <v>0.89143716514710025</v>
      </c>
      <c r="G31" s="39">
        <f>IFERROR(Hitoricalfs!F6/(SUM(Hitoricalfs!F48,Hitoricalfs!F49)),0)</f>
        <v>0.91601174131237573</v>
      </c>
      <c r="H31" s="39">
        <f>IFERROR(Hitoricalfs!G6/(SUM(Hitoricalfs!G48,Hitoricalfs!G49)),0)</f>
        <v>0.78922716627634659</v>
      </c>
      <c r="I31" s="39">
        <f>IFERROR(Hitoricalfs!H6/(SUM(Hitoricalfs!H48,Hitoricalfs!H49)),0)</f>
        <v>0.7026959716082436</v>
      </c>
      <c r="J31" s="39">
        <f>IFERROR(Hitoricalfs!I6/(SUM(Hitoricalfs!I48,Hitoricalfs!I49)),0)</f>
        <v>0.86716150499104172</v>
      </c>
      <c r="K31" s="39">
        <f>IFERROR(Hitoricalfs!J6/(SUM(Hitoricalfs!J48,Hitoricalfs!J49)),0)</f>
        <v>0.8959565774226993</v>
      </c>
      <c r="M31" s="41">
        <f>IFERROR(AVERAGE(D31:K31),0)</f>
        <v>0.83320792053388726</v>
      </c>
      <c r="N31" s="41">
        <f>IFERROR(MEDIAN(D31:K31),0)</f>
        <v>0.84862671282450008</v>
      </c>
    </row>
    <row r="32" spans="2:14" x14ac:dyDescent="0.2">
      <c r="M32" s="36"/>
    </row>
    <row r="33" spans="2:14" x14ac:dyDescent="0.2">
      <c r="M33" s="36"/>
    </row>
    <row r="34" spans="2:14" x14ac:dyDescent="0.2">
      <c r="B34" s="34" t="s">
        <v>31</v>
      </c>
      <c r="C34" s="34"/>
      <c r="D34" s="42">
        <f t="shared" ref="D34:K34" si="2">IFERROR(365/D27,0)</f>
        <v>25.987372380440622</v>
      </c>
      <c r="E34" s="42">
        <f t="shared" si="2"/>
        <v>23.995803706725724</v>
      </c>
      <c r="F34" s="42">
        <f t="shared" si="2"/>
        <v>21.128743146351749</v>
      </c>
      <c r="G34" s="42">
        <f t="shared" si="2"/>
        <v>25.052718627248296</v>
      </c>
      <c r="H34" s="42">
        <f t="shared" si="2"/>
        <v>18.448565776458953</v>
      </c>
      <c r="I34" s="42">
        <f t="shared" si="2"/>
        <v>21.765461633882687</v>
      </c>
      <c r="J34" s="42">
        <f t="shared" si="2"/>
        <v>18.853305785123968</v>
      </c>
      <c r="K34" s="42">
        <f t="shared" si="2"/>
        <v>20.770539786263701</v>
      </c>
      <c r="M34" s="43">
        <f>IFERROR(AVERAGE(D34:K34),0)</f>
        <v>22.000313855311962</v>
      </c>
      <c r="N34" s="43">
        <f>IFERROR(MEDIAN(D34:K34),0)</f>
        <v>21.447102390117216</v>
      </c>
    </row>
    <row r="35" spans="2:14" x14ac:dyDescent="0.2">
      <c r="B35" t="s">
        <v>138</v>
      </c>
      <c r="D35" s="43">
        <f t="shared" ref="D35:K35" si="3">IFERROR(365/D28,0)</f>
        <v>176.27283718430951</v>
      </c>
      <c r="E35" s="43">
        <f t="shared" si="3"/>
        <v>160.09966196526403</v>
      </c>
      <c r="F35" s="43">
        <f t="shared" si="3"/>
        <v>154.55925769717419</v>
      </c>
      <c r="G35" s="43">
        <f t="shared" si="3"/>
        <v>161.03163117634898</v>
      </c>
      <c r="H35" s="43">
        <f t="shared" si="3"/>
        <v>189.07072205736893</v>
      </c>
      <c r="I35" s="43">
        <f t="shared" si="3"/>
        <v>175.64371788055999</v>
      </c>
      <c r="J35" s="43">
        <f t="shared" si="3"/>
        <v>162.56936245572609</v>
      </c>
      <c r="K35" s="43">
        <f t="shared" si="3"/>
        <v>161.74188278537881</v>
      </c>
      <c r="M35" s="43">
        <f>IFERROR(AVERAGE(D35:K35),0)</f>
        <v>167.6236341502663</v>
      </c>
      <c r="N35" s="43">
        <f>IFERROR(MEDIAN(D35:K35),0)</f>
        <v>162.15562262055244</v>
      </c>
    </row>
    <row r="36" spans="2:14" x14ac:dyDescent="0.2">
      <c r="B36" t="s">
        <v>139</v>
      </c>
      <c r="D36" s="43">
        <f t="shared" ref="D36:K36" si="4">IFERROR(365/D29,0)</f>
        <v>134.3498119290704</v>
      </c>
      <c r="E36" s="43">
        <f t="shared" si="4"/>
        <v>149.12285814197458</v>
      </c>
      <c r="F36" s="43">
        <f t="shared" si="4"/>
        <v>93.289751159848166</v>
      </c>
      <c r="G36" s="43">
        <f t="shared" si="4"/>
        <v>106.24767417820964</v>
      </c>
      <c r="H36" s="43">
        <f t="shared" si="4"/>
        <v>145.6028684470821</v>
      </c>
      <c r="I36" s="43">
        <f t="shared" si="4"/>
        <v>184.47279815700867</v>
      </c>
      <c r="J36" s="43">
        <f t="shared" si="4"/>
        <v>94.912927981109803</v>
      </c>
      <c r="K36" s="43">
        <f t="shared" si="4"/>
        <v>110.85902933768975</v>
      </c>
      <c r="M36" s="43">
        <f>IFERROR(AVERAGE(D36:K36),0)</f>
        <v>127.35721491649913</v>
      </c>
      <c r="N36" s="43">
        <f>IFERROR(MEDIAN(D36:K36),0)</f>
        <v>122.60442063338007</v>
      </c>
    </row>
    <row r="37" spans="2:14" x14ac:dyDescent="0.2">
      <c r="B37" s="37" t="s">
        <v>140</v>
      </c>
      <c r="C37" s="37"/>
      <c r="D37" s="44">
        <f t="shared" ref="D37:K37" si="5">SUM(D34,D36)-D35</f>
        <v>-15.935652874798478</v>
      </c>
      <c r="E37" s="44">
        <f t="shared" si="5"/>
        <v>13.018999883436265</v>
      </c>
      <c r="F37" s="44">
        <f t="shared" si="5"/>
        <v>-40.140763390974271</v>
      </c>
      <c r="G37" s="44">
        <f t="shared" si="5"/>
        <v>-29.731238370891049</v>
      </c>
      <c r="H37" s="44">
        <f t="shared" si="5"/>
        <v>-25.01928783382786</v>
      </c>
      <c r="I37" s="44">
        <f t="shared" si="5"/>
        <v>30.594541910331372</v>
      </c>
      <c r="J37" s="44">
        <f t="shared" si="5"/>
        <v>-48.803128689492326</v>
      </c>
      <c r="K37" s="44">
        <f t="shared" si="5"/>
        <v>-30.112313661425361</v>
      </c>
      <c r="M37" s="43">
        <f>IFERROR(AVERAGE(D37:K37),0)</f>
        <v>-18.266105378455215</v>
      </c>
      <c r="N37" s="43">
        <f>IFERROR(MEDIAN(D37:K37),0)</f>
        <v>-27.375263102359455</v>
      </c>
    </row>
    <row r="38" spans="2:14" x14ac:dyDescent="0.2">
      <c r="M38" s="36"/>
    </row>
    <row r="39" spans="2:14" x14ac:dyDescent="0.2">
      <c r="B39" s="34" t="s">
        <v>141</v>
      </c>
      <c r="C39" s="34"/>
      <c r="D39" s="35">
        <f>IFERROR(Hitoricalfs!C79/Hitoricalfs!C6,0)</f>
        <v>0.24811929070392263</v>
      </c>
      <c r="E39" s="35">
        <f>IFERROR(Hitoricalfs!D79/Hitoricalfs!D6,0)</f>
        <v>0.14547150017484556</v>
      </c>
      <c r="F39" s="35">
        <f>IFERROR(Hitoricalfs!E79/Hitoricalfs!E6,0)</f>
        <v>0.177351328553353</v>
      </c>
      <c r="G39" s="35">
        <f>IFERROR(Hitoricalfs!F79/Hitoricalfs!F6,0)</f>
        <v>0.27072565639859419</v>
      </c>
      <c r="H39" s="35">
        <f>IFERROR(Hitoricalfs!G79/Hitoricalfs!G6,0)</f>
        <v>0.43412462908011867</v>
      </c>
      <c r="I39" s="35">
        <f>IFERROR(Hitoricalfs!H79/Hitoricalfs!H6,0)</f>
        <v>0.12599681020733652</v>
      </c>
      <c r="J39" s="35">
        <f>IFERROR(Hitoricalfs!I79/Hitoricalfs!I6,0)</f>
        <v>0.16093565525383707</v>
      </c>
      <c r="K39" s="35">
        <f>IFERROR(Hitoricalfs!J79/Hitoricalfs!J6,0)</f>
        <v>0.18296916479477232</v>
      </c>
      <c r="M39" s="36">
        <f>IFERROR(AVERAGE(D39:K39),0)</f>
        <v>0.2182117543958475</v>
      </c>
      <c r="N39" s="36">
        <f>IFERROR(MEDIAN(D39:K39),0)</f>
        <v>0.18016024667406266</v>
      </c>
    </row>
    <row r="40" spans="2:14" x14ac:dyDescent="0.2">
      <c r="B40" t="s">
        <v>142</v>
      </c>
      <c r="D40" s="36">
        <f>IFERROR(Hitoricalfs!C79/Hitoricalfs!C65,0)</f>
        <v>8.6868591854011856E-2</v>
      </c>
      <c r="E40" s="36">
        <f>IFERROR(Hitoricalfs!D79/Hitoricalfs!D65,0)</f>
        <v>5.8416026961243213E-2</v>
      </c>
      <c r="F40" s="36">
        <f>IFERROR(Hitoricalfs!E79/Hitoricalfs!E65,0)</f>
        <v>8.1896971467523616E-2</v>
      </c>
      <c r="G40" s="36">
        <f>IFERROR(Hitoricalfs!F79/Hitoricalfs!F65,0)</f>
        <v>0.12544305010058435</v>
      </c>
      <c r="H40" s="36">
        <f>IFERROR(Hitoricalfs!G79/Hitoricalfs!G65,0)</f>
        <v>0.20053915745225259</v>
      </c>
      <c r="I40" s="36">
        <f>IFERROR(Hitoricalfs!H79/Hitoricalfs!H65,0)</f>
        <v>5.7645532673909518E-2</v>
      </c>
      <c r="J40" s="36">
        <f>IFERROR(Hitoricalfs!I79/Hitoricalfs!I65,0)</f>
        <v>8.5465731415807836E-2</v>
      </c>
      <c r="K40" s="36">
        <f>IFERROR(Hitoricalfs!J79/Hitoricalfs!J65,0)</f>
        <v>9.6997690531177835E-2</v>
      </c>
      <c r="M40" s="36">
        <f>IFERROR(AVERAGE(D40:K40),0)</f>
        <v>9.9159094057063843E-2</v>
      </c>
      <c r="N40" s="36">
        <f>IFERROR(MEDIAN(D40:K40),0)</f>
        <v>8.6167161634909839E-2</v>
      </c>
    </row>
    <row r="41" spans="2:14" x14ac:dyDescent="0.2">
      <c r="B41" s="37" t="s">
        <v>143</v>
      </c>
      <c r="C41" s="37"/>
      <c r="D41" s="38">
        <f>IFERROR(Hitoricalfs!C79/Hitoricalfs!C50,0)</f>
        <v>0.22978352824085593</v>
      </c>
      <c r="E41" s="38">
        <f>IFERROR(Hitoricalfs!D79/Hitoricalfs!D50,0)</f>
        <v>0.17175887696118911</v>
      </c>
      <c r="F41" s="38">
        <f>IFERROR(Hitoricalfs!E79/Hitoricalfs!E50,0)</f>
        <v>0.28590855005949345</v>
      </c>
      <c r="G41" s="38">
        <f>IFERROR(Hitoricalfs!F79/Hitoricalfs!F50,0)</f>
        <v>0.43296412630186809</v>
      </c>
      <c r="H41" s="38">
        <f>IFERROR(Hitoricalfs!G79/Hitoricalfs!G50,0)</f>
        <v>1.1432664756446991</v>
      </c>
      <c r="I41" s="38">
        <f>IFERROR(Hitoricalfs!H79/Hitoricalfs!H50,0)</f>
        <v>0.44773299748110829</v>
      </c>
      <c r="J41" s="38">
        <f>IFERROR(Hitoricalfs!I79/Hitoricalfs!I50,0)</f>
        <v>0.56575875486381322</v>
      </c>
      <c r="K41" s="38">
        <f>IFERROR(Hitoricalfs!J79/Hitoricalfs!J50,0)</f>
        <v>0.559417273673257</v>
      </c>
      <c r="M41" s="36">
        <f>IFERROR(AVERAGE(D41:K41),0)</f>
        <v>0.47957382290328554</v>
      </c>
      <c r="N41" s="36">
        <f>IFERROR(MEDIAN(D41:K41),0)</f>
        <v>0.44034856189148819</v>
      </c>
    </row>
  </sheetData>
  <mergeCells count="1">
    <mergeCell ref="B2:N2"/>
  </mergeCells>
  <conditionalFormatting sqref="D5:K36">
    <cfRule type="cellIs" dxfId="1" priority="1" operator="lessThan">
      <formula>0</formula>
    </cfRule>
  </conditionalFormatting>
  <pageMargins left="0.7" right="0.7" top="0.75" bottom="0.75" header="0.3" footer="0.3"/>
  <pageSetup paperSize="9" scale="73" orientation="landscape" horizontalDpi="0" verticalDpi="0"/>
  <extLst>
    <ext xmlns:x14="http://schemas.microsoft.com/office/spreadsheetml/2009/9/main" uri="{05C60535-1F16-4fd2-B633-F4F36F0B64E0}">
      <x14:sparklineGroups xmlns:xm="http://schemas.microsoft.com/office/excel/2006/main">
        <x14:sparklineGroup displayEmptyCellsAs="gap" xr2:uid="{0761CCA4-0659-1649-B332-59D8F6D3C266}">
          <x14:colorSeries rgb="FFC6EFCE"/>
          <x14:colorNegative rgb="FFFFC7CE"/>
          <x14:colorAxis rgb="FF000000"/>
          <x14:colorMarkers rgb="FF8CADD6"/>
          <x14:colorFirst rgb="FFFFDC47"/>
          <x14:colorLast rgb="FFFFEB9C"/>
          <x14:colorHigh rgb="FF60D276"/>
          <x14:colorLow rgb="FFFF5367"/>
          <x14:sparklines>
            <x14:sparkline>
              <xm:f>'Ratio Analysis'!D6:K6</xm:f>
              <xm:sqref>L6</xm:sqref>
            </x14:sparkline>
            <x14:sparkline>
              <xm:f>'Ratio Analysis'!D7:K7</xm:f>
              <xm:sqref>L7</xm:sqref>
            </x14:sparkline>
            <x14:sparkline>
              <xm:f>'Ratio Analysis'!D8:K8</xm:f>
              <xm:sqref>L8</xm:sqref>
            </x14:sparkline>
            <x14:sparkline>
              <xm:f>'Ratio Analysis'!D9:K9</xm:f>
              <xm:sqref>L9</xm:sqref>
            </x14:sparkline>
          </x14:sparklines>
        </x14:sparklineGroup>
        <x14:sparklineGroup displayEmptyCellsAs="gap" xr2:uid="{B7346A8F-65F2-5C4C-851D-780E5F404416}">
          <x14:colorSeries rgb="FF376092"/>
          <x14:colorNegative rgb="FFD00000"/>
          <x14:colorAxis rgb="FF000000"/>
          <x14:colorMarkers rgb="FFD00000"/>
          <x14:colorFirst rgb="FFD00000"/>
          <x14:colorLast rgb="FFD00000"/>
          <x14:colorHigh rgb="FFD00000"/>
          <x14:colorLow rgb="FFD00000"/>
          <x14:sparklines>
            <x14:sparkline>
              <xm:f>'Ratio Analysis'!D11:K11</xm:f>
              <xm:sqref>L11</xm:sqref>
            </x14:sparkline>
            <x14:sparkline>
              <xm:f>'Ratio Analysis'!D12:K12</xm:f>
              <xm:sqref>L12</xm:sqref>
            </x14:sparkline>
            <x14:sparkline>
              <xm:f>'Ratio Analysis'!D13:K13</xm:f>
              <xm:sqref>L13</xm:sqref>
            </x14:sparkline>
            <x14:sparkline>
              <xm:f>'Ratio Analysis'!D14:K14</xm:f>
              <xm:sqref>L14</xm:sqref>
            </x14:sparkline>
            <x14:sparkline>
              <xm:f>'Ratio Analysis'!D15:K15</xm:f>
              <xm:sqref>L15</xm:sqref>
            </x14:sparkline>
          </x14:sparklines>
        </x14:sparklineGroup>
        <x14:sparklineGroup displayEmptyCellsAs="gap" xr2:uid="{6487D1B5-FF4F-8A40-955D-78CF1878DD52}">
          <x14:colorSeries theme="3"/>
          <x14:colorNegative theme="9"/>
          <x14:colorAxis rgb="FF000000"/>
          <x14:colorMarkers theme="8"/>
          <x14:colorFirst theme="4"/>
          <x14:colorLast theme="5"/>
          <x14:colorHigh theme="6"/>
          <x14:colorLow theme="7"/>
          <x14:sparklines>
            <x14:sparkline>
              <xm:f>'Ratio Analysis'!D17:K17</xm:f>
              <xm:sqref>L17</xm:sqref>
            </x14:sparkline>
            <x14:sparkline>
              <xm:f>'Ratio Analysis'!D18:K18</xm:f>
              <xm:sqref>L18</xm:sqref>
            </x14:sparkline>
            <x14:sparkline>
              <xm:f>'Ratio Analysis'!D19:K19</xm:f>
              <xm:sqref>L19</xm:sqref>
            </x14:sparkline>
            <x14:sparkline>
              <xm:f>'Ratio Analysis'!D20:K20</xm:f>
              <xm:sqref>L20</xm:sqref>
            </x14:sparkline>
            <x14:sparkline>
              <xm:f>'Ratio Analysis'!D21:K21</xm:f>
              <xm:sqref>L21</xm:sqref>
            </x14:sparkline>
            <x14:sparkline>
              <xm:f>'Ratio Analysis'!D22:K22</xm:f>
              <xm:sqref>L22</xm:sqref>
            </x14:sparkline>
            <x14:sparkline>
              <xm:f>'Ratio Analysis'!D23:K23</xm:f>
              <xm:sqref>L23</xm:sqref>
            </x14:sparkline>
            <x14:sparkline>
              <xm:f>'Ratio Analysis'!D24:K24</xm:f>
              <xm:sqref>L24</xm:sqref>
            </x14:sparkline>
            <x14:sparkline>
              <xm:f>'Ratio Analysis'!D25:K25</xm:f>
              <xm:sqref>L25</xm:sqref>
            </x14:sparkline>
            <x14:sparkline>
              <xm:f>'Ratio Analysis'!D26:K26</xm:f>
              <xm:sqref>L26</xm:sqref>
            </x14:sparkline>
            <x14:sparkline>
              <xm:f>'Ratio Analysis'!D27:K27</xm:f>
              <xm:sqref>L27</xm:sqref>
            </x14:sparkline>
            <x14:sparkline>
              <xm:f>'Ratio Analysis'!D28:K28</xm:f>
              <xm:sqref>L28</xm:sqref>
            </x14:sparkline>
            <x14:sparkline>
              <xm:f>'Ratio Analysis'!D29:K29</xm:f>
              <xm:sqref>L29</xm:sqref>
            </x14:sparkline>
            <x14:sparkline>
              <xm:f>'Ratio Analysis'!D30:K30</xm:f>
              <xm:sqref>L30</xm:sqref>
            </x14:sparkline>
            <x14:sparkline>
              <xm:f>'Ratio Analysis'!D31:K31</xm:f>
              <xm:sqref>L31</xm:sqref>
            </x14:sparkline>
            <x14:sparkline>
              <xm:f>'Ratio Analysis'!D32:K32</xm:f>
              <xm:sqref>L32</xm:sqref>
            </x14:sparkline>
            <x14:sparkline>
              <xm:f>'Ratio Analysis'!D33:K33</xm:f>
              <xm:sqref>L33</xm:sqref>
            </x14:sparkline>
            <x14:sparkline>
              <xm:f>'Ratio Analysis'!D34:K34</xm:f>
              <xm:sqref>L34</xm:sqref>
            </x14:sparkline>
            <x14:sparkline>
              <xm:f>'Ratio Analysis'!D35:K35</xm:f>
              <xm:sqref>L35</xm:sqref>
            </x14:sparkline>
            <x14:sparkline>
              <xm:f>'Ratio Analysis'!D36:K36</xm:f>
              <xm:sqref>L36</xm:sqref>
            </x14:sparkline>
            <x14:sparkline>
              <xm:f>'Ratio Analysis'!D37:K37</xm:f>
              <xm:sqref>L37</xm:sqref>
            </x14:sparkline>
            <x14:sparkline>
              <xm:f>'Ratio Analysis'!D38:K38</xm:f>
              <xm:sqref>L38</xm:sqref>
            </x14:sparkline>
            <x14:sparkline>
              <xm:f>'Ratio Analysis'!D39:K39</xm:f>
              <xm:sqref>L39</xm:sqref>
            </x14:sparkline>
            <x14:sparkline>
              <xm:f>'Ratio Analysis'!D40:K40</xm:f>
              <xm:sqref>L40</xm:sqref>
            </x14:sparkline>
            <x14:sparkline>
              <xm:f>'Ratio Analysis'!D41:K41</xm:f>
              <xm:sqref>L41</xm:sqref>
            </x14:sparkline>
          </x14:sparklines>
        </x14:sparklineGroup>
        <x14:sparklineGroup displayEmptyCellsAs="gap" xr2:uid="{42B9476E-2B89-2242-B85E-36CD43326B9A}">
          <x14:colorSeries rgb="FF376092"/>
          <x14:colorNegative rgb="FFD00000"/>
          <x14:colorAxis rgb="FF000000"/>
          <x14:colorMarkers rgb="FFD00000"/>
          <x14:colorFirst rgb="FFD00000"/>
          <x14:colorLast rgb="FFD00000"/>
          <x14:colorHigh rgb="FFD00000"/>
          <x14:colorLow rgb="FFD00000"/>
          <x14:sparklines>
            <x14:sparkline>
              <xm:f>'Ratio Analysis'!D5:K5</xm:f>
              <xm:sqref>L5</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11E82-5BE8-DF49-AE27-6509484A0A66}">
  <sheetPr codeName="Sheet8"/>
  <dimension ref="B1:W113"/>
  <sheetViews>
    <sheetView showGridLines="0" view="pageBreakPreview" topLeftCell="A41" zoomScale="113" zoomScaleNormal="109" workbookViewId="0">
      <selection activeCell="J68" sqref="J68"/>
    </sheetView>
  </sheetViews>
  <sheetFormatPr baseColWidth="10" defaultColWidth="8.83203125" defaultRowHeight="15" x14ac:dyDescent="0.2"/>
  <cols>
    <col min="1" max="1" width="1.83203125" customWidth="1"/>
    <col min="2" max="2" width="35.6640625" customWidth="1"/>
    <col min="3" max="3" width="10" bestFit="1" customWidth="1"/>
    <col min="4" max="4" width="9.5" customWidth="1"/>
    <col min="5" max="9" width="9.6640625" bestFit="1" customWidth="1"/>
    <col min="18" max="18" width="12.83203125" bestFit="1" customWidth="1"/>
    <col min="19" max="19" width="20.33203125" bestFit="1" customWidth="1"/>
    <col min="20" max="20" width="10.6640625" bestFit="1" customWidth="1"/>
    <col min="21" max="21" width="13.83203125" bestFit="1" customWidth="1"/>
    <col min="22" max="22" width="9.83203125" bestFit="1" customWidth="1"/>
    <col min="23" max="23" width="7.1640625" bestFit="1" customWidth="1"/>
  </cols>
  <sheetData>
    <row r="1" spans="2:9" ht="10.5" customHeight="1" x14ac:dyDescent="0.2">
      <c r="B1" s="264"/>
      <c r="C1" s="264"/>
      <c r="D1" s="264"/>
      <c r="E1" s="264"/>
      <c r="F1" s="264"/>
      <c r="G1" s="264"/>
      <c r="H1" s="264"/>
      <c r="I1" s="264"/>
    </row>
    <row r="3" spans="2:9" ht="26.25" customHeight="1" x14ac:dyDescent="0.35">
      <c r="B3" s="266" t="str">
        <f>'Data Sheet'!B1</f>
        <v>DALMIA BHARAT LTD</v>
      </c>
      <c r="E3" s="172"/>
    </row>
    <row r="4" spans="2:9" x14ac:dyDescent="0.2">
      <c r="B4" s="11" t="str">
        <f>CONCATENATE("  ","(",VLOOKUP(B3,'List of stocks'!B2:D5442,3,1)," | ","BSE Code: ",VLOOKUP(B3,'List of stocks'!B2:D5442,2,1),")")</f>
        <v xml:space="preserve">  (DALBHARAT | BSE Code: 542216)</v>
      </c>
    </row>
    <row r="5" spans="2:9" ht="21.75" customHeight="1" x14ac:dyDescent="0.25">
      <c r="B5" s="267" t="str">
        <f>CONCATENATE("  ","INR "&amp;'Data Sheet'!B8)</f>
        <v xml:space="preserve">  INR 1818.6</v>
      </c>
    </row>
    <row r="6" spans="2:9" x14ac:dyDescent="0.2">
      <c r="B6" s="11"/>
    </row>
    <row r="7" spans="2:9" ht="15" customHeight="1" thickBot="1" x14ac:dyDescent="0.25">
      <c r="B7" s="174"/>
      <c r="C7" s="174"/>
      <c r="D7" s="174"/>
      <c r="E7" s="174"/>
      <c r="F7" s="174"/>
      <c r="G7" s="174"/>
      <c r="H7" s="174"/>
      <c r="I7" s="174"/>
    </row>
    <row r="8" spans="2:9" ht="19" x14ac:dyDescent="0.25">
      <c r="B8" s="265" t="s">
        <v>342</v>
      </c>
    </row>
    <row r="9" spans="2:9" x14ac:dyDescent="0.2">
      <c r="B9" s="347" t="str">
        <f>'Input sheet '!C3</f>
        <v>Dalmia Bharat is engaged in the business of Manufacturing and Selling of Cement. The company was started in 1939 and is the 4th largest cement manufacturer by installed capacity in India</v>
      </c>
      <c r="C9" s="347"/>
      <c r="D9" s="347"/>
      <c r="E9" s="347"/>
      <c r="F9" s="347"/>
      <c r="G9" s="347"/>
      <c r="H9" s="347"/>
      <c r="I9" s="347"/>
    </row>
    <row r="10" spans="2:9" x14ac:dyDescent="0.2">
      <c r="B10" s="347"/>
      <c r="C10" s="347"/>
      <c r="D10" s="347"/>
      <c r="E10" s="347"/>
      <c r="F10" s="347"/>
      <c r="G10" s="347"/>
      <c r="H10" s="347"/>
      <c r="I10" s="347"/>
    </row>
    <row r="11" spans="2:9" x14ac:dyDescent="0.2">
      <c r="B11" s="347"/>
      <c r="C11" s="347"/>
      <c r="D11" s="347"/>
      <c r="E11" s="347"/>
      <c r="F11" s="347"/>
      <c r="G11" s="347"/>
      <c r="H11" s="347"/>
      <c r="I11" s="347"/>
    </row>
    <row r="12" spans="2:9" ht="44.25" customHeight="1" x14ac:dyDescent="0.2">
      <c r="B12" s="347"/>
      <c r="C12" s="347"/>
      <c r="D12" s="347"/>
      <c r="E12" s="347"/>
      <c r="F12" s="347"/>
      <c r="G12" s="347"/>
      <c r="H12" s="347"/>
      <c r="I12" s="347"/>
    </row>
    <row r="13" spans="2:9" ht="4.5" customHeight="1" x14ac:dyDescent="0.2">
      <c r="B13" s="165"/>
      <c r="C13" s="165"/>
      <c r="D13" s="165"/>
      <c r="E13" s="165"/>
      <c r="F13" s="165"/>
      <c r="G13" s="165"/>
      <c r="H13" s="165"/>
      <c r="I13" s="165"/>
    </row>
    <row r="14" spans="2:9" ht="21.75" customHeight="1" x14ac:dyDescent="0.25">
      <c r="B14" s="265" t="s">
        <v>343</v>
      </c>
      <c r="C14" s="165"/>
      <c r="D14" s="165"/>
      <c r="E14" s="165"/>
      <c r="F14" s="165"/>
      <c r="G14" s="165"/>
      <c r="H14" s="165"/>
      <c r="I14" s="165"/>
    </row>
    <row r="15" spans="2:9" ht="6" customHeight="1" x14ac:dyDescent="0.2">
      <c r="B15" s="165"/>
      <c r="C15" s="165"/>
      <c r="D15" s="165"/>
      <c r="E15" s="165"/>
      <c r="F15" s="165"/>
      <c r="G15" s="165"/>
      <c r="H15" s="165"/>
      <c r="I15" s="165"/>
    </row>
    <row r="16" spans="2:9" x14ac:dyDescent="0.2">
      <c r="B16" s="165"/>
      <c r="C16" s="165"/>
      <c r="D16" s="165"/>
      <c r="E16" s="165"/>
      <c r="F16" s="165"/>
      <c r="G16" s="165"/>
      <c r="H16" s="165"/>
      <c r="I16" s="165"/>
    </row>
    <row r="45" spans="18:23" x14ac:dyDescent="0.2">
      <c r="R45" s="187"/>
      <c r="S45" s="187"/>
      <c r="T45" s="187"/>
      <c r="U45" s="187"/>
      <c r="V45" s="187"/>
      <c r="W45" s="187"/>
    </row>
    <row r="46" spans="18:23" x14ac:dyDescent="0.2">
      <c r="R46" s="187"/>
      <c r="S46" s="187"/>
      <c r="T46" s="187"/>
      <c r="U46" s="187"/>
      <c r="V46" s="187"/>
      <c r="W46" s="187"/>
    </row>
    <row r="47" spans="18:23" x14ac:dyDescent="0.2">
      <c r="R47" s="187"/>
      <c r="S47" s="187"/>
      <c r="T47" s="187"/>
      <c r="U47" s="187"/>
      <c r="V47" s="187"/>
      <c r="W47" s="187"/>
    </row>
    <row r="48" spans="18:23" x14ac:dyDescent="0.2">
      <c r="R48" s="187"/>
      <c r="S48" s="187"/>
      <c r="T48" s="187"/>
      <c r="U48" s="187"/>
      <c r="V48" s="187"/>
      <c r="W48" s="187"/>
    </row>
    <row r="49" spans="2:23" x14ac:dyDescent="0.2">
      <c r="R49" s="187"/>
      <c r="S49" s="187"/>
      <c r="T49" s="187"/>
      <c r="U49" s="187"/>
      <c r="V49" s="187"/>
      <c r="W49" s="187"/>
    </row>
    <row r="53" spans="2:23" ht="28.5" customHeight="1" x14ac:dyDescent="0.2"/>
    <row r="54" spans="2:23" ht="11.25" customHeight="1" x14ac:dyDescent="0.2">
      <c r="B54" s="268"/>
      <c r="C54" s="268"/>
      <c r="D54" s="268"/>
      <c r="E54" s="268"/>
      <c r="F54" s="268"/>
      <c r="G54" s="268"/>
      <c r="H54" s="268"/>
      <c r="I54" s="268"/>
    </row>
    <row r="55" spans="2:23" ht="1.5" customHeight="1" x14ac:dyDescent="0.2">
      <c r="B55" s="268"/>
      <c r="C55" s="268"/>
      <c r="D55" s="268"/>
      <c r="E55" s="268"/>
      <c r="F55" s="268"/>
      <c r="G55" s="268"/>
      <c r="H55" s="268"/>
      <c r="I55" s="268"/>
    </row>
    <row r="56" spans="2:23" ht="11.25" customHeight="1" x14ac:dyDescent="0.2">
      <c r="B56" s="268"/>
      <c r="C56" s="268"/>
      <c r="D56" s="268"/>
      <c r="E56" s="268"/>
      <c r="F56" s="268"/>
      <c r="G56" s="268"/>
      <c r="H56" s="268"/>
      <c r="I56" s="268"/>
    </row>
    <row r="60" spans="2:23" ht="16" x14ac:dyDescent="0.2">
      <c r="B60" s="348" t="s">
        <v>344</v>
      </c>
      <c r="C60" s="348"/>
      <c r="D60" s="348"/>
      <c r="E60" s="348"/>
      <c r="F60" s="348"/>
      <c r="G60" s="348"/>
      <c r="H60" s="348"/>
      <c r="I60" s="348"/>
    </row>
    <row r="61" spans="2:23" x14ac:dyDescent="0.2">
      <c r="C61" s="166">
        <f>Hitoricalfs!D3</f>
        <v>43190</v>
      </c>
      <c r="D61" s="166">
        <f>Hitoricalfs!E3</f>
        <v>43555</v>
      </c>
      <c r="E61" s="166">
        <f>Hitoricalfs!F3</f>
        <v>43921</v>
      </c>
      <c r="F61" s="166">
        <f>Hitoricalfs!G3</f>
        <v>44286</v>
      </c>
      <c r="G61" s="166">
        <f>Hitoricalfs!H3</f>
        <v>44651</v>
      </c>
      <c r="H61" s="166">
        <f>Hitoricalfs!I3</f>
        <v>45016</v>
      </c>
      <c r="I61" s="166">
        <f>Hitoricalfs!J3</f>
        <v>45382</v>
      </c>
    </row>
    <row r="62" spans="2:23" x14ac:dyDescent="0.2">
      <c r="B62" t="s">
        <v>345</v>
      </c>
      <c r="C62" s="167">
        <f>'Data Sheet'!E30</f>
        <v>292</v>
      </c>
      <c r="D62" s="167">
        <f>'Data Sheet'!F30</f>
        <v>308</v>
      </c>
      <c r="E62" s="167">
        <f>'Data Sheet'!G30</f>
        <v>224</v>
      </c>
      <c r="F62" s="167">
        <f>'Data Sheet'!H30</f>
        <v>1171</v>
      </c>
      <c r="G62" s="167">
        <f>'Data Sheet'!I30</f>
        <v>816</v>
      </c>
      <c r="H62" s="167">
        <f>'Data Sheet'!J30</f>
        <v>1035</v>
      </c>
      <c r="I62" s="167">
        <f>'Data Sheet'!K30</f>
        <v>826</v>
      </c>
    </row>
    <row r="63" spans="2:23" x14ac:dyDescent="0.2">
      <c r="B63" t="s">
        <v>346</v>
      </c>
      <c r="C63" s="167">
        <f>('Data Sheet'!E59+'Data Sheet'!E60)+('Data Sheet'!F59+'Data Sheet'!F60)/2</f>
        <v>15654.5</v>
      </c>
      <c r="D63" s="167">
        <f xml:space="preserve"> ('Data Sheet'!F59+'Data Sheet'!F60)+('Data Sheet'!G59+'Data Sheet'!G60)/2</f>
        <v>15919.5</v>
      </c>
      <c r="E63" s="167">
        <f>('Data Sheet'!G59+'Data Sheet'!G60)+('Data Sheet'!H59+'Data Sheet'!H60)/2</f>
        <v>16966</v>
      </c>
      <c r="F63" s="167">
        <f>('Data Sheet'!H59+'Data Sheet'!H60)+('Data Sheet'!I59+'Data Sheet'!I60)/2</f>
        <v>20840.5</v>
      </c>
      <c r="G63" s="167">
        <f>('Data Sheet'!I59+'Data Sheet'!I60)+('Data Sheet'!J59+'Data Sheet'!J60)/2</f>
        <v>23875</v>
      </c>
      <c r="H63" s="167">
        <f>('Data Sheet'!J59+'Data Sheet'!J60)+('Data Sheet'!K59+'Data Sheet'!K60)/2</f>
        <v>23826.5</v>
      </c>
      <c r="I63" s="167">
        <f>('Data Sheet'!K59+'Data Sheet'!K60)+('Data Sheet'!L59+'Data Sheet'!L60)/2</f>
        <v>16397</v>
      </c>
    </row>
    <row r="64" spans="2:23" x14ac:dyDescent="0.2">
      <c r="B64" s="168" t="s">
        <v>347</v>
      </c>
      <c r="C64" s="169">
        <f>C62/C63</f>
        <v>1.8652783544667668E-2</v>
      </c>
      <c r="D64" s="169">
        <f t="shared" ref="D64:I64" si="0">D62/D63</f>
        <v>1.9347341310970823E-2</v>
      </c>
      <c r="E64" s="169">
        <f t="shared" si="0"/>
        <v>1.3202876340917128E-2</v>
      </c>
      <c r="F64" s="169">
        <f t="shared" si="0"/>
        <v>5.6188671097142581E-2</v>
      </c>
      <c r="G64" s="169">
        <f t="shared" si="0"/>
        <v>3.4178010471204189E-2</v>
      </c>
      <c r="H64" s="169">
        <f t="shared" si="0"/>
        <v>4.3439027973055211E-2</v>
      </c>
      <c r="I64" s="169">
        <f t="shared" si="0"/>
        <v>5.0375068610111609E-2</v>
      </c>
    </row>
    <row r="66" spans="2:9" ht="16" x14ac:dyDescent="0.2">
      <c r="B66" s="348" t="s">
        <v>348</v>
      </c>
      <c r="C66" s="348"/>
      <c r="D66" s="348"/>
      <c r="E66" s="348"/>
      <c r="F66" s="348"/>
      <c r="G66" s="348"/>
      <c r="H66" s="348"/>
      <c r="I66" s="348"/>
    </row>
    <row r="67" spans="2:9" x14ac:dyDescent="0.2">
      <c r="C67" s="166">
        <f>C61</f>
        <v>43190</v>
      </c>
      <c r="D67" s="166">
        <f t="shared" ref="D67:I67" si="1">D61</f>
        <v>43555</v>
      </c>
      <c r="E67" s="166">
        <f t="shared" si="1"/>
        <v>43921</v>
      </c>
      <c r="F67" s="166">
        <f t="shared" si="1"/>
        <v>44286</v>
      </c>
      <c r="G67" s="166">
        <f t="shared" si="1"/>
        <v>44651</v>
      </c>
      <c r="H67" s="166">
        <f t="shared" si="1"/>
        <v>45016</v>
      </c>
      <c r="I67" s="166">
        <f t="shared" si="1"/>
        <v>45382</v>
      </c>
    </row>
    <row r="68" spans="2:9" x14ac:dyDescent="0.2">
      <c r="B68" t="str">
        <f>B62</f>
        <v>Net Profit</v>
      </c>
      <c r="C68" s="167">
        <f t="shared" ref="C68:I68" si="2">C62</f>
        <v>292</v>
      </c>
      <c r="D68" s="167">
        <f t="shared" si="2"/>
        <v>308</v>
      </c>
      <c r="E68" s="167">
        <f t="shared" si="2"/>
        <v>224</v>
      </c>
      <c r="F68" s="167">
        <f t="shared" si="2"/>
        <v>1171</v>
      </c>
      <c r="G68" s="167">
        <f t="shared" si="2"/>
        <v>816</v>
      </c>
      <c r="H68" s="167">
        <f t="shared" si="2"/>
        <v>1035</v>
      </c>
      <c r="I68" s="167">
        <f t="shared" si="2"/>
        <v>826</v>
      </c>
    </row>
    <row r="69" spans="2:9" x14ac:dyDescent="0.2">
      <c r="B69" t="s">
        <v>301</v>
      </c>
      <c r="C69" s="167">
        <f>'Data Sheet'!E17</f>
        <v>8579</v>
      </c>
      <c r="D69" s="167">
        <f>'Data Sheet'!F17</f>
        <v>9484</v>
      </c>
      <c r="E69" s="167">
        <f>'Data Sheet'!G17</f>
        <v>9674</v>
      </c>
      <c r="F69" s="167">
        <f>'Data Sheet'!H17</f>
        <v>10110</v>
      </c>
      <c r="G69" s="167">
        <f>'Data Sheet'!I17</f>
        <v>11286</v>
      </c>
      <c r="H69" s="167">
        <f>'Data Sheet'!J17</f>
        <v>13552</v>
      </c>
      <c r="I69" s="167">
        <f>'Data Sheet'!K17</f>
        <v>14691</v>
      </c>
    </row>
    <row r="70" spans="2:9" x14ac:dyDescent="0.2">
      <c r="B70" s="168" t="s">
        <v>349</v>
      </c>
      <c r="C70" s="169">
        <f t="shared" ref="C70:H70" si="3">C68/C69</f>
        <v>3.403660100244784E-2</v>
      </c>
      <c r="D70" s="169">
        <f t="shared" si="3"/>
        <v>3.247574862927035E-2</v>
      </c>
      <c r="E70" s="169">
        <f t="shared" si="3"/>
        <v>2.3154848046309694E-2</v>
      </c>
      <c r="F70" s="169">
        <f t="shared" si="3"/>
        <v>0.11582591493570722</v>
      </c>
      <c r="G70" s="169">
        <f t="shared" si="3"/>
        <v>7.2301967038809145E-2</v>
      </c>
      <c r="H70" s="169">
        <f t="shared" si="3"/>
        <v>7.6372491145218421E-2</v>
      </c>
      <c r="I70" s="169">
        <f>I68/I69</f>
        <v>5.6224899598393573E-2</v>
      </c>
    </row>
    <row r="72" spans="2:9" x14ac:dyDescent="0.2">
      <c r="B72" t="s">
        <v>301</v>
      </c>
      <c r="C72" s="167">
        <f>C69</f>
        <v>8579</v>
      </c>
      <c r="D72" s="167">
        <f t="shared" ref="D72:I72" si="4">D69</f>
        <v>9484</v>
      </c>
      <c r="E72" s="167">
        <f t="shared" si="4"/>
        <v>9674</v>
      </c>
      <c r="F72" s="167">
        <f t="shared" si="4"/>
        <v>10110</v>
      </c>
      <c r="G72" s="167">
        <f t="shared" si="4"/>
        <v>11286</v>
      </c>
      <c r="H72" s="167">
        <f t="shared" si="4"/>
        <v>13552</v>
      </c>
      <c r="I72" s="167">
        <f t="shared" si="4"/>
        <v>14691</v>
      </c>
    </row>
    <row r="73" spans="2:9" x14ac:dyDescent="0.2">
      <c r="B73" t="s">
        <v>350</v>
      </c>
      <c r="C73" s="167">
        <f>('Data Sheet'!E68+'Data Sheet'!D68)/2</f>
        <v>21313</v>
      </c>
      <c r="D73" s="167">
        <f>('Data Sheet'!F68+'Data Sheet'!E68)/2</f>
        <v>20951</v>
      </c>
      <c r="E73" s="167">
        <f>('Data Sheet'!G68+'Data Sheet'!F68)/2</f>
        <v>20708</v>
      </c>
      <c r="F73" s="167">
        <f>('Data Sheet'!H68+'Data Sheet'!G68)/2</f>
        <v>21382</v>
      </c>
      <c r="G73" s="167">
        <f>('Data Sheet'!I68+'Data Sheet'!H68)/2</f>
        <v>23277</v>
      </c>
      <c r="H73" s="167">
        <f>('Data Sheet'!J68+'Data Sheet'!I68)/2</f>
        <v>25093.5</v>
      </c>
      <c r="I73" s="167">
        <f>('Data Sheet'!K68+'Data Sheet'!J68)/2</f>
        <v>26634</v>
      </c>
    </row>
    <row r="74" spans="2:9" x14ac:dyDescent="0.2">
      <c r="B74" s="168" t="s">
        <v>351</v>
      </c>
      <c r="C74" s="170">
        <f>C72/C73</f>
        <v>0.40252428095528553</v>
      </c>
      <c r="D74" s="170">
        <f t="shared" ref="D74:H74" si="5">D72/D73</f>
        <v>0.45267528996229295</v>
      </c>
      <c r="E74" s="170">
        <f t="shared" si="5"/>
        <v>0.46716244929495848</v>
      </c>
      <c r="F74" s="170">
        <f t="shared" si="5"/>
        <v>0.47282761201010193</v>
      </c>
      <c r="G74" s="170">
        <f t="shared" si="5"/>
        <v>0.48485629591442198</v>
      </c>
      <c r="H74" s="170">
        <f t="shared" si="5"/>
        <v>0.54006017494570302</v>
      </c>
      <c r="I74" s="170">
        <f>I72/I73</f>
        <v>0.55158819553953597</v>
      </c>
    </row>
    <row r="76" spans="2:9" x14ac:dyDescent="0.2">
      <c r="B76" t="str">
        <f>B73</f>
        <v>Average Total Asset</v>
      </c>
      <c r="C76" s="167">
        <f>C73</f>
        <v>21313</v>
      </c>
      <c r="D76" s="167">
        <f t="shared" ref="D76:I76" si="6">D73</f>
        <v>20951</v>
      </c>
      <c r="E76" s="167">
        <f t="shared" si="6"/>
        <v>20708</v>
      </c>
      <c r="F76" s="167">
        <f t="shared" si="6"/>
        <v>21382</v>
      </c>
      <c r="G76" s="167">
        <f t="shared" si="6"/>
        <v>23277</v>
      </c>
      <c r="H76" s="167">
        <f t="shared" si="6"/>
        <v>25093.5</v>
      </c>
      <c r="I76" s="167">
        <f t="shared" si="6"/>
        <v>26634</v>
      </c>
    </row>
    <row r="77" spans="2:9" x14ac:dyDescent="0.2">
      <c r="B77" t="str">
        <f>B63</f>
        <v>Average Shareholder Equity</v>
      </c>
      <c r="C77" s="167">
        <f>C63</f>
        <v>15654.5</v>
      </c>
      <c r="D77" s="167">
        <f t="shared" ref="D77:I77" si="7">D63</f>
        <v>15919.5</v>
      </c>
      <c r="E77" s="167">
        <f t="shared" si="7"/>
        <v>16966</v>
      </c>
      <c r="F77" s="167">
        <f t="shared" si="7"/>
        <v>20840.5</v>
      </c>
      <c r="G77" s="167">
        <f t="shared" si="7"/>
        <v>23875</v>
      </c>
      <c r="H77" s="167">
        <f t="shared" si="7"/>
        <v>23826.5</v>
      </c>
      <c r="I77" s="167">
        <f t="shared" si="7"/>
        <v>16397</v>
      </c>
    </row>
    <row r="78" spans="2:9" x14ac:dyDescent="0.2">
      <c r="B78" s="168" t="s">
        <v>352</v>
      </c>
      <c r="C78" s="171">
        <f t="shared" ref="C78:H78" si="8">C76/C77</f>
        <v>1.3614615605736369</v>
      </c>
      <c r="D78" s="171">
        <f t="shared" si="8"/>
        <v>1.3160589214485379</v>
      </c>
      <c r="E78" s="171">
        <f t="shared" si="8"/>
        <v>1.2205587645879996</v>
      </c>
      <c r="F78" s="171">
        <f t="shared" si="8"/>
        <v>1.0259830618267316</v>
      </c>
      <c r="G78" s="171">
        <f t="shared" si="8"/>
        <v>0.97495287958115184</v>
      </c>
      <c r="H78" s="171">
        <f t="shared" si="8"/>
        <v>1.0531760854510734</v>
      </c>
      <c r="I78" s="171">
        <f>I76/I77</f>
        <v>1.6243215222296761</v>
      </c>
    </row>
    <row r="80" spans="2:9" x14ac:dyDescent="0.2">
      <c r="B80" s="168" t="s">
        <v>353</v>
      </c>
      <c r="C80" s="169">
        <f t="shared" ref="C80:H80" si="9">C78*C74*C70</f>
        <v>1.8652783544667671E-2</v>
      </c>
      <c r="D80" s="169">
        <f t="shared" si="9"/>
        <v>1.9347341310970819E-2</v>
      </c>
      <c r="E80" s="169">
        <f t="shared" si="9"/>
        <v>1.3202876340917127E-2</v>
      </c>
      <c r="F80" s="169">
        <f t="shared" si="9"/>
        <v>5.6188671097142574E-2</v>
      </c>
      <c r="G80" s="169">
        <f t="shared" si="9"/>
        <v>3.4178010471204189E-2</v>
      </c>
      <c r="H80" s="169">
        <f t="shared" si="9"/>
        <v>4.3439027973055211E-2</v>
      </c>
      <c r="I80" s="169">
        <f>I78*I74*I70</f>
        <v>5.0375068610111602E-2</v>
      </c>
    </row>
    <row r="82" spans="2:9" ht="16" x14ac:dyDescent="0.2">
      <c r="B82" s="348" t="s">
        <v>354</v>
      </c>
      <c r="C82" s="348"/>
      <c r="D82" s="348"/>
      <c r="E82" s="348"/>
      <c r="F82" s="348"/>
      <c r="G82" s="348"/>
      <c r="H82" s="348"/>
      <c r="I82" s="348"/>
    </row>
    <row r="83" spans="2:9" x14ac:dyDescent="0.2">
      <c r="C83" s="166">
        <f t="shared" ref="C83:H84" si="10">C67</f>
        <v>43190</v>
      </c>
      <c r="D83" s="166">
        <f t="shared" si="10"/>
        <v>43555</v>
      </c>
      <c r="E83" s="166">
        <f t="shared" si="10"/>
        <v>43921</v>
      </c>
      <c r="F83" s="166">
        <f t="shared" si="10"/>
        <v>44286</v>
      </c>
      <c r="G83" s="166">
        <f t="shared" si="10"/>
        <v>44651</v>
      </c>
      <c r="H83" s="166">
        <f t="shared" si="10"/>
        <v>45016</v>
      </c>
      <c r="I83" s="166">
        <f>I67</f>
        <v>45382</v>
      </c>
    </row>
    <row r="84" spans="2:9" x14ac:dyDescent="0.2">
      <c r="B84" t="s">
        <v>345</v>
      </c>
      <c r="C84" s="167">
        <f t="shared" si="10"/>
        <v>292</v>
      </c>
      <c r="D84" s="167">
        <f t="shared" si="10"/>
        <v>308</v>
      </c>
      <c r="E84" s="167">
        <f t="shared" si="10"/>
        <v>224</v>
      </c>
      <c r="F84" s="167">
        <f t="shared" si="10"/>
        <v>1171</v>
      </c>
      <c r="G84" s="167">
        <f t="shared" si="10"/>
        <v>816</v>
      </c>
      <c r="H84" s="167">
        <f t="shared" si="10"/>
        <v>1035</v>
      </c>
      <c r="I84" s="167">
        <f>I68</f>
        <v>826</v>
      </c>
    </row>
    <row r="85" spans="2:9" x14ac:dyDescent="0.2">
      <c r="B85" t="str">
        <f>B76</f>
        <v>Average Total Asset</v>
      </c>
      <c r="C85" s="167">
        <f t="shared" ref="C85:H85" si="11">C73</f>
        <v>21313</v>
      </c>
      <c r="D85" s="167">
        <f t="shared" si="11"/>
        <v>20951</v>
      </c>
      <c r="E85" s="167">
        <f t="shared" si="11"/>
        <v>20708</v>
      </c>
      <c r="F85" s="167">
        <f t="shared" si="11"/>
        <v>21382</v>
      </c>
      <c r="G85" s="167">
        <f t="shared" si="11"/>
        <v>23277</v>
      </c>
      <c r="H85" s="167">
        <f t="shared" si="11"/>
        <v>25093.5</v>
      </c>
      <c r="I85" s="167">
        <f>I73</f>
        <v>26634</v>
      </c>
    </row>
    <row r="86" spans="2:9" x14ac:dyDescent="0.2">
      <c r="B86" s="168" t="s">
        <v>354</v>
      </c>
      <c r="C86" s="169">
        <f>C84/C85</f>
        <v>1.3700558344672266E-2</v>
      </c>
      <c r="D86" s="169">
        <f t="shared" ref="D86:I86" si="12">D84/D85</f>
        <v>1.4700968927497494E-2</v>
      </c>
      <c r="E86" s="169">
        <f t="shared" si="12"/>
        <v>1.0817075526366621E-2</v>
      </c>
      <c r="F86" s="169">
        <f t="shared" si="12"/>
        <v>5.4765690767935644E-2</v>
      </c>
      <c r="G86" s="169">
        <f t="shared" si="12"/>
        <v>3.5056063925763631E-2</v>
      </c>
      <c r="H86" s="169">
        <f t="shared" si="12"/>
        <v>4.1245740928925814E-2</v>
      </c>
      <c r="I86" s="169">
        <f t="shared" si="12"/>
        <v>3.1012990913869491E-2</v>
      </c>
    </row>
    <row r="88" spans="2:9" ht="16" x14ac:dyDescent="0.2">
      <c r="B88" s="348" t="s">
        <v>355</v>
      </c>
      <c r="C88" s="348"/>
      <c r="D88" s="348"/>
      <c r="E88" s="348"/>
      <c r="F88" s="348"/>
      <c r="G88" s="348"/>
      <c r="H88" s="348"/>
      <c r="I88" s="348"/>
    </row>
    <row r="89" spans="2:9" x14ac:dyDescent="0.2">
      <c r="C89" s="166">
        <f>C83</f>
        <v>43190</v>
      </c>
      <c r="D89" s="166">
        <f t="shared" ref="D89:I89" si="13">D83</f>
        <v>43555</v>
      </c>
      <c r="E89" s="166">
        <f t="shared" si="13"/>
        <v>43921</v>
      </c>
      <c r="F89" s="166">
        <f t="shared" si="13"/>
        <v>44286</v>
      </c>
      <c r="G89" s="166">
        <f t="shared" si="13"/>
        <v>44651</v>
      </c>
      <c r="H89" s="166">
        <f t="shared" si="13"/>
        <v>45016</v>
      </c>
      <c r="I89" s="166">
        <f t="shared" si="13"/>
        <v>45382</v>
      </c>
    </row>
    <row r="90" spans="2:9" x14ac:dyDescent="0.2">
      <c r="B90" t="str">
        <f>B84</f>
        <v>Net Profit</v>
      </c>
      <c r="C90" s="167">
        <f t="shared" ref="C90:H90" si="14">C84</f>
        <v>292</v>
      </c>
      <c r="D90" s="167">
        <f t="shared" si="14"/>
        <v>308</v>
      </c>
      <c r="E90" s="167">
        <f t="shared" si="14"/>
        <v>224</v>
      </c>
      <c r="F90" s="167">
        <f t="shared" si="14"/>
        <v>1171</v>
      </c>
      <c r="G90" s="167">
        <f t="shared" si="14"/>
        <v>816</v>
      </c>
      <c r="H90" s="167">
        <f t="shared" si="14"/>
        <v>1035</v>
      </c>
      <c r="I90" s="167">
        <f>I84</f>
        <v>826</v>
      </c>
    </row>
    <row r="91" spans="2:9" x14ac:dyDescent="0.2">
      <c r="B91" t="s">
        <v>301</v>
      </c>
      <c r="C91" s="167">
        <f t="shared" ref="C91:H91" si="15">C72</f>
        <v>8579</v>
      </c>
      <c r="D91" s="167">
        <f t="shared" si="15"/>
        <v>9484</v>
      </c>
      <c r="E91" s="167">
        <f t="shared" si="15"/>
        <v>9674</v>
      </c>
      <c r="F91" s="167">
        <f t="shared" si="15"/>
        <v>10110</v>
      </c>
      <c r="G91" s="167">
        <f t="shared" si="15"/>
        <v>11286</v>
      </c>
      <c r="H91" s="167">
        <f t="shared" si="15"/>
        <v>13552</v>
      </c>
      <c r="I91" s="167">
        <f>I72</f>
        <v>14691</v>
      </c>
    </row>
    <row r="92" spans="2:9" x14ac:dyDescent="0.2">
      <c r="B92" s="168" t="s">
        <v>349</v>
      </c>
      <c r="C92" s="169">
        <f t="shared" ref="C92:H92" si="16">C90/C91</f>
        <v>3.403660100244784E-2</v>
      </c>
      <c r="D92" s="169">
        <f t="shared" si="16"/>
        <v>3.247574862927035E-2</v>
      </c>
      <c r="E92" s="169">
        <f t="shared" si="16"/>
        <v>2.3154848046309694E-2</v>
      </c>
      <c r="F92" s="169">
        <f t="shared" si="16"/>
        <v>0.11582591493570722</v>
      </c>
      <c r="G92" s="169">
        <f t="shared" si="16"/>
        <v>7.2301967038809145E-2</v>
      </c>
      <c r="H92" s="169">
        <f t="shared" si="16"/>
        <v>7.6372491145218421E-2</v>
      </c>
      <c r="I92" s="169">
        <f>I90/I91</f>
        <v>5.6224899598393573E-2</v>
      </c>
    </row>
    <row r="94" spans="2:9" x14ac:dyDescent="0.2">
      <c r="B94" t="s">
        <v>301</v>
      </c>
      <c r="C94" s="167">
        <f t="shared" ref="C94:H94" si="17">C91</f>
        <v>8579</v>
      </c>
      <c r="D94" s="167">
        <f t="shared" si="17"/>
        <v>9484</v>
      </c>
      <c r="E94" s="167">
        <f t="shared" si="17"/>
        <v>9674</v>
      </c>
      <c r="F94" s="167">
        <f t="shared" si="17"/>
        <v>10110</v>
      </c>
      <c r="G94" s="167">
        <f t="shared" si="17"/>
        <v>11286</v>
      </c>
      <c r="H94" s="167">
        <f t="shared" si="17"/>
        <v>13552</v>
      </c>
      <c r="I94" s="167">
        <f>I91</f>
        <v>14691</v>
      </c>
    </row>
    <row r="95" spans="2:9" x14ac:dyDescent="0.2">
      <c r="B95" t="s">
        <v>350</v>
      </c>
      <c r="C95" s="167">
        <f t="shared" ref="C95:H95" si="18">C85</f>
        <v>21313</v>
      </c>
      <c r="D95" s="167">
        <f t="shared" si="18"/>
        <v>20951</v>
      </c>
      <c r="E95" s="167">
        <f t="shared" si="18"/>
        <v>20708</v>
      </c>
      <c r="F95" s="167">
        <f t="shared" si="18"/>
        <v>21382</v>
      </c>
      <c r="G95" s="167">
        <f t="shared" si="18"/>
        <v>23277</v>
      </c>
      <c r="H95" s="167">
        <f t="shared" si="18"/>
        <v>25093.5</v>
      </c>
      <c r="I95" s="167">
        <f>I85</f>
        <v>26634</v>
      </c>
    </row>
    <row r="96" spans="2:9" x14ac:dyDescent="0.2">
      <c r="B96" s="168" t="s">
        <v>351</v>
      </c>
      <c r="C96" s="170">
        <f t="shared" ref="C96:H96" si="19">C94/C95</f>
        <v>0.40252428095528553</v>
      </c>
      <c r="D96" s="170">
        <f t="shared" si="19"/>
        <v>0.45267528996229295</v>
      </c>
      <c r="E96" s="170">
        <f t="shared" si="19"/>
        <v>0.46716244929495848</v>
      </c>
      <c r="F96" s="170">
        <f t="shared" si="19"/>
        <v>0.47282761201010193</v>
      </c>
      <c r="G96" s="170">
        <f t="shared" si="19"/>
        <v>0.48485629591442198</v>
      </c>
      <c r="H96" s="170">
        <f t="shared" si="19"/>
        <v>0.54006017494570302</v>
      </c>
      <c r="I96" s="170">
        <f>I94/I95</f>
        <v>0.55158819553953597</v>
      </c>
    </row>
    <row r="98" spans="2:9" x14ac:dyDescent="0.2">
      <c r="B98" s="168" t="s">
        <v>356</v>
      </c>
      <c r="C98" s="169">
        <f>C96*C92</f>
        <v>1.3700558344672268E-2</v>
      </c>
      <c r="D98" s="169">
        <f t="shared" ref="D98:I98" si="20">D96*D92</f>
        <v>1.4700968927497494E-2</v>
      </c>
      <c r="E98" s="169">
        <f t="shared" si="20"/>
        <v>1.0817075526366621E-2</v>
      </c>
      <c r="F98" s="169">
        <f t="shared" si="20"/>
        <v>5.4765690767935644E-2</v>
      </c>
      <c r="G98" s="169">
        <f t="shared" si="20"/>
        <v>3.5056063925763631E-2</v>
      </c>
      <c r="H98" s="169">
        <f t="shared" si="20"/>
        <v>4.1245740928925814E-2</v>
      </c>
      <c r="I98" s="169">
        <f t="shared" si="20"/>
        <v>3.1012990913869491E-2</v>
      </c>
    </row>
    <row r="113" spans="2:9" ht="11.25" customHeight="1" x14ac:dyDescent="0.2">
      <c r="B113" s="264"/>
      <c r="C113" s="264"/>
      <c r="D113" s="264"/>
      <c r="E113" s="264"/>
      <c r="F113" s="264"/>
      <c r="G113" s="264"/>
      <c r="H113" s="264"/>
      <c r="I113" s="264"/>
    </row>
  </sheetData>
  <mergeCells count="5">
    <mergeCell ref="B9:I12"/>
    <mergeCell ref="B60:I60"/>
    <mergeCell ref="B66:I66"/>
    <mergeCell ref="B82:I82"/>
    <mergeCell ref="B88:I88"/>
  </mergeCells>
  <dataValidations count="7">
    <dataValidation type="list" allowBlank="1" showInputMessage="1" sqref="V46:V49" xr:uid="{D5876292-8BD0-7E45-8843-93BD85EB0AF2}">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R45" xr:uid="{17C5B546-1F48-6146-ADEE-3067D319CDC9}"/>
    <dataValidation allowBlank="1" showInputMessage="1" showErrorMessage="1" promptTitle="Process Step Description" prompt="Enter text for the process step that will appear in the shape." sqref="S45" xr:uid="{8A5CBEFF-B6A6-E646-B822-49DAFB4C0BD0}"/>
    <dataValidation allowBlank="1" showInputMessage="1" showErrorMessage="1" promptTitle="Next Step ID" prompt="Enter the process step ID for the next step. Use commas to separate multiple next steps, such as &quot;P600,P700&quot;." sqref="T45" xr:uid="{AB6602B7-9EA8-4C4A-AC6E-5E5F9A74697C}"/>
    <dataValidation allowBlank="1" showInputMessage="1" showErrorMessage="1" promptTitle="Connector Label" prompt="If desired, label the connector to the next step. Use commas to separate multiple next steps, such as &quot;Yes,No&quot;." sqref="U45" xr:uid="{ABAF8C95-D0F6-114D-9B7F-8CD16C09FCE7}"/>
    <dataValidation allowBlank="1" showInputMessage="1" showErrorMessage="1" promptTitle="Shape Type" prompt="Enter the type of shape you'd like each process step to use." sqref="V45" xr:uid="{0C860B68-8274-6A4C-9C70-23E2C5224AB4}"/>
    <dataValidation allowBlank="1" showInputMessage="1" showErrorMessage="1" promptTitle="Alt Text" prompt="Alt Text helps people with visual impairments understand your diagram. Describe each process step." sqref="W45" xr:uid="{2E05E06D-0EC7-B947-94C0-61C46C2F3AF4}"/>
  </dataValidations>
  <pageMargins left="0.7" right="0.7" top="0.75" bottom="0.75" header="0.3" footer="0.3"/>
  <pageSetup paperSize="9" scale="72" orientation="portrait" horizontalDpi="0" verticalDpi="0"/>
  <rowBreaks count="1" manualBreakCount="1">
    <brk id="51" max="16383" man="1"/>
  </rowBreaks>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EB913-A2E1-3142-8F34-2C787BAC9975}">
  <sheetPr codeName="Sheet9"/>
  <dimension ref="B1:I95"/>
  <sheetViews>
    <sheetView showGridLines="0" topLeftCell="A46" zoomScale="81" workbookViewId="0">
      <selection activeCell="E91" sqref="E91"/>
    </sheetView>
  </sheetViews>
  <sheetFormatPr baseColWidth="10" defaultColWidth="8.83203125" defaultRowHeight="15" x14ac:dyDescent="0.2"/>
  <cols>
    <col min="1" max="1" width="1.83203125" customWidth="1"/>
    <col min="2" max="2" width="35.6640625" customWidth="1"/>
    <col min="3" max="3" width="9.5" bestFit="1" customWidth="1"/>
    <col min="4" max="9" width="10.5" bestFit="1" customWidth="1"/>
  </cols>
  <sheetData>
    <row r="1" spans="2:9" ht="10.5" customHeight="1" x14ac:dyDescent="0.2">
      <c r="B1" s="264"/>
      <c r="C1" s="264"/>
      <c r="D1" s="264"/>
      <c r="E1" s="264"/>
      <c r="F1" s="264"/>
      <c r="G1" s="264"/>
      <c r="H1" s="264"/>
      <c r="I1" s="264"/>
    </row>
    <row r="3" spans="2:9" ht="26.25" customHeight="1" x14ac:dyDescent="0.35">
      <c r="B3" s="266" t="str">
        <f>'Data Sheet'!B1</f>
        <v>DALMIA BHARAT LTD</v>
      </c>
    </row>
    <row r="4" spans="2:9" x14ac:dyDescent="0.2">
      <c r="B4" s="11" t="str">
        <f>CONCATENATE("  ","(",VLOOKUP(B3,'List of stocks'!B2:E5442,3,1)," | ","BSE Code: ",VLOOKUP(B3,'List of stocks'!B2:E5442,2,1),")")</f>
        <v xml:space="preserve">  (DALBHARAT | BSE Code: 542216)</v>
      </c>
    </row>
    <row r="5" spans="2:9" ht="21.75" customHeight="1" x14ac:dyDescent="0.25">
      <c r="B5" s="173" t="str">
        <f>CONCATENATE("  ","INR "&amp;'Data Sheet'!B8)</f>
        <v xml:space="preserve">  INR 1818.6</v>
      </c>
    </row>
    <row r="6" spans="2:9" x14ac:dyDescent="0.2">
      <c r="B6" s="11" t="s">
        <v>9101</v>
      </c>
    </row>
    <row r="7" spans="2:9" ht="15" customHeight="1" thickBot="1" x14ac:dyDescent="0.25">
      <c r="B7" s="164"/>
      <c r="C7" s="164"/>
      <c r="D7" s="164"/>
      <c r="E7" s="164"/>
      <c r="F7" s="164"/>
      <c r="G7" s="164"/>
      <c r="H7" s="164"/>
      <c r="I7" s="164"/>
    </row>
    <row r="8" spans="2:9" ht="29.25" customHeight="1" x14ac:dyDescent="0.3">
      <c r="B8" s="349" t="s">
        <v>8583</v>
      </c>
      <c r="C8" s="350"/>
      <c r="D8" s="350"/>
      <c r="E8" s="350"/>
      <c r="F8" s="350"/>
      <c r="G8" s="350"/>
      <c r="H8" s="350"/>
      <c r="I8" s="350"/>
    </row>
    <row r="9" spans="2:9" x14ac:dyDescent="0.2">
      <c r="B9" s="347" t="s">
        <v>9130</v>
      </c>
      <c r="C9" s="347"/>
      <c r="D9" s="347"/>
      <c r="E9" s="347"/>
      <c r="F9" s="347"/>
      <c r="G9" s="347"/>
      <c r="H9" s="347"/>
      <c r="I9" s="347"/>
    </row>
    <row r="10" spans="2:9" x14ac:dyDescent="0.2">
      <c r="B10" s="347"/>
      <c r="C10" s="347"/>
      <c r="D10" s="347"/>
      <c r="E10" s="347"/>
      <c r="F10" s="347"/>
      <c r="G10" s="347"/>
      <c r="H10" s="347"/>
      <c r="I10" s="347"/>
    </row>
    <row r="11" spans="2:9" x14ac:dyDescent="0.2">
      <c r="B11" s="347"/>
      <c r="C11" s="347"/>
      <c r="D11" s="347"/>
      <c r="E11" s="347"/>
      <c r="F11" s="347"/>
      <c r="G11" s="347"/>
      <c r="H11" s="347"/>
      <c r="I11" s="347"/>
    </row>
    <row r="12" spans="2:9" ht="44.25" customHeight="1" x14ac:dyDescent="0.2">
      <c r="B12" s="347"/>
      <c r="C12" s="347"/>
      <c r="D12" s="347"/>
      <c r="E12" s="347"/>
      <c r="F12" s="347"/>
      <c r="G12" s="347"/>
      <c r="H12" s="347"/>
      <c r="I12" s="347"/>
    </row>
    <row r="13" spans="2:9" ht="4.5" customHeight="1" x14ac:dyDescent="0.2">
      <c r="B13" s="165"/>
      <c r="C13" s="165"/>
      <c r="D13" s="165"/>
      <c r="E13" s="165"/>
      <c r="F13" s="165"/>
      <c r="G13" s="165"/>
      <c r="H13" s="165"/>
      <c r="I13" s="165"/>
    </row>
    <row r="14" spans="2:9" ht="21.75" customHeight="1" x14ac:dyDescent="0.25">
      <c r="B14" s="265" t="s">
        <v>343</v>
      </c>
      <c r="C14" s="165"/>
      <c r="D14" s="165"/>
      <c r="E14" s="165"/>
      <c r="F14" s="165"/>
      <c r="G14" s="165"/>
      <c r="H14" s="165"/>
      <c r="I14" s="165"/>
    </row>
    <row r="15" spans="2:9" ht="6" customHeight="1" x14ac:dyDescent="0.2">
      <c r="B15" s="165"/>
      <c r="C15" s="165"/>
      <c r="D15" s="165"/>
      <c r="E15" s="165"/>
      <c r="F15" s="165"/>
      <c r="G15" s="165"/>
      <c r="H15" s="165"/>
      <c r="I15" s="165"/>
    </row>
    <row r="16" spans="2:9" x14ac:dyDescent="0.2">
      <c r="B16" s="165"/>
      <c r="C16" s="165"/>
      <c r="D16" s="165"/>
      <c r="E16" s="165"/>
      <c r="F16" s="165"/>
      <c r="G16" s="165"/>
      <c r="H16" s="165"/>
      <c r="I16" s="165"/>
    </row>
    <row r="53" spans="2:9" ht="28.5" customHeight="1" x14ac:dyDescent="0.2"/>
    <row r="54" spans="2:9" ht="11.25" customHeight="1" x14ac:dyDescent="0.2">
      <c r="B54" s="268"/>
      <c r="C54" s="268"/>
      <c r="D54" s="268"/>
      <c r="E54" s="268"/>
      <c r="F54" s="268"/>
      <c r="G54" s="268"/>
      <c r="H54" s="268"/>
      <c r="I54" s="268"/>
    </row>
    <row r="55" spans="2:9" ht="1.5" customHeight="1" x14ac:dyDescent="0.2">
      <c r="B55" s="268"/>
      <c r="C55" s="268"/>
      <c r="D55" s="268"/>
      <c r="E55" s="268"/>
      <c r="F55" s="268"/>
      <c r="G55" s="268"/>
      <c r="H55" s="268"/>
      <c r="I55" s="268"/>
    </row>
    <row r="56" spans="2:9" ht="11.25" customHeight="1" x14ac:dyDescent="0.2">
      <c r="B56" s="268"/>
      <c r="C56" s="268"/>
      <c r="D56" s="268"/>
      <c r="E56" s="268"/>
      <c r="F56" s="268"/>
      <c r="G56" s="268"/>
      <c r="H56" s="268"/>
      <c r="I56" s="268"/>
    </row>
    <row r="60" spans="2:9" ht="16" x14ac:dyDescent="0.2">
      <c r="B60" s="348" t="s">
        <v>8584</v>
      </c>
      <c r="C60" s="348"/>
      <c r="D60" s="348"/>
      <c r="E60" s="348"/>
      <c r="F60" s="348"/>
      <c r="G60" s="348"/>
      <c r="H60" s="348"/>
      <c r="I60" s="348"/>
    </row>
    <row r="61" spans="2:9" x14ac:dyDescent="0.2">
      <c r="C61" s="166">
        <f>Hitoricalfs!D3</f>
        <v>43190</v>
      </c>
      <c r="D61" s="166">
        <f>Hitoricalfs!E3</f>
        <v>43555</v>
      </c>
      <c r="E61" s="166">
        <f>Hitoricalfs!F3</f>
        <v>43921</v>
      </c>
      <c r="F61" s="166">
        <f>Hitoricalfs!G3</f>
        <v>44286</v>
      </c>
      <c r="G61" s="166">
        <f>Hitoricalfs!H3</f>
        <v>44651</v>
      </c>
      <c r="H61" s="166">
        <f>Hitoricalfs!I3</f>
        <v>45016</v>
      </c>
      <c r="I61" s="166">
        <f>Hitoricalfs!J3</f>
        <v>45382</v>
      </c>
    </row>
    <row r="62" spans="2:9" x14ac:dyDescent="0.2">
      <c r="B62" t="s">
        <v>8585</v>
      </c>
      <c r="C62" s="167">
        <f>'Data Sheet'!E67-'Data Sheet'!E62</f>
        <v>-109</v>
      </c>
      <c r="D62" s="167">
        <f>'Data Sheet'!F67-'Data Sheet'!F62</f>
        <v>5</v>
      </c>
      <c r="E62" s="167">
        <f>'Data Sheet'!G67-'Data Sheet'!G62</f>
        <v>-501</v>
      </c>
      <c r="F62" s="167">
        <f>'Data Sheet'!H67-'Data Sheet'!H62</f>
        <v>-2016</v>
      </c>
      <c r="G62" s="167">
        <f>'Data Sheet'!I67-'Data Sheet'!I62</f>
        <v>-1648</v>
      </c>
      <c r="H62" s="167">
        <f>'Data Sheet'!J67-'Data Sheet'!J62</f>
        <v>-696</v>
      </c>
      <c r="I62" s="167">
        <f>'Data Sheet'!K67-'Data Sheet'!K62</f>
        <v>-1387</v>
      </c>
    </row>
    <row r="63" spans="2:9" x14ac:dyDescent="0.2">
      <c r="B63" t="s">
        <v>87</v>
      </c>
      <c r="C63" s="167">
        <f>'Data Sheet'!E63</f>
        <v>21364</v>
      </c>
      <c r="D63" s="167">
        <f>'Data Sheet'!F63</f>
        <v>20538</v>
      </c>
      <c r="E63" s="167">
        <f>'Data Sheet'!G63</f>
        <v>20878</v>
      </c>
      <c r="F63" s="167">
        <f>'Data Sheet'!H63</f>
        <v>21886</v>
      </c>
      <c r="G63" s="167">
        <f>'Data Sheet'!I63</f>
        <v>24668</v>
      </c>
      <c r="H63" s="167">
        <f>'Data Sheet'!J63</f>
        <v>25519</v>
      </c>
      <c r="I63" s="167">
        <f>'Data Sheet'!K63</f>
        <v>27712</v>
      </c>
    </row>
    <row r="64" spans="2:9" x14ac:dyDescent="0.2">
      <c r="B64" s="168" t="s">
        <v>8586</v>
      </c>
      <c r="C64" s="169">
        <f>C62/C63</f>
        <v>-5.1020408163265302E-3</v>
      </c>
      <c r="D64" s="169">
        <f t="shared" ref="D64:I64" si="0">D62/D63</f>
        <v>2.4345116369656246E-4</v>
      </c>
      <c r="E64" s="169">
        <f t="shared" si="0"/>
        <v>-2.3996551393811669E-2</v>
      </c>
      <c r="F64" s="169">
        <f t="shared" si="0"/>
        <v>-9.2113679978068172E-2</v>
      </c>
      <c r="G64" s="169">
        <f t="shared" si="0"/>
        <v>-6.6807199610831841E-2</v>
      </c>
      <c r="H64" s="169">
        <f t="shared" si="0"/>
        <v>-2.7273795995140876E-2</v>
      </c>
      <c r="I64" s="169">
        <f t="shared" si="0"/>
        <v>-5.0050519630484985E-2</v>
      </c>
    </row>
    <row r="66" spans="2:9" ht="16" x14ac:dyDescent="0.2">
      <c r="B66" s="348" t="s">
        <v>8587</v>
      </c>
      <c r="C66" s="348"/>
      <c r="D66" s="348"/>
      <c r="E66" s="348"/>
      <c r="F66" s="348"/>
      <c r="G66" s="348"/>
      <c r="H66" s="348"/>
      <c r="I66" s="348"/>
    </row>
    <row r="67" spans="2:9" x14ac:dyDescent="0.2">
      <c r="C67" s="166">
        <f>C61</f>
        <v>43190</v>
      </c>
      <c r="D67" s="166">
        <f t="shared" ref="D67:I67" si="1">D61</f>
        <v>43555</v>
      </c>
      <c r="E67" s="166">
        <f t="shared" si="1"/>
        <v>43921</v>
      </c>
      <c r="F67" s="166">
        <f t="shared" si="1"/>
        <v>44286</v>
      </c>
      <c r="G67" s="166">
        <f t="shared" si="1"/>
        <v>44651</v>
      </c>
      <c r="H67" s="166">
        <f t="shared" si="1"/>
        <v>45016</v>
      </c>
      <c r="I67" s="166">
        <f t="shared" si="1"/>
        <v>45382</v>
      </c>
    </row>
    <row r="68" spans="2:9" x14ac:dyDescent="0.2">
      <c r="B68" t="s">
        <v>8588</v>
      </c>
      <c r="C68" s="167">
        <f>Hitoricalfs!D36*Hitoricalfs!D38*Hitoricalfs!D45</f>
        <v>0</v>
      </c>
      <c r="D68" s="167">
        <f>Hitoricalfs!E36*Hitoricalfs!E38*Hitoricalfs!E45</f>
        <v>75</v>
      </c>
      <c r="E68" s="167">
        <f>Hitoricalfs!F36*Hitoricalfs!F38*Hitoricalfs!F45</f>
        <v>-18.000000000000007</v>
      </c>
      <c r="F68" s="167">
        <f>Hitoricalfs!G36*Hitoricalfs!G38*Hitoricalfs!G45</f>
        <v>1014.4000000000001</v>
      </c>
      <c r="G68" s="167">
        <f>Hitoricalfs!H36*Hitoricalfs!H38*Hitoricalfs!H45</f>
        <v>507.5</v>
      </c>
      <c r="H68" s="167">
        <f>Hitoricalfs!I36*Hitoricalfs!I38*Hitoricalfs!I45</f>
        <v>380.5</v>
      </c>
      <c r="I68" s="167">
        <f>Hitoricalfs!J36*Hitoricalfs!J38*Hitoricalfs!J45</f>
        <v>368</v>
      </c>
    </row>
    <row r="69" spans="2:9" x14ac:dyDescent="0.2">
      <c r="B69" t="s">
        <v>87</v>
      </c>
      <c r="C69" s="167">
        <f>C$63</f>
        <v>21364</v>
      </c>
      <c r="D69" s="167">
        <f t="shared" ref="D69:I69" si="2">D$63</f>
        <v>20538</v>
      </c>
      <c r="E69" s="167">
        <f t="shared" si="2"/>
        <v>20878</v>
      </c>
      <c r="F69" s="167">
        <f t="shared" si="2"/>
        <v>21886</v>
      </c>
      <c r="G69" s="167">
        <f t="shared" si="2"/>
        <v>24668</v>
      </c>
      <c r="H69" s="167">
        <f t="shared" si="2"/>
        <v>25519</v>
      </c>
      <c r="I69" s="167">
        <f t="shared" si="2"/>
        <v>27712</v>
      </c>
    </row>
    <row r="70" spans="2:9" x14ac:dyDescent="0.2">
      <c r="B70" s="168" t="s">
        <v>8589</v>
      </c>
      <c r="C70" s="169">
        <f t="shared" ref="C70:H70" si="3">C68/C69</f>
        <v>0</v>
      </c>
      <c r="D70" s="169">
        <f t="shared" si="3"/>
        <v>3.651767455448437E-3</v>
      </c>
      <c r="E70" s="169">
        <f t="shared" si="3"/>
        <v>-8.6215154708305423E-4</v>
      </c>
      <c r="F70" s="169">
        <f t="shared" si="3"/>
        <v>4.6349264369916848E-2</v>
      </c>
      <c r="G70" s="169">
        <f t="shared" si="3"/>
        <v>2.0573212258796821E-2</v>
      </c>
      <c r="H70" s="169">
        <f t="shared" si="3"/>
        <v>1.491045887378032E-2</v>
      </c>
      <c r="I70" s="169">
        <f>I68/I69</f>
        <v>1.3279445727482679E-2</v>
      </c>
    </row>
    <row r="72" spans="2:9" ht="16" x14ac:dyDescent="0.2">
      <c r="B72" s="348" t="s">
        <v>8590</v>
      </c>
      <c r="C72" s="348"/>
      <c r="D72" s="348"/>
      <c r="E72" s="348"/>
      <c r="F72" s="348"/>
      <c r="G72" s="348"/>
      <c r="H72" s="348"/>
      <c r="I72" s="348"/>
    </row>
    <row r="73" spans="2:9" x14ac:dyDescent="0.2">
      <c r="B73" t="s">
        <v>241</v>
      </c>
      <c r="C73" s="167">
        <f>Hitoricalfs!D27+Hitoricalfs!D21</f>
        <v>823</v>
      </c>
      <c r="D73" s="167">
        <f>Hitoricalfs!E27+Hitoricalfs!E21</f>
        <v>646</v>
      </c>
      <c r="E73" s="167">
        <f>Hitoricalfs!F27+Hitoricalfs!F21</f>
        <v>555</v>
      </c>
      <c r="F73" s="167">
        <f>Hitoricalfs!G27+Hitoricalfs!G21</f>
        <v>1520</v>
      </c>
      <c r="G73" s="167">
        <f>Hitoricalfs!H27+Hitoricalfs!H21</f>
        <v>1191</v>
      </c>
      <c r="H73" s="167">
        <f>Hitoricalfs!I27+Hitoricalfs!I21</f>
        <v>1023</v>
      </c>
      <c r="I73" s="167">
        <f>Hitoricalfs!J27+Hitoricalfs!J21</f>
        <v>1141</v>
      </c>
    </row>
    <row r="74" spans="2:9" x14ac:dyDescent="0.2">
      <c r="B74" t="s">
        <v>87</v>
      </c>
      <c r="C74" s="167">
        <f>C$63</f>
        <v>21364</v>
      </c>
      <c r="D74" s="167">
        <f t="shared" ref="D74:I74" si="4">D$63</f>
        <v>20538</v>
      </c>
      <c r="E74" s="167">
        <f t="shared" si="4"/>
        <v>20878</v>
      </c>
      <c r="F74" s="167">
        <f t="shared" si="4"/>
        <v>21886</v>
      </c>
      <c r="G74" s="167">
        <f t="shared" si="4"/>
        <v>24668</v>
      </c>
      <c r="H74" s="167">
        <f t="shared" si="4"/>
        <v>25519</v>
      </c>
      <c r="I74" s="167">
        <f t="shared" si="4"/>
        <v>27712</v>
      </c>
    </row>
    <row r="75" spans="2:9" x14ac:dyDescent="0.2">
      <c r="B75" s="168" t="s">
        <v>8591</v>
      </c>
      <c r="C75" s="169">
        <f t="shared" ref="C75:H75" si="5">C73/C74</f>
        <v>3.8522748548960865E-2</v>
      </c>
      <c r="D75" s="169">
        <f t="shared" si="5"/>
        <v>3.1453890349595871E-2</v>
      </c>
      <c r="E75" s="169">
        <f t="shared" si="5"/>
        <v>2.6583006035060829E-2</v>
      </c>
      <c r="F75" s="169">
        <f t="shared" si="5"/>
        <v>6.9450790459654577E-2</v>
      </c>
      <c r="G75" s="169">
        <f t="shared" si="5"/>
        <v>4.8281173990595103E-2</v>
      </c>
      <c r="H75" s="169">
        <f t="shared" si="5"/>
        <v>4.0087777734237232E-2</v>
      </c>
      <c r="I75" s="169">
        <f>I73/I74</f>
        <v>4.117349884526559E-2</v>
      </c>
    </row>
    <row r="77" spans="2:9" ht="16" x14ac:dyDescent="0.2">
      <c r="B77" s="348" t="s">
        <v>8592</v>
      </c>
      <c r="C77" s="348"/>
      <c r="D77" s="348"/>
      <c r="E77" s="348"/>
      <c r="F77" s="348"/>
      <c r="G77" s="348"/>
      <c r="H77" s="348"/>
      <c r="I77" s="348"/>
    </row>
    <row r="78" spans="2:9" x14ac:dyDescent="0.2">
      <c r="B78" t="s">
        <v>185</v>
      </c>
      <c r="C78" s="167">
        <f>'Data Sheet'!E72*'Data Sheet'!E99/10000000</f>
        <v>0</v>
      </c>
      <c r="D78" s="167">
        <f>'Data Sheet'!F72*'Data Sheet'!F99/10000000</f>
        <v>19093.248819349999</v>
      </c>
      <c r="E78" s="167">
        <f>'Data Sheet'!G72*'Data Sheet'!G99/10000000</f>
        <v>9466.5466101800012</v>
      </c>
      <c r="F78" s="167">
        <f>'Data Sheet'!H72*'Data Sheet'!H99/10000000</f>
        <v>29732.972815699999</v>
      </c>
      <c r="G78" s="167">
        <f>'Data Sheet'!I72*'Data Sheet'!I99/10000000</f>
        <v>28022.858733879999</v>
      </c>
      <c r="H78" s="167">
        <f>'Data Sheet'!J72*'Data Sheet'!J99/10000000</f>
        <v>36878.839063225001</v>
      </c>
      <c r="I78" s="167">
        <f>'Data Sheet'!K72*'Data Sheet'!K99/10000000</f>
        <v>36424.562766235002</v>
      </c>
    </row>
    <row r="79" spans="2:9" x14ac:dyDescent="0.2">
      <c r="B79" t="s">
        <v>8593</v>
      </c>
      <c r="C79" s="167">
        <f>'Data Sheet'!E61</f>
        <v>7266</v>
      </c>
      <c r="D79" s="167">
        <f>'Data Sheet'!F61</f>
        <v>5883</v>
      </c>
      <c r="E79" s="167">
        <f>'Data Sheet'!G61</f>
        <v>6049</v>
      </c>
      <c r="F79" s="167">
        <f>'Data Sheet'!H61</f>
        <v>3839</v>
      </c>
      <c r="G79" s="167">
        <f>'Data Sheet'!I61</f>
        <v>3176</v>
      </c>
      <c r="H79" s="167">
        <f>'Data Sheet'!J61</f>
        <v>3855</v>
      </c>
      <c r="I79" s="167">
        <f>'Data Sheet'!K61</f>
        <v>4805</v>
      </c>
    </row>
    <row r="80" spans="2:9" x14ac:dyDescent="0.2">
      <c r="B80" s="168" t="s">
        <v>8594</v>
      </c>
      <c r="C80" s="169">
        <f t="shared" ref="C80:H80" si="6">C78/C79</f>
        <v>0</v>
      </c>
      <c r="D80" s="169">
        <f t="shared" si="6"/>
        <v>3.2454952948070712</v>
      </c>
      <c r="E80" s="169">
        <f t="shared" si="6"/>
        <v>1.5649771218680775</v>
      </c>
      <c r="F80" s="169">
        <f t="shared" si="6"/>
        <v>7.7449785922636103</v>
      </c>
      <c r="G80" s="169">
        <f t="shared" si="6"/>
        <v>8.8233182411460955</v>
      </c>
      <c r="H80" s="169">
        <f t="shared" si="6"/>
        <v>9.5664952174383924</v>
      </c>
      <c r="I80" s="169">
        <f>I78/I79</f>
        <v>7.5805541657096773</v>
      </c>
    </row>
    <row r="82" spans="2:9" ht="16" x14ac:dyDescent="0.2">
      <c r="B82" s="348" t="s">
        <v>8595</v>
      </c>
      <c r="C82" s="348"/>
      <c r="D82" s="348"/>
      <c r="E82" s="348"/>
      <c r="F82" s="348"/>
      <c r="G82" s="348"/>
      <c r="H82" s="348"/>
      <c r="I82" s="348"/>
    </row>
    <row r="83" spans="2:9" x14ac:dyDescent="0.2">
      <c r="C83" s="166">
        <f t="shared" ref="C83:I83" si="7">C67</f>
        <v>43190</v>
      </c>
      <c r="D83" s="166">
        <f t="shared" si="7"/>
        <v>43555</v>
      </c>
      <c r="E83" s="166">
        <f t="shared" si="7"/>
        <v>43921</v>
      </c>
      <c r="F83" s="166">
        <f t="shared" si="7"/>
        <v>44286</v>
      </c>
      <c r="G83" s="166">
        <f t="shared" si="7"/>
        <v>44651</v>
      </c>
      <c r="H83" s="166">
        <f t="shared" si="7"/>
        <v>45016</v>
      </c>
      <c r="I83" s="166">
        <f t="shared" si="7"/>
        <v>45382</v>
      </c>
    </row>
    <row r="84" spans="2:9" x14ac:dyDescent="0.2">
      <c r="B84" t="s">
        <v>8596</v>
      </c>
      <c r="C84" s="167">
        <f>'Data Sheet'!E17</f>
        <v>8579</v>
      </c>
      <c r="D84" s="167">
        <f>'Data Sheet'!F17</f>
        <v>9484</v>
      </c>
      <c r="E84" s="167">
        <f>'Data Sheet'!G17</f>
        <v>9674</v>
      </c>
      <c r="F84" s="167">
        <f>'Data Sheet'!H17</f>
        <v>10110</v>
      </c>
      <c r="G84" s="167">
        <f>'Data Sheet'!I17</f>
        <v>11286</v>
      </c>
      <c r="H84" s="167">
        <f>'Data Sheet'!J17</f>
        <v>13552</v>
      </c>
      <c r="I84" s="167">
        <f>'Data Sheet'!K17</f>
        <v>14691</v>
      </c>
    </row>
    <row r="85" spans="2:9" x14ac:dyDescent="0.2">
      <c r="B85" t="s">
        <v>87</v>
      </c>
      <c r="C85" s="167">
        <f>C74</f>
        <v>21364</v>
      </c>
      <c r="D85" s="167">
        <f t="shared" ref="D85:I85" si="8">D74</f>
        <v>20538</v>
      </c>
      <c r="E85" s="167">
        <f t="shared" si="8"/>
        <v>20878</v>
      </c>
      <c r="F85" s="167">
        <f t="shared" si="8"/>
        <v>21886</v>
      </c>
      <c r="G85" s="167">
        <f t="shared" si="8"/>
        <v>24668</v>
      </c>
      <c r="H85" s="167">
        <f t="shared" si="8"/>
        <v>25519</v>
      </c>
      <c r="I85" s="167">
        <f t="shared" si="8"/>
        <v>27712</v>
      </c>
    </row>
    <row r="86" spans="2:9" x14ac:dyDescent="0.2">
      <c r="B86" s="168" t="s">
        <v>8597</v>
      </c>
      <c r="C86" s="169">
        <f>C84/C85</f>
        <v>0.40156337764463584</v>
      </c>
      <c r="D86" s="169">
        <f t="shared" ref="D86:I86" si="9">D84/D85</f>
        <v>0.46177816729963972</v>
      </c>
      <c r="E86" s="169">
        <f t="shared" si="9"/>
        <v>0.46335855924897018</v>
      </c>
      <c r="F86" s="169">
        <f t="shared" si="9"/>
        <v>0.46193913917572876</v>
      </c>
      <c r="G86" s="169">
        <f t="shared" si="9"/>
        <v>0.4575158099562186</v>
      </c>
      <c r="H86" s="169">
        <f t="shared" si="9"/>
        <v>0.53105529213527181</v>
      </c>
      <c r="I86" s="169">
        <f t="shared" si="9"/>
        <v>0.53013135103926101</v>
      </c>
    </row>
    <row r="88" spans="2:9" ht="16" x14ac:dyDescent="0.2">
      <c r="B88" s="348" t="s">
        <v>8598</v>
      </c>
      <c r="C88" s="348"/>
      <c r="D88" s="348"/>
      <c r="E88" s="348"/>
      <c r="F88" s="348"/>
      <c r="G88" s="348"/>
      <c r="H88" s="348"/>
      <c r="I88" s="348"/>
    </row>
    <row r="89" spans="2:9" x14ac:dyDescent="0.2">
      <c r="C89" s="166">
        <f>C83</f>
        <v>43190</v>
      </c>
      <c r="D89" s="166">
        <f t="shared" ref="D89:I89" si="10">D83</f>
        <v>43555</v>
      </c>
      <c r="E89" s="166">
        <f t="shared" si="10"/>
        <v>43921</v>
      </c>
      <c r="F89" s="166">
        <f t="shared" si="10"/>
        <v>44286</v>
      </c>
      <c r="G89" s="166">
        <f t="shared" si="10"/>
        <v>44651</v>
      </c>
      <c r="H89" s="166">
        <f t="shared" si="10"/>
        <v>45016</v>
      </c>
      <c r="I89" s="166">
        <f t="shared" si="10"/>
        <v>45382</v>
      </c>
    </row>
    <row r="90" spans="2:9" x14ac:dyDescent="0.2">
      <c r="B90" s="168" t="s">
        <v>8599</v>
      </c>
      <c r="C90" s="175">
        <f>(C64*1.2)+(C70*1.4)+(C75*3.3)+(C80*0.6)*(C86*1)</f>
        <v>0.12100262123197901</v>
      </c>
      <c r="D90" s="175">
        <f t="shared" ref="D90:I90" si="11">(D64*1.2)+(D70*1.4)+(D75*3.3)+(D80*0.6)*(D86*1)</f>
        <v>1.0084217755170979</v>
      </c>
      <c r="E90" s="175">
        <f t="shared" si="11"/>
        <v>0.49280837274504591</v>
      </c>
      <c r="F90" s="175">
        <f t="shared" si="11"/>
        <v>2.3301654089678814</v>
      </c>
      <c r="G90" s="175">
        <f t="shared" si="11"/>
        <v>2.5300462867579414</v>
      </c>
      <c r="H90" s="175">
        <f t="shared" si="11"/>
        <v>3.1686385011965617</v>
      </c>
      <c r="I90" s="175">
        <f t="shared" si="11"/>
        <v>2.5056167995476515</v>
      </c>
    </row>
    <row r="91" spans="2:9" x14ac:dyDescent="0.2">
      <c r="B91" s="176" t="s">
        <v>8600</v>
      </c>
      <c r="C91" s="177" t="str">
        <f>IF(C90&lt;1.81," Distressed",IF(C90&gt;3,"Strong","Grey Zone"))</f>
        <v xml:space="preserve"> Distressed</v>
      </c>
      <c r="D91" s="177" t="str">
        <f t="shared" ref="D91:I91" si="12">IF(D90&lt;1.81," Distressed",IF(D90&gt;3,"Strong","Grey Zone"))</f>
        <v xml:space="preserve"> Distressed</v>
      </c>
      <c r="E91" s="177" t="str">
        <f t="shared" si="12"/>
        <v xml:space="preserve"> Distressed</v>
      </c>
      <c r="F91" s="177" t="str">
        <f t="shared" si="12"/>
        <v>Grey Zone</v>
      </c>
      <c r="G91" s="177" t="str">
        <f t="shared" si="12"/>
        <v>Grey Zone</v>
      </c>
      <c r="H91" s="177" t="str">
        <f t="shared" si="12"/>
        <v>Strong</v>
      </c>
      <c r="I91" s="177" t="str">
        <f t="shared" si="12"/>
        <v>Grey Zone</v>
      </c>
    </row>
    <row r="95" spans="2:9" ht="11.25" customHeight="1" x14ac:dyDescent="0.2">
      <c r="B95" s="348"/>
      <c r="C95" s="348"/>
      <c r="D95" s="348"/>
      <c r="E95" s="348"/>
      <c r="F95" s="348"/>
      <c r="G95" s="348"/>
      <c r="H95" s="348"/>
      <c r="I95" s="348"/>
    </row>
  </sheetData>
  <mergeCells count="9">
    <mergeCell ref="B82:I82"/>
    <mergeCell ref="B88:I88"/>
    <mergeCell ref="B95:I95"/>
    <mergeCell ref="B8:I8"/>
    <mergeCell ref="B9:I12"/>
    <mergeCell ref="B60:I60"/>
    <mergeCell ref="B66:I66"/>
    <mergeCell ref="B72:I72"/>
    <mergeCell ref="B77:I77"/>
  </mergeCells>
  <pageMargins left="0.7" right="0.7" top="0.75" bottom="0.75" header="0.3" footer="0.3"/>
  <pageSetup paperSize="9"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9E90-CB9A-434C-BE4F-4D50A0FB0782}">
  <sheetPr codeName="Sheet11"/>
  <dimension ref="B2:O18"/>
  <sheetViews>
    <sheetView showGridLines="0" workbookViewId="0">
      <selection activeCell="D16" sqref="D16"/>
    </sheetView>
  </sheetViews>
  <sheetFormatPr baseColWidth="10" defaultRowHeight="15" x14ac:dyDescent="0.2"/>
  <cols>
    <col min="1" max="1" width="2" customWidth="1"/>
    <col min="4" max="4" width="11.33203125" bestFit="1" customWidth="1"/>
    <col min="14" max="14" width="12" customWidth="1"/>
  </cols>
  <sheetData>
    <row r="2" spans="2:15" x14ac:dyDescent="0.2">
      <c r="B2" s="351" t="str">
        <f>'Data Sheet'!B1&amp;" - "&amp;'Data Sheet'!A17</f>
        <v>DALMIA BHARAT LTD - Sales</v>
      </c>
      <c r="C2" s="351"/>
      <c r="D2" s="351"/>
      <c r="E2" s="351"/>
      <c r="G2" s="351" t="str">
        <f>'Data Sheet'!B1&amp;" - "&amp;Hitoricalfs!B18</f>
        <v>DALMIA BHARAT LTD - EBITDA</v>
      </c>
      <c r="H2" s="351"/>
      <c r="I2" s="351"/>
      <c r="J2" s="351"/>
      <c r="L2" s="351" t="str">
        <f>'Data Sheet'!B1&amp;" - "&amp;Hitoricalfs!B38</f>
        <v>DALMIA BHARAT LTD - EPS</v>
      </c>
      <c r="M2" s="351"/>
      <c r="N2" s="351"/>
      <c r="O2" s="351"/>
    </row>
    <row r="3" spans="2:15" x14ac:dyDescent="0.2">
      <c r="B3" s="13" t="s">
        <v>151</v>
      </c>
      <c r="C3" s="13" t="s">
        <v>149</v>
      </c>
      <c r="D3" s="13" t="s">
        <v>150</v>
      </c>
      <c r="E3" s="13" t="s">
        <v>10</v>
      </c>
      <c r="G3" s="13" t="s">
        <v>151</v>
      </c>
      <c r="H3" s="13" t="s">
        <v>149</v>
      </c>
      <c r="I3" s="13" t="s">
        <v>69</v>
      </c>
      <c r="J3" s="13" t="s">
        <v>10</v>
      </c>
      <c r="L3" s="13" t="s">
        <v>151</v>
      </c>
      <c r="M3" s="13" t="s">
        <v>149</v>
      </c>
      <c r="N3" s="13" t="s">
        <v>33</v>
      </c>
      <c r="O3" s="13" t="s">
        <v>152</v>
      </c>
    </row>
    <row r="4" spans="2:15" x14ac:dyDescent="0.2">
      <c r="B4" s="25">
        <v>1</v>
      </c>
      <c r="C4" s="47">
        <f>'Data Sheet'!B16</f>
        <v>42094</v>
      </c>
      <c r="D4" s="17" cm="1">
        <f t="array" ref="D4:D13">TRANSPOSE('Data Sheet'!B17:K17
)</f>
        <v>0</v>
      </c>
      <c r="G4" s="25">
        <v>1</v>
      </c>
      <c r="H4" s="47">
        <f>'Data Sheet'!B16</f>
        <v>42094</v>
      </c>
      <c r="I4" s="17"/>
      <c r="L4" s="25">
        <v>1</v>
      </c>
      <c r="M4" s="47">
        <f>'Data Sheet'!B16</f>
        <v>42094</v>
      </c>
      <c r="N4" s="17"/>
    </row>
    <row r="5" spans="2:15" x14ac:dyDescent="0.2">
      <c r="B5" s="25">
        <v>2</v>
      </c>
      <c r="C5" s="47">
        <f>C4+365</f>
        <v>42459</v>
      </c>
      <c r="D5" s="17">
        <v>0</v>
      </c>
      <c r="E5" s="16" t="e">
        <f>D5/D4-1</f>
        <v>#DIV/0!</v>
      </c>
      <c r="G5" s="25">
        <v>2</v>
      </c>
      <c r="H5" s="47">
        <f>H4+365</f>
        <v>42459</v>
      </c>
      <c r="I5" s="17"/>
      <c r="J5" s="16" t="e">
        <f>I5/I4-1</f>
        <v>#DIV/0!</v>
      </c>
      <c r="L5" s="25">
        <v>2</v>
      </c>
      <c r="M5" s="47">
        <f>M4+365</f>
        <v>42459</v>
      </c>
      <c r="N5" s="17"/>
      <c r="O5" s="16" t="e">
        <f>N5/N4-1</f>
        <v>#DIV/0!</v>
      </c>
    </row>
    <row r="6" spans="2:15" x14ac:dyDescent="0.2">
      <c r="B6" s="25">
        <v>3</v>
      </c>
      <c r="C6" s="47">
        <f>C5+365</f>
        <v>42824</v>
      </c>
      <c r="D6" s="17">
        <v>7444</v>
      </c>
      <c r="E6" s="16" t="e">
        <f>D6/D5-1</f>
        <v>#DIV/0!</v>
      </c>
      <c r="G6" s="25">
        <v>3</v>
      </c>
      <c r="H6" s="47">
        <f>H5+365</f>
        <v>42824</v>
      </c>
      <c r="I6" s="17">
        <v>1894</v>
      </c>
      <c r="J6" s="16" t="e">
        <f>I6/I5-1</f>
        <v>#DIV/0!</v>
      </c>
      <c r="L6" s="25">
        <v>3</v>
      </c>
      <c r="M6" s="47">
        <f>M5+365</f>
        <v>42824</v>
      </c>
      <c r="N6" s="17">
        <v>-182769.22278905314</v>
      </c>
      <c r="O6" s="16" t="e">
        <f>N6/N5-1</f>
        <v>#DIV/0!</v>
      </c>
    </row>
    <row r="7" spans="2:15" x14ac:dyDescent="0.2">
      <c r="B7" s="25">
        <v>4</v>
      </c>
      <c r="C7" s="47">
        <f t="shared" ref="C7:C18" si="0">C6+365</f>
        <v>43189</v>
      </c>
      <c r="D7" s="17">
        <v>8579</v>
      </c>
      <c r="E7" s="16">
        <f t="shared" ref="E7:E17" si="1">D7/D6-1</f>
        <v>0.15247178936055894</v>
      </c>
      <c r="G7" s="25">
        <v>4</v>
      </c>
      <c r="H7" s="47">
        <f t="shared" ref="H7:H18" si="2">H6+365</f>
        <v>43189</v>
      </c>
      <c r="I7" s="17">
        <v>2036</v>
      </c>
      <c r="J7" s="16">
        <f t="shared" ref="J7:J18" si="3">I7/I6-1</f>
        <v>7.4973600844773003E-2</v>
      </c>
      <c r="L7" s="25">
        <v>4</v>
      </c>
      <c r="M7" s="47">
        <f t="shared" ref="M7:M18" si="4">M6+365</f>
        <v>43189</v>
      </c>
      <c r="N7" s="17">
        <v>12627.986795013534</v>
      </c>
      <c r="O7" s="16">
        <f t="shared" ref="O7:O18" si="5">N7/N6-1</f>
        <v>-1.0690925233598458</v>
      </c>
    </row>
    <row r="8" spans="2:15" x14ac:dyDescent="0.2">
      <c r="B8" s="25">
        <v>5</v>
      </c>
      <c r="C8" s="47">
        <f t="shared" si="0"/>
        <v>43554</v>
      </c>
      <c r="D8" s="17">
        <v>9484</v>
      </c>
      <c r="E8" s="16">
        <f t="shared" si="1"/>
        <v>0.10549015036717568</v>
      </c>
      <c r="G8" s="25">
        <v>5</v>
      </c>
      <c r="H8" s="47">
        <f t="shared" si="2"/>
        <v>43554</v>
      </c>
      <c r="I8" s="17">
        <v>1942</v>
      </c>
      <c r="J8" s="16">
        <f t="shared" si="3"/>
        <v>-4.6168958742632604E-2</v>
      </c>
      <c r="L8" s="25">
        <v>5</v>
      </c>
      <c r="M8" s="47">
        <f t="shared" si="4"/>
        <v>43554</v>
      </c>
      <c r="N8" s="17">
        <v>5.9067357512953365</v>
      </c>
      <c r="O8" s="16">
        <f t="shared" si="5"/>
        <v>-0.99953225040165328</v>
      </c>
    </row>
    <row r="9" spans="2:15" x14ac:dyDescent="0.2">
      <c r="B9" s="25">
        <v>6</v>
      </c>
      <c r="C9" s="47">
        <f t="shared" si="0"/>
        <v>43919</v>
      </c>
      <c r="D9" s="17">
        <v>9674</v>
      </c>
      <c r="E9" s="16">
        <f t="shared" si="1"/>
        <v>2.0033741037536856E-2</v>
      </c>
      <c r="G9" s="25">
        <v>6</v>
      </c>
      <c r="H9" s="47">
        <f t="shared" si="2"/>
        <v>43919</v>
      </c>
      <c r="I9" s="17">
        <v>2083</v>
      </c>
      <c r="J9" s="16">
        <f t="shared" si="3"/>
        <v>7.2605561277033992E-2</v>
      </c>
      <c r="L9" s="25">
        <v>6</v>
      </c>
      <c r="M9" s="47">
        <f t="shared" si="4"/>
        <v>43919</v>
      </c>
      <c r="N9" s="17">
        <v>1.088082901554404</v>
      </c>
      <c r="O9" s="16">
        <f t="shared" si="5"/>
        <v>-0.81578947368421051</v>
      </c>
    </row>
    <row r="10" spans="2:15" x14ac:dyDescent="0.2">
      <c r="B10" s="25">
        <v>7</v>
      </c>
      <c r="C10" s="47">
        <f t="shared" si="0"/>
        <v>44284</v>
      </c>
      <c r="D10" s="17">
        <v>10110</v>
      </c>
      <c r="E10" s="16">
        <f t="shared" si="1"/>
        <v>4.5069257804424279E-2</v>
      </c>
      <c r="G10" s="25">
        <v>7</v>
      </c>
      <c r="H10" s="47">
        <f t="shared" si="2"/>
        <v>44284</v>
      </c>
      <c r="I10" s="17">
        <v>2770</v>
      </c>
      <c r="J10" s="16">
        <f t="shared" si="3"/>
        <v>0.32981277004320697</v>
      </c>
      <c r="L10" s="25">
        <v>7</v>
      </c>
      <c r="M10" s="47">
        <f t="shared" si="4"/>
        <v>44284</v>
      </c>
      <c r="N10" s="17">
        <v>55.531801175841792</v>
      </c>
      <c r="O10" s="16">
        <f t="shared" si="5"/>
        <v>50.036369652083174</v>
      </c>
    </row>
    <row r="11" spans="2:15" x14ac:dyDescent="0.2">
      <c r="B11" s="25">
        <v>8</v>
      </c>
      <c r="C11" s="47">
        <f t="shared" si="0"/>
        <v>44649</v>
      </c>
      <c r="D11" s="17">
        <v>11286</v>
      </c>
      <c r="E11" s="16">
        <f t="shared" si="1"/>
        <v>0.116320474777448</v>
      </c>
      <c r="G11" s="25">
        <v>8</v>
      </c>
      <c r="H11" s="47">
        <f t="shared" si="2"/>
        <v>44649</v>
      </c>
      <c r="I11" s="17">
        <v>2426</v>
      </c>
      <c r="J11" s="16">
        <f t="shared" si="3"/>
        <v>-0.12418772563176894</v>
      </c>
      <c r="L11" s="25">
        <v>8</v>
      </c>
      <c r="M11" s="47">
        <f t="shared" si="4"/>
        <v>44649</v>
      </c>
      <c r="N11" s="17">
        <v>35.965848452508006</v>
      </c>
      <c r="O11" s="16">
        <f t="shared" si="5"/>
        <v>-0.35233780120652081</v>
      </c>
    </row>
    <row r="12" spans="2:15" x14ac:dyDescent="0.2">
      <c r="B12" s="25">
        <v>9</v>
      </c>
      <c r="C12" s="47">
        <f t="shared" si="0"/>
        <v>45014</v>
      </c>
      <c r="D12" s="17">
        <v>13552</v>
      </c>
      <c r="E12" s="16">
        <f t="shared" si="1"/>
        <v>0.2007797270955165</v>
      </c>
      <c r="G12" s="25">
        <v>9</v>
      </c>
      <c r="H12" s="47">
        <f t="shared" si="2"/>
        <v>45014</v>
      </c>
      <c r="I12" s="17">
        <v>2316</v>
      </c>
      <c r="J12" s="16">
        <f t="shared" si="3"/>
        <v>-4.5342126957955475E-2</v>
      </c>
      <c r="L12" s="25">
        <v>9</v>
      </c>
      <c r="M12" s="47">
        <f t="shared" si="4"/>
        <v>45014</v>
      </c>
      <c r="N12" s="17">
        <v>28.533333333333335</v>
      </c>
      <c r="O12" s="16">
        <f t="shared" si="5"/>
        <v>-0.20665479723046487</v>
      </c>
    </row>
    <row r="13" spans="2:15" x14ac:dyDescent="0.2">
      <c r="B13" s="25">
        <v>10</v>
      </c>
      <c r="C13" s="47">
        <f t="shared" si="0"/>
        <v>45379</v>
      </c>
      <c r="D13" s="17">
        <v>14691</v>
      </c>
      <c r="E13" s="16">
        <f t="shared" si="1"/>
        <v>8.404663518299893E-2</v>
      </c>
      <c r="G13" s="25">
        <v>10</v>
      </c>
      <c r="H13" s="47">
        <f t="shared" si="2"/>
        <v>45379</v>
      </c>
      <c r="I13" s="17">
        <v>2639</v>
      </c>
      <c r="J13" s="16">
        <f t="shared" si="3"/>
        <v>0.13946459412780654</v>
      </c>
      <c r="L13" s="25">
        <v>10</v>
      </c>
      <c r="M13" s="47">
        <f t="shared" si="4"/>
        <v>45379</v>
      </c>
      <c r="N13" s="17">
        <v>28.746666666666666</v>
      </c>
      <c r="O13" s="16">
        <f t="shared" si="5"/>
        <v>7.4766355140185592E-3</v>
      </c>
    </row>
    <row r="14" spans="2:15" x14ac:dyDescent="0.2">
      <c r="B14" s="48">
        <v>11</v>
      </c>
      <c r="C14" s="49">
        <f t="shared" si="0"/>
        <v>45744</v>
      </c>
      <c r="D14" s="50">
        <f>FORECAST(B14,$D$4:$D$13,$B$4:$B$13)</f>
        <v>16851.2</v>
      </c>
      <c r="E14" s="51">
        <f t="shared" si="1"/>
        <v>0.14704240691579873</v>
      </c>
      <c r="G14" s="48">
        <v>11</v>
      </c>
      <c r="H14" s="49">
        <f t="shared" si="2"/>
        <v>45744</v>
      </c>
      <c r="I14" s="50">
        <f>FORECAST(G14,$I$4:$I$13,$G$4:$G$13)</f>
        <v>2732.2142857142858</v>
      </c>
      <c r="J14" s="16">
        <f t="shared" si="3"/>
        <v>3.5321821036106815E-2</v>
      </c>
      <c r="L14" s="48">
        <v>11</v>
      </c>
      <c r="M14" s="49">
        <f t="shared" si="4"/>
        <v>45744</v>
      </c>
      <c r="N14" s="50">
        <f>FORECAST(L14,$N$8:$N$13,$L$8:$L$13)</f>
        <v>43.65902336175256</v>
      </c>
      <c r="O14" s="16">
        <f t="shared" si="5"/>
        <v>0.51875081267692114</v>
      </c>
    </row>
    <row r="15" spans="2:15" x14ac:dyDescent="0.2">
      <c r="B15" s="48">
        <v>12</v>
      </c>
      <c r="C15" s="49">
        <f t="shared" si="0"/>
        <v>46109</v>
      </c>
      <c r="D15" s="50">
        <f>FORECAST(B15,$D$4:$D$13,$B$4:$B$13)</f>
        <v>18372.872727272726</v>
      </c>
      <c r="E15" s="51">
        <f t="shared" si="1"/>
        <v>9.0300555881642097E-2</v>
      </c>
      <c r="G15" s="48">
        <v>12</v>
      </c>
      <c r="H15" s="49">
        <f t="shared" si="2"/>
        <v>46109</v>
      </c>
      <c r="I15" s="50">
        <f>FORECAST(G15,$I$4:$I$13,$G$4:$G$13)</f>
        <v>2836.4285714285716</v>
      </c>
      <c r="J15" s="16">
        <f t="shared" si="3"/>
        <v>3.8142793652453655E-2</v>
      </c>
      <c r="L15" s="48">
        <v>12</v>
      </c>
      <c r="M15" s="49">
        <f t="shared" si="4"/>
        <v>46109</v>
      </c>
      <c r="N15" s="50">
        <f t="shared" ref="N15:N17" si="6">FORECAST(L15,$N$8:$N$13,$L$8:$L$13)</f>
        <v>48.715293451719972</v>
      </c>
      <c r="O15" s="16">
        <f t="shared" si="5"/>
        <v>0.11581271637873947</v>
      </c>
    </row>
    <row r="16" spans="2:15" x14ac:dyDescent="0.2">
      <c r="B16" s="48">
        <v>13</v>
      </c>
      <c r="C16" s="49">
        <f t="shared" si="0"/>
        <v>46474</v>
      </c>
      <c r="D16" s="50">
        <f>FORECAST(B16,$D$4:$D$13,$B$4:$B$13)</f>
        <v>19894.545454545456</v>
      </c>
      <c r="E16" s="51">
        <f t="shared" si="1"/>
        <v>8.2821709476817773E-2</v>
      </c>
      <c r="G16" s="48">
        <v>13</v>
      </c>
      <c r="H16" s="49">
        <f t="shared" si="2"/>
        <v>46474</v>
      </c>
      <c r="I16" s="50">
        <f>FORECAST(G16,$I$4:$I$13,$G$4:$G$13)</f>
        <v>2940.6428571428569</v>
      </c>
      <c r="J16" s="16">
        <f t="shared" si="3"/>
        <v>3.6741374968521701E-2</v>
      </c>
      <c r="L16" s="48">
        <v>13</v>
      </c>
      <c r="M16" s="49">
        <f t="shared" si="4"/>
        <v>46474</v>
      </c>
      <c r="N16" s="50">
        <f t="shared" si="6"/>
        <v>53.771563541687399</v>
      </c>
      <c r="O16" s="16">
        <f t="shared" si="5"/>
        <v>0.10379225355541633</v>
      </c>
    </row>
    <row r="17" spans="2:15" x14ac:dyDescent="0.2">
      <c r="B17" s="48">
        <v>14</v>
      </c>
      <c r="C17" s="49">
        <f t="shared" si="0"/>
        <v>46839</v>
      </c>
      <c r="D17" s="50">
        <f>FORECAST(B17,$D$4:$D$13,$B$4:$B$13)</f>
        <v>21416.218181818182</v>
      </c>
      <c r="E17" s="51">
        <f t="shared" si="1"/>
        <v>7.6486931091208188E-2</v>
      </c>
      <c r="G17" s="48">
        <v>14</v>
      </c>
      <c r="H17" s="49">
        <f t="shared" si="2"/>
        <v>46839</v>
      </c>
      <c r="I17" s="50">
        <f>FORECAST(G17,$I$4:$I$13,$G$4:$G$13)</f>
        <v>3044.8571428571431</v>
      </c>
      <c r="J17" s="16">
        <f t="shared" si="3"/>
        <v>3.5439286842041451E-2</v>
      </c>
      <c r="L17" s="48">
        <v>14</v>
      </c>
      <c r="M17" s="49">
        <f t="shared" si="4"/>
        <v>46839</v>
      </c>
      <c r="N17" s="50">
        <f t="shared" si="6"/>
        <v>58.827833631654812</v>
      </c>
      <c r="O17" s="16">
        <f t="shared" si="5"/>
        <v>9.4032417079474406E-2</v>
      </c>
    </row>
    <row r="18" spans="2:15" x14ac:dyDescent="0.2">
      <c r="B18" s="48">
        <v>15</v>
      </c>
      <c r="C18" s="49">
        <f t="shared" si="0"/>
        <v>47204</v>
      </c>
      <c r="D18" s="50">
        <f>FORECAST(B18,$D$4:$D$13,$B$4:$B$13)</f>
        <v>22937.890909090911</v>
      </c>
      <c r="E18" s="51">
        <f>D18/D17-1</f>
        <v>7.1052354545238616E-2</v>
      </c>
      <c r="G18" s="48">
        <v>15</v>
      </c>
      <c r="H18" s="49">
        <f t="shared" si="2"/>
        <v>47204</v>
      </c>
      <c r="I18" s="50">
        <f>FORECAST(G18,$I$4:$I$13,$G$4:$G$13)</f>
        <v>3149.0714285714284</v>
      </c>
      <c r="J18" s="16">
        <f t="shared" si="3"/>
        <v>3.422633011166365E-2</v>
      </c>
      <c r="L18" s="48">
        <v>15</v>
      </c>
      <c r="M18" s="49">
        <f t="shared" si="4"/>
        <v>47204</v>
      </c>
      <c r="N18" s="50">
        <f>FORECAST(L18,$N$8:$N$13,$L$8:$L$13)</f>
        <v>63.884103721622239</v>
      </c>
      <c r="O18" s="16">
        <f t="shared" si="5"/>
        <v>8.5950302396426981E-2</v>
      </c>
    </row>
  </sheetData>
  <sheetProtection algorithmName="SHA-512" hashValue="4HjGION97t1/DvQR5/syyykSmcY+dB3f4apXyh6kIc9rkr8EbzuD6Vakx5OV3QwWw2E3b54xkrdOclNQ8MlM1Q==" saltValue="e9kJlO4Nf12mOXBtqFSj1g==" spinCount="100000" sheet="1" objects="1" scenarios="1"/>
  <mergeCells count="3">
    <mergeCell ref="B2:E2"/>
    <mergeCell ref="G2:J2"/>
    <mergeCell ref="L2:O2"/>
  </mergeCells>
  <pageMargins left="0.7" right="0.7" top="0.75" bottom="0.75" header="0.3" footer="0.3"/>
  <pageSetup paperSize="9"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2D59-04DA-B24E-ACCE-DC2E411B58B9}">
  <sheetPr codeName="Sheet12"/>
  <dimension ref="B2:I38"/>
  <sheetViews>
    <sheetView showGridLines="0" zoomScaleNormal="100" workbookViewId="0">
      <selection activeCell="G12" sqref="G12"/>
    </sheetView>
  </sheetViews>
  <sheetFormatPr baseColWidth="10" defaultRowHeight="15" x14ac:dyDescent="0.2"/>
  <cols>
    <col min="1" max="1" width="2" customWidth="1"/>
    <col min="2" max="2" width="16.83203125" customWidth="1"/>
  </cols>
  <sheetData>
    <row r="2" spans="2:9" x14ac:dyDescent="0.2">
      <c r="B2" s="352" t="str">
        <f>"Common size statement - "&amp;'Data Sheet'!B1</f>
        <v>Common size statement - DALMIA BHARAT LTD</v>
      </c>
      <c r="C2" s="352"/>
      <c r="D2" s="352"/>
      <c r="E2" s="352"/>
      <c r="F2" s="352"/>
      <c r="G2" s="352"/>
      <c r="H2" s="352"/>
      <c r="I2" s="352"/>
    </row>
    <row r="3" spans="2:9" x14ac:dyDescent="0.2">
      <c r="B3" s="5"/>
    </row>
    <row r="4" spans="2:9" ht="16" thickBot="1" x14ac:dyDescent="0.25">
      <c r="B4" s="92" t="s">
        <v>199</v>
      </c>
      <c r="C4" s="93">
        <f>'Data Sheet'!D16</f>
        <v>42825</v>
      </c>
      <c r="D4" s="93">
        <f>'Data Sheet'!E16</f>
        <v>43190</v>
      </c>
      <c r="E4" s="93">
        <f>'Data Sheet'!F16</f>
        <v>43555</v>
      </c>
      <c r="F4" s="93">
        <f>'Data Sheet'!G16</f>
        <v>43921</v>
      </c>
      <c r="G4" s="93">
        <f>'Data Sheet'!H16</f>
        <v>44286</v>
      </c>
      <c r="H4" s="93">
        <f>'Data Sheet'!I16</f>
        <v>44651</v>
      </c>
      <c r="I4" s="93">
        <f>'Data Sheet'!J16</f>
        <v>45016</v>
      </c>
    </row>
    <row r="5" spans="2:9" x14ac:dyDescent="0.2">
      <c r="B5" s="3"/>
    </row>
    <row r="6" spans="2:9" x14ac:dyDescent="0.2">
      <c r="B6" s="3" t="str">
        <f>'Data Sheet'!A17</f>
        <v>Sales</v>
      </c>
      <c r="C6" s="16">
        <f>'Data Sheet'!D17/'Data Sheet'!D$17</f>
        <v>1</v>
      </c>
      <c r="D6" s="16">
        <f>'Data Sheet'!E17/'Data Sheet'!E$17</f>
        <v>1</v>
      </c>
      <c r="E6" s="16">
        <f>'Data Sheet'!F17/'Data Sheet'!F$17</f>
        <v>1</v>
      </c>
      <c r="F6" s="16">
        <f>'Data Sheet'!G17/'Data Sheet'!G$17</f>
        <v>1</v>
      </c>
      <c r="G6" s="16">
        <f>'Data Sheet'!H17/'Data Sheet'!H$17</f>
        <v>1</v>
      </c>
      <c r="H6" s="16">
        <f>'Data Sheet'!I17/'Data Sheet'!I$17</f>
        <v>1</v>
      </c>
      <c r="I6" s="16">
        <f>'Data Sheet'!J17/'Data Sheet'!J$17</f>
        <v>1</v>
      </c>
    </row>
    <row r="7" spans="2:9" x14ac:dyDescent="0.2">
      <c r="B7" s="3" t="str">
        <f>'Data Sheet'!A18</f>
        <v>Raw Material Cost</v>
      </c>
      <c r="C7" s="16">
        <f>'Data Sheet'!D18/'Data Sheet'!D$17</f>
        <v>0.157576571735626</v>
      </c>
      <c r="D7" s="16">
        <f>'Data Sheet'!E18/'Data Sheet'!E$17</f>
        <v>0.17589462641333489</v>
      </c>
      <c r="E7" s="16">
        <f>'Data Sheet'!F18/'Data Sheet'!F$17</f>
        <v>0.20371151412905947</v>
      </c>
      <c r="F7" s="16">
        <f>'Data Sheet'!G18/'Data Sheet'!G$17</f>
        <v>0.1778995244986562</v>
      </c>
      <c r="G7" s="16">
        <f>'Data Sheet'!H18/'Data Sheet'!H$17</f>
        <v>0.14668644906033629</v>
      </c>
      <c r="H7" s="16">
        <f>'Data Sheet'!I18/'Data Sheet'!I$17</f>
        <v>0.13618642566010988</v>
      </c>
      <c r="I7" s="16">
        <f>'Data Sheet'!J18/'Data Sheet'!J$17</f>
        <v>0.14448051948051949</v>
      </c>
    </row>
    <row r="8" spans="2:9" x14ac:dyDescent="0.2">
      <c r="B8" s="3" t="str">
        <f>'Data Sheet'!A19</f>
        <v>Change in Inventory</v>
      </c>
      <c r="C8" s="16">
        <f>'Data Sheet'!D19/'Data Sheet'!D$17</f>
        <v>-1.1821601289629231E-2</v>
      </c>
      <c r="D8" s="16">
        <f>'Data Sheet'!E19/'Data Sheet'!E$17</f>
        <v>-2.0981466371371954E-3</v>
      </c>
      <c r="E8" s="16">
        <f>'Data Sheet'!F19/'Data Sheet'!F$17</f>
        <v>1.5499789118515394E-2</v>
      </c>
      <c r="F8" s="16">
        <f>'Data Sheet'!G19/'Data Sheet'!G$17</f>
        <v>-2.5842464337399213E-3</v>
      </c>
      <c r="G8" s="16">
        <f>'Data Sheet'!H19/'Data Sheet'!H$17</f>
        <v>-5.9347181008902079E-3</v>
      </c>
      <c r="H8" s="16">
        <f>'Data Sheet'!I19/'Data Sheet'!I$17</f>
        <v>5.7593478646110223E-3</v>
      </c>
      <c r="I8" s="16">
        <f>'Data Sheet'!J19/'Data Sheet'!J$17</f>
        <v>-1.6971664698937426E-3</v>
      </c>
    </row>
    <row r="9" spans="2:9" x14ac:dyDescent="0.2">
      <c r="B9" s="3" t="str">
        <f>'Data Sheet'!A20</f>
        <v>Power and Fuel</v>
      </c>
      <c r="C9" s="16">
        <f>'Data Sheet'!D20/'Data Sheet'!D$17</f>
        <v>0.13917248790972594</v>
      </c>
      <c r="D9" s="16">
        <f>'Data Sheet'!E20/'Data Sheet'!E$17</f>
        <v>0.16377200139876444</v>
      </c>
      <c r="E9" s="16">
        <f>'Data Sheet'!F20/'Data Sheet'!F$17</f>
        <v>0.18515394348376213</v>
      </c>
      <c r="F9" s="16">
        <f>'Data Sheet'!G20/'Data Sheet'!G$17</f>
        <v>0.17965681207359935</v>
      </c>
      <c r="G9" s="16">
        <f>'Data Sheet'!H20/'Data Sheet'!H$17</f>
        <v>0.16409495548961425</v>
      </c>
      <c r="H9" s="16">
        <f>'Data Sheet'!I20/'Data Sheet'!I$17</f>
        <v>0.22771575403154351</v>
      </c>
      <c r="I9" s="16">
        <f>'Data Sheet'!J20/'Data Sheet'!J$17</f>
        <v>0.27147284533648169</v>
      </c>
    </row>
    <row r="10" spans="2:9" x14ac:dyDescent="0.2">
      <c r="B10" s="3" t="str">
        <f>'Data Sheet'!A21</f>
        <v>Other Mfr. Exp</v>
      </c>
      <c r="C10" s="16">
        <f>'Data Sheet'!D21/'Data Sheet'!D$17</f>
        <v>7.1063944116066632E-2</v>
      </c>
      <c r="D10" s="16">
        <f>'Data Sheet'!E21/'Data Sheet'!E$17</f>
        <v>6.6791001282200724E-2</v>
      </c>
      <c r="E10" s="16">
        <f>'Data Sheet'!F21/'Data Sheet'!F$17</f>
        <v>0.26159848165331084</v>
      </c>
      <c r="F10" s="16">
        <f>'Data Sheet'!G21/'Data Sheet'!G$17</f>
        <v>0.26442009510026876</v>
      </c>
      <c r="G10" s="16">
        <f>'Data Sheet'!H21/'Data Sheet'!H$17</f>
        <v>0.26874381800197822</v>
      </c>
      <c r="H10" s="16">
        <f>'Data Sheet'!I21/'Data Sheet'!I$17</f>
        <v>0.28061314903420165</v>
      </c>
      <c r="I10" s="16">
        <f>'Data Sheet'!J21/'Data Sheet'!J$17</f>
        <v>0.27560507674144036</v>
      </c>
    </row>
    <row r="11" spans="2:9" x14ac:dyDescent="0.2">
      <c r="B11" s="3" t="str">
        <f>'Data Sheet'!A22</f>
        <v>Employee Cost</v>
      </c>
      <c r="C11" s="16">
        <f>'Data Sheet'!D22/'Data Sheet'!D$17</f>
        <v>7.9392799570123587E-2</v>
      </c>
      <c r="D11" s="16">
        <f>'Data Sheet'!E22/'Data Sheet'!E$17</f>
        <v>7.2036367875043708E-2</v>
      </c>
      <c r="E11" s="16">
        <f>'Data Sheet'!F22/'Data Sheet'!F$17</f>
        <v>6.8431041754533947E-2</v>
      </c>
      <c r="F11" s="16">
        <f>'Data Sheet'!G22/'Data Sheet'!G$17</f>
        <v>6.987802356832748E-2</v>
      </c>
      <c r="G11" s="16">
        <f>'Data Sheet'!H22/'Data Sheet'!H$17</f>
        <v>6.5281899109792291E-2</v>
      </c>
      <c r="H11" s="16">
        <f>'Data Sheet'!I22/'Data Sheet'!I$17</f>
        <v>6.6010987063618645E-2</v>
      </c>
      <c r="I11" s="16">
        <f>'Data Sheet'!J22/'Data Sheet'!J$17</f>
        <v>5.6891971664698934E-2</v>
      </c>
    </row>
    <row r="12" spans="2:9" x14ac:dyDescent="0.2">
      <c r="B12" s="3" t="str">
        <f>'Data Sheet'!A23</f>
        <v>Selling and admin</v>
      </c>
      <c r="C12" s="16">
        <f>'Data Sheet'!D23/'Data Sheet'!D$17</f>
        <v>0.23052122514777001</v>
      </c>
      <c r="D12" s="16">
        <f>'Data Sheet'!E23/'Data Sheet'!E$17</f>
        <v>0.21995570579321599</v>
      </c>
      <c r="E12" s="16">
        <f>'Data Sheet'!F23/'Data Sheet'!F$17</f>
        <v>4.7237452551665962E-2</v>
      </c>
      <c r="F12" s="16">
        <f>'Data Sheet'!G23/'Data Sheet'!G$17</f>
        <v>3.8040107504651643E-2</v>
      </c>
      <c r="G12" s="16">
        <f>'Data Sheet'!H23/'Data Sheet'!H$17</f>
        <v>4.549950544015826E-2</v>
      </c>
      <c r="H12" s="16">
        <f>'Data Sheet'!I23/'Data Sheet'!I$17</f>
        <v>4.8201311359206099E-2</v>
      </c>
      <c r="I12" s="16">
        <f>'Data Sheet'!J23/'Data Sheet'!J$17</f>
        <v>4.8627508854781579E-2</v>
      </c>
    </row>
    <row r="13" spans="2:9" x14ac:dyDescent="0.2">
      <c r="B13" s="3" t="str">
        <f>'Data Sheet'!A24</f>
        <v>Other Expenses</v>
      </c>
      <c r="C13" s="16">
        <f>'Data Sheet'!D24/'Data Sheet'!D$17</f>
        <v>5.6018269747447606E-2</v>
      </c>
      <c r="D13" s="16">
        <f>'Data Sheet'!E24/'Data Sheet'!E$17</f>
        <v>6.2128453199673625E-2</v>
      </c>
      <c r="E13" s="16">
        <f>'Data Sheet'!F24/'Data Sheet'!F$17</f>
        <v>4.4601433994095316E-2</v>
      </c>
      <c r="F13" s="16">
        <f>'Data Sheet'!G24/'Data Sheet'!G$17</f>
        <v>5.220177796154641E-2</v>
      </c>
      <c r="G13" s="16">
        <f>'Data Sheet'!H24/'Data Sheet'!H$17</f>
        <v>2.9772502472799209E-2</v>
      </c>
      <c r="H13" s="16">
        <f>'Data Sheet'!I24/'Data Sheet'!I$17</f>
        <v>3.2075137338295236E-2</v>
      </c>
      <c r="I13" s="16">
        <f>'Data Sheet'!J24/'Data Sheet'!J$17</f>
        <v>2.9442148760330578E-2</v>
      </c>
    </row>
    <row r="14" spans="2:9" x14ac:dyDescent="0.2">
      <c r="B14" s="3" t="str">
        <f>'Data Sheet'!A25</f>
        <v>Other Income</v>
      </c>
      <c r="C14" s="16">
        <f>'Data Sheet'!D25/'Data Sheet'!D$17</f>
        <v>3.9763567974207416E-2</v>
      </c>
      <c r="D14" s="16">
        <f>'Data Sheet'!E25/'Data Sheet'!E$17</f>
        <v>3.1938454365310641E-2</v>
      </c>
      <c r="E14" s="16">
        <f>'Data Sheet'!F25/'Data Sheet'!F$17</f>
        <v>2.4778574441164065E-2</v>
      </c>
      <c r="F14" s="16">
        <f>'Data Sheet'!G25/'Data Sheet'!G$17</f>
        <v>2.2431259044862518E-2</v>
      </c>
      <c r="G14" s="16">
        <f>'Data Sheet'!H25/'Data Sheet'!H$17</f>
        <v>1.4342235410484669E-2</v>
      </c>
      <c r="H14" s="16">
        <f>'Data Sheet'!I25/'Data Sheet'!I$17</f>
        <v>1.5151515151515152E-2</v>
      </c>
      <c r="I14" s="16">
        <f>'Data Sheet'!J25/'Data Sheet'!J$17</f>
        <v>3.9256198347107439E-2</v>
      </c>
    </row>
    <row r="15" spans="2:9" x14ac:dyDescent="0.2">
      <c r="B15" s="3" t="str">
        <f>'Data Sheet'!A26</f>
        <v>Depreciation</v>
      </c>
      <c r="C15" s="16">
        <f>'Data Sheet'!D26/'Data Sheet'!D$17</f>
        <v>0.16469639978506179</v>
      </c>
      <c r="D15" s="16">
        <f>'Data Sheet'!E26/'Data Sheet'!E$17</f>
        <v>0.14139177060263433</v>
      </c>
      <c r="E15" s="16">
        <f>'Data Sheet'!F26/'Data Sheet'!F$17</f>
        <v>0.13665120202446226</v>
      </c>
      <c r="F15" s="16">
        <f>'Data Sheet'!G26/'Data Sheet'!G$17</f>
        <v>0.15794914203018401</v>
      </c>
      <c r="G15" s="16">
        <f>'Data Sheet'!H26/'Data Sheet'!H$17</f>
        <v>0.12363996043521266</v>
      </c>
      <c r="H15" s="16">
        <f>'Data Sheet'!I26/'Data Sheet'!I$17</f>
        <v>0.10942760942760943</v>
      </c>
      <c r="I15" s="16">
        <f>'Data Sheet'!J26/'Data Sheet'!J$17</f>
        <v>9.6295749704840616E-2</v>
      </c>
    </row>
    <row r="16" spans="2:9" x14ac:dyDescent="0.2">
      <c r="B16" s="3" t="str">
        <f>'Data Sheet'!A27</f>
        <v>Interest</v>
      </c>
      <c r="C16" s="16">
        <f>'Data Sheet'!D27/'Data Sheet'!D$17</f>
        <v>0.11499193981730252</v>
      </c>
      <c r="D16" s="16">
        <f>'Data Sheet'!E27/'Data Sheet'!E$17</f>
        <v>8.2527101060729691E-2</v>
      </c>
      <c r="E16" s="16">
        <f>'Data Sheet'!F27/'Data Sheet'!F$17</f>
        <v>5.7148882328131589E-2</v>
      </c>
      <c r="F16" s="16">
        <f>'Data Sheet'!G27/'Data Sheet'!G$17</f>
        <v>4.2898490800082699E-2</v>
      </c>
      <c r="G16" s="16">
        <f>'Data Sheet'!H27/'Data Sheet'!H$17</f>
        <v>2.9970326409495551E-2</v>
      </c>
      <c r="H16" s="16">
        <f>'Data Sheet'!I27/'Data Sheet'!I$17</f>
        <v>1.7898281056175792E-2</v>
      </c>
      <c r="I16" s="16">
        <f>'Data Sheet'!J27/'Data Sheet'!J$17</f>
        <v>1.7266824085005902E-2</v>
      </c>
    </row>
    <row r="17" spans="2:9" x14ac:dyDescent="0.2">
      <c r="B17" s="3" t="str">
        <f>'Data Sheet'!A28</f>
        <v>Profit before tax</v>
      </c>
      <c r="C17" s="16">
        <f>'Data Sheet'!D28/'Data Sheet'!D$17</f>
        <v>1.4508328855454057E-2</v>
      </c>
      <c r="D17" s="16">
        <f>'Data Sheet'!E28/'Data Sheet'!E$17</f>
        <v>4.5343280102576058E-2</v>
      </c>
      <c r="E17" s="16">
        <f>'Data Sheet'!F28/'Data Sheet'!F$17</f>
        <v>3.5744411640657947E-2</v>
      </c>
      <c r="F17" s="16">
        <f>'Data Sheet'!G28/'Data Sheet'!G$17</f>
        <v>3.6903039073806078E-2</v>
      </c>
      <c r="G17" s="16">
        <f>'Data Sheet'!H28/'Data Sheet'!H$17</f>
        <v>0.13471810089020772</v>
      </c>
      <c r="H17" s="16">
        <f>'Data Sheet'!I28/'Data Sheet'!I$17</f>
        <v>0.10278220804536595</v>
      </c>
      <c r="I17" s="16">
        <f>'Data Sheet'!J28/'Data Sheet'!J$17</f>
        <v>9.7476387249114518E-2</v>
      </c>
    </row>
    <row r="18" spans="2:9" x14ac:dyDescent="0.2">
      <c r="B18" s="3" t="str">
        <f>'Data Sheet'!A29</f>
        <v>Tax</v>
      </c>
      <c r="C18" s="16">
        <f>'Data Sheet'!D29/'Data Sheet'!D$17</f>
        <v>9.9408919935518539E-3</v>
      </c>
      <c r="D18" s="16">
        <f>'Data Sheet'!E29/'Data Sheet'!E$17</f>
        <v>1.1423242802191397E-2</v>
      </c>
      <c r="E18" s="16">
        <f>'Data Sheet'!F29/'Data Sheet'!F$17</f>
        <v>-1.0544074230282581E-3</v>
      </c>
      <c r="F18" s="16">
        <f>'Data Sheet'!G29/'Data Sheet'!G$17</f>
        <v>1.2301013024602027E-2</v>
      </c>
      <c r="G18" s="16">
        <f>'Data Sheet'!H29/'Data Sheet'!H$17</f>
        <v>1.7606330365974282E-2</v>
      </c>
      <c r="H18" s="16">
        <f>'Data Sheet'!I29/'Data Sheet'!I$17</f>
        <v>2.7910685805422646E-2</v>
      </c>
      <c r="I18" s="16">
        <f>'Data Sheet'!J29/'Data Sheet'!J$17</f>
        <v>1.7857142857142856E-2</v>
      </c>
    </row>
    <row r="19" spans="2:9" x14ac:dyDescent="0.2">
      <c r="B19" s="3" t="str">
        <f>'Data Sheet'!A30</f>
        <v>Net profit</v>
      </c>
      <c r="C19" s="16">
        <f>'Data Sheet'!D30/'Data Sheet'!D$17</f>
        <v>5.9108006448146157E-3</v>
      </c>
      <c r="D19" s="16">
        <f>'Data Sheet'!E30/'Data Sheet'!E$17</f>
        <v>3.403660100244784E-2</v>
      </c>
      <c r="E19" s="16">
        <f>'Data Sheet'!F30/'Data Sheet'!F$17</f>
        <v>3.247574862927035E-2</v>
      </c>
      <c r="F19" s="16">
        <f>'Data Sheet'!G30/'Data Sheet'!G$17</f>
        <v>2.3154848046309694E-2</v>
      </c>
      <c r="G19" s="16">
        <f>'Data Sheet'!H30/'Data Sheet'!H$17</f>
        <v>0.11582591493570722</v>
      </c>
      <c r="H19" s="16">
        <f>'Data Sheet'!I30/'Data Sheet'!I$17</f>
        <v>7.2301967038809145E-2</v>
      </c>
      <c r="I19" s="16">
        <f>'Data Sheet'!J30/'Data Sheet'!J$17</f>
        <v>7.6372491145218421E-2</v>
      </c>
    </row>
    <row r="20" spans="2:9" x14ac:dyDescent="0.2">
      <c r="B20" s="3" t="str">
        <f>'Data Sheet'!A33</f>
        <v>Dividend Amount</v>
      </c>
      <c r="C20" s="16">
        <f>'Data Sheet'!D33/'Data Sheet'!D$17</f>
        <v>0</v>
      </c>
      <c r="D20" s="16">
        <f>'Data Sheet'!E33/'Data Sheet'!E$17</f>
        <v>0.65927264249912576</v>
      </c>
      <c r="E20" s="16">
        <f>'Data Sheet'!F33/'Data Sheet'!F$17</f>
        <v>4.1121889498102063E-3</v>
      </c>
      <c r="F20" s="16">
        <f>'Data Sheet'!G33/'Data Sheet'!G$17</f>
        <v>4.0314244366342778E-3</v>
      </c>
      <c r="G20" s="16">
        <f>'Data Sheet'!H33/'Data Sheet'!H$17</f>
        <v>2.4332344213649853E-3</v>
      </c>
      <c r="H20" s="16">
        <f>'Data Sheet'!I33/'Data Sheet'!I$17</f>
        <v>1.4752791068580542E-2</v>
      </c>
      <c r="I20" s="16">
        <f>'Data Sheet'!J33/'Data Sheet'!J$17</f>
        <v>1.2286009445100355E-2</v>
      </c>
    </row>
    <row r="22" spans="2:9" x14ac:dyDescent="0.2">
      <c r="B22" s="352" t="str">
        <f>"Balance sheet - "&amp;'Data Sheet'!B1</f>
        <v>Balance sheet - DALMIA BHARAT LTD</v>
      </c>
      <c r="C22" s="352"/>
      <c r="D22" s="352"/>
      <c r="E22" s="352"/>
      <c r="F22" s="352"/>
      <c r="G22" s="352"/>
      <c r="H22" s="352"/>
      <c r="I22" s="352"/>
    </row>
    <row r="24" spans="2:9" ht="16" thickBot="1" x14ac:dyDescent="0.25">
      <c r="B24" s="92" t="s">
        <v>199</v>
      </c>
      <c r="C24" s="93">
        <f>'Data Sheet'!D58</f>
        <v>42825</v>
      </c>
      <c r="D24" s="93">
        <f>'Data Sheet'!E58</f>
        <v>43190</v>
      </c>
      <c r="E24" s="93">
        <f>'Data Sheet'!F58</f>
        <v>43555</v>
      </c>
      <c r="F24" s="93">
        <f>'Data Sheet'!G58</f>
        <v>43921</v>
      </c>
      <c r="G24" s="93">
        <f>'Data Sheet'!H58</f>
        <v>44286</v>
      </c>
      <c r="H24" s="93">
        <f>'Data Sheet'!I58</f>
        <v>44651</v>
      </c>
      <c r="I24" s="93">
        <f>'Data Sheet'!J58</f>
        <v>45016</v>
      </c>
    </row>
    <row r="25" spans="2:9" x14ac:dyDescent="0.2">
      <c r="B25" s="2" t="s">
        <v>200</v>
      </c>
      <c r="C25" s="94">
        <f>'Data Sheet'!D63/'Data Sheet'!D$63</f>
        <v>1</v>
      </c>
      <c r="D25" s="94">
        <f>'Data Sheet'!E63/'Data Sheet'!E$63</f>
        <v>1</v>
      </c>
      <c r="E25" s="94">
        <f>'Data Sheet'!F63/'Data Sheet'!F$63</f>
        <v>1</v>
      </c>
      <c r="F25" s="94">
        <f>'Data Sheet'!G63/'Data Sheet'!G$63</f>
        <v>1</v>
      </c>
      <c r="G25" s="94">
        <f>'Data Sheet'!H63/'Data Sheet'!H$63</f>
        <v>1</v>
      </c>
      <c r="H25" s="94">
        <f>'Data Sheet'!I63/'Data Sheet'!I$63</f>
        <v>1</v>
      </c>
      <c r="I25" s="94">
        <f>'Data Sheet'!J63/'Data Sheet'!J$63</f>
        <v>1</v>
      </c>
    </row>
    <row r="26" spans="2:9" x14ac:dyDescent="0.2">
      <c r="B26" t="str">
        <f>'Data Sheet'!A59</f>
        <v>Equity Share Capital</v>
      </c>
      <c r="C26" s="16">
        <f>'Data Sheet'!D59/'Data Sheet'!D$63</f>
        <v>0.31295268554228201</v>
      </c>
      <c r="D26" s="16">
        <f>'Data Sheet'!E59/'Data Sheet'!E$63</f>
        <v>0.31145852836547461</v>
      </c>
      <c r="E26" s="16">
        <f>'Data Sheet'!F59/'Data Sheet'!F$63</f>
        <v>1.8989190768331872E-3</v>
      </c>
      <c r="F26" s="16">
        <f>'Data Sheet'!G59/'Data Sheet'!G$63</f>
        <v>1.8679950186799503E-3</v>
      </c>
      <c r="G26" s="16">
        <f>'Data Sheet'!H59/'Data Sheet'!H$63</f>
        <v>1.6905784519784337E-3</v>
      </c>
      <c r="H26" s="16">
        <f>'Data Sheet'!I59/'Data Sheet'!I$63</f>
        <v>1.4999189233014432E-3</v>
      </c>
      <c r="I26" s="16">
        <f>'Data Sheet'!J59/'Data Sheet'!J$63</f>
        <v>1.4499000744543282E-3</v>
      </c>
    </row>
    <row r="27" spans="2:9" x14ac:dyDescent="0.2">
      <c r="B27" t="str">
        <f>'Data Sheet'!A60</f>
        <v>Reserves</v>
      </c>
      <c r="C27" s="16">
        <f>'Data Sheet'!D60/'Data Sheet'!D$63</f>
        <v>0.13992098579625623</v>
      </c>
      <c r="D27" s="16">
        <f>'Data Sheet'!E60/'Data Sheet'!E$63</f>
        <v>0.17229919490732074</v>
      </c>
      <c r="E27" s="16">
        <f>'Data Sheet'!F60/'Data Sheet'!F$63</f>
        <v>0.51611646703671243</v>
      </c>
      <c r="F27" s="16">
        <f>'Data Sheet'!G60/'Data Sheet'!G$63</f>
        <v>0.50397547657821629</v>
      </c>
      <c r="G27" s="16">
        <f>'Data Sheet'!H60/'Data Sheet'!H$63</f>
        <v>0.58361509640866305</v>
      </c>
      <c r="H27" s="16">
        <f>'Data Sheet'!I60/'Data Sheet'!I$63</f>
        <v>0.64958650883736013</v>
      </c>
      <c r="I27" s="16">
        <f>'Data Sheet'!J60/'Data Sheet'!J$63</f>
        <v>0.61095654218425488</v>
      </c>
    </row>
    <row r="28" spans="2:9" x14ac:dyDescent="0.2">
      <c r="B28" t="str">
        <f>'Data Sheet'!A61</f>
        <v>Borrowings</v>
      </c>
      <c r="C28" s="16">
        <f>'Data Sheet'!D61/'Data Sheet'!D$63</f>
        <v>0.37804533910262439</v>
      </c>
      <c r="D28" s="16">
        <f>'Data Sheet'!E61/'Data Sheet'!E$63</f>
        <v>0.34010484927916118</v>
      </c>
      <c r="E28" s="16">
        <f>'Data Sheet'!F61/'Data Sheet'!F$63</f>
        <v>0.28644463920537538</v>
      </c>
      <c r="F28" s="16">
        <f>'Data Sheet'!G61/'Data Sheet'!G$63</f>
        <v>0.28973081712807741</v>
      </c>
      <c r="G28" s="16">
        <f>'Data Sheet'!H61/'Data Sheet'!H$63</f>
        <v>0.17540893722014073</v>
      </c>
      <c r="H28" s="16">
        <f>'Data Sheet'!I61/'Data Sheet'!I$63</f>
        <v>0.12874979730825362</v>
      </c>
      <c r="I28" s="16">
        <f>'Data Sheet'!J61/'Data Sheet'!J$63</f>
        <v>0.15106391316274148</v>
      </c>
    </row>
    <row r="29" spans="2:9" x14ac:dyDescent="0.2">
      <c r="B29" t="str">
        <f>'Data Sheet'!A62</f>
        <v>Other Liabilities</v>
      </c>
      <c r="C29" s="16">
        <f>'Data Sheet'!D62/'Data Sheet'!D$63</f>
        <v>0.16908098955883735</v>
      </c>
      <c r="D29" s="16">
        <f>'Data Sheet'!E62/'Data Sheet'!E$63</f>
        <v>0.17613742744804345</v>
      </c>
      <c r="E29" s="16">
        <f>'Data Sheet'!F62/'Data Sheet'!F$63</f>
        <v>0.19553997468107898</v>
      </c>
      <c r="F29" s="16">
        <f>'Data Sheet'!G62/'Data Sheet'!G$63</f>
        <v>0.20442571127502634</v>
      </c>
      <c r="G29" s="16">
        <f>'Data Sheet'!H62/'Data Sheet'!H$63</f>
        <v>0.23928538791921777</v>
      </c>
      <c r="H29" s="16">
        <f>'Data Sheet'!I62/'Data Sheet'!I$63</f>
        <v>0.2201637749310848</v>
      </c>
      <c r="I29" s="16">
        <f>'Data Sheet'!J62/'Data Sheet'!J$63</f>
        <v>0.2365296445785493</v>
      </c>
    </row>
    <row r="31" spans="2:9" x14ac:dyDescent="0.2">
      <c r="B31" s="2" t="s">
        <v>87</v>
      </c>
      <c r="C31" s="95">
        <f>'Data Sheet'!D76/'Data Sheet'!D$76</f>
        <v>1</v>
      </c>
      <c r="D31" s="95">
        <f>'Data Sheet'!E76/'Data Sheet'!E$76</f>
        <v>1</v>
      </c>
      <c r="E31" s="95">
        <f>'Data Sheet'!F76/'Data Sheet'!F$76</f>
        <v>1</v>
      </c>
      <c r="F31" s="95">
        <f>'Data Sheet'!G76/'Data Sheet'!G$76</f>
        <v>1</v>
      </c>
      <c r="G31" s="95">
        <f>'Data Sheet'!H76/'Data Sheet'!H$76</f>
        <v>1</v>
      </c>
      <c r="H31" s="95">
        <f>'Data Sheet'!I76/'Data Sheet'!I$76</f>
        <v>1</v>
      </c>
      <c r="I31" s="95">
        <f>'Data Sheet'!J76/'Data Sheet'!J$76</f>
        <v>1</v>
      </c>
    </row>
    <row r="32" spans="2:9" x14ac:dyDescent="0.2">
      <c r="B32" t="str">
        <f>'Data Sheet'!A64</f>
        <v>Net Block</v>
      </c>
      <c r="C32" s="16">
        <f>'Data Sheet'!D64/'Data Sheet'!D$76</f>
        <v>0.72975261029065941</v>
      </c>
      <c r="D32" s="16">
        <f>'Data Sheet'!E64/'Data Sheet'!E$76</f>
        <v>0.65703988017225234</v>
      </c>
      <c r="E32" s="16">
        <f>'Data Sheet'!F64/'Data Sheet'!F$76</f>
        <v>0.66087252897068849</v>
      </c>
      <c r="F32" s="16">
        <f>'Data Sheet'!G64/'Data Sheet'!G$76</f>
        <v>0.60135070409043012</v>
      </c>
      <c r="G32" s="16">
        <f>'Data Sheet'!H64/'Data Sheet'!H$76</f>
        <v>0.62258978342319293</v>
      </c>
      <c r="H32" s="16">
        <f>'Data Sheet'!I64/'Data Sheet'!I$76</f>
        <v>0.57349602724177073</v>
      </c>
      <c r="I32" s="16">
        <f>'Data Sheet'!J64/'Data Sheet'!J$76</f>
        <v>0.57933304596575097</v>
      </c>
    </row>
    <row r="33" spans="2:9" x14ac:dyDescent="0.2">
      <c r="B33" t="str">
        <f>'Data Sheet'!A65</f>
        <v>Capital Work in Progress</v>
      </c>
      <c r="C33" s="16">
        <f>'Data Sheet'!D65/'Data Sheet'!D$76</f>
        <v>6.0201298090490074E-3</v>
      </c>
      <c r="D33" s="16">
        <f>'Data Sheet'!E65/'Data Sheet'!E$76</f>
        <v>7.8636959370904317E-3</v>
      </c>
      <c r="E33" s="16">
        <f>'Data Sheet'!F65/'Data Sheet'!F$76</f>
        <v>2.5318921024442498E-2</v>
      </c>
      <c r="F33" s="16">
        <f>'Data Sheet'!G65/'Data Sheet'!G$76</f>
        <v>8.3341316218028552E-2</v>
      </c>
      <c r="G33" s="16">
        <f>'Data Sheet'!H65/'Data Sheet'!H$76</f>
        <v>4.5965457370008227E-2</v>
      </c>
      <c r="H33" s="16">
        <f>'Data Sheet'!I65/'Data Sheet'!I$76</f>
        <v>4.1916653153883571E-2</v>
      </c>
      <c r="I33" s="16">
        <f>'Data Sheet'!J65/'Data Sheet'!J$76</f>
        <v>7.3317919981190485E-2</v>
      </c>
    </row>
    <row r="34" spans="2:9" x14ac:dyDescent="0.2">
      <c r="B34" t="str">
        <f>'Data Sheet'!A66</f>
        <v>Investments</v>
      </c>
      <c r="C34" s="16">
        <f>'Data Sheet'!D66/'Data Sheet'!D$76</f>
        <v>0.12886840372495531</v>
      </c>
      <c r="D34" s="16">
        <f>'Data Sheet'!E66/'Data Sheet'!E$76</f>
        <v>0.16406103725894028</v>
      </c>
      <c r="E34" s="16">
        <f>'Data Sheet'!F66/'Data Sheet'!F$76</f>
        <v>0.11802512416009349</v>
      </c>
      <c r="F34" s="16">
        <f>'Data Sheet'!G66/'Data Sheet'!G$76</f>
        <v>0.13487881981032665</v>
      </c>
      <c r="G34" s="16">
        <f>'Data Sheet'!H66/'Data Sheet'!H$76</f>
        <v>0.18427305126564927</v>
      </c>
      <c r="H34" s="16">
        <f>'Data Sheet'!I66/'Data Sheet'!I$76</f>
        <v>0.23123074428409277</v>
      </c>
      <c r="I34" s="16">
        <f>'Data Sheet'!J66/'Data Sheet'!J$76</f>
        <v>0.13809318546965008</v>
      </c>
    </row>
    <row r="35" spans="2:9" x14ac:dyDescent="0.2">
      <c r="B35" t="str">
        <f>'Data Sheet'!A67</f>
        <v>Other Assets</v>
      </c>
      <c r="C35" s="16">
        <f>'Data Sheet'!D75/'Data Sheet'!D$76</f>
        <v>7.1536073746590156E-2</v>
      </c>
      <c r="D35" s="16">
        <f>'Data Sheet'!E75/'Data Sheet'!E$76</f>
        <v>9.1602696124321287E-2</v>
      </c>
      <c r="E35" s="16">
        <f>'Data Sheet'!F75/'Data Sheet'!F$76</f>
        <v>9.5968448729184919E-2</v>
      </c>
      <c r="F35" s="16">
        <f>'Data Sheet'!G75/'Data Sheet'!G$76</f>
        <v>8.2670753903630614E-2</v>
      </c>
      <c r="G35" s="16">
        <f>'Data Sheet'!H75/'Data Sheet'!H$76</f>
        <v>7.7812300100520884E-2</v>
      </c>
      <c r="H35" s="16">
        <f>'Data Sheet'!I75/'Data Sheet'!I$76</f>
        <v>8.1279390303226853E-2</v>
      </c>
      <c r="I35" s="16">
        <f>'Data Sheet'!J75/'Data Sheet'!J$76</f>
        <v>0.11908773854774873</v>
      </c>
    </row>
    <row r="36" spans="2:9" x14ac:dyDescent="0.2">
      <c r="B36" t="str">
        <f>'Data Sheet'!A69</f>
        <v>Receivables</v>
      </c>
      <c r="C36" s="16">
        <f>'Data Sheet'!D69/'Data Sheet'!D$76</f>
        <v>2.4927099990593546E-2</v>
      </c>
      <c r="D36" s="16">
        <f>'Data Sheet'!E69/'Data Sheet'!E$76</f>
        <v>2.6399550645946453E-2</v>
      </c>
      <c r="E36" s="16">
        <f>'Data Sheet'!F69/'Data Sheet'!F$76</f>
        <v>2.6730937773882558E-2</v>
      </c>
      <c r="F36" s="16">
        <f>'Data Sheet'!G69/'Data Sheet'!G$76</f>
        <v>3.1803812625730433E-2</v>
      </c>
      <c r="G36" s="16">
        <f>'Data Sheet'!H69/'Data Sheet'!H$76</f>
        <v>2.3348259161107558E-2</v>
      </c>
      <c r="H36" s="16">
        <f>'Data Sheet'!I69/'Data Sheet'!I$76</f>
        <v>2.7282309064374899E-2</v>
      </c>
      <c r="I36" s="16">
        <f>'Data Sheet'!J69/'Data Sheet'!J$76</f>
        <v>2.7430541949135939E-2</v>
      </c>
    </row>
    <row r="37" spans="2:9" x14ac:dyDescent="0.2">
      <c r="B37" t="str">
        <f>'Data Sheet'!A70</f>
        <v>Inventory</v>
      </c>
      <c r="C37" s="16">
        <f>'Data Sheet'!D70/'Data Sheet'!D$76</f>
        <v>3.0665036214843382E-2</v>
      </c>
      <c r="D37" s="16">
        <f>'Data Sheet'!E70/'Data Sheet'!E$76</f>
        <v>3.6463209136865758E-2</v>
      </c>
      <c r="E37" s="16">
        <f>'Data Sheet'!F70/'Data Sheet'!F$76</f>
        <v>5.0248320186970494E-2</v>
      </c>
      <c r="F37" s="16">
        <f>'Data Sheet'!G70/'Data Sheet'!G$76</f>
        <v>4.6651978158827476E-2</v>
      </c>
      <c r="G37" s="16">
        <f>'Data Sheet'!H70/'Data Sheet'!H$76</f>
        <v>3.4725395229827288E-2</v>
      </c>
      <c r="H37" s="16">
        <f>'Data Sheet'!I70/'Data Sheet'!I$76</f>
        <v>3.8308740068104426E-2</v>
      </c>
      <c r="I37" s="16">
        <f>'Data Sheet'!J70/'Data Sheet'!J$76</f>
        <v>5.1569418864375563E-2</v>
      </c>
    </row>
    <row r="38" spans="2:9" x14ac:dyDescent="0.2">
      <c r="B38" t="str">
        <f>'Data Sheet'!A71</f>
        <v>Cash &amp; Bank</v>
      </c>
      <c r="C38" s="16">
        <f>'Data Sheet'!D71/'Data Sheet'!D$76</f>
        <v>8.23064622330919E-3</v>
      </c>
      <c r="D38" s="16">
        <f>'Data Sheet'!E71/'Data Sheet'!E$76</f>
        <v>1.6569930724583411E-2</v>
      </c>
      <c r="E38" s="16">
        <f>'Data Sheet'!F71/'Data Sheet'!F$76</f>
        <v>2.283571915473756E-2</v>
      </c>
      <c r="F38" s="16">
        <f>'Data Sheet'!G71/'Data Sheet'!G$76</f>
        <v>1.9302615193026153E-2</v>
      </c>
      <c r="G38" s="16">
        <f>'Data Sheet'!H71/'Data Sheet'!H$76</f>
        <v>1.1285753449693868E-2</v>
      </c>
      <c r="H38" s="16">
        <f>'Data Sheet'!I71/'Data Sheet'!I$76</f>
        <v>6.486135884546781E-3</v>
      </c>
      <c r="I38" s="16">
        <f>'Data Sheet'!J71/'Data Sheet'!J$76</f>
        <v>1.1168149222148203E-2</v>
      </c>
    </row>
  </sheetData>
  <sheetProtection algorithmName="SHA-512" hashValue="9klE285/ZDs+yE4BDFgESPnDYZmrs554PXuDo6YvZQwSv+g0YdtDrPnss9cdD/dWyJ4w5OG35RiGKsul6H8jQw==" saltValue="eRAguzHD/ySIgK1DJCr7uw==" spinCount="100000" sheet="1" objects="1" scenarios="1"/>
  <mergeCells count="2">
    <mergeCell ref="B2:I2"/>
    <mergeCell ref="B22:I22"/>
  </mergeCells>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148DC-BDB2-B045-A043-C420E0ED2884}">
  <sheetPr codeName="Sheet13"/>
  <dimension ref="A2:K65"/>
  <sheetViews>
    <sheetView showGridLines="0" topLeftCell="A9" zoomScale="84" workbookViewId="0">
      <selection activeCell="I41" sqref="I41"/>
    </sheetView>
  </sheetViews>
  <sheetFormatPr baseColWidth="10" defaultRowHeight="15" x14ac:dyDescent="0.2"/>
  <cols>
    <col min="1" max="1" width="2" customWidth="1"/>
    <col min="2" max="2" width="21.83203125" customWidth="1"/>
    <col min="7" max="7" width="12.33203125" bestFit="1" customWidth="1"/>
    <col min="8" max="8" width="12.83203125" customWidth="1"/>
    <col min="9" max="9" width="13" customWidth="1"/>
    <col min="10" max="10" width="14.33203125" customWidth="1"/>
    <col min="11" max="11" width="14" customWidth="1"/>
  </cols>
  <sheetData>
    <row r="2" spans="2:11" x14ac:dyDescent="0.2">
      <c r="B2" s="101" t="s">
        <v>233</v>
      </c>
      <c r="C2" s="100"/>
      <c r="D2" s="100"/>
      <c r="E2" s="100"/>
      <c r="F2" s="100"/>
      <c r="G2" s="102">
        <v>43891</v>
      </c>
      <c r="H2" s="102">
        <v>44256</v>
      </c>
      <c r="I2" s="102">
        <v>44621</v>
      </c>
      <c r="J2" s="102">
        <v>44986</v>
      </c>
      <c r="K2" s="102">
        <v>45352</v>
      </c>
    </row>
    <row r="4" spans="2:11" x14ac:dyDescent="0.2">
      <c r="B4" t="s">
        <v>234</v>
      </c>
      <c r="G4" s="113"/>
      <c r="H4" s="113"/>
      <c r="I4" s="113"/>
      <c r="J4" s="113"/>
      <c r="K4" s="113"/>
    </row>
    <row r="5" spans="2:11" x14ac:dyDescent="0.2">
      <c r="B5" s="109" t="str">
        <f>'raw FS'!B35</f>
        <v>Inventories</v>
      </c>
      <c r="C5" s="109"/>
      <c r="D5" s="109"/>
      <c r="E5" s="109"/>
      <c r="F5" s="109"/>
      <c r="G5" s="114">
        <f>IFERROR('raw FS'!F35,0)</f>
        <v>974</v>
      </c>
      <c r="H5" s="114">
        <f>IFERROR('raw FS'!G35,0)</f>
        <v>760</v>
      </c>
      <c r="I5" s="114">
        <f>IFERROR('raw FS'!H35,0)</f>
        <v>945</v>
      </c>
      <c r="J5" s="114">
        <f>IFERROR('raw FS'!I35,0)</f>
        <v>1316</v>
      </c>
      <c r="K5" s="114">
        <f>IFERROR('raw FS'!J35,0)</f>
        <v>1218</v>
      </c>
    </row>
    <row r="6" spans="2:11" x14ac:dyDescent="0.2">
      <c r="B6" s="109" t="str">
        <f>'raw FS'!B36</f>
        <v>Trade receivables</v>
      </c>
      <c r="C6" s="109"/>
      <c r="D6" s="109"/>
      <c r="E6" s="109"/>
      <c r="F6" s="109"/>
      <c r="G6" s="114">
        <f>IFERROR('raw FS'!F36,0)</f>
        <v>664</v>
      </c>
      <c r="H6" s="114">
        <f>IFERROR('raw FS'!G36,0)</f>
        <v>511</v>
      </c>
      <c r="I6" s="114">
        <f>IFERROR('raw FS'!H36,0)</f>
        <v>673</v>
      </c>
      <c r="J6" s="114">
        <f>IFERROR('raw FS'!I36,0)</f>
        <v>700</v>
      </c>
      <c r="K6" s="114">
        <f>IFERROR('raw FS'!J36,0)</f>
        <v>836</v>
      </c>
    </row>
    <row r="7" spans="2:11" x14ac:dyDescent="0.2">
      <c r="B7" s="109" t="str">
        <f>'raw FS'!B38</f>
        <v>Short term loans</v>
      </c>
      <c r="C7" s="109"/>
      <c r="D7" s="109"/>
      <c r="E7" s="109"/>
      <c r="F7" s="109"/>
      <c r="G7" s="114">
        <f>IFERROR('raw FS'!F38,0)</f>
        <v>42</v>
      </c>
      <c r="H7" s="114">
        <f>IFERROR('raw FS'!G38,0)</f>
        <v>66</v>
      </c>
      <c r="I7" s="114">
        <f>IFERROR('raw FS'!H38,0)</f>
        <v>40</v>
      </c>
      <c r="J7" s="114">
        <f>IFERROR('raw FS'!I38,0)</f>
        <v>38</v>
      </c>
      <c r="K7" s="114">
        <f>IFERROR('raw FS'!J38,0)</f>
        <v>39</v>
      </c>
    </row>
    <row r="8" spans="2:11" x14ac:dyDescent="0.2">
      <c r="B8" t="str">
        <f>'raw FS'!B39</f>
        <v>Other asset items</v>
      </c>
      <c r="G8" s="114">
        <f>IFERROR('raw FS'!F39,0)</f>
        <v>1684</v>
      </c>
      <c r="H8" s="114">
        <f>IFERROR('raw FS'!G39,0)</f>
        <v>1637</v>
      </c>
      <c r="I8" s="114">
        <f>IFERROR('raw FS'!H39,0)</f>
        <v>1965</v>
      </c>
      <c r="J8" s="114">
        <f>IFERROR('raw FS'!I39,0)</f>
        <v>3001</v>
      </c>
      <c r="K8" s="114">
        <f>IFERROR('raw FS'!J39,0)</f>
        <v>2448</v>
      </c>
    </row>
    <row r="9" spans="2:11" x14ac:dyDescent="0.2">
      <c r="B9" s="108" t="s">
        <v>86</v>
      </c>
      <c r="C9" s="107"/>
      <c r="D9" s="107"/>
      <c r="E9" s="107"/>
      <c r="F9" s="107"/>
      <c r="G9" s="115">
        <f>SUM(G5:G8)</f>
        <v>3364</v>
      </c>
      <c r="H9" s="115">
        <f t="shared" ref="H9:K9" si="0">SUM(H5:H8)</f>
        <v>2974</v>
      </c>
      <c r="I9" s="115">
        <f t="shared" si="0"/>
        <v>3623</v>
      </c>
      <c r="J9" s="115">
        <f t="shared" si="0"/>
        <v>5055</v>
      </c>
      <c r="K9" s="115">
        <f t="shared" si="0"/>
        <v>4541</v>
      </c>
    </row>
    <row r="10" spans="2:11" x14ac:dyDescent="0.2">
      <c r="G10" s="113"/>
      <c r="H10" s="113"/>
      <c r="I10" s="113"/>
      <c r="J10" s="113"/>
      <c r="K10" s="113"/>
    </row>
    <row r="11" spans="2:11" x14ac:dyDescent="0.2">
      <c r="B11" t="s">
        <v>235</v>
      </c>
      <c r="G11" s="113"/>
      <c r="H11" s="113"/>
      <c r="I11" s="113"/>
      <c r="J11" s="113"/>
      <c r="K11" s="113"/>
    </row>
    <row r="12" spans="2:11" x14ac:dyDescent="0.2">
      <c r="B12" s="109" t="str">
        <f>'raw FS'!B12</f>
        <v>Trade Payables</v>
      </c>
      <c r="C12" s="109"/>
      <c r="D12" s="109"/>
      <c r="E12" s="109"/>
      <c r="F12" s="109"/>
      <c r="G12" s="114">
        <f>IFERROR('raw FS'!F12,0)</f>
        <v>829</v>
      </c>
      <c r="H12" s="114">
        <f>IFERROR('raw FS'!G12,0)</f>
        <v>899</v>
      </c>
      <c r="I12" s="114">
        <f>IFERROR('raw FS'!H12,0)</f>
        <v>850</v>
      </c>
      <c r="J12" s="114">
        <f>IFERROR('raw FS'!I12,0)</f>
        <v>1135</v>
      </c>
      <c r="K12" s="114">
        <f>IFERROR('raw FS'!J12,0)</f>
        <v>1316</v>
      </c>
    </row>
    <row r="13" spans="2:11" x14ac:dyDescent="0.2">
      <c r="B13" s="109" t="str">
        <f>'raw FS'!B13</f>
        <v>Advance from Customers</v>
      </c>
      <c r="C13" s="109"/>
      <c r="D13" s="109"/>
      <c r="E13" s="109"/>
      <c r="F13" s="109"/>
      <c r="G13" s="114">
        <f>IFERROR('raw FS'!F13,0)</f>
        <v>153</v>
      </c>
      <c r="H13" s="114">
        <f>IFERROR('raw FS'!G13,0)</f>
        <v>186</v>
      </c>
      <c r="I13" s="114">
        <f>IFERROR('raw FS'!H13,0)</f>
        <v>195</v>
      </c>
      <c r="J13" s="114">
        <f>IFERROR('raw FS'!I13,0)</f>
        <v>203</v>
      </c>
      <c r="K13" s="114">
        <f>IFERROR('raw FS'!J13,0)</f>
        <v>279</v>
      </c>
    </row>
    <row r="14" spans="2:11" x14ac:dyDescent="0.2">
      <c r="B14" s="109" t="str">
        <f>'raw FS'!B14</f>
        <v>Other liability items</v>
      </c>
      <c r="G14" s="114">
        <f>IFERROR('raw FS'!F14,0)</f>
        <v>3261</v>
      </c>
      <c r="H14" s="114">
        <f>IFERROR('raw FS'!G14,0)</f>
        <v>4118</v>
      </c>
      <c r="I14" s="114">
        <f>IFERROR('raw FS'!H14,0)</f>
        <v>4314</v>
      </c>
      <c r="J14" s="114">
        <f>IFERROR('raw FS'!I14,0)</f>
        <v>4582</v>
      </c>
      <c r="K14" s="114">
        <f>IFERROR('raw FS'!J14,0)</f>
        <v>4805</v>
      </c>
    </row>
    <row r="15" spans="2:11" x14ac:dyDescent="0.2">
      <c r="B15" s="108" t="s">
        <v>236</v>
      </c>
      <c r="C15" s="107"/>
      <c r="D15" s="107"/>
      <c r="E15" s="107"/>
      <c r="F15" s="107"/>
      <c r="G15" s="115">
        <f>SUM(G12:G14)</f>
        <v>4243</v>
      </c>
      <c r="H15" s="115">
        <f>SUM(H12:H14)</f>
        <v>5203</v>
      </c>
      <c r="I15" s="115">
        <f>SUM(I12:I14)</f>
        <v>5359</v>
      </c>
      <c r="J15" s="115">
        <f>SUM(J12:J14)</f>
        <v>5920</v>
      </c>
      <c r="K15" s="115">
        <f>SUM(K12:K14)</f>
        <v>6400</v>
      </c>
    </row>
    <row r="16" spans="2:11" x14ac:dyDescent="0.2">
      <c r="G16" s="113"/>
      <c r="H16" s="113"/>
      <c r="I16" s="113"/>
      <c r="J16" s="113"/>
      <c r="K16" s="113"/>
    </row>
    <row r="17" spans="1:11" ht="16" thickBot="1" x14ac:dyDescent="0.25">
      <c r="A17" t="s">
        <v>61</v>
      </c>
      <c r="B17" s="110" t="s">
        <v>237</v>
      </c>
      <c r="C17" s="110"/>
      <c r="D17" s="110"/>
      <c r="E17" s="110"/>
      <c r="F17" s="110"/>
      <c r="G17" s="116">
        <f>G9-G15</f>
        <v>-879</v>
      </c>
      <c r="H17" s="116">
        <f t="shared" ref="H17:K17" si="1">H9-H15</f>
        <v>-2229</v>
      </c>
      <c r="I17" s="116">
        <f t="shared" si="1"/>
        <v>-1736</v>
      </c>
      <c r="J17" s="116">
        <f t="shared" si="1"/>
        <v>-865</v>
      </c>
      <c r="K17" s="116">
        <f t="shared" si="1"/>
        <v>-1859</v>
      </c>
    </row>
    <row r="18" spans="1:11" ht="16" thickTop="1" x14ac:dyDescent="0.2">
      <c r="G18" s="113"/>
      <c r="H18" s="113"/>
      <c r="I18" s="113"/>
      <c r="J18" s="113"/>
      <c r="K18" s="113"/>
    </row>
    <row r="19" spans="1:11" x14ac:dyDescent="0.2">
      <c r="B19" t="s">
        <v>238</v>
      </c>
      <c r="G19" s="113"/>
      <c r="H19" s="113"/>
      <c r="I19" s="113"/>
      <c r="J19" s="113"/>
      <c r="K19" s="113"/>
    </row>
    <row r="20" spans="1:11" x14ac:dyDescent="0.2">
      <c r="B20" s="109" t="str">
        <f>'raw FS'!B18</f>
        <v>Land</v>
      </c>
      <c r="C20" s="109"/>
      <c r="D20" s="109"/>
      <c r="E20" s="109"/>
      <c r="F20" s="109"/>
      <c r="G20" s="114">
        <f>IFERROR('raw FS'!F18,0)</f>
        <v>1247</v>
      </c>
      <c r="H20" s="114">
        <f>IFERROR('raw FS'!G18,0)</f>
        <v>1336</v>
      </c>
      <c r="I20" s="114">
        <f>IFERROR('raw FS'!H18,0)</f>
        <v>1429</v>
      </c>
      <c r="J20" s="114">
        <f>IFERROR('raw FS'!I18,0)</f>
        <v>1768</v>
      </c>
      <c r="K20" s="114">
        <f>IFERROR('raw FS'!J18,0)</f>
        <v>1880</v>
      </c>
    </row>
    <row r="21" spans="1:11" x14ac:dyDescent="0.2">
      <c r="B21" s="109" t="str">
        <f>'raw FS'!B19</f>
        <v>Building</v>
      </c>
      <c r="C21" s="109"/>
      <c r="D21" s="109"/>
      <c r="E21" s="109"/>
      <c r="F21" s="109"/>
      <c r="G21" s="114">
        <f>IFERROR('raw FS'!F19,0)</f>
        <v>1416</v>
      </c>
      <c r="H21" s="114">
        <f>IFERROR('raw FS'!G19,0)</f>
        <v>1526</v>
      </c>
      <c r="I21" s="114">
        <f>IFERROR('raw FS'!H19,0)</f>
        <v>1439</v>
      </c>
      <c r="J21" s="114">
        <f>IFERROR('raw FS'!I19,0)</f>
        <v>1720</v>
      </c>
      <c r="K21" s="114">
        <f>IFERROR('raw FS'!J19,0)</f>
        <v>1910</v>
      </c>
    </row>
    <row r="22" spans="1:11" x14ac:dyDescent="0.2">
      <c r="B22" s="109" t="str">
        <f>'raw FS'!B20</f>
        <v>Plant Machinery</v>
      </c>
      <c r="C22" s="109"/>
      <c r="D22" s="109"/>
      <c r="E22" s="109"/>
      <c r="F22" s="109"/>
      <c r="G22" s="114">
        <f>IFERROR('raw FS'!F20,0)</f>
        <v>9101</v>
      </c>
      <c r="H22" s="114">
        <f>IFERROR('raw FS'!G20,0)</f>
        <v>11054</v>
      </c>
      <c r="I22" s="114">
        <f>IFERROR('raw FS'!H20,0)</f>
        <v>12220</v>
      </c>
      <c r="J22" s="114">
        <f>IFERROR('raw FS'!I20,0)</f>
        <v>13488</v>
      </c>
      <c r="K22" s="114">
        <f>IFERROR('raw FS'!J20,0)</f>
        <v>15182</v>
      </c>
    </row>
    <row r="23" spans="1:11" x14ac:dyDescent="0.2">
      <c r="B23" s="109" t="str">
        <f>'raw FS'!B21</f>
        <v>Equipments</v>
      </c>
      <c r="C23" s="109"/>
      <c r="D23" s="109"/>
      <c r="E23" s="109"/>
      <c r="F23" s="109"/>
      <c r="G23" s="114">
        <f>IFERROR('raw FS'!F21,0)</f>
        <v>65</v>
      </c>
      <c r="H23" s="114">
        <f>IFERROR('raw FS'!G21,0)</f>
        <v>73</v>
      </c>
      <c r="I23" s="114">
        <f>IFERROR('raw FS'!H21,0)</f>
        <v>88</v>
      </c>
      <c r="J23" s="114">
        <f>IFERROR('raw FS'!I21,0)</f>
        <v>104</v>
      </c>
      <c r="K23" s="114">
        <f>IFERROR('raw FS'!J21,0)</f>
        <v>123</v>
      </c>
    </row>
    <row r="24" spans="1:11" x14ac:dyDescent="0.2">
      <c r="B24" s="109" t="str">
        <f>'raw FS'!B22</f>
        <v>Computers</v>
      </c>
      <c r="C24" s="109"/>
      <c r="D24" s="109"/>
      <c r="E24" s="109"/>
      <c r="F24" s="109"/>
      <c r="G24" s="114">
        <f>IFERROR('raw FS'!F22,0)</f>
        <v>0</v>
      </c>
      <c r="H24" s="114">
        <f>IFERROR('raw FS'!G22,0)</f>
        <v>0</v>
      </c>
      <c r="I24" s="114">
        <f>IFERROR('raw FS'!H22,0)</f>
        <v>0</v>
      </c>
      <c r="J24" s="114">
        <f>IFERROR('raw FS'!I22,0)</f>
        <v>0</v>
      </c>
      <c r="K24" s="114">
        <f>IFERROR('raw FS'!J22,0)</f>
        <v>0</v>
      </c>
    </row>
    <row r="25" spans="1:11" x14ac:dyDescent="0.2">
      <c r="B25" s="109" t="str">
        <f>'raw FS'!B23</f>
        <v>Furniture n fittings</v>
      </c>
      <c r="C25" s="109"/>
      <c r="D25" s="109"/>
      <c r="E25" s="109"/>
      <c r="F25" s="109"/>
      <c r="G25" s="114">
        <f>IFERROR('raw FS'!F23,0)</f>
        <v>27</v>
      </c>
      <c r="H25" s="114">
        <f>IFERROR('raw FS'!G23,0)</f>
        <v>28</v>
      </c>
      <c r="I25" s="114">
        <f>IFERROR('raw FS'!H23,0)</f>
        <v>42</v>
      </c>
      <c r="J25" s="114">
        <f>IFERROR('raw FS'!I23,0)</f>
        <v>52</v>
      </c>
      <c r="K25" s="114">
        <f>IFERROR('raw FS'!J23,0)</f>
        <v>58</v>
      </c>
    </row>
    <row r="26" spans="1:11" x14ac:dyDescent="0.2">
      <c r="B26" s="109" t="str">
        <f>'raw FS'!B24</f>
        <v>Vehicles</v>
      </c>
      <c r="C26" s="109"/>
      <c r="D26" s="109"/>
      <c r="E26" s="109"/>
      <c r="F26" s="109"/>
      <c r="G26" s="114">
        <f>IFERROR('raw FS'!F24,0)</f>
        <v>60</v>
      </c>
      <c r="H26" s="114">
        <f>IFERROR('raw FS'!G24,0)</f>
        <v>66</v>
      </c>
      <c r="I26" s="114">
        <f>IFERROR('raw FS'!H24,0)</f>
        <v>49</v>
      </c>
      <c r="J26" s="114">
        <f>IFERROR('raw FS'!I24,0)</f>
        <v>107</v>
      </c>
      <c r="K26" s="114">
        <f>IFERROR('raw FS'!J24,0)</f>
        <v>122</v>
      </c>
    </row>
    <row r="27" spans="1:11" x14ac:dyDescent="0.2">
      <c r="B27" s="109" t="str">
        <f>'raw FS'!B25</f>
        <v>Intangible Assets</v>
      </c>
      <c r="C27" s="109"/>
      <c r="D27" s="109"/>
      <c r="E27" s="109"/>
      <c r="F27" s="109"/>
      <c r="G27" s="114">
        <f>IFERROR('raw FS'!F25,0)</f>
        <v>5570</v>
      </c>
      <c r="H27" s="114">
        <f>IFERROR('raw FS'!G25,0)</f>
        <v>5570</v>
      </c>
      <c r="I27" s="114">
        <f>IFERROR('raw FS'!H25,0)</f>
        <v>5696</v>
      </c>
      <c r="J27" s="114">
        <f>IFERROR('raw FS'!I25,0)</f>
        <v>5696</v>
      </c>
      <c r="K27" s="114">
        <f>IFERROR('raw FS'!J25,0)</f>
        <v>5696</v>
      </c>
    </row>
    <row r="28" spans="1:11" x14ac:dyDescent="0.2">
      <c r="B28" s="109" t="str">
        <f>'raw FS'!B26</f>
        <v>Other fixed assets</v>
      </c>
      <c r="C28" s="109"/>
      <c r="D28" s="109"/>
      <c r="E28" s="109"/>
      <c r="F28" s="109"/>
      <c r="G28" s="114">
        <f>IFERROR('raw FS'!F26,0)</f>
        <v>1258</v>
      </c>
      <c r="H28" s="114">
        <f>IFERROR('raw FS'!G26,0)</f>
        <v>1271</v>
      </c>
      <c r="I28" s="114">
        <f>IFERROR('raw FS'!H26,0)</f>
        <v>1484</v>
      </c>
      <c r="J28" s="114">
        <f>IFERROR('raw FS'!I26,0)</f>
        <v>1438</v>
      </c>
      <c r="K28" s="114">
        <f>IFERROR('raw FS'!J26,0)</f>
        <v>1580</v>
      </c>
    </row>
    <row r="29" spans="1:11" ht="8" customHeight="1" x14ac:dyDescent="0.2">
      <c r="G29" s="113"/>
      <c r="H29" s="113"/>
      <c r="I29" s="113"/>
      <c r="J29" s="113"/>
      <c r="K29" s="113"/>
    </row>
    <row r="30" spans="1:11" x14ac:dyDescent="0.2">
      <c r="B30" s="108" t="s">
        <v>223</v>
      </c>
      <c r="C30" s="107"/>
      <c r="D30" s="107"/>
      <c r="E30" s="107"/>
      <c r="F30" s="107"/>
      <c r="G30" s="115">
        <f>SUM(G20:G29)</f>
        <v>18744</v>
      </c>
      <c r="H30" s="115">
        <f>SUM(H20:H29)</f>
        <v>20924</v>
      </c>
      <c r="I30" s="115">
        <f>SUM(I20:I29)</f>
        <v>22447</v>
      </c>
      <c r="J30" s="115">
        <f>SUM(J20:J29)</f>
        <v>24373</v>
      </c>
      <c r="K30" s="115">
        <f>SUM(K20:K29)</f>
        <v>26551</v>
      </c>
    </row>
    <row r="31" spans="1:11" x14ac:dyDescent="0.2">
      <c r="B31" t="s">
        <v>224</v>
      </c>
      <c r="G31" s="113">
        <f>-IFERROR('raw FS'!F28,0)</f>
        <v>-6189</v>
      </c>
      <c r="H31" s="113">
        <f>-IFERROR('raw FS'!G28,0)</f>
        <v>-7298</v>
      </c>
      <c r="I31" s="113">
        <f>-IFERROR('raw FS'!H28,0)</f>
        <v>-8300</v>
      </c>
      <c r="J31" s="113">
        <f>-IFERROR('raw FS'!I28,0)</f>
        <v>-9589</v>
      </c>
      <c r="K31" s="113">
        <f>-IFERROR('raw FS'!J28,0)</f>
        <v>-10819</v>
      </c>
    </row>
    <row r="32" spans="1:11" ht="16" thickBot="1" x14ac:dyDescent="0.25">
      <c r="A32" t="s">
        <v>61</v>
      </c>
      <c r="B32" s="110" t="s">
        <v>239</v>
      </c>
      <c r="C32" s="110"/>
      <c r="D32" s="110"/>
      <c r="E32" s="110"/>
      <c r="F32" s="110"/>
      <c r="G32" s="116">
        <f>G30+G31</f>
        <v>12555</v>
      </c>
      <c r="H32" s="116">
        <f t="shared" ref="H32:K32" si="2">H30+H31</f>
        <v>13626</v>
      </c>
      <c r="I32" s="116">
        <f t="shared" si="2"/>
        <v>14147</v>
      </c>
      <c r="J32" s="116">
        <f t="shared" si="2"/>
        <v>14784</v>
      </c>
      <c r="K32" s="116">
        <f t="shared" si="2"/>
        <v>15732</v>
      </c>
    </row>
    <row r="33" spans="1:11" ht="16" thickTop="1" x14ac:dyDescent="0.2">
      <c r="G33" s="113"/>
      <c r="H33" s="113"/>
      <c r="I33" s="113"/>
      <c r="J33" s="113"/>
      <c r="K33" s="113"/>
    </row>
    <row r="34" spans="1:11" x14ac:dyDescent="0.2">
      <c r="A34" t="s">
        <v>61</v>
      </c>
      <c r="B34" s="2" t="s">
        <v>240</v>
      </c>
      <c r="C34" s="2"/>
      <c r="D34" s="2"/>
      <c r="E34" s="2"/>
      <c r="F34" s="2"/>
      <c r="G34" s="117">
        <f>G32+G17</f>
        <v>11676</v>
      </c>
      <c r="H34" s="117">
        <f t="shared" ref="H34:K34" si="3">H32+H17</f>
        <v>11397</v>
      </c>
      <c r="I34" s="117">
        <f t="shared" si="3"/>
        <v>12411</v>
      </c>
      <c r="J34" s="117">
        <f t="shared" si="3"/>
        <v>13919</v>
      </c>
      <c r="K34" s="117">
        <f t="shared" si="3"/>
        <v>13873</v>
      </c>
    </row>
    <row r="35" spans="1:11" x14ac:dyDescent="0.2">
      <c r="B35" t="s">
        <v>241</v>
      </c>
      <c r="G35" s="113">
        <f>IFERROR(Hitoricalfs!F27+Hitoricalfs!F21,0)</f>
        <v>555</v>
      </c>
      <c r="H35" s="113">
        <f>IFERROR(Hitoricalfs!G27+Hitoricalfs!G21,0)</f>
        <v>1520</v>
      </c>
      <c r="I35" s="113">
        <f>IFERROR(Hitoricalfs!H27+Hitoricalfs!H21,0)</f>
        <v>1191</v>
      </c>
      <c r="J35" s="113">
        <f>IFERROR(Hitoricalfs!I27+Hitoricalfs!I21,0)</f>
        <v>1023</v>
      </c>
      <c r="K35" s="113">
        <f>IFERROR(Hitoricalfs!J27+Hitoricalfs!J21,0)</f>
        <v>1141</v>
      </c>
    </row>
    <row r="37" spans="1:11" x14ac:dyDescent="0.2">
      <c r="A37" t="s">
        <v>61</v>
      </c>
      <c r="B37" s="111" t="s">
        <v>242</v>
      </c>
      <c r="C37" s="111"/>
      <c r="D37" s="111"/>
      <c r="E37" s="111"/>
      <c r="F37" s="111"/>
      <c r="G37" s="112">
        <f>G35/G34</f>
        <v>4.7533401849948614E-2</v>
      </c>
      <c r="H37" s="112">
        <f t="shared" ref="H37:K37" si="4">H35/H34</f>
        <v>0.13336843028867246</v>
      </c>
      <c r="I37" s="112">
        <f t="shared" si="4"/>
        <v>9.5963258399806628E-2</v>
      </c>
      <c r="J37" s="112">
        <f t="shared" si="4"/>
        <v>7.3496659242761692E-2</v>
      </c>
      <c r="K37" s="112">
        <f t="shared" si="4"/>
        <v>8.2246089526418223E-2</v>
      </c>
    </row>
    <row r="39" spans="1:11" x14ac:dyDescent="0.2">
      <c r="B39" s="101" t="s">
        <v>243</v>
      </c>
      <c r="C39" s="100"/>
      <c r="D39" s="100"/>
      <c r="E39" s="100"/>
      <c r="F39" s="100"/>
      <c r="G39" s="102">
        <v>43891</v>
      </c>
      <c r="H39" s="102">
        <v>44256</v>
      </c>
      <c r="I39" s="102">
        <v>44621</v>
      </c>
      <c r="J39" s="102">
        <v>44986</v>
      </c>
      <c r="K39" s="102">
        <v>45352</v>
      </c>
    </row>
    <row r="40" spans="1:11" x14ac:dyDescent="0.2">
      <c r="G40" s="118"/>
      <c r="H40" s="118"/>
      <c r="I40" s="118"/>
      <c r="J40" s="118"/>
      <c r="K40" s="118"/>
    </row>
    <row r="41" spans="1:11" x14ac:dyDescent="0.2">
      <c r="B41" s="120" t="s">
        <v>244</v>
      </c>
      <c r="C41" s="120"/>
      <c r="D41" s="120"/>
      <c r="E41" s="120"/>
      <c r="F41" s="120"/>
      <c r="G41" s="121">
        <f>-IFERROR(SUM('CASH FLOW DATA'!F13:F14),0)</f>
        <v>1345</v>
      </c>
      <c r="H41" s="121">
        <f>-IFERROR(SUM('CASH FLOW DATA'!G13:G14),0)</f>
        <v>1027</v>
      </c>
      <c r="I41" s="121">
        <f>-IFERROR(SUM('CASH FLOW DATA'!H13:H14),0)</f>
        <v>1756</v>
      </c>
      <c r="J41" s="121">
        <f>-IFERROR(SUM('CASH FLOW DATA'!I13:I14),0)</f>
        <v>2701</v>
      </c>
      <c r="K41" s="121">
        <f>-IFERROR(SUM('CASH FLOW DATA'!J13:J14),0)</f>
        <v>2723</v>
      </c>
    </row>
    <row r="42" spans="1:11" x14ac:dyDescent="0.2">
      <c r="B42" s="120" t="s">
        <v>245</v>
      </c>
      <c r="C42" s="120"/>
      <c r="D42" s="120"/>
      <c r="E42" s="120"/>
      <c r="F42" s="120"/>
      <c r="G42" s="121"/>
      <c r="H42" s="121">
        <f>H17-G17</f>
        <v>-1350</v>
      </c>
      <c r="I42" s="121">
        <f t="shared" ref="I42:K42" si="5">I17-H17</f>
        <v>493</v>
      </c>
      <c r="J42" s="121">
        <f t="shared" si="5"/>
        <v>871</v>
      </c>
      <c r="K42" s="121">
        <f t="shared" si="5"/>
        <v>-994</v>
      </c>
    </row>
    <row r="43" spans="1:11" x14ac:dyDescent="0.2">
      <c r="B43" s="120"/>
      <c r="C43" s="120"/>
      <c r="D43" s="120"/>
      <c r="E43" s="120"/>
      <c r="F43" s="120"/>
      <c r="G43" s="121"/>
      <c r="H43" s="121"/>
      <c r="I43" s="121"/>
      <c r="J43" s="121"/>
      <c r="K43" s="121"/>
    </row>
    <row r="44" spans="1:11" x14ac:dyDescent="0.2">
      <c r="B44" s="120" t="s">
        <v>241</v>
      </c>
      <c r="C44" s="120"/>
      <c r="D44" s="120"/>
      <c r="E44" s="120"/>
      <c r="F44" s="120"/>
      <c r="G44" s="121">
        <f>G35</f>
        <v>555</v>
      </c>
      <c r="H44" s="121">
        <f t="shared" ref="H44:K44" si="6">H35</f>
        <v>1520</v>
      </c>
      <c r="I44" s="121">
        <f t="shared" si="6"/>
        <v>1191</v>
      </c>
      <c r="J44" s="121">
        <f t="shared" si="6"/>
        <v>1023</v>
      </c>
      <c r="K44" s="121">
        <f t="shared" si="6"/>
        <v>1141</v>
      </c>
    </row>
    <row r="45" spans="1:11" x14ac:dyDescent="0.2">
      <c r="B45" s="120" t="s">
        <v>246</v>
      </c>
      <c r="C45" s="120"/>
      <c r="D45" s="120"/>
      <c r="E45" s="120"/>
      <c r="F45" s="120"/>
      <c r="G45" s="122">
        <v>0.3</v>
      </c>
      <c r="H45" s="122">
        <v>0.3</v>
      </c>
      <c r="I45" s="122">
        <v>0.3</v>
      </c>
      <c r="J45" s="122">
        <v>0.3</v>
      </c>
      <c r="K45" s="122">
        <v>0.3</v>
      </c>
    </row>
    <row r="46" spans="1:11" x14ac:dyDescent="0.2">
      <c r="B46" s="120" t="s">
        <v>248</v>
      </c>
      <c r="C46" s="120"/>
      <c r="D46" s="120"/>
      <c r="E46" s="120"/>
      <c r="F46" s="120"/>
      <c r="G46" s="123">
        <f>G44*(1-G45)</f>
        <v>388.5</v>
      </c>
      <c r="H46" s="123">
        <f t="shared" ref="H46:K46" si="7">H44*(1-H45)</f>
        <v>1064</v>
      </c>
      <c r="I46" s="123">
        <f t="shared" si="7"/>
        <v>833.69999999999993</v>
      </c>
      <c r="J46" s="123">
        <f t="shared" si="7"/>
        <v>716.09999999999991</v>
      </c>
      <c r="K46" s="123">
        <f t="shared" si="7"/>
        <v>798.69999999999993</v>
      </c>
    </row>
    <row r="47" spans="1:11" x14ac:dyDescent="0.2">
      <c r="B47" s="120"/>
      <c r="C47" s="120"/>
      <c r="D47" s="120"/>
      <c r="E47" s="120"/>
      <c r="F47" s="120"/>
      <c r="G47" s="120"/>
      <c r="H47" s="120"/>
      <c r="I47" s="120"/>
      <c r="J47" s="120"/>
      <c r="K47" s="120"/>
    </row>
    <row r="48" spans="1:11" x14ac:dyDescent="0.2">
      <c r="B48" s="120" t="s">
        <v>247</v>
      </c>
      <c r="C48" s="120"/>
      <c r="D48" s="120"/>
      <c r="E48" s="120"/>
      <c r="F48" s="120"/>
      <c r="G48" s="120"/>
      <c r="H48" s="124">
        <f>SUM(H41:H42)</f>
        <v>-323</v>
      </c>
      <c r="I48" s="124">
        <f t="shared" ref="I48:K48" si="8">SUM(I41:I42)</f>
        <v>2249</v>
      </c>
      <c r="J48" s="124">
        <f t="shared" si="8"/>
        <v>3572</v>
      </c>
      <c r="K48" s="124">
        <f t="shared" si="8"/>
        <v>1729</v>
      </c>
    </row>
    <row r="49" spans="2:11" x14ac:dyDescent="0.2">
      <c r="H49" s="28"/>
      <c r="I49" s="28"/>
      <c r="J49" s="28"/>
      <c r="K49" s="28"/>
    </row>
    <row r="50" spans="2:11" ht="16" thickBot="1" x14ac:dyDescent="0.25">
      <c r="B50" s="110" t="s">
        <v>249</v>
      </c>
      <c r="C50" s="110"/>
      <c r="D50" s="110"/>
      <c r="E50" s="110"/>
      <c r="F50" s="110"/>
      <c r="G50" s="110"/>
      <c r="H50" s="119">
        <f>H48/H46</f>
        <v>-0.30357142857142855</v>
      </c>
      <c r="I50" s="119">
        <f t="shared" ref="I50:K50" si="9">I48/I46</f>
        <v>2.6976130502578868</v>
      </c>
      <c r="J50" s="119">
        <f t="shared" si="9"/>
        <v>4.9881301494204724</v>
      </c>
      <c r="K50" s="119">
        <f t="shared" si="9"/>
        <v>2.1647677475898335</v>
      </c>
    </row>
    <row r="51" spans="2:11" ht="16" thickTop="1" x14ac:dyDescent="0.2">
      <c r="J51" s="2"/>
      <c r="K51" s="2"/>
    </row>
    <row r="52" spans="2:11" x14ac:dyDescent="0.2">
      <c r="J52" s="2" t="s">
        <v>250</v>
      </c>
      <c r="K52" s="7">
        <f>AVERAGE(H50:K50)</f>
        <v>2.386734879674191</v>
      </c>
    </row>
    <row r="53" spans="2:11" x14ac:dyDescent="0.2">
      <c r="J53" s="2" t="s">
        <v>251</v>
      </c>
      <c r="K53" s="7">
        <f>MEDIAN(H50:K50)</f>
        <v>2.4311903989238601</v>
      </c>
    </row>
    <row r="57" spans="2:11" x14ac:dyDescent="0.2">
      <c r="B57" s="101" t="s">
        <v>252</v>
      </c>
      <c r="C57" s="100"/>
      <c r="D57" s="100"/>
      <c r="E57" s="100"/>
      <c r="F57" s="100"/>
      <c r="G57" s="102">
        <v>43891</v>
      </c>
      <c r="H57" s="102">
        <v>44256</v>
      </c>
      <c r="I57" s="102">
        <v>44621</v>
      </c>
      <c r="J57" s="102">
        <v>44986</v>
      </c>
      <c r="K57" s="102">
        <v>45352</v>
      </c>
    </row>
    <row r="59" spans="2:11" x14ac:dyDescent="0.2">
      <c r="B59" s="120" t="s">
        <v>249</v>
      </c>
      <c r="C59" s="120"/>
      <c r="D59" s="120"/>
      <c r="E59" s="120"/>
      <c r="F59" s="120"/>
      <c r="G59" s="125">
        <f>G50</f>
        <v>0</v>
      </c>
      <c r="H59" s="125">
        <f t="shared" ref="H59:K59" si="10">H50</f>
        <v>-0.30357142857142855</v>
      </c>
      <c r="I59" s="125">
        <f t="shared" si="10"/>
        <v>2.6976130502578868</v>
      </c>
      <c r="J59" s="125">
        <f t="shared" si="10"/>
        <v>4.9881301494204724</v>
      </c>
      <c r="K59" s="125">
        <f t="shared" si="10"/>
        <v>2.1647677475898335</v>
      </c>
    </row>
    <row r="60" spans="2:11" x14ac:dyDescent="0.2">
      <c r="B60" s="120" t="s">
        <v>253</v>
      </c>
      <c r="C60" s="120"/>
      <c r="D60" s="120"/>
      <c r="E60" s="120"/>
      <c r="F60" s="120"/>
      <c r="G60" s="126">
        <f>G37</f>
        <v>4.7533401849948614E-2</v>
      </c>
      <c r="H60" s="126">
        <f t="shared" ref="H60:K60" si="11">H37</f>
        <v>0.13336843028867246</v>
      </c>
      <c r="I60" s="126">
        <f t="shared" si="11"/>
        <v>9.5963258399806628E-2</v>
      </c>
      <c r="J60" s="126">
        <f t="shared" si="11"/>
        <v>7.3496659242761692E-2</v>
      </c>
      <c r="K60" s="126">
        <f t="shared" si="11"/>
        <v>8.2246089526418223E-2</v>
      </c>
    </row>
    <row r="62" spans="2:11" ht="16" thickBot="1" x14ac:dyDescent="0.25">
      <c r="B62" s="127" t="s">
        <v>254</v>
      </c>
      <c r="C62" s="127"/>
      <c r="D62" s="127"/>
      <c r="E62" s="127"/>
      <c r="F62" s="127"/>
      <c r="G62" s="127"/>
      <c r="H62" s="128">
        <f>H59*H60</f>
        <v>-4.0486844909061279E-2</v>
      </c>
      <c r="I62" s="128">
        <f t="shared" ref="I62:J62" si="12">I59*I60</f>
        <v>0.25887173820458814</v>
      </c>
      <c r="J62" s="128">
        <f t="shared" si="12"/>
        <v>0.36661090185050244</v>
      </c>
      <c r="K62" s="128">
        <f>K59*K60</f>
        <v>0.17804368197217618</v>
      </c>
    </row>
    <row r="64" spans="2:11" x14ac:dyDescent="0.2">
      <c r="J64" s="2" t="s">
        <v>250</v>
      </c>
      <c r="K64" s="7">
        <f>AVERAGE(H62:K62)</f>
        <v>0.19075986927955135</v>
      </c>
    </row>
    <row r="65" spans="10:11" x14ac:dyDescent="0.2">
      <c r="J65" s="2" t="s">
        <v>251</v>
      </c>
      <c r="K65" s="7">
        <f>MEDIAN(H62:K62)</f>
        <v>0.21845771008838216</v>
      </c>
    </row>
  </sheetData>
  <pageMargins left="0.7" right="0.7" top="0.75" bottom="0.75" header="0.3" footer="0.3"/>
  <pageSetup paperSize="9"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9CAA5-3EB0-B14D-B57F-009F78BDD0D0}">
  <sheetPr codeName="Sheet15"/>
  <dimension ref="B3:Q37"/>
  <sheetViews>
    <sheetView showGridLines="0" workbookViewId="0">
      <selection activeCell="O23" sqref="O23 K9"/>
    </sheetView>
  </sheetViews>
  <sheetFormatPr baseColWidth="10" defaultRowHeight="15" x14ac:dyDescent="0.2"/>
  <cols>
    <col min="2" max="2" width="15.33203125" customWidth="1"/>
    <col min="9" max="9" width="4.83203125" customWidth="1"/>
    <col min="10" max="10" width="2.83203125" customWidth="1"/>
    <col min="17" max="17" width="9.33203125" customWidth="1"/>
  </cols>
  <sheetData>
    <row r="3" spans="2:17" x14ac:dyDescent="0.2">
      <c r="B3" s="90" t="s">
        <v>291</v>
      </c>
    </row>
    <row r="4" spans="2:17" ht="16" x14ac:dyDescent="0.2">
      <c r="B4" s="138" t="s">
        <v>292</v>
      </c>
    </row>
    <row r="6" spans="2:17" ht="16" thickBot="1" x14ac:dyDescent="0.25">
      <c r="B6" s="100"/>
      <c r="C6" s="100"/>
      <c r="D6" s="353" t="s">
        <v>293</v>
      </c>
      <c r="E6" s="353"/>
      <c r="F6" s="353"/>
      <c r="G6" s="353"/>
      <c r="H6" s="353"/>
      <c r="I6" s="100"/>
      <c r="J6" s="100"/>
      <c r="K6" s="353" t="s">
        <v>294</v>
      </c>
      <c r="L6" s="353"/>
      <c r="M6" s="353"/>
      <c r="N6" s="100"/>
      <c r="O6" s="353" t="s">
        <v>295</v>
      </c>
      <c r="P6" s="353"/>
      <c r="Q6" s="353"/>
    </row>
    <row r="7" spans="2:17" ht="16" thickTop="1" x14ac:dyDescent="0.2">
      <c r="B7" s="139" t="s">
        <v>296</v>
      </c>
      <c r="C7" s="139" t="s">
        <v>297</v>
      </c>
      <c r="D7" s="139" t="s">
        <v>279</v>
      </c>
      <c r="E7" s="139" t="s">
        <v>298</v>
      </c>
      <c r="F7" s="139" t="s">
        <v>299</v>
      </c>
      <c r="G7" s="139" t="s">
        <v>300</v>
      </c>
      <c r="H7" s="139" t="s">
        <v>273</v>
      </c>
      <c r="I7" s="100"/>
      <c r="J7" s="100"/>
      <c r="K7" s="139" t="s">
        <v>301</v>
      </c>
      <c r="L7" s="139" t="s">
        <v>69</v>
      </c>
      <c r="M7" s="139" t="s">
        <v>302</v>
      </c>
      <c r="N7" s="100"/>
      <c r="O7" s="139" t="s">
        <v>303</v>
      </c>
      <c r="P7" s="139" t="s">
        <v>304</v>
      </c>
      <c r="Q7" s="139" t="s">
        <v>305</v>
      </c>
    </row>
    <row r="8" spans="2:17" x14ac:dyDescent="0.2">
      <c r="B8" s="100"/>
      <c r="C8" s="100"/>
      <c r="D8" s="100"/>
      <c r="E8" s="100"/>
      <c r="F8" s="100"/>
      <c r="G8" s="100"/>
      <c r="H8" s="100"/>
      <c r="I8" s="100"/>
      <c r="J8" s="100"/>
      <c r="K8" s="100"/>
      <c r="L8" s="100"/>
      <c r="M8" s="100"/>
      <c r="N8" s="100"/>
      <c r="O8" s="100"/>
      <c r="P8" s="100"/>
      <c r="Q8" s="100"/>
    </row>
    <row r="9" spans="2:17" x14ac:dyDescent="0.2">
      <c r="B9" s="140" t="str">
        <f>'Relative Value'!C3</f>
        <v>Dalmia BharatLtd</v>
      </c>
      <c r="C9" s="140"/>
      <c r="D9" s="140">
        <f>'Relative Value'!D3</f>
        <v>1814.5</v>
      </c>
      <c r="E9" s="140">
        <f>'Relative Value'!E3</f>
        <v>18.75</v>
      </c>
      <c r="F9" s="140">
        <f>'Relative Value'!F3</f>
        <v>34021.875</v>
      </c>
      <c r="G9" s="140">
        <f>'Relative Value'!I3</f>
        <v>4223</v>
      </c>
      <c r="H9" s="178">
        <f>'Relative Value'!J3</f>
        <v>38244.875</v>
      </c>
      <c r="I9" s="140"/>
      <c r="J9" s="140"/>
      <c r="K9" s="141">
        <f>'Relative Value'!K3</f>
        <v>14691</v>
      </c>
      <c r="L9" s="141">
        <f>'Relative Value'!L3</f>
        <v>2953.7941400304412</v>
      </c>
      <c r="M9" s="141">
        <f>'Relative Value'!M3</f>
        <v>853</v>
      </c>
      <c r="N9" s="140"/>
      <c r="O9" s="179">
        <f>H9/K9</f>
        <v>2.6032860254577632</v>
      </c>
      <c r="P9" s="179">
        <f>H9/L9</f>
        <v>12.947711718192338</v>
      </c>
      <c r="Q9" s="179">
        <f>F9/M9</f>
        <v>39.884964830011725</v>
      </c>
    </row>
    <row r="10" spans="2:17" x14ac:dyDescent="0.2">
      <c r="B10" s="140" t="str">
        <f>'Relative Value'!C4</f>
        <v>UltraTech Cem.</v>
      </c>
      <c r="C10" s="140"/>
      <c r="D10" s="140">
        <f>'Relative Value'!D4</f>
        <v>9890.35</v>
      </c>
      <c r="E10" s="140">
        <f>'Relative Value'!E4</f>
        <v>28.87</v>
      </c>
      <c r="F10" s="140">
        <f>'Relative Value'!F4</f>
        <v>285534.4045</v>
      </c>
      <c r="G10" s="140">
        <f>'Relative Value'!I4</f>
        <v>10619.740000000002</v>
      </c>
      <c r="H10" s="178">
        <f>'Relative Value'!J4</f>
        <v>296154.14449999999</v>
      </c>
      <c r="I10" s="140"/>
      <c r="J10" s="140"/>
      <c r="K10" s="141">
        <f>'Relative Value'!K4</f>
        <v>70908.14</v>
      </c>
      <c r="L10" s="141">
        <f>'Relative Value'!L4</f>
        <v>13608.294701518898</v>
      </c>
      <c r="M10" s="141">
        <f>'Relative Value'!M4</f>
        <v>7003.96</v>
      </c>
      <c r="N10" s="140"/>
      <c r="O10" s="179">
        <f t="shared" ref="O10:O17" si="0">H10/K10</f>
        <v>4.176588816178227</v>
      </c>
      <c r="P10" s="179">
        <f t="shared" ref="P10:P17" si="1">H10/L10</f>
        <v>21.762766826834266</v>
      </c>
      <c r="Q10" s="179">
        <f t="shared" ref="Q10:Q17" si="2">F10/M10</f>
        <v>40.767566419568361</v>
      </c>
    </row>
    <row r="11" spans="2:17" x14ac:dyDescent="0.2">
      <c r="B11" s="140" t="str">
        <f>'Relative Value'!C5</f>
        <v>Ambuja Cements</v>
      </c>
      <c r="C11" s="140"/>
      <c r="D11" s="140">
        <f>'Relative Value'!D5</f>
        <v>620.70000000000005</v>
      </c>
      <c r="E11" s="140">
        <f>'Relative Value'!E5</f>
        <v>198.56</v>
      </c>
      <c r="F11" s="140">
        <f>'Relative Value'!F5</f>
        <v>123246.19200000001</v>
      </c>
      <c r="G11" s="140">
        <f>'Relative Value'!I5</f>
        <v>-10369.86</v>
      </c>
      <c r="H11" s="178">
        <f>'Relative Value'!J5</f>
        <v>112876.33200000001</v>
      </c>
      <c r="I11" s="140"/>
      <c r="J11" s="140"/>
      <c r="K11" s="141">
        <f>'Relative Value'!K5</f>
        <v>33159.64</v>
      </c>
      <c r="L11" s="141">
        <f>'Relative Value'!L5</f>
        <v>7590.0614580031697</v>
      </c>
      <c r="M11" s="141">
        <f>'Relative Value'!M5</f>
        <v>4738.01</v>
      </c>
      <c r="N11" s="140"/>
      <c r="O11" s="179">
        <f t="shared" si="0"/>
        <v>3.4040276673691272</v>
      </c>
      <c r="P11" s="179">
        <f t="shared" si="1"/>
        <v>14.871596577255655</v>
      </c>
      <c r="Q11" s="179">
        <f t="shared" si="2"/>
        <v>26.01222707423581</v>
      </c>
    </row>
    <row r="12" spans="2:17" x14ac:dyDescent="0.2">
      <c r="B12" s="140" t="str">
        <f>'Relative Value'!C6</f>
        <v>Shree Cement</v>
      </c>
      <c r="C12" s="140"/>
      <c r="D12" s="140">
        <f>'Relative Value'!D6</f>
        <v>26305.8</v>
      </c>
      <c r="E12" s="140">
        <f>'Relative Value'!E6</f>
        <v>3.61</v>
      </c>
      <c r="F12" s="140">
        <f>'Relative Value'!F6</f>
        <v>94963.937999999995</v>
      </c>
      <c r="G12" s="140">
        <f>'Relative Value'!I6</f>
        <v>1233.74</v>
      </c>
      <c r="H12" s="178">
        <f>'Relative Value'!J6</f>
        <v>96197.678</v>
      </c>
      <c r="I12" s="140"/>
      <c r="J12" s="140"/>
      <c r="K12" s="141">
        <f>'Relative Value'!K6</f>
        <v>20520.98</v>
      </c>
      <c r="L12" s="141">
        <f>'Relative Value'!L6</f>
        <v>5114.9929096989963</v>
      </c>
      <c r="M12" s="141">
        <f>'Relative Value'!M6</f>
        <v>2396.16</v>
      </c>
      <c r="N12" s="140"/>
      <c r="O12" s="179">
        <f t="shared" si="0"/>
        <v>4.6877721239433985</v>
      </c>
      <c r="P12" s="179">
        <f t="shared" si="1"/>
        <v>18.807001240918822</v>
      </c>
      <c r="Q12" s="179">
        <f t="shared" si="2"/>
        <v>39.63171824919872</v>
      </c>
    </row>
    <row r="13" spans="2:17" x14ac:dyDescent="0.2">
      <c r="B13" s="140" t="str">
        <f>'Relative Value'!C7</f>
        <v>ACC</v>
      </c>
      <c r="C13" s="140"/>
      <c r="D13" s="140">
        <f>'Relative Value'!D7</f>
        <v>2521.9499999999998</v>
      </c>
      <c r="E13" s="140">
        <f>'Relative Value'!E7</f>
        <v>18.78</v>
      </c>
      <c r="F13" s="140">
        <f>'Relative Value'!F7</f>
        <v>47362.220999999998</v>
      </c>
      <c r="G13" s="140">
        <f>'Relative Value'!I7</f>
        <v>-1508.02</v>
      </c>
      <c r="H13" s="178">
        <f>'Relative Value'!J7</f>
        <v>45854.200999999994</v>
      </c>
      <c r="I13" s="140"/>
      <c r="J13" s="140"/>
      <c r="K13" s="141">
        <f>'Relative Value'!K7</f>
        <v>19958.919999999998</v>
      </c>
      <c r="L13" s="141">
        <f>'Relative Value'!L7</f>
        <v>3567.2498478642483</v>
      </c>
      <c r="M13" s="141">
        <f>'Relative Value'!M7</f>
        <v>2336.5300000000002</v>
      </c>
      <c r="N13" s="140"/>
      <c r="O13" s="179">
        <f t="shared" si="0"/>
        <v>2.2974289691025365</v>
      </c>
      <c r="P13" s="179">
        <f t="shared" si="1"/>
        <v>12.854216260588926</v>
      </c>
      <c r="Q13" s="179">
        <f t="shared" si="2"/>
        <v>20.270324369898951</v>
      </c>
    </row>
    <row r="14" spans="2:17" x14ac:dyDescent="0.2">
      <c r="B14" s="140" t="str">
        <f>'Relative Value'!C8</f>
        <v>J K Cements</v>
      </c>
      <c r="C14" s="140"/>
      <c r="D14" s="140">
        <f>'Relative Value'!D8</f>
        <v>3896.7</v>
      </c>
      <c r="E14" s="140">
        <f>'Relative Value'!E8</f>
        <v>7.73</v>
      </c>
      <c r="F14" s="140">
        <f>'Relative Value'!F8</f>
        <v>30121.491000000002</v>
      </c>
      <c r="G14" s="140">
        <f>'Relative Value'!I8</f>
        <v>4682.9000000000005</v>
      </c>
      <c r="H14" s="178">
        <f>'Relative Value'!J8</f>
        <v>34804.391000000003</v>
      </c>
      <c r="I14" s="140"/>
      <c r="J14" s="140"/>
      <c r="K14" s="141">
        <f>'Relative Value'!K8</f>
        <v>11556</v>
      </c>
      <c r="L14" s="141">
        <f>'Relative Value'!L8</f>
        <v>2204.6941435945564</v>
      </c>
      <c r="M14" s="141">
        <f>'Relative Value'!M8</f>
        <v>789.93</v>
      </c>
      <c r="N14" s="140"/>
      <c r="O14" s="179">
        <f t="shared" si="0"/>
        <v>3.0118026133610249</v>
      </c>
      <c r="P14" s="179">
        <f t="shared" si="1"/>
        <v>15.786494059105433</v>
      </c>
      <c r="Q14" s="179">
        <f t="shared" si="2"/>
        <v>38.131848391629646</v>
      </c>
    </row>
    <row r="15" spans="2:17" x14ac:dyDescent="0.2">
      <c r="B15" s="140" t="str">
        <f>'Relative Value'!C9</f>
        <v>The Ramco Cement</v>
      </c>
      <c r="C15" s="140"/>
      <c r="D15" s="140">
        <f>'Relative Value'!D9</f>
        <v>777.1</v>
      </c>
      <c r="E15" s="140">
        <f>'Relative Value'!E9</f>
        <v>23.63</v>
      </c>
      <c r="F15" s="140">
        <f>'Relative Value'!F9</f>
        <v>18362.873</v>
      </c>
      <c r="G15" s="140">
        <f>'Relative Value'!I9</f>
        <v>4895.6099999999997</v>
      </c>
      <c r="H15" s="178">
        <f>'Relative Value'!J9</f>
        <v>23258.483</v>
      </c>
      <c r="I15" s="140"/>
      <c r="J15" s="140"/>
      <c r="K15" s="141">
        <f>'Relative Value'!K9</f>
        <v>9246.19</v>
      </c>
      <c r="L15" s="141">
        <f>'Relative Value'!L9</f>
        <v>1481.2081341719077</v>
      </c>
      <c r="M15" s="141">
        <f>'Relative Value'!M9</f>
        <v>343.54</v>
      </c>
      <c r="N15" s="140"/>
      <c r="O15" s="179">
        <f t="shared" si="0"/>
        <v>2.5154666949305606</v>
      </c>
      <c r="P15" s="179">
        <f t="shared" si="1"/>
        <v>15.702373261002252</v>
      </c>
      <c r="Q15" s="179">
        <f t="shared" si="2"/>
        <v>53.451921173662448</v>
      </c>
    </row>
    <row r="16" spans="2:17" x14ac:dyDescent="0.2">
      <c r="B16" s="140" t="str">
        <f>'Relative Value'!C10</f>
        <v>Nuvoco Vistas</v>
      </c>
      <c r="C16" s="140"/>
      <c r="D16" s="140">
        <f>'Relative Value'!D10</f>
        <v>321.10000000000002</v>
      </c>
      <c r="E16" s="140">
        <f>'Relative Value'!E10</f>
        <v>35.72</v>
      </c>
      <c r="F16" s="140">
        <f>'Relative Value'!F10</f>
        <v>11469.692000000001</v>
      </c>
      <c r="G16" s="140">
        <f>'Relative Value'!I10</f>
        <v>4296.76</v>
      </c>
      <c r="H16" s="178">
        <f>'Relative Value'!J10</f>
        <v>15766.452000000001</v>
      </c>
      <c r="I16" s="140"/>
      <c r="J16" s="140"/>
      <c r="K16" s="141">
        <f>'Relative Value'!K10</f>
        <v>10732.89</v>
      </c>
      <c r="L16" s="141">
        <f>'Relative Value'!L10</f>
        <v>1657.1418744142456</v>
      </c>
      <c r="M16" s="141">
        <f>'Relative Value'!M10</f>
        <v>147.37</v>
      </c>
      <c r="N16" s="140"/>
      <c r="O16" s="179">
        <f t="shared" si="0"/>
        <v>1.4689847748369733</v>
      </c>
      <c r="P16" s="179">
        <f t="shared" si="1"/>
        <v>9.5142439180550014</v>
      </c>
      <c r="Q16" s="179">
        <f t="shared" si="2"/>
        <v>77.829218972653862</v>
      </c>
    </row>
    <row r="17" spans="2:17" x14ac:dyDescent="0.2">
      <c r="B17" s="140" t="str">
        <f>'Relative Value'!C11</f>
        <v>Birla Corpn.</v>
      </c>
      <c r="C17" s="140"/>
      <c r="D17" s="140">
        <f>'Relative Value'!D11</f>
        <v>1474.95</v>
      </c>
      <c r="E17" s="140">
        <f>'Relative Value'!E11</f>
        <v>7.7</v>
      </c>
      <c r="F17" s="140">
        <f>'Relative Value'!F11</f>
        <v>11357.115</v>
      </c>
      <c r="G17" s="140">
        <f>'Relative Value'!I11</f>
        <v>3744.2599999999998</v>
      </c>
      <c r="H17" s="178">
        <f>'Relative Value'!J11</f>
        <v>15101.375</v>
      </c>
      <c r="I17" s="140"/>
      <c r="J17" s="140"/>
      <c r="K17" s="141">
        <f>'Relative Value'!K11</f>
        <v>9662.7199999999993</v>
      </c>
      <c r="L17" s="141">
        <f>'Relative Value'!L11</f>
        <v>1523.0972340425533</v>
      </c>
      <c r="M17" s="141">
        <f>'Relative Value'!M11</f>
        <v>420.56</v>
      </c>
      <c r="N17" s="140"/>
      <c r="O17" s="179">
        <f t="shared" si="0"/>
        <v>1.5628492805338456</v>
      </c>
      <c r="P17" s="179">
        <f t="shared" si="1"/>
        <v>9.9149119717842567</v>
      </c>
      <c r="Q17" s="179">
        <f t="shared" si="2"/>
        <v>27.004743675099867</v>
      </c>
    </row>
    <row r="18" spans="2:17" x14ac:dyDescent="0.2">
      <c r="B18" s="140"/>
      <c r="C18" s="140"/>
      <c r="D18" s="140"/>
      <c r="E18" s="140"/>
      <c r="F18" s="141"/>
      <c r="G18" s="140"/>
      <c r="H18" s="141"/>
      <c r="I18" s="140"/>
      <c r="J18" s="140"/>
      <c r="K18" s="141"/>
      <c r="L18" s="140"/>
      <c r="M18" s="140"/>
      <c r="N18" s="140"/>
      <c r="O18" s="179"/>
      <c r="P18" s="179"/>
      <c r="Q18" s="179"/>
    </row>
    <row r="19" spans="2:17" ht="12" customHeight="1" x14ac:dyDescent="0.2">
      <c r="B19" s="120"/>
      <c r="C19" s="120"/>
      <c r="D19" s="120"/>
      <c r="E19" s="120"/>
      <c r="F19" s="120"/>
      <c r="G19" s="120"/>
      <c r="H19" s="120"/>
      <c r="I19" s="120"/>
      <c r="J19" s="120"/>
      <c r="K19" s="120"/>
      <c r="L19" s="120"/>
      <c r="M19" s="120"/>
      <c r="N19" s="120"/>
      <c r="O19" s="180"/>
      <c r="P19" s="180"/>
      <c r="Q19" s="180"/>
    </row>
    <row r="20" spans="2:17" x14ac:dyDescent="0.2">
      <c r="B20" s="140" t="s">
        <v>306</v>
      </c>
      <c r="C20" s="140"/>
      <c r="D20" s="140"/>
      <c r="E20" s="140"/>
      <c r="F20" s="140"/>
      <c r="G20" s="140"/>
      <c r="H20" s="140"/>
      <c r="I20" s="140"/>
      <c r="J20" s="140"/>
      <c r="K20" s="140"/>
      <c r="L20" s="140"/>
      <c r="M20" s="140"/>
      <c r="N20" s="140"/>
      <c r="O20" s="179">
        <f>MAX(O9:O18)</f>
        <v>4.6877721239433985</v>
      </c>
      <c r="P20" s="179">
        <f t="shared" ref="P20:Q20" si="3">MAX(P9:P18)</f>
        <v>21.762766826834266</v>
      </c>
      <c r="Q20" s="179">
        <f t="shared" si="3"/>
        <v>77.829218972653862</v>
      </c>
    </row>
    <row r="21" spans="2:17" x14ac:dyDescent="0.2">
      <c r="B21" s="140" t="s">
        <v>307</v>
      </c>
      <c r="C21" s="140"/>
      <c r="D21" s="140"/>
      <c r="E21" s="140"/>
      <c r="F21" s="140"/>
      <c r="G21" s="140"/>
      <c r="H21" s="140"/>
      <c r="I21" s="140"/>
      <c r="J21" s="140"/>
      <c r="K21" s="140"/>
      <c r="L21" s="140"/>
      <c r="M21" s="140"/>
      <c r="N21" s="140"/>
      <c r="O21" s="179">
        <f>QUARTILE(O9:O18,3)</f>
        <v>3.4040276673691272</v>
      </c>
      <c r="P21" s="179">
        <f t="shared" ref="P21:Q21" si="4">QUARTILE(P9:P18,3)</f>
        <v>15.786494059105433</v>
      </c>
      <c r="Q21" s="179">
        <f t="shared" si="4"/>
        <v>40.767566419568361</v>
      </c>
    </row>
    <row r="22" spans="2:17" x14ac:dyDescent="0.2">
      <c r="B22" s="142" t="s">
        <v>171</v>
      </c>
      <c r="C22" s="140"/>
      <c r="D22" s="140"/>
      <c r="E22" s="140"/>
      <c r="F22" s="140"/>
      <c r="G22" s="140"/>
      <c r="H22" s="140"/>
      <c r="I22" s="140"/>
      <c r="J22" s="140"/>
      <c r="K22" s="140"/>
      <c r="L22" s="140"/>
      <c r="M22" s="140"/>
      <c r="N22" s="140"/>
      <c r="O22" s="282">
        <f>AVERAGE(O9:O18)</f>
        <v>2.8586896628570506</v>
      </c>
      <c r="P22" s="282">
        <f t="shared" ref="P22:Q22" si="5">AVERAGE(P9:P18)</f>
        <v>14.684590648192994</v>
      </c>
      <c r="Q22" s="282">
        <f t="shared" si="5"/>
        <v>40.331614795106603</v>
      </c>
    </row>
    <row r="23" spans="2:17" x14ac:dyDescent="0.2">
      <c r="B23" s="142" t="s">
        <v>147</v>
      </c>
      <c r="C23" s="140"/>
      <c r="D23" s="140"/>
      <c r="E23" s="140"/>
      <c r="F23" s="140"/>
      <c r="G23" s="140"/>
      <c r="H23" s="140"/>
      <c r="I23" s="140"/>
      <c r="J23" s="140"/>
      <c r="K23" s="140"/>
      <c r="L23" s="140"/>
      <c r="M23" s="140"/>
      <c r="N23" s="140"/>
      <c r="O23" s="282">
        <f>MEDIAN(O9:O18)</f>
        <v>2.6032860254577632</v>
      </c>
      <c r="P23" s="282">
        <f t="shared" ref="P23" si="6">MEDIAN(P9:P18)</f>
        <v>14.871596577255655</v>
      </c>
      <c r="Q23" s="282">
        <f>MEDIAN(Q9:Q18)</f>
        <v>39.63171824919872</v>
      </c>
    </row>
    <row r="24" spans="2:17" x14ac:dyDescent="0.2">
      <c r="B24" s="140" t="s">
        <v>308</v>
      </c>
      <c r="C24" s="140"/>
      <c r="D24" s="140"/>
      <c r="E24" s="140"/>
      <c r="F24" s="140"/>
      <c r="G24" s="140"/>
      <c r="H24" s="140"/>
      <c r="I24" s="140"/>
      <c r="J24" s="140"/>
      <c r="K24" s="140"/>
      <c r="L24" s="140"/>
      <c r="M24" s="140"/>
      <c r="N24" s="140"/>
      <c r="O24" s="179">
        <f>QUARTILE(O9:O18,1)</f>
        <v>2.2974289691025365</v>
      </c>
      <c r="P24" s="179">
        <f t="shared" ref="P24:Q24" si="7">QUARTILE(P9:P18,1)</f>
        <v>12.854216260588926</v>
      </c>
      <c r="Q24" s="179">
        <f t="shared" si="7"/>
        <v>27.004743675099867</v>
      </c>
    </row>
    <row r="25" spans="2:17" x14ac:dyDescent="0.2">
      <c r="B25" s="140" t="s">
        <v>309</v>
      </c>
      <c r="C25" s="140"/>
      <c r="D25" s="140"/>
      <c r="E25" s="140"/>
      <c r="F25" s="140"/>
      <c r="G25" s="140"/>
      <c r="H25" s="140"/>
      <c r="I25" s="140"/>
      <c r="J25" s="140"/>
      <c r="K25" s="140"/>
      <c r="L25" s="140"/>
      <c r="M25" s="140"/>
      <c r="N25" s="140"/>
      <c r="O25" s="179">
        <f>MIN(O9:O18)</f>
        <v>1.4689847748369733</v>
      </c>
      <c r="P25" s="179">
        <f t="shared" ref="P25:Q25" si="8">MIN(P9:P18)</f>
        <v>9.5142439180550014</v>
      </c>
      <c r="Q25" s="179">
        <f t="shared" si="8"/>
        <v>20.270324369898951</v>
      </c>
    </row>
    <row r="26" spans="2:17" x14ac:dyDescent="0.2">
      <c r="B26" s="140"/>
      <c r="C26" s="140"/>
      <c r="D26" s="140"/>
      <c r="E26" s="140"/>
      <c r="F26" s="140"/>
      <c r="G26" s="140"/>
      <c r="H26" s="140"/>
      <c r="I26" s="140"/>
      <c r="J26" s="140"/>
      <c r="K26" s="140"/>
      <c r="L26" s="140"/>
      <c r="M26" s="140"/>
      <c r="N26" s="140"/>
      <c r="O26" s="140"/>
      <c r="P26" s="140"/>
      <c r="Q26" s="140"/>
    </row>
    <row r="27" spans="2:17" x14ac:dyDescent="0.2">
      <c r="B27" s="143" t="s">
        <v>310</v>
      </c>
      <c r="C27" s="144"/>
      <c r="D27" s="144"/>
      <c r="E27" s="144"/>
      <c r="F27" s="144"/>
      <c r="G27" s="144"/>
      <c r="H27" s="144"/>
      <c r="I27" s="144"/>
      <c r="J27" s="144"/>
      <c r="K27" s="144"/>
      <c r="L27" s="144"/>
      <c r="M27" s="144"/>
      <c r="N27" s="144"/>
      <c r="O27" s="143" t="s">
        <v>303</v>
      </c>
      <c r="P27" s="143" t="s">
        <v>304</v>
      </c>
      <c r="Q27" s="143" t="s">
        <v>305</v>
      </c>
    </row>
    <row r="28" spans="2:17" x14ac:dyDescent="0.2">
      <c r="B28" s="140"/>
      <c r="C28" s="140"/>
      <c r="D28" s="140"/>
      <c r="E28" s="140"/>
      <c r="F28" s="140"/>
      <c r="G28" s="140"/>
      <c r="H28" s="140"/>
      <c r="I28" s="140"/>
      <c r="J28" s="140"/>
      <c r="K28" s="140"/>
      <c r="L28" s="140"/>
      <c r="M28" s="140"/>
      <c r="N28" s="140"/>
      <c r="O28" s="140"/>
      <c r="P28" s="140"/>
      <c r="Q28" s="140"/>
    </row>
    <row r="29" spans="2:17" x14ac:dyDescent="0.2">
      <c r="B29" s="140" t="s">
        <v>311</v>
      </c>
      <c r="C29" s="140"/>
      <c r="D29" s="140"/>
      <c r="E29" s="140"/>
      <c r="F29" s="140"/>
      <c r="G29" s="140"/>
      <c r="H29" s="140"/>
      <c r="I29" s="140"/>
      <c r="J29" s="140"/>
      <c r="K29" s="140"/>
      <c r="L29" s="140"/>
      <c r="M29" s="140"/>
      <c r="N29" s="140"/>
      <c r="O29" s="178">
        <f>O23*K9</f>
        <v>38244.875</v>
      </c>
      <c r="P29" s="178">
        <f>P23*L9</f>
        <v>43927.63482279452</v>
      </c>
      <c r="Q29" s="178">
        <f t="shared" ref="Q29" si="9">Q23*M9</f>
        <v>33805.855666566509</v>
      </c>
    </row>
    <row r="30" spans="2:17" x14ac:dyDescent="0.2">
      <c r="B30" s="140" t="s">
        <v>300</v>
      </c>
      <c r="C30" s="140"/>
      <c r="D30" s="140"/>
      <c r="E30" s="140"/>
      <c r="F30" s="140"/>
      <c r="G30" s="140"/>
      <c r="H30" s="140"/>
      <c r="I30" s="140"/>
      <c r="J30" s="140"/>
      <c r="K30" s="140"/>
      <c r="L30" s="140"/>
      <c r="M30" s="140"/>
      <c r="N30" s="140"/>
      <c r="O30" s="140">
        <f>$G$9</f>
        <v>4223</v>
      </c>
      <c r="P30" s="140">
        <f t="shared" ref="P30:Q30" si="10">$G$9</f>
        <v>4223</v>
      </c>
      <c r="Q30" s="140">
        <f t="shared" si="10"/>
        <v>4223</v>
      </c>
    </row>
    <row r="31" spans="2:17" x14ac:dyDescent="0.2">
      <c r="B31" s="140" t="s">
        <v>312</v>
      </c>
      <c r="C31" s="140"/>
      <c r="D31" s="140"/>
      <c r="E31" s="140"/>
      <c r="F31" s="140"/>
      <c r="G31" s="140"/>
      <c r="H31" s="140"/>
      <c r="I31" s="140"/>
      <c r="J31" s="140"/>
      <c r="K31" s="140"/>
      <c r="L31" s="140"/>
      <c r="M31" s="140"/>
      <c r="N31" s="140"/>
      <c r="O31" s="141">
        <f>O29-O30</f>
        <v>34021.875</v>
      </c>
      <c r="P31" s="141">
        <f t="shared" ref="P31:Q31" si="11">P29-P30</f>
        <v>39704.63482279452</v>
      </c>
      <c r="Q31" s="141">
        <f t="shared" si="11"/>
        <v>29582.855666566509</v>
      </c>
    </row>
    <row r="32" spans="2:17" x14ac:dyDescent="0.2">
      <c r="B32" s="140" t="s">
        <v>298</v>
      </c>
      <c r="C32" s="140"/>
      <c r="D32" s="140"/>
      <c r="E32" s="140"/>
      <c r="F32" s="140"/>
      <c r="G32" s="140"/>
      <c r="H32" s="140"/>
      <c r="I32" s="140"/>
      <c r="J32" s="140"/>
      <c r="K32" s="140"/>
      <c r="L32" s="140"/>
      <c r="M32" s="140"/>
      <c r="N32" s="140"/>
      <c r="O32" s="140">
        <f>E9</f>
        <v>18.75</v>
      </c>
      <c r="P32" s="140">
        <f>O32</f>
        <v>18.75</v>
      </c>
      <c r="Q32" s="140">
        <f>P32</f>
        <v>18.75</v>
      </c>
    </row>
    <row r="34" spans="2:17" ht="16" thickBot="1" x14ac:dyDescent="0.25">
      <c r="B34" s="110" t="s">
        <v>313</v>
      </c>
      <c r="C34" s="131"/>
      <c r="D34" s="131"/>
      <c r="E34" s="131"/>
      <c r="F34" s="131"/>
      <c r="G34" s="131"/>
      <c r="H34" s="131"/>
      <c r="I34" s="131"/>
      <c r="J34" s="131"/>
      <c r="K34" s="131"/>
      <c r="L34" s="131"/>
      <c r="M34" s="131"/>
      <c r="N34" s="131"/>
      <c r="O34" s="181">
        <f>O31/O32</f>
        <v>1814.5</v>
      </c>
      <c r="P34" s="181">
        <f t="shared" ref="P34:Q34" si="12">P31/P32</f>
        <v>2117.5805238823746</v>
      </c>
      <c r="Q34" s="181">
        <f t="shared" si="12"/>
        <v>1577.7523022168805</v>
      </c>
    </row>
    <row r="35" spans="2:17" ht="16" thickTop="1" x14ac:dyDescent="0.2"/>
    <row r="36" spans="2:17" x14ac:dyDescent="0.2">
      <c r="B36" s="90"/>
    </row>
    <row r="37" spans="2:17" x14ac:dyDescent="0.2">
      <c r="O37" s="284" t="str">
        <f>IF(O34&lt;$D$9,"Overvalued","Undervalued")</f>
        <v>Undervalued</v>
      </c>
      <c r="P37" s="284" t="str">
        <f t="shared" ref="P37:Q37" si="13">IF(P34&lt;$D$9,"Overvalued","Undervalued")</f>
        <v>Undervalued</v>
      </c>
      <c r="Q37" s="2" t="str">
        <f t="shared" si="13"/>
        <v>Overvalued</v>
      </c>
    </row>
  </sheetData>
  <sheetProtection algorithmName="SHA-512" hashValue="pgMTONIIeUFq0RtruJXakbN4/hjrb6d0CPp0EQBm6rw+OaxjjOdqPGicRZjTGltqf4OHgC4DYIFWfRcZT2Mo5Q==" saltValue="te9p15sudvXWMtrYLpwuIg==" spinCount="100000" sheet="1" objects="1" scenarios="1"/>
  <mergeCells count="3">
    <mergeCell ref="D6:H6"/>
    <mergeCell ref="K6:M6"/>
    <mergeCell ref="O6:Q6"/>
  </mergeCells>
  <pageMargins left="0.7" right="0.7" top="0.75" bottom="0.75" header="0.3" footer="0.3"/>
  <pageSetup paperSize="9"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61689-EC26-5547-92AE-ED6947E76089}">
  <sheetPr codeName="Sheet16"/>
  <dimension ref="B2:M11"/>
  <sheetViews>
    <sheetView showGridLines="0" zoomScale="143" zoomScaleNormal="143" workbookViewId="0">
      <selection activeCell="A5" sqref="A5:XFD5"/>
    </sheetView>
  </sheetViews>
  <sheetFormatPr baseColWidth="10" defaultRowHeight="15" x14ac:dyDescent="0.2"/>
  <cols>
    <col min="3" max="3" width="15.5" bestFit="1" customWidth="1"/>
    <col min="5" max="5" width="15" bestFit="1" customWidth="1"/>
  </cols>
  <sheetData>
    <row r="2" spans="2:13" x14ac:dyDescent="0.2">
      <c r="B2" s="184" t="s">
        <v>281</v>
      </c>
      <c r="C2" s="184" t="s">
        <v>282</v>
      </c>
      <c r="D2" s="184" t="s">
        <v>283</v>
      </c>
      <c r="E2" s="184" t="s">
        <v>284</v>
      </c>
      <c r="F2" s="184" t="s">
        <v>185</v>
      </c>
      <c r="G2" s="184" t="s">
        <v>285</v>
      </c>
      <c r="H2" s="184" t="s">
        <v>286</v>
      </c>
      <c r="I2" s="184"/>
      <c r="J2" s="184" t="s">
        <v>287</v>
      </c>
      <c r="K2" s="184" t="s">
        <v>288</v>
      </c>
      <c r="L2" s="184" t="s">
        <v>69</v>
      </c>
      <c r="M2" s="184" t="s">
        <v>289</v>
      </c>
    </row>
    <row r="3" spans="2:13" x14ac:dyDescent="0.2">
      <c r="B3" s="186">
        <v>1</v>
      </c>
      <c r="C3" s="186" t="s">
        <v>9086</v>
      </c>
      <c r="D3" s="186">
        <v>1814.5</v>
      </c>
      <c r="E3" s="186">
        <v>18.75</v>
      </c>
      <c r="F3" s="283">
        <v>34021.875</v>
      </c>
      <c r="G3" s="186">
        <v>4805</v>
      </c>
      <c r="H3" s="186">
        <v>582</v>
      </c>
      <c r="I3" s="186">
        <v>4223</v>
      </c>
      <c r="J3" s="283">
        <v>38244.875</v>
      </c>
      <c r="K3" s="186">
        <v>14691</v>
      </c>
      <c r="L3" s="283">
        <v>2953.7941400304412</v>
      </c>
      <c r="M3" s="186">
        <v>853</v>
      </c>
    </row>
    <row r="4" spans="2:13" x14ac:dyDescent="0.2">
      <c r="B4" s="186">
        <v>2</v>
      </c>
      <c r="C4" s="186" t="s">
        <v>9083</v>
      </c>
      <c r="D4" s="186">
        <v>9890.35</v>
      </c>
      <c r="E4" s="186">
        <v>28.87</v>
      </c>
      <c r="F4" s="283">
        <v>285534.4045</v>
      </c>
      <c r="G4" s="186">
        <v>11402.95</v>
      </c>
      <c r="H4" s="186">
        <v>783.21</v>
      </c>
      <c r="I4" s="186">
        <v>10619.740000000002</v>
      </c>
      <c r="J4" s="283">
        <v>296154.14449999999</v>
      </c>
      <c r="K4" s="186">
        <v>70908.14</v>
      </c>
      <c r="L4" s="283">
        <v>13608.294701518898</v>
      </c>
      <c r="M4" s="186">
        <v>7003.96</v>
      </c>
    </row>
    <row r="5" spans="2:13" x14ac:dyDescent="0.2">
      <c r="B5" s="186">
        <v>3</v>
      </c>
      <c r="C5" s="186" t="s">
        <v>9084</v>
      </c>
      <c r="D5" s="186">
        <v>620.70000000000005</v>
      </c>
      <c r="E5" s="186">
        <v>198.56</v>
      </c>
      <c r="F5" s="283">
        <v>123246.19200000001</v>
      </c>
      <c r="G5" s="186">
        <v>699.01</v>
      </c>
      <c r="H5" s="186">
        <v>11068.87</v>
      </c>
      <c r="I5" s="186">
        <v>-10369.86</v>
      </c>
      <c r="J5" s="283">
        <v>112876.33200000001</v>
      </c>
      <c r="K5" s="186">
        <v>33159.64</v>
      </c>
      <c r="L5" s="283">
        <v>7590.0614580031697</v>
      </c>
      <c r="M5" s="186">
        <v>4738.01</v>
      </c>
    </row>
    <row r="6" spans="2:13" x14ac:dyDescent="0.2">
      <c r="B6" s="186">
        <v>4</v>
      </c>
      <c r="C6" s="186" t="s">
        <v>9085</v>
      </c>
      <c r="D6" s="186">
        <v>26305.8</v>
      </c>
      <c r="E6" s="186">
        <v>3.61</v>
      </c>
      <c r="F6" s="283">
        <v>94963.937999999995</v>
      </c>
      <c r="G6" s="186">
        <v>1655.55</v>
      </c>
      <c r="H6" s="186">
        <v>421.81</v>
      </c>
      <c r="I6" s="186">
        <v>1233.74</v>
      </c>
      <c r="J6" s="283">
        <v>96197.678</v>
      </c>
      <c r="K6" s="186">
        <v>20520.98</v>
      </c>
      <c r="L6" s="283">
        <v>5114.9929096989963</v>
      </c>
      <c r="M6" s="186">
        <v>2396.16</v>
      </c>
    </row>
    <row r="7" spans="2:13" x14ac:dyDescent="0.2">
      <c r="B7" s="186">
        <v>5</v>
      </c>
      <c r="C7" s="186" t="s">
        <v>478</v>
      </c>
      <c r="D7" s="186">
        <v>2521.9499999999998</v>
      </c>
      <c r="E7" s="186">
        <v>18.78</v>
      </c>
      <c r="F7" s="283">
        <v>47362.220999999998</v>
      </c>
      <c r="G7" s="186">
        <v>354.85</v>
      </c>
      <c r="H7" s="186">
        <v>1862.87</v>
      </c>
      <c r="I7" s="186">
        <v>-1508.02</v>
      </c>
      <c r="J7" s="283">
        <v>45854.200999999994</v>
      </c>
      <c r="K7" s="186">
        <v>19958.919999999998</v>
      </c>
      <c r="L7" s="283">
        <v>3567.2498478642483</v>
      </c>
      <c r="M7" s="186">
        <v>2336.5300000000002</v>
      </c>
    </row>
    <row r="8" spans="2:13" x14ac:dyDescent="0.2">
      <c r="B8" s="186">
        <v>6</v>
      </c>
      <c r="C8" s="186" t="s">
        <v>9087</v>
      </c>
      <c r="D8" s="186">
        <v>3896.7</v>
      </c>
      <c r="E8" s="186">
        <v>7.73</v>
      </c>
      <c r="F8" s="283">
        <v>30121.491000000002</v>
      </c>
      <c r="G8" s="186">
        <v>5549.43</v>
      </c>
      <c r="H8" s="186">
        <v>866.53</v>
      </c>
      <c r="I8" s="186">
        <v>4682.9000000000005</v>
      </c>
      <c r="J8" s="283">
        <v>34804.391000000003</v>
      </c>
      <c r="K8" s="186">
        <v>11556</v>
      </c>
      <c r="L8" s="283">
        <v>2204.6941435945564</v>
      </c>
      <c r="M8" s="186">
        <v>789.93</v>
      </c>
    </row>
    <row r="9" spans="2:13" x14ac:dyDescent="0.2">
      <c r="B9" s="186">
        <v>7</v>
      </c>
      <c r="C9" s="186" t="s">
        <v>9088</v>
      </c>
      <c r="D9" s="186">
        <v>777.1</v>
      </c>
      <c r="E9" s="186">
        <v>23.63</v>
      </c>
      <c r="F9" s="283">
        <v>18362.873</v>
      </c>
      <c r="G9" s="186">
        <v>5064.2</v>
      </c>
      <c r="H9" s="186">
        <v>168.59</v>
      </c>
      <c r="I9" s="186">
        <v>4895.6099999999997</v>
      </c>
      <c r="J9" s="283">
        <v>23258.483</v>
      </c>
      <c r="K9" s="186">
        <v>9246.19</v>
      </c>
      <c r="L9" s="283">
        <v>1481.2081341719077</v>
      </c>
      <c r="M9" s="186">
        <v>343.54</v>
      </c>
    </row>
    <row r="10" spans="2:13" x14ac:dyDescent="0.2">
      <c r="B10" s="186">
        <v>8</v>
      </c>
      <c r="C10" s="186" t="s">
        <v>9089</v>
      </c>
      <c r="D10" s="186">
        <v>321.10000000000002</v>
      </c>
      <c r="E10" s="186">
        <v>35.72</v>
      </c>
      <c r="F10" s="283">
        <v>11469.692000000001</v>
      </c>
      <c r="G10" s="186">
        <v>4403.74</v>
      </c>
      <c r="H10" s="186">
        <v>106.98</v>
      </c>
      <c r="I10" s="186">
        <v>4296.76</v>
      </c>
      <c r="J10" s="283">
        <v>15766.452000000001</v>
      </c>
      <c r="K10" s="186">
        <v>10732.89</v>
      </c>
      <c r="L10" s="283">
        <v>1657.1418744142456</v>
      </c>
      <c r="M10" s="186">
        <v>147.37</v>
      </c>
    </row>
    <row r="11" spans="2:13" x14ac:dyDescent="0.2">
      <c r="B11" s="186">
        <v>9</v>
      </c>
      <c r="C11" s="186" t="s">
        <v>9090</v>
      </c>
      <c r="D11" s="186">
        <v>1474.95</v>
      </c>
      <c r="E11" s="186">
        <v>7.7</v>
      </c>
      <c r="F11" s="283">
        <v>11357.115</v>
      </c>
      <c r="G11" s="186">
        <v>3903.47</v>
      </c>
      <c r="H11" s="186">
        <v>159.21</v>
      </c>
      <c r="I11" s="186">
        <v>3744.2599999999998</v>
      </c>
      <c r="J11" s="283">
        <v>15101.375</v>
      </c>
      <c r="K11" s="186">
        <v>9662.7199999999993</v>
      </c>
      <c r="L11" s="283">
        <v>1523.0972340425533</v>
      </c>
      <c r="M11" s="186">
        <v>420.56</v>
      </c>
    </row>
  </sheetData>
  <pageMargins left="0.7" right="0.7" top="0.75" bottom="0.75" header="0.3" footer="0.3"/>
  <pageSetup paperSize="9"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CC0A-3389-9D40-B970-A9E259F9FAC1}">
  <sheetPr codeName="Sheet17"/>
  <dimension ref="J3:N9"/>
  <sheetViews>
    <sheetView showGridLines="0" workbookViewId="0">
      <selection activeCell="R22" sqref="R22"/>
    </sheetView>
  </sheetViews>
  <sheetFormatPr baseColWidth="10" defaultRowHeight="15" x14ac:dyDescent="0.2"/>
  <sheetData>
    <row r="3" spans="10:14" x14ac:dyDescent="0.2">
      <c r="J3" s="354" t="s">
        <v>321</v>
      </c>
      <c r="K3" s="354"/>
      <c r="L3" s="354"/>
      <c r="M3" s="354"/>
      <c r="N3" s="354"/>
    </row>
    <row r="4" spans="10:14" x14ac:dyDescent="0.2">
      <c r="K4" s="145" t="s">
        <v>314</v>
      </c>
      <c r="L4" s="145" t="s">
        <v>309</v>
      </c>
      <c r="M4" s="145" t="s">
        <v>315</v>
      </c>
      <c r="N4" s="145" t="s">
        <v>306</v>
      </c>
    </row>
    <row r="5" spans="10:14" x14ac:dyDescent="0.2">
      <c r="J5" t="s">
        <v>316</v>
      </c>
      <c r="K5">
        <v>1557</v>
      </c>
      <c r="L5">
        <f>K5</f>
        <v>1557</v>
      </c>
      <c r="M5">
        <v>2117.58</v>
      </c>
      <c r="N5">
        <f>M5</f>
        <v>2117.58</v>
      </c>
    </row>
    <row r="6" spans="10:14" x14ac:dyDescent="0.2">
      <c r="J6" t="s">
        <v>317</v>
      </c>
      <c r="K6">
        <v>-136.19999999999999</v>
      </c>
      <c r="L6">
        <f t="shared" ref="L6:L9" si="0">K6</f>
        <v>-136.19999999999999</v>
      </c>
      <c r="M6">
        <v>-211.6</v>
      </c>
      <c r="N6">
        <f t="shared" ref="N6:N9" si="1">M6</f>
        <v>-211.6</v>
      </c>
    </row>
    <row r="7" spans="10:14" x14ac:dyDescent="0.2">
      <c r="J7" t="s">
        <v>318</v>
      </c>
      <c r="K7">
        <v>-127.5</v>
      </c>
      <c r="L7">
        <f t="shared" si="0"/>
        <v>-127.5</v>
      </c>
      <c r="M7">
        <v>-158.1</v>
      </c>
      <c r="N7">
        <f t="shared" si="1"/>
        <v>-158.1</v>
      </c>
    </row>
    <row r="8" spans="10:14" x14ac:dyDescent="0.2">
      <c r="J8" t="s">
        <v>319</v>
      </c>
      <c r="K8">
        <v>-121.2</v>
      </c>
      <c r="L8">
        <f t="shared" si="0"/>
        <v>-121.2</v>
      </c>
      <c r="M8">
        <v>-127.9</v>
      </c>
      <c r="N8">
        <f t="shared" si="1"/>
        <v>-127.9</v>
      </c>
    </row>
    <row r="9" spans="10:14" x14ac:dyDescent="0.2">
      <c r="J9" t="s">
        <v>320</v>
      </c>
      <c r="K9">
        <v>1700</v>
      </c>
      <c r="L9">
        <f t="shared" si="0"/>
        <v>1700</v>
      </c>
      <c r="M9">
        <v>2431</v>
      </c>
      <c r="N9">
        <f t="shared" si="1"/>
        <v>2431</v>
      </c>
    </row>
  </sheetData>
  <mergeCells count="1">
    <mergeCell ref="J3:N3"/>
  </mergeCells>
  <pageMargins left="0.7" right="0.7" top="0.75" bottom="0.75" header="0.3" footer="0.3"/>
  <pageSetup paperSize="9" orientation="portrait"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E238B-94E8-1640-A2F8-6D1F5D3F8284}">
  <sheetPr codeName="Sheet18">
    <tabColor rgb="FF0275D8"/>
  </sheetPr>
  <dimension ref="A1"/>
  <sheetViews>
    <sheetView showGridLines="0" workbookViewId="0">
      <selection activeCell="J13" sqref="J13"/>
    </sheetView>
  </sheetViews>
  <sheetFormatPr baseColWidth="10" defaultRowHeight="15" x14ac:dyDescent="0.2"/>
  <sheetData>
    <row r="1" spans="1:1" x14ac:dyDescent="0.2">
      <c r="A1" t="s">
        <v>58</v>
      </c>
    </row>
  </sheetData>
  <pageMargins left="0.7" right="0.7" top="0.75" bottom="0.75" header="0.3" footer="0.3"/>
  <pageSetup paperSize="9"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3B9FD-A69C-3043-B36E-A77445A67106}">
  <sheetPr codeName="Sheet19"/>
  <dimension ref="B1:E5442"/>
  <sheetViews>
    <sheetView topLeftCell="A5251" workbookViewId="0">
      <selection activeCell="E5438" sqref="E5438"/>
    </sheetView>
  </sheetViews>
  <sheetFormatPr baseColWidth="10" defaultRowHeight="15" x14ac:dyDescent="0.2"/>
  <cols>
    <col min="1" max="1" width="2" customWidth="1"/>
    <col min="2" max="2" width="36.1640625" customWidth="1"/>
    <col min="4" max="4" width="15" customWidth="1"/>
    <col min="5" max="5" width="58.6640625" bestFit="1" customWidth="1"/>
  </cols>
  <sheetData>
    <row r="1" spans="2:5" x14ac:dyDescent="0.2">
      <c r="B1" s="25"/>
      <c r="C1" s="25"/>
      <c r="D1" s="25"/>
      <c r="E1" s="25"/>
    </row>
    <row r="2" spans="2:5" x14ac:dyDescent="0.2">
      <c r="B2" s="25" t="s">
        <v>357</v>
      </c>
      <c r="C2" s="25" t="s">
        <v>358</v>
      </c>
      <c r="D2" s="25" t="s">
        <v>359</v>
      </c>
      <c r="E2" s="25" t="s">
        <v>360</v>
      </c>
    </row>
    <row r="3" spans="2:5" x14ac:dyDescent="0.2">
      <c r="B3" s="25" t="s">
        <v>361</v>
      </c>
      <c r="C3" s="25">
        <v>533022</v>
      </c>
      <c r="D3" s="25" t="s">
        <v>362</v>
      </c>
      <c r="E3" s="25" t="s">
        <v>363</v>
      </c>
    </row>
    <row r="4" spans="2:5" x14ac:dyDescent="0.2">
      <c r="B4" s="25" t="s">
        <v>364</v>
      </c>
      <c r="C4" s="25">
        <v>526921</v>
      </c>
      <c r="D4" s="25" t="s">
        <v>365</v>
      </c>
      <c r="E4" s="25" t="s">
        <v>366</v>
      </c>
    </row>
    <row r="5" spans="2:5" x14ac:dyDescent="0.2">
      <c r="B5" s="25" t="s">
        <v>367</v>
      </c>
      <c r="C5" s="25">
        <v>532628</v>
      </c>
      <c r="D5" s="25" t="s">
        <v>368</v>
      </c>
      <c r="E5" s="25" t="s">
        <v>369</v>
      </c>
    </row>
    <row r="6" spans="2:5" x14ac:dyDescent="0.2">
      <c r="B6" s="25" t="s">
        <v>370</v>
      </c>
      <c r="C6" s="25">
        <v>523395</v>
      </c>
      <c r="D6" s="25" t="s">
        <v>371</v>
      </c>
      <c r="E6" s="25" t="s">
        <v>372</v>
      </c>
    </row>
    <row r="7" spans="2:5" x14ac:dyDescent="0.2">
      <c r="B7" s="25" t="s">
        <v>373</v>
      </c>
      <c r="C7" s="25">
        <v>523395</v>
      </c>
      <c r="D7" s="25" t="s">
        <v>374</v>
      </c>
      <c r="E7" s="25" t="s">
        <v>372</v>
      </c>
    </row>
    <row r="8" spans="2:5" x14ac:dyDescent="0.2">
      <c r="B8" s="25" t="s">
        <v>375</v>
      </c>
      <c r="C8" s="25">
        <v>516092</v>
      </c>
      <c r="D8" s="25" t="s">
        <v>376</v>
      </c>
      <c r="E8" s="25" t="s">
        <v>377</v>
      </c>
    </row>
    <row r="9" spans="2:5" x14ac:dyDescent="0.2">
      <c r="B9" s="25" t="s">
        <v>378</v>
      </c>
      <c r="C9" s="25">
        <v>540776</v>
      </c>
      <c r="D9" s="25" t="s">
        <v>379</v>
      </c>
      <c r="E9" s="25" t="s">
        <v>366</v>
      </c>
    </row>
    <row r="10" spans="2:5" x14ac:dyDescent="0.2">
      <c r="B10" s="25" t="s">
        <v>380</v>
      </c>
      <c r="C10" s="25">
        <v>526881</v>
      </c>
      <c r="D10" s="25" t="s">
        <v>381</v>
      </c>
      <c r="E10" s="25" t="s">
        <v>369</v>
      </c>
    </row>
    <row r="11" spans="2:5" x14ac:dyDescent="0.2">
      <c r="B11" s="25" t="s">
        <v>382</v>
      </c>
      <c r="C11" s="25">
        <v>540615</v>
      </c>
      <c r="D11" s="25" t="s">
        <v>383</v>
      </c>
      <c r="E11" s="25" t="s">
        <v>384</v>
      </c>
    </row>
    <row r="12" spans="2:5" x14ac:dyDescent="0.2">
      <c r="B12" s="25" t="s">
        <v>385</v>
      </c>
      <c r="C12" s="25">
        <v>540874</v>
      </c>
      <c r="D12" s="25" t="s">
        <v>383</v>
      </c>
      <c r="E12" s="25" t="s">
        <v>386</v>
      </c>
    </row>
    <row r="13" spans="2:5" x14ac:dyDescent="0.2">
      <c r="B13" s="25" t="s">
        <v>387</v>
      </c>
      <c r="C13" s="25">
        <v>512161</v>
      </c>
      <c r="D13" s="25" t="s">
        <v>388</v>
      </c>
      <c r="E13" s="25" t="s">
        <v>389</v>
      </c>
    </row>
    <row r="14" spans="2:5" x14ac:dyDescent="0.2">
      <c r="B14" s="25" t="s">
        <v>390</v>
      </c>
      <c r="C14" s="25">
        <v>540697</v>
      </c>
      <c r="D14" s="25" t="s">
        <v>383</v>
      </c>
      <c r="E14" s="25" t="s">
        <v>391</v>
      </c>
    </row>
    <row r="15" spans="2:5" x14ac:dyDescent="0.2">
      <c r="B15" s="25" t="s">
        <v>392</v>
      </c>
      <c r="C15" s="25" t="s">
        <v>383</v>
      </c>
      <c r="D15" s="25" t="s">
        <v>393</v>
      </c>
      <c r="E15" s="25" t="s">
        <v>394</v>
      </c>
    </row>
    <row r="16" spans="2:5" x14ac:dyDescent="0.2">
      <c r="B16" s="25" t="s">
        <v>395</v>
      </c>
      <c r="C16" s="25">
        <v>539620</v>
      </c>
      <c r="D16" s="25" t="s">
        <v>383</v>
      </c>
      <c r="E16" s="25" t="s">
        <v>396</v>
      </c>
    </row>
    <row r="17" spans="2:5" x14ac:dyDescent="0.2">
      <c r="B17" s="25" t="s">
        <v>397</v>
      </c>
      <c r="C17" s="25">
        <v>539300</v>
      </c>
      <c r="D17" s="25" t="s">
        <v>383</v>
      </c>
      <c r="E17" s="25" t="s">
        <v>398</v>
      </c>
    </row>
    <row r="18" spans="2:5" x14ac:dyDescent="0.2">
      <c r="B18" s="25" t="s">
        <v>399</v>
      </c>
      <c r="C18" s="25">
        <v>530499</v>
      </c>
      <c r="D18" s="25" t="s">
        <v>383</v>
      </c>
      <c r="E18" s="25" t="s">
        <v>400</v>
      </c>
    </row>
    <row r="19" spans="2:5" x14ac:dyDescent="0.2">
      <c r="B19" s="25" t="s">
        <v>401</v>
      </c>
      <c r="C19" s="25">
        <v>538351</v>
      </c>
      <c r="D19" s="25" t="s">
        <v>402</v>
      </c>
      <c r="E19" s="25" t="s">
        <v>403</v>
      </c>
    </row>
    <row r="20" spans="2:5" x14ac:dyDescent="0.2">
      <c r="B20" s="25" t="s">
        <v>404</v>
      </c>
      <c r="C20" s="25">
        <v>542012</v>
      </c>
      <c r="D20" s="25" t="s">
        <v>383</v>
      </c>
      <c r="E20" s="25" t="s">
        <v>405</v>
      </c>
    </row>
    <row r="21" spans="2:5" x14ac:dyDescent="0.2">
      <c r="B21" s="25" t="s">
        <v>406</v>
      </c>
      <c r="C21" s="25">
        <v>533292</v>
      </c>
      <c r="D21" s="25" t="s">
        <v>407</v>
      </c>
      <c r="E21" s="25" t="s">
        <v>408</v>
      </c>
    </row>
    <row r="22" spans="2:5" x14ac:dyDescent="0.2">
      <c r="B22" s="25" t="s">
        <v>409</v>
      </c>
      <c r="C22" s="25">
        <v>531611</v>
      </c>
      <c r="D22" s="25" t="s">
        <v>383</v>
      </c>
      <c r="E22" s="25" t="s">
        <v>400</v>
      </c>
    </row>
    <row r="23" spans="2:5" x14ac:dyDescent="0.2">
      <c r="B23" s="25" t="s">
        <v>410</v>
      </c>
      <c r="C23" s="25">
        <v>531611</v>
      </c>
      <c r="D23" s="25" t="s">
        <v>383</v>
      </c>
      <c r="E23" s="25" t="s">
        <v>400</v>
      </c>
    </row>
    <row r="24" spans="2:5" x14ac:dyDescent="0.2">
      <c r="B24" s="25" t="s">
        <v>411</v>
      </c>
      <c r="C24" s="25" t="s">
        <v>383</v>
      </c>
      <c r="D24" s="25" t="s">
        <v>412</v>
      </c>
      <c r="E24" s="25" t="s">
        <v>394</v>
      </c>
    </row>
    <row r="25" spans="2:5" x14ac:dyDescent="0.2">
      <c r="B25" s="25" t="s">
        <v>413</v>
      </c>
      <c r="C25" s="25">
        <v>539096</v>
      </c>
      <c r="D25" s="25" t="s">
        <v>383</v>
      </c>
      <c r="E25" s="25" t="s">
        <v>398</v>
      </c>
    </row>
    <row r="26" spans="2:5" x14ac:dyDescent="0.2">
      <c r="B26" s="25" t="s">
        <v>414</v>
      </c>
      <c r="C26" s="25">
        <v>538812</v>
      </c>
      <c r="D26" s="25" t="s">
        <v>383</v>
      </c>
      <c r="E26" s="25" t="s">
        <v>415</v>
      </c>
    </row>
    <row r="27" spans="2:5" x14ac:dyDescent="0.2">
      <c r="B27" s="25" t="s">
        <v>416</v>
      </c>
      <c r="C27" s="25">
        <v>539632</v>
      </c>
      <c r="D27" s="25" t="s">
        <v>383</v>
      </c>
      <c r="E27" s="25" t="s">
        <v>417</v>
      </c>
    </row>
    <row r="28" spans="2:5" x14ac:dyDescent="0.2">
      <c r="B28" s="25" t="s">
        <v>418</v>
      </c>
      <c r="C28" s="25">
        <v>542377</v>
      </c>
      <c r="D28" s="25" t="s">
        <v>419</v>
      </c>
      <c r="E28" s="25" t="s">
        <v>400</v>
      </c>
    </row>
    <row r="29" spans="2:5" x14ac:dyDescent="0.2">
      <c r="B29" s="25" t="s">
        <v>420</v>
      </c>
      <c r="C29" s="25">
        <v>524412</v>
      </c>
      <c r="D29" s="25" t="s">
        <v>383</v>
      </c>
      <c r="E29" s="25" t="s">
        <v>421</v>
      </c>
    </row>
    <row r="30" spans="2:5" x14ac:dyDescent="0.2">
      <c r="B30" s="25" t="s">
        <v>422</v>
      </c>
      <c r="C30" s="25" t="s">
        <v>383</v>
      </c>
      <c r="D30" s="25" t="s">
        <v>423</v>
      </c>
      <c r="E30" s="25" t="s">
        <v>394</v>
      </c>
    </row>
    <row r="31" spans="2:5" x14ac:dyDescent="0.2">
      <c r="B31" s="25" t="s">
        <v>424</v>
      </c>
      <c r="C31" s="25">
        <v>542580</v>
      </c>
      <c r="D31" s="25" t="s">
        <v>425</v>
      </c>
      <c r="E31" s="25" t="s">
        <v>426</v>
      </c>
    </row>
    <row r="32" spans="2:5" x14ac:dyDescent="0.2">
      <c r="B32" s="25" t="s">
        <v>427</v>
      </c>
      <c r="C32" s="25">
        <v>524348</v>
      </c>
      <c r="D32" s="25" t="s">
        <v>428</v>
      </c>
      <c r="E32" s="25" t="s">
        <v>421</v>
      </c>
    </row>
    <row r="33" spans="2:5" x14ac:dyDescent="0.2">
      <c r="B33" s="25" t="s">
        <v>429</v>
      </c>
      <c r="C33" s="25">
        <v>524208</v>
      </c>
      <c r="D33" s="25" t="s">
        <v>430</v>
      </c>
      <c r="E33" s="25" t="s">
        <v>431</v>
      </c>
    </row>
    <row r="34" spans="2:5" x14ac:dyDescent="0.2">
      <c r="B34" s="25" t="s">
        <v>432</v>
      </c>
      <c r="C34" s="25">
        <v>526488</v>
      </c>
      <c r="D34" s="25" t="s">
        <v>383</v>
      </c>
      <c r="E34" s="25" t="s">
        <v>398</v>
      </c>
    </row>
    <row r="35" spans="2:5" x14ac:dyDescent="0.2">
      <c r="B35" s="25" t="s">
        <v>433</v>
      </c>
      <c r="C35" s="25">
        <v>514274</v>
      </c>
      <c r="D35" s="25" t="s">
        <v>434</v>
      </c>
      <c r="E35" s="25" t="s">
        <v>398</v>
      </c>
    </row>
    <row r="36" spans="2:5" x14ac:dyDescent="0.2">
      <c r="B36" s="25" t="s">
        <v>435</v>
      </c>
      <c r="C36" s="25" t="s">
        <v>383</v>
      </c>
      <c r="D36" s="25" t="s">
        <v>436</v>
      </c>
      <c r="E36" s="25" t="s">
        <v>394</v>
      </c>
    </row>
    <row r="37" spans="2:5" x14ac:dyDescent="0.2">
      <c r="B37" s="25" t="s">
        <v>437</v>
      </c>
      <c r="C37" s="25">
        <v>519319</v>
      </c>
      <c r="D37" s="25" t="s">
        <v>383</v>
      </c>
      <c r="E37" s="25" t="s">
        <v>389</v>
      </c>
    </row>
    <row r="38" spans="2:5" x14ac:dyDescent="0.2">
      <c r="B38" s="25" t="s">
        <v>438</v>
      </c>
      <c r="C38" s="25">
        <v>512038</v>
      </c>
      <c r="D38" s="25" t="s">
        <v>383</v>
      </c>
      <c r="E38" s="25" t="s">
        <v>405</v>
      </c>
    </row>
    <row r="39" spans="2:5" x14ac:dyDescent="0.2">
      <c r="B39" s="25" t="s">
        <v>439</v>
      </c>
      <c r="C39" s="25">
        <v>541988</v>
      </c>
      <c r="D39" s="25" t="s">
        <v>440</v>
      </c>
      <c r="E39" s="25" t="s">
        <v>441</v>
      </c>
    </row>
    <row r="40" spans="2:5" x14ac:dyDescent="0.2">
      <c r="B40" s="25" t="s">
        <v>442</v>
      </c>
      <c r="C40" s="25">
        <v>539528</v>
      </c>
      <c r="D40" s="25" t="s">
        <v>383</v>
      </c>
      <c r="E40" s="25" t="s">
        <v>443</v>
      </c>
    </row>
    <row r="41" spans="2:5" x14ac:dyDescent="0.2">
      <c r="B41" s="25" t="s">
        <v>444</v>
      </c>
      <c r="C41" s="25">
        <v>523204</v>
      </c>
      <c r="D41" s="25" t="s">
        <v>445</v>
      </c>
      <c r="E41" s="25" t="s">
        <v>446</v>
      </c>
    </row>
    <row r="42" spans="2:5" x14ac:dyDescent="0.2">
      <c r="B42" s="25" t="s">
        <v>447</v>
      </c>
      <c r="C42" s="25">
        <v>512165</v>
      </c>
      <c r="D42" s="25" t="s">
        <v>383</v>
      </c>
      <c r="E42" s="25" t="s">
        <v>405</v>
      </c>
    </row>
    <row r="43" spans="2:5" x14ac:dyDescent="0.2">
      <c r="B43" s="25" t="s">
        <v>448</v>
      </c>
      <c r="C43" s="25">
        <v>500002</v>
      </c>
      <c r="D43" s="25" t="s">
        <v>449</v>
      </c>
      <c r="E43" s="25" t="s">
        <v>426</v>
      </c>
    </row>
    <row r="44" spans="2:5" x14ac:dyDescent="0.2">
      <c r="B44" s="25" t="s">
        <v>450</v>
      </c>
      <c r="C44" s="25">
        <v>500488</v>
      </c>
      <c r="D44" s="25" t="s">
        <v>451</v>
      </c>
      <c r="E44" s="25" t="s">
        <v>421</v>
      </c>
    </row>
    <row r="45" spans="2:5" x14ac:dyDescent="0.2">
      <c r="B45" s="25" t="s">
        <v>452</v>
      </c>
      <c r="C45" s="25">
        <v>500488</v>
      </c>
      <c r="D45" s="25" t="s">
        <v>453</v>
      </c>
      <c r="E45" s="25" t="s">
        <v>421</v>
      </c>
    </row>
    <row r="46" spans="2:5" x14ac:dyDescent="0.2">
      <c r="B46" s="25" t="s">
        <v>454</v>
      </c>
      <c r="C46" s="25">
        <v>520123</v>
      </c>
      <c r="D46" s="25" t="s">
        <v>383</v>
      </c>
      <c r="E46" s="25" t="s">
        <v>455</v>
      </c>
    </row>
    <row r="47" spans="2:5" x14ac:dyDescent="0.2">
      <c r="B47" s="25" t="s">
        <v>456</v>
      </c>
      <c r="C47" s="25">
        <v>513119</v>
      </c>
      <c r="D47" s="25" t="s">
        <v>383</v>
      </c>
      <c r="E47" s="25" t="s">
        <v>457</v>
      </c>
    </row>
    <row r="48" spans="2:5" x14ac:dyDescent="0.2">
      <c r="B48" s="25" t="s">
        <v>458</v>
      </c>
      <c r="C48" s="25">
        <v>520123</v>
      </c>
      <c r="D48" s="25" t="s">
        <v>383</v>
      </c>
      <c r="E48" s="25" t="s">
        <v>455</v>
      </c>
    </row>
    <row r="49" spans="2:5" x14ac:dyDescent="0.2">
      <c r="B49" s="25" t="s">
        <v>459</v>
      </c>
      <c r="C49" s="25">
        <v>532682</v>
      </c>
      <c r="D49" s="25" t="s">
        <v>460</v>
      </c>
      <c r="E49" s="25" t="s">
        <v>461</v>
      </c>
    </row>
    <row r="50" spans="2:5" x14ac:dyDescent="0.2">
      <c r="B50" s="25" t="s">
        <v>462</v>
      </c>
      <c r="C50" s="25">
        <v>539560</v>
      </c>
      <c r="D50" s="25" t="s">
        <v>383</v>
      </c>
      <c r="E50" s="25" t="s">
        <v>463</v>
      </c>
    </row>
    <row r="51" spans="2:5" x14ac:dyDescent="0.2">
      <c r="B51" s="25" t="s">
        <v>464</v>
      </c>
      <c r="C51" s="25">
        <v>532057</v>
      </c>
      <c r="D51" s="25" t="s">
        <v>383</v>
      </c>
      <c r="E51" s="25" t="s">
        <v>400</v>
      </c>
    </row>
    <row r="52" spans="2:5" x14ac:dyDescent="0.2">
      <c r="B52" s="25" t="s">
        <v>465</v>
      </c>
      <c r="C52" s="25">
        <v>538952</v>
      </c>
      <c r="D52" s="25" t="s">
        <v>383</v>
      </c>
      <c r="E52" s="25" t="s">
        <v>400</v>
      </c>
    </row>
    <row r="53" spans="2:5" x14ac:dyDescent="0.2">
      <c r="B53" s="25" t="s">
        <v>466</v>
      </c>
      <c r="C53" s="25">
        <v>538935</v>
      </c>
      <c r="D53" s="25" t="s">
        <v>383</v>
      </c>
      <c r="E53" s="25" t="s">
        <v>467</v>
      </c>
    </row>
    <row r="54" spans="2:5" x14ac:dyDescent="0.2">
      <c r="B54" s="25" t="s">
        <v>468</v>
      </c>
      <c r="C54" s="25">
        <v>539544</v>
      </c>
      <c r="D54" s="25" t="s">
        <v>383</v>
      </c>
      <c r="E54" s="25" t="s">
        <v>469</v>
      </c>
    </row>
    <row r="55" spans="2:5" x14ac:dyDescent="0.2">
      <c r="B55" s="25" t="s">
        <v>470</v>
      </c>
      <c r="C55" s="25">
        <v>511756</v>
      </c>
      <c r="D55" s="25" t="s">
        <v>383</v>
      </c>
      <c r="E55" s="25" t="s">
        <v>400</v>
      </c>
    </row>
    <row r="56" spans="2:5" x14ac:dyDescent="0.2">
      <c r="B56" s="25" t="s">
        <v>471</v>
      </c>
      <c r="C56" s="25">
        <v>511756</v>
      </c>
      <c r="D56" s="25" t="s">
        <v>383</v>
      </c>
      <c r="E56" s="25" t="s">
        <v>400</v>
      </c>
    </row>
    <row r="57" spans="2:5" x14ac:dyDescent="0.2">
      <c r="B57" s="25" t="s">
        <v>472</v>
      </c>
      <c r="C57" s="25" t="s">
        <v>383</v>
      </c>
      <c r="D57" s="25" t="s">
        <v>473</v>
      </c>
      <c r="E57" s="25" t="s">
        <v>474</v>
      </c>
    </row>
    <row r="58" spans="2:5" x14ac:dyDescent="0.2">
      <c r="B58" s="25" t="s">
        <v>475</v>
      </c>
      <c r="C58" s="25">
        <v>531161</v>
      </c>
      <c r="D58" s="25" t="s">
        <v>383</v>
      </c>
      <c r="E58" s="25" t="s">
        <v>476</v>
      </c>
    </row>
    <row r="59" spans="2:5" x14ac:dyDescent="0.2">
      <c r="B59" s="25" t="s">
        <v>477</v>
      </c>
      <c r="C59" s="25">
        <v>500410</v>
      </c>
      <c r="D59" s="25" t="s">
        <v>478</v>
      </c>
      <c r="E59" s="25" t="s">
        <v>396</v>
      </c>
    </row>
    <row r="60" spans="2:5" x14ac:dyDescent="0.2">
      <c r="B60" s="25" t="s">
        <v>479</v>
      </c>
      <c r="C60" s="25">
        <v>517494</v>
      </c>
      <c r="D60" s="25" t="s">
        <v>383</v>
      </c>
      <c r="E60" s="25" t="s">
        <v>480</v>
      </c>
    </row>
    <row r="61" spans="2:5" x14ac:dyDescent="0.2">
      <c r="B61" s="25" t="s">
        <v>481</v>
      </c>
      <c r="C61" s="25">
        <v>532268</v>
      </c>
      <c r="D61" s="25" t="s">
        <v>482</v>
      </c>
      <c r="E61" s="25" t="s">
        <v>369</v>
      </c>
    </row>
    <row r="62" spans="2:5" x14ac:dyDescent="0.2">
      <c r="B62" s="25" t="s">
        <v>483</v>
      </c>
      <c r="C62" s="25" t="s">
        <v>383</v>
      </c>
      <c r="D62" s="25" t="s">
        <v>484</v>
      </c>
      <c r="E62" s="25" t="s">
        <v>394</v>
      </c>
    </row>
    <row r="63" spans="2:5" x14ac:dyDescent="0.2">
      <c r="B63" s="25" t="s">
        <v>485</v>
      </c>
      <c r="C63" s="25" t="s">
        <v>383</v>
      </c>
      <c r="D63" s="25" t="s">
        <v>486</v>
      </c>
      <c r="E63" s="25" t="s">
        <v>394</v>
      </c>
    </row>
    <row r="64" spans="2:5" x14ac:dyDescent="0.2">
      <c r="B64" s="25" t="s">
        <v>487</v>
      </c>
      <c r="C64" s="25">
        <v>530093</v>
      </c>
      <c r="D64" s="25" t="s">
        <v>383</v>
      </c>
      <c r="E64" s="25" t="s">
        <v>488</v>
      </c>
    </row>
    <row r="65" spans="2:5" x14ac:dyDescent="0.2">
      <c r="B65" s="25" t="s">
        <v>489</v>
      </c>
      <c r="C65" s="25" t="s">
        <v>383</v>
      </c>
      <c r="D65" s="25" t="s">
        <v>490</v>
      </c>
      <c r="E65" s="25" t="s">
        <v>394</v>
      </c>
    </row>
    <row r="66" spans="2:5" x14ac:dyDescent="0.2">
      <c r="B66" s="25" t="s">
        <v>491</v>
      </c>
      <c r="C66" s="25">
        <v>539661</v>
      </c>
      <c r="D66" s="25" t="s">
        <v>383</v>
      </c>
      <c r="E66" s="25" t="s">
        <v>417</v>
      </c>
    </row>
    <row r="67" spans="2:5" x14ac:dyDescent="0.2">
      <c r="B67" s="25" t="s">
        <v>492</v>
      </c>
      <c r="C67" s="25">
        <v>531525</v>
      </c>
      <c r="D67" s="25" t="s">
        <v>383</v>
      </c>
      <c r="E67" s="25" t="s">
        <v>476</v>
      </c>
    </row>
    <row r="68" spans="2:5" x14ac:dyDescent="0.2">
      <c r="B68" s="25" t="s">
        <v>493</v>
      </c>
      <c r="C68" s="25">
        <v>538570</v>
      </c>
      <c r="D68" s="25" t="s">
        <v>494</v>
      </c>
      <c r="E68" s="25" t="s">
        <v>366</v>
      </c>
    </row>
    <row r="69" spans="2:5" x14ac:dyDescent="0.2">
      <c r="B69" s="25" t="s">
        <v>495</v>
      </c>
      <c r="C69" s="25">
        <v>517356</v>
      </c>
      <c r="D69" s="25" t="s">
        <v>383</v>
      </c>
      <c r="E69" s="25" t="s">
        <v>480</v>
      </c>
    </row>
    <row r="70" spans="2:5" x14ac:dyDescent="0.2">
      <c r="B70" s="25" t="s">
        <v>496</v>
      </c>
      <c r="C70" s="25">
        <v>530043</v>
      </c>
      <c r="D70" s="25" t="s">
        <v>383</v>
      </c>
      <c r="E70" s="25" t="s">
        <v>497</v>
      </c>
    </row>
    <row r="71" spans="2:5" x14ac:dyDescent="0.2">
      <c r="B71" s="25" t="s">
        <v>498</v>
      </c>
      <c r="C71" s="25">
        <v>539391</v>
      </c>
      <c r="D71" s="25" t="s">
        <v>383</v>
      </c>
      <c r="E71" s="25" t="s">
        <v>400</v>
      </c>
    </row>
    <row r="72" spans="2:5" x14ac:dyDescent="0.2">
      <c r="B72" s="25" t="s">
        <v>499</v>
      </c>
      <c r="C72" s="25">
        <v>513149</v>
      </c>
      <c r="D72" s="25" t="s">
        <v>500</v>
      </c>
      <c r="E72" s="25" t="s">
        <v>501</v>
      </c>
    </row>
    <row r="73" spans="2:5" x14ac:dyDescent="0.2">
      <c r="B73" s="25" t="s">
        <v>502</v>
      </c>
      <c r="C73" s="25">
        <v>524091</v>
      </c>
      <c r="D73" s="25" t="s">
        <v>383</v>
      </c>
      <c r="E73" s="25" t="s">
        <v>503</v>
      </c>
    </row>
    <row r="74" spans="2:5" x14ac:dyDescent="0.2">
      <c r="B74" s="25" t="s">
        <v>504</v>
      </c>
      <c r="C74" s="25">
        <v>532762</v>
      </c>
      <c r="D74" s="25" t="s">
        <v>505</v>
      </c>
      <c r="E74" s="25" t="s">
        <v>506</v>
      </c>
    </row>
    <row r="75" spans="2:5" x14ac:dyDescent="0.2">
      <c r="B75" s="25" t="s">
        <v>507</v>
      </c>
      <c r="C75" s="25">
        <v>511706</v>
      </c>
      <c r="D75" s="25" t="s">
        <v>383</v>
      </c>
      <c r="E75" s="25" t="s">
        <v>366</v>
      </c>
    </row>
    <row r="76" spans="2:5" x14ac:dyDescent="0.2">
      <c r="B76" s="25" t="s">
        <v>508</v>
      </c>
      <c r="C76" s="25">
        <v>511706</v>
      </c>
      <c r="D76" s="25" t="s">
        <v>383</v>
      </c>
      <c r="E76" s="25" t="s">
        <v>366</v>
      </c>
    </row>
    <row r="77" spans="2:5" x14ac:dyDescent="0.2">
      <c r="B77" s="25" t="s">
        <v>509</v>
      </c>
      <c r="C77" s="25">
        <v>541144</v>
      </c>
      <c r="D77" s="25" t="s">
        <v>383</v>
      </c>
      <c r="E77" s="25" t="s">
        <v>497</v>
      </c>
    </row>
    <row r="78" spans="2:5" x14ac:dyDescent="0.2">
      <c r="B78" s="25" t="s">
        <v>510</v>
      </c>
      <c r="C78" s="25">
        <v>512599</v>
      </c>
      <c r="D78" s="25" t="s">
        <v>511</v>
      </c>
      <c r="E78" s="25" t="s">
        <v>405</v>
      </c>
    </row>
    <row r="79" spans="2:5" x14ac:dyDescent="0.2">
      <c r="B79" s="25" t="s">
        <v>512</v>
      </c>
      <c r="C79" s="25">
        <v>542066</v>
      </c>
      <c r="D79" s="25" t="s">
        <v>513</v>
      </c>
      <c r="E79" s="25" t="s">
        <v>514</v>
      </c>
    </row>
    <row r="80" spans="2:5" x14ac:dyDescent="0.2">
      <c r="B80" s="25" t="s">
        <v>515</v>
      </c>
      <c r="C80" s="25">
        <v>541450</v>
      </c>
      <c r="D80" s="25" t="s">
        <v>516</v>
      </c>
      <c r="E80" s="25" t="s">
        <v>426</v>
      </c>
    </row>
    <row r="81" spans="2:5" x14ac:dyDescent="0.2">
      <c r="B81" s="25" t="s">
        <v>517</v>
      </c>
      <c r="C81" s="25">
        <v>532921</v>
      </c>
      <c r="D81" s="25" t="s">
        <v>518</v>
      </c>
      <c r="E81" s="25" t="s">
        <v>519</v>
      </c>
    </row>
    <row r="82" spans="2:5" x14ac:dyDescent="0.2">
      <c r="B82" s="25" t="s">
        <v>520</v>
      </c>
      <c r="C82" s="25">
        <v>533096</v>
      </c>
      <c r="D82" s="25" t="s">
        <v>521</v>
      </c>
      <c r="E82" s="25" t="s">
        <v>522</v>
      </c>
    </row>
    <row r="83" spans="2:5" x14ac:dyDescent="0.2">
      <c r="B83" s="25" t="s">
        <v>523</v>
      </c>
      <c r="C83" s="25">
        <v>539254</v>
      </c>
      <c r="D83" s="25" t="s">
        <v>524</v>
      </c>
      <c r="E83" s="25" t="s">
        <v>522</v>
      </c>
    </row>
    <row r="84" spans="2:5" x14ac:dyDescent="0.2">
      <c r="B84" s="25" t="s">
        <v>525</v>
      </c>
      <c r="C84" s="25">
        <v>538563</v>
      </c>
      <c r="D84" s="25" t="s">
        <v>383</v>
      </c>
      <c r="E84" s="25" t="s">
        <v>405</v>
      </c>
    </row>
    <row r="85" spans="2:5" x14ac:dyDescent="0.2">
      <c r="B85" s="25" t="s">
        <v>526</v>
      </c>
      <c r="C85" s="25">
        <v>526711</v>
      </c>
      <c r="D85" s="25" t="s">
        <v>383</v>
      </c>
      <c r="E85" s="25" t="s">
        <v>527</v>
      </c>
    </row>
    <row r="86" spans="2:5" x14ac:dyDescent="0.2">
      <c r="B86" s="25" t="s">
        <v>528</v>
      </c>
      <c r="C86" s="25">
        <v>523411</v>
      </c>
      <c r="D86" s="25" t="s">
        <v>383</v>
      </c>
      <c r="E86" s="25" t="s">
        <v>529</v>
      </c>
    </row>
    <row r="87" spans="2:5" x14ac:dyDescent="0.2">
      <c r="B87" s="25" t="s">
        <v>530</v>
      </c>
      <c r="C87" s="25">
        <v>539506</v>
      </c>
      <c r="D87" s="25" t="s">
        <v>383</v>
      </c>
      <c r="E87" s="25" t="s">
        <v>400</v>
      </c>
    </row>
    <row r="88" spans="2:5" x14ac:dyDescent="0.2">
      <c r="B88" s="25" t="s">
        <v>531</v>
      </c>
      <c r="C88" s="25">
        <v>507852</v>
      </c>
      <c r="D88" s="25" t="s">
        <v>383</v>
      </c>
      <c r="E88" s="25" t="s">
        <v>497</v>
      </c>
    </row>
    <row r="89" spans="2:5" x14ac:dyDescent="0.2">
      <c r="B89" s="25" t="s">
        <v>532</v>
      </c>
      <c r="C89" s="25">
        <v>541865</v>
      </c>
      <c r="D89" s="25" t="s">
        <v>383</v>
      </c>
      <c r="E89" s="25" t="s">
        <v>417</v>
      </c>
    </row>
    <row r="90" spans="2:5" x14ac:dyDescent="0.2">
      <c r="B90" s="25" t="s">
        <v>533</v>
      </c>
      <c r="C90" s="25">
        <v>519183</v>
      </c>
      <c r="D90" s="25" t="s">
        <v>534</v>
      </c>
      <c r="E90" s="25" t="s">
        <v>443</v>
      </c>
    </row>
    <row r="91" spans="2:5" x14ac:dyDescent="0.2">
      <c r="B91" s="25" t="s">
        <v>535</v>
      </c>
      <c r="C91" s="25">
        <v>539493</v>
      </c>
      <c r="D91" s="25" t="s">
        <v>383</v>
      </c>
      <c r="E91" s="25" t="s">
        <v>400</v>
      </c>
    </row>
    <row r="92" spans="2:5" x14ac:dyDescent="0.2">
      <c r="B92" s="25" t="s">
        <v>536</v>
      </c>
      <c r="C92" s="25">
        <v>539189</v>
      </c>
      <c r="D92" s="25" t="s">
        <v>383</v>
      </c>
      <c r="E92" s="25" t="s">
        <v>469</v>
      </c>
    </row>
    <row r="93" spans="2:5" x14ac:dyDescent="0.2">
      <c r="B93" s="25" t="s">
        <v>537</v>
      </c>
      <c r="C93" s="25">
        <v>780018</v>
      </c>
      <c r="D93" s="25" t="s">
        <v>383</v>
      </c>
      <c r="E93" s="25" t="s">
        <v>474</v>
      </c>
    </row>
    <row r="94" spans="2:5" x14ac:dyDescent="0.2">
      <c r="B94" s="25" t="s">
        <v>538</v>
      </c>
      <c r="C94" s="25">
        <v>538365</v>
      </c>
      <c r="D94" s="25" t="s">
        <v>539</v>
      </c>
      <c r="E94" s="25" t="s">
        <v>415</v>
      </c>
    </row>
    <row r="95" spans="2:5" x14ac:dyDescent="0.2">
      <c r="B95" s="25" t="s">
        <v>540</v>
      </c>
      <c r="C95" s="25">
        <v>532727</v>
      </c>
      <c r="D95" s="25" t="s">
        <v>541</v>
      </c>
      <c r="E95" s="25" t="s">
        <v>415</v>
      </c>
    </row>
    <row r="96" spans="2:5" x14ac:dyDescent="0.2">
      <c r="B96" s="25" t="s">
        <v>542</v>
      </c>
      <c r="C96" s="25">
        <v>531592</v>
      </c>
      <c r="D96" s="25" t="s">
        <v>383</v>
      </c>
      <c r="E96" s="25" t="s">
        <v>543</v>
      </c>
    </row>
    <row r="97" spans="2:5" x14ac:dyDescent="0.2">
      <c r="B97" s="25" t="s">
        <v>544</v>
      </c>
      <c r="C97" s="25">
        <v>532056</v>
      </c>
      <c r="D97" s="25" t="s">
        <v>383</v>
      </c>
      <c r="E97" s="25" t="s">
        <v>403</v>
      </c>
    </row>
    <row r="98" spans="2:5" x14ac:dyDescent="0.2">
      <c r="B98" s="25" t="s">
        <v>545</v>
      </c>
      <c r="C98" s="25">
        <v>514113</v>
      </c>
      <c r="D98" s="25" t="s">
        <v>383</v>
      </c>
      <c r="E98" s="25" t="s">
        <v>398</v>
      </c>
    </row>
    <row r="99" spans="2:5" x14ac:dyDescent="0.2">
      <c r="B99" s="25" t="s">
        <v>546</v>
      </c>
      <c r="C99" s="25">
        <v>534707</v>
      </c>
      <c r="D99" s="25" t="s">
        <v>383</v>
      </c>
      <c r="E99" s="25" t="s">
        <v>497</v>
      </c>
    </row>
    <row r="100" spans="2:5" x14ac:dyDescent="0.2">
      <c r="B100" s="25" t="s">
        <v>547</v>
      </c>
      <c r="C100" s="25">
        <v>540691</v>
      </c>
      <c r="D100" s="25" t="s">
        <v>548</v>
      </c>
      <c r="E100" s="25" t="s">
        <v>549</v>
      </c>
    </row>
    <row r="101" spans="2:5" x14ac:dyDescent="0.2">
      <c r="B101" s="25" t="s">
        <v>550</v>
      </c>
      <c r="C101" s="25">
        <v>535755</v>
      </c>
      <c r="D101" s="25" t="s">
        <v>551</v>
      </c>
      <c r="E101" s="25" t="s">
        <v>552</v>
      </c>
    </row>
    <row r="102" spans="2:5" x14ac:dyDescent="0.2">
      <c r="B102" s="25" t="s">
        <v>553</v>
      </c>
      <c r="C102" s="25">
        <v>532974</v>
      </c>
      <c r="D102" s="25" t="s">
        <v>554</v>
      </c>
      <c r="E102" s="25" t="s">
        <v>366</v>
      </c>
    </row>
    <row r="103" spans="2:5" x14ac:dyDescent="0.2">
      <c r="B103" s="25" t="s">
        <v>555</v>
      </c>
      <c r="C103" s="25">
        <v>540146</v>
      </c>
      <c r="D103" s="25" t="s">
        <v>383</v>
      </c>
      <c r="E103" s="25" t="s">
        <v>417</v>
      </c>
    </row>
    <row r="104" spans="2:5" x14ac:dyDescent="0.2">
      <c r="B104" s="25" t="s">
        <v>556</v>
      </c>
      <c r="C104" s="25">
        <v>513513</v>
      </c>
      <c r="D104" s="25" t="s">
        <v>383</v>
      </c>
      <c r="E104" s="25" t="s">
        <v>415</v>
      </c>
    </row>
    <row r="105" spans="2:5" x14ac:dyDescent="0.2">
      <c r="B105" s="25" t="s">
        <v>557</v>
      </c>
      <c r="C105" s="25">
        <v>521141</v>
      </c>
      <c r="D105" s="25" t="s">
        <v>383</v>
      </c>
      <c r="E105" s="25" t="s">
        <v>398</v>
      </c>
    </row>
    <row r="106" spans="2:5" x14ac:dyDescent="0.2">
      <c r="B106" s="25" t="s">
        <v>558</v>
      </c>
      <c r="C106" s="25">
        <v>540205</v>
      </c>
      <c r="D106" s="25" t="s">
        <v>383</v>
      </c>
      <c r="E106" s="25" t="s">
        <v>405</v>
      </c>
    </row>
    <row r="107" spans="2:5" x14ac:dyDescent="0.2">
      <c r="B107" s="25" t="s">
        <v>559</v>
      </c>
      <c r="C107" s="25">
        <v>539056</v>
      </c>
      <c r="D107" s="25" t="s">
        <v>560</v>
      </c>
      <c r="E107" s="25" t="s">
        <v>561</v>
      </c>
    </row>
    <row r="108" spans="2:5" x14ac:dyDescent="0.2">
      <c r="B108" s="25" t="s">
        <v>562</v>
      </c>
      <c r="C108" s="25">
        <v>511359</v>
      </c>
      <c r="D108" s="25" t="s">
        <v>383</v>
      </c>
      <c r="E108" s="25" t="s">
        <v>400</v>
      </c>
    </row>
    <row r="109" spans="2:5" x14ac:dyDescent="0.2">
      <c r="B109" s="25" t="s">
        <v>563</v>
      </c>
      <c r="C109" s="25">
        <v>530431</v>
      </c>
      <c r="D109" s="25" t="s">
        <v>383</v>
      </c>
      <c r="E109" s="25" t="s">
        <v>405</v>
      </c>
    </row>
    <row r="110" spans="2:5" x14ac:dyDescent="0.2">
      <c r="B110" s="25" t="s">
        <v>564</v>
      </c>
      <c r="C110" s="25">
        <v>523120</v>
      </c>
      <c r="D110" s="25" t="s">
        <v>383</v>
      </c>
      <c r="E110" s="25" t="s">
        <v>565</v>
      </c>
    </row>
    <row r="111" spans="2:5" x14ac:dyDescent="0.2">
      <c r="B111" s="25" t="s">
        <v>566</v>
      </c>
      <c r="C111" s="25">
        <v>517041</v>
      </c>
      <c r="D111" s="25" t="s">
        <v>567</v>
      </c>
      <c r="E111" s="25" t="s">
        <v>568</v>
      </c>
    </row>
    <row r="112" spans="2:5" x14ac:dyDescent="0.2">
      <c r="B112" s="25" t="s">
        <v>569</v>
      </c>
      <c r="C112" s="25">
        <v>532172</v>
      </c>
      <c r="D112" s="25" t="s">
        <v>570</v>
      </c>
      <c r="E112" s="25" t="s">
        <v>369</v>
      </c>
    </row>
    <row r="113" spans="2:5" x14ac:dyDescent="0.2">
      <c r="B113" s="25" t="s">
        <v>571</v>
      </c>
      <c r="C113" s="25">
        <v>523031</v>
      </c>
      <c r="D113" s="25" t="s">
        <v>383</v>
      </c>
      <c r="E113" s="25" t="s">
        <v>572</v>
      </c>
    </row>
    <row r="114" spans="2:5" x14ac:dyDescent="0.2">
      <c r="B114" s="25" t="s">
        <v>573</v>
      </c>
      <c r="C114" s="25">
        <v>521048</v>
      </c>
      <c r="D114" s="25" t="s">
        <v>383</v>
      </c>
      <c r="E114" s="25" t="s">
        <v>398</v>
      </c>
    </row>
    <row r="115" spans="2:5" x14ac:dyDescent="0.2">
      <c r="B115" s="25" t="s">
        <v>574</v>
      </c>
      <c r="C115" s="25">
        <v>534612</v>
      </c>
      <c r="D115" s="25" t="s">
        <v>383</v>
      </c>
      <c r="E115" s="25" t="s">
        <v>522</v>
      </c>
    </row>
    <row r="116" spans="2:5" x14ac:dyDescent="0.2">
      <c r="B116" s="25" t="s">
        <v>575</v>
      </c>
      <c r="C116" s="25">
        <v>506947</v>
      </c>
      <c r="D116" s="25" t="s">
        <v>383</v>
      </c>
      <c r="E116" s="25" t="s">
        <v>431</v>
      </c>
    </row>
    <row r="117" spans="2:5" x14ac:dyDescent="0.2">
      <c r="B117" s="25" t="s">
        <v>576</v>
      </c>
      <c r="C117" s="25">
        <v>531047</v>
      </c>
      <c r="D117" s="25" t="s">
        <v>383</v>
      </c>
      <c r="E117" s="25" t="s">
        <v>400</v>
      </c>
    </row>
    <row r="118" spans="2:5" x14ac:dyDescent="0.2">
      <c r="B118" s="25" t="s">
        <v>577</v>
      </c>
      <c r="C118" s="25">
        <v>539982</v>
      </c>
      <c r="D118" s="25" t="s">
        <v>383</v>
      </c>
      <c r="E118" s="25" t="s">
        <v>578</v>
      </c>
    </row>
    <row r="119" spans="2:5" x14ac:dyDescent="0.2">
      <c r="B119" s="25" t="s">
        <v>579</v>
      </c>
      <c r="C119" s="25">
        <v>540025</v>
      </c>
      <c r="D119" s="25" t="s">
        <v>580</v>
      </c>
      <c r="E119" s="25" t="s">
        <v>581</v>
      </c>
    </row>
    <row r="120" spans="2:5" x14ac:dyDescent="0.2">
      <c r="B120" s="25" t="s">
        <v>582</v>
      </c>
      <c r="C120" s="25">
        <v>523269</v>
      </c>
      <c r="D120" s="25" t="s">
        <v>583</v>
      </c>
      <c r="E120" s="25" t="s">
        <v>584</v>
      </c>
    </row>
    <row r="121" spans="2:5" x14ac:dyDescent="0.2">
      <c r="B121" s="25" t="s">
        <v>585</v>
      </c>
      <c r="C121" s="25">
        <v>523269</v>
      </c>
      <c r="D121" s="25" t="s">
        <v>583</v>
      </c>
      <c r="E121" s="25" t="s">
        <v>584</v>
      </c>
    </row>
    <row r="122" spans="2:5" x14ac:dyDescent="0.2">
      <c r="B122" s="25" t="s">
        <v>586</v>
      </c>
      <c r="C122" s="25">
        <v>531429</v>
      </c>
      <c r="D122" s="25" t="s">
        <v>383</v>
      </c>
      <c r="E122" s="25" t="s">
        <v>476</v>
      </c>
    </row>
    <row r="123" spans="2:5" x14ac:dyDescent="0.2">
      <c r="B123" s="25" t="s">
        <v>587</v>
      </c>
      <c r="C123" s="25">
        <v>539773</v>
      </c>
      <c r="D123" s="25" t="s">
        <v>383</v>
      </c>
      <c r="E123" s="25" t="s">
        <v>400</v>
      </c>
    </row>
    <row r="124" spans="2:5" x14ac:dyDescent="0.2">
      <c r="B124" s="25" t="s">
        <v>588</v>
      </c>
      <c r="C124" s="25">
        <v>531686</v>
      </c>
      <c r="D124" s="25" t="s">
        <v>383</v>
      </c>
      <c r="E124" s="25" t="s">
        <v>421</v>
      </c>
    </row>
    <row r="125" spans="2:5" x14ac:dyDescent="0.2">
      <c r="B125" s="25" t="s">
        <v>589</v>
      </c>
      <c r="C125" s="25">
        <v>541152</v>
      </c>
      <c r="D125" s="25" t="s">
        <v>383</v>
      </c>
      <c r="E125" s="25" t="s">
        <v>405</v>
      </c>
    </row>
    <row r="126" spans="2:5" x14ac:dyDescent="0.2">
      <c r="B126" s="25" t="s">
        <v>590</v>
      </c>
      <c r="C126" s="25">
        <v>541152</v>
      </c>
      <c r="D126" s="25" t="s">
        <v>383</v>
      </c>
      <c r="E126" s="25" t="s">
        <v>405</v>
      </c>
    </row>
    <row r="127" spans="2:5" x14ac:dyDescent="0.2">
      <c r="B127" s="25" t="s">
        <v>591</v>
      </c>
      <c r="C127" s="25">
        <v>500003</v>
      </c>
      <c r="D127" s="25" t="s">
        <v>592</v>
      </c>
      <c r="E127" s="25" t="s">
        <v>593</v>
      </c>
    </row>
    <row r="128" spans="2:5" x14ac:dyDescent="0.2">
      <c r="B128" s="25" t="s">
        <v>594</v>
      </c>
      <c r="C128" s="25">
        <v>541402</v>
      </c>
      <c r="D128" s="25" t="s">
        <v>383</v>
      </c>
      <c r="E128" s="25" t="s">
        <v>391</v>
      </c>
    </row>
    <row r="129" spans="2:5" x14ac:dyDescent="0.2">
      <c r="B129" s="25" t="s">
        <v>595</v>
      </c>
      <c r="C129" s="25">
        <v>531921</v>
      </c>
      <c r="D129" s="25" t="s">
        <v>596</v>
      </c>
      <c r="E129" s="25" t="s">
        <v>597</v>
      </c>
    </row>
    <row r="130" spans="2:5" x14ac:dyDescent="0.2">
      <c r="B130" s="25" t="s">
        <v>598</v>
      </c>
      <c r="C130" s="25">
        <v>500463</v>
      </c>
      <c r="D130" s="25" t="s">
        <v>599</v>
      </c>
      <c r="E130" s="25" t="s">
        <v>369</v>
      </c>
    </row>
    <row r="131" spans="2:5" x14ac:dyDescent="0.2">
      <c r="B131" s="25" t="s">
        <v>600</v>
      </c>
      <c r="C131" s="25">
        <v>539042</v>
      </c>
      <c r="D131" s="25" t="s">
        <v>383</v>
      </c>
      <c r="E131" s="25" t="s">
        <v>469</v>
      </c>
    </row>
    <row r="132" spans="2:5" x14ac:dyDescent="0.2">
      <c r="B132" s="25" t="s">
        <v>601</v>
      </c>
      <c r="C132" s="25">
        <v>516020</v>
      </c>
      <c r="D132" s="25" t="s">
        <v>383</v>
      </c>
      <c r="E132" s="25" t="s">
        <v>377</v>
      </c>
    </row>
    <row r="133" spans="2:5" x14ac:dyDescent="0.2">
      <c r="B133" s="25" t="s">
        <v>602</v>
      </c>
      <c r="C133" s="25">
        <v>537492</v>
      </c>
      <c r="D133" s="25" t="s">
        <v>383</v>
      </c>
      <c r="E133" s="25" t="s">
        <v>405</v>
      </c>
    </row>
    <row r="134" spans="2:5" x14ac:dyDescent="0.2">
      <c r="B134" s="25" t="s">
        <v>603</v>
      </c>
      <c r="C134" s="25">
        <v>537292</v>
      </c>
      <c r="D134" s="25" t="s">
        <v>604</v>
      </c>
      <c r="E134" s="25" t="s">
        <v>581</v>
      </c>
    </row>
    <row r="135" spans="2:5" x14ac:dyDescent="0.2">
      <c r="B135" s="25" t="s">
        <v>605</v>
      </c>
      <c r="C135" s="25">
        <v>537292</v>
      </c>
      <c r="D135" s="25" t="s">
        <v>604</v>
      </c>
      <c r="E135" s="25" t="s">
        <v>581</v>
      </c>
    </row>
    <row r="136" spans="2:5" x14ac:dyDescent="0.2">
      <c r="B136" s="25" t="s">
        <v>606</v>
      </c>
      <c r="C136" s="25" t="s">
        <v>383</v>
      </c>
      <c r="D136" s="25" t="s">
        <v>607</v>
      </c>
      <c r="E136" s="25" t="s">
        <v>394</v>
      </c>
    </row>
    <row r="137" spans="2:5" x14ac:dyDescent="0.2">
      <c r="B137" s="25" t="s">
        <v>608</v>
      </c>
      <c r="C137" s="25" t="s">
        <v>383</v>
      </c>
      <c r="D137" s="25" t="s">
        <v>607</v>
      </c>
      <c r="E137" s="25" t="s">
        <v>394</v>
      </c>
    </row>
    <row r="138" spans="2:5" x14ac:dyDescent="0.2">
      <c r="B138" s="25" t="s">
        <v>609</v>
      </c>
      <c r="C138" s="25">
        <v>500215</v>
      </c>
      <c r="D138" s="25" t="s">
        <v>610</v>
      </c>
      <c r="E138" s="25" t="s">
        <v>581</v>
      </c>
    </row>
    <row r="139" spans="2:5" x14ac:dyDescent="0.2">
      <c r="B139" s="25" t="s">
        <v>611</v>
      </c>
      <c r="C139" s="25" t="s">
        <v>383</v>
      </c>
      <c r="D139" s="25" t="s">
        <v>612</v>
      </c>
      <c r="E139" s="25" t="s">
        <v>394</v>
      </c>
    </row>
    <row r="140" spans="2:5" x14ac:dyDescent="0.2">
      <c r="B140" s="25" t="s">
        <v>613</v>
      </c>
      <c r="C140" s="25" t="s">
        <v>383</v>
      </c>
      <c r="D140" s="25" t="s">
        <v>614</v>
      </c>
      <c r="E140" s="25" t="s">
        <v>394</v>
      </c>
    </row>
    <row r="141" spans="2:5" x14ac:dyDescent="0.2">
      <c r="B141" s="25" t="s">
        <v>615</v>
      </c>
      <c r="C141" s="25">
        <v>532811</v>
      </c>
      <c r="D141" s="25" t="s">
        <v>616</v>
      </c>
      <c r="E141" s="25" t="s">
        <v>469</v>
      </c>
    </row>
    <row r="142" spans="2:5" x14ac:dyDescent="0.2">
      <c r="B142" s="25" t="s">
        <v>617</v>
      </c>
      <c r="C142" s="25">
        <v>532811</v>
      </c>
      <c r="D142" s="25" t="s">
        <v>616</v>
      </c>
      <c r="E142" s="25" t="s">
        <v>469</v>
      </c>
    </row>
    <row r="143" spans="2:5" x14ac:dyDescent="0.2">
      <c r="B143" s="25" t="s">
        <v>618</v>
      </c>
      <c r="C143" s="25">
        <v>522273</v>
      </c>
      <c r="D143" s="25" t="s">
        <v>383</v>
      </c>
      <c r="E143" s="25" t="s">
        <v>415</v>
      </c>
    </row>
    <row r="144" spans="2:5" x14ac:dyDescent="0.2">
      <c r="B144" s="25" t="s">
        <v>619</v>
      </c>
      <c r="C144" s="25">
        <v>532806</v>
      </c>
      <c r="D144" s="25" t="s">
        <v>383</v>
      </c>
      <c r="E144" s="25" t="s">
        <v>620</v>
      </c>
    </row>
    <row r="145" spans="2:5" x14ac:dyDescent="0.2">
      <c r="B145" s="25" t="s">
        <v>621</v>
      </c>
      <c r="C145" s="25">
        <v>532683</v>
      </c>
      <c r="D145" s="25" t="s">
        <v>622</v>
      </c>
      <c r="E145" s="25" t="s">
        <v>568</v>
      </c>
    </row>
    <row r="146" spans="2:5" x14ac:dyDescent="0.2">
      <c r="B146" s="25" t="s">
        <v>623</v>
      </c>
      <c r="C146" s="25">
        <v>524288</v>
      </c>
      <c r="D146" s="25" t="s">
        <v>383</v>
      </c>
      <c r="E146" s="25" t="s">
        <v>527</v>
      </c>
    </row>
    <row r="147" spans="2:5" x14ac:dyDescent="0.2">
      <c r="B147" s="25" t="s">
        <v>624</v>
      </c>
      <c r="C147" s="25" t="s">
        <v>383</v>
      </c>
      <c r="D147" s="25" t="s">
        <v>625</v>
      </c>
      <c r="E147" s="25" t="s">
        <v>394</v>
      </c>
    </row>
    <row r="148" spans="2:5" x14ac:dyDescent="0.2">
      <c r="B148" s="25" t="s">
        <v>626</v>
      </c>
      <c r="C148" s="25" t="s">
        <v>383</v>
      </c>
      <c r="D148" s="25" t="s">
        <v>627</v>
      </c>
      <c r="E148" s="25" t="s">
        <v>394</v>
      </c>
    </row>
    <row r="149" spans="2:5" x14ac:dyDescent="0.2">
      <c r="B149" s="25" t="s">
        <v>628</v>
      </c>
      <c r="C149" s="25">
        <v>532975</v>
      </c>
      <c r="D149" s="25" t="s">
        <v>383</v>
      </c>
      <c r="E149" s="25" t="s">
        <v>529</v>
      </c>
    </row>
    <row r="150" spans="2:5" x14ac:dyDescent="0.2">
      <c r="B150" s="25" t="s">
        <v>629</v>
      </c>
      <c r="C150" s="25">
        <v>532331</v>
      </c>
      <c r="D150" s="25" t="s">
        <v>630</v>
      </c>
      <c r="E150" s="25" t="s">
        <v>421</v>
      </c>
    </row>
    <row r="151" spans="2:5" x14ac:dyDescent="0.2">
      <c r="B151" s="25" t="s">
        <v>631</v>
      </c>
      <c r="C151" s="25">
        <v>519216</v>
      </c>
      <c r="D151" s="25" t="s">
        <v>383</v>
      </c>
      <c r="E151" s="25" t="s">
        <v>632</v>
      </c>
    </row>
    <row r="152" spans="2:5" x14ac:dyDescent="0.2">
      <c r="B152" s="25" t="s">
        <v>633</v>
      </c>
      <c r="C152" s="25">
        <v>511692</v>
      </c>
      <c r="D152" s="25" t="s">
        <v>383</v>
      </c>
      <c r="E152" s="25" t="s">
        <v>366</v>
      </c>
    </row>
    <row r="153" spans="2:5" x14ac:dyDescent="0.2">
      <c r="B153" s="25" t="s">
        <v>634</v>
      </c>
      <c r="C153" s="25">
        <v>530713</v>
      </c>
      <c r="D153" s="25" t="s">
        <v>383</v>
      </c>
      <c r="E153" s="25" t="s">
        <v>369</v>
      </c>
    </row>
    <row r="154" spans="2:5" x14ac:dyDescent="0.2">
      <c r="B154" s="25" t="s">
        <v>635</v>
      </c>
      <c r="C154" s="25">
        <v>513349</v>
      </c>
      <c r="D154" s="25" t="s">
        <v>636</v>
      </c>
      <c r="E154" s="25" t="s">
        <v>469</v>
      </c>
    </row>
    <row r="155" spans="2:5" x14ac:dyDescent="0.2">
      <c r="B155" s="25" t="s">
        <v>637</v>
      </c>
      <c r="C155" s="25">
        <v>513349</v>
      </c>
      <c r="D155" s="25" t="s">
        <v>636</v>
      </c>
      <c r="E155" s="25" t="s">
        <v>469</v>
      </c>
    </row>
    <row r="156" spans="2:5" x14ac:dyDescent="0.2">
      <c r="B156" s="25" t="s">
        <v>638</v>
      </c>
      <c r="C156" s="25" t="s">
        <v>383</v>
      </c>
      <c r="D156" s="25" t="s">
        <v>639</v>
      </c>
      <c r="E156" s="25" t="s">
        <v>394</v>
      </c>
    </row>
    <row r="157" spans="2:5" x14ac:dyDescent="0.2">
      <c r="B157" s="25" t="s">
        <v>640</v>
      </c>
      <c r="C157" s="25">
        <v>526628</v>
      </c>
      <c r="D157" s="25" t="s">
        <v>383</v>
      </c>
      <c r="E157" s="25" t="s">
        <v>561</v>
      </c>
    </row>
    <row r="158" spans="2:5" x14ac:dyDescent="0.2">
      <c r="B158" s="25" t="s">
        <v>641</v>
      </c>
      <c r="C158" s="25">
        <v>530621</v>
      </c>
      <c r="D158" s="25" t="s">
        <v>383</v>
      </c>
      <c r="E158" s="25" t="s">
        <v>391</v>
      </c>
    </row>
    <row r="159" spans="2:5" x14ac:dyDescent="0.2">
      <c r="B159" s="25" t="s">
        <v>642</v>
      </c>
      <c r="C159" s="25" t="s">
        <v>383</v>
      </c>
      <c r="D159" s="25" t="s">
        <v>643</v>
      </c>
      <c r="E159" s="25" t="s">
        <v>394</v>
      </c>
    </row>
    <row r="160" spans="2:5" x14ac:dyDescent="0.2">
      <c r="B160" s="25" t="s">
        <v>644</v>
      </c>
      <c r="C160" s="25">
        <v>538778</v>
      </c>
      <c r="D160" s="25" t="s">
        <v>383</v>
      </c>
      <c r="E160" s="25" t="s">
        <v>400</v>
      </c>
    </row>
    <row r="161" spans="2:5" x14ac:dyDescent="0.2">
      <c r="B161" s="25" t="s">
        <v>645</v>
      </c>
      <c r="C161" s="25" t="s">
        <v>383</v>
      </c>
      <c r="D161" s="25" t="s">
        <v>646</v>
      </c>
      <c r="E161" s="25" t="s">
        <v>394</v>
      </c>
    </row>
    <row r="162" spans="2:5" x14ac:dyDescent="0.2">
      <c r="B162" s="25" t="s">
        <v>647</v>
      </c>
      <c r="C162" s="25">
        <v>542020</v>
      </c>
      <c r="D162" s="25" t="s">
        <v>383</v>
      </c>
      <c r="E162" s="25" t="s">
        <v>497</v>
      </c>
    </row>
    <row r="163" spans="2:5" x14ac:dyDescent="0.2">
      <c r="B163" s="25" t="s">
        <v>648</v>
      </c>
      <c r="C163" s="25">
        <v>542020</v>
      </c>
      <c r="D163" s="25" t="s">
        <v>383</v>
      </c>
      <c r="E163" s="25" t="s">
        <v>497</v>
      </c>
    </row>
    <row r="164" spans="2:5" x14ac:dyDescent="0.2">
      <c r="B164" s="25" t="s">
        <v>649</v>
      </c>
      <c r="C164" s="25">
        <v>540718</v>
      </c>
      <c r="D164" s="25" t="s">
        <v>383</v>
      </c>
      <c r="E164" s="25" t="s">
        <v>398</v>
      </c>
    </row>
    <row r="165" spans="2:5" x14ac:dyDescent="0.2">
      <c r="B165" s="25" t="s">
        <v>650</v>
      </c>
      <c r="C165" s="25">
        <v>539017</v>
      </c>
      <c r="D165" s="25" t="s">
        <v>383</v>
      </c>
      <c r="E165" s="25" t="s">
        <v>441</v>
      </c>
    </row>
    <row r="166" spans="2:5" x14ac:dyDescent="0.2">
      <c r="B166" s="25" t="s">
        <v>651</v>
      </c>
      <c r="C166" s="25">
        <v>532351</v>
      </c>
      <c r="D166" s="25" t="s">
        <v>652</v>
      </c>
      <c r="E166" s="25" t="s">
        <v>653</v>
      </c>
    </row>
    <row r="167" spans="2:5" x14ac:dyDescent="0.2">
      <c r="B167" s="25" t="s">
        <v>654</v>
      </c>
      <c r="C167" s="25">
        <v>541303</v>
      </c>
      <c r="D167" s="25" t="s">
        <v>383</v>
      </c>
      <c r="E167" s="25" t="s">
        <v>398</v>
      </c>
    </row>
    <row r="168" spans="2:5" x14ac:dyDescent="0.2">
      <c r="B168" s="25" t="s">
        <v>655</v>
      </c>
      <c r="C168" s="25">
        <v>524598</v>
      </c>
      <c r="D168" s="25" t="s">
        <v>656</v>
      </c>
      <c r="E168" s="25" t="s">
        <v>543</v>
      </c>
    </row>
    <row r="169" spans="2:5" x14ac:dyDescent="0.2">
      <c r="B169" s="25" t="s">
        <v>657</v>
      </c>
      <c r="C169" s="25">
        <v>524598</v>
      </c>
      <c r="D169" s="25" t="s">
        <v>656</v>
      </c>
      <c r="E169" s="25" t="s">
        <v>543</v>
      </c>
    </row>
    <row r="170" spans="2:5" x14ac:dyDescent="0.2">
      <c r="B170" s="25" t="s">
        <v>658</v>
      </c>
      <c r="C170" s="25">
        <v>500710</v>
      </c>
      <c r="D170" s="25" t="s">
        <v>659</v>
      </c>
      <c r="E170" s="25" t="s">
        <v>660</v>
      </c>
    </row>
    <row r="171" spans="2:5" x14ac:dyDescent="0.2">
      <c r="B171" s="25" t="s">
        <v>661</v>
      </c>
      <c r="C171" s="25">
        <v>500710</v>
      </c>
      <c r="D171" s="25" t="s">
        <v>662</v>
      </c>
      <c r="E171" s="25" t="s">
        <v>660</v>
      </c>
    </row>
    <row r="172" spans="2:5" x14ac:dyDescent="0.2">
      <c r="B172" s="25" t="s">
        <v>663</v>
      </c>
      <c r="C172" s="25">
        <v>535916</v>
      </c>
      <c r="D172" s="25" t="s">
        <v>383</v>
      </c>
      <c r="E172" s="25" t="s">
        <v>366</v>
      </c>
    </row>
    <row r="173" spans="2:5" x14ac:dyDescent="0.2">
      <c r="B173" s="25" t="s">
        <v>664</v>
      </c>
      <c r="C173" s="25">
        <v>539115</v>
      </c>
      <c r="D173" s="25" t="s">
        <v>383</v>
      </c>
      <c r="E173" s="25" t="s">
        <v>386</v>
      </c>
    </row>
    <row r="174" spans="2:5" x14ac:dyDescent="0.2">
      <c r="B174" s="25" t="s">
        <v>665</v>
      </c>
      <c r="C174" s="25">
        <v>531082</v>
      </c>
      <c r="D174" s="25" t="s">
        <v>666</v>
      </c>
      <c r="E174" s="25" t="s">
        <v>366</v>
      </c>
    </row>
    <row r="175" spans="2:5" x14ac:dyDescent="0.2">
      <c r="B175" s="25" t="s">
        <v>667</v>
      </c>
      <c r="C175" s="25">
        <v>524075</v>
      </c>
      <c r="D175" s="25" t="s">
        <v>668</v>
      </c>
      <c r="E175" s="25" t="s">
        <v>421</v>
      </c>
    </row>
    <row r="176" spans="2:5" x14ac:dyDescent="0.2">
      <c r="B176" s="25" t="s">
        <v>669</v>
      </c>
      <c r="C176" s="25">
        <v>531409</v>
      </c>
      <c r="D176" s="25" t="s">
        <v>383</v>
      </c>
      <c r="E176" s="25" t="s">
        <v>431</v>
      </c>
    </row>
    <row r="177" spans="2:5" x14ac:dyDescent="0.2">
      <c r="B177" s="25" t="s">
        <v>670</v>
      </c>
      <c r="C177" s="25">
        <v>526707</v>
      </c>
      <c r="D177" s="25" t="s">
        <v>671</v>
      </c>
      <c r="E177" s="25" t="s">
        <v>405</v>
      </c>
    </row>
    <row r="178" spans="2:5" x14ac:dyDescent="0.2">
      <c r="B178" s="25" t="s">
        <v>672</v>
      </c>
      <c r="C178" s="25">
        <v>532114</v>
      </c>
      <c r="D178" s="25" t="s">
        <v>383</v>
      </c>
      <c r="E178" s="25" t="s">
        <v>469</v>
      </c>
    </row>
    <row r="179" spans="2:5" x14ac:dyDescent="0.2">
      <c r="B179" s="25" t="s">
        <v>673</v>
      </c>
      <c r="C179" s="25">
        <v>506235</v>
      </c>
      <c r="D179" s="25" t="s">
        <v>674</v>
      </c>
      <c r="E179" s="25" t="s">
        <v>421</v>
      </c>
    </row>
    <row r="180" spans="2:5" x14ac:dyDescent="0.2">
      <c r="B180" s="25" t="s">
        <v>675</v>
      </c>
      <c r="C180" s="25">
        <v>533573</v>
      </c>
      <c r="D180" s="25" t="s">
        <v>676</v>
      </c>
      <c r="E180" s="25" t="s">
        <v>421</v>
      </c>
    </row>
    <row r="181" spans="2:5" x14ac:dyDescent="0.2">
      <c r="B181" s="25" t="s">
        <v>677</v>
      </c>
      <c r="C181" s="25">
        <v>511463</v>
      </c>
      <c r="D181" s="25" t="s">
        <v>383</v>
      </c>
      <c r="E181" s="25" t="s">
        <v>372</v>
      </c>
    </row>
    <row r="182" spans="2:5" x14ac:dyDescent="0.2">
      <c r="B182" s="25" t="s">
        <v>678</v>
      </c>
      <c r="C182" s="25">
        <v>530973</v>
      </c>
      <c r="D182" s="25" t="s">
        <v>383</v>
      </c>
      <c r="E182" s="25" t="s">
        <v>503</v>
      </c>
    </row>
    <row r="183" spans="2:5" x14ac:dyDescent="0.2">
      <c r="B183" s="25" t="s">
        <v>679</v>
      </c>
      <c r="C183" s="25">
        <v>530973</v>
      </c>
      <c r="D183" s="25" t="s">
        <v>383</v>
      </c>
      <c r="E183" s="25" t="s">
        <v>503</v>
      </c>
    </row>
    <row r="184" spans="2:5" x14ac:dyDescent="0.2">
      <c r="B184" s="25" t="s">
        <v>680</v>
      </c>
      <c r="C184" s="25">
        <v>517546</v>
      </c>
      <c r="D184" s="25" t="s">
        <v>383</v>
      </c>
      <c r="E184" s="25" t="s">
        <v>681</v>
      </c>
    </row>
    <row r="185" spans="2:5" x14ac:dyDescent="0.2">
      <c r="B185" s="25" t="s">
        <v>682</v>
      </c>
      <c r="C185" s="25">
        <v>531156</v>
      </c>
      <c r="D185" s="25" t="s">
        <v>383</v>
      </c>
      <c r="E185" s="25" t="s">
        <v>400</v>
      </c>
    </row>
    <row r="186" spans="2:5" x14ac:dyDescent="0.2">
      <c r="B186" s="25" t="s">
        <v>683</v>
      </c>
      <c r="C186" s="25">
        <v>531156</v>
      </c>
      <c r="D186" s="25" t="s">
        <v>383</v>
      </c>
      <c r="E186" s="25" t="s">
        <v>400</v>
      </c>
    </row>
    <row r="187" spans="2:5" x14ac:dyDescent="0.2">
      <c r="B187" s="25" t="s">
        <v>684</v>
      </c>
      <c r="C187" s="25">
        <v>505216</v>
      </c>
      <c r="D187" s="25" t="s">
        <v>383</v>
      </c>
      <c r="E187" s="25" t="s">
        <v>400</v>
      </c>
    </row>
    <row r="188" spans="2:5" x14ac:dyDescent="0.2">
      <c r="B188" s="25" t="s">
        <v>685</v>
      </c>
      <c r="C188" s="25">
        <v>505216</v>
      </c>
      <c r="D188" s="25" t="s">
        <v>383</v>
      </c>
      <c r="E188" s="25" t="s">
        <v>400</v>
      </c>
    </row>
    <row r="189" spans="2:5" x14ac:dyDescent="0.2">
      <c r="B189" s="25" t="s">
        <v>686</v>
      </c>
      <c r="C189" s="25">
        <v>531147</v>
      </c>
      <c r="D189" s="25" t="s">
        <v>687</v>
      </c>
      <c r="E189" s="25" t="s">
        <v>688</v>
      </c>
    </row>
    <row r="190" spans="2:5" x14ac:dyDescent="0.2">
      <c r="B190" s="25" t="s">
        <v>689</v>
      </c>
      <c r="C190" s="25">
        <v>530889</v>
      </c>
      <c r="D190" s="25" t="s">
        <v>383</v>
      </c>
      <c r="E190" s="25" t="s">
        <v>398</v>
      </c>
    </row>
    <row r="191" spans="2:5" x14ac:dyDescent="0.2">
      <c r="B191" s="25" t="s">
        <v>690</v>
      </c>
      <c r="C191" s="25">
        <v>531581</v>
      </c>
      <c r="D191" s="25" t="s">
        <v>383</v>
      </c>
      <c r="E191" s="25" t="s">
        <v>497</v>
      </c>
    </row>
    <row r="192" spans="2:5" x14ac:dyDescent="0.2">
      <c r="B192" s="25" t="s">
        <v>691</v>
      </c>
      <c r="C192" s="25">
        <v>530889</v>
      </c>
      <c r="D192" s="25" t="s">
        <v>383</v>
      </c>
      <c r="E192" s="25" t="s">
        <v>398</v>
      </c>
    </row>
    <row r="193" spans="2:5" x14ac:dyDescent="0.2">
      <c r="B193" s="25" t="s">
        <v>692</v>
      </c>
      <c r="C193" s="25">
        <v>532166</v>
      </c>
      <c r="D193" s="25" t="s">
        <v>383</v>
      </c>
      <c r="E193" s="25" t="s">
        <v>400</v>
      </c>
    </row>
    <row r="194" spans="2:5" x14ac:dyDescent="0.2">
      <c r="B194" s="25" t="s">
        <v>693</v>
      </c>
      <c r="C194" s="25">
        <v>533029</v>
      </c>
      <c r="D194" s="25" t="s">
        <v>694</v>
      </c>
      <c r="E194" s="25" t="s">
        <v>543</v>
      </c>
    </row>
    <row r="195" spans="2:5" x14ac:dyDescent="0.2">
      <c r="B195" s="25" t="s">
        <v>695</v>
      </c>
      <c r="C195" s="25">
        <v>539523</v>
      </c>
      <c r="D195" s="25" t="s">
        <v>696</v>
      </c>
      <c r="E195" s="25" t="s">
        <v>421</v>
      </c>
    </row>
    <row r="196" spans="2:5" x14ac:dyDescent="0.2">
      <c r="B196" s="25" t="s">
        <v>697</v>
      </c>
      <c r="C196" s="25">
        <v>506767</v>
      </c>
      <c r="D196" s="25" t="s">
        <v>698</v>
      </c>
      <c r="E196" s="25" t="s">
        <v>543</v>
      </c>
    </row>
    <row r="197" spans="2:5" x14ac:dyDescent="0.2">
      <c r="B197" s="25" t="s">
        <v>699</v>
      </c>
      <c r="C197" s="25">
        <v>532480</v>
      </c>
      <c r="D197" s="25" t="s">
        <v>700</v>
      </c>
      <c r="E197" s="25" t="s">
        <v>701</v>
      </c>
    </row>
    <row r="198" spans="2:5" x14ac:dyDescent="0.2">
      <c r="B198" s="25" t="s">
        <v>702</v>
      </c>
      <c r="C198" s="25">
        <v>532749</v>
      </c>
      <c r="D198" s="25" t="s">
        <v>703</v>
      </c>
      <c r="E198" s="25" t="s">
        <v>704</v>
      </c>
    </row>
    <row r="199" spans="2:5" x14ac:dyDescent="0.2">
      <c r="B199" s="25" t="s">
        <v>705</v>
      </c>
      <c r="C199" s="25">
        <v>534064</v>
      </c>
      <c r="D199" s="25" t="s">
        <v>383</v>
      </c>
      <c r="E199" s="25" t="s">
        <v>706</v>
      </c>
    </row>
    <row r="200" spans="2:5" x14ac:dyDescent="0.2">
      <c r="B200" s="25" t="s">
        <v>707</v>
      </c>
      <c r="C200" s="25">
        <v>532919</v>
      </c>
      <c r="D200" s="25" t="s">
        <v>383</v>
      </c>
      <c r="E200" s="25" t="s">
        <v>708</v>
      </c>
    </row>
    <row r="201" spans="2:5" x14ac:dyDescent="0.2">
      <c r="B201" s="25" t="s">
        <v>709</v>
      </c>
      <c r="C201" s="25">
        <v>532875</v>
      </c>
      <c r="D201" s="25" t="s">
        <v>710</v>
      </c>
      <c r="E201" s="25" t="s">
        <v>369</v>
      </c>
    </row>
    <row r="202" spans="2:5" x14ac:dyDescent="0.2">
      <c r="B202" s="25" t="s">
        <v>711</v>
      </c>
      <c r="C202" s="25">
        <v>532633</v>
      </c>
      <c r="D202" s="25" t="s">
        <v>712</v>
      </c>
      <c r="E202" s="25" t="s">
        <v>713</v>
      </c>
    </row>
    <row r="203" spans="2:5" x14ac:dyDescent="0.2">
      <c r="B203" s="25" t="s">
        <v>714</v>
      </c>
      <c r="C203" s="25">
        <v>531400</v>
      </c>
      <c r="D203" s="25" t="s">
        <v>715</v>
      </c>
      <c r="E203" s="25" t="s">
        <v>366</v>
      </c>
    </row>
    <row r="204" spans="2:5" x14ac:dyDescent="0.2">
      <c r="B204" s="25" t="s">
        <v>716</v>
      </c>
      <c r="C204" s="25">
        <v>506120</v>
      </c>
      <c r="D204" s="25" t="s">
        <v>383</v>
      </c>
      <c r="E204" s="25" t="s">
        <v>405</v>
      </c>
    </row>
    <row r="205" spans="2:5" x14ac:dyDescent="0.2">
      <c r="B205" s="25" t="s">
        <v>717</v>
      </c>
      <c r="C205" s="25">
        <v>521070</v>
      </c>
      <c r="D205" s="25" t="s">
        <v>718</v>
      </c>
      <c r="E205" s="25" t="s">
        <v>398</v>
      </c>
    </row>
    <row r="206" spans="2:5" x14ac:dyDescent="0.2">
      <c r="B206" s="25" t="s">
        <v>719</v>
      </c>
      <c r="C206" s="25">
        <v>532878</v>
      </c>
      <c r="D206" s="25" t="s">
        <v>720</v>
      </c>
      <c r="E206" s="25" t="s">
        <v>721</v>
      </c>
    </row>
    <row r="207" spans="2:5" x14ac:dyDescent="0.2">
      <c r="B207" s="25" t="s">
        <v>722</v>
      </c>
      <c r="C207" s="25">
        <v>526397</v>
      </c>
      <c r="D207" s="25" t="s">
        <v>723</v>
      </c>
      <c r="E207" s="25" t="s">
        <v>724</v>
      </c>
    </row>
    <row r="208" spans="2:5" x14ac:dyDescent="0.2">
      <c r="B208" s="25" t="s">
        <v>725</v>
      </c>
      <c r="C208" s="25">
        <v>526397</v>
      </c>
      <c r="D208" s="25" t="s">
        <v>723</v>
      </c>
      <c r="E208" s="25" t="s">
        <v>724</v>
      </c>
    </row>
    <row r="209" spans="2:5" x14ac:dyDescent="0.2">
      <c r="B209" s="25" t="s">
        <v>726</v>
      </c>
      <c r="C209" s="25">
        <v>526519</v>
      </c>
      <c r="D209" s="25" t="s">
        <v>383</v>
      </c>
      <c r="E209" s="25" t="s">
        <v>469</v>
      </c>
    </row>
    <row r="210" spans="2:5" x14ac:dyDescent="0.2">
      <c r="B210" s="25" t="s">
        <v>727</v>
      </c>
      <c r="C210" s="25">
        <v>530715</v>
      </c>
      <c r="D210" s="25" t="s">
        <v>728</v>
      </c>
      <c r="E210" s="25" t="s">
        <v>398</v>
      </c>
    </row>
    <row r="211" spans="2:5" x14ac:dyDescent="0.2">
      <c r="B211" s="25" t="s">
        <v>729</v>
      </c>
      <c r="C211" s="25">
        <v>538423</v>
      </c>
      <c r="D211" s="25" t="s">
        <v>730</v>
      </c>
      <c r="E211" s="25" t="s">
        <v>366</v>
      </c>
    </row>
    <row r="212" spans="2:5" x14ac:dyDescent="0.2">
      <c r="B212" s="25" t="s">
        <v>731</v>
      </c>
      <c r="C212" s="25">
        <v>539277</v>
      </c>
      <c r="D212" s="25" t="s">
        <v>383</v>
      </c>
      <c r="E212" s="25" t="s">
        <v>417</v>
      </c>
    </row>
    <row r="213" spans="2:5" x14ac:dyDescent="0.2">
      <c r="B213" s="25" t="s">
        <v>732</v>
      </c>
      <c r="C213" s="25">
        <v>539277</v>
      </c>
      <c r="D213" s="25" t="s">
        <v>383</v>
      </c>
      <c r="E213" s="25" t="s">
        <v>417</v>
      </c>
    </row>
    <row r="214" spans="2:5" x14ac:dyDescent="0.2">
      <c r="B214" s="25" t="s">
        <v>733</v>
      </c>
      <c r="C214" s="25">
        <v>524634</v>
      </c>
      <c r="D214" s="25" t="s">
        <v>383</v>
      </c>
      <c r="E214" s="25" t="s">
        <v>431</v>
      </c>
    </row>
    <row r="215" spans="2:5" x14ac:dyDescent="0.2">
      <c r="B215" s="25" t="s">
        <v>734</v>
      </c>
      <c r="C215" s="25">
        <v>506597</v>
      </c>
      <c r="D215" s="25" t="s">
        <v>383</v>
      </c>
      <c r="E215" s="25" t="s">
        <v>543</v>
      </c>
    </row>
    <row r="216" spans="2:5" x14ac:dyDescent="0.2">
      <c r="B216" s="25" t="s">
        <v>735</v>
      </c>
      <c r="C216" s="25">
        <v>512008</v>
      </c>
      <c r="D216" s="25" t="s">
        <v>383</v>
      </c>
      <c r="E216" s="25" t="s">
        <v>405</v>
      </c>
    </row>
    <row r="217" spans="2:5" x14ac:dyDescent="0.2">
      <c r="B217" s="25" t="s">
        <v>736</v>
      </c>
      <c r="C217" s="25">
        <v>500008</v>
      </c>
      <c r="D217" s="25" t="s">
        <v>737</v>
      </c>
      <c r="E217" s="25" t="s">
        <v>738</v>
      </c>
    </row>
    <row r="218" spans="2:5" x14ac:dyDescent="0.2">
      <c r="B218" s="25" t="s">
        <v>739</v>
      </c>
      <c r="C218" s="25">
        <v>521097</v>
      </c>
      <c r="D218" s="25" t="s">
        <v>383</v>
      </c>
      <c r="E218" s="25" t="s">
        <v>398</v>
      </c>
    </row>
    <row r="219" spans="2:5" x14ac:dyDescent="0.2">
      <c r="B219" s="25" t="s">
        <v>740</v>
      </c>
      <c r="C219" s="25">
        <v>538465</v>
      </c>
      <c r="D219" s="25" t="s">
        <v>383</v>
      </c>
      <c r="E219" s="25" t="s">
        <v>400</v>
      </c>
    </row>
    <row r="220" spans="2:5" x14ac:dyDescent="0.2">
      <c r="B220" s="25" t="s">
        <v>741</v>
      </c>
      <c r="C220" s="25">
        <v>531112</v>
      </c>
      <c r="D220" s="25" t="s">
        <v>383</v>
      </c>
      <c r="E220" s="25" t="s">
        <v>391</v>
      </c>
    </row>
    <row r="221" spans="2:5" x14ac:dyDescent="0.2">
      <c r="B221" s="25" t="s">
        <v>742</v>
      </c>
      <c r="C221" s="25">
        <v>539196</v>
      </c>
      <c r="D221" s="25" t="s">
        <v>383</v>
      </c>
      <c r="E221" s="25" t="s">
        <v>681</v>
      </c>
    </row>
    <row r="222" spans="2:5" x14ac:dyDescent="0.2">
      <c r="B222" s="25" t="s">
        <v>743</v>
      </c>
      <c r="C222" s="25">
        <v>500009</v>
      </c>
      <c r="D222" s="25" t="s">
        <v>383</v>
      </c>
      <c r="E222" s="25" t="s">
        <v>421</v>
      </c>
    </row>
    <row r="223" spans="2:5" x14ac:dyDescent="0.2">
      <c r="B223" s="25" t="s">
        <v>744</v>
      </c>
      <c r="C223" s="25" t="s">
        <v>383</v>
      </c>
      <c r="D223" s="25" t="s">
        <v>745</v>
      </c>
      <c r="E223" s="25" t="s">
        <v>394</v>
      </c>
    </row>
    <row r="224" spans="2:5" x14ac:dyDescent="0.2">
      <c r="B224" s="25" t="s">
        <v>746</v>
      </c>
      <c r="C224" s="25">
        <v>519471</v>
      </c>
      <c r="D224" s="25" t="s">
        <v>383</v>
      </c>
      <c r="E224" s="25" t="s">
        <v>632</v>
      </c>
    </row>
    <row r="225" spans="2:5" x14ac:dyDescent="0.2">
      <c r="B225" s="25" t="s">
        <v>747</v>
      </c>
      <c r="C225" s="25">
        <v>542524</v>
      </c>
      <c r="D225" s="25" t="s">
        <v>748</v>
      </c>
      <c r="E225" s="25" t="s">
        <v>749</v>
      </c>
    </row>
    <row r="226" spans="2:5" x14ac:dyDescent="0.2">
      <c r="B226" s="25" t="s">
        <v>750</v>
      </c>
      <c r="C226" s="25">
        <v>540902</v>
      </c>
      <c r="D226" s="25" t="s">
        <v>751</v>
      </c>
      <c r="E226" s="25" t="s">
        <v>752</v>
      </c>
    </row>
    <row r="227" spans="2:5" x14ac:dyDescent="0.2">
      <c r="B227" s="25" t="s">
        <v>753</v>
      </c>
      <c r="C227" s="25">
        <v>540902</v>
      </c>
      <c r="D227" s="25" t="s">
        <v>751</v>
      </c>
      <c r="E227" s="25" t="s">
        <v>752</v>
      </c>
    </row>
    <row r="228" spans="2:5" x14ac:dyDescent="0.2">
      <c r="B228" s="25" t="s">
        <v>754</v>
      </c>
      <c r="C228" s="25">
        <v>531978</v>
      </c>
      <c r="D228" s="25" t="s">
        <v>755</v>
      </c>
      <c r="E228" s="25" t="s">
        <v>398</v>
      </c>
    </row>
    <row r="229" spans="2:5" x14ac:dyDescent="0.2">
      <c r="B229" s="25" t="s">
        <v>756</v>
      </c>
      <c r="C229" s="25">
        <v>539223</v>
      </c>
      <c r="D229" s="25" t="s">
        <v>383</v>
      </c>
      <c r="E229" s="25" t="s">
        <v>377</v>
      </c>
    </row>
    <row r="230" spans="2:5" x14ac:dyDescent="0.2">
      <c r="B230" s="25" t="s">
        <v>757</v>
      </c>
      <c r="C230" s="25">
        <v>500425</v>
      </c>
      <c r="D230" s="25" t="s">
        <v>758</v>
      </c>
      <c r="E230" s="25" t="s">
        <v>396</v>
      </c>
    </row>
    <row r="231" spans="2:5" x14ac:dyDescent="0.2">
      <c r="B231" s="25" t="s">
        <v>759</v>
      </c>
      <c r="C231" s="25">
        <v>530133</v>
      </c>
      <c r="D231" s="25" t="s">
        <v>383</v>
      </c>
      <c r="E231" s="25" t="s">
        <v>760</v>
      </c>
    </row>
    <row r="232" spans="2:5" x14ac:dyDescent="0.2">
      <c r="B232" s="25" t="s">
        <v>761</v>
      </c>
      <c r="C232" s="25">
        <v>530133</v>
      </c>
      <c r="D232" s="25" t="s">
        <v>383</v>
      </c>
      <c r="E232" s="25" t="s">
        <v>760</v>
      </c>
    </row>
    <row r="233" spans="2:5" x14ac:dyDescent="0.2">
      <c r="B233" s="25" t="s">
        <v>762</v>
      </c>
      <c r="C233" s="25">
        <v>532828</v>
      </c>
      <c r="D233" s="25" t="s">
        <v>763</v>
      </c>
      <c r="E233" s="25" t="s">
        <v>568</v>
      </c>
    </row>
    <row r="234" spans="2:5" x14ac:dyDescent="0.2">
      <c r="B234" s="25" t="s">
        <v>764</v>
      </c>
      <c r="C234" s="25">
        <v>513117</v>
      </c>
      <c r="D234" s="25" t="s">
        <v>383</v>
      </c>
      <c r="E234" s="25" t="s">
        <v>738</v>
      </c>
    </row>
    <row r="235" spans="2:5" x14ac:dyDescent="0.2">
      <c r="B235" s="25" t="s">
        <v>765</v>
      </c>
      <c r="C235" s="25">
        <v>541771</v>
      </c>
      <c r="D235" s="25" t="s">
        <v>383</v>
      </c>
      <c r="E235" s="25" t="s">
        <v>497</v>
      </c>
    </row>
    <row r="236" spans="2:5" x14ac:dyDescent="0.2">
      <c r="B236" s="25" t="s">
        <v>766</v>
      </c>
      <c r="C236" s="25">
        <v>506248</v>
      </c>
      <c r="D236" s="25" t="s">
        <v>383</v>
      </c>
      <c r="E236" s="25" t="s">
        <v>431</v>
      </c>
    </row>
    <row r="237" spans="2:5" x14ac:dyDescent="0.2">
      <c r="B237" s="25" t="s">
        <v>767</v>
      </c>
      <c r="C237" s="25">
        <v>531300</v>
      </c>
      <c r="D237" s="25" t="s">
        <v>383</v>
      </c>
      <c r="E237" s="25" t="s">
        <v>398</v>
      </c>
    </row>
    <row r="238" spans="2:5" x14ac:dyDescent="0.2">
      <c r="B238" s="25" t="s">
        <v>768</v>
      </c>
      <c r="C238" s="25">
        <v>531557</v>
      </c>
      <c r="D238" s="25" t="s">
        <v>383</v>
      </c>
      <c r="E238" s="25" t="s">
        <v>400</v>
      </c>
    </row>
    <row r="239" spans="2:5" x14ac:dyDescent="0.2">
      <c r="B239" s="25" t="s">
        <v>769</v>
      </c>
      <c r="C239" s="25">
        <v>500343</v>
      </c>
      <c r="D239" s="25" t="s">
        <v>770</v>
      </c>
      <c r="E239" s="25" t="s">
        <v>469</v>
      </c>
    </row>
    <row r="240" spans="2:5" x14ac:dyDescent="0.2">
      <c r="B240" s="25" t="s">
        <v>771</v>
      </c>
      <c r="C240" s="25">
        <v>531681</v>
      </c>
      <c r="D240" s="25" t="s">
        <v>383</v>
      </c>
      <c r="E240" s="25" t="s">
        <v>503</v>
      </c>
    </row>
    <row r="241" spans="2:5" x14ac:dyDescent="0.2">
      <c r="B241" s="25" t="s">
        <v>772</v>
      </c>
      <c r="C241" s="25">
        <v>536737</v>
      </c>
      <c r="D241" s="25" t="s">
        <v>383</v>
      </c>
      <c r="E241" s="25" t="s">
        <v>400</v>
      </c>
    </row>
    <row r="242" spans="2:5" x14ac:dyDescent="0.2">
      <c r="B242" s="25" t="s">
        <v>773</v>
      </c>
      <c r="C242" s="25">
        <v>539265</v>
      </c>
      <c r="D242" s="25" t="s">
        <v>383</v>
      </c>
      <c r="E242" s="25" t="s">
        <v>400</v>
      </c>
    </row>
    <row r="243" spans="2:5" x14ac:dyDescent="0.2">
      <c r="B243" s="25" t="s">
        <v>774</v>
      </c>
      <c r="C243" s="25">
        <v>526241</v>
      </c>
      <c r="D243" s="25" t="s">
        <v>383</v>
      </c>
      <c r="E243" s="25" t="s">
        <v>405</v>
      </c>
    </row>
    <row r="244" spans="2:5" x14ac:dyDescent="0.2">
      <c r="B244" s="25" t="s">
        <v>775</v>
      </c>
      <c r="C244" s="25">
        <v>531991</v>
      </c>
      <c r="D244" s="25" t="s">
        <v>383</v>
      </c>
      <c r="E244" s="25" t="s">
        <v>398</v>
      </c>
    </row>
    <row r="245" spans="2:5" x14ac:dyDescent="0.2">
      <c r="B245" s="25" t="s">
        <v>776</v>
      </c>
      <c r="C245" s="25">
        <v>507525</v>
      </c>
      <c r="D245" s="25" t="s">
        <v>383</v>
      </c>
      <c r="E245" s="25" t="s">
        <v>443</v>
      </c>
    </row>
    <row r="246" spans="2:5" x14ac:dyDescent="0.2">
      <c r="B246" s="25" t="s">
        <v>777</v>
      </c>
      <c r="C246" s="25">
        <v>590006</v>
      </c>
      <c r="D246" s="25" t="s">
        <v>778</v>
      </c>
      <c r="E246" s="25" t="s">
        <v>421</v>
      </c>
    </row>
    <row r="247" spans="2:5" x14ac:dyDescent="0.2">
      <c r="B247" s="25" t="s">
        <v>779</v>
      </c>
      <c r="C247" s="25">
        <v>538861</v>
      </c>
      <c r="D247" s="25" t="s">
        <v>383</v>
      </c>
      <c r="E247" s="25" t="s">
        <v>405</v>
      </c>
    </row>
    <row r="248" spans="2:5" x14ac:dyDescent="0.2">
      <c r="B248" s="25" t="s">
        <v>780</v>
      </c>
      <c r="C248" s="25">
        <v>501630</v>
      </c>
      <c r="D248" s="25" t="s">
        <v>383</v>
      </c>
      <c r="E248" s="25" t="s">
        <v>781</v>
      </c>
    </row>
    <row r="249" spans="2:5" x14ac:dyDescent="0.2">
      <c r="B249" s="25" t="s">
        <v>782</v>
      </c>
      <c r="C249" s="25">
        <v>515055</v>
      </c>
      <c r="D249" s="25" t="s">
        <v>783</v>
      </c>
      <c r="E249" s="25" t="s">
        <v>469</v>
      </c>
    </row>
    <row r="250" spans="2:5" x14ac:dyDescent="0.2">
      <c r="B250" s="25" t="s">
        <v>784</v>
      </c>
      <c r="C250" s="25">
        <v>532418</v>
      </c>
      <c r="D250" s="25" t="s">
        <v>785</v>
      </c>
      <c r="E250" s="25" t="s">
        <v>701</v>
      </c>
    </row>
    <row r="251" spans="2:5" x14ac:dyDescent="0.2">
      <c r="B251" s="25" t="s">
        <v>786</v>
      </c>
      <c r="C251" s="25">
        <v>532141</v>
      </c>
      <c r="D251" s="25" t="s">
        <v>787</v>
      </c>
      <c r="E251" s="25" t="s">
        <v>396</v>
      </c>
    </row>
    <row r="252" spans="2:5" x14ac:dyDescent="0.2">
      <c r="B252" s="25" t="s">
        <v>788</v>
      </c>
      <c r="C252" s="25">
        <v>500012</v>
      </c>
      <c r="D252" s="25" t="s">
        <v>383</v>
      </c>
      <c r="E252" s="25" t="s">
        <v>431</v>
      </c>
    </row>
    <row r="253" spans="2:5" x14ac:dyDescent="0.2">
      <c r="B253" s="25" t="s">
        <v>789</v>
      </c>
      <c r="C253" s="25">
        <v>526173</v>
      </c>
      <c r="D253" s="25" t="s">
        <v>383</v>
      </c>
      <c r="E253" s="25" t="s">
        <v>790</v>
      </c>
    </row>
    <row r="254" spans="2:5" x14ac:dyDescent="0.2">
      <c r="B254" s="25" t="s">
        <v>791</v>
      </c>
      <c r="C254" s="25">
        <v>531252</v>
      </c>
      <c r="D254" s="25" t="s">
        <v>383</v>
      </c>
      <c r="E254" s="25" t="s">
        <v>400</v>
      </c>
    </row>
    <row r="255" spans="2:5" x14ac:dyDescent="0.2">
      <c r="B255" s="25" t="s">
        <v>792</v>
      </c>
      <c r="C255" s="25">
        <v>530721</v>
      </c>
      <c r="D255" s="25" t="s">
        <v>793</v>
      </c>
      <c r="E255" s="25" t="s">
        <v>738</v>
      </c>
    </row>
    <row r="256" spans="2:5" x14ac:dyDescent="0.2">
      <c r="B256" s="25" t="s">
        <v>794</v>
      </c>
      <c r="C256" s="25">
        <v>540694</v>
      </c>
      <c r="D256" s="25" t="s">
        <v>383</v>
      </c>
      <c r="E256" s="25" t="s">
        <v>572</v>
      </c>
    </row>
    <row r="257" spans="2:5" x14ac:dyDescent="0.2">
      <c r="B257" s="25" t="s">
        <v>795</v>
      </c>
      <c r="C257" s="25">
        <v>540694</v>
      </c>
      <c r="D257" s="25" t="s">
        <v>383</v>
      </c>
      <c r="E257" s="25" t="s">
        <v>572</v>
      </c>
    </row>
    <row r="258" spans="2:5" x14ac:dyDescent="0.2">
      <c r="B258" s="25" t="s">
        <v>796</v>
      </c>
      <c r="C258" s="25">
        <v>541006</v>
      </c>
      <c r="D258" s="25" t="s">
        <v>383</v>
      </c>
      <c r="E258" s="25" t="s">
        <v>398</v>
      </c>
    </row>
    <row r="259" spans="2:5" x14ac:dyDescent="0.2">
      <c r="B259" s="25" t="s">
        <v>797</v>
      </c>
      <c r="C259" s="25" t="s">
        <v>383</v>
      </c>
      <c r="D259" s="25" t="s">
        <v>798</v>
      </c>
      <c r="E259" s="25" t="s">
        <v>394</v>
      </c>
    </row>
    <row r="260" spans="2:5" x14ac:dyDescent="0.2">
      <c r="B260" s="25" t="s">
        <v>799</v>
      </c>
      <c r="C260" s="25">
        <v>519383</v>
      </c>
      <c r="D260" s="25" t="s">
        <v>800</v>
      </c>
      <c r="E260" s="25" t="s">
        <v>581</v>
      </c>
    </row>
    <row r="261" spans="2:5" x14ac:dyDescent="0.2">
      <c r="B261" s="25" t="s">
        <v>801</v>
      </c>
      <c r="C261" s="25">
        <v>537785</v>
      </c>
      <c r="D261" s="25" t="s">
        <v>383</v>
      </c>
      <c r="E261" s="25" t="s">
        <v>417</v>
      </c>
    </row>
    <row r="262" spans="2:5" x14ac:dyDescent="0.2">
      <c r="B262" s="25" t="s">
        <v>802</v>
      </c>
      <c r="C262" s="25">
        <v>531878</v>
      </c>
      <c r="D262" s="25" t="s">
        <v>383</v>
      </c>
      <c r="E262" s="25" t="s">
        <v>400</v>
      </c>
    </row>
    <row r="263" spans="2:5" x14ac:dyDescent="0.2">
      <c r="B263" s="25" t="s">
        <v>803</v>
      </c>
      <c r="C263" s="25">
        <v>511153</v>
      </c>
      <c r="D263" s="25" t="s">
        <v>383</v>
      </c>
      <c r="E263" s="25" t="s">
        <v>804</v>
      </c>
    </row>
    <row r="264" spans="2:5" x14ac:dyDescent="0.2">
      <c r="B264" s="25" t="s">
        <v>805</v>
      </c>
      <c r="C264" s="25">
        <v>518091</v>
      </c>
      <c r="D264" s="25" t="s">
        <v>806</v>
      </c>
      <c r="E264" s="25" t="s">
        <v>396</v>
      </c>
    </row>
    <row r="265" spans="2:5" x14ac:dyDescent="0.2">
      <c r="B265" s="25" t="s">
        <v>807</v>
      </c>
      <c r="C265" s="25">
        <v>531223</v>
      </c>
      <c r="D265" s="25" t="s">
        <v>383</v>
      </c>
      <c r="E265" s="25" t="s">
        <v>398</v>
      </c>
    </row>
    <row r="266" spans="2:5" x14ac:dyDescent="0.2">
      <c r="B266" s="25" t="s">
        <v>808</v>
      </c>
      <c r="C266" s="25">
        <v>531673</v>
      </c>
      <c r="D266" s="25" t="s">
        <v>383</v>
      </c>
      <c r="E266" s="25" t="s">
        <v>809</v>
      </c>
    </row>
    <row r="267" spans="2:5" x14ac:dyDescent="0.2">
      <c r="B267" s="25" t="s">
        <v>810</v>
      </c>
      <c r="C267" s="25">
        <v>531673</v>
      </c>
      <c r="D267" s="25" t="s">
        <v>383</v>
      </c>
      <c r="E267" s="25" t="s">
        <v>809</v>
      </c>
    </row>
    <row r="268" spans="2:5" x14ac:dyDescent="0.2">
      <c r="B268" s="25" t="s">
        <v>811</v>
      </c>
      <c r="C268" s="25">
        <v>532870</v>
      </c>
      <c r="D268" s="25" t="s">
        <v>812</v>
      </c>
      <c r="E268" s="25" t="s">
        <v>415</v>
      </c>
    </row>
    <row r="269" spans="2:5" x14ac:dyDescent="0.2">
      <c r="B269" s="25" t="s">
        <v>813</v>
      </c>
      <c r="C269" s="25">
        <v>531519</v>
      </c>
      <c r="D269" s="25" t="s">
        <v>383</v>
      </c>
      <c r="E269" s="25" t="s">
        <v>366</v>
      </c>
    </row>
    <row r="270" spans="2:5" x14ac:dyDescent="0.2">
      <c r="B270" s="25" t="s">
        <v>814</v>
      </c>
      <c r="C270" s="25">
        <v>542437</v>
      </c>
      <c r="D270" s="25" t="s">
        <v>815</v>
      </c>
      <c r="E270" s="25" t="s">
        <v>417</v>
      </c>
    </row>
    <row r="271" spans="2:5" x14ac:dyDescent="0.2">
      <c r="B271" s="25" t="s">
        <v>816</v>
      </c>
      <c r="C271" s="25">
        <v>530799</v>
      </c>
      <c r="D271" s="25" t="s">
        <v>383</v>
      </c>
      <c r="E271" s="25" t="s">
        <v>400</v>
      </c>
    </row>
    <row r="272" spans="2:5" x14ac:dyDescent="0.2">
      <c r="B272" s="25" t="s">
        <v>817</v>
      </c>
      <c r="C272" s="25">
        <v>531406</v>
      </c>
      <c r="D272" s="25" t="s">
        <v>383</v>
      </c>
      <c r="E272" s="25" t="s">
        <v>818</v>
      </c>
    </row>
    <row r="273" spans="2:5" x14ac:dyDescent="0.2">
      <c r="B273" s="25" t="s">
        <v>819</v>
      </c>
      <c r="C273" s="25">
        <v>523007</v>
      </c>
      <c r="D273" s="25" t="s">
        <v>383</v>
      </c>
      <c r="E273" s="25" t="s">
        <v>469</v>
      </c>
    </row>
    <row r="274" spans="2:5" x14ac:dyDescent="0.2">
      <c r="B274" s="25" t="s">
        <v>820</v>
      </c>
      <c r="C274" s="25">
        <v>507828</v>
      </c>
      <c r="D274" s="25" t="s">
        <v>821</v>
      </c>
      <c r="E274" s="25" t="s">
        <v>469</v>
      </c>
    </row>
    <row r="275" spans="2:5" x14ac:dyDescent="0.2">
      <c r="B275" s="25" t="s">
        <v>822</v>
      </c>
      <c r="C275" s="25">
        <v>500013</v>
      </c>
      <c r="D275" s="25" t="s">
        <v>823</v>
      </c>
      <c r="E275" s="25" t="s">
        <v>469</v>
      </c>
    </row>
    <row r="276" spans="2:5" x14ac:dyDescent="0.2">
      <c r="B276" s="25" t="s">
        <v>824</v>
      </c>
      <c r="C276" s="25">
        <v>512091</v>
      </c>
      <c r="D276" s="25" t="s">
        <v>383</v>
      </c>
      <c r="E276" s="25" t="s">
        <v>497</v>
      </c>
    </row>
    <row r="277" spans="2:5" x14ac:dyDescent="0.2">
      <c r="B277" s="25" t="s">
        <v>825</v>
      </c>
      <c r="C277" s="25" t="s">
        <v>383</v>
      </c>
      <c r="D277" s="25" t="s">
        <v>826</v>
      </c>
      <c r="E277" s="25" t="s">
        <v>474</v>
      </c>
    </row>
    <row r="278" spans="2:5" x14ac:dyDescent="0.2">
      <c r="B278" s="25" t="s">
        <v>827</v>
      </c>
      <c r="C278" s="25">
        <v>501270</v>
      </c>
      <c r="D278" s="25" t="s">
        <v>383</v>
      </c>
      <c r="E278" s="25" t="s">
        <v>469</v>
      </c>
    </row>
    <row r="279" spans="2:5" x14ac:dyDescent="0.2">
      <c r="B279" s="25" t="s">
        <v>828</v>
      </c>
      <c r="C279" s="25">
        <v>539697</v>
      </c>
      <c r="D279" s="25" t="s">
        <v>383</v>
      </c>
      <c r="E279" s="25" t="s">
        <v>829</v>
      </c>
    </row>
    <row r="280" spans="2:5" x14ac:dyDescent="0.2">
      <c r="B280" s="25" t="s">
        <v>830</v>
      </c>
      <c r="C280" s="25">
        <v>538833</v>
      </c>
      <c r="D280" s="25" t="s">
        <v>383</v>
      </c>
      <c r="E280" s="25" t="s">
        <v>781</v>
      </c>
    </row>
    <row r="281" spans="2:5" x14ac:dyDescent="0.2">
      <c r="B281" s="25" t="s">
        <v>831</v>
      </c>
      <c r="C281" s="25">
        <v>506260</v>
      </c>
      <c r="D281" s="25" t="s">
        <v>383</v>
      </c>
      <c r="E281" s="25" t="s">
        <v>421</v>
      </c>
    </row>
    <row r="282" spans="2:5" x14ac:dyDescent="0.2">
      <c r="B282" s="25" t="s">
        <v>832</v>
      </c>
      <c r="C282" s="25">
        <v>506087</v>
      </c>
      <c r="D282" s="25" t="s">
        <v>383</v>
      </c>
      <c r="E282" s="25" t="s">
        <v>706</v>
      </c>
    </row>
    <row r="283" spans="2:5" x14ac:dyDescent="0.2">
      <c r="B283" s="25" t="s">
        <v>833</v>
      </c>
      <c r="C283" s="25">
        <v>530109</v>
      </c>
      <c r="D283" s="25" t="s">
        <v>383</v>
      </c>
      <c r="E283" s="25" t="s">
        <v>400</v>
      </c>
    </row>
    <row r="284" spans="2:5" x14ac:dyDescent="0.2">
      <c r="B284" s="25" t="s">
        <v>834</v>
      </c>
      <c r="C284" s="25">
        <v>532259</v>
      </c>
      <c r="D284" s="25" t="s">
        <v>835</v>
      </c>
      <c r="E284" s="25" t="s">
        <v>681</v>
      </c>
    </row>
    <row r="285" spans="2:5" x14ac:dyDescent="0.2">
      <c r="B285" s="25" t="s">
        <v>836</v>
      </c>
      <c r="C285" s="25">
        <v>523694</v>
      </c>
      <c r="D285" s="25" t="s">
        <v>837</v>
      </c>
      <c r="E285" s="25" t="s">
        <v>568</v>
      </c>
    </row>
    <row r="286" spans="2:5" x14ac:dyDescent="0.2">
      <c r="B286" s="25" t="s">
        <v>838</v>
      </c>
      <c r="C286" s="25">
        <v>540692</v>
      </c>
      <c r="D286" s="25" t="s">
        <v>839</v>
      </c>
      <c r="E286" s="25" t="s">
        <v>443</v>
      </c>
    </row>
    <row r="287" spans="2:5" x14ac:dyDescent="0.2">
      <c r="B287" s="25" t="s">
        <v>840</v>
      </c>
      <c r="C287" s="25">
        <v>541133</v>
      </c>
      <c r="D287" s="25" t="s">
        <v>383</v>
      </c>
      <c r="E287" s="25" t="s">
        <v>400</v>
      </c>
    </row>
    <row r="288" spans="2:5" x14ac:dyDescent="0.2">
      <c r="B288" s="25" t="s">
        <v>841</v>
      </c>
      <c r="C288" s="25">
        <v>506166</v>
      </c>
      <c r="D288" s="25" t="s">
        <v>383</v>
      </c>
      <c r="E288" s="25" t="s">
        <v>463</v>
      </c>
    </row>
    <row r="289" spans="2:5" x14ac:dyDescent="0.2">
      <c r="B289" s="25" t="s">
        <v>842</v>
      </c>
      <c r="C289" s="25">
        <v>506166</v>
      </c>
      <c r="D289" s="25" t="s">
        <v>383</v>
      </c>
      <c r="E289" s="25" t="s">
        <v>463</v>
      </c>
    </row>
    <row r="290" spans="2:5" x14ac:dyDescent="0.2">
      <c r="B290" s="25" t="s">
        <v>843</v>
      </c>
      <c r="C290" s="25">
        <v>533758</v>
      </c>
      <c r="D290" s="25" t="s">
        <v>844</v>
      </c>
      <c r="E290" s="25" t="s">
        <v>706</v>
      </c>
    </row>
    <row r="291" spans="2:5" x14ac:dyDescent="0.2">
      <c r="B291" s="25" t="s">
        <v>845</v>
      </c>
      <c r="C291" s="25">
        <v>517096</v>
      </c>
      <c r="D291" s="25" t="s">
        <v>383</v>
      </c>
      <c r="E291" s="25" t="s">
        <v>681</v>
      </c>
    </row>
    <row r="292" spans="2:5" x14ac:dyDescent="0.2">
      <c r="B292" s="25" t="s">
        <v>846</v>
      </c>
      <c r="C292" s="25">
        <v>511064</v>
      </c>
      <c r="D292" s="25" t="s">
        <v>847</v>
      </c>
      <c r="E292" s="25" t="s">
        <v>749</v>
      </c>
    </row>
    <row r="293" spans="2:5" x14ac:dyDescent="0.2">
      <c r="B293" s="25" t="s">
        <v>848</v>
      </c>
      <c r="C293" s="25">
        <v>523537</v>
      </c>
      <c r="D293" s="25" t="s">
        <v>383</v>
      </c>
      <c r="E293" s="25" t="s">
        <v>398</v>
      </c>
    </row>
    <row r="294" spans="2:5" x14ac:dyDescent="0.2">
      <c r="B294" s="25" t="s">
        <v>849</v>
      </c>
      <c r="C294" s="25">
        <v>512437</v>
      </c>
      <c r="D294" s="25" t="s">
        <v>383</v>
      </c>
      <c r="E294" s="25" t="s">
        <v>366</v>
      </c>
    </row>
    <row r="295" spans="2:5" x14ac:dyDescent="0.2">
      <c r="B295" s="25" t="s">
        <v>850</v>
      </c>
      <c r="C295" s="25">
        <v>512437</v>
      </c>
      <c r="D295" s="25" t="s">
        <v>383</v>
      </c>
      <c r="E295" s="25" t="s">
        <v>366</v>
      </c>
    </row>
    <row r="296" spans="2:5" x14ac:dyDescent="0.2">
      <c r="B296" s="25" t="s">
        <v>851</v>
      </c>
      <c r="C296" s="25">
        <v>508869</v>
      </c>
      <c r="D296" s="25" t="s">
        <v>852</v>
      </c>
      <c r="E296" s="25" t="s">
        <v>853</v>
      </c>
    </row>
    <row r="297" spans="2:5" x14ac:dyDescent="0.2">
      <c r="B297" s="25" t="s">
        <v>854</v>
      </c>
      <c r="C297" s="25">
        <v>540879</v>
      </c>
      <c r="D297" s="25" t="s">
        <v>855</v>
      </c>
      <c r="E297" s="25" t="s">
        <v>856</v>
      </c>
    </row>
    <row r="298" spans="2:5" x14ac:dyDescent="0.2">
      <c r="B298" s="25" t="s">
        <v>857</v>
      </c>
      <c r="C298" s="25">
        <v>531761</v>
      </c>
      <c r="D298" s="25" t="s">
        <v>383</v>
      </c>
      <c r="E298" s="25" t="s">
        <v>503</v>
      </c>
    </row>
    <row r="299" spans="2:5" x14ac:dyDescent="0.2">
      <c r="B299" s="25" t="s">
        <v>858</v>
      </c>
      <c r="C299" s="25" t="s">
        <v>383</v>
      </c>
      <c r="D299" s="25" t="s">
        <v>859</v>
      </c>
      <c r="E299" s="25" t="s">
        <v>474</v>
      </c>
    </row>
    <row r="300" spans="2:5" x14ac:dyDescent="0.2">
      <c r="B300" s="25" t="s">
        <v>860</v>
      </c>
      <c r="C300" s="25">
        <v>538566</v>
      </c>
      <c r="D300" s="25" t="s">
        <v>383</v>
      </c>
      <c r="E300" s="25" t="s">
        <v>405</v>
      </c>
    </row>
    <row r="301" spans="2:5" x14ac:dyDescent="0.2">
      <c r="B301" s="25" t="s">
        <v>861</v>
      </c>
      <c r="C301" s="25">
        <v>500877</v>
      </c>
      <c r="D301" s="25" t="s">
        <v>862</v>
      </c>
      <c r="E301" s="25" t="s">
        <v>863</v>
      </c>
    </row>
    <row r="302" spans="2:5" x14ac:dyDescent="0.2">
      <c r="B302" s="25" t="s">
        <v>864</v>
      </c>
      <c r="C302" s="25">
        <v>539545</v>
      </c>
      <c r="D302" s="25" t="s">
        <v>383</v>
      </c>
      <c r="E302" s="25" t="s">
        <v>403</v>
      </c>
    </row>
    <row r="303" spans="2:5" x14ac:dyDescent="0.2">
      <c r="B303" s="25" t="s">
        <v>865</v>
      </c>
      <c r="C303" s="25">
        <v>500014</v>
      </c>
      <c r="D303" s="25" t="s">
        <v>383</v>
      </c>
      <c r="E303" s="25" t="s">
        <v>400</v>
      </c>
    </row>
    <row r="304" spans="2:5" x14ac:dyDescent="0.2">
      <c r="B304" s="25" t="s">
        <v>866</v>
      </c>
      <c r="C304" s="25">
        <v>532475</v>
      </c>
      <c r="D304" s="25" t="s">
        <v>867</v>
      </c>
      <c r="E304" s="25" t="s">
        <v>868</v>
      </c>
    </row>
    <row r="305" spans="2:5" x14ac:dyDescent="0.2">
      <c r="B305" s="25" t="s">
        <v>869</v>
      </c>
      <c r="C305" s="25">
        <v>539469</v>
      </c>
      <c r="D305" s="25" t="s">
        <v>383</v>
      </c>
      <c r="E305" s="25" t="s">
        <v>405</v>
      </c>
    </row>
    <row r="306" spans="2:5" x14ac:dyDescent="0.2">
      <c r="B306" s="25" t="s">
        <v>870</v>
      </c>
      <c r="C306" s="25">
        <v>531364</v>
      </c>
      <c r="D306" s="25" t="s">
        <v>383</v>
      </c>
      <c r="E306" s="25" t="s">
        <v>781</v>
      </c>
    </row>
    <row r="307" spans="2:5" x14ac:dyDescent="0.2">
      <c r="B307" s="25" t="s">
        <v>871</v>
      </c>
      <c r="C307" s="25">
        <v>539403</v>
      </c>
      <c r="D307" s="25" t="s">
        <v>383</v>
      </c>
      <c r="E307" s="25" t="s">
        <v>872</v>
      </c>
    </row>
    <row r="308" spans="2:5" x14ac:dyDescent="0.2">
      <c r="B308" s="25" t="s">
        <v>873</v>
      </c>
      <c r="C308" s="25">
        <v>540135</v>
      </c>
      <c r="D308" s="25" t="s">
        <v>383</v>
      </c>
      <c r="E308" s="25" t="s">
        <v>366</v>
      </c>
    </row>
    <row r="309" spans="2:5" x14ac:dyDescent="0.2">
      <c r="B309" s="25" t="s">
        <v>874</v>
      </c>
      <c r="C309" s="25">
        <v>520121</v>
      </c>
      <c r="D309" s="25" t="s">
        <v>383</v>
      </c>
      <c r="E309" s="25" t="s">
        <v>503</v>
      </c>
    </row>
    <row r="310" spans="2:5" x14ac:dyDescent="0.2">
      <c r="B310" s="25" t="s">
        <v>875</v>
      </c>
      <c r="C310" s="25">
        <v>530565</v>
      </c>
      <c r="D310" s="25" t="s">
        <v>383</v>
      </c>
      <c r="E310" s="25" t="s">
        <v>476</v>
      </c>
    </row>
    <row r="311" spans="2:5" x14ac:dyDescent="0.2">
      <c r="B311" s="25" t="s">
        <v>876</v>
      </c>
      <c r="C311" s="25">
        <v>532994</v>
      </c>
      <c r="D311" s="25" t="s">
        <v>877</v>
      </c>
      <c r="E311" s="25" t="s">
        <v>878</v>
      </c>
    </row>
    <row r="312" spans="2:5" x14ac:dyDescent="0.2">
      <c r="B312" s="25" t="s">
        <v>879</v>
      </c>
      <c r="C312" s="25">
        <v>532212</v>
      </c>
      <c r="D312" s="25" t="s">
        <v>880</v>
      </c>
      <c r="E312" s="25" t="s">
        <v>881</v>
      </c>
    </row>
    <row r="313" spans="2:5" x14ac:dyDescent="0.2">
      <c r="B313" s="25" t="s">
        <v>882</v>
      </c>
      <c r="C313" s="25">
        <v>524640</v>
      </c>
      <c r="D313" s="25" t="s">
        <v>383</v>
      </c>
      <c r="E313" s="25" t="s">
        <v>431</v>
      </c>
    </row>
    <row r="314" spans="2:5" x14ac:dyDescent="0.2">
      <c r="B314" s="25" t="s">
        <v>883</v>
      </c>
      <c r="C314" s="25">
        <v>532914</v>
      </c>
      <c r="D314" s="25" t="s">
        <v>884</v>
      </c>
      <c r="E314" s="25" t="s">
        <v>457</v>
      </c>
    </row>
    <row r="315" spans="2:5" x14ac:dyDescent="0.2">
      <c r="B315" s="25" t="s">
        <v>885</v>
      </c>
      <c r="C315" s="25">
        <v>504370</v>
      </c>
      <c r="D315" s="25" t="s">
        <v>383</v>
      </c>
      <c r="E315" s="25" t="s">
        <v>804</v>
      </c>
    </row>
    <row r="316" spans="2:5" x14ac:dyDescent="0.2">
      <c r="B316" s="25" t="s">
        <v>886</v>
      </c>
      <c r="C316" s="25">
        <v>526851</v>
      </c>
      <c r="D316" s="25" t="s">
        <v>383</v>
      </c>
      <c r="E316" s="25" t="s">
        <v>398</v>
      </c>
    </row>
    <row r="317" spans="2:5" x14ac:dyDescent="0.2">
      <c r="B317" s="25" t="s">
        <v>887</v>
      </c>
      <c r="C317" s="25">
        <v>539151</v>
      </c>
      <c r="D317" s="25" t="s">
        <v>383</v>
      </c>
      <c r="E317" s="25" t="s">
        <v>688</v>
      </c>
    </row>
    <row r="318" spans="2:5" x14ac:dyDescent="0.2">
      <c r="B318" s="25" t="s">
        <v>888</v>
      </c>
      <c r="C318" s="25">
        <v>539151</v>
      </c>
      <c r="D318" s="25" t="s">
        <v>383</v>
      </c>
      <c r="E318" s="25" t="s">
        <v>688</v>
      </c>
    </row>
    <row r="319" spans="2:5" x14ac:dyDescent="0.2">
      <c r="B319" s="25" t="s">
        <v>889</v>
      </c>
      <c r="C319" s="25">
        <v>532935</v>
      </c>
      <c r="D319" s="25" t="s">
        <v>890</v>
      </c>
      <c r="E319" s="25" t="s">
        <v>891</v>
      </c>
    </row>
    <row r="320" spans="2:5" x14ac:dyDescent="0.2">
      <c r="B320" s="25" t="s">
        <v>892</v>
      </c>
      <c r="C320" s="25">
        <v>511605</v>
      </c>
      <c r="D320" s="25" t="s">
        <v>383</v>
      </c>
      <c r="E320" s="25" t="s">
        <v>366</v>
      </c>
    </row>
    <row r="321" spans="2:5" x14ac:dyDescent="0.2">
      <c r="B321" s="25" t="s">
        <v>893</v>
      </c>
      <c r="C321" s="25">
        <v>531381</v>
      </c>
      <c r="D321" s="25" t="s">
        <v>894</v>
      </c>
      <c r="E321" s="25" t="s">
        <v>469</v>
      </c>
    </row>
    <row r="322" spans="2:5" x14ac:dyDescent="0.2">
      <c r="B322" s="25" t="s">
        <v>895</v>
      </c>
      <c r="C322" s="25">
        <v>541401</v>
      </c>
      <c r="D322" s="25" t="s">
        <v>383</v>
      </c>
      <c r="E322" s="25" t="s">
        <v>488</v>
      </c>
    </row>
    <row r="323" spans="2:5" x14ac:dyDescent="0.2">
      <c r="B323" s="25" t="s">
        <v>896</v>
      </c>
      <c r="C323" s="25">
        <v>506194</v>
      </c>
      <c r="D323" s="25" t="s">
        <v>897</v>
      </c>
      <c r="E323" s="25" t="s">
        <v>469</v>
      </c>
    </row>
    <row r="324" spans="2:5" x14ac:dyDescent="0.2">
      <c r="B324" s="25" t="s">
        <v>898</v>
      </c>
      <c r="C324" s="25">
        <v>526125</v>
      </c>
      <c r="D324" s="25" t="s">
        <v>383</v>
      </c>
      <c r="E324" s="25" t="s">
        <v>405</v>
      </c>
    </row>
    <row r="325" spans="2:5" x14ac:dyDescent="0.2">
      <c r="B325" s="25" t="s">
        <v>899</v>
      </c>
      <c r="C325" s="25">
        <v>531017</v>
      </c>
      <c r="D325" s="25" t="s">
        <v>383</v>
      </c>
      <c r="E325" s="25" t="s">
        <v>804</v>
      </c>
    </row>
    <row r="326" spans="2:5" x14ac:dyDescent="0.2">
      <c r="B326" s="25" t="s">
        <v>900</v>
      </c>
      <c r="C326" s="25">
        <v>531677</v>
      </c>
      <c r="D326" s="25" t="s">
        <v>383</v>
      </c>
      <c r="E326" s="25" t="s">
        <v>369</v>
      </c>
    </row>
    <row r="327" spans="2:5" x14ac:dyDescent="0.2">
      <c r="B327" s="25" t="s">
        <v>901</v>
      </c>
      <c r="C327" s="25">
        <v>531179</v>
      </c>
      <c r="D327" s="25" t="s">
        <v>902</v>
      </c>
      <c r="E327" s="25" t="s">
        <v>400</v>
      </c>
    </row>
    <row r="328" spans="2:5" x14ac:dyDescent="0.2">
      <c r="B328" s="25" t="s">
        <v>903</v>
      </c>
      <c r="C328" s="25">
        <v>538556</v>
      </c>
      <c r="D328" s="25" t="s">
        <v>904</v>
      </c>
      <c r="E328" s="25" t="s">
        <v>403</v>
      </c>
    </row>
    <row r="329" spans="2:5" x14ac:dyDescent="0.2">
      <c r="B329" s="25" t="s">
        <v>905</v>
      </c>
      <c r="C329" s="25">
        <v>532397</v>
      </c>
      <c r="D329" s="25" t="s">
        <v>383</v>
      </c>
      <c r="E329" s="25" t="s">
        <v>377</v>
      </c>
    </row>
    <row r="330" spans="2:5" x14ac:dyDescent="0.2">
      <c r="B330" s="25" t="s">
        <v>906</v>
      </c>
      <c r="C330" s="25">
        <v>531467</v>
      </c>
      <c r="D330" s="25" t="s">
        <v>383</v>
      </c>
      <c r="E330" s="25" t="s">
        <v>907</v>
      </c>
    </row>
    <row r="331" spans="2:5" x14ac:dyDescent="0.2">
      <c r="B331" s="25" t="s">
        <v>908</v>
      </c>
      <c r="C331" s="25">
        <v>537069</v>
      </c>
      <c r="D331" s="25" t="s">
        <v>383</v>
      </c>
      <c r="E331" s="25" t="s">
        <v>400</v>
      </c>
    </row>
    <row r="332" spans="2:5" x14ac:dyDescent="0.2">
      <c r="B332" s="25" t="s">
        <v>909</v>
      </c>
      <c r="C332" s="25">
        <v>513729</v>
      </c>
      <c r="D332" s="25" t="s">
        <v>910</v>
      </c>
      <c r="E332" s="25" t="s">
        <v>911</v>
      </c>
    </row>
    <row r="333" spans="2:5" x14ac:dyDescent="0.2">
      <c r="B333" s="25" t="s">
        <v>912</v>
      </c>
      <c r="C333" s="25">
        <v>531560</v>
      </c>
      <c r="D333" s="25" t="s">
        <v>383</v>
      </c>
      <c r="E333" s="25" t="s">
        <v>804</v>
      </c>
    </row>
    <row r="334" spans="2:5" x14ac:dyDescent="0.2">
      <c r="B334" s="25" t="s">
        <v>913</v>
      </c>
      <c r="C334" s="25">
        <v>531560</v>
      </c>
      <c r="D334" s="25" t="s">
        <v>383</v>
      </c>
      <c r="E334" s="25" t="s">
        <v>804</v>
      </c>
    </row>
    <row r="335" spans="2:5" x14ac:dyDescent="0.2">
      <c r="B335" s="25" t="s">
        <v>914</v>
      </c>
      <c r="C335" s="25">
        <v>516064</v>
      </c>
      <c r="D335" s="25" t="s">
        <v>915</v>
      </c>
      <c r="E335" s="25" t="s">
        <v>503</v>
      </c>
    </row>
    <row r="336" spans="2:5" x14ac:dyDescent="0.2">
      <c r="B336" s="25" t="s">
        <v>916</v>
      </c>
      <c r="C336" s="25">
        <v>533068</v>
      </c>
      <c r="D336" s="25" t="s">
        <v>917</v>
      </c>
      <c r="E336" s="25" t="s">
        <v>497</v>
      </c>
    </row>
    <row r="337" spans="2:5" x14ac:dyDescent="0.2">
      <c r="B337" s="25" t="s">
        <v>918</v>
      </c>
      <c r="C337" s="25">
        <v>506074</v>
      </c>
      <c r="D337" s="25" t="s">
        <v>919</v>
      </c>
      <c r="E337" s="25" t="s">
        <v>704</v>
      </c>
    </row>
    <row r="338" spans="2:5" x14ac:dyDescent="0.2">
      <c r="B338" s="25" t="s">
        <v>920</v>
      </c>
      <c r="C338" s="25">
        <v>533163</v>
      </c>
      <c r="D338" s="25" t="s">
        <v>921</v>
      </c>
      <c r="E338" s="25" t="s">
        <v>781</v>
      </c>
    </row>
    <row r="339" spans="2:5" x14ac:dyDescent="0.2">
      <c r="B339" s="25" t="s">
        <v>922</v>
      </c>
      <c r="C339" s="25" t="s">
        <v>383</v>
      </c>
      <c r="D339" s="25" t="s">
        <v>923</v>
      </c>
      <c r="E339" s="25" t="s">
        <v>394</v>
      </c>
    </row>
    <row r="340" spans="2:5" x14ac:dyDescent="0.2">
      <c r="B340" s="25" t="s">
        <v>924</v>
      </c>
      <c r="C340" s="25">
        <v>517481</v>
      </c>
      <c r="D340" s="25" t="s">
        <v>383</v>
      </c>
      <c r="E340" s="25" t="s">
        <v>925</v>
      </c>
    </row>
    <row r="341" spans="2:5" x14ac:dyDescent="0.2">
      <c r="B341" s="25" t="s">
        <v>926</v>
      </c>
      <c r="C341" s="25">
        <v>531297</v>
      </c>
      <c r="D341" s="25" t="s">
        <v>383</v>
      </c>
      <c r="E341" s="25" t="s">
        <v>467</v>
      </c>
    </row>
    <row r="342" spans="2:5" x14ac:dyDescent="0.2">
      <c r="B342" s="25" t="s">
        <v>927</v>
      </c>
      <c r="C342" s="25">
        <v>542670</v>
      </c>
      <c r="D342" s="25" t="s">
        <v>928</v>
      </c>
      <c r="E342" s="25" t="s">
        <v>929</v>
      </c>
    </row>
    <row r="343" spans="2:5" x14ac:dyDescent="0.2">
      <c r="B343" s="25" t="s">
        <v>930</v>
      </c>
      <c r="C343" s="25">
        <v>540616</v>
      </c>
      <c r="D343" s="25" t="s">
        <v>931</v>
      </c>
      <c r="E343" s="25" t="s">
        <v>853</v>
      </c>
    </row>
    <row r="344" spans="2:5" x14ac:dyDescent="0.2">
      <c r="B344" s="25" t="s">
        <v>932</v>
      </c>
      <c r="C344" s="25">
        <v>522134</v>
      </c>
      <c r="D344" s="25" t="s">
        <v>383</v>
      </c>
      <c r="E344" s="25" t="s">
        <v>391</v>
      </c>
    </row>
    <row r="345" spans="2:5" x14ac:dyDescent="0.2">
      <c r="B345" s="25" t="s">
        <v>933</v>
      </c>
      <c r="C345" s="25">
        <v>500016</v>
      </c>
      <c r="D345" s="25" t="s">
        <v>383</v>
      </c>
      <c r="E345" s="25" t="s">
        <v>584</v>
      </c>
    </row>
    <row r="346" spans="2:5" x14ac:dyDescent="0.2">
      <c r="B346" s="25" t="s">
        <v>934</v>
      </c>
      <c r="C346" s="25" t="s">
        <v>383</v>
      </c>
      <c r="D346" s="25" t="s">
        <v>935</v>
      </c>
      <c r="E346" s="25" t="s">
        <v>394</v>
      </c>
    </row>
    <row r="347" spans="2:5" x14ac:dyDescent="0.2">
      <c r="B347" s="25" t="s">
        <v>936</v>
      </c>
      <c r="C347" s="25" t="s">
        <v>383</v>
      </c>
      <c r="D347" s="25" t="s">
        <v>935</v>
      </c>
      <c r="E347" s="25" t="s">
        <v>394</v>
      </c>
    </row>
    <row r="348" spans="2:5" x14ac:dyDescent="0.2">
      <c r="B348" s="25" t="s">
        <v>937</v>
      </c>
      <c r="C348" s="25">
        <v>542484</v>
      </c>
      <c r="D348" s="25" t="s">
        <v>938</v>
      </c>
      <c r="E348" s="25" t="s">
        <v>939</v>
      </c>
    </row>
    <row r="349" spans="2:5" x14ac:dyDescent="0.2">
      <c r="B349" s="25" t="s">
        <v>940</v>
      </c>
      <c r="C349" s="25">
        <v>500101</v>
      </c>
      <c r="D349" s="25" t="s">
        <v>941</v>
      </c>
      <c r="E349" s="25" t="s">
        <v>398</v>
      </c>
    </row>
    <row r="350" spans="2:5" x14ac:dyDescent="0.2">
      <c r="B350" s="25" t="s">
        <v>942</v>
      </c>
      <c r="C350" s="25">
        <v>539301</v>
      </c>
      <c r="D350" s="25" t="s">
        <v>943</v>
      </c>
      <c r="E350" s="25" t="s">
        <v>469</v>
      </c>
    </row>
    <row r="351" spans="2:5" x14ac:dyDescent="0.2">
      <c r="B351" s="25" t="s">
        <v>944</v>
      </c>
      <c r="C351" s="25">
        <v>538716</v>
      </c>
      <c r="D351" s="25" t="s">
        <v>383</v>
      </c>
      <c r="E351" s="25" t="s">
        <v>366</v>
      </c>
    </row>
    <row r="352" spans="2:5" x14ac:dyDescent="0.2">
      <c r="B352" s="25" t="s">
        <v>945</v>
      </c>
      <c r="C352" s="25">
        <v>530245</v>
      </c>
      <c r="D352" s="25" t="s">
        <v>383</v>
      </c>
      <c r="E352" s="25" t="s">
        <v>400</v>
      </c>
    </row>
    <row r="353" spans="2:5" x14ac:dyDescent="0.2">
      <c r="B353" s="25" t="s">
        <v>946</v>
      </c>
      <c r="C353" s="25">
        <v>542176</v>
      </c>
      <c r="D353" s="25" t="s">
        <v>947</v>
      </c>
      <c r="E353" s="25" t="s">
        <v>366</v>
      </c>
    </row>
    <row r="354" spans="2:5" x14ac:dyDescent="0.2">
      <c r="B354" s="25" t="s">
        <v>948</v>
      </c>
      <c r="C354" s="25">
        <v>515030</v>
      </c>
      <c r="D354" s="25" t="s">
        <v>949</v>
      </c>
      <c r="E354" s="25" t="s">
        <v>738</v>
      </c>
    </row>
    <row r="355" spans="2:5" x14ac:dyDescent="0.2">
      <c r="B355" s="25" t="s">
        <v>950</v>
      </c>
      <c r="C355" s="25">
        <v>514482</v>
      </c>
      <c r="D355" s="25" t="s">
        <v>383</v>
      </c>
      <c r="E355" s="25" t="s">
        <v>398</v>
      </c>
    </row>
    <row r="356" spans="2:5" x14ac:dyDescent="0.2">
      <c r="B356" s="25" t="s">
        <v>951</v>
      </c>
      <c r="C356" s="25">
        <v>532853</v>
      </c>
      <c r="D356" s="25" t="s">
        <v>952</v>
      </c>
      <c r="E356" s="25" t="s">
        <v>543</v>
      </c>
    </row>
    <row r="357" spans="2:5" x14ac:dyDescent="0.2">
      <c r="B357" s="25" t="s">
        <v>953</v>
      </c>
      <c r="C357" s="25">
        <v>535467</v>
      </c>
      <c r="D357" s="25" t="s">
        <v>954</v>
      </c>
      <c r="E357" s="25" t="s">
        <v>497</v>
      </c>
    </row>
    <row r="358" spans="2:5" x14ac:dyDescent="0.2">
      <c r="B358" s="25" t="s">
        <v>955</v>
      </c>
      <c r="C358" s="25">
        <v>527001</v>
      </c>
      <c r="D358" s="25" t="s">
        <v>956</v>
      </c>
      <c r="E358" s="25" t="s">
        <v>363</v>
      </c>
    </row>
    <row r="359" spans="2:5" x14ac:dyDescent="0.2">
      <c r="B359" s="25" t="s">
        <v>957</v>
      </c>
      <c r="C359" s="25">
        <v>542579</v>
      </c>
      <c r="D359" s="25" t="s">
        <v>958</v>
      </c>
      <c r="E359" s="25" t="s">
        <v>939</v>
      </c>
    </row>
    <row r="360" spans="2:5" x14ac:dyDescent="0.2">
      <c r="B360" s="25" t="s">
        <v>959</v>
      </c>
      <c r="C360" s="25">
        <v>540024</v>
      </c>
      <c r="D360" s="25" t="s">
        <v>383</v>
      </c>
      <c r="E360" s="25" t="s">
        <v>366</v>
      </c>
    </row>
    <row r="361" spans="2:5" x14ac:dyDescent="0.2">
      <c r="B361" s="25" t="s">
        <v>960</v>
      </c>
      <c r="C361" s="25">
        <v>519174</v>
      </c>
      <c r="D361" s="25" t="s">
        <v>383</v>
      </c>
      <c r="E361" s="25" t="s">
        <v>632</v>
      </c>
    </row>
    <row r="362" spans="2:5" x14ac:dyDescent="0.2">
      <c r="B362" s="25" t="s">
        <v>961</v>
      </c>
      <c r="C362" s="25">
        <v>523716</v>
      </c>
      <c r="D362" s="25" t="s">
        <v>962</v>
      </c>
      <c r="E362" s="25" t="s">
        <v>469</v>
      </c>
    </row>
    <row r="363" spans="2:5" x14ac:dyDescent="0.2">
      <c r="B363" s="25" t="s">
        <v>963</v>
      </c>
      <c r="C363" s="25">
        <v>513401</v>
      </c>
      <c r="D363" s="25" t="s">
        <v>383</v>
      </c>
      <c r="E363" s="25" t="s">
        <v>415</v>
      </c>
    </row>
    <row r="364" spans="2:5" x14ac:dyDescent="0.2">
      <c r="B364" s="25" t="s">
        <v>964</v>
      </c>
      <c r="C364" s="25">
        <v>590122</v>
      </c>
      <c r="D364" s="25" t="s">
        <v>965</v>
      </c>
      <c r="E364" s="25" t="s">
        <v>400</v>
      </c>
    </row>
    <row r="365" spans="2:5" x14ac:dyDescent="0.2">
      <c r="B365" s="25" t="s">
        <v>966</v>
      </c>
      <c r="C365" s="25">
        <v>514286</v>
      </c>
      <c r="D365" s="25" t="s">
        <v>967</v>
      </c>
      <c r="E365" s="25" t="s">
        <v>398</v>
      </c>
    </row>
    <row r="366" spans="2:5" x14ac:dyDescent="0.2">
      <c r="B366" s="25" t="s">
        <v>968</v>
      </c>
      <c r="C366" s="25">
        <v>512247</v>
      </c>
      <c r="D366" s="25" t="s">
        <v>383</v>
      </c>
      <c r="E366" s="25" t="s">
        <v>366</v>
      </c>
    </row>
    <row r="367" spans="2:5" x14ac:dyDescent="0.2">
      <c r="B367" s="25" t="s">
        <v>969</v>
      </c>
      <c r="C367" s="25">
        <v>526847</v>
      </c>
      <c r="D367" s="25" t="s">
        <v>383</v>
      </c>
      <c r="E367" s="25" t="s">
        <v>415</v>
      </c>
    </row>
    <row r="368" spans="2:5" x14ac:dyDescent="0.2">
      <c r="B368" s="25" t="s">
        <v>970</v>
      </c>
      <c r="C368" s="25">
        <v>530429</v>
      </c>
      <c r="D368" s="25" t="s">
        <v>383</v>
      </c>
      <c r="E368" s="25" t="s">
        <v>503</v>
      </c>
    </row>
    <row r="369" spans="2:5" x14ac:dyDescent="0.2">
      <c r="B369" s="25" t="s">
        <v>971</v>
      </c>
      <c r="C369" s="25">
        <v>541702</v>
      </c>
      <c r="D369" s="25" t="s">
        <v>383</v>
      </c>
      <c r="E369" s="25" t="s">
        <v>405</v>
      </c>
    </row>
    <row r="370" spans="2:5" x14ac:dyDescent="0.2">
      <c r="B370" s="25" t="s">
        <v>972</v>
      </c>
      <c r="C370" s="25">
        <v>507872</v>
      </c>
      <c r="D370" s="25" t="s">
        <v>383</v>
      </c>
      <c r="E370" s="25" t="s">
        <v>398</v>
      </c>
    </row>
    <row r="371" spans="2:5" x14ac:dyDescent="0.2">
      <c r="B371" s="25" t="s">
        <v>973</v>
      </c>
      <c r="C371" s="25">
        <v>524594</v>
      </c>
      <c r="D371" s="25" t="s">
        <v>383</v>
      </c>
      <c r="E371" s="25" t="s">
        <v>431</v>
      </c>
    </row>
    <row r="372" spans="2:5" x14ac:dyDescent="0.2">
      <c r="B372" s="25" t="s">
        <v>974</v>
      </c>
      <c r="C372" s="25">
        <v>500477</v>
      </c>
      <c r="D372" s="25" t="s">
        <v>975</v>
      </c>
      <c r="E372" s="25" t="s">
        <v>461</v>
      </c>
    </row>
    <row r="373" spans="2:5" x14ac:dyDescent="0.2">
      <c r="B373" s="25" t="s">
        <v>976</v>
      </c>
      <c r="C373" s="25">
        <v>533271</v>
      </c>
      <c r="D373" s="25" t="s">
        <v>977</v>
      </c>
      <c r="E373" s="25" t="s">
        <v>978</v>
      </c>
    </row>
    <row r="374" spans="2:5" x14ac:dyDescent="0.2">
      <c r="B374" s="25" t="s">
        <v>979</v>
      </c>
      <c r="C374" s="25">
        <v>540923</v>
      </c>
      <c r="D374" s="25" t="s">
        <v>383</v>
      </c>
      <c r="E374" s="25" t="s">
        <v>781</v>
      </c>
    </row>
    <row r="375" spans="2:5" x14ac:dyDescent="0.2">
      <c r="B375" s="25" t="s">
        <v>980</v>
      </c>
      <c r="C375" s="25">
        <v>526983</v>
      </c>
      <c r="D375" s="25" t="s">
        <v>383</v>
      </c>
      <c r="E375" s="25" t="s">
        <v>581</v>
      </c>
    </row>
    <row r="376" spans="2:5" x14ac:dyDescent="0.2">
      <c r="B376" s="25" t="s">
        <v>981</v>
      </c>
      <c r="C376" s="25">
        <v>526187</v>
      </c>
      <c r="D376" s="25" t="s">
        <v>383</v>
      </c>
      <c r="E376" s="25" t="s">
        <v>572</v>
      </c>
    </row>
    <row r="377" spans="2:5" x14ac:dyDescent="0.2">
      <c r="B377" s="25" t="s">
        <v>982</v>
      </c>
      <c r="C377" s="25">
        <v>531568</v>
      </c>
      <c r="D377" s="25" t="s">
        <v>383</v>
      </c>
      <c r="E377" s="25" t="s">
        <v>377</v>
      </c>
    </row>
    <row r="378" spans="2:5" x14ac:dyDescent="0.2">
      <c r="B378" s="25" t="s">
        <v>983</v>
      </c>
      <c r="C378" s="25">
        <v>502015</v>
      </c>
      <c r="D378" s="25" t="s">
        <v>383</v>
      </c>
      <c r="E378" s="25" t="s">
        <v>363</v>
      </c>
    </row>
    <row r="379" spans="2:5" x14ac:dyDescent="0.2">
      <c r="B379" s="25" t="s">
        <v>984</v>
      </c>
      <c r="C379" s="25">
        <v>538777</v>
      </c>
      <c r="D379" s="25" t="s">
        <v>383</v>
      </c>
      <c r="E379" s="25" t="s">
        <v>400</v>
      </c>
    </row>
    <row r="380" spans="2:5" x14ac:dyDescent="0.2">
      <c r="B380" s="25" t="s">
        <v>985</v>
      </c>
      <c r="C380" s="25">
        <v>530899</v>
      </c>
      <c r="D380" s="25" t="s">
        <v>383</v>
      </c>
      <c r="E380" s="25" t="s">
        <v>398</v>
      </c>
    </row>
    <row r="381" spans="2:5" x14ac:dyDescent="0.2">
      <c r="B381" s="25" t="s">
        <v>986</v>
      </c>
      <c r="C381" s="25">
        <v>531392</v>
      </c>
      <c r="D381" s="25" t="s">
        <v>383</v>
      </c>
      <c r="E381" s="25" t="s">
        <v>581</v>
      </c>
    </row>
    <row r="382" spans="2:5" x14ac:dyDescent="0.2">
      <c r="B382" s="25" t="s">
        <v>987</v>
      </c>
      <c r="C382" s="25">
        <v>532888</v>
      </c>
      <c r="D382" s="25" t="s">
        <v>988</v>
      </c>
      <c r="E382" s="25" t="s">
        <v>660</v>
      </c>
    </row>
    <row r="383" spans="2:5" x14ac:dyDescent="0.2">
      <c r="B383" s="25" t="s">
        <v>989</v>
      </c>
      <c r="C383" s="25">
        <v>532888</v>
      </c>
      <c r="D383" s="25" t="s">
        <v>988</v>
      </c>
      <c r="E383" s="25" t="s">
        <v>660</v>
      </c>
    </row>
    <row r="384" spans="2:5" x14ac:dyDescent="0.2">
      <c r="B384" s="25" t="s">
        <v>990</v>
      </c>
      <c r="C384" s="25">
        <v>533227</v>
      </c>
      <c r="D384" s="25" t="s">
        <v>991</v>
      </c>
      <c r="E384" s="25" t="s">
        <v>584</v>
      </c>
    </row>
    <row r="385" spans="2:5" x14ac:dyDescent="0.2">
      <c r="B385" s="25" t="s">
        <v>992</v>
      </c>
      <c r="C385" s="25">
        <v>500023</v>
      </c>
      <c r="D385" s="25" t="s">
        <v>993</v>
      </c>
      <c r="E385" s="25" t="s">
        <v>584</v>
      </c>
    </row>
    <row r="386" spans="2:5" x14ac:dyDescent="0.2">
      <c r="B386" s="25" t="s">
        <v>994</v>
      </c>
      <c r="C386" s="25">
        <v>533221</v>
      </c>
      <c r="D386" s="25" t="s">
        <v>995</v>
      </c>
      <c r="E386" s="25" t="s">
        <v>584</v>
      </c>
    </row>
    <row r="387" spans="2:5" x14ac:dyDescent="0.2">
      <c r="B387" s="25" t="s">
        <v>996</v>
      </c>
      <c r="C387" s="25">
        <v>530355</v>
      </c>
      <c r="D387" s="25" t="s">
        <v>383</v>
      </c>
      <c r="E387" s="25" t="s">
        <v>724</v>
      </c>
    </row>
    <row r="388" spans="2:5" x14ac:dyDescent="0.2">
      <c r="B388" s="25" t="s">
        <v>997</v>
      </c>
      <c r="C388" s="25">
        <v>500820</v>
      </c>
      <c r="D388" s="25" t="s">
        <v>998</v>
      </c>
      <c r="E388" s="25" t="s">
        <v>660</v>
      </c>
    </row>
    <row r="389" spans="2:5" x14ac:dyDescent="0.2">
      <c r="B389" s="25" t="s">
        <v>999</v>
      </c>
      <c r="C389" s="25">
        <v>524434</v>
      </c>
      <c r="D389" s="25" t="s">
        <v>383</v>
      </c>
      <c r="E389" s="25" t="s">
        <v>431</v>
      </c>
    </row>
    <row r="390" spans="2:5" x14ac:dyDescent="0.2">
      <c r="B390" s="25" t="s">
        <v>1000</v>
      </c>
      <c r="C390" s="25">
        <v>531847</v>
      </c>
      <c r="D390" s="25" t="s">
        <v>383</v>
      </c>
      <c r="E390" s="25" t="s">
        <v>497</v>
      </c>
    </row>
    <row r="391" spans="2:5" x14ac:dyDescent="0.2">
      <c r="B391" s="25" t="s">
        <v>1001</v>
      </c>
      <c r="C391" s="25">
        <v>519532</v>
      </c>
      <c r="D391" s="25" t="s">
        <v>383</v>
      </c>
      <c r="E391" s="25" t="s">
        <v>405</v>
      </c>
    </row>
    <row r="392" spans="2:5" x14ac:dyDescent="0.2">
      <c r="B392" s="25" t="s">
        <v>1002</v>
      </c>
      <c r="C392" s="25">
        <v>506159</v>
      </c>
      <c r="D392" s="25" t="s">
        <v>1003</v>
      </c>
      <c r="E392" s="25" t="s">
        <v>704</v>
      </c>
    </row>
    <row r="393" spans="2:5" x14ac:dyDescent="0.2">
      <c r="B393" s="25" t="s">
        <v>1004</v>
      </c>
      <c r="C393" s="25">
        <v>530723</v>
      </c>
      <c r="D393" s="25" t="s">
        <v>383</v>
      </c>
      <c r="E393" s="25" t="s">
        <v>366</v>
      </c>
    </row>
    <row r="394" spans="2:5" x14ac:dyDescent="0.2">
      <c r="B394" s="25" t="s">
        <v>1005</v>
      </c>
      <c r="C394" s="25" t="s">
        <v>383</v>
      </c>
      <c r="D394" s="25" t="s">
        <v>1006</v>
      </c>
      <c r="E394" s="25" t="s">
        <v>394</v>
      </c>
    </row>
    <row r="395" spans="2:5" x14ac:dyDescent="0.2">
      <c r="B395" s="25" t="s">
        <v>1007</v>
      </c>
      <c r="C395" s="25">
        <v>526433</v>
      </c>
      <c r="D395" s="25" t="s">
        <v>383</v>
      </c>
      <c r="E395" s="25" t="s">
        <v>369</v>
      </c>
    </row>
    <row r="396" spans="2:5" x14ac:dyDescent="0.2">
      <c r="B396" s="25" t="s">
        <v>1008</v>
      </c>
      <c r="C396" s="25" t="s">
        <v>383</v>
      </c>
      <c r="D396" s="25" t="s">
        <v>1009</v>
      </c>
      <c r="E396" s="25" t="s">
        <v>474</v>
      </c>
    </row>
    <row r="397" spans="2:5" x14ac:dyDescent="0.2">
      <c r="B397" s="25" t="s">
        <v>1010</v>
      </c>
      <c r="C397" s="25">
        <v>540788</v>
      </c>
      <c r="D397" s="25" t="s">
        <v>383</v>
      </c>
      <c r="E397" s="25" t="s">
        <v>572</v>
      </c>
    </row>
    <row r="398" spans="2:5" x14ac:dyDescent="0.2">
      <c r="B398" s="25" t="s">
        <v>1011</v>
      </c>
      <c r="C398" s="25">
        <v>500024</v>
      </c>
      <c r="D398" s="25" t="s">
        <v>1012</v>
      </c>
      <c r="E398" s="25" t="s">
        <v>790</v>
      </c>
    </row>
    <row r="399" spans="2:5" x14ac:dyDescent="0.2">
      <c r="B399" s="25" t="s">
        <v>1013</v>
      </c>
      <c r="C399" s="25">
        <v>500024</v>
      </c>
      <c r="D399" s="25" t="s">
        <v>1012</v>
      </c>
      <c r="E399" s="25" t="s">
        <v>790</v>
      </c>
    </row>
    <row r="400" spans="2:5" x14ac:dyDescent="0.2">
      <c r="B400" s="25" t="s">
        <v>1014</v>
      </c>
      <c r="C400" s="25">
        <v>507526</v>
      </c>
      <c r="D400" s="25" t="s">
        <v>383</v>
      </c>
      <c r="E400" s="25" t="s">
        <v>1015</v>
      </c>
    </row>
    <row r="401" spans="2:5" x14ac:dyDescent="0.2">
      <c r="B401" s="25" t="s">
        <v>1016</v>
      </c>
      <c r="C401" s="25">
        <v>533138</v>
      </c>
      <c r="D401" s="25" t="s">
        <v>1017</v>
      </c>
      <c r="E401" s="25" t="s">
        <v>527</v>
      </c>
    </row>
    <row r="402" spans="2:5" x14ac:dyDescent="0.2">
      <c r="B402" s="25" t="s">
        <v>1018</v>
      </c>
      <c r="C402" s="25">
        <v>540975</v>
      </c>
      <c r="D402" s="25" t="s">
        <v>1019</v>
      </c>
      <c r="E402" s="25" t="s">
        <v>572</v>
      </c>
    </row>
    <row r="403" spans="2:5" x14ac:dyDescent="0.2">
      <c r="B403" s="25" t="s">
        <v>1020</v>
      </c>
      <c r="C403" s="25">
        <v>532493</v>
      </c>
      <c r="D403" s="25" t="s">
        <v>1021</v>
      </c>
      <c r="E403" s="25" t="s">
        <v>856</v>
      </c>
    </row>
    <row r="404" spans="2:5" x14ac:dyDescent="0.2">
      <c r="B404" s="25" t="s">
        <v>1022</v>
      </c>
      <c r="C404" s="25">
        <v>532830</v>
      </c>
      <c r="D404" s="25" t="s">
        <v>1023</v>
      </c>
      <c r="E404" s="25" t="s">
        <v>503</v>
      </c>
    </row>
    <row r="405" spans="2:5" x14ac:dyDescent="0.2">
      <c r="B405" s="25" t="s">
        <v>1024</v>
      </c>
      <c r="C405" s="25">
        <v>506820</v>
      </c>
      <c r="D405" s="25" t="s">
        <v>1025</v>
      </c>
      <c r="E405" s="25" t="s">
        <v>421</v>
      </c>
    </row>
    <row r="406" spans="2:5" x14ac:dyDescent="0.2">
      <c r="B406" s="25" t="s">
        <v>1026</v>
      </c>
      <c r="C406" s="25">
        <v>506820</v>
      </c>
      <c r="D406" s="25" t="s">
        <v>1025</v>
      </c>
      <c r="E406" s="25" t="s">
        <v>421</v>
      </c>
    </row>
    <row r="407" spans="2:5" x14ac:dyDescent="0.2">
      <c r="B407" s="25" t="s">
        <v>1027</v>
      </c>
      <c r="C407" s="25">
        <v>540824</v>
      </c>
      <c r="D407" s="25" t="s">
        <v>1028</v>
      </c>
      <c r="E407" s="25" t="s">
        <v>377</v>
      </c>
    </row>
    <row r="408" spans="2:5" x14ac:dyDescent="0.2">
      <c r="B408" s="25" t="s">
        <v>1029</v>
      </c>
      <c r="C408" s="25">
        <v>512433</v>
      </c>
      <c r="D408" s="25" t="s">
        <v>383</v>
      </c>
      <c r="E408" s="25" t="s">
        <v>405</v>
      </c>
    </row>
    <row r="409" spans="2:5" x14ac:dyDescent="0.2">
      <c r="B409" s="25" t="s">
        <v>1030</v>
      </c>
      <c r="C409" s="25">
        <v>511144</v>
      </c>
      <c r="D409" s="25" t="s">
        <v>383</v>
      </c>
      <c r="E409" s="25" t="s">
        <v>369</v>
      </c>
    </row>
    <row r="410" spans="2:5" x14ac:dyDescent="0.2">
      <c r="B410" s="25" t="s">
        <v>1031</v>
      </c>
      <c r="C410" s="25">
        <v>530187</v>
      </c>
      <c r="D410" s="25" t="s">
        <v>383</v>
      </c>
      <c r="E410" s="25" t="s">
        <v>400</v>
      </c>
    </row>
    <row r="411" spans="2:5" x14ac:dyDescent="0.2">
      <c r="B411" s="25" t="s">
        <v>1032</v>
      </c>
      <c r="C411" s="25">
        <v>539099</v>
      </c>
      <c r="D411" s="25" t="s">
        <v>383</v>
      </c>
      <c r="E411" s="25" t="s">
        <v>469</v>
      </c>
    </row>
    <row r="412" spans="2:5" x14ac:dyDescent="0.2">
      <c r="B412" s="25" t="s">
        <v>1033</v>
      </c>
      <c r="C412" s="25">
        <v>517429</v>
      </c>
      <c r="D412" s="25" t="s">
        <v>1034</v>
      </c>
      <c r="E412" s="25" t="s">
        <v>476</v>
      </c>
    </row>
    <row r="413" spans="2:5" x14ac:dyDescent="0.2">
      <c r="B413" s="25" t="s">
        <v>1035</v>
      </c>
      <c r="C413" s="25">
        <v>538713</v>
      </c>
      <c r="D413" s="25" t="s">
        <v>383</v>
      </c>
      <c r="E413" s="25" t="s">
        <v>476</v>
      </c>
    </row>
    <row r="414" spans="2:5" x14ac:dyDescent="0.2">
      <c r="B414" s="25" t="s">
        <v>1036</v>
      </c>
      <c r="C414" s="25">
        <v>526843</v>
      </c>
      <c r="D414" s="25" t="s">
        <v>383</v>
      </c>
      <c r="E414" s="25" t="s">
        <v>405</v>
      </c>
    </row>
    <row r="415" spans="2:5" x14ac:dyDescent="0.2">
      <c r="B415" s="25" t="s">
        <v>1037</v>
      </c>
      <c r="C415" s="25">
        <v>532759</v>
      </c>
      <c r="D415" s="25" t="s">
        <v>1038</v>
      </c>
      <c r="E415" s="25" t="s">
        <v>781</v>
      </c>
    </row>
    <row r="416" spans="2:5" x14ac:dyDescent="0.2">
      <c r="B416" s="25" t="s">
        <v>1039</v>
      </c>
      <c r="C416" s="25">
        <v>505029</v>
      </c>
      <c r="D416" s="25" t="s">
        <v>1040</v>
      </c>
      <c r="E416" s="25" t="s">
        <v>1041</v>
      </c>
    </row>
    <row r="417" spans="2:5" x14ac:dyDescent="0.2">
      <c r="B417" s="25" t="s">
        <v>1042</v>
      </c>
      <c r="C417" s="25">
        <v>514394</v>
      </c>
      <c r="D417" s="25" t="s">
        <v>383</v>
      </c>
      <c r="E417" s="25" t="s">
        <v>497</v>
      </c>
    </row>
    <row r="418" spans="2:5" x14ac:dyDescent="0.2">
      <c r="B418" s="25" t="s">
        <v>1043</v>
      </c>
      <c r="C418" s="25">
        <v>514394</v>
      </c>
      <c r="D418" s="25" t="s">
        <v>383</v>
      </c>
      <c r="E418" s="25" t="s">
        <v>497</v>
      </c>
    </row>
    <row r="419" spans="2:5" x14ac:dyDescent="0.2">
      <c r="B419" s="25" t="s">
        <v>1044</v>
      </c>
      <c r="C419" s="25">
        <v>531795</v>
      </c>
      <c r="D419" s="25" t="s">
        <v>1045</v>
      </c>
      <c r="E419" s="25" t="s">
        <v>1041</v>
      </c>
    </row>
    <row r="420" spans="2:5" x14ac:dyDescent="0.2">
      <c r="B420" s="25" t="s">
        <v>1046</v>
      </c>
      <c r="C420" s="25">
        <v>500027</v>
      </c>
      <c r="D420" s="25" t="s">
        <v>1047</v>
      </c>
      <c r="E420" s="25" t="s">
        <v>527</v>
      </c>
    </row>
    <row r="421" spans="2:5" x14ac:dyDescent="0.2">
      <c r="B421" s="25" t="s">
        <v>1048</v>
      </c>
      <c r="C421" s="25">
        <v>500028</v>
      </c>
      <c r="D421" s="25" t="s">
        <v>383</v>
      </c>
      <c r="E421" s="25" t="s">
        <v>781</v>
      </c>
    </row>
    <row r="422" spans="2:5" x14ac:dyDescent="0.2">
      <c r="B422" s="25" t="s">
        <v>1049</v>
      </c>
      <c r="C422" s="25">
        <v>500028</v>
      </c>
      <c r="D422" s="25" t="s">
        <v>383</v>
      </c>
      <c r="E422" s="25" t="s">
        <v>781</v>
      </c>
    </row>
    <row r="423" spans="2:5" x14ac:dyDescent="0.2">
      <c r="B423" s="25" t="s">
        <v>1050</v>
      </c>
      <c r="C423" s="25">
        <v>540611</v>
      </c>
      <c r="D423" s="25" t="s">
        <v>1051</v>
      </c>
      <c r="E423" s="25" t="s">
        <v>701</v>
      </c>
    </row>
    <row r="424" spans="2:5" x14ac:dyDescent="0.2">
      <c r="B424" s="25" t="s">
        <v>1052</v>
      </c>
      <c r="C424" s="25">
        <v>532459</v>
      </c>
      <c r="D424" s="25" t="s">
        <v>383</v>
      </c>
      <c r="E424" s="25" t="s">
        <v>398</v>
      </c>
    </row>
    <row r="425" spans="2:5" x14ac:dyDescent="0.2">
      <c r="B425" s="25" t="s">
        <v>1053</v>
      </c>
      <c r="C425" s="25" t="s">
        <v>383</v>
      </c>
      <c r="D425" s="25" t="s">
        <v>1054</v>
      </c>
      <c r="E425" s="25" t="s">
        <v>394</v>
      </c>
    </row>
    <row r="426" spans="2:5" x14ac:dyDescent="0.2">
      <c r="B426" s="25" t="s">
        <v>1055</v>
      </c>
      <c r="C426" s="25">
        <v>532668</v>
      </c>
      <c r="D426" s="25" t="s">
        <v>1056</v>
      </c>
      <c r="E426" s="25" t="s">
        <v>476</v>
      </c>
    </row>
    <row r="427" spans="2:5" x14ac:dyDescent="0.2">
      <c r="B427" s="25" t="s">
        <v>1057</v>
      </c>
      <c r="C427" s="25">
        <v>530233</v>
      </c>
      <c r="D427" s="25" t="s">
        <v>383</v>
      </c>
      <c r="E427" s="25" t="s">
        <v>421</v>
      </c>
    </row>
    <row r="428" spans="2:5" x14ac:dyDescent="0.2">
      <c r="B428" s="25" t="s">
        <v>1058</v>
      </c>
      <c r="C428" s="25">
        <v>524804</v>
      </c>
      <c r="D428" s="25" t="s">
        <v>1059</v>
      </c>
      <c r="E428" s="25" t="s">
        <v>421</v>
      </c>
    </row>
    <row r="429" spans="2:5" x14ac:dyDescent="0.2">
      <c r="B429" s="25" t="s">
        <v>1060</v>
      </c>
      <c r="C429" s="25">
        <v>531336</v>
      </c>
      <c r="D429" s="25" t="s">
        <v>383</v>
      </c>
      <c r="E429" s="25" t="s">
        <v>1061</v>
      </c>
    </row>
    <row r="430" spans="2:5" x14ac:dyDescent="0.2">
      <c r="B430" s="25" t="s">
        <v>1062</v>
      </c>
      <c r="C430" s="25">
        <v>509009</v>
      </c>
      <c r="D430" s="25" t="s">
        <v>1063</v>
      </c>
      <c r="E430" s="25" t="s">
        <v>405</v>
      </c>
    </row>
    <row r="431" spans="2:5" x14ac:dyDescent="0.2">
      <c r="B431" s="25" t="s">
        <v>1064</v>
      </c>
      <c r="C431" s="25">
        <v>522005</v>
      </c>
      <c r="D431" s="25" t="s">
        <v>383</v>
      </c>
      <c r="E431" s="25" t="s">
        <v>391</v>
      </c>
    </row>
    <row r="432" spans="2:5" x14ac:dyDescent="0.2">
      <c r="B432" s="25" t="s">
        <v>1065</v>
      </c>
      <c r="C432" s="25">
        <v>539177</v>
      </c>
      <c r="D432" s="25" t="s">
        <v>383</v>
      </c>
      <c r="E432" s="25" t="s">
        <v>400</v>
      </c>
    </row>
    <row r="433" spans="2:5" x14ac:dyDescent="0.2">
      <c r="B433" s="25" t="s">
        <v>1066</v>
      </c>
      <c r="C433" s="25">
        <v>531994</v>
      </c>
      <c r="D433" s="25" t="s">
        <v>383</v>
      </c>
      <c r="E433" s="25" t="s">
        <v>738</v>
      </c>
    </row>
    <row r="434" spans="2:5" x14ac:dyDescent="0.2">
      <c r="B434" s="25" t="s">
        <v>1067</v>
      </c>
      <c r="C434" s="25">
        <v>531994</v>
      </c>
      <c r="D434" s="25" t="s">
        <v>383</v>
      </c>
      <c r="E434" s="25" t="s">
        <v>738</v>
      </c>
    </row>
    <row r="435" spans="2:5" x14ac:dyDescent="0.2">
      <c r="B435" s="25" t="s">
        <v>1068</v>
      </c>
      <c r="C435" s="25">
        <v>532797</v>
      </c>
      <c r="D435" s="25" t="s">
        <v>1069</v>
      </c>
      <c r="E435" s="25" t="s">
        <v>738</v>
      </c>
    </row>
    <row r="436" spans="2:5" x14ac:dyDescent="0.2">
      <c r="B436" s="25" t="s">
        <v>1070</v>
      </c>
      <c r="C436" s="25">
        <v>500029</v>
      </c>
      <c r="D436" s="25" t="s">
        <v>1071</v>
      </c>
      <c r="E436" s="25" t="s">
        <v>738</v>
      </c>
    </row>
    <row r="437" spans="2:5" x14ac:dyDescent="0.2">
      <c r="B437" s="25" t="s">
        <v>1072</v>
      </c>
      <c r="C437" s="25">
        <v>500029</v>
      </c>
      <c r="D437" s="25" t="s">
        <v>1071</v>
      </c>
      <c r="E437" s="25" t="s">
        <v>738</v>
      </c>
    </row>
    <row r="438" spans="2:5" x14ac:dyDescent="0.2">
      <c r="B438" s="25" t="s">
        <v>1073</v>
      </c>
      <c r="C438" s="25">
        <v>505036</v>
      </c>
      <c r="D438" s="25" t="s">
        <v>383</v>
      </c>
      <c r="E438" s="25" t="s">
        <v>738</v>
      </c>
    </row>
    <row r="439" spans="2:5" x14ac:dyDescent="0.2">
      <c r="B439" s="25" t="s">
        <v>1074</v>
      </c>
      <c r="C439" s="25">
        <v>505010</v>
      </c>
      <c r="D439" s="25" t="s">
        <v>1075</v>
      </c>
      <c r="E439" s="25" t="s">
        <v>738</v>
      </c>
    </row>
    <row r="440" spans="2:5" x14ac:dyDescent="0.2">
      <c r="B440" s="25" t="s">
        <v>1076</v>
      </c>
      <c r="C440" s="25">
        <v>520119</v>
      </c>
      <c r="D440" s="25" t="s">
        <v>1077</v>
      </c>
      <c r="E440" s="25" t="s">
        <v>738</v>
      </c>
    </row>
    <row r="441" spans="2:5" x14ac:dyDescent="0.2">
      <c r="B441" s="25" t="s">
        <v>1078</v>
      </c>
      <c r="C441" s="25">
        <v>512277</v>
      </c>
      <c r="D441" s="25" t="s">
        <v>383</v>
      </c>
      <c r="E441" s="25" t="s">
        <v>704</v>
      </c>
    </row>
    <row r="442" spans="2:5" x14ac:dyDescent="0.2">
      <c r="B442" s="25" t="s">
        <v>1079</v>
      </c>
      <c r="C442" s="25">
        <v>780004</v>
      </c>
      <c r="D442" s="25" t="s">
        <v>383</v>
      </c>
      <c r="E442" s="25" t="s">
        <v>474</v>
      </c>
    </row>
    <row r="443" spans="2:5" x14ac:dyDescent="0.2">
      <c r="B443" s="25" t="s">
        <v>1080</v>
      </c>
      <c r="C443" s="25">
        <v>540649</v>
      </c>
      <c r="D443" s="25" t="s">
        <v>1081</v>
      </c>
      <c r="E443" s="25" t="s">
        <v>1082</v>
      </c>
    </row>
    <row r="444" spans="2:5" x14ac:dyDescent="0.2">
      <c r="B444" s="25" t="s">
        <v>1083</v>
      </c>
      <c r="C444" s="25">
        <v>531310</v>
      </c>
      <c r="D444" s="25" t="s">
        <v>383</v>
      </c>
      <c r="E444" s="25" t="s">
        <v>366</v>
      </c>
    </row>
    <row r="445" spans="2:5" x14ac:dyDescent="0.2">
      <c r="B445" s="25" t="s">
        <v>1084</v>
      </c>
      <c r="C445" s="25">
        <v>512149</v>
      </c>
      <c r="D445" s="25" t="s">
        <v>383</v>
      </c>
      <c r="E445" s="25" t="s">
        <v>476</v>
      </c>
    </row>
    <row r="446" spans="2:5" x14ac:dyDescent="0.2">
      <c r="B446" s="25" t="s">
        <v>1085</v>
      </c>
      <c r="C446" s="25">
        <v>532406</v>
      </c>
      <c r="D446" s="25" t="s">
        <v>383</v>
      </c>
      <c r="E446" s="25" t="s">
        <v>529</v>
      </c>
    </row>
    <row r="447" spans="2:5" x14ac:dyDescent="0.2">
      <c r="B447" s="25" t="s">
        <v>1086</v>
      </c>
      <c r="C447" s="25">
        <v>512573</v>
      </c>
      <c r="D447" s="25" t="s">
        <v>1087</v>
      </c>
      <c r="E447" s="25" t="s">
        <v>463</v>
      </c>
    </row>
    <row r="448" spans="2:5" x14ac:dyDescent="0.2">
      <c r="B448" s="25" t="s">
        <v>1088</v>
      </c>
      <c r="C448" s="25">
        <v>540376</v>
      </c>
      <c r="D448" s="25" t="s">
        <v>1089</v>
      </c>
      <c r="E448" s="25" t="s">
        <v>552</v>
      </c>
    </row>
    <row r="449" spans="2:5" x14ac:dyDescent="0.2">
      <c r="B449" s="25" t="s">
        <v>1090</v>
      </c>
      <c r="C449" s="25" t="s">
        <v>383</v>
      </c>
      <c r="D449" s="25" t="s">
        <v>1091</v>
      </c>
      <c r="E449" s="25" t="s">
        <v>394</v>
      </c>
    </row>
    <row r="450" spans="2:5" x14ac:dyDescent="0.2">
      <c r="B450" s="25" t="s">
        <v>1092</v>
      </c>
      <c r="C450" s="25">
        <v>539288</v>
      </c>
      <c r="D450" s="25" t="s">
        <v>383</v>
      </c>
      <c r="E450" s="25" t="s">
        <v>543</v>
      </c>
    </row>
    <row r="451" spans="2:5" x14ac:dyDescent="0.2">
      <c r="B451" s="25" t="s">
        <v>1093</v>
      </c>
      <c r="C451" s="25">
        <v>523896</v>
      </c>
      <c r="D451" s="25" t="s">
        <v>383</v>
      </c>
      <c r="E451" s="25" t="s">
        <v>405</v>
      </c>
    </row>
    <row r="452" spans="2:5" x14ac:dyDescent="0.2">
      <c r="B452" s="25" t="s">
        <v>1094</v>
      </c>
      <c r="C452" s="25">
        <v>523896</v>
      </c>
      <c r="D452" s="25" t="s">
        <v>383</v>
      </c>
      <c r="E452" s="25" t="s">
        <v>405</v>
      </c>
    </row>
    <row r="453" spans="2:5" x14ac:dyDescent="0.2">
      <c r="B453" s="25" t="s">
        <v>1095</v>
      </c>
      <c r="C453" s="25">
        <v>512109</v>
      </c>
      <c r="D453" s="25" t="s">
        <v>383</v>
      </c>
      <c r="E453" s="25" t="s">
        <v>405</v>
      </c>
    </row>
    <row r="454" spans="2:5" x14ac:dyDescent="0.2">
      <c r="B454" s="25" t="s">
        <v>1096</v>
      </c>
      <c r="C454" s="25">
        <v>531541</v>
      </c>
      <c r="D454" s="25" t="s">
        <v>383</v>
      </c>
      <c r="E454" s="25" t="s">
        <v>431</v>
      </c>
    </row>
    <row r="455" spans="2:5" x14ac:dyDescent="0.2">
      <c r="B455" s="25" t="s">
        <v>1097</v>
      </c>
      <c r="C455" s="25" t="s">
        <v>383</v>
      </c>
      <c r="D455" s="25" t="s">
        <v>1098</v>
      </c>
      <c r="E455" s="25" t="s">
        <v>394</v>
      </c>
    </row>
    <row r="456" spans="2:5" x14ac:dyDescent="0.2">
      <c r="B456" s="25" t="s">
        <v>1099</v>
      </c>
      <c r="C456" s="25">
        <v>511589</v>
      </c>
      <c r="D456" s="25" t="s">
        <v>383</v>
      </c>
      <c r="E456" s="25" t="s">
        <v>400</v>
      </c>
    </row>
    <row r="457" spans="2:5" x14ac:dyDescent="0.2">
      <c r="B457" s="25" t="s">
        <v>1100</v>
      </c>
      <c r="C457" s="25" t="s">
        <v>383</v>
      </c>
      <c r="D457" s="25" t="s">
        <v>1101</v>
      </c>
      <c r="E457" s="25" t="s">
        <v>394</v>
      </c>
    </row>
    <row r="458" spans="2:5" x14ac:dyDescent="0.2">
      <c r="B458" s="25" t="s">
        <v>1102</v>
      </c>
      <c r="C458" s="25">
        <v>519105</v>
      </c>
      <c r="D458" s="25" t="s">
        <v>1103</v>
      </c>
      <c r="E458" s="25" t="s">
        <v>581</v>
      </c>
    </row>
    <row r="459" spans="2:5" x14ac:dyDescent="0.2">
      <c r="B459" s="25" t="s">
        <v>1104</v>
      </c>
      <c r="C459" s="25">
        <v>504390</v>
      </c>
      <c r="D459" s="25" t="s">
        <v>383</v>
      </c>
      <c r="E459" s="25" t="s">
        <v>366</v>
      </c>
    </row>
    <row r="460" spans="2:5" x14ac:dyDescent="0.2">
      <c r="B460" s="25" t="s">
        <v>1105</v>
      </c>
      <c r="C460" s="25">
        <v>513642</v>
      </c>
      <c r="D460" s="25" t="s">
        <v>383</v>
      </c>
      <c r="E460" s="25" t="s">
        <v>503</v>
      </c>
    </row>
    <row r="461" spans="2:5" x14ac:dyDescent="0.2">
      <c r="B461" s="25" t="s">
        <v>1106</v>
      </c>
      <c r="C461" s="25">
        <v>532215</v>
      </c>
      <c r="D461" s="25" t="s">
        <v>1107</v>
      </c>
      <c r="E461" s="25" t="s">
        <v>701</v>
      </c>
    </row>
    <row r="462" spans="2:5" x14ac:dyDescent="0.2">
      <c r="B462" s="25" t="s">
        <v>1108</v>
      </c>
      <c r="C462" s="25">
        <v>532395</v>
      </c>
      <c r="D462" s="25" t="s">
        <v>1109</v>
      </c>
      <c r="E462" s="25" t="s">
        <v>713</v>
      </c>
    </row>
    <row r="463" spans="2:5" x14ac:dyDescent="0.2">
      <c r="B463" s="25" t="s">
        <v>1110</v>
      </c>
      <c r="C463" s="25">
        <v>542285</v>
      </c>
      <c r="D463" s="25" t="s">
        <v>1111</v>
      </c>
      <c r="E463" s="25" t="s">
        <v>398</v>
      </c>
    </row>
    <row r="464" spans="2:5" x14ac:dyDescent="0.2">
      <c r="B464" s="25" t="s">
        <v>1112</v>
      </c>
      <c r="C464" s="25">
        <v>505506</v>
      </c>
      <c r="D464" s="25" t="s">
        <v>383</v>
      </c>
      <c r="E464" s="25" t="s">
        <v>476</v>
      </c>
    </row>
    <row r="465" spans="2:5" x14ac:dyDescent="0.2">
      <c r="B465" s="25" t="s">
        <v>1113</v>
      </c>
      <c r="C465" s="25">
        <v>523850</v>
      </c>
      <c r="D465" s="25" t="s">
        <v>383</v>
      </c>
      <c r="E465" s="25" t="s">
        <v>391</v>
      </c>
    </row>
    <row r="466" spans="2:5" x14ac:dyDescent="0.2">
      <c r="B466" s="25" t="s">
        <v>1114</v>
      </c>
      <c r="C466" s="25">
        <v>523168</v>
      </c>
      <c r="D466" s="25" t="s">
        <v>383</v>
      </c>
      <c r="E466" s="25" t="s">
        <v>597</v>
      </c>
    </row>
    <row r="467" spans="2:5" x14ac:dyDescent="0.2">
      <c r="B467" s="25" t="s">
        <v>1115</v>
      </c>
      <c r="C467" s="25">
        <v>508933</v>
      </c>
      <c r="D467" s="25" t="s">
        <v>1116</v>
      </c>
      <c r="E467" s="25" t="s">
        <v>398</v>
      </c>
    </row>
    <row r="468" spans="2:5" x14ac:dyDescent="0.2">
      <c r="B468" s="25" t="s">
        <v>1117</v>
      </c>
      <c r="C468" s="25">
        <v>512063</v>
      </c>
      <c r="D468" s="25" t="s">
        <v>383</v>
      </c>
      <c r="E468" s="25" t="s">
        <v>405</v>
      </c>
    </row>
    <row r="469" spans="2:5" x14ac:dyDescent="0.2">
      <c r="B469" s="25" t="s">
        <v>1118</v>
      </c>
      <c r="C469" s="25">
        <v>536965</v>
      </c>
      <c r="D469" s="25" t="s">
        <v>383</v>
      </c>
      <c r="E469" s="25" t="s">
        <v>400</v>
      </c>
    </row>
    <row r="470" spans="2:5" x14ac:dyDescent="0.2">
      <c r="B470" s="25" t="s">
        <v>1119</v>
      </c>
      <c r="C470" s="25">
        <v>508136</v>
      </c>
      <c r="D470" s="25" t="s">
        <v>383</v>
      </c>
      <c r="E470" s="25" t="s">
        <v>790</v>
      </c>
    </row>
    <row r="471" spans="2:5" x14ac:dyDescent="0.2">
      <c r="B471" s="25" t="s">
        <v>1120</v>
      </c>
      <c r="C471" s="25">
        <v>532507</v>
      </c>
      <c r="D471" s="25" t="s">
        <v>1121</v>
      </c>
      <c r="E471" s="25" t="s">
        <v>1122</v>
      </c>
    </row>
    <row r="472" spans="2:5" x14ac:dyDescent="0.2">
      <c r="B472" s="25" t="s">
        <v>1123</v>
      </c>
      <c r="C472" s="25">
        <v>537766</v>
      </c>
      <c r="D472" s="25" t="s">
        <v>383</v>
      </c>
      <c r="E472" s="25" t="s">
        <v>681</v>
      </c>
    </row>
    <row r="473" spans="2:5" x14ac:dyDescent="0.2">
      <c r="B473" s="25" t="s">
        <v>1124</v>
      </c>
      <c r="C473" s="25">
        <v>532719</v>
      </c>
      <c r="D473" s="25" t="s">
        <v>1125</v>
      </c>
      <c r="E473" s="25" t="s">
        <v>469</v>
      </c>
    </row>
    <row r="474" spans="2:5" x14ac:dyDescent="0.2">
      <c r="B474" s="25" t="s">
        <v>1126</v>
      </c>
      <c r="C474" s="25">
        <v>523019</v>
      </c>
      <c r="D474" s="25" t="s">
        <v>383</v>
      </c>
      <c r="E474" s="25" t="s">
        <v>366</v>
      </c>
    </row>
    <row r="475" spans="2:5" x14ac:dyDescent="0.2">
      <c r="B475" s="25" t="s">
        <v>1127</v>
      </c>
      <c r="C475" s="25">
        <v>523186</v>
      </c>
      <c r="D475" s="25" t="s">
        <v>383</v>
      </c>
      <c r="E475" s="25" t="s">
        <v>377</v>
      </c>
    </row>
    <row r="476" spans="2:5" x14ac:dyDescent="0.2">
      <c r="B476" s="25" t="s">
        <v>1128</v>
      </c>
      <c r="C476" s="25">
        <v>523186</v>
      </c>
      <c r="D476" s="25" t="s">
        <v>383</v>
      </c>
      <c r="E476" s="25" t="s">
        <v>377</v>
      </c>
    </row>
    <row r="477" spans="2:5" x14ac:dyDescent="0.2">
      <c r="B477" s="25" t="s">
        <v>1129</v>
      </c>
      <c r="C477" s="25" t="s">
        <v>383</v>
      </c>
      <c r="D477" s="25" t="s">
        <v>1130</v>
      </c>
      <c r="E477" s="25" t="s">
        <v>394</v>
      </c>
    </row>
    <row r="478" spans="2:5" x14ac:dyDescent="0.2">
      <c r="B478" s="25" t="s">
        <v>1131</v>
      </c>
      <c r="C478" s="25">
        <v>542206</v>
      </c>
      <c r="D478" s="25" t="s">
        <v>1132</v>
      </c>
      <c r="E478" s="25" t="s">
        <v>749</v>
      </c>
    </row>
    <row r="479" spans="2:5" x14ac:dyDescent="0.2">
      <c r="B479" s="25" t="s">
        <v>1133</v>
      </c>
      <c r="C479" s="25">
        <v>531268</v>
      </c>
      <c r="D479" s="25" t="s">
        <v>383</v>
      </c>
      <c r="E479" s="25" t="s">
        <v>476</v>
      </c>
    </row>
    <row r="480" spans="2:5" x14ac:dyDescent="0.2">
      <c r="B480" s="25" t="s">
        <v>1134</v>
      </c>
      <c r="C480" s="25">
        <v>532380</v>
      </c>
      <c r="D480" s="25" t="s">
        <v>383</v>
      </c>
      <c r="E480" s="25" t="s">
        <v>386</v>
      </c>
    </row>
    <row r="481" spans="2:5" x14ac:dyDescent="0.2">
      <c r="B481" s="25" t="s">
        <v>1135</v>
      </c>
      <c r="C481" s="25">
        <v>524516</v>
      </c>
      <c r="D481" s="25" t="s">
        <v>383</v>
      </c>
      <c r="E481" s="25" t="s">
        <v>421</v>
      </c>
    </row>
    <row r="482" spans="2:5" x14ac:dyDescent="0.2">
      <c r="B482" s="25" t="s">
        <v>1136</v>
      </c>
      <c r="C482" s="25">
        <v>532989</v>
      </c>
      <c r="D482" s="25" t="s">
        <v>1137</v>
      </c>
      <c r="E482" s="25" t="s">
        <v>421</v>
      </c>
    </row>
    <row r="483" spans="2:5" x14ac:dyDescent="0.2">
      <c r="B483" s="25" t="s">
        <v>1138</v>
      </c>
      <c r="C483" s="25">
        <v>530197</v>
      </c>
      <c r="D483" s="25" t="s">
        <v>383</v>
      </c>
      <c r="E483" s="25" t="s">
        <v>543</v>
      </c>
    </row>
    <row r="484" spans="2:5" x14ac:dyDescent="0.2">
      <c r="B484" s="25" t="s">
        <v>1139</v>
      </c>
      <c r="C484" s="25">
        <v>511724</v>
      </c>
      <c r="D484" s="25" t="s">
        <v>383</v>
      </c>
      <c r="E484" s="25" t="s">
        <v>400</v>
      </c>
    </row>
    <row r="485" spans="2:5" x14ac:dyDescent="0.2">
      <c r="B485" s="25" t="s">
        <v>1140</v>
      </c>
      <c r="C485" s="25">
        <v>532977</v>
      </c>
      <c r="D485" s="25" t="s">
        <v>1141</v>
      </c>
      <c r="E485" s="25" t="s">
        <v>1041</v>
      </c>
    </row>
    <row r="486" spans="2:5" x14ac:dyDescent="0.2">
      <c r="B486" s="25" t="s">
        <v>1142</v>
      </c>
      <c r="C486" s="25" t="s">
        <v>383</v>
      </c>
      <c r="D486" s="25" t="s">
        <v>1143</v>
      </c>
      <c r="E486" s="25" t="s">
        <v>565</v>
      </c>
    </row>
    <row r="487" spans="2:5" x14ac:dyDescent="0.2">
      <c r="B487" s="25" t="s">
        <v>1144</v>
      </c>
      <c r="C487" s="25">
        <v>533229</v>
      </c>
      <c r="D487" s="25" t="s">
        <v>1145</v>
      </c>
      <c r="E487" s="25" t="s">
        <v>565</v>
      </c>
    </row>
    <row r="488" spans="2:5" x14ac:dyDescent="0.2">
      <c r="B488" s="25" t="s">
        <v>1146</v>
      </c>
      <c r="C488" s="25">
        <v>500031</v>
      </c>
      <c r="D488" s="25" t="s">
        <v>1147</v>
      </c>
      <c r="E488" s="25" t="s">
        <v>1148</v>
      </c>
    </row>
    <row r="489" spans="2:5" x14ac:dyDescent="0.2">
      <c r="B489" s="25" t="s">
        <v>1149</v>
      </c>
      <c r="C489" s="25">
        <v>500034</v>
      </c>
      <c r="D489" s="25" t="s">
        <v>1150</v>
      </c>
      <c r="E489" s="25" t="s">
        <v>400</v>
      </c>
    </row>
    <row r="490" spans="2:5" x14ac:dyDescent="0.2">
      <c r="B490" s="25" t="s">
        <v>1151</v>
      </c>
      <c r="C490" s="25">
        <v>532978</v>
      </c>
      <c r="D490" s="25" t="s">
        <v>1152</v>
      </c>
      <c r="E490" s="25" t="s">
        <v>549</v>
      </c>
    </row>
    <row r="491" spans="2:5" x14ac:dyDescent="0.2">
      <c r="B491" s="25" t="s">
        <v>1153</v>
      </c>
      <c r="C491" s="25">
        <v>512261</v>
      </c>
      <c r="D491" s="25" t="s">
        <v>383</v>
      </c>
      <c r="E491" s="25" t="s">
        <v>405</v>
      </c>
    </row>
    <row r="492" spans="2:5" x14ac:dyDescent="0.2">
      <c r="B492" s="25" t="s">
        <v>1154</v>
      </c>
      <c r="C492" s="25">
        <v>539872</v>
      </c>
      <c r="D492" s="25" t="s">
        <v>383</v>
      </c>
      <c r="E492" s="25" t="s">
        <v>421</v>
      </c>
    </row>
    <row r="493" spans="2:5" x14ac:dyDescent="0.2">
      <c r="B493" s="25" t="s">
        <v>1155</v>
      </c>
      <c r="C493" s="25">
        <v>500032</v>
      </c>
      <c r="D493" s="25" t="s">
        <v>1156</v>
      </c>
      <c r="E493" s="25" t="s">
        <v>1082</v>
      </c>
    </row>
    <row r="494" spans="2:5" x14ac:dyDescent="0.2">
      <c r="B494" s="25" t="s">
        <v>1157</v>
      </c>
      <c r="C494" s="25">
        <v>500490</v>
      </c>
      <c r="D494" s="25" t="s">
        <v>1158</v>
      </c>
      <c r="E494" s="25" t="s">
        <v>549</v>
      </c>
    </row>
    <row r="495" spans="2:5" x14ac:dyDescent="0.2">
      <c r="B495" s="25" t="s">
        <v>1159</v>
      </c>
      <c r="C495" s="25">
        <v>507944</v>
      </c>
      <c r="D495" s="25" t="s">
        <v>383</v>
      </c>
      <c r="E495" s="25" t="s">
        <v>391</v>
      </c>
    </row>
    <row r="496" spans="2:5" x14ac:dyDescent="0.2">
      <c r="B496" s="25" t="s">
        <v>1160</v>
      </c>
      <c r="C496" s="25">
        <v>511139</v>
      </c>
      <c r="D496" s="25" t="s">
        <v>383</v>
      </c>
      <c r="E496" s="25" t="s">
        <v>804</v>
      </c>
    </row>
    <row r="497" spans="2:5" x14ac:dyDescent="0.2">
      <c r="B497" s="25" t="s">
        <v>1161</v>
      </c>
      <c r="C497" s="25">
        <v>524824</v>
      </c>
      <c r="D497" s="25" t="s">
        <v>1162</v>
      </c>
      <c r="E497" s="25" t="s">
        <v>421</v>
      </c>
    </row>
    <row r="498" spans="2:5" x14ac:dyDescent="0.2">
      <c r="B498" s="25" t="s">
        <v>1163</v>
      </c>
      <c r="C498" s="25">
        <v>530999</v>
      </c>
      <c r="D498" s="25" t="s">
        <v>1164</v>
      </c>
      <c r="E498" s="25" t="s">
        <v>431</v>
      </c>
    </row>
    <row r="499" spans="2:5" x14ac:dyDescent="0.2">
      <c r="B499" s="25" t="s">
        <v>1165</v>
      </c>
      <c r="C499" s="25">
        <v>532382</v>
      </c>
      <c r="D499" s="25" t="s">
        <v>1166</v>
      </c>
      <c r="E499" s="25" t="s">
        <v>1122</v>
      </c>
    </row>
    <row r="500" spans="2:5" x14ac:dyDescent="0.2">
      <c r="B500" s="25" t="s">
        <v>1167</v>
      </c>
      <c r="C500" s="25">
        <v>513142</v>
      </c>
      <c r="D500" s="25" t="s">
        <v>383</v>
      </c>
      <c r="E500" s="25" t="s">
        <v>415</v>
      </c>
    </row>
    <row r="501" spans="2:5" x14ac:dyDescent="0.2">
      <c r="B501" s="25" t="s">
        <v>1168</v>
      </c>
      <c r="C501" s="25" t="s">
        <v>383</v>
      </c>
      <c r="D501" s="25" t="s">
        <v>1169</v>
      </c>
      <c r="E501" s="25" t="s">
        <v>1170</v>
      </c>
    </row>
    <row r="502" spans="2:5" x14ac:dyDescent="0.2">
      <c r="B502" s="25" t="s">
        <v>1171</v>
      </c>
      <c r="C502" s="25">
        <v>539834</v>
      </c>
      <c r="D502" s="25" t="s">
        <v>383</v>
      </c>
      <c r="E502" s="25" t="s">
        <v>405</v>
      </c>
    </row>
    <row r="503" spans="2:5" x14ac:dyDescent="0.2">
      <c r="B503" s="25" t="s">
        <v>1172</v>
      </c>
      <c r="C503" s="25">
        <v>502355</v>
      </c>
      <c r="D503" s="25" t="s">
        <v>1173</v>
      </c>
      <c r="E503" s="25" t="s">
        <v>863</v>
      </c>
    </row>
    <row r="504" spans="2:5" x14ac:dyDescent="0.2">
      <c r="B504" s="25" t="s">
        <v>1174</v>
      </c>
      <c r="C504" s="25">
        <v>539251</v>
      </c>
      <c r="D504" s="25" t="s">
        <v>1175</v>
      </c>
      <c r="E504" s="25" t="s">
        <v>578</v>
      </c>
    </row>
    <row r="505" spans="2:5" x14ac:dyDescent="0.2">
      <c r="B505" s="25" t="s">
        <v>1176</v>
      </c>
      <c r="C505" s="25">
        <v>500102</v>
      </c>
      <c r="D505" s="25" t="s">
        <v>1177</v>
      </c>
      <c r="E505" s="25" t="s">
        <v>377</v>
      </c>
    </row>
    <row r="506" spans="2:5" x14ac:dyDescent="0.2">
      <c r="B506" s="25" t="s">
        <v>1178</v>
      </c>
      <c r="C506" s="25">
        <v>523319</v>
      </c>
      <c r="D506" s="25" t="s">
        <v>1179</v>
      </c>
      <c r="E506" s="25" t="s">
        <v>372</v>
      </c>
    </row>
    <row r="507" spans="2:5" x14ac:dyDescent="0.2">
      <c r="B507" s="25" t="s">
        <v>1180</v>
      </c>
      <c r="C507" s="25">
        <v>532485</v>
      </c>
      <c r="D507" s="25" t="s">
        <v>383</v>
      </c>
      <c r="E507" s="25" t="s">
        <v>400</v>
      </c>
    </row>
    <row r="508" spans="2:5" x14ac:dyDescent="0.2">
      <c r="B508" s="25" t="s">
        <v>1181</v>
      </c>
      <c r="C508" s="25">
        <v>500038</v>
      </c>
      <c r="D508" s="25" t="s">
        <v>1182</v>
      </c>
      <c r="E508" s="25" t="s">
        <v>1082</v>
      </c>
    </row>
    <row r="509" spans="2:5" x14ac:dyDescent="0.2">
      <c r="B509" s="25" t="s">
        <v>1183</v>
      </c>
      <c r="C509" s="25">
        <v>520127</v>
      </c>
      <c r="D509" s="25" t="s">
        <v>383</v>
      </c>
      <c r="E509" s="25" t="s">
        <v>455</v>
      </c>
    </row>
    <row r="510" spans="2:5" x14ac:dyDescent="0.2">
      <c r="B510" s="25" t="s">
        <v>1184</v>
      </c>
      <c r="C510" s="25">
        <v>519295</v>
      </c>
      <c r="D510" s="25" t="s">
        <v>383</v>
      </c>
      <c r="E510" s="25" t="s">
        <v>443</v>
      </c>
    </row>
    <row r="511" spans="2:5" x14ac:dyDescent="0.2">
      <c r="B511" s="25" t="s">
        <v>1185</v>
      </c>
      <c r="C511" s="25">
        <v>531591</v>
      </c>
      <c r="D511" s="25" t="s">
        <v>383</v>
      </c>
      <c r="E511" s="25" t="s">
        <v>400</v>
      </c>
    </row>
    <row r="512" spans="2:5" x14ac:dyDescent="0.2">
      <c r="B512" s="25" t="s">
        <v>1186</v>
      </c>
      <c r="C512" s="25">
        <v>526849</v>
      </c>
      <c r="D512" s="25" t="s">
        <v>1187</v>
      </c>
      <c r="E512" s="25" t="s">
        <v>497</v>
      </c>
    </row>
    <row r="513" spans="2:5" x14ac:dyDescent="0.2">
      <c r="B513" s="25" t="s">
        <v>1188</v>
      </c>
      <c r="C513" s="25">
        <v>509053</v>
      </c>
      <c r="D513" s="25" t="s">
        <v>383</v>
      </c>
      <c r="E513" s="25" t="s">
        <v>804</v>
      </c>
    </row>
    <row r="514" spans="2:5" x14ac:dyDescent="0.2">
      <c r="B514" s="25" t="s">
        <v>1189</v>
      </c>
      <c r="C514" s="25">
        <v>500039</v>
      </c>
      <c r="D514" s="25" t="s">
        <v>1190</v>
      </c>
      <c r="E514" s="25" t="s">
        <v>738</v>
      </c>
    </row>
    <row r="515" spans="2:5" x14ac:dyDescent="0.2">
      <c r="B515" s="25" t="s">
        <v>1191</v>
      </c>
      <c r="C515" s="25">
        <v>541153</v>
      </c>
      <c r="D515" s="25" t="s">
        <v>1192</v>
      </c>
      <c r="E515" s="25" t="s">
        <v>701</v>
      </c>
    </row>
    <row r="516" spans="2:5" x14ac:dyDescent="0.2">
      <c r="B516" s="25" t="s">
        <v>1193</v>
      </c>
      <c r="C516" s="25">
        <v>532946</v>
      </c>
      <c r="D516" s="25" t="s">
        <v>1194</v>
      </c>
      <c r="E516" s="25" t="s">
        <v>497</v>
      </c>
    </row>
    <row r="517" spans="2:5" x14ac:dyDescent="0.2">
      <c r="B517" s="25" t="s">
        <v>1195</v>
      </c>
      <c r="C517" s="25">
        <v>539120</v>
      </c>
      <c r="D517" s="25" t="s">
        <v>383</v>
      </c>
      <c r="E517" s="25" t="s">
        <v>620</v>
      </c>
    </row>
    <row r="518" spans="2:5" x14ac:dyDescent="0.2">
      <c r="B518" s="25" t="s">
        <v>1196</v>
      </c>
      <c r="C518" s="25">
        <v>532134</v>
      </c>
      <c r="D518" s="25" t="s">
        <v>1197</v>
      </c>
      <c r="E518" s="25" t="s">
        <v>701</v>
      </c>
    </row>
    <row r="519" spans="2:5" x14ac:dyDescent="0.2">
      <c r="B519" s="25" t="s">
        <v>1198</v>
      </c>
      <c r="C519" s="25">
        <v>532149</v>
      </c>
      <c r="D519" s="25" t="s">
        <v>1199</v>
      </c>
      <c r="E519" s="25" t="s">
        <v>701</v>
      </c>
    </row>
    <row r="520" spans="2:5" x14ac:dyDescent="0.2">
      <c r="B520" s="25" t="s">
        <v>1200</v>
      </c>
      <c r="C520" s="25">
        <v>532525</v>
      </c>
      <c r="D520" s="25" t="s">
        <v>1201</v>
      </c>
      <c r="E520" s="25" t="s">
        <v>701</v>
      </c>
    </row>
    <row r="521" spans="2:5" x14ac:dyDescent="0.2">
      <c r="B521" s="25" t="s">
        <v>1202</v>
      </c>
      <c r="C521" s="25" t="s">
        <v>383</v>
      </c>
      <c r="D521" s="25" t="s">
        <v>1203</v>
      </c>
      <c r="E521" s="25" t="s">
        <v>394</v>
      </c>
    </row>
    <row r="522" spans="2:5" x14ac:dyDescent="0.2">
      <c r="B522" s="25" t="s">
        <v>1204</v>
      </c>
      <c r="C522" s="25">
        <v>532674</v>
      </c>
      <c r="D522" s="25" t="s">
        <v>1205</v>
      </c>
      <c r="E522" s="25" t="s">
        <v>398</v>
      </c>
    </row>
    <row r="523" spans="2:5" x14ac:dyDescent="0.2">
      <c r="B523" s="25" t="s">
        <v>1206</v>
      </c>
      <c r="C523" s="25">
        <v>500041</v>
      </c>
      <c r="D523" s="25" t="s">
        <v>1207</v>
      </c>
      <c r="E523" s="25" t="s">
        <v>1082</v>
      </c>
    </row>
    <row r="524" spans="2:5" x14ac:dyDescent="0.2">
      <c r="B524" s="25" t="s">
        <v>1208</v>
      </c>
      <c r="C524" s="25" t="s">
        <v>383</v>
      </c>
      <c r="D524" s="25" t="s">
        <v>1209</v>
      </c>
      <c r="E524" s="25" t="s">
        <v>394</v>
      </c>
    </row>
    <row r="525" spans="2:5" x14ac:dyDescent="0.2">
      <c r="B525" s="25" t="s">
        <v>1210</v>
      </c>
      <c r="C525" s="25">
        <v>538546</v>
      </c>
      <c r="D525" s="25" t="s">
        <v>383</v>
      </c>
      <c r="E525" s="25" t="s">
        <v>706</v>
      </c>
    </row>
    <row r="526" spans="2:5" x14ac:dyDescent="0.2">
      <c r="B526" s="25" t="s">
        <v>1211</v>
      </c>
      <c r="C526" s="25">
        <v>519353</v>
      </c>
      <c r="D526" s="25" t="s">
        <v>383</v>
      </c>
      <c r="E526" s="25" t="s">
        <v>790</v>
      </c>
    </row>
    <row r="527" spans="2:5" x14ac:dyDescent="0.2">
      <c r="B527" s="25" t="s">
        <v>1212</v>
      </c>
      <c r="C527" s="25">
        <v>503722</v>
      </c>
      <c r="D527" s="25" t="s">
        <v>1213</v>
      </c>
      <c r="E527" s="25" t="s">
        <v>398</v>
      </c>
    </row>
    <row r="528" spans="2:5" x14ac:dyDescent="0.2">
      <c r="B528" s="25" t="s">
        <v>1214</v>
      </c>
      <c r="C528" s="25">
        <v>532916</v>
      </c>
      <c r="D528" s="25" t="s">
        <v>1215</v>
      </c>
      <c r="E528" s="25" t="s">
        <v>396</v>
      </c>
    </row>
    <row r="529" spans="2:5" x14ac:dyDescent="0.2">
      <c r="B529" s="25" t="s">
        <v>1216</v>
      </c>
      <c r="C529" s="25">
        <v>513502</v>
      </c>
      <c r="D529" s="25" t="s">
        <v>383</v>
      </c>
      <c r="E529" s="25" t="s">
        <v>457</v>
      </c>
    </row>
    <row r="530" spans="2:5" x14ac:dyDescent="0.2">
      <c r="B530" s="25" t="s">
        <v>1217</v>
      </c>
      <c r="C530" s="25">
        <v>532336</v>
      </c>
      <c r="D530" s="25" t="s">
        <v>383</v>
      </c>
      <c r="E530" s="25" t="s">
        <v>476</v>
      </c>
    </row>
    <row r="531" spans="2:5" x14ac:dyDescent="0.2">
      <c r="B531" s="25" t="s">
        <v>1218</v>
      </c>
      <c r="C531" s="25">
        <v>532694</v>
      </c>
      <c r="D531" s="25" t="s">
        <v>1219</v>
      </c>
      <c r="E531" s="25" t="s">
        <v>804</v>
      </c>
    </row>
    <row r="532" spans="2:5" x14ac:dyDescent="0.2">
      <c r="B532" s="25" t="s">
        <v>1220</v>
      </c>
      <c r="C532" s="25">
        <v>532694</v>
      </c>
      <c r="D532" s="25" t="s">
        <v>1219</v>
      </c>
      <c r="E532" s="25" t="s">
        <v>804</v>
      </c>
    </row>
    <row r="533" spans="2:5" x14ac:dyDescent="0.2">
      <c r="B533" s="25" t="s">
        <v>1221</v>
      </c>
      <c r="C533" s="25">
        <v>524687</v>
      </c>
      <c r="D533" s="25" t="s">
        <v>383</v>
      </c>
      <c r="E533" s="25" t="s">
        <v>891</v>
      </c>
    </row>
    <row r="534" spans="2:5" x14ac:dyDescent="0.2">
      <c r="B534" s="25" t="s">
        <v>1222</v>
      </c>
      <c r="C534" s="25">
        <v>524687</v>
      </c>
      <c r="D534" s="25" t="s">
        <v>383</v>
      </c>
      <c r="E534" s="25" t="s">
        <v>891</v>
      </c>
    </row>
    <row r="535" spans="2:5" x14ac:dyDescent="0.2">
      <c r="B535" s="25" t="s">
        <v>1223</v>
      </c>
      <c r="C535" s="25">
        <v>500042</v>
      </c>
      <c r="D535" s="25" t="s">
        <v>1224</v>
      </c>
      <c r="E535" s="25" t="s">
        <v>543</v>
      </c>
    </row>
    <row r="536" spans="2:5" x14ac:dyDescent="0.2">
      <c r="B536" s="25" t="s">
        <v>1225</v>
      </c>
      <c r="C536" s="25">
        <v>500042</v>
      </c>
      <c r="D536" s="25" t="s">
        <v>1224</v>
      </c>
      <c r="E536" s="25" t="s">
        <v>543</v>
      </c>
    </row>
    <row r="537" spans="2:5" x14ac:dyDescent="0.2">
      <c r="B537" s="25" t="s">
        <v>1226</v>
      </c>
      <c r="C537" s="25">
        <v>500043</v>
      </c>
      <c r="D537" s="25" t="s">
        <v>1227</v>
      </c>
      <c r="E537" s="25" t="s">
        <v>809</v>
      </c>
    </row>
    <row r="538" spans="2:5" x14ac:dyDescent="0.2">
      <c r="B538" s="25" t="s">
        <v>1228</v>
      </c>
      <c r="C538" s="25">
        <v>500043</v>
      </c>
      <c r="D538" s="25" t="s">
        <v>1229</v>
      </c>
      <c r="E538" s="25" t="s">
        <v>809</v>
      </c>
    </row>
    <row r="539" spans="2:5" x14ac:dyDescent="0.2">
      <c r="B539" s="25" t="s">
        <v>1230</v>
      </c>
      <c r="C539" s="25">
        <v>522004</v>
      </c>
      <c r="D539" s="25" t="s">
        <v>383</v>
      </c>
      <c r="E539" s="25" t="s">
        <v>391</v>
      </c>
    </row>
    <row r="540" spans="2:5" x14ac:dyDescent="0.2">
      <c r="B540" s="25" t="s">
        <v>1231</v>
      </c>
      <c r="C540" s="25">
        <v>506285</v>
      </c>
      <c r="D540" s="25" t="s">
        <v>1232</v>
      </c>
      <c r="E540" s="25" t="s">
        <v>527</v>
      </c>
    </row>
    <row r="541" spans="2:5" x14ac:dyDescent="0.2">
      <c r="B541" s="25" t="s">
        <v>1233</v>
      </c>
      <c r="C541" s="25">
        <v>539946</v>
      </c>
      <c r="D541" s="25" t="s">
        <v>383</v>
      </c>
      <c r="E541" s="25" t="s">
        <v>400</v>
      </c>
    </row>
    <row r="542" spans="2:5" x14ac:dyDescent="0.2">
      <c r="B542" s="25" t="s">
        <v>1234</v>
      </c>
      <c r="C542" s="25">
        <v>517246</v>
      </c>
      <c r="D542" s="25" t="s">
        <v>383</v>
      </c>
      <c r="E542" s="25" t="s">
        <v>925</v>
      </c>
    </row>
    <row r="543" spans="2:5" x14ac:dyDescent="0.2">
      <c r="B543" s="25" t="s">
        <v>1235</v>
      </c>
      <c r="C543" s="25">
        <v>517246</v>
      </c>
      <c r="D543" s="25" t="s">
        <v>383</v>
      </c>
      <c r="E543" s="25" t="s">
        <v>925</v>
      </c>
    </row>
    <row r="544" spans="2:5" x14ac:dyDescent="0.2">
      <c r="B544" s="25" t="s">
        <v>1236</v>
      </c>
      <c r="C544" s="25">
        <v>539621</v>
      </c>
      <c r="D544" s="25" t="s">
        <v>383</v>
      </c>
      <c r="E544" s="25" t="s">
        <v>400</v>
      </c>
    </row>
    <row r="545" spans="2:5" x14ac:dyDescent="0.2">
      <c r="B545" s="25" t="s">
        <v>1237</v>
      </c>
      <c r="C545" s="25">
        <v>524332</v>
      </c>
      <c r="D545" s="25" t="s">
        <v>383</v>
      </c>
      <c r="E545" s="25" t="s">
        <v>632</v>
      </c>
    </row>
    <row r="546" spans="2:5" x14ac:dyDescent="0.2">
      <c r="B546" s="25" t="s">
        <v>1238</v>
      </c>
      <c r="C546" s="25">
        <v>542057</v>
      </c>
      <c r="D546" s="25" t="s">
        <v>383</v>
      </c>
      <c r="E546" s="25" t="s">
        <v>781</v>
      </c>
    </row>
    <row r="547" spans="2:5" x14ac:dyDescent="0.2">
      <c r="B547" s="25" t="s">
        <v>1239</v>
      </c>
      <c r="C547" s="25">
        <v>524828</v>
      </c>
      <c r="D547" s="25" t="s">
        <v>383</v>
      </c>
      <c r="E547" s="25" t="s">
        <v>421</v>
      </c>
    </row>
    <row r="548" spans="2:5" x14ac:dyDescent="0.2">
      <c r="B548" s="25" t="s">
        <v>1240</v>
      </c>
      <c r="C548" s="25">
        <v>539447</v>
      </c>
      <c r="D548" s="25" t="s">
        <v>1241</v>
      </c>
      <c r="E548" s="25" t="s">
        <v>578</v>
      </c>
    </row>
    <row r="549" spans="2:5" x14ac:dyDescent="0.2">
      <c r="B549" s="25" t="s">
        <v>1242</v>
      </c>
      <c r="C549" s="25">
        <v>533270</v>
      </c>
      <c r="D549" s="25" t="s">
        <v>1243</v>
      </c>
      <c r="E549" s="25" t="s">
        <v>706</v>
      </c>
    </row>
    <row r="550" spans="2:5" x14ac:dyDescent="0.2">
      <c r="B550" s="25" t="s">
        <v>1244</v>
      </c>
      <c r="C550" s="25">
        <v>539546</v>
      </c>
      <c r="D550" s="25" t="s">
        <v>383</v>
      </c>
      <c r="E550" s="25" t="s">
        <v>405</v>
      </c>
    </row>
    <row r="551" spans="2:5" x14ac:dyDescent="0.2">
      <c r="B551" s="25" t="s">
        <v>1245</v>
      </c>
      <c r="C551" s="25">
        <v>539018</v>
      </c>
      <c r="D551" s="25" t="s">
        <v>383</v>
      </c>
      <c r="E551" s="25" t="s">
        <v>415</v>
      </c>
    </row>
    <row r="552" spans="2:5" x14ac:dyDescent="0.2">
      <c r="B552" s="25" t="s">
        <v>1246</v>
      </c>
      <c r="C552" s="25">
        <v>532645</v>
      </c>
      <c r="D552" s="25" t="s">
        <v>383</v>
      </c>
      <c r="E552" s="25" t="s">
        <v>405</v>
      </c>
    </row>
    <row r="553" spans="2:5" x14ac:dyDescent="0.2">
      <c r="B553" s="25" t="s">
        <v>1247</v>
      </c>
      <c r="C553" s="25">
        <v>539399</v>
      </c>
      <c r="D553" s="25" t="s">
        <v>383</v>
      </c>
      <c r="E553" s="25" t="s">
        <v>398</v>
      </c>
    </row>
    <row r="554" spans="2:5" x14ac:dyDescent="0.2">
      <c r="B554" s="25" t="s">
        <v>1248</v>
      </c>
      <c r="C554" s="25">
        <v>522650</v>
      </c>
      <c r="D554" s="25" t="s">
        <v>383</v>
      </c>
      <c r="E554" s="25" t="s">
        <v>568</v>
      </c>
    </row>
    <row r="555" spans="2:5" x14ac:dyDescent="0.2">
      <c r="B555" s="25" t="s">
        <v>1249</v>
      </c>
      <c r="C555" s="25">
        <v>500048</v>
      </c>
      <c r="D555" s="25" t="s">
        <v>1250</v>
      </c>
      <c r="E555" s="25" t="s">
        <v>461</v>
      </c>
    </row>
    <row r="556" spans="2:5" x14ac:dyDescent="0.2">
      <c r="B556" s="25" t="s">
        <v>1251</v>
      </c>
      <c r="C556" s="25">
        <v>541178</v>
      </c>
      <c r="D556" s="25" t="s">
        <v>383</v>
      </c>
      <c r="E556" s="25" t="s">
        <v>568</v>
      </c>
    </row>
    <row r="557" spans="2:5" x14ac:dyDescent="0.2">
      <c r="B557" s="25" t="s">
        <v>1252</v>
      </c>
      <c r="C557" s="25">
        <v>509438</v>
      </c>
      <c r="D557" s="25" t="s">
        <v>383</v>
      </c>
      <c r="E557" s="25" t="s">
        <v>584</v>
      </c>
    </row>
    <row r="558" spans="2:5" x14ac:dyDescent="0.2">
      <c r="B558" s="25" t="s">
        <v>1253</v>
      </c>
      <c r="C558" s="25">
        <v>533095</v>
      </c>
      <c r="D558" s="25" t="s">
        <v>383</v>
      </c>
      <c r="E558" s="25" t="s">
        <v>400</v>
      </c>
    </row>
    <row r="559" spans="2:5" x14ac:dyDescent="0.2">
      <c r="B559" s="25" t="s">
        <v>1254</v>
      </c>
      <c r="C559" s="25">
        <v>512404</v>
      </c>
      <c r="D559" s="25" t="s">
        <v>383</v>
      </c>
      <c r="E559" s="25" t="s">
        <v>415</v>
      </c>
    </row>
    <row r="560" spans="2:5" x14ac:dyDescent="0.2">
      <c r="B560" s="25" t="s">
        <v>1255</v>
      </c>
      <c r="C560" s="25">
        <v>532230</v>
      </c>
      <c r="D560" s="25" t="s">
        <v>383</v>
      </c>
      <c r="E560" s="25" t="s">
        <v>398</v>
      </c>
    </row>
    <row r="561" spans="2:5" x14ac:dyDescent="0.2">
      <c r="B561" s="25" t="s">
        <v>1256</v>
      </c>
      <c r="C561" s="25">
        <v>512195</v>
      </c>
      <c r="D561" s="25" t="s">
        <v>383</v>
      </c>
      <c r="E561" s="25" t="s">
        <v>804</v>
      </c>
    </row>
    <row r="562" spans="2:5" x14ac:dyDescent="0.2">
      <c r="B562" s="25" t="s">
        <v>1257</v>
      </c>
      <c r="C562" s="25">
        <v>509480</v>
      </c>
      <c r="D562" s="25" t="s">
        <v>1258</v>
      </c>
      <c r="E562" s="25" t="s">
        <v>660</v>
      </c>
    </row>
    <row r="563" spans="2:5" x14ac:dyDescent="0.2">
      <c r="B563" s="25" t="s">
        <v>1259</v>
      </c>
      <c r="C563" s="25">
        <v>531340</v>
      </c>
      <c r="D563" s="25" t="s">
        <v>383</v>
      </c>
      <c r="E563" s="25" t="s">
        <v>366</v>
      </c>
    </row>
    <row r="564" spans="2:5" x14ac:dyDescent="0.2">
      <c r="B564" s="25" t="s">
        <v>1260</v>
      </c>
      <c r="C564" s="25">
        <v>524606</v>
      </c>
      <c r="D564" s="25" t="s">
        <v>383</v>
      </c>
      <c r="E564" s="25" t="s">
        <v>421</v>
      </c>
    </row>
    <row r="565" spans="2:5" x14ac:dyDescent="0.2">
      <c r="B565" s="25" t="s">
        <v>1261</v>
      </c>
      <c r="C565" s="25">
        <v>531582</v>
      </c>
      <c r="D565" s="25" t="s">
        <v>383</v>
      </c>
      <c r="E565" s="25" t="s">
        <v>400</v>
      </c>
    </row>
    <row r="566" spans="2:5" x14ac:dyDescent="0.2">
      <c r="B566" s="25" t="s">
        <v>1262</v>
      </c>
      <c r="C566" s="25">
        <v>508664</v>
      </c>
      <c r="D566" s="25" t="s">
        <v>383</v>
      </c>
      <c r="E566" s="25" t="s">
        <v>584</v>
      </c>
    </row>
    <row r="567" spans="2:5" x14ac:dyDescent="0.2">
      <c r="B567" s="25" t="s">
        <v>1263</v>
      </c>
      <c r="C567" s="25" t="s">
        <v>383</v>
      </c>
      <c r="D567" s="25" t="s">
        <v>1264</v>
      </c>
      <c r="E567" s="25" t="s">
        <v>394</v>
      </c>
    </row>
    <row r="568" spans="2:5" x14ac:dyDescent="0.2">
      <c r="B568" s="25" t="s">
        <v>1265</v>
      </c>
      <c r="C568" s="25">
        <v>512477</v>
      </c>
      <c r="D568" s="25" t="s">
        <v>383</v>
      </c>
      <c r="E568" s="25" t="s">
        <v>398</v>
      </c>
    </row>
    <row r="569" spans="2:5" x14ac:dyDescent="0.2">
      <c r="B569" s="25" t="s">
        <v>1266</v>
      </c>
      <c r="C569" s="25">
        <v>512477</v>
      </c>
      <c r="D569" s="25" t="s">
        <v>383</v>
      </c>
      <c r="E569" s="25" t="s">
        <v>398</v>
      </c>
    </row>
    <row r="570" spans="2:5" x14ac:dyDescent="0.2">
      <c r="B570" s="25" t="s">
        <v>1267</v>
      </c>
      <c r="C570" s="25">
        <v>533303</v>
      </c>
      <c r="D570" s="25" t="s">
        <v>1268</v>
      </c>
      <c r="E570" s="25" t="s">
        <v>549</v>
      </c>
    </row>
    <row r="571" spans="2:5" x14ac:dyDescent="0.2">
      <c r="B571" s="25" t="s">
        <v>1269</v>
      </c>
      <c r="C571" s="25">
        <v>532430</v>
      </c>
      <c r="D571" s="25" t="s">
        <v>1270</v>
      </c>
      <c r="E571" s="25" t="s">
        <v>522</v>
      </c>
    </row>
    <row r="572" spans="2:5" x14ac:dyDescent="0.2">
      <c r="B572" s="25" t="s">
        <v>1271</v>
      </c>
      <c r="C572" s="25">
        <v>539662</v>
      </c>
      <c r="D572" s="25" t="s">
        <v>383</v>
      </c>
      <c r="E572" s="25" t="s">
        <v>400</v>
      </c>
    </row>
    <row r="573" spans="2:5" x14ac:dyDescent="0.2">
      <c r="B573" s="25" t="s">
        <v>1272</v>
      </c>
      <c r="C573" s="25">
        <v>511664</v>
      </c>
      <c r="D573" s="25" t="s">
        <v>383</v>
      </c>
      <c r="E573" s="25" t="s">
        <v>386</v>
      </c>
    </row>
    <row r="574" spans="2:5" x14ac:dyDescent="0.2">
      <c r="B574" s="25" t="s">
        <v>1273</v>
      </c>
      <c r="C574" s="25">
        <v>532930</v>
      </c>
      <c r="D574" s="25" t="s">
        <v>1274</v>
      </c>
      <c r="E574" s="25" t="s">
        <v>426</v>
      </c>
    </row>
    <row r="575" spans="2:5" x14ac:dyDescent="0.2">
      <c r="B575" s="25" t="s">
        <v>1275</v>
      </c>
      <c r="C575" s="25">
        <v>530803</v>
      </c>
      <c r="D575" s="25" t="s">
        <v>1276</v>
      </c>
      <c r="E575" s="25" t="s">
        <v>431</v>
      </c>
    </row>
    <row r="576" spans="2:5" x14ac:dyDescent="0.2">
      <c r="B576" s="25" t="s">
        <v>1277</v>
      </c>
      <c r="C576" s="25">
        <v>531719</v>
      </c>
      <c r="D576" s="25" t="s">
        <v>383</v>
      </c>
      <c r="E576" s="25" t="s">
        <v>527</v>
      </c>
    </row>
    <row r="577" spans="2:5" x14ac:dyDescent="0.2">
      <c r="B577" s="25" t="s">
        <v>1278</v>
      </c>
      <c r="C577" s="25">
        <v>504646</v>
      </c>
      <c r="D577" s="25" t="s">
        <v>383</v>
      </c>
      <c r="E577" s="25" t="s">
        <v>738</v>
      </c>
    </row>
    <row r="578" spans="2:5" x14ac:dyDescent="0.2">
      <c r="B578" s="25" t="s">
        <v>1279</v>
      </c>
      <c r="C578" s="25">
        <v>509449</v>
      </c>
      <c r="D578" s="25" t="s">
        <v>383</v>
      </c>
      <c r="E578" s="25" t="s">
        <v>431</v>
      </c>
    </row>
    <row r="579" spans="2:5" x14ac:dyDescent="0.2">
      <c r="B579" s="25" t="s">
        <v>1280</v>
      </c>
      <c r="C579" s="25">
        <v>512296</v>
      </c>
      <c r="D579" s="25" t="s">
        <v>1281</v>
      </c>
      <c r="E579" s="25" t="s">
        <v>457</v>
      </c>
    </row>
    <row r="580" spans="2:5" x14ac:dyDescent="0.2">
      <c r="B580" s="25" t="s">
        <v>1282</v>
      </c>
      <c r="C580" s="25">
        <v>512296</v>
      </c>
      <c r="D580" s="25" t="s">
        <v>1281</v>
      </c>
      <c r="E580" s="25" t="s">
        <v>457</v>
      </c>
    </row>
    <row r="581" spans="2:5" x14ac:dyDescent="0.2">
      <c r="B581" s="25" t="s">
        <v>1283</v>
      </c>
      <c r="C581" s="25">
        <v>540621</v>
      </c>
      <c r="D581" s="25" t="s">
        <v>1284</v>
      </c>
      <c r="E581" s="25" t="s">
        <v>469</v>
      </c>
    </row>
    <row r="582" spans="2:5" x14ac:dyDescent="0.2">
      <c r="B582" s="25" t="s">
        <v>1285</v>
      </c>
      <c r="C582" s="25">
        <v>540545</v>
      </c>
      <c r="D582" s="25" t="s">
        <v>383</v>
      </c>
      <c r="E582" s="25" t="s">
        <v>497</v>
      </c>
    </row>
    <row r="583" spans="2:5" x14ac:dyDescent="0.2">
      <c r="B583" s="25" t="s">
        <v>1286</v>
      </c>
      <c r="C583" s="25">
        <v>512608</v>
      </c>
      <c r="D583" s="25" t="s">
        <v>1287</v>
      </c>
      <c r="E583" s="25" t="s">
        <v>497</v>
      </c>
    </row>
    <row r="584" spans="2:5" x14ac:dyDescent="0.2">
      <c r="B584" s="25" t="s">
        <v>1288</v>
      </c>
      <c r="C584" s="25">
        <v>538576</v>
      </c>
      <c r="D584" s="25" t="s">
        <v>383</v>
      </c>
      <c r="E584" s="25" t="s">
        <v>469</v>
      </c>
    </row>
    <row r="585" spans="2:5" x14ac:dyDescent="0.2">
      <c r="B585" s="25" t="s">
        <v>1289</v>
      </c>
      <c r="C585" s="25">
        <v>500052</v>
      </c>
      <c r="D585" s="25" t="s">
        <v>1290</v>
      </c>
      <c r="E585" s="25" t="s">
        <v>543</v>
      </c>
    </row>
    <row r="586" spans="2:5" x14ac:dyDescent="0.2">
      <c r="B586" s="25" t="s">
        <v>1291</v>
      </c>
      <c r="C586" s="25">
        <v>531862</v>
      </c>
      <c r="D586" s="25" t="s">
        <v>383</v>
      </c>
      <c r="E586" s="25" t="s">
        <v>891</v>
      </c>
    </row>
    <row r="587" spans="2:5" x14ac:dyDescent="0.2">
      <c r="B587" s="25" t="s">
        <v>1292</v>
      </c>
      <c r="C587" s="25">
        <v>511501</v>
      </c>
      <c r="D587" s="25" t="s">
        <v>383</v>
      </c>
      <c r="E587" s="25" t="s">
        <v>366</v>
      </c>
    </row>
    <row r="588" spans="2:5" x14ac:dyDescent="0.2">
      <c r="B588" s="25" t="s">
        <v>1293</v>
      </c>
      <c r="C588" s="25">
        <v>503960</v>
      </c>
      <c r="D588" s="25" t="s">
        <v>1294</v>
      </c>
      <c r="E588" s="25" t="s">
        <v>681</v>
      </c>
    </row>
    <row r="589" spans="2:5" x14ac:dyDescent="0.2">
      <c r="B589" s="25" t="s">
        <v>1295</v>
      </c>
      <c r="C589" s="25">
        <v>541143</v>
      </c>
      <c r="D589" s="25" t="s">
        <v>1296</v>
      </c>
      <c r="E589" s="25" t="s">
        <v>856</v>
      </c>
    </row>
    <row r="590" spans="2:5" x14ac:dyDescent="0.2">
      <c r="B590" s="25" t="s">
        <v>1297</v>
      </c>
      <c r="C590" s="25">
        <v>500049</v>
      </c>
      <c r="D590" s="25" t="s">
        <v>1298</v>
      </c>
      <c r="E590" s="25" t="s">
        <v>856</v>
      </c>
    </row>
    <row r="591" spans="2:5" x14ac:dyDescent="0.2">
      <c r="B591" s="25" t="s">
        <v>1299</v>
      </c>
      <c r="C591" s="25">
        <v>533228</v>
      </c>
      <c r="D591" s="25" t="s">
        <v>1300</v>
      </c>
      <c r="E591" s="25" t="s">
        <v>400</v>
      </c>
    </row>
    <row r="592" spans="2:5" x14ac:dyDescent="0.2">
      <c r="B592" s="25" t="s">
        <v>1301</v>
      </c>
      <c r="C592" s="25">
        <v>500493</v>
      </c>
      <c r="D592" s="25" t="s">
        <v>1302</v>
      </c>
      <c r="E592" s="25" t="s">
        <v>1303</v>
      </c>
    </row>
    <row r="593" spans="2:5" x14ac:dyDescent="0.2">
      <c r="B593" s="25" t="s">
        <v>1304</v>
      </c>
      <c r="C593" s="25">
        <v>505688</v>
      </c>
      <c r="D593" s="25" t="s">
        <v>1305</v>
      </c>
      <c r="E593" s="25" t="s">
        <v>738</v>
      </c>
    </row>
    <row r="594" spans="2:5" x14ac:dyDescent="0.2">
      <c r="B594" s="25" t="s">
        <v>1306</v>
      </c>
      <c r="C594" s="25">
        <v>500103</v>
      </c>
      <c r="D594" s="25" t="s">
        <v>1307</v>
      </c>
      <c r="E594" s="25" t="s">
        <v>426</v>
      </c>
    </row>
    <row r="595" spans="2:5" x14ac:dyDescent="0.2">
      <c r="B595" s="25" t="s">
        <v>1308</v>
      </c>
      <c r="C595" s="25">
        <v>524663</v>
      </c>
      <c r="D595" s="25" t="s">
        <v>383</v>
      </c>
      <c r="E595" s="25" t="s">
        <v>421</v>
      </c>
    </row>
    <row r="596" spans="2:5" x14ac:dyDescent="0.2">
      <c r="B596" s="25" t="s">
        <v>1309</v>
      </c>
      <c r="C596" s="25">
        <v>541096</v>
      </c>
      <c r="D596" s="25" t="s">
        <v>383</v>
      </c>
      <c r="E596" s="25" t="s">
        <v>421</v>
      </c>
    </row>
    <row r="597" spans="2:5" x14ac:dyDescent="0.2">
      <c r="B597" s="25" t="s">
        <v>1310</v>
      </c>
      <c r="C597" s="25">
        <v>500547</v>
      </c>
      <c r="D597" s="25" t="s">
        <v>1311</v>
      </c>
      <c r="E597" s="25" t="s">
        <v>1312</v>
      </c>
    </row>
    <row r="598" spans="2:5" x14ac:dyDescent="0.2">
      <c r="B598" s="25" t="s">
        <v>1313</v>
      </c>
      <c r="C598" s="25">
        <v>590021</v>
      </c>
      <c r="D598" s="25" t="s">
        <v>1314</v>
      </c>
      <c r="E598" s="25" t="s">
        <v>527</v>
      </c>
    </row>
    <row r="599" spans="2:5" x14ac:dyDescent="0.2">
      <c r="B599" s="25" t="s">
        <v>1315</v>
      </c>
      <c r="C599" s="25">
        <v>540700</v>
      </c>
      <c r="D599" s="25" t="s">
        <v>1316</v>
      </c>
      <c r="E599" s="25" t="s">
        <v>978</v>
      </c>
    </row>
    <row r="600" spans="2:5" x14ac:dyDescent="0.2">
      <c r="B600" s="25" t="s">
        <v>1317</v>
      </c>
      <c r="C600" s="25">
        <v>523229</v>
      </c>
      <c r="D600" s="25" t="s">
        <v>383</v>
      </c>
      <c r="E600" s="25" t="s">
        <v>738</v>
      </c>
    </row>
    <row r="601" spans="2:5" x14ac:dyDescent="0.2">
      <c r="B601" s="25" t="s">
        <v>1318</v>
      </c>
      <c r="C601" s="25">
        <v>531029</v>
      </c>
      <c r="D601" s="25" t="s">
        <v>383</v>
      </c>
      <c r="E601" s="25" t="s">
        <v>405</v>
      </c>
    </row>
    <row r="602" spans="2:5" x14ac:dyDescent="0.2">
      <c r="B602" s="25" t="s">
        <v>1319</v>
      </c>
      <c r="C602" s="25">
        <v>539799</v>
      </c>
      <c r="D602" s="25" t="s">
        <v>1320</v>
      </c>
      <c r="E602" s="25" t="s">
        <v>706</v>
      </c>
    </row>
    <row r="603" spans="2:5" x14ac:dyDescent="0.2">
      <c r="B603" s="25" t="s">
        <v>1321</v>
      </c>
      <c r="C603" s="25">
        <v>532609</v>
      </c>
      <c r="D603" s="25" t="s">
        <v>1322</v>
      </c>
      <c r="E603" s="25" t="s">
        <v>461</v>
      </c>
    </row>
    <row r="604" spans="2:5" x14ac:dyDescent="0.2">
      <c r="B604" s="25" t="s">
        <v>1323</v>
      </c>
      <c r="C604" s="25">
        <v>533499</v>
      </c>
      <c r="D604" s="25" t="s">
        <v>1324</v>
      </c>
      <c r="E604" s="25" t="s">
        <v>369</v>
      </c>
    </row>
    <row r="605" spans="2:5" x14ac:dyDescent="0.2">
      <c r="B605" s="25" t="s">
        <v>1325</v>
      </c>
      <c r="C605" s="25">
        <v>532454</v>
      </c>
      <c r="D605" s="25" t="s">
        <v>1326</v>
      </c>
      <c r="E605" s="25" t="s">
        <v>1327</v>
      </c>
    </row>
    <row r="606" spans="2:5" x14ac:dyDescent="0.2">
      <c r="B606" s="25" t="s">
        <v>1328</v>
      </c>
      <c r="C606" s="25">
        <v>534816</v>
      </c>
      <c r="D606" s="25" t="s">
        <v>1329</v>
      </c>
      <c r="E606" s="25" t="s">
        <v>1330</v>
      </c>
    </row>
    <row r="607" spans="2:5" x14ac:dyDescent="0.2">
      <c r="B607" s="25" t="s">
        <v>1331</v>
      </c>
      <c r="C607" s="25">
        <v>526666</v>
      </c>
      <c r="D607" s="25" t="s">
        <v>1332</v>
      </c>
      <c r="E607" s="25" t="s">
        <v>497</v>
      </c>
    </row>
    <row r="608" spans="2:5" x14ac:dyDescent="0.2">
      <c r="B608" s="25" t="s">
        <v>1333</v>
      </c>
      <c r="C608" s="25">
        <v>524534</v>
      </c>
      <c r="D608" s="25" t="s">
        <v>383</v>
      </c>
      <c r="E608" s="25" t="s">
        <v>527</v>
      </c>
    </row>
    <row r="609" spans="2:5" x14ac:dyDescent="0.2">
      <c r="B609" s="25" t="s">
        <v>1334</v>
      </c>
      <c r="C609" s="25">
        <v>540956</v>
      </c>
      <c r="D609" s="25" t="s">
        <v>383</v>
      </c>
      <c r="E609" s="25" t="s">
        <v>384</v>
      </c>
    </row>
    <row r="610" spans="2:5" x14ac:dyDescent="0.2">
      <c r="B610" s="25" t="s">
        <v>1335</v>
      </c>
      <c r="C610" s="25">
        <v>540956</v>
      </c>
      <c r="D610" s="25" t="s">
        <v>383</v>
      </c>
      <c r="E610" s="25" t="s">
        <v>384</v>
      </c>
    </row>
    <row r="611" spans="2:5" x14ac:dyDescent="0.2">
      <c r="B611" s="25" t="s">
        <v>1336</v>
      </c>
      <c r="C611" s="25">
        <v>514272</v>
      </c>
      <c r="D611" s="25" t="s">
        <v>383</v>
      </c>
      <c r="E611" s="25" t="s">
        <v>398</v>
      </c>
    </row>
    <row r="612" spans="2:5" x14ac:dyDescent="0.2">
      <c r="B612" s="25" t="s">
        <v>1337</v>
      </c>
      <c r="C612" s="25">
        <v>533108</v>
      </c>
      <c r="D612" s="25" t="s">
        <v>383</v>
      </c>
      <c r="E612" s="25" t="s">
        <v>398</v>
      </c>
    </row>
    <row r="613" spans="2:5" x14ac:dyDescent="0.2">
      <c r="B613" s="25" t="s">
        <v>1338</v>
      </c>
      <c r="C613" s="25">
        <v>506027</v>
      </c>
      <c r="D613" s="25" t="s">
        <v>383</v>
      </c>
      <c r="E613" s="25" t="s">
        <v>688</v>
      </c>
    </row>
    <row r="614" spans="2:5" x14ac:dyDescent="0.2">
      <c r="B614" s="25" t="s">
        <v>1339</v>
      </c>
      <c r="C614" s="25">
        <v>500055</v>
      </c>
      <c r="D614" s="25" t="s">
        <v>1340</v>
      </c>
      <c r="E614" s="25" t="s">
        <v>415</v>
      </c>
    </row>
    <row r="615" spans="2:5" x14ac:dyDescent="0.2">
      <c r="B615" s="25" t="s">
        <v>1341</v>
      </c>
      <c r="C615" s="25">
        <v>540061</v>
      </c>
      <c r="D615" s="25" t="s">
        <v>1342</v>
      </c>
      <c r="E615" s="25" t="s">
        <v>396</v>
      </c>
    </row>
    <row r="616" spans="2:5" x14ac:dyDescent="0.2">
      <c r="B616" s="25" t="s">
        <v>1343</v>
      </c>
      <c r="C616" s="25">
        <v>500058</v>
      </c>
      <c r="D616" s="25" t="s">
        <v>383</v>
      </c>
      <c r="E616" s="25" t="s">
        <v>415</v>
      </c>
    </row>
    <row r="617" spans="2:5" x14ac:dyDescent="0.2">
      <c r="B617" s="25" t="s">
        <v>1344</v>
      </c>
      <c r="C617" s="25">
        <v>524723</v>
      </c>
      <c r="D617" s="25" t="s">
        <v>383</v>
      </c>
      <c r="E617" s="25" t="s">
        <v>405</v>
      </c>
    </row>
    <row r="618" spans="2:5" x14ac:dyDescent="0.2">
      <c r="B618" s="25" t="s">
        <v>1345</v>
      </c>
      <c r="C618" s="25">
        <v>533321</v>
      </c>
      <c r="D618" s="25" t="s">
        <v>1346</v>
      </c>
      <c r="E618" s="25" t="s">
        <v>681</v>
      </c>
    </row>
    <row r="619" spans="2:5" x14ac:dyDescent="0.2">
      <c r="B619" s="25" t="s">
        <v>1347</v>
      </c>
      <c r="C619" s="25">
        <v>526853</v>
      </c>
      <c r="D619" s="25" t="s">
        <v>383</v>
      </c>
      <c r="E619" s="25" t="s">
        <v>1348</v>
      </c>
    </row>
    <row r="620" spans="2:5" x14ac:dyDescent="0.2">
      <c r="B620" s="25" t="s">
        <v>1349</v>
      </c>
      <c r="C620" s="25">
        <v>505681</v>
      </c>
      <c r="D620" s="25" t="s">
        <v>383</v>
      </c>
      <c r="E620" s="25" t="s">
        <v>738</v>
      </c>
    </row>
    <row r="621" spans="2:5" x14ac:dyDescent="0.2">
      <c r="B621" s="25" t="s">
        <v>1350</v>
      </c>
      <c r="C621" s="25">
        <v>500059</v>
      </c>
      <c r="D621" s="25" t="s">
        <v>1351</v>
      </c>
      <c r="E621" s="25" t="s">
        <v>549</v>
      </c>
    </row>
    <row r="622" spans="2:5" x14ac:dyDescent="0.2">
      <c r="B622" s="25" t="s">
        <v>1352</v>
      </c>
      <c r="C622" s="25">
        <v>523054</v>
      </c>
      <c r="D622" s="25" t="s">
        <v>383</v>
      </c>
      <c r="E622" s="25" t="s">
        <v>398</v>
      </c>
    </row>
    <row r="623" spans="2:5" x14ac:dyDescent="0.2">
      <c r="B623" s="25" t="s">
        <v>1353</v>
      </c>
      <c r="C623" s="25">
        <v>540148</v>
      </c>
      <c r="D623" s="25" t="s">
        <v>383</v>
      </c>
      <c r="E623" s="25" t="s">
        <v>497</v>
      </c>
    </row>
    <row r="624" spans="2:5" x14ac:dyDescent="0.2">
      <c r="B624" s="25" t="s">
        <v>1354</v>
      </c>
      <c r="C624" s="25">
        <v>514215</v>
      </c>
      <c r="D624" s="25" t="s">
        <v>383</v>
      </c>
      <c r="E624" s="25" t="s">
        <v>398</v>
      </c>
    </row>
    <row r="625" spans="2:5" x14ac:dyDescent="0.2">
      <c r="B625" s="25" t="s">
        <v>1355</v>
      </c>
      <c r="C625" s="25">
        <v>535620</v>
      </c>
      <c r="D625" s="25" t="s">
        <v>383</v>
      </c>
      <c r="E625" s="25" t="s">
        <v>405</v>
      </c>
    </row>
    <row r="626" spans="2:5" x14ac:dyDescent="0.2">
      <c r="B626" s="25" t="s">
        <v>1356</v>
      </c>
      <c r="C626" s="25">
        <v>534535</v>
      </c>
      <c r="D626" s="25" t="s">
        <v>383</v>
      </c>
      <c r="E626" s="25" t="s">
        <v>377</v>
      </c>
    </row>
    <row r="627" spans="2:5" x14ac:dyDescent="0.2">
      <c r="B627" s="25" t="s">
        <v>1357</v>
      </c>
      <c r="C627" s="25">
        <v>532523</v>
      </c>
      <c r="D627" s="25" t="s">
        <v>1358</v>
      </c>
      <c r="E627" s="25" t="s">
        <v>721</v>
      </c>
    </row>
    <row r="628" spans="2:5" x14ac:dyDescent="0.2">
      <c r="B628" s="25" t="s">
        <v>1359</v>
      </c>
      <c r="C628" s="25">
        <v>524396</v>
      </c>
      <c r="D628" s="25" t="s">
        <v>1360</v>
      </c>
      <c r="E628" s="25" t="s">
        <v>421</v>
      </c>
    </row>
    <row r="629" spans="2:5" x14ac:dyDescent="0.2">
      <c r="B629" s="25" t="s">
        <v>1361</v>
      </c>
      <c r="C629" s="25">
        <v>532330</v>
      </c>
      <c r="D629" s="25" t="s">
        <v>383</v>
      </c>
      <c r="E629" s="25" t="s">
        <v>503</v>
      </c>
    </row>
    <row r="630" spans="2:5" x14ac:dyDescent="0.2">
      <c r="B630" s="25" t="s">
        <v>1362</v>
      </c>
      <c r="C630" s="25">
        <v>538364</v>
      </c>
      <c r="D630" s="25" t="s">
        <v>383</v>
      </c>
      <c r="E630" s="25" t="s">
        <v>398</v>
      </c>
    </row>
    <row r="631" spans="2:5" x14ac:dyDescent="0.2">
      <c r="B631" s="25" t="s">
        <v>1363</v>
      </c>
      <c r="C631" s="25">
        <v>500060</v>
      </c>
      <c r="D631" s="25" t="s">
        <v>1364</v>
      </c>
      <c r="E631" s="25" t="s">
        <v>681</v>
      </c>
    </row>
    <row r="632" spans="2:5" x14ac:dyDescent="0.2">
      <c r="B632" s="25" t="s">
        <v>1365</v>
      </c>
      <c r="C632" s="25">
        <v>500335</v>
      </c>
      <c r="D632" s="25" t="s">
        <v>1366</v>
      </c>
      <c r="E632" s="25" t="s">
        <v>396</v>
      </c>
    </row>
    <row r="633" spans="2:5" x14ac:dyDescent="0.2">
      <c r="B633" s="25" t="s">
        <v>1367</v>
      </c>
      <c r="C633" s="25">
        <v>533006</v>
      </c>
      <c r="D633" s="25" t="s">
        <v>383</v>
      </c>
      <c r="E633" s="25" t="s">
        <v>398</v>
      </c>
    </row>
    <row r="634" spans="2:5" x14ac:dyDescent="0.2">
      <c r="B634" s="25" t="s">
        <v>1368</v>
      </c>
      <c r="C634" s="25">
        <v>533006</v>
      </c>
      <c r="D634" s="25" t="s">
        <v>383</v>
      </c>
      <c r="E634" s="25" t="s">
        <v>398</v>
      </c>
    </row>
    <row r="635" spans="2:5" x14ac:dyDescent="0.2">
      <c r="B635" s="25" t="s">
        <v>1369</v>
      </c>
      <c r="C635" s="25">
        <v>522105</v>
      </c>
      <c r="D635" s="25" t="s">
        <v>383</v>
      </c>
      <c r="E635" s="25" t="s">
        <v>391</v>
      </c>
    </row>
    <row r="636" spans="2:5" x14ac:dyDescent="0.2">
      <c r="B636" s="25" t="s">
        <v>1370</v>
      </c>
      <c r="C636" s="25">
        <v>533408</v>
      </c>
      <c r="D636" s="25" t="s">
        <v>1371</v>
      </c>
      <c r="E636" s="25" t="s">
        <v>366</v>
      </c>
    </row>
    <row r="637" spans="2:5" x14ac:dyDescent="0.2">
      <c r="B637" s="25" t="s">
        <v>1372</v>
      </c>
      <c r="C637" s="25" t="s">
        <v>383</v>
      </c>
      <c r="D637" s="25" t="s">
        <v>1373</v>
      </c>
      <c r="E637" s="25" t="s">
        <v>369</v>
      </c>
    </row>
    <row r="638" spans="2:5" x14ac:dyDescent="0.2">
      <c r="B638" s="25" t="s">
        <v>1374</v>
      </c>
      <c r="C638" s="25">
        <v>539043</v>
      </c>
      <c r="D638" s="25" t="s">
        <v>1375</v>
      </c>
      <c r="E638" s="25" t="s">
        <v>578</v>
      </c>
    </row>
    <row r="639" spans="2:5" x14ac:dyDescent="0.2">
      <c r="B639" s="25" t="s">
        <v>1376</v>
      </c>
      <c r="C639" s="25">
        <v>514183</v>
      </c>
      <c r="D639" s="25" t="s">
        <v>383</v>
      </c>
      <c r="E639" s="25" t="s">
        <v>543</v>
      </c>
    </row>
    <row r="640" spans="2:5" x14ac:dyDescent="0.2">
      <c r="B640" s="25" t="s">
        <v>1377</v>
      </c>
      <c r="C640" s="25">
        <v>532290</v>
      </c>
      <c r="D640" s="25" t="s">
        <v>1378</v>
      </c>
      <c r="E640" s="25" t="s">
        <v>366</v>
      </c>
    </row>
    <row r="641" spans="2:5" x14ac:dyDescent="0.2">
      <c r="B641" s="25" t="s">
        <v>1379</v>
      </c>
      <c r="C641" s="25">
        <v>506197</v>
      </c>
      <c r="D641" s="25" t="s">
        <v>1380</v>
      </c>
      <c r="E641" s="25" t="s">
        <v>421</v>
      </c>
    </row>
    <row r="642" spans="2:5" x14ac:dyDescent="0.2">
      <c r="B642" s="25" t="s">
        <v>1381</v>
      </c>
      <c r="C642" s="25">
        <v>526225</v>
      </c>
      <c r="D642" s="25" t="s">
        <v>383</v>
      </c>
      <c r="E642" s="25" t="s">
        <v>503</v>
      </c>
    </row>
    <row r="643" spans="2:5" x14ac:dyDescent="0.2">
      <c r="B643" s="25" t="s">
        <v>1382</v>
      </c>
      <c r="C643" s="25">
        <v>513422</v>
      </c>
      <c r="D643" s="25" t="s">
        <v>383</v>
      </c>
      <c r="E643" s="25" t="s">
        <v>415</v>
      </c>
    </row>
    <row r="644" spans="2:5" x14ac:dyDescent="0.2">
      <c r="B644" s="25" t="s">
        <v>1383</v>
      </c>
      <c r="C644" s="25">
        <v>531175</v>
      </c>
      <c r="D644" s="25" t="s">
        <v>383</v>
      </c>
      <c r="E644" s="25" t="s">
        <v>476</v>
      </c>
    </row>
    <row r="645" spans="2:5" x14ac:dyDescent="0.2">
      <c r="B645" s="25" t="s">
        <v>1384</v>
      </c>
      <c r="C645" s="25">
        <v>540073</v>
      </c>
      <c r="D645" s="25" t="s">
        <v>1385</v>
      </c>
      <c r="E645" s="25" t="s">
        <v>1386</v>
      </c>
    </row>
    <row r="646" spans="2:5" x14ac:dyDescent="0.2">
      <c r="B646" s="25" t="s">
        <v>1387</v>
      </c>
      <c r="C646" s="25">
        <v>502761</v>
      </c>
      <c r="D646" s="25" t="s">
        <v>383</v>
      </c>
      <c r="E646" s="25" t="s">
        <v>398</v>
      </c>
    </row>
    <row r="647" spans="2:5" x14ac:dyDescent="0.2">
      <c r="B647" s="25" t="s">
        <v>1388</v>
      </c>
      <c r="C647" s="25" t="s">
        <v>383</v>
      </c>
      <c r="D647" s="25" t="s">
        <v>1389</v>
      </c>
      <c r="E647" s="25" t="s">
        <v>474</v>
      </c>
    </row>
    <row r="648" spans="2:5" x14ac:dyDescent="0.2">
      <c r="B648" s="25" t="s">
        <v>1390</v>
      </c>
      <c r="C648" s="25">
        <v>502761</v>
      </c>
      <c r="D648" s="25" t="s">
        <v>383</v>
      </c>
      <c r="E648" s="25" t="s">
        <v>398</v>
      </c>
    </row>
    <row r="649" spans="2:5" x14ac:dyDescent="0.2">
      <c r="B649" s="25" t="s">
        <v>1391</v>
      </c>
      <c r="C649" s="25">
        <v>506981</v>
      </c>
      <c r="D649" s="25" t="s">
        <v>383</v>
      </c>
      <c r="E649" s="25" t="s">
        <v>398</v>
      </c>
    </row>
    <row r="650" spans="2:5" x14ac:dyDescent="0.2">
      <c r="B650" s="25" t="s">
        <v>1392</v>
      </c>
      <c r="C650" s="25">
        <v>508939</v>
      </c>
      <c r="D650" s="25" t="s">
        <v>383</v>
      </c>
      <c r="E650" s="25" t="s">
        <v>400</v>
      </c>
    </row>
    <row r="651" spans="2:5" x14ac:dyDescent="0.2">
      <c r="B651" s="25" t="s">
        <v>1393</v>
      </c>
      <c r="C651" s="25">
        <v>539607</v>
      </c>
      <c r="D651" s="25" t="s">
        <v>383</v>
      </c>
      <c r="E651" s="25" t="s">
        <v>476</v>
      </c>
    </row>
    <row r="652" spans="2:5" x14ac:dyDescent="0.2">
      <c r="B652" s="25" t="s">
        <v>1394</v>
      </c>
      <c r="C652" s="25">
        <v>531495</v>
      </c>
      <c r="D652" s="25" t="s">
        <v>1395</v>
      </c>
      <c r="E652" s="25" t="s">
        <v>584</v>
      </c>
    </row>
    <row r="653" spans="2:5" x14ac:dyDescent="0.2">
      <c r="B653" s="25" t="s">
        <v>1396</v>
      </c>
      <c r="C653" s="25">
        <v>526612</v>
      </c>
      <c r="D653" s="25" t="s">
        <v>1397</v>
      </c>
      <c r="E653" s="25" t="s">
        <v>704</v>
      </c>
    </row>
    <row r="654" spans="2:5" x14ac:dyDescent="0.2">
      <c r="B654" s="25" t="s">
        <v>1398</v>
      </c>
      <c r="C654" s="25">
        <v>514440</v>
      </c>
      <c r="D654" s="25" t="s">
        <v>383</v>
      </c>
      <c r="E654" s="25" t="s">
        <v>431</v>
      </c>
    </row>
    <row r="655" spans="2:5" x14ac:dyDescent="0.2">
      <c r="B655" s="25" t="s">
        <v>1399</v>
      </c>
      <c r="C655" s="25">
        <v>500067</v>
      </c>
      <c r="D655" s="25" t="s">
        <v>1400</v>
      </c>
      <c r="E655" s="25" t="s">
        <v>752</v>
      </c>
    </row>
    <row r="656" spans="2:5" x14ac:dyDescent="0.2">
      <c r="B656" s="25" t="s">
        <v>1401</v>
      </c>
      <c r="C656" s="25">
        <v>539637</v>
      </c>
      <c r="D656" s="25" t="s">
        <v>383</v>
      </c>
      <c r="E656" s="25" t="s">
        <v>366</v>
      </c>
    </row>
    <row r="657" spans="2:5" x14ac:dyDescent="0.2">
      <c r="B657" s="25" t="s">
        <v>1402</v>
      </c>
      <c r="C657" s="25">
        <v>531713</v>
      </c>
      <c r="D657" s="25" t="s">
        <v>383</v>
      </c>
      <c r="E657" s="25" t="s">
        <v>804</v>
      </c>
    </row>
    <row r="658" spans="2:5" x14ac:dyDescent="0.2">
      <c r="B658" s="25" t="s">
        <v>1403</v>
      </c>
      <c r="C658" s="25">
        <v>531420</v>
      </c>
      <c r="D658" s="25" t="s">
        <v>383</v>
      </c>
      <c r="E658" s="25" t="s">
        <v>386</v>
      </c>
    </row>
    <row r="659" spans="2:5" x14ac:dyDescent="0.2">
      <c r="B659" s="25" t="s">
        <v>1404</v>
      </c>
      <c r="C659" s="25">
        <v>542669</v>
      </c>
      <c r="D659" s="25" t="s">
        <v>1405</v>
      </c>
      <c r="E659" s="25" t="s">
        <v>501</v>
      </c>
    </row>
    <row r="660" spans="2:5" x14ac:dyDescent="0.2">
      <c r="B660" s="25" t="s">
        <v>1406</v>
      </c>
      <c r="C660" s="25">
        <v>500069</v>
      </c>
      <c r="D660" s="25" t="s">
        <v>383</v>
      </c>
      <c r="E660" s="25" t="s">
        <v>366</v>
      </c>
    </row>
    <row r="661" spans="2:5" x14ac:dyDescent="0.2">
      <c r="B661" s="25" t="s">
        <v>1407</v>
      </c>
      <c r="C661" s="25">
        <v>530809</v>
      </c>
      <c r="D661" s="25" t="s">
        <v>383</v>
      </c>
      <c r="E661" s="25" t="s">
        <v>713</v>
      </c>
    </row>
    <row r="662" spans="2:5" x14ac:dyDescent="0.2">
      <c r="B662" s="25" t="s">
        <v>1408</v>
      </c>
      <c r="C662" s="25">
        <v>524370</v>
      </c>
      <c r="D662" s="25" t="s">
        <v>1409</v>
      </c>
      <c r="E662" s="25" t="s">
        <v>543</v>
      </c>
    </row>
    <row r="663" spans="2:5" x14ac:dyDescent="0.2">
      <c r="B663" s="25" t="s">
        <v>1410</v>
      </c>
      <c r="C663" s="25">
        <v>539122</v>
      </c>
      <c r="D663" s="25" t="s">
        <v>383</v>
      </c>
      <c r="E663" s="25" t="s">
        <v>369</v>
      </c>
    </row>
    <row r="664" spans="2:5" x14ac:dyDescent="0.2">
      <c r="B664" s="25" t="s">
        <v>1411</v>
      </c>
      <c r="C664" s="25" t="s">
        <v>383</v>
      </c>
      <c r="D664" s="25" t="s">
        <v>1412</v>
      </c>
      <c r="E664" s="25" t="s">
        <v>394</v>
      </c>
    </row>
    <row r="665" spans="2:5" x14ac:dyDescent="0.2">
      <c r="B665" s="25" t="s">
        <v>1413</v>
      </c>
      <c r="C665" s="25">
        <v>501425</v>
      </c>
      <c r="D665" s="25" t="s">
        <v>1414</v>
      </c>
      <c r="E665" s="25" t="s">
        <v>790</v>
      </c>
    </row>
    <row r="666" spans="2:5" x14ac:dyDescent="0.2">
      <c r="B666" s="25" t="s">
        <v>1415</v>
      </c>
      <c r="C666" s="25">
        <v>501430</v>
      </c>
      <c r="D666" s="25" t="s">
        <v>383</v>
      </c>
      <c r="E666" s="25" t="s">
        <v>405</v>
      </c>
    </row>
    <row r="667" spans="2:5" x14ac:dyDescent="0.2">
      <c r="B667" s="25" t="s">
        <v>1416</v>
      </c>
      <c r="C667" s="25">
        <v>500020</v>
      </c>
      <c r="D667" s="25" t="s">
        <v>1417</v>
      </c>
      <c r="E667" s="25" t="s">
        <v>398</v>
      </c>
    </row>
    <row r="668" spans="2:5" x14ac:dyDescent="0.2">
      <c r="B668" s="25" t="s">
        <v>1418</v>
      </c>
      <c r="C668" s="25">
        <v>509470</v>
      </c>
      <c r="D668" s="25" t="s">
        <v>383</v>
      </c>
      <c r="E668" s="25" t="s">
        <v>1419</v>
      </c>
    </row>
    <row r="669" spans="2:5" x14ac:dyDescent="0.2">
      <c r="B669" s="25" t="s">
        <v>1420</v>
      </c>
      <c r="C669" s="25">
        <v>502216</v>
      </c>
      <c r="D669" s="25" t="s">
        <v>383</v>
      </c>
      <c r="E669" s="25" t="s">
        <v>469</v>
      </c>
    </row>
    <row r="670" spans="2:5" x14ac:dyDescent="0.2">
      <c r="B670" s="25" t="s">
        <v>1421</v>
      </c>
      <c r="C670" s="25">
        <v>532678</v>
      </c>
      <c r="D670" s="25" t="s">
        <v>1422</v>
      </c>
      <c r="E670" s="25" t="s">
        <v>398</v>
      </c>
    </row>
    <row r="671" spans="2:5" x14ac:dyDescent="0.2">
      <c r="B671" s="25" t="s">
        <v>1423</v>
      </c>
      <c r="C671" s="25" t="s">
        <v>383</v>
      </c>
      <c r="D671" s="25" t="s">
        <v>1424</v>
      </c>
      <c r="E671" s="25" t="s">
        <v>394</v>
      </c>
    </row>
    <row r="672" spans="2:5" x14ac:dyDescent="0.2">
      <c r="B672" s="25" t="s">
        <v>1425</v>
      </c>
      <c r="C672" s="25">
        <v>504648</v>
      </c>
      <c r="D672" s="25" t="s">
        <v>383</v>
      </c>
      <c r="E672" s="25" t="s">
        <v>706</v>
      </c>
    </row>
    <row r="673" spans="2:5" x14ac:dyDescent="0.2">
      <c r="B673" s="25" t="s">
        <v>1426</v>
      </c>
      <c r="C673" s="25">
        <v>523133</v>
      </c>
      <c r="D673" s="25" t="s">
        <v>383</v>
      </c>
      <c r="E673" s="25" t="s">
        <v>398</v>
      </c>
    </row>
    <row r="674" spans="2:5" x14ac:dyDescent="0.2">
      <c r="B674" s="25" t="s">
        <v>1427</v>
      </c>
      <c r="C674" s="25">
        <v>502219</v>
      </c>
      <c r="D674" s="25" t="s">
        <v>1428</v>
      </c>
      <c r="E674" s="25" t="s">
        <v>1429</v>
      </c>
    </row>
    <row r="675" spans="2:5" x14ac:dyDescent="0.2">
      <c r="B675" s="25" t="s">
        <v>1430</v>
      </c>
      <c r="C675" s="25">
        <v>500530</v>
      </c>
      <c r="D675" s="25" t="s">
        <v>1431</v>
      </c>
      <c r="E675" s="25" t="s">
        <v>738</v>
      </c>
    </row>
    <row r="676" spans="2:5" x14ac:dyDescent="0.2">
      <c r="B676" s="25" t="s">
        <v>1432</v>
      </c>
      <c r="C676" s="25">
        <v>536820</v>
      </c>
      <c r="D676" s="25" t="s">
        <v>383</v>
      </c>
      <c r="E676" s="25" t="s">
        <v>476</v>
      </c>
    </row>
    <row r="677" spans="2:5" x14ac:dyDescent="0.2">
      <c r="B677" s="25" t="s">
        <v>1433</v>
      </c>
      <c r="C677" s="25">
        <v>536820</v>
      </c>
      <c r="D677" s="25" t="s">
        <v>383</v>
      </c>
      <c r="E677" s="25" t="s">
        <v>476</v>
      </c>
    </row>
    <row r="678" spans="2:5" x14ac:dyDescent="0.2">
      <c r="B678" s="25" t="s">
        <v>1434</v>
      </c>
      <c r="C678" s="25">
        <v>535279</v>
      </c>
      <c r="D678" s="25" t="s">
        <v>383</v>
      </c>
      <c r="E678" s="25" t="s">
        <v>688</v>
      </c>
    </row>
    <row r="679" spans="2:5" x14ac:dyDescent="0.2">
      <c r="B679" s="25" t="s">
        <v>1435</v>
      </c>
      <c r="C679" s="25">
        <v>500074</v>
      </c>
      <c r="D679" s="25" t="s">
        <v>1436</v>
      </c>
      <c r="E679" s="25" t="s">
        <v>752</v>
      </c>
    </row>
    <row r="680" spans="2:5" x14ac:dyDescent="0.2">
      <c r="B680" s="25" t="s">
        <v>1437</v>
      </c>
      <c r="C680" s="25">
        <v>505690</v>
      </c>
      <c r="D680" s="25" t="s">
        <v>383</v>
      </c>
      <c r="E680" s="25" t="s">
        <v>461</v>
      </c>
    </row>
    <row r="681" spans="2:5" x14ac:dyDescent="0.2">
      <c r="B681" s="25" t="s">
        <v>1438</v>
      </c>
      <c r="C681" s="25">
        <v>535693</v>
      </c>
      <c r="D681" s="25" t="s">
        <v>383</v>
      </c>
      <c r="E681" s="25" t="s">
        <v>781</v>
      </c>
    </row>
    <row r="682" spans="2:5" x14ac:dyDescent="0.2">
      <c r="B682" s="25" t="s">
        <v>1439</v>
      </c>
      <c r="C682" s="25" t="s">
        <v>383</v>
      </c>
      <c r="D682" s="25" t="s">
        <v>1440</v>
      </c>
      <c r="E682" s="25" t="s">
        <v>394</v>
      </c>
    </row>
    <row r="683" spans="2:5" x14ac:dyDescent="0.2">
      <c r="B683" s="25" t="s">
        <v>1441</v>
      </c>
      <c r="C683" s="25">
        <v>531203</v>
      </c>
      <c r="D683" s="25" t="s">
        <v>383</v>
      </c>
      <c r="E683" s="25" t="s">
        <v>467</v>
      </c>
    </row>
    <row r="684" spans="2:5" x14ac:dyDescent="0.2">
      <c r="B684" s="25" t="s">
        <v>1442</v>
      </c>
      <c r="C684" s="25">
        <v>530207</v>
      </c>
      <c r="D684" s="25" t="s">
        <v>383</v>
      </c>
      <c r="E684" s="25" t="s">
        <v>421</v>
      </c>
    </row>
    <row r="685" spans="2:5" x14ac:dyDescent="0.2">
      <c r="B685" s="25" t="s">
        <v>1443</v>
      </c>
      <c r="C685" s="25">
        <v>530249</v>
      </c>
      <c r="D685" s="25" t="s">
        <v>383</v>
      </c>
      <c r="E685" s="25" t="s">
        <v>366</v>
      </c>
    </row>
    <row r="686" spans="2:5" x14ac:dyDescent="0.2">
      <c r="B686" s="25" t="s">
        <v>1444</v>
      </c>
      <c r="C686" s="25">
        <v>532929</v>
      </c>
      <c r="D686" s="25" t="s">
        <v>1445</v>
      </c>
      <c r="E686" s="25" t="s">
        <v>469</v>
      </c>
    </row>
    <row r="687" spans="2:5" x14ac:dyDescent="0.2">
      <c r="B687" s="25" t="s">
        <v>1446</v>
      </c>
      <c r="C687" s="25">
        <v>526731</v>
      </c>
      <c r="D687" s="25" t="s">
        <v>383</v>
      </c>
      <c r="E687" s="25" t="s">
        <v>578</v>
      </c>
    </row>
    <row r="688" spans="2:5" x14ac:dyDescent="0.2">
      <c r="B688" s="25" t="s">
        <v>1447</v>
      </c>
      <c r="C688" s="25" t="s">
        <v>383</v>
      </c>
      <c r="D688" s="25" t="s">
        <v>1448</v>
      </c>
      <c r="E688" s="25" t="s">
        <v>394</v>
      </c>
    </row>
    <row r="689" spans="2:5" x14ac:dyDescent="0.2">
      <c r="B689" s="25" t="s">
        <v>1449</v>
      </c>
      <c r="C689" s="25">
        <v>532368</v>
      </c>
      <c r="D689" s="25" t="s">
        <v>1450</v>
      </c>
      <c r="E689" s="25" t="s">
        <v>476</v>
      </c>
    </row>
    <row r="690" spans="2:5" x14ac:dyDescent="0.2">
      <c r="B690" s="25" t="s">
        <v>1451</v>
      </c>
      <c r="C690" s="25">
        <v>532113</v>
      </c>
      <c r="D690" s="25" t="s">
        <v>1452</v>
      </c>
      <c r="E690" s="25" t="s">
        <v>400</v>
      </c>
    </row>
    <row r="691" spans="2:5" x14ac:dyDescent="0.2">
      <c r="B691" s="25" t="s">
        <v>1453</v>
      </c>
      <c r="C691" s="25">
        <v>539434</v>
      </c>
      <c r="D691" s="25" t="s">
        <v>383</v>
      </c>
      <c r="E691" s="25" t="s">
        <v>400</v>
      </c>
    </row>
    <row r="692" spans="2:5" x14ac:dyDescent="0.2">
      <c r="B692" s="25" t="s">
        <v>1454</v>
      </c>
      <c r="C692" s="25">
        <v>500825</v>
      </c>
      <c r="D692" s="25" t="s">
        <v>1455</v>
      </c>
      <c r="E692" s="25" t="s">
        <v>443</v>
      </c>
    </row>
    <row r="693" spans="2:5" x14ac:dyDescent="0.2">
      <c r="B693" s="25" t="s">
        <v>1456</v>
      </c>
      <c r="C693" s="25">
        <v>534731</v>
      </c>
      <c r="D693" s="25" t="s">
        <v>383</v>
      </c>
      <c r="E693" s="25" t="s">
        <v>781</v>
      </c>
    </row>
    <row r="694" spans="2:5" x14ac:dyDescent="0.2">
      <c r="B694" s="25" t="s">
        <v>1457</v>
      </c>
      <c r="C694" s="25">
        <v>533543</v>
      </c>
      <c r="D694" s="25" t="s">
        <v>1458</v>
      </c>
      <c r="E694" s="25" t="s">
        <v>421</v>
      </c>
    </row>
    <row r="695" spans="2:5" x14ac:dyDescent="0.2">
      <c r="B695" s="25" t="s">
        <v>1459</v>
      </c>
      <c r="C695" s="25" t="s">
        <v>383</v>
      </c>
      <c r="D695" s="25" t="s">
        <v>358</v>
      </c>
      <c r="E695" s="25" t="s">
        <v>474</v>
      </c>
    </row>
    <row r="696" spans="2:5" x14ac:dyDescent="0.2">
      <c r="B696" s="25" t="s">
        <v>1460</v>
      </c>
      <c r="C696" s="25">
        <v>532123</v>
      </c>
      <c r="D696" s="25" t="s">
        <v>1461</v>
      </c>
      <c r="E696" s="25" t="s">
        <v>469</v>
      </c>
    </row>
    <row r="697" spans="2:5" x14ac:dyDescent="0.2">
      <c r="B697" s="25" t="s">
        <v>1462</v>
      </c>
      <c r="C697" s="25">
        <v>514045</v>
      </c>
      <c r="D697" s="25" t="s">
        <v>1463</v>
      </c>
      <c r="E697" s="25" t="s">
        <v>398</v>
      </c>
    </row>
    <row r="698" spans="2:5" x14ac:dyDescent="0.2">
      <c r="B698" s="25" t="s">
        <v>1464</v>
      </c>
      <c r="C698" s="25">
        <v>538789</v>
      </c>
      <c r="D698" s="25" t="s">
        <v>383</v>
      </c>
      <c r="E698" s="25" t="s">
        <v>620</v>
      </c>
    </row>
    <row r="699" spans="2:5" x14ac:dyDescent="0.2">
      <c r="B699" s="25" t="s">
        <v>1465</v>
      </c>
      <c r="C699" s="25">
        <v>540006</v>
      </c>
      <c r="D699" s="25" t="s">
        <v>383</v>
      </c>
      <c r="E699" s="25" t="s">
        <v>366</v>
      </c>
    </row>
    <row r="700" spans="2:5" x14ac:dyDescent="0.2">
      <c r="B700" s="25" t="s">
        <v>1466</v>
      </c>
      <c r="C700" s="25">
        <v>532931</v>
      </c>
      <c r="D700" s="25" t="s">
        <v>1467</v>
      </c>
      <c r="E700" s="25" t="s">
        <v>396</v>
      </c>
    </row>
    <row r="701" spans="2:5" x14ac:dyDescent="0.2">
      <c r="B701" s="25" t="s">
        <v>1468</v>
      </c>
      <c r="C701" s="25">
        <v>517421</v>
      </c>
      <c r="D701" s="25" t="s">
        <v>1469</v>
      </c>
      <c r="E701" s="25" t="s">
        <v>1148</v>
      </c>
    </row>
    <row r="702" spans="2:5" x14ac:dyDescent="0.2">
      <c r="B702" s="25" t="s">
        <v>1470</v>
      </c>
      <c r="C702" s="25">
        <v>504643</v>
      </c>
      <c r="D702" s="25" t="s">
        <v>383</v>
      </c>
      <c r="E702" s="25" t="s">
        <v>706</v>
      </c>
    </row>
    <row r="703" spans="2:5" x14ac:dyDescent="0.2">
      <c r="B703" s="25" t="s">
        <v>1471</v>
      </c>
      <c r="C703" s="25">
        <v>532813</v>
      </c>
      <c r="D703" s="25" t="s">
        <v>1472</v>
      </c>
      <c r="E703" s="25" t="s">
        <v>781</v>
      </c>
    </row>
    <row r="704" spans="2:5" x14ac:dyDescent="0.2">
      <c r="B704" s="25" t="s">
        <v>1473</v>
      </c>
      <c r="C704" s="25">
        <v>507515</v>
      </c>
      <c r="D704" s="25" t="s">
        <v>383</v>
      </c>
      <c r="E704" s="25" t="s">
        <v>543</v>
      </c>
    </row>
    <row r="705" spans="2:5" x14ac:dyDescent="0.2">
      <c r="B705" s="25" t="s">
        <v>1474</v>
      </c>
      <c r="C705" s="25">
        <v>532321</v>
      </c>
      <c r="D705" s="25" t="s">
        <v>1475</v>
      </c>
      <c r="E705" s="25" t="s">
        <v>421</v>
      </c>
    </row>
    <row r="706" spans="2:5" x14ac:dyDescent="0.2">
      <c r="B706" s="25" t="s">
        <v>1476</v>
      </c>
      <c r="C706" s="25" t="s">
        <v>383</v>
      </c>
      <c r="D706" s="25" t="s">
        <v>1477</v>
      </c>
      <c r="E706" s="25" t="s">
        <v>394</v>
      </c>
    </row>
    <row r="707" spans="2:5" x14ac:dyDescent="0.2">
      <c r="B707" s="25" t="s">
        <v>1478</v>
      </c>
      <c r="C707" s="25" t="s">
        <v>383</v>
      </c>
      <c r="D707" s="25" t="s">
        <v>1477</v>
      </c>
      <c r="E707" s="25" t="s">
        <v>394</v>
      </c>
    </row>
    <row r="708" spans="2:5" x14ac:dyDescent="0.2">
      <c r="B708" s="25" t="s">
        <v>1479</v>
      </c>
      <c r="C708" s="25">
        <v>517236</v>
      </c>
      <c r="D708" s="25" t="s">
        <v>383</v>
      </c>
      <c r="E708" s="25" t="s">
        <v>752</v>
      </c>
    </row>
    <row r="709" spans="2:5" x14ac:dyDescent="0.2">
      <c r="B709" s="25" t="s">
        <v>1480</v>
      </c>
      <c r="C709" s="25">
        <v>532386</v>
      </c>
      <c r="D709" s="25" t="s">
        <v>1481</v>
      </c>
      <c r="E709" s="25" t="s">
        <v>476</v>
      </c>
    </row>
    <row r="710" spans="2:5" x14ac:dyDescent="0.2">
      <c r="B710" s="25" t="s">
        <v>1482</v>
      </c>
      <c r="C710" s="25">
        <v>532801</v>
      </c>
      <c r="D710" s="25" t="s">
        <v>1483</v>
      </c>
      <c r="E710" s="25" t="s">
        <v>476</v>
      </c>
    </row>
    <row r="711" spans="2:5" x14ac:dyDescent="0.2">
      <c r="B711" s="25" t="s">
        <v>1484</v>
      </c>
      <c r="C711" s="25">
        <v>524440</v>
      </c>
      <c r="D711" s="25" t="s">
        <v>383</v>
      </c>
      <c r="E711" s="25" t="s">
        <v>431</v>
      </c>
    </row>
    <row r="712" spans="2:5" x14ac:dyDescent="0.2">
      <c r="B712" s="25" t="s">
        <v>1485</v>
      </c>
      <c r="C712" s="25">
        <v>532834</v>
      </c>
      <c r="D712" s="25" t="s">
        <v>1486</v>
      </c>
      <c r="E712" s="25" t="s">
        <v>543</v>
      </c>
    </row>
    <row r="713" spans="2:5" x14ac:dyDescent="0.2">
      <c r="B713" s="25" t="s">
        <v>1487</v>
      </c>
      <c r="C713" s="25">
        <v>538858</v>
      </c>
      <c r="D713" s="25" t="s">
        <v>383</v>
      </c>
      <c r="E713" s="25" t="s">
        <v>721</v>
      </c>
    </row>
    <row r="714" spans="2:5" x14ac:dyDescent="0.2">
      <c r="B714" s="25" t="s">
        <v>1488</v>
      </c>
      <c r="C714" s="25">
        <v>540071</v>
      </c>
      <c r="D714" s="25" t="s">
        <v>383</v>
      </c>
      <c r="E714" s="25" t="s">
        <v>581</v>
      </c>
    </row>
    <row r="715" spans="2:5" x14ac:dyDescent="0.2">
      <c r="B715" s="25" t="s">
        <v>1489</v>
      </c>
      <c r="C715" s="25">
        <v>511196</v>
      </c>
      <c r="D715" s="25" t="s">
        <v>1490</v>
      </c>
      <c r="E715" s="25" t="s">
        <v>441</v>
      </c>
    </row>
    <row r="716" spans="2:5" x14ac:dyDescent="0.2">
      <c r="B716" s="25" t="s">
        <v>1491</v>
      </c>
      <c r="C716" s="25">
        <v>532483</v>
      </c>
      <c r="D716" s="25" t="s">
        <v>1492</v>
      </c>
      <c r="E716" s="25" t="s">
        <v>701</v>
      </c>
    </row>
    <row r="717" spans="2:5" x14ac:dyDescent="0.2">
      <c r="B717" s="25" t="s">
        <v>1493</v>
      </c>
      <c r="C717" s="25">
        <v>539304</v>
      </c>
      <c r="D717" s="25" t="s">
        <v>383</v>
      </c>
      <c r="E717" s="25" t="s">
        <v>366</v>
      </c>
    </row>
    <row r="718" spans="2:5" x14ac:dyDescent="0.2">
      <c r="B718" s="25" t="s">
        <v>1494</v>
      </c>
      <c r="C718" s="25">
        <v>533267</v>
      </c>
      <c r="D718" s="25" t="s">
        <v>1495</v>
      </c>
      <c r="E718" s="25" t="s">
        <v>497</v>
      </c>
    </row>
    <row r="719" spans="2:5" x14ac:dyDescent="0.2">
      <c r="B719" s="25" t="s">
        <v>1496</v>
      </c>
      <c r="C719" s="25">
        <v>533267</v>
      </c>
      <c r="D719" s="25" t="s">
        <v>1495</v>
      </c>
      <c r="E719" s="25" t="s">
        <v>497</v>
      </c>
    </row>
    <row r="720" spans="2:5" x14ac:dyDescent="0.2">
      <c r="B720" s="25" t="s">
        <v>1497</v>
      </c>
      <c r="C720" s="25">
        <v>540710</v>
      </c>
      <c r="D720" s="25" t="s">
        <v>1498</v>
      </c>
      <c r="E720" s="25" t="s">
        <v>469</v>
      </c>
    </row>
    <row r="721" spans="2:5" x14ac:dyDescent="0.2">
      <c r="B721" s="25" t="s">
        <v>1499</v>
      </c>
      <c r="C721" s="25">
        <v>539198</v>
      </c>
      <c r="D721" s="25" t="s">
        <v>383</v>
      </c>
      <c r="E721" s="25" t="s">
        <v>366</v>
      </c>
    </row>
    <row r="722" spans="2:5" x14ac:dyDescent="0.2">
      <c r="B722" s="25" t="s">
        <v>1500</v>
      </c>
      <c r="C722" s="25">
        <v>539198</v>
      </c>
      <c r="D722" s="25" t="s">
        <v>383</v>
      </c>
      <c r="E722" s="25" t="s">
        <v>366</v>
      </c>
    </row>
    <row r="723" spans="2:5" x14ac:dyDescent="0.2">
      <c r="B723" s="25" t="s">
        <v>1501</v>
      </c>
      <c r="C723" s="25">
        <v>532938</v>
      </c>
      <c r="D723" s="25" t="s">
        <v>1502</v>
      </c>
      <c r="E723" s="25" t="s">
        <v>366</v>
      </c>
    </row>
    <row r="724" spans="2:5" x14ac:dyDescent="0.2">
      <c r="B724" s="25" t="s">
        <v>1503</v>
      </c>
      <c r="C724" s="25">
        <v>530879</v>
      </c>
      <c r="D724" s="25" t="s">
        <v>383</v>
      </c>
      <c r="E724" s="25" t="s">
        <v>366</v>
      </c>
    </row>
    <row r="725" spans="2:5" x14ac:dyDescent="0.2">
      <c r="B725" s="25" t="s">
        <v>1504</v>
      </c>
      <c r="C725" s="25">
        <v>538476</v>
      </c>
      <c r="D725" s="25" t="s">
        <v>383</v>
      </c>
      <c r="E725" s="25" t="s">
        <v>400</v>
      </c>
    </row>
    <row r="726" spans="2:5" x14ac:dyDescent="0.2">
      <c r="B726" s="25" t="s">
        <v>1505</v>
      </c>
      <c r="C726" s="25">
        <v>511505</v>
      </c>
      <c r="D726" s="25" t="s">
        <v>1506</v>
      </c>
      <c r="E726" s="25" t="s">
        <v>400</v>
      </c>
    </row>
    <row r="727" spans="2:5" x14ac:dyDescent="0.2">
      <c r="B727" s="25" t="s">
        <v>1507</v>
      </c>
      <c r="C727" s="25">
        <v>524742</v>
      </c>
      <c r="D727" s="25" t="s">
        <v>1508</v>
      </c>
      <c r="E727" s="25" t="s">
        <v>421</v>
      </c>
    </row>
    <row r="728" spans="2:5" x14ac:dyDescent="0.2">
      <c r="B728" s="25" t="s">
        <v>1509</v>
      </c>
      <c r="C728" s="25">
        <v>531595</v>
      </c>
      <c r="D728" s="25" t="s">
        <v>1510</v>
      </c>
      <c r="E728" s="25" t="s">
        <v>400</v>
      </c>
    </row>
    <row r="729" spans="2:5" x14ac:dyDescent="0.2">
      <c r="B729" s="25" t="s">
        <v>1511</v>
      </c>
      <c r="C729" s="25">
        <v>512169</v>
      </c>
      <c r="D729" s="25" t="s">
        <v>383</v>
      </c>
      <c r="E729" s="25" t="s">
        <v>804</v>
      </c>
    </row>
    <row r="730" spans="2:5" x14ac:dyDescent="0.2">
      <c r="B730" s="25" t="s">
        <v>1512</v>
      </c>
      <c r="C730" s="25">
        <v>509486</v>
      </c>
      <c r="D730" s="25" t="s">
        <v>383</v>
      </c>
      <c r="E730" s="25" t="s">
        <v>503</v>
      </c>
    </row>
    <row r="731" spans="2:5" x14ac:dyDescent="0.2">
      <c r="B731" s="25" t="s">
        <v>1513</v>
      </c>
      <c r="C731" s="25">
        <v>509486</v>
      </c>
      <c r="D731" s="25" t="s">
        <v>383</v>
      </c>
      <c r="E731" s="25" t="s">
        <v>503</v>
      </c>
    </row>
    <row r="732" spans="2:5" x14ac:dyDescent="0.2">
      <c r="B732" s="25" t="s">
        <v>1514</v>
      </c>
      <c r="C732" s="25">
        <v>507486</v>
      </c>
      <c r="D732" s="25" t="s">
        <v>383</v>
      </c>
      <c r="E732" s="25" t="s">
        <v>431</v>
      </c>
    </row>
    <row r="733" spans="2:5" x14ac:dyDescent="0.2">
      <c r="B733" s="25" t="s">
        <v>1515</v>
      </c>
      <c r="C733" s="25">
        <v>538817</v>
      </c>
      <c r="D733" s="25" t="s">
        <v>383</v>
      </c>
      <c r="E733" s="25" t="s">
        <v>503</v>
      </c>
    </row>
    <row r="734" spans="2:5" x14ac:dyDescent="0.2">
      <c r="B734" s="25" t="s">
        <v>1516</v>
      </c>
      <c r="C734" s="25">
        <v>536974</v>
      </c>
      <c r="D734" s="25" t="s">
        <v>383</v>
      </c>
      <c r="E734" s="25" t="s">
        <v>503</v>
      </c>
    </row>
    <row r="735" spans="2:5" x14ac:dyDescent="0.2">
      <c r="B735" s="25" t="s">
        <v>1517</v>
      </c>
      <c r="C735" s="25">
        <v>540652</v>
      </c>
      <c r="D735" s="25" t="s">
        <v>383</v>
      </c>
      <c r="E735" s="25" t="s">
        <v>568</v>
      </c>
    </row>
    <row r="736" spans="2:5" x14ac:dyDescent="0.2">
      <c r="B736" s="25" t="s">
        <v>1518</v>
      </c>
      <c r="C736" s="25">
        <v>513375</v>
      </c>
      <c r="D736" s="25" t="s">
        <v>1519</v>
      </c>
      <c r="E736" s="25" t="s">
        <v>1303</v>
      </c>
    </row>
    <row r="737" spans="2:5" x14ac:dyDescent="0.2">
      <c r="B737" s="25" t="s">
        <v>1520</v>
      </c>
      <c r="C737" s="25">
        <v>534804</v>
      </c>
      <c r="D737" s="25" t="s">
        <v>1521</v>
      </c>
      <c r="E737" s="25" t="s">
        <v>366</v>
      </c>
    </row>
    <row r="738" spans="2:5" x14ac:dyDescent="0.2">
      <c r="B738" s="25" t="s">
        <v>1522</v>
      </c>
      <c r="C738" s="25">
        <v>533260</v>
      </c>
      <c r="D738" s="25" t="s">
        <v>1523</v>
      </c>
      <c r="E738" s="25" t="s">
        <v>488</v>
      </c>
    </row>
    <row r="739" spans="2:5" x14ac:dyDescent="0.2">
      <c r="B739" s="25" t="s">
        <v>1524</v>
      </c>
      <c r="C739" s="25">
        <v>530609</v>
      </c>
      <c r="D739" s="25" t="s">
        <v>383</v>
      </c>
      <c r="E739" s="25" t="s">
        <v>1303</v>
      </c>
    </row>
    <row r="740" spans="2:5" x14ac:dyDescent="0.2">
      <c r="B740" s="25" t="s">
        <v>1525</v>
      </c>
      <c r="C740" s="25">
        <v>532282</v>
      </c>
      <c r="D740" s="25" t="s">
        <v>1526</v>
      </c>
      <c r="E740" s="25" t="s">
        <v>738</v>
      </c>
    </row>
    <row r="741" spans="2:5" x14ac:dyDescent="0.2">
      <c r="B741" s="25" t="s">
        <v>1527</v>
      </c>
      <c r="C741" s="25">
        <v>500870</v>
      </c>
      <c r="D741" s="25" t="s">
        <v>1528</v>
      </c>
      <c r="E741" s="25" t="s">
        <v>593</v>
      </c>
    </row>
    <row r="742" spans="2:5" x14ac:dyDescent="0.2">
      <c r="B742" s="25" t="s">
        <v>1529</v>
      </c>
      <c r="C742" s="25">
        <v>500870</v>
      </c>
      <c r="D742" s="25" t="s">
        <v>1528</v>
      </c>
      <c r="E742" s="25" t="s">
        <v>593</v>
      </c>
    </row>
    <row r="743" spans="2:5" x14ac:dyDescent="0.2">
      <c r="B743" s="25" t="s">
        <v>1530</v>
      </c>
      <c r="C743" s="25">
        <v>531682</v>
      </c>
      <c r="D743" s="25" t="s">
        <v>383</v>
      </c>
      <c r="E743" s="25" t="s">
        <v>369</v>
      </c>
    </row>
    <row r="744" spans="2:5" x14ac:dyDescent="0.2">
      <c r="B744" s="25" t="s">
        <v>1531</v>
      </c>
      <c r="C744" s="25">
        <v>531158</v>
      </c>
      <c r="D744" s="25" t="s">
        <v>383</v>
      </c>
      <c r="E744" s="25" t="s">
        <v>405</v>
      </c>
    </row>
    <row r="745" spans="2:5" x14ac:dyDescent="0.2">
      <c r="B745" s="25" t="s">
        <v>1532</v>
      </c>
      <c r="C745" s="25">
        <v>531900</v>
      </c>
      <c r="D745" s="25" t="s">
        <v>383</v>
      </c>
      <c r="E745" s="25" t="s">
        <v>405</v>
      </c>
    </row>
    <row r="746" spans="2:5" x14ac:dyDescent="0.2">
      <c r="B746" s="25" t="s">
        <v>1533</v>
      </c>
      <c r="C746" s="25">
        <v>519600</v>
      </c>
      <c r="D746" s="25" t="s">
        <v>1534</v>
      </c>
      <c r="E746" s="25" t="s">
        <v>790</v>
      </c>
    </row>
    <row r="747" spans="2:5" x14ac:dyDescent="0.2">
      <c r="B747" s="25" t="s">
        <v>1535</v>
      </c>
      <c r="C747" s="25">
        <v>519600</v>
      </c>
      <c r="D747" s="25" t="s">
        <v>1534</v>
      </c>
      <c r="E747" s="25" t="s">
        <v>790</v>
      </c>
    </row>
    <row r="748" spans="2:5" x14ac:dyDescent="0.2">
      <c r="B748" s="25" t="s">
        <v>1536</v>
      </c>
      <c r="C748" s="25">
        <v>500878</v>
      </c>
      <c r="D748" s="25" t="s">
        <v>1537</v>
      </c>
      <c r="E748" s="25" t="s">
        <v>863</v>
      </c>
    </row>
    <row r="749" spans="2:5" x14ac:dyDescent="0.2">
      <c r="B749" s="25" t="s">
        <v>1538</v>
      </c>
      <c r="C749" s="25">
        <v>530789</v>
      </c>
      <c r="D749" s="25" t="s">
        <v>383</v>
      </c>
      <c r="E749" s="25" t="s">
        <v>503</v>
      </c>
    </row>
    <row r="750" spans="2:5" x14ac:dyDescent="0.2">
      <c r="B750" s="25" t="s">
        <v>1539</v>
      </c>
      <c r="C750" s="25">
        <v>531119</v>
      </c>
      <c r="D750" s="25" t="s">
        <v>383</v>
      </c>
      <c r="E750" s="25" t="s">
        <v>497</v>
      </c>
    </row>
    <row r="751" spans="2:5" x14ac:dyDescent="0.2">
      <c r="B751" s="25" t="s">
        <v>1540</v>
      </c>
      <c r="C751" s="25">
        <v>531119</v>
      </c>
      <c r="D751" s="25" t="s">
        <v>383</v>
      </c>
      <c r="E751" s="25" t="s">
        <v>497</v>
      </c>
    </row>
    <row r="752" spans="2:5" x14ac:dyDescent="0.2">
      <c r="B752" s="25" t="s">
        <v>1541</v>
      </c>
      <c r="C752" s="25">
        <v>514171</v>
      </c>
      <c r="D752" s="25" t="s">
        <v>383</v>
      </c>
      <c r="E752" s="25" t="s">
        <v>911</v>
      </c>
    </row>
    <row r="753" spans="2:5" x14ac:dyDescent="0.2">
      <c r="B753" s="25" t="s">
        <v>1542</v>
      </c>
      <c r="C753" s="25">
        <v>538734</v>
      </c>
      <c r="D753" s="25" t="s">
        <v>383</v>
      </c>
      <c r="E753" s="25" t="s">
        <v>369</v>
      </c>
    </row>
    <row r="754" spans="2:5" x14ac:dyDescent="0.2">
      <c r="B754" s="25" t="s">
        <v>1543</v>
      </c>
      <c r="C754" s="25">
        <v>532695</v>
      </c>
      <c r="D754" s="25" t="s">
        <v>1544</v>
      </c>
      <c r="E754" s="25" t="s">
        <v>497</v>
      </c>
    </row>
    <row r="755" spans="2:5" x14ac:dyDescent="0.2">
      <c r="B755" s="25" t="s">
        <v>1545</v>
      </c>
      <c r="C755" s="25">
        <v>532871</v>
      </c>
      <c r="D755" s="25" t="s">
        <v>1546</v>
      </c>
      <c r="E755" s="25" t="s">
        <v>721</v>
      </c>
    </row>
    <row r="756" spans="2:5" x14ac:dyDescent="0.2">
      <c r="B756" s="25" t="s">
        <v>1547</v>
      </c>
      <c r="C756" s="25">
        <v>532701</v>
      </c>
      <c r="D756" s="25" t="s">
        <v>383</v>
      </c>
      <c r="E756" s="25" t="s">
        <v>377</v>
      </c>
    </row>
    <row r="757" spans="2:5" x14ac:dyDescent="0.2">
      <c r="B757" s="25" t="s">
        <v>1548</v>
      </c>
      <c r="C757" s="25">
        <v>522251</v>
      </c>
      <c r="D757" s="25" t="s">
        <v>383</v>
      </c>
      <c r="E757" s="25" t="s">
        <v>391</v>
      </c>
    </row>
    <row r="758" spans="2:5" x14ac:dyDescent="0.2">
      <c r="B758" s="25" t="s">
        <v>1549</v>
      </c>
      <c r="C758" s="25">
        <v>531380</v>
      </c>
      <c r="D758" s="25" t="s">
        <v>383</v>
      </c>
      <c r="E758" s="25" t="s">
        <v>1550</v>
      </c>
    </row>
    <row r="759" spans="2:5" x14ac:dyDescent="0.2">
      <c r="B759" s="25" t="s">
        <v>1551</v>
      </c>
      <c r="C759" s="25">
        <v>532885</v>
      </c>
      <c r="D759" s="25" t="s">
        <v>1552</v>
      </c>
      <c r="E759" s="25" t="s">
        <v>701</v>
      </c>
    </row>
    <row r="760" spans="2:5" x14ac:dyDescent="0.2">
      <c r="B760" s="25" t="s">
        <v>1553</v>
      </c>
      <c r="C760" s="25" t="s">
        <v>383</v>
      </c>
      <c r="D760" s="25" t="s">
        <v>1554</v>
      </c>
      <c r="E760" s="25" t="s">
        <v>474</v>
      </c>
    </row>
    <row r="761" spans="2:5" x14ac:dyDescent="0.2">
      <c r="B761" s="25" t="s">
        <v>1555</v>
      </c>
      <c r="C761" s="25" t="s">
        <v>383</v>
      </c>
      <c r="D761" s="25" t="s">
        <v>1554</v>
      </c>
      <c r="E761" s="25" t="s">
        <v>474</v>
      </c>
    </row>
    <row r="762" spans="2:5" x14ac:dyDescent="0.2">
      <c r="B762" s="25" t="s">
        <v>1556</v>
      </c>
      <c r="C762" s="25">
        <v>501827</v>
      </c>
      <c r="D762" s="25" t="s">
        <v>383</v>
      </c>
      <c r="E762" s="25" t="s">
        <v>455</v>
      </c>
    </row>
    <row r="763" spans="2:5" x14ac:dyDescent="0.2">
      <c r="B763" s="25" t="s">
        <v>1557</v>
      </c>
      <c r="C763" s="25">
        <v>501150</v>
      </c>
      <c r="D763" s="25" t="s">
        <v>1558</v>
      </c>
      <c r="E763" s="25" t="s">
        <v>366</v>
      </c>
    </row>
    <row r="764" spans="2:5" x14ac:dyDescent="0.2">
      <c r="B764" s="25" t="s">
        <v>1559</v>
      </c>
      <c r="C764" s="25">
        <v>517544</v>
      </c>
      <c r="D764" s="25" t="s">
        <v>1560</v>
      </c>
      <c r="E764" s="25" t="s">
        <v>804</v>
      </c>
    </row>
    <row r="765" spans="2:5" x14ac:dyDescent="0.2">
      <c r="B765" s="25" t="s">
        <v>1561</v>
      </c>
      <c r="C765" s="25">
        <v>500280</v>
      </c>
      <c r="D765" s="25" t="s">
        <v>1562</v>
      </c>
      <c r="E765" s="25" t="s">
        <v>398</v>
      </c>
    </row>
    <row r="766" spans="2:5" x14ac:dyDescent="0.2">
      <c r="B766" s="25" t="s">
        <v>1563</v>
      </c>
      <c r="C766" s="25">
        <v>500083</v>
      </c>
      <c r="D766" s="25" t="s">
        <v>1564</v>
      </c>
      <c r="E766" s="25" t="s">
        <v>688</v>
      </c>
    </row>
    <row r="767" spans="2:5" x14ac:dyDescent="0.2">
      <c r="B767" s="25" t="s">
        <v>1565</v>
      </c>
      <c r="C767" s="25">
        <v>532548</v>
      </c>
      <c r="D767" s="25" t="s">
        <v>1566</v>
      </c>
      <c r="E767" s="25" t="s">
        <v>878</v>
      </c>
    </row>
    <row r="768" spans="2:5" x14ac:dyDescent="0.2">
      <c r="B768" s="25" t="s">
        <v>1567</v>
      </c>
      <c r="C768" s="25">
        <v>532548</v>
      </c>
      <c r="D768" s="25" t="s">
        <v>1566</v>
      </c>
      <c r="E768" s="25" t="s">
        <v>878</v>
      </c>
    </row>
    <row r="769" spans="2:5" x14ac:dyDescent="0.2">
      <c r="B769" s="25" t="s">
        <v>1568</v>
      </c>
      <c r="C769" s="25">
        <v>500040</v>
      </c>
      <c r="D769" s="25" t="s">
        <v>1569</v>
      </c>
      <c r="E769" s="25" t="s">
        <v>396</v>
      </c>
    </row>
    <row r="770" spans="2:5" x14ac:dyDescent="0.2">
      <c r="B770" s="25" t="s">
        <v>1570</v>
      </c>
      <c r="C770" s="25">
        <v>530881</v>
      </c>
      <c r="D770" s="25" t="s">
        <v>383</v>
      </c>
      <c r="E770" s="25" t="s">
        <v>366</v>
      </c>
    </row>
    <row r="771" spans="2:5" x14ac:dyDescent="0.2">
      <c r="B771" s="25" t="s">
        <v>1571</v>
      </c>
      <c r="C771" s="25">
        <v>532443</v>
      </c>
      <c r="D771" s="25" t="s">
        <v>1572</v>
      </c>
      <c r="E771" s="25" t="s">
        <v>660</v>
      </c>
    </row>
    <row r="772" spans="2:5" x14ac:dyDescent="0.2">
      <c r="B772" s="25" t="s">
        <v>1573</v>
      </c>
      <c r="C772" s="25">
        <v>532413</v>
      </c>
      <c r="D772" s="25" t="s">
        <v>1574</v>
      </c>
      <c r="E772" s="25" t="s">
        <v>708</v>
      </c>
    </row>
    <row r="773" spans="2:5" x14ac:dyDescent="0.2">
      <c r="B773" s="25" t="s">
        <v>1575</v>
      </c>
      <c r="C773" s="25">
        <v>512341</v>
      </c>
      <c r="D773" s="25" t="s">
        <v>383</v>
      </c>
      <c r="E773" s="25" t="s">
        <v>713</v>
      </c>
    </row>
    <row r="774" spans="2:5" x14ac:dyDescent="0.2">
      <c r="B774" s="25" t="s">
        <v>1576</v>
      </c>
      <c r="C774" s="25">
        <v>500084</v>
      </c>
      <c r="D774" s="25" t="s">
        <v>1577</v>
      </c>
      <c r="E774" s="25" t="s">
        <v>522</v>
      </c>
    </row>
    <row r="775" spans="2:5" x14ac:dyDescent="0.2">
      <c r="B775" s="25" t="s">
        <v>1578</v>
      </c>
      <c r="C775" s="25" t="s">
        <v>383</v>
      </c>
      <c r="D775" s="25" t="s">
        <v>1579</v>
      </c>
      <c r="E775" s="25" t="s">
        <v>1580</v>
      </c>
    </row>
    <row r="776" spans="2:5" x14ac:dyDescent="0.2">
      <c r="B776" s="25" t="s">
        <v>1581</v>
      </c>
      <c r="C776" s="25">
        <v>542333</v>
      </c>
      <c r="D776" s="25" t="s">
        <v>1582</v>
      </c>
      <c r="E776" s="25" t="s">
        <v>1580</v>
      </c>
    </row>
    <row r="777" spans="2:5" x14ac:dyDescent="0.2">
      <c r="B777" s="25" t="s">
        <v>1583</v>
      </c>
      <c r="C777" s="25">
        <v>500093</v>
      </c>
      <c r="D777" s="25" t="s">
        <v>1584</v>
      </c>
      <c r="E777" s="25" t="s">
        <v>426</v>
      </c>
    </row>
    <row r="778" spans="2:5" x14ac:dyDescent="0.2">
      <c r="B778" s="25" t="s">
        <v>1585</v>
      </c>
      <c r="C778" s="25">
        <v>531489</v>
      </c>
      <c r="D778" s="25" t="s">
        <v>383</v>
      </c>
      <c r="E778" s="25" t="s">
        <v>476</v>
      </c>
    </row>
    <row r="779" spans="2:5" x14ac:dyDescent="0.2">
      <c r="B779" s="25" t="s">
        <v>1586</v>
      </c>
      <c r="C779" s="25">
        <v>531946</v>
      </c>
      <c r="D779" s="25" t="s">
        <v>383</v>
      </c>
      <c r="E779" s="25" t="s">
        <v>377</v>
      </c>
    </row>
    <row r="780" spans="2:5" x14ac:dyDescent="0.2">
      <c r="B780" s="25" t="s">
        <v>1587</v>
      </c>
      <c r="C780" s="25">
        <v>542399</v>
      </c>
      <c r="D780" s="25" t="s">
        <v>1588</v>
      </c>
      <c r="E780" s="25" t="s">
        <v>584</v>
      </c>
    </row>
    <row r="781" spans="2:5" x14ac:dyDescent="0.2">
      <c r="B781" s="25" t="s">
        <v>1589</v>
      </c>
      <c r="C781" s="25">
        <v>539600</v>
      </c>
      <c r="D781" s="25" t="s">
        <v>383</v>
      </c>
      <c r="E781" s="25" t="s">
        <v>405</v>
      </c>
    </row>
    <row r="782" spans="2:5" x14ac:dyDescent="0.2">
      <c r="B782" s="25" t="s">
        <v>1590</v>
      </c>
      <c r="C782" s="25">
        <v>530307</v>
      </c>
      <c r="D782" s="25" t="s">
        <v>383</v>
      </c>
      <c r="E782" s="25" t="s">
        <v>581</v>
      </c>
    </row>
    <row r="783" spans="2:5" x14ac:dyDescent="0.2">
      <c r="B783" s="25" t="s">
        <v>1591</v>
      </c>
      <c r="C783" s="25">
        <v>512301</v>
      </c>
      <c r="D783" s="25" t="s">
        <v>383</v>
      </c>
      <c r="E783" s="25" t="s">
        <v>405</v>
      </c>
    </row>
    <row r="784" spans="2:5" x14ac:dyDescent="0.2">
      <c r="B784" s="25" t="s">
        <v>1592</v>
      </c>
      <c r="C784" s="25">
        <v>500085</v>
      </c>
      <c r="D784" s="25" t="s">
        <v>1593</v>
      </c>
      <c r="E784" s="25" t="s">
        <v>891</v>
      </c>
    </row>
    <row r="785" spans="2:5" x14ac:dyDescent="0.2">
      <c r="B785" s="25" t="s">
        <v>1594</v>
      </c>
      <c r="C785" s="25">
        <v>542627</v>
      </c>
      <c r="D785" s="25" t="s">
        <v>1595</v>
      </c>
      <c r="E785" s="25" t="s">
        <v>749</v>
      </c>
    </row>
    <row r="786" spans="2:5" x14ac:dyDescent="0.2">
      <c r="B786" s="25" t="s">
        <v>1596</v>
      </c>
      <c r="C786" s="25">
        <v>522292</v>
      </c>
      <c r="D786" s="25" t="s">
        <v>383</v>
      </c>
      <c r="E786" s="25" t="s">
        <v>398</v>
      </c>
    </row>
    <row r="787" spans="2:5" x14ac:dyDescent="0.2">
      <c r="B787" s="25" t="s">
        <v>1597</v>
      </c>
      <c r="C787" s="25">
        <v>530309</v>
      </c>
      <c r="D787" s="25" t="s">
        <v>383</v>
      </c>
      <c r="E787" s="25" t="s">
        <v>405</v>
      </c>
    </row>
    <row r="788" spans="2:5" x14ac:dyDescent="0.2">
      <c r="B788" s="25" t="s">
        <v>1598</v>
      </c>
      <c r="C788" s="25">
        <v>540829</v>
      </c>
      <c r="D788" s="25" t="s">
        <v>383</v>
      </c>
      <c r="E788" s="25" t="s">
        <v>405</v>
      </c>
    </row>
    <row r="789" spans="2:5" x14ac:dyDescent="0.2">
      <c r="B789" s="25" t="s">
        <v>1599</v>
      </c>
      <c r="C789" s="25">
        <v>535142</v>
      </c>
      <c r="D789" s="25" t="s">
        <v>383</v>
      </c>
      <c r="E789" s="25" t="s">
        <v>386</v>
      </c>
    </row>
    <row r="790" spans="2:5" x14ac:dyDescent="0.2">
      <c r="B790" s="25" t="s">
        <v>1600</v>
      </c>
      <c r="C790" s="25">
        <v>531327</v>
      </c>
      <c r="D790" s="25" t="s">
        <v>383</v>
      </c>
      <c r="E790" s="25" t="s">
        <v>366</v>
      </c>
    </row>
    <row r="791" spans="2:5" x14ac:dyDescent="0.2">
      <c r="B791" s="25" t="s">
        <v>1601</v>
      </c>
      <c r="C791" s="25">
        <v>511696</v>
      </c>
      <c r="D791" s="25" t="s">
        <v>383</v>
      </c>
      <c r="E791" s="25" t="s">
        <v>366</v>
      </c>
    </row>
    <row r="792" spans="2:5" x14ac:dyDescent="0.2">
      <c r="B792" s="25" t="s">
        <v>1602</v>
      </c>
      <c r="C792" s="25">
        <v>531977</v>
      </c>
      <c r="D792" s="25" t="s">
        <v>383</v>
      </c>
      <c r="E792" s="25" t="s">
        <v>455</v>
      </c>
    </row>
    <row r="793" spans="2:5" x14ac:dyDescent="0.2">
      <c r="B793" s="25" t="s">
        <v>1603</v>
      </c>
      <c r="C793" s="25">
        <v>504671</v>
      </c>
      <c r="D793" s="25" t="s">
        <v>383</v>
      </c>
      <c r="E793" s="25" t="s">
        <v>415</v>
      </c>
    </row>
    <row r="794" spans="2:5" x14ac:dyDescent="0.2">
      <c r="B794" s="25" t="s">
        <v>1604</v>
      </c>
      <c r="C794" s="25">
        <v>539800</v>
      </c>
      <c r="D794" s="25" t="s">
        <v>383</v>
      </c>
      <c r="E794" s="25" t="s">
        <v>405</v>
      </c>
    </row>
    <row r="795" spans="2:5" x14ac:dyDescent="0.2">
      <c r="B795" s="25" t="s">
        <v>1605</v>
      </c>
      <c r="C795" s="25">
        <v>526917</v>
      </c>
      <c r="D795" s="25" t="s">
        <v>383</v>
      </c>
      <c r="E795" s="25" t="s">
        <v>469</v>
      </c>
    </row>
    <row r="796" spans="2:5" x14ac:dyDescent="0.2">
      <c r="B796" s="25" t="s">
        <v>1606</v>
      </c>
      <c r="C796" s="25">
        <v>530871</v>
      </c>
      <c r="D796" s="25" t="s">
        <v>383</v>
      </c>
      <c r="E796" s="25" t="s">
        <v>543</v>
      </c>
    </row>
    <row r="797" spans="2:5" x14ac:dyDescent="0.2">
      <c r="B797" s="25" t="s">
        <v>1607</v>
      </c>
      <c r="C797" s="25">
        <v>540395</v>
      </c>
      <c r="D797" s="25" t="s">
        <v>383</v>
      </c>
      <c r="E797" s="25" t="s">
        <v>543</v>
      </c>
    </row>
    <row r="798" spans="2:5" x14ac:dyDescent="0.2">
      <c r="B798" s="25" t="s">
        <v>1608</v>
      </c>
      <c r="C798" s="25">
        <v>541269</v>
      </c>
      <c r="D798" s="25" t="s">
        <v>1609</v>
      </c>
      <c r="E798" s="25" t="s">
        <v>431</v>
      </c>
    </row>
    <row r="799" spans="2:5" x14ac:dyDescent="0.2">
      <c r="B799" s="25" t="s">
        <v>1610</v>
      </c>
      <c r="C799" s="25">
        <v>539230</v>
      </c>
      <c r="D799" s="25" t="s">
        <v>383</v>
      </c>
      <c r="E799" s="25" t="s">
        <v>543</v>
      </c>
    </row>
    <row r="800" spans="2:5" x14ac:dyDescent="0.2">
      <c r="B800" s="25" t="s">
        <v>1611</v>
      </c>
      <c r="C800" s="25">
        <v>506365</v>
      </c>
      <c r="D800" s="25" t="s">
        <v>383</v>
      </c>
      <c r="E800" s="25" t="s">
        <v>421</v>
      </c>
    </row>
    <row r="801" spans="2:5" x14ac:dyDescent="0.2">
      <c r="B801" s="25" t="s">
        <v>1612</v>
      </c>
      <c r="C801" s="25">
        <v>537326</v>
      </c>
      <c r="D801" s="25" t="s">
        <v>383</v>
      </c>
      <c r="E801" s="25" t="s">
        <v>391</v>
      </c>
    </row>
    <row r="802" spans="2:5" x14ac:dyDescent="0.2">
      <c r="B802" s="25" t="s">
        <v>1613</v>
      </c>
      <c r="C802" s="25">
        <v>539011</v>
      </c>
      <c r="D802" s="25" t="s">
        <v>383</v>
      </c>
      <c r="E802" s="25" t="s">
        <v>415</v>
      </c>
    </row>
    <row r="803" spans="2:5" x14ac:dyDescent="0.2">
      <c r="B803" s="25" t="s">
        <v>1614</v>
      </c>
      <c r="C803" s="25">
        <v>523489</v>
      </c>
      <c r="D803" s="25" t="s">
        <v>383</v>
      </c>
      <c r="E803" s="25" t="s">
        <v>572</v>
      </c>
    </row>
    <row r="804" spans="2:5" x14ac:dyDescent="0.2">
      <c r="B804" s="25" t="s">
        <v>1615</v>
      </c>
      <c r="C804" s="25">
        <v>500110</v>
      </c>
      <c r="D804" s="25" t="s">
        <v>1616</v>
      </c>
      <c r="E804" s="25" t="s">
        <v>1312</v>
      </c>
    </row>
    <row r="805" spans="2:5" x14ac:dyDescent="0.2">
      <c r="B805" s="25" t="s">
        <v>1617</v>
      </c>
      <c r="C805" s="25">
        <v>526817</v>
      </c>
      <c r="D805" s="25" t="s">
        <v>383</v>
      </c>
      <c r="E805" s="25" t="s">
        <v>620</v>
      </c>
    </row>
    <row r="806" spans="2:5" x14ac:dyDescent="0.2">
      <c r="B806" s="25" t="s">
        <v>1618</v>
      </c>
      <c r="C806" s="25">
        <v>521244</v>
      </c>
      <c r="D806" s="25" t="s">
        <v>383</v>
      </c>
      <c r="E806" s="25" t="s">
        <v>398</v>
      </c>
    </row>
    <row r="807" spans="2:5" x14ac:dyDescent="0.2">
      <c r="B807" s="25" t="s">
        <v>1619</v>
      </c>
      <c r="C807" s="25">
        <v>532992</v>
      </c>
      <c r="D807" s="25" t="s">
        <v>383</v>
      </c>
      <c r="E807" s="25" t="s">
        <v>584</v>
      </c>
    </row>
    <row r="808" spans="2:5" x14ac:dyDescent="0.2">
      <c r="B808" s="25" t="s">
        <v>1620</v>
      </c>
      <c r="C808" s="25">
        <v>531358</v>
      </c>
      <c r="D808" s="25" t="s">
        <v>383</v>
      </c>
      <c r="E808" s="25" t="s">
        <v>400</v>
      </c>
    </row>
    <row r="809" spans="2:5" x14ac:dyDescent="0.2">
      <c r="B809" s="25" t="s">
        <v>1621</v>
      </c>
      <c r="C809" s="25">
        <v>530427</v>
      </c>
      <c r="D809" s="25" t="s">
        <v>383</v>
      </c>
      <c r="E809" s="25" t="s">
        <v>1622</v>
      </c>
    </row>
    <row r="810" spans="2:5" x14ac:dyDescent="0.2">
      <c r="B810" s="25" t="s">
        <v>1623</v>
      </c>
      <c r="C810" s="25">
        <v>526546</v>
      </c>
      <c r="D810" s="25" t="s">
        <v>383</v>
      </c>
      <c r="E810" s="25" t="s">
        <v>572</v>
      </c>
    </row>
    <row r="811" spans="2:5" x14ac:dyDescent="0.2">
      <c r="B811" s="25" t="s">
        <v>1624</v>
      </c>
      <c r="C811" s="25">
        <v>511243</v>
      </c>
      <c r="D811" s="25" t="s">
        <v>1625</v>
      </c>
      <c r="E811" s="25" t="s">
        <v>400</v>
      </c>
    </row>
    <row r="812" spans="2:5" x14ac:dyDescent="0.2">
      <c r="B812" s="25" t="s">
        <v>1626</v>
      </c>
      <c r="C812" s="25">
        <v>511243</v>
      </c>
      <c r="D812" s="25" t="s">
        <v>1627</v>
      </c>
      <c r="E812" s="25" t="s">
        <v>400</v>
      </c>
    </row>
    <row r="813" spans="2:5" x14ac:dyDescent="0.2">
      <c r="B813" s="25" t="s">
        <v>1628</v>
      </c>
      <c r="C813" s="25">
        <v>519475</v>
      </c>
      <c r="D813" s="25" t="s">
        <v>383</v>
      </c>
      <c r="E813" s="25" t="s">
        <v>463</v>
      </c>
    </row>
    <row r="814" spans="2:5" x14ac:dyDescent="0.2">
      <c r="B814" s="25" t="s">
        <v>1629</v>
      </c>
      <c r="C814" s="25">
        <v>540681</v>
      </c>
      <c r="D814" s="25" t="s">
        <v>383</v>
      </c>
      <c r="E814" s="25" t="s">
        <v>443</v>
      </c>
    </row>
    <row r="815" spans="2:5" x14ac:dyDescent="0.2">
      <c r="B815" s="25" t="s">
        <v>1630</v>
      </c>
      <c r="C815" s="25">
        <v>501833</v>
      </c>
      <c r="D815" s="25" t="s">
        <v>383</v>
      </c>
      <c r="E815" s="25" t="s">
        <v>1631</v>
      </c>
    </row>
    <row r="816" spans="2:5" x14ac:dyDescent="0.2">
      <c r="B816" s="25" t="s">
        <v>1632</v>
      </c>
      <c r="C816" s="25">
        <v>539335</v>
      </c>
      <c r="D816" s="25" t="s">
        <v>383</v>
      </c>
      <c r="E816" s="25" t="s">
        <v>405</v>
      </c>
    </row>
    <row r="817" spans="2:5" x14ac:dyDescent="0.2">
      <c r="B817" s="25" t="s">
        <v>1633</v>
      </c>
      <c r="C817" s="25">
        <v>530191</v>
      </c>
      <c r="D817" s="25" t="s">
        <v>1634</v>
      </c>
      <c r="E817" s="25" t="s">
        <v>543</v>
      </c>
    </row>
    <row r="818" spans="2:5" x14ac:dyDescent="0.2">
      <c r="B818" s="25" t="s">
        <v>1635</v>
      </c>
      <c r="C818" s="25">
        <v>530191</v>
      </c>
      <c r="D818" s="25" t="s">
        <v>1634</v>
      </c>
      <c r="E818" s="25" t="s">
        <v>543</v>
      </c>
    </row>
    <row r="819" spans="2:5" x14ac:dyDescent="0.2">
      <c r="B819" s="25" t="s">
        <v>1636</v>
      </c>
      <c r="C819" s="25">
        <v>519477</v>
      </c>
      <c r="D819" s="25" t="s">
        <v>383</v>
      </c>
      <c r="E819" s="25" t="s">
        <v>632</v>
      </c>
    </row>
    <row r="820" spans="2:5" x14ac:dyDescent="0.2">
      <c r="B820" s="25" t="s">
        <v>1637</v>
      </c>
      <c r="C820" s="25">
        <v>542678</v>
      </c>
      <c r="D820" s="25" t="s">
        <v>1638</v>
      </c>
      <c r="E820" s="25" t="s">
        <v>421</v>
      </c>
    </row>
    <row r="821" spans="2:5" x14ac:dyDescent="0.2">
      <c r="B821" s="25" t="s">
        <v>1639</v>
      </c>
      <c r="C821" s="25">
        <v>534758</v>
      </c>
      <c r="D821" s="25" t="s">
        <v>1640</v>
      </c>
      <c r="E821" s="25" t="s">
        <v>369</v>
      </c>
    </row>
    <row r="822" spans="2:5" x14ac:dyDescent="0.2">
      <c r="B822" s="25" t="s">
        <v>1641</v>
      </c>
      <c r="C822" s="25">
        <v>533407</v>
      </c>
      <c r="D822" s="25" t="s">
        <v>1642</v>
      </c>
      <c r="E822" s="25" t="s">
        <v>398</v>
      </c>
    </row>
    <row r="823" spans="2:5" x14ac:dyDescent="0.2">
      <c r="B823" s="25" t="s">
        <v>1643</v>
      </c>
      <c r="C823" s="25">
        <v>530829</v>
      </c>
      <c r="D823" s="25" t="s">
        <v>383</v>
      </c>
      <c r="E823" s="25" t="s">
        <v>400</v>
      </c>
    </row>
    <row r="824" spans="2:5" x14ac:dyDescent="0.2">
      <c r="B824" s="25" t="s">
        <v>1644</v>
      </c>
      <c r="C824" s="25">
        <v>505230</v>
      </c>
      <c r="D824" s="25" t="s">
        <v>1645</v>
      </c>
      <c r="E824" s="25" t="s">
        <v>372</v>
      </c>
    </row>
    <row r="825" spans="2:5" x14ac:dyDescent="0.2">
      <c r="B825" s="25" t="s">
        <v>1646</v>
      </c>
      <c r="C825" s="25">
        <v>531283</v>
      </c>
      <c r="D825" s="25" t="s">
        <v>383</v>
      </c>
      <c r="E825" s="25" t="s">
        <v>400</v>
      </c>
    </row>
    <row r="826" spans="2:5" x14ac:dyDescent="0.2">
      <c r="B826" s="25" t="s">
        <v>1647</v>
      </c>
      <c r="C826" s="25">
        <v>526373</v>
      </c>
      <c r="D826" s="25" t="s">
        <v>383</v>
      </c>
      <c r="E826" s="25" t="s">
        <v>584</v>
      </c>
    </row>
    <row r="827" spans="2:5" x14ac:dyDescent="0.2">
      <c r="B827" s="25" t="s">
        <v>1648</v>
      </c>
      <c r="C827" s="25">
        <v>532807</v>
      </c>
      <c r="D827" s="25" t="s">
        <v>1649</v>
      </c>
      <c r="E827" s="25" t="s">
        <v>384</v>
      </c>
    </row>
    <row r="828" spans="2:5" x14ac:dyDescent="0.2">
      <c r="B828" s="25" t="s">
        <v>1650</v>
      </c>
      <c r="C828" s="25">
        <v>532807</v>
      </c>
      <c r="D828" s="25" t="s">
        <v>1649</v>
      </c>
      <c r="E828" s="25" t="s">
        <v>384</v>
      </c>
    </row>
    <row r="829" spans="2:5" x14ac:dyDescent="0.2">
      <c r="B829" s="25" t="s">
        <v>1651</v>
      </c>
      <c r="C829" s="25">
        <v>530457</v>
      </c>
      <c r="D829" s="25" t="s">
        <v>383</v>
      </c>
      <c r="E829" s="25" t="s">
        <v>386</v>
      </c>
    </row>
    <row r="830" spans="2:5" x14ac:dyDescent="0.2">
      <c r="B830" s="25" t="s">
        <v>1652</v>
      </c>
      <c r="C830" s="25">
        <v>532324</v>
      </c>
      <c r="D830" s="25" t="s">
        <v>1653</v>
      </c>
      <c r="E830" s="25" t="s">
        <v>386</v>
      </c>
    </row>
    <row r="831" spans="2:5" x14ac:dyDescent="0.2">
      <c r="B831" s="25" t="s">
        <v>1654</v>
      </c>
      <c r="C831" s="25">
        <v>500087</v>
      </c>
      <c r="D831" s="25" t="s">
        <v>1655</v>
      </c>
      <c r="E831" s="25" t="s">
        <v>421</v>
      </c>
    </row>
    <row r="832" spans="2:5" x14ac:dyDescent="0.2">
      <c r="B832" s="25" t="s">
        <v>1656</v>
      </c>
      <c r="C832" s="25">
        <v>531775</v>
      </c>
      <c r="D832" s="25" t="s">
        <v>383</v>
      </c>
      <c r="E832" s="25" t="s">
        <v>405</v>
      </c>
    </row>
    <row r="833" spans="2:5" x14ac:dyDescent="0.2">
      <c r="B833" s="25" t="s">
        <v>1657</v>
      </c>
      <c r="C833" s="25">
        <v>502445</v>
      </c>
      <c r="D833" s="25" t="s">
        <v>383</v>
      </c>
      <c r="E833" s="25" t="s">
        <v>469</v>
      </c>
    </row>
    <row r="834" spans="2:5" x14ac:dyDescent="0.2">
      <c r="B834" s="25" t="s">
        <v>1658</v>
      </c>
      <c r="C834" s="25">
        <v>531235</v>
      </c>
      <c r="D834" s="25" t="s">
        <v>383</v>
      </c>
      <c r="E834" s="25" t="s">
        <v>400</v>
      </c>
    </row>
    <row r="835" spans="2:5" x14ac:dyDescent="0.2">
      <c r="B835" s="25" t="s">
        <v>1659</v>
      </c>
      <c r="C835" s="25">
        <v>538786</v>
      </c>
      <c r="D835" s="25" t="s">
        <v>383</v>
      </c>
      <c r="E835" s="25" t="s">
        <v>907</v>
      </c>
    </row>
    <row r="836" spans="2:5" x14ac:dyDescent="0.2">
      <c r="B836" s="25" t="s">
        <v>1660</v>
      </c>
      <c r="C836" s="25">
        <v>538674</v>
      </c>
      <c r="D836" s="25" t="s">
        <v>383</v>
      </c>
      <c r="E836" s="25" t="s">
        <v>1327</v>
      </c>
    </row>
    <row r="837" spans="2:5" x14ac:dyDescent="0.2">
      <c r="B837" s="25" t="s">
        <v>1661</v>
      </c>
      <c r="C837" s="25">
        <v>532210</v>
      </c>
      <c r="D837" s="25" t="s">
        <v>1662</v>
      </c>
      <c r="E837" s="25" t="s">
        <v>701</v>
      </c>
    </row>
    <row r="838" spans="2:5" x14ac:dyDescent="0.2">
      <c r="B838" s="25" t="s">
        <v>1663</v>
      </c>
      <c r="C838" s="25">
        <v>521210</v>
      </c>
      <c r="D838" s="25" t="s">
        <v>383</v>
      </c>
      <c r="E838" s="25" t="s">
        <v>497</v>
      </c>
    </row>
    <row r="839" spans="2:5" x14ac:dyDescent="0.2">
      <c r="B839" s="25" t="s">
        <v>1664</v>
      </c>
      <c r="C839" s="25">
        <v>780013</v>
      </c>
      <c r="D839" s="25" t="s">
        <v>383</v>
      </c>
      <c r="E839" s="25" t="s">
        <v>474</v>
      </c>
    </row>
    <row r="840" spans="2:5" x14ac:dyDescent="0.2">
      <c r="B840" s="25" t="s">
        <v>1665</v>
      </c>
      <c r="C840" s="25">
        <v>780013</v>
      </c>
      <c r="D840" s="25" t="s">
        <v>383</v>
      </c>
      <c r="E840" s="25" t="s">
        <v>474</v>
      </c>
    </row>
    <row r="841" spans="2:5" x14ac:dyDescent="0.2">
      <c r="B841" s="25" t="s">
        <v>1666</v>
      </c>
      <c r="C841" s="25" t="s">
        <v>383</v>
      </c>
      <c r="D841" s="25" t="s">
        <v>1667</v>
      </c>
      <c r="E841" s="25" t="s">
        <v>394</v>
      </c>
    </row>
    <row r="842" spans="2:5" x14ac:dyDescent="0.2">
      <c r="B842" s="25" t="s">
        <v>1668</v>
      </c>
      <c r="C842" s="25" t="s">
        <v>383</v>
      </c>
      <c r="D842" s="25" t="s">
        <v>1669</v>
      </c>
      <c r="E842" s="25" t="s">
        <v>394</v>
      </c>
    </row>
    <row r="843" spans="2:5" x14ac:dyDescent="0.2">
      <c r="B843" s="25" t="s">
        <v>1670</v>
      </c>
      <c r="C843" s="25">
        <v>540403</v>
      </c>
      <c r="D843" s="25" t="s">
        <v>1671</v>
      </c>
      <c r="E843" s="25" t="s">
        <v>488</v>
      </c>
    </row>
    <row r="844" spans="2:5" x14ac:dyDescent="0.2">
      <c r="B844" s="25" t="s">
        <v>1672</v>
      </c>
      <c r="C844" s="25">
        <v>506390</v>
      </c>
      <c r="D844" s="25" t="s">
        <v>1673</v>
      </c>
      <c r="E844" s="25" t="s">
        <v>543</v>
      </c>
    </row>
    <row r="845" spans="2:5" x14ac:dyDescent="0.2">
      <c r="B845" s="25" t="s">
        <v>1674</v>
      </c>
      <c r="C845" s="25">
        <v>506390</v>
      </c>
      <c r="D845" s="25" t="s">
        <v>1675</v>
      </c>
      <c r="E845" s="25" t="s">
        <v>543</v>
      </c>
    </row>
    <row r="846" spans="2:5" x14ac:dyDescent="0.2">
      <c r="B846" s="25" t="s">
        <v>1676</v>
      </c>
      <c r="C846" s="25">
        <v>512213</v>
      </c>
      <c r="D846" s="25" t="s">
        <v>383</v>
      </c>
      <c r="E846" s="25" t="s">
        <v>405</v>
      </c>
    </row>
    <row r="847" spans="2:5" x14ac:dyDescent="0.2">
      <c r="B847" s="25" t="s">
        <v>1677</v>
      </c>
      <c r="C847" s="25">
        <v>540310</v>
      </c>
      <c r="D847" s="25" t="s">
        <v>383</v>
      </c>
      <c r="E847" s="25" t="s">
        <v>398</v>
      </c>
    </row>
    <row r="848" spans="2:5" x14ac:dyDescent="0.2">
      <c r="B848" s="25" t="s">
        <v>1678</v>
      </c>
      <c r="C848" s="25">
        <v>538433</v>
      </c>
      <c r="D848" s="25" t="s">
        <v>383</v>
      </c>
      <c r="E848" s="25" t="s">
        <v>366</v>
      </c>
    </row>
    <row r="849" spans="2:5" x14ac:dyDescent="0.2">
      <c r="B849" s="25" t="s">
        <v>1679</v>
      </c>
      <c r="C849" s="25">
        <v>540481</v>
      </c>
      <c r="D849" s="25" t="s">
        <v>383</v>
      </c>
      <c r="E849" s="25" t="s">
        <v>366</v>
      </c>
    </row>
    <row r="850" spans="2:5" x14ac:dyDescent="0.2">
      <c r="B850" s="25" t="s">
        <v>1680</v>
      </c>
      <c r="C850" s="25">
        <v>530839</v>
      </c>
      <c r="D850" s="25" t="s">
        <v>383</v>
      </c>
      <c r="E850" s="25" t="s">
        <v>476</v>
      </c>
    </row>
    <row r="851" spans="2:5" x14ac:dyDescent="0.2">
      <c r="B851" s="25" t="s">
        <v>1681</v>
      </c>
      <c r="C851" s="25">
        <v>500147</v>
      </c>
      <c r="D851" s="25" t="s">
        <v>383</v>
      </c>
      <c r="E851" s="25" t="s">
        <v>391</v>
      </c>
    </row>
    <row r="852" spans="2:5" x14ac:dyDescent="0.2">
      <c r="B852" s="25" t="s">
        <v>1682</v>
      </c>
      <c r="C852" s="25">
        <v>517330</v>
      </c>
      <c r="D852" s="25" t="s">
        <v>1683</v>
      </c>
      <c r="E852" s="25" t="s">
        <v>681</v>
      </c>
    </row>
    <row r="853" spans="2:5" x14ac:dyDescent="0.2">
      <c r="B853" s="25" t="s">
        <v>1684</v>
      </c>
      <c r="C853" s="25" t="s">
        <v>383</v>
      </c>
      <c r="D853" s="25" t="s">
        <v>1685</v>
      </c>
      <c r="E853" s="25" t="s">
        <v>394</v>
      </c>
    </row>
    <row r="854" spans="2:5" x14ac:dyDescent="0.2">
      <c r="B854" s="25" t="s">
        <v>1686</v>
      </c>
      <c r="C854" s="25">
        <v>512018</v>
      </c>
      <c r="D854" s="25" t="s">
        <v>383</v>
      </c>
      <c r="E854" s="25" t="s">
        <v>389</v>
      </c>
    </row>
    <row r="855" spans="2:5" x14ac:dyDescent="0.2">
      <c r="B855" s="25" t="s">
        <v>1687</v>
      </c>
      <c r="C855" s="25">
        <v>533278</v>
      </c>
      <c r="D855" s="25" t="s">
        <v>1688</v>
      </c>
      <c r="E855" s="25" t="s">
        <v>1061</v>
      </c>
    </row>
    <row r="856" spans="2:5" x14ac:dyDescent="0.2">
      <c r="B856" s="25" t="s">
        <v>1689</v>
      </c>
      <c r="C856" s="25">
        <v>533278</v>
      </c>
      <c r="D856" s="25" t="s">
        <v>1690</v>
      </c>
      <c r="E856" s="25" t="s">
        <v>1061</v>
      </c>
    </row>
    <row r="857" spans="2:5" x14ac:dyDescent="0.2">
      <c r="B857" s="25" t="s">
        <v>1691</v>
      </c>
      <c r="C857" s="25">
        <v>501831</v>
      </c>
      <c r="D857" s="25" t="s">
        <v>383</v>
      </c>
      <c r="E857" s="25" t="s">
        <v>443</v>
      </c>
    </row>
    <row r="858" spans="2:5" x14ac:dyDescent="0.2">
      <c r="B858" s="25" t="s">
        <v>1692</v>
      </c>
      <c r="C858" s="25">
        <v>520131</v>
      </c>
      <c r="D858" s="25" t="s">
        <v>383</v>
      </c>
      <c r="E858" s="25" t="s">
        <v>455</v>
      </c>
    </row>
    <row r="859" spans="2:5" x14ac:dyDescent="0.2">
      <c r="B859" s="25" t="s">
        <v>1693</v>
      </c>
      <c r="C859" s="25">
        <v>508571</v>
      </c>
      <c r="D859" s="25" t="s">
        <v>383</v>
      </c>
      <c r="E859" s="25" t="s">
        <v>863</v>
      </c>
    </row>
    <row r="860" spans="2:5" x14ac:dyDescent="0.2">
      <c r="B860" s="25" t="s">
        <v>1694</v>
      </c>
      <c r="C860" s="25">
        <v>513353</v>
      </c>
      <c r="D860" s="25" t="s">
        <v>383</v>
      </c>
      <c r="E860" s="25" t="s">
        <v>543</v>
      </c>
    </row>
    <row r="861" spans="2:5" x14ac:dyDescent="0.2">
      <c r="B861" s="25" t="s">
        <v>1695</v>
      </c>
      <c r="C861" s="25">
        <v>540678</v>
      </c>
      <c r="D861" s="25" t="s">
        <v>1696</v>
      </c>
      <c r="E861" s="25" t="s">
        <v>1631</v>
      </c>
    </row>
    <row r="862" spans="2:5" x14ac:dyDescent="0.2">
      <c r="B862" s="25" t="s">
        <v>1697</v>
      </c>
      <c r="C862" s="25">
        <v>539436</v>
      </c>
      <c r="D862" s="25" t="s">
        <v>1698</v>
      </c>
      <c r="E862" s="25" t="s">
        <v>872</v>
      </c>
    </row>
    <row r="863" spans="2:5" x14ac:dyDescent="0.2">
      <c r="B863" s="25" t="s">
        <v>1699</v>
      </c>
      <c r="C863" s="25">
        <v>500830</v>
      </c>
      <c r="D863" s="25" t="s">
        <v>1700</v>
      </c>
      <c r="E863" s="25" t="s">
        <v>565</v>
      </c>
    </row>
    <row r="864" spans="2:5" x14ac:dyDescent="0.2">
      <c r="B864" s="25" t="s">
        <v>1701</v>
      </c>
      <c r="C864" s="25">
        <v>500830</v>
      </c>
      <c r="D864" s="25" t="s">
        <v>1700</v>
      </c>
      <c r="E864" s="25" t="s">
        <v>565</v>
      </c>
    </row>
    <row r="865" spans="2:5" x14ac:dyDescent="0.2">
      <c r="B865" s="25" t="s">
        <v>1702</v>
      </c>
      <c r="C865" s="25">
        <v>531210</v>
      </c>
      <c r="D865" s="25" t="s">
        <v>383</v>
      </c>
      <c r="E865" s="25" t="s">
        <v>421</v>
      </c>
    </row>
    <row r="866" spans="2:5" x14ac:dyDescent="0.2">
      <c r="B866" s="25" t="s">
        <v>1703</v>
      </c>
      <c r="C866" s="25">
        <v>540023</v>
      </c>
      <c r="D866" s="25" t="s">
        <v>383</v>
      </c>
      <c r="E866" s="25" t="s">
        <v>1122</v>
      </c>
    </row>
    <row r="867" spans="2:5" x14ac:dyDescent="0.2">
      <c r="B867" s="25" t="s">
        <v>1704</v>
      </c>
      <c r="C867" s="25">
        <v>524752</v>
      </c>
      <c r="D867" s="25" t="s">
        <v>383</v>
      </c>
      <c r="E867" s="25" t="s">
        <v>421</v>
      </c>
    </row>
    <row r="868" spans="2:5" x14ac:dyDescent="0.2">
      <c r="B868" s="25" t="s">
        <v>1705</v>
      </c>
      <c r="C868" s="25">
        <v>534691</v>
      </c>
      <c r="D868" s="25" t="s">
        <v>383</v>
      </c>
      <c r="E868" s="25" t="s">
        <v>366</v>
      </c>
    </row>
    <row r="869" spans="2:5" x14ac:dyDescent="0.2">
      <c r="B869" s="25" t="s">
        <v>1706</v>
      </c>
      <c r="C869" s="25">
        <v>535267</v>
      </c>
      <c r="D869" s="25" t="s">
        <v>383</v>
      </c>
      <c r="E869" s="25" t="s">
        <v>400</v>
      </c>
    </row>
    <row r="870" spans="2:5" x14ac:dyDescent="0.2">
      <c r="B870" s="25" t="s">
        <v>1707</v>
      </c>
      <c r="C870" s="25">
        <v>531216</v>
      </c>
      <c r="D870" s="25" t="s">
        <v>383</v>
      </c>
      <c r="E870" s="25" t="s">
        <v>400</v>
      </c>
    </row>
    <row r="871" spans="2:5" x14ac:dyDescent="0.2">
      <c r="B871" s="25" t="s">
        <v>1708</v>
      </c>
      <c r="C871" s="25">
        <v>533272</v>
      </c>
      <c r="D871" s="25" t="s">
        <v>1709</v>
      </c>
      <c r="E871" s="25" t="s">
        <v>461</v>
      </c>
    </row>
    <row r="872" spans="2:5" x14ac:dyDescent="0.2">
      <c r="B872" s="25" t="s">
        <v>1710</v>
      </c>
      <c r="C872" s="25">
        <v>539986</v>
      </c>
      <c r="D872" s="25" t="s">
        <v>383</v>
      </c>
      <c r="E872" s="25" t="s">
        <v>578</v>
      </c>
    </row>
    <row r="873" spans="2:5" x14ac:dyDescent="0.2">
      <c r="B873" s="25" t="s">
        <v>1711</v>
      </c>
      <c r="C873" s="25">
        <v>532342</v>
      </c>
      <c r="D873" s="25" t="s">
        <v>383</v>
      </c>
      <c r="E873" s="25" t="s">
        <v>369</v>
      </c>
    </row>
    <row r="874" spans="2:5" x14ac:dyDescent="0.2">
      <c r="B874" s="25" t="s">
        <v>1712</v>
      </c>
      <c r="C874" s="25">
        <v>531041</v>
      </c>
      <c r="D874" s="25" t="s">
        <v>383</v>
      </c>
      <c r="E874" s="25" t="s">
        <v>405</v>
      </c>
    </row>
    <row r="875" spans="2:5" x14ac:dyDescent="0.2">
      <c r="B875" s="25" t="s">
        <v>1713</v>
      </c>
      <c r="C875" s="25">
        <v>532456</v>
      </c>
      <c r="D875" s="25" t="s">
        <v>1714</v>
      </c>
      <c r="E875" s="25" t="s">
        <v>480</v>
      </c>
    </row>
    <row r="876" spans="2:5" x14ac:dyDescent="0.2">
      <c r="B876" s="25" t="s">
        <v>1715</v>
      </c>
      <c r="C876" s="25">
        <v>532339</v>
      </c>
      <c r="D876" s="25" t="s">
        <v>1716</v>
      </c>
      <c r="E876" s="25" t="s">
        <v>868</v>
      </c>
    </row>
    <row r="877" spans="2:5" x14ac:dyDescent="0.2">
      <c r="B877" s="25" t="s">
        <v>1717</v>
      </c>
      <c r="C877" s="25">
        <v>507833</v>
      </c>
      <c r="D877" s="25" t="s">
        <v>383</v>
      </c>
      <c r="E877" s="25" t="s">
        <v>708</v>
      </c>
    </row>
    <row r="878" spans="2:5" x14ac:dyDescent="0.2">
      <c r="B878" s="25" t="s">
        <v>1718</v>
      </c>
      <c r="C878" s="25">
        <v>522231</v>
      </c>
      <c r="D878" s="25" t="s">
        <v>383</v>
      </c>
      <c r="E878" s="25" t="s">
        <v>781</v>
      </c>
    </row>
    <row r="879" spans="2:5" x14ac:dyDescent="0.2">
      <c r="B879" s="25" t="s">
        <v>1719</v>
      </c>
      <c r="C879" s="25">
        <v>538965</v>
      </c>
      <c r="D879" s="25" t="s">
        <v>383</v>
      </c>
      <c r="E879" s="25" t="s">
        <v>421</v>
      </c>
    </row>
    <row r="880" spans="2:5" x14ac:dyDescent="0.2">
      <c r="B880" s="25" t="s">
        <v>1720</v>
      </c>
      <c r="C880" s="25">
        <v>539266</v>
      </c>
      <c r="D880" s="25" t="s">
        <v>383</v>
      </c>
      <c r="E880" s="25" t="s">
        <v>403</v>
      </c>
    </row>
    <row r="881" spans="2:5" x14ac:dyDescent="0.2">
      <c r="B881" s="25" t="s">
        <v>1721</v>
      </c>
      <c r="C881" s="25">
        <v>504340</v>
      </c>
      <c r="D881" s="25" t="s">
        <v>383</v>
      </c>
      <c r="E881" s="25" t="s">
        <v>366</v>
      </c>
    </row>
    <row r="882" spans="2:5" x14ac:dyDescent="0.2">
      <c r="B882" s="25" t="s">
        <v>1722</v>
      </c>
      <c r="C882" s="25">
        <v>539991</v>
      </c>
      <c r="D882" s="25" t="s">
        <v>1723</v>
      </c>
      <c r="E882" s="25" t="s">
        <v>749</v>
      </c>
    </row>
    <row r="883" spans="2:5" x14ac:dyDescent="0.2">
      <c r="B883" s="25" t="s">
        <v>1724</v>
      </c>
      <c r="C883" s="25">
        <v>526829</v>
      </c>
      <c r="D883" s="25" t="s">
        <v>383</v>
      </c>
      <c r="E883" s="25" t="s">
        <v>593</v>
      </c>
    </row>
    <row r="884" spans="2:5" x14ac:dyDescent="0.2">
      <c r="B884" s="25" t="s">
        <v>1725</v>
      </c>
      <c r="C884" s="25">
        <v>526829</v>
      </c>
      <c r="D884" s="25" t="s">
        <v>1726</v>
      </c>
      <c r="E884" s="25" t="s">
        <v>593</v>
      </c>
    </row>
    <row r="885" spans="2:5" x14ac:dyDescent="0.2">
      <c r="B885" s="25" t="s">
        <v>1727</v>
      </c>
      <c r="C885" s="25">
        <v>526829</v>
      </c>
      <c r="D885" s="25" t="s">
        <v>383</v>
      </c>
      <c r="E885" s="25" t="s">
        <v>593</v>
      </c>
    </row>
    <row r="886" spans="2:5" x14ac:dyDescent="0.2">
      <c r="B886" s="25" t="s">
        <v>1728</v>
      </c>
      <c r="C886" s="25">
        <v>539091</v>
      </c>
      <c r="D886" s="25" t="s">
        <v>383</v>
      </c>
      <c r="E886" s="25" t="s">
        <v>403</v>
      </c>
    </row>
    <row r="887" spans="2:5" x14ac:dyDescent="0.2">
      <c r="B887" s="25" t="s">
        <v>1729</v>
      </c>
      <c r="C887" s="25">
        <v>532902</v>
      </c>
      <c r="D887" s="25" t="s">
        <v>1730</v>
      </c>
      <c r="E887" s="25" t="s">
        <v>469</v>
      </c>
    </row>
    <row r="888" spans="2:5" x14ac:dyDescent="0.2">
      <c r="B888" s="25" t="s">
        <v>1731</v>
      </c>
      <c r="C888" s="25" t="s">
        <v>383</v>
      </c>
      <c r="D888" s="25" t="s">
        <v>1732</v>
      </c>
      <c r="E888" s="25" t="s">
        <v>474</v>
      </c>
    </row>
    <row r="889" spans="2:5" x14ac:dyDescent="0.2">
      <c r="B889" s="25" t="s">
        <v>1733</v>
      </c>
      <c r="C889" s="25">
        <v>531344</v>
      </c>
      <c r="D889" s="25" t="s">
        <v>1734</v>
      </c>
      <c r="E889" s="25" t="s">
        <v>506</v>
      </c>
    </row>
    <row r="890" spans="2:5" x14ac:dyDescent="0.2">
      <c r="B890" s="25" t="s">
        <v>1735</v>
      </c>
      <c r="C890" s="25">
        <v>531344</v>
      </c>
      <c r="D890" s="25" t="s">
        <v>1734</v>
      </c>
      <c r="E890" s="25" t="s">
        <v>506</v>
      </c>
    </row>
    <row r="891" spans="2:5" x14ac:dyDescent="0.2">
      <c r="B891" s="25" t="s">
        <v>1736</v>
      </c>
      <c r="C891" s="25">
        <v>540597</v>
      </c>
      <c r="D891" s="25" t="s">
        <v>383</v>
      </c>
      <c r="E891" s="25" t="s">
        <v>704</v>
      </c>
    </row>
    <row r="892" spans="2:5" x14ac:dyDescent="0.2">
      <c r="B892" s="25" t="s">
        <v>1737</v>
      </c>
      <c r="C892" s="25">
        <v>531067</v>
      </c>
      <c r="D892" s="25" t="s">
        <v>383</v>
      </c>
      <c r="E892" s="25" t="s">
        <v>400</v>
      </c>
    </row>
    <row r="893" spans="2:5" x14ac:dyDescent="0.2">
      <c r="B893" s="25" t="s">
        <v>1738</v>
      </c>
      <c r="C893" s="25">
        <v>531067</v>
      </c>
      <c r="D893" s="25" t="s">
        <v>383</v>
      </c>
      <c r="E893" s="25" t="s">
        <v>400</v>
      </c>
    </row>
    <row r="894" spans="2:5" x14ac:dyDescent="0.2">
      <c r="B894" s="25" t="s">
        <v>1739</v>
      </c>
      <c r="C894" s="25">
        <v>506935</v>
      </c>
      <c r="D894" s="25" t="s">
        <v>383</v>
      </c>
      <c r="E894" s="25" t="s">
        <v>476</v>
      </c>
    </row>
    <row r="895" spans="2:5" x14ac:dyDescent="0.2">
      <c r="B895" s="25" t="s">
        <v>1740</v>
      </c>
      <c r="C895" s="25">
        <v>531460</v>
      </c>
      <c r="D895" s="25" t="s">
        <v>383</v>
      </c>
      <c r="E895" s="25" t="s">
        <v>681</v>
      </c>
    </row>
    <row r="896" spans="2:5" x14ac:dyDescent="0.2">
      <c r="B896" s="25" t="s">
        <v>1741</v>
      </c>
      <c r="C896" s="25">
        <v>523232</v>
      </c>
      <c r="D896" s="25" t="s">
        <v>383</v>
      </c>
      <c r="E896" s="25" t="s">
        <v>593</v>
      </c>
    </row>
    <row r="897" spans="2:5" x14ac:dyDescent="0.2">
      <c r="B897" s="25" t="s">
        <v>1742</v>
      </c>
      <c r="C897" s="25">
        <v>538868</v>
      </c>
      <c r="D897" s="25" t="s">
        <v>383</v>
      </c>
      <c r="E897" s="25" t="s">
        <v>400</v>
      </c>
    </row>
    <row r="898" spans="2:5" x14ac:dyDescent="0.2">
      <c r="B898" s="25" t="s">
        <v>1743</v>
      </c>
      <c r="C898" s="25" t="s">
        <v>383</v>
      </c>
      <c r="D898" s="25" t="s">
        <v>1744</v>
      </c>
      <c r="E898" s="25" t="s">
        <v>394</v>
      </c>
    </row>
    <row r="899" spans="2:5" x14ac:dyDescent="0.2">
      <c r="B899" s="25" t="s">
        <v>1745</v>
      </c>
      <c r="C899" s="25">
        <v>522295</v>
      </c>
      <c r="D899" s="25" t="s">
        <v>1746</v>
      </c>
      <c r="E899" s="25" t="s">
        <v>578</v>
      </c>
    </row>
    <row r="900" spans="2:5" x14ac:dyDescent="0.2">
      <c r="B900" s="25" t="s">
        <v>1747</v>
      </c>
      <c r="C900" s="25">
        <v>531556</v>
      </c>
      <c r="D900" s="25" t="s">
        <v>1748</v>
      </c>
      <c r="E900" s="25" t="s">
        <v>441</v>
      </c>
    </row>
    <row r="901" spans="2:5" x14ac:dyDescent="0.2">
      <c r="B901" s="25" t="s">
        <v>1749</v>
      </c>
      <c r="C901" s="25">
        <v>524506</v>
      </c>
      <c r="D901" s="25" t="s">
        <v>383</v>
      </c>
      <c r="E901" s="25" t="s">
        <v>421</v>
      </c>
    </row>
    <row r="902" spans="2:5" x14ac:dyDescent="0.2">
      <c r="B902" s="25" t="s">
        <v>1750</v>
      </c>
      <c r="C902" s="25">
        <v>530755</v>
      </c>
      <c r="D902" s="25" t="s">
        <v>1751</v>
      </c>
      <c r="E902" s="25" t="s">
        <v>1752</v>
      </c>
    </row>
    <row r="903" spans="2:5" x14ac:dyDescent="0.2">
      <c r="B903" s="25" t="s">
        <v>1753</v>
      </c>
      <c r="C903" s="25">
        <v>532941</v>
      </c>
      <c r="D903" s="25" t="s">
        <v>1754</v>
      </c>
      <c r="E903" s="25" t="s">
        <v>681</v>
      </c>
    </row>
    <row r="904" spans="2:5" x14ac:dyDescent="0.2">
      <c r="B904" s="25" t="s">
        <v>1755</v>
      </c>
      <c r="C904" s="25">
        <v>507543</v>
      </c>
      <c r="D904" s="25" t="s">
        <v>383</v>
      </c>
      <c r="E904" s="25" t="s">
        <v>632</v>
      </c>
    </row>
    <row r="905" spans="2:5" x14ac:dyDescent="0.2">
      <c r="B905" s="25" t="s">
        <v>1756</v>
      </c>
      <c r="C905" s="25">
        <v>533167</v>
      </c>
      <c r="D905" s="25" t="s">
        <v>383</v>
      </c>
      <c r="E905" s="25" t="s">
        <v>781</v>
      </c>
    </row>
    <row r="906" spans="2:5" x14ac:dyDescent="0.2">
      <c r="B906" s="25" t="s">
        <v>1757</v>
      </c>
      <c r="C906" s="25">
        <v>506395</v>
      </c>
      <c r="D906" s="25" t="s">
        <v>1758</v>
      </c>
      <c r="E906" s="25" t="s">
        <v>891</v>
      </c>
    </row>
    <row r="907" spans="2:5" x14ac:dyDescent="0.2">
      <c r="B907" s="25" t="s">
        <v>1759</v>
      </c>
      <c r="C907" s="25">
        <v>526737</v>
      </c>
      <c r="D907" s="25" t="s">
        <v>383</v>
      </c>
      <c r="E907" s="25" t="s">
        <v>704</v>
      </c>
    </row>
    <row r="908" spans="2:5" x14ac:dyDescent="0.2">
      <c r="B908" s="25" t="s">
        <v>1760</v>
      </c>
      <c r="C908" s="25">
        <v>540199</v>
      </c>
      <c r="D908" s="25" t="s">
        <v>383</v>
      </c>
      <c r="E908" s="25" t="s">
        <v>366</v>
      </c>
    </row>
    <row r="909" spans="2:5" x14ac:dyDescent="0.2">
      <c r="B909" s="25" t="s">
        <v>1761</v>
      </c>
      <c r="C909" s="25">
        <v>532179</v>
      </c>
      <c r="D909" s="25" t="s">
        <v>1762</v>
      </c>
      <c r="E909" s="25" t="s">
        <v>701</v>
      </c>
    </row>
    <row r="910" spans="2:5" x14ac:dyDescent="0.2">
      <c r="B910" s="25" t="s">
        <v>1763</v>
      </c>
      <c r="C910" s="25">
        <v>530859</v>
      </c>
      <c r="D910" s="25" t="s">
        <v>383</v>
      </c>
      <c r="E910" s="25" t="s">
        <v>377</v>
      </c>
    </row>
    <row r="911" spans="2:5" x14ac:dyDescent="0.2">
      <c r="B911" s="25" t="s">
        <v>1764</v>
      </c>
      <c r="C911" s="25">
        <v>530545</v>
      </c>
      <c r="D911" s="25" t="s">
        <v>383</v>
      </c>
      <c r="E911" s="25" t="s">
        <v>372</v>
      </c>
    </row>
    <row r="912" spans="2:5" x14ac:dyDescent="0.2">
      <c r="B912" s="25" t="s">
        <v>1765</v>
      </c>
      <c r="C912" s="25">
        <v>530545</v>
      </c>
      <c r="D912" s="25" t="s">
        <v>383</v>
      </c>
      <c r="E912" s="25" t="s">
        <v>372</v>
      </c>
    </row>
    <row r="913" spans="2:5" x14ac:dyDescent="0.2">
      <c r="B913" s="25" t="s">
        <v>1766</v>
      </c>
      <c r="C913" s="25">
        <v>523100</v>
      </c>
      <c r="D913" s="25" t="s">
        <v>383</v>
      </c>
      <c r="E913" s="25" t="s">
        <v>415</v>
      </c>
    </row>
    <row r="914" spans="2:5" x14ac:dyDescent="0.2">
      <c r="B914" s="25" t="s">
        <v>1767</v>
      </c>
      <c r="C914" s="25">
        <v>508814</v>
      </c>
      <c r="D914" s="25" t="s">
        <v>1768</v>
      </c>
      <c r="E914" s="25" t="s">
        <v>431</v>
      </c>
    </row>
    <row r="915" spans="2:5" x14ac:dyDescent="0.2">
      <c r="B915" s="25" t="s">
        <v>1769</v>
      </c>
      <c r="C915" s="25">
        <v>538922</v>
      </c>
      <c r="D915" s="25" t="s">
        <v>383</v>
      </c>
      <c r="E915" s="25" t="s">
        <v>476</v>
      </c>
    </row>
    <row r="916" spans="2:5" x14ac:dyDescent="0.2">
      <c r="B916" s="25" t="s">
        <v>1770</v>
      </c>
      <c r="C916" s="25">
        <v>526550</v>
      </c>
      <c r="D916" s="25" t="s">
        <v>1771</v>
      </c>
      <c r="E916" s="25" t="s">
        <v>584</v>
      </c>
    </row>
    <row r="917" spans="2:5" x14ac:dyDescent="0.2">
      <c r="B917" s="25" t="s">
        <v>1772</v>
      </c>
      <c r="C917" s="25">
        <v>531624</v>
      </c>
      <c r="D917" s="25" t="s">
        <v>1773</v>
      </c>
      <c r="E917" s="25" t="s">
        <v>469</v>
      </c>
    </row>
    <row r="918" spans="2:5" x14ac:dyDescent="0.2">
      <c r="B918" s="25" t="s">
        <v>1774</v>
      </c>
      <c r="C918" s="25">
        <v>523415</v>
      </c>
      <c r="D918" s="25" t="s">
        <v>383</v>
      </c>
      <c r="E918" s="25" t="s">
        <v>415</v>
      </c>
    </row>
    <row r="919" spans="2:5" x14ac:dyDescent="0.2">
      <c r="B919" s="25" t="s">
        <v>1775</v>
      </c>
      <c r="C919" s="25">
        <v>534920</v>
      </c>
      <c r="D919" s="25" t="s">
        <v>383</v>
      </c>
      <c r="E919" s="25" t="s">
        <v>369</v>
      </c>
    </row>
    <row r="920" spans="2:5" x14ac:dyDescent="0.2">
      <c r="B920" s="25" t="s">
        <v>1776</v>
      </c>
      <c r="C920" s="25">
        <v>533144</v>
      </c>
      <c r="D920" s="25" t="s">
        <v>1777</v>
      </c>
      <c r="E920" s="25" t="s">
        <v>1386</v>
      </c>
    </row>
    <row r="921" spans="2:5" x14ac:dyDescent="0.2">
      <c r="B921" s="25" t="s">
        <v>1778</v>
      </c>
      <c r="C921" s="25">
        <v>542641</v>
      </c>
      <c r="D921" s="25" t="s">
        <v>1779</v>
      </c>
      <c r="E921" s="25" t="s">
        <v>400</v>
      </c>
    </row>
    <row r="922" spans="2:5" x14ac:dyDescent="0.2">
      <c r="B922" s="25" t="s">
        <v>1780</v>
      </c>
      <c r="C922" s="25">
        <v>538770</v>
      </c>
      <c r="D922" s="25" t="s">
        <v>383</v>
      </c>
      <c r="E922" s="25" t="s">
        <v>469</v>
      </c>
    </row>
    <row r="923" spans="2:5" x14ac:dyDescent="0.2">
      <c r="B923" s="25" t="s">
        <v>1781</v>
      </c>
      <c r="C923" s="25">
        <v>512093</v>
      </c>
      <c r="D923" s="25" t="s">
        <v>383</v>
      </c>
      <c r="E923" s="25" t="s">
        <v>476</v>
      </c>
    </row>
    <row r="924" spans="2:5" x14ac:dyDescent="0.2">
      <c r="B924" s="25" t="s">
        <v>1782</v>
      </c>
      <c r="C924" s="25">
        <v>522001</v>
      </c>
      <c r="D924" s="25" t="s">
        <v>383</v>
      </c>
      <c r="E924" s="25" t="s">
        <v>461</v>
      </c>
    </row>
    <row r="925" spans="2:5" x14ac:dyDescent="0.2">
      <c r="B925" s="25" t="s">
        <v>1783</v>
      </c>
      <c r="C925" s="25">
        <v>509472</v>
      </c>
      <c r="D925" s="25" t="s">
        <v>383</v>
      </c>
      <c r="E925" s="25" t="s">
        <v>405</v>
      </c>
    </row>
    <row r="926" spans="2:5" x14ac:dyDescent="0.2">
      <c r="B926" s="25" t="s">
        <v>1784</v>
      </c>
      <c r="C926" s="25">
        <v>524388</v>
      </c>
      <c r="D926" s="25" t="s">
        <v>383</v>
      </c>
      <c r="E926" s="25" t="s">
        <v>708</v>
      </c>
    </row>
    <row r="927" spans="2:5" x14ac:dyDescent="0.2">
      <c r="B927" s="25" t="s">
        <v>1785</v>
      </c>
      <c r="C927" s="25">
        <v>539527</v>
      </c>
      <c r="D927" s="25" t="s">
        <v>383</v>
      </c>
      <c r="E927" s="25" t="s">
        <v>1303</v>
      </c>
    </row>
    <row r="928" spans="2:5" x14ac:dyDescent="0.2">
      <c r="B928" s="25" t="s">
        <v>1786</v>
      </c>
      <c r="C928" s="25">
        <v>532392</v>
      </c>
      <c r="D928" s="25" t="s">
        <v>1787</v>
      </c>
      <c r="E928" s="25" t="s">
        <v>386</v>
      </c>
    </row>
    <row r="929" spans="2:5" x14ac:dyDescent="0.2">
      <c r="B929" s="25" t="s">
        <v>1788</v>
      </c>
      <c r="C929" s="25" t="s">
        <v>383</v>
      </c>
      <c r="D929" s="25" t="s">
        <v>1789</v>
      </c>
      <c r="E929" s="25" t="s">
        <v>394</v>
      </c>
    </row>
    <row r="930" spans="2:5" x14ac:dyDescent="0.2">
      <c r="B930" s="25" t="s">
        <v>1790</v>
      </c>
      <c r="C930" s="25">
        <v>541770</v>
      </c>
      <c r="D930" s="25" t="s">
        <v>1791</v>
      </c>
      <c r="E930" s="25" t="s">
        <v>400</v>
      </c>
    </row>
    <row r="931" spans="2:5" x14ac:dyDescent="0.2">
      <c r="B931" s="25" t="s">
        <v>1792</v>
      </c>
      <c r="C931" s="25">
        <v>539131</v>
      </c>
      <c r="D931" s="25" t="s">
        <v>383</v>
      </c>
      <c r="E931" s="25" t="s">
        <v>403</v>
      </c>
    </row>
    <row r="932" spans="2:5" x14ac:dyDescent="0.2">
      <c r="B932" s="25" t="s">
        <v>1793</v>
      </c>
      <c r="C932" s="25">
        <v>512379</v>
      </c>
      <c r="D932" s="25" t="s">
        <v>383</v>
      </c>
      <c r="E932" s="25" t="s">
        <v>476</v>
      </c>
    </row>
    <row r="933" spans="2:5" x14ac:dyDescent="0.2">
      <c r="B933" s="25" t="s">
        <v>1794</v>
      </c>
      <c r="C933" s="25">
        <v>511413</v>
      </c>
      <c r="D933" s="25" t="s">
        <v>1795</v>
      </c>
      <c r="E933" s="25" t="s">
        <v>400</v>
      </c>
    </row>
    <row r="934" spans="2:5" x14ac:dyDescent="0.2">
      <c r="B934" s="25" t="s">
        <v>1796</v>
      </c>
      <c r="C934" s="25">
        <v>526269</v>
      </c>
      <c r="D934" s="25" t="s">
        <v>383</v>
      </c>
      <c r="E934" s="25" t="s">
        <v>543</v>
      </c>
    </row>
    <row r="935" spans="2:5" x14ac:dyDescent="0.2">
      <c r="B935" s="25" t="s">
        <v>1797</v>
      </c>
      <c r="C935" s="25">
        <v>526977</v>
      </c>
      <c r="D935" s="25" t="s">
        <v>383</v>
      </c>
      <c r="E935" s="25" t="s">
        <v>706</v>
      </c>
    </row>
    <row r="936" spans="2:5" x14ac:dyDescent="0.2">
      <c r="B936" s="25" t="s">
        <v>1798</v>
      </c>
      <c r="C936" s="25">
        <v>500092</v>
      </c>
      <c r="D936" s="25" t="s">
        <v>1799</v>
      </c>
      <c r="E936" s="25" t="s">
        <v>366</v>
      </c>
    </row>
    <row r="937" spans="2:5" x14ac:dyDescent="0.2">
      <c r="B937" s="25" t="s">
        <v>1800</v>
      </c>
      <c r="C937" s="25">
        <v>539876</v>
      </c>
      <c r="D937" s="25" t="s">
        <v>1801</v>
      </c>
      <c r="E937" s="25" t="s">
        <v>1148</v>
      </c>
    </row>
    <row r="938" spans="2:5" x14ac:dyDescent="0.2">
      <c r="B938" s="25" t="s">
        <v>1802</v>
      </c>
      <c r="C938" s="25" t="s">
        <v>383</v>
      </c>
      <c r="D938" s="25" t="s">
        <v>1803</v>
      </c>
      <c r="E938" s="25" t="s">
        <v>394</v>
      </c>
    </row>
    <row r="939" spans="2:5" x14ac:dyDescent="0.2">
      <c r="B939" s="25" t="s">
        <v>1804</v>
      </c>
      <c r="C939" s="25">
        <v>538521</v>
      </c>
      <c r="D939" s="25" t="s">
        <v>383</v>
      </c>
      <c r="E939" s="25" t="s">
        <v>1386</v>
      </c>
    </row>
    <row r="940" spans="2:5" x14ac:dyDescent="0.2">
      <c r="B940" s="25" t="s">
        <v>1805</v>
      </c>
      <c r="C940" s="25">
        <v>540903</v>
      </c>
      <c r="D940" s="25" t="s">
        <v>383</v>
      </c>
      <c r="E940" s="25" t="s">
        <v>467</v>
      </c>
    </row>
    <row r="941" spans="2:5" x14ac:dyDescent="0.2">
      <c r="B941" s="25" t="s">
        <v>1806</v>
      </c>
      <c r="C941" s="25">
        <v>530067</v>
      </c>
      <c r="D941" s="25" t="s">
        <v>383</v>
      </c>
      <c r="E941" s="25" t="s">
        <v>400</v>
      </c>
    </row>
    <row r="942" spans="2:5" x14ac:dyDescent="0.2">
      <c r="B942" s="25" t="s">
        <v>1807</v>
      </c>
      <c r="C942" s="25">
        <v>526027</v>
      </c>
      <c r="D942" s="25" t="s">
        <v>1808</v>
      </c>
      <c r="E942" s="25" t="s">
        <v>457</v>
      </c>
    </row>
    <row r="943" spans="2:5" x14ac:dyDescent="0.2">
      <c r="B943" s="25" t="s">
        <v>1809</v>
      </c>
      <c r="C943" s="25">
        <v>511710</v>
      </c>
      <c r="D943" s="25" t="s">
        <v>383</v>
      </c>
      <c r="E943" s="25" t="s">
        <v>400</v>
      </c>
    </row>
    <row r="944" spans="2:5" x14ac:dyDescent="0.2">
      <c r="B944" s="25" t="s">
        <v>1810</v>
      </c>
      <c r="C944" s="25">
        <v>500480</v>
      </c>
      <c r="D944" s="25" t="s">
        <v>1811</v>
      </c>
      <c r="E944" s="25" t="s">
        <v>391</v>
      </c>
    </row>
    <row r="945" spans="2:5" x14ac:dyDescent="0.2">
      <c r="B945" s="25" t="s">
        <v>1812</v>
      </c>
      <c r="C945" s="25">
        <v>500480</v>
      </c>
      <c r="D945" s="25" t="s">
        <v>1811</v>
      </c>
      <c r="E945" s="25" t="s">
        <v>391</v>
      </c>
    </row>
    <row r="946" spans="2:5" x14ac:dyDescent="0.2">
      <c r="B946" s="25" t="s">
        <v>1813</v>
      </c>
      <c r="C946" s="25">
        <v>530843</v>
      </c>
      <c r="D946" s="25" t="s">
        <v>1814</v>
      </c>
      <c r="E946" s="25" t="s">
        <v>565</v>
      </c>
    </row>
    <row r="947" spans="2:5" x14ac:dyDescent="0.2">
      <c r="B947" s="25" t="s">
        <v>1815</v>
      </c>
      <c r="C947" s="25">
        <v>532332</v>
      </c>
      <c r="D947" s="25" t="s">
        <v>1816</v>
      </c>
      <c r="E947" s="25" t="s">
        <v>476</v>
      </c>
    </row>
    <row r="948" spans="2:5" x14ac:dyDescent="0.2">
      <c r="B948" s="25" t="s">
        <v>1817</v>
      </c>
      <c r="C948" s="25">
        <v>531472</v>
      </c>
      <c r="D948" s="25" t="s">
        <v>383</v>
      </c>
      <c r="E948" s="25" t="s">
        <v>681</v>
      </c>
    </row>
    <row r="949" spans="2:5" x14ac:dyDescent="0.2">
      <c r="B949" s="25" t="s">
        <v>1818</v>
      </c>
      <c r="C949" s="25">
        <v>532640</v>
      </c>
      <c r="D949" s="25" t="s">
        <v>1819</v>
      </c>
      <c r="E949" s="25" t="s">
        <v>907</v>
      </c>
    </row>
    <row r="950" spans="2:5" x14ac:dyDescent="0.2">
      <c r="B950" s="25" t="s">
        <v>1820</v>
      </c>
      <c r="C950" s="25">
        <v>532640</v>
      </c>
      <c r="D950" s="25" t="s">
        <v>1819</v>
      </c>
      <c r="E950" s="25" t="s">
        <v>907</v>
      </c>
    </row>
    <row r="951" spans="2:5" x14ac:dyDescent="0.2">
      <c r="B951" s="25" t="s">
        <v>1821</v>
      </c>
      <c r="C951" s="25">
        <v>532271</v>
      </c>
      <c r="D951" s="25" t="s">
        <v>383</v>
      </c>
      <c r="E951" s="25" t="s">
        <v>476</v>
      </c>
    </row>
    <row r="952" spans="2:5" x14ac:dyDescent="0.2">
      <c r="B952" s="25" t="s">
        <v>1822</v>
      </c>
      <c r="C952" s="25">
        <v>532173</v>
      </c>
      <c r="D952" s="25" t="s">
        <v>1823</v>
      </c>
      <c r="E952" s="25" t="s">
        <v>476</v>
      </c>
    </row>
    <row r="953" spans="2:5" x14ac:dyDescent="0.2">
      <c r="B953" s="25" t="s">
        <v>1824</v>
      </c>
      <c r="C953" s="25">
        <v>532175</v>
      </c>
      <c r="D953" s="25" t="s">
        <v>1825</v>
      </c>
      <c r="E953" s="25" t="s">
        <v>369</v>
      </c>
    </row>
    <row r="954" spans="2:5" x14ac:dyDescent="0.2">
      <c r="B954" s="25" t="s">
        <v>1826</v>
      </c>
      <c r="C954" s="25">
        <v>533151</v>
      </c>
      <c r="D954" s="25" t="s">
        <v>1827</v>
      </c>
      <c r="E954" s="25" t="s">
        <v>907</v>
      </c>
    </row>
    <row r="955" spans="2:5" x14ac:dyDescent="0.2">
      <c r="B955" s="25" t="s">
        <v>1828</v>
      </c>
      <c r="C955" s="25">
        <v>533160</v>
      </c>
      <c r="D955" s="25" t="s">
        <v>1829</v>
      </c>
      <c r="E955" s="25" t="s">
        <v>469</v>
      </c>
    </row>
    <row r="956" spans="2:5" x14ac:dyDescent="0.2">
      <c r="B956" s="25" t="s">
        <v>1830</v>
      </c>
      <c r="C956" s="25" t="s">
        <v>383</v>
      </c>
      <c r="D956" s="25" t="s">
        <v>1831</v>
      </c>
      <c r="E956" s="25" t="s">
        <v>394</v>
      </c>
    </row>
    <row r="957" spans="2:5" x14ac:dyDescent="0.2">
      <c r="B957" s="25" t="s">
        <v>1832</v>
      </c>
      <c r="C957" s="25" t="s">
        <v>383</v>
      </c>
      <c r="D957" s="25" t="s">
        <v>1833</v>
      </c>
      <c r="E957" s="25" t="s">
        <v>394</v>
      </c>
    </row>
    <row r="958" spans="2:5" x14ac:dyDescent="0.2">
      <c r="B958" s="25" t="s">
        <v>1834</v>
      </c>
      <c r="C958" s="25">
        <v>517514</v>
      </c>
      <c r="D958" s="25" t="s">
        <v>383</v>
      </c>
      <c r="E958" s="25" t="s">
        <v>568</v>
      </c>
    </row>
    <row r="959" spans="2:5" x14ac:dyDescent="0.2">
      <c r="B959" s="25" t="s">
        <v>1835</v>
      </c>
      <c r="C959" s="25">
        <v>517514</v>
      </c>
      <c r="D959" s="25" t="s">
        <v>383</v>
      </c>
      <c r="E959" s="25" t="s">
        <v>568</v>
      </c>
    </row>
    <row r="960" spans="2:5" x14ac:dyDescent="0.2">
      <c r="B960" s="25" t="s">
        <v>1836</v>
      </c>
      <c r="C960" s="25">
        <v>500096</v>
      </c>
      <c r="D960" s="25" t="s">
        <v>1837</v>
      </c>
      <c r="E960" s="25" t="s">
        <v>565</v>
      </c>
    </row>
    <row r="961" spans="2:5" x14ac:dyDescent="0.2">
      <c r="B961" s="25" t="s">
        <v>1838</v>
      </c>
      <c r="C961" s="25">
        <v>500096</v>
      </c>
      <c r="D961" s="25" t="s">
        <v>1837</v>
      </c>
      <c r="E961" s="25" t="s">
        <v>565</v>
      </c>
    </row>
    <row r="962" spans="2:5" x14ac:dyDescent="0.2">
      <c r="B962" s="25" t="s">
        <v>1839</v>
      </c>
      <c r="C962" s="25">
        <v>526821</v>
      </c>
      <c r="D962" s="25" t="s">
        <v>383</v>
      </c>
      <c r="E962" s="25" t="s">
        <v>543</v>
      </c>
    </row>
    <row r="963" spans="2:5" x14ac:dyDescent="0.2">
      <c r="B963" s="25" t="s">
        <v>1840</v>
      </c>
      <c r="C963" s="25">
        <v>530825</v>
      </c>
      <c r="D963" s="25" t="s">
        <v>383</v>
      </c>
      <c r="E963" s="25" t="s">
        <v>543</v>
      </c>
    </row>
    <row r="964" spans="2:5" x14ac:dyDescent="0.2">
      <c r="B964" s="25" t="s">
        <v>1841</v>
      </c>
      <c r="C964" s="25">
        <v>530825</v>
      </c>
      <c r="D964" s="25" t="s">
        <v>383</v>
      </c>
      <c r="E964" s="25" t="s">
        <v>543</v>
      </c>
    </row>
    <row r="965" spans="2:5" x14ac:dyDescent="0.2">
      <c r="B965" s="25" t="s">
        <v>1842</v>
      </c>
      <c r="C965" s="25">
        <v>501148</v>
      </c>
      <c r="D965" s="25" t="s">
        <v>383</v>
      </c>
      <c r="E965" s="25" t="s">
        <v>403</v>
      </c>
    </row>
    <row r="966" spans="2:5" x14ac:dyDescent="0.2">
      <c r="B966" s="25" t="s">
        <v>1843</v>
      </c>
      <c r="C966" s="25">
        <v>542216</v>
      </c>
      <c r="D966" s="25" t="s">
        <v>1844</v>
      </c>
      <c r="E966" s="25" t="s">
        <v>1845</v>
      </c>
    </row>
    <row r="967" spans="2:5" x14ac:dyDescent="0.2">
      <c r="B967" s="25" t="s">
        <v>1846</v>
      </c>
      <c r="C967" s="25">
        <v>500097</v>
      </c>
      <c r="D967" s="25" t="s">
        <v>1847</v>
      </c>
      <c r="E967" s="25" t="s">
        <v>1082</v>
      </c>
    </row>
    <row r="968" spans="2:5" x14ac:dyDescent="0.2">
      <c r="B968" s="25" t="s">
        <v>1848</v>
      </c>
      <c r="C968" s="25">
        <v>539900</v>
      </c>
      <c r="D968" s="25" t="s">
        <v>383</v>
      </c>
      <c r="E968" s="25" t="s">
        <v>405</v>
      </c>
    </row>
    <row r="969" spans="2:5" x14ac:dyDescent="0.2">
      <c r="B969" s="25" t="s">
        <v>1849</v>
      </c>
      <c r="C969" s="25">
        <v>521220</v>
      </c>
      <c r="D969" s="25" t="s">
        <v>1850</v>
      </c>
      <c r="E969" s="25" t="s">
        <v>398</v>
      </c>
    </row>
    <row r="970" spans="2:5" x14ac:dyDescent="0.2">
      <c r="B970" s="25" t="s">
        <v>1851</v>
      </c>
      <c r="C970" s="25" t="s">
        <v>383</v>
      </c>
      <c r="D970" s="25" t="s">
        <v>1852</v>
      </c>
      <c r="E970" s="25" t="s">
        <v>394</v>
      </c>
    </row>
    <row r="971" spans="2:5" x14ac:dyDescent="0.2">
      <c r="B971" s="25" t="s">
        <v>1853</v>
      </c>
      <c r="C971" s="25">
        <v>532329</v>
      </c>
      <c r="D971" s="25" t="s">
        <v>383</v>
      </c>
      <c r="E971" s="25" t="s">
        <v>476</v>
      </c>
    </row>
    <row r="972" spans="2:5" x14ac:dyDescent="0.2">
      <c r="B972" s="25" t="s">
        <v>1854</v>
      </c>
      <c r="C972" s="25">
        <v>532329</v>
      </c>
      <c r="D972" s="25" t="s">
        <v>383</v>
      </c>
      <c r="E972" s="25" t="s">
        <v>476</v>
      </c>
    </row>
    <row r="973" spans="2:5" x14ac:dyDescent="0.2">
      <c r="B973" s="25" t="s">
        <v>1855</v>
      </c>
      <c r="C973" s="25">
        <v>540361</v>
      </c>
      <c r="D973" s="25" t="s">
        <v>383</v>
      </c>
      <c r="E973" s="25" t="s">
        <v>405</v>
      </c>
    </row>
    <row r="974" spans="2:5" x14ac:dyDescent="0.2">
      <c r="B974" s="25" t="s">
        <v>1856</v>
      </c>
      <c r="C974" s="25">
        <v>539770</v>
      </c>
      <c r="D974" s="25" t="s">
        <v>383</v>
      </c>
      <c r="E974" s="25" t="s">
        <v>366</v>
      </c>
    </row>
    <row r="975" spans="2:5" x14ac:dyDescent="0.2">
      <c r="B975" s="25" t="s">
        <v>1857</v>
      </c>
      <c r="C975" s="25">
        <v>539884</v>
      </c>
      <c r="D975" s="25" t="s">
        <v>383</v>
      </c>
      <c r="E975" s="25" t="s">
        <v>497</v>
      </c>
    </row>
    <row r="976" spans="2:5" x14ac:dyDescent="0.2">
      <c r="B976" s="25" t="s">
        <v>1858</v>
      </c>
      <c r="C976" s="25">
        <v>532528</v>
      </c>
      <c r="D976" s="25" t="s">
        <v>1859</v>
      </c>
      <c r="E976" s="25" t="s">
        <v>476</v>
      </c>
    </row>
    <row r="977" spans="2:5" x14ac:dyDescent="0.2">
      <c r="B977" s="25" t="s">
        <v>1860</v>
      </c>
      <c r="C977" s="25">
        <v>530171</v>
      </c>
      <c r="D977" s="25" t="s">
        <v>383</v>
      </c>
      <c r="E977" s="25" t="s">
        <v>366</v>
      </c>
    </row>
    <row r="978" spans="2:5" x14ac:dyDescent="0.2">
      <c r="B978" s="25" t="s">
        <v>1861</v>
      </c>
      <c r="C978" s="25">
        <v>530393</v>
      </c>
      <c r="D978" s="25" t="s">
        <v>1862</v>
      </c>
      <c r="E978" s="25" t="s">
        <v>366</v>
      </c>
    </row>
    <row r="979" spans="2:5" x14ac:dyDescent="0.2">
      <c r="B979" s="25" t="s">
        <v>1863</v>
      </c>
      <c r="C979" s="25">
        <v>532772</v>
      </c>
      <c r="D979" s="25" t="s">
        <v>1864</v>
      </c>
      <c r="E979" s="25" t="s">
        <v>701</v>
      </c>
    </row>
    <row r="980" spans="2:5" x14ac:dyDescent="0.2">
      <c r="B980" s="25" t="s">
        <v>1865</v>
      </c>
      <c r="C980" s="25">
        <v>511611</v>
      </c>
      <c r="D980" s="25" t="s">
        <v>1866</v>
      </c>
      <c r="E980" s="25" t="s">
        <v>400</v>
      </c>
    </row>
    <row r="981" spans="2:5" x14ac:dyDescent="0.2">
      <c r="B981" s="25" t="s">
        <v>1867</v>
      </c>
      <c r="C981" s="25">
        <v>502820</v>
      </c>
      <c r="D981" s="25" t="s">
        <v>1868</v>
      </c>
      <c r="E981" s="25" t="s">
        <v>398</v>
      </c>
    </row>
    <row r="982" spans="2:5" x14ac:dyDescent="0.2">
      <c r="B982" s="25" t="s">
        <v>1869</v>
      </c>
      <c r="C982" s="25">
        <v>523369</v>
      </c>
      <c r="D982" s="25" t="s">
        <v>383</v>
      </c>
      <c r="E982" s="25" t="s">
        <v>1082</v>
      </c>
    </row>
    <row r="983" spans="2:5" x14ac:dyDescent="0.2">
      <c r="B983" s="25" t="s">
        <v>1870</v>
      </c>
      <c r="C983" s="25">
        <v>523367</v>
      </c>
      <c r="D983" s="25" t="s">
        <v>1871</v>
      </c>
      <c r="E983" s="25" t="s">
        <v>372</v>
      </c>
    </row>
    <row r="984" spans="2:5" x14ac:dyDescent="0.2">
      <c r="B984" s="25" t="s">
        <v>1872</v>
      </c>
      <c r="C984" s="25">
        <v>500117</v>
      </c>
      <c r="D984" s="25" t="s">
        <v>1873</v>
      </c>
      <c r="E984" s="25" t="s">
        <v>597</v>
      </c>
    </row>
    <row r="985" spans="2:5" x14ac:dyDescent="0.2">
      <c r="B985" s="25" t="s">
        <v>1874</v>
      </c>
      <c r="C985" s="25">
        <v>590031</v>
      </c>
      <c r="D985" s="25" t="s">
        <v>1875</v>
      </c>
      <c r="E985" s="25" t="s">
        <v>568</v>
      </c>
    </row>
    <row r="986" spans="2:5" x14ac:dyDescent="0.2">
      <c r="B986" s="25" t="s">
        <v>1876</v>
      </c>
      <c r="C986" s="25">
        <v>590031</v>
      </c>
      <c r="D986" s="25" t="s">
        <v>1875</v>
      </c>
      <c r="E986" s="25" t="s">
        <v>568</v>
      </c>
    </row>
    <row r="987" spans="2:5" x14ac:dyDescent="0.2">
      <c r="B987" s="25" t="s">
        <v>1877</v>
      </c>
      <c r="C987" s="25" t="s">
        <v>383</v>
      </c>
      <c r="D987" s="25" t="s">
        <v>1878</v>
      </c>
      <c r="E987" s="25" t="s">
        <v>394</v>
      </c>
    </row>
    <row r="988" spans="2:5" x14ac:dyDescent="0.2">
      <c r="B988" s="25" t="s">
        <v>1879</v>
      </c>
      <c r="C988" s="25">
        <v>505703</v>
      </c>
      <c r="D988" s="25" t="s">
        <v>383</v>
      </c>
      <c r="E988" s="25" t="s">
        <v>391</v>
      </c>
    </row>
    <row r="989" spans="2:5" x14ac:dyDescent="0.2">
      <c r="B989" s="25" t="s">
        <v>1880</v>
      </c>
      <c r="C989" s="25">
        <v>502137</v>
      </c>
      <c r="D989" s="25" t="s">
        <v>1881</v>
      </c>
      <c r="E989" s="25" t="s">
        <v>396</v>
      </c>
    </row>
    <row r="990" spans="2:5" x14ac:dyDescent="0.2">
      <c r="B990" s="25" t="s">
        <v>1882</v>
      </c>
      <c r="C990" s="25">
        <v>512068</v>
      </c>
      <c r="D990" s="25" t="s">
        <v>383</v>
      </c>
      <c r="E990" s="25" t="s">
        <v>363</v>
      </c>
    </row>
    <row r="991" spans="2:5" x14ac:dyDescent="0.2">
      <c r="B991" s="25" t="s">
        <v>1883</v>
      </c>
      <c r="C991" s="25">
        <v>542248</v>
      </c>
      <c r="D991" s="25" t="s">
        <v>1884</v>
      </c>
      <c r="E991" s="25" t="s">
        <v>572</v>
      </c>
    </row>
    <row r="992" spans="2:5" x14ac:dyDescent="0.2">
      <c r="B992" s="25" t="s">
        <v>1885</v>
      </c>
      <c r="C992" s="25">
        <v>531989</v>
      </c>
      <c r="D992" s="25" t="s">
        <v>383</v>
      </c>
      <c r="E992" s="25" t="s">
        <v>578</v>
      </c>
    </row>
    <row r="993" spans="2:5" x14ac:dyDescent="0.2">
      <c r="B993" s="25" t="s">
        <v>1886</v>
      </c>
      <c r="C993" s="25">
        <v>539190</v>
      </c>
      <c r="D993" s="25" t="s">
        <v>383</v>
      </c>
      <c r="E993" s="25" t="s">
        <v>400</v>
      </c>
    </row>
    <row r="994" spans="2:5" x14ac:dyDescent="0.2">
      <c r="B994" s="25" t="s">
        <v>1887</v>
      </c>
      <c r="C994" s="25">
        <v>531227</v>
      </c>
      <c r="D994" s="25" t="s">
        <v>383</v>
      </c>
      <c r="E994" s="25" t="s">
        <v>431</v>
      </c>
    </row>
    <row r="995" spans="2:5" x14ac:dyDescent="0.2">
      <c r="B995" s="25" t="s">
        <v>1888</v>
      </c>
      <c r="C995" s="25">
        <v>539405</v>
      </c>
      <c r="D995" s="25" t="s">
        <v>383</v>
      </c>
      <c r="E995" s="25" t="s">
        <v>497</v>
      </c>
    </row>
    <row r="996" spans="2:5" x14ac:dyDescent="0.2">
      <c r="B996" s="25" t="s">
        <v>1889</v>
      </c>
      <c r="C996" s="25">
        <v>539559</v>
      </c>
      <c r="D996" s="25" t="s">
        <v>383</v>
      </c>
      <c r="E996" s="25" t="s">
        <v>497</v>
      </c>
    </row>
    <row r="997" spans="2:5" x14ac:dyDescent="0.2">
      <c r="B997" s="25" t="s">
        <v>1890</v>
      </c>
      <c r="C997" s="25">
        <v>539559</v>
      </c>
      <c r="D997" s="25" t="s">
        <v>383</v>
      </c>
      <c r="E997" s="25" t="s">
        <v>497</v>
      </c>
    </row>
    <row r="998" spans="2:5" x14ac:dyDescent="0.2">
      <c r="B998" s="25" t="s">
        <v>1891</v>
      </c>
      <c r="C998" s="25">
        <v>532760</v>
      </c>
      <c r="D998" s="25" t="s">
        <v>1892</v>
      </c>
      <c r="E998" s="25" t="s">
        <v>514</v>
      </c>
    </row>
    <row r="999" spans="2:5" x14ac:dyDescent="0.2">
      <c r="B999" s="25" t="s">
        <v>1893</v>
      </c>
      <c r="C999" s="25">
        <v>541778</v>
      </c>
      <c r="D999" s="25" t="s">
        <v>383</v>
      </c>
      <c r="E999" s="25" t="s">
        <v>543</v>
      </c>
    </row>
    <row r="1000" spans="2:5" x14ac:dyDescent="0.2">
      <c r="B1000" s="25" t="s">
        <v>1894</v>
      </c>
      <c r="C1000" s="25">
        <v>500645</v>
      </c>
      <c r="D1000" s="25" t="s">
        <v>1895</v>
      </c>
      <c r="E1000" s="25" t="s">
        <v>431</v>
      </c>
    </row>
    <row r="1001" spans="2:5" x14ac:dyDescent="0.2">
      <c r="B1001" s="25" t="s">
        <v>1896</v>
      </c>
      <c r="C1001" s="25">
        <v>506401</v>
      </c>
      <c r="D1001" s="25" t="s">
        <v>1897</v>
      </c>
      <c r="E1001" s="25" t="s">
        <v>431</v>
      </c>
    </row>
    <row r="1002" spans="2:5" x14ac:dyDescent="0.2">
      <c r="B1002" s="25" t="s">
        <v>1898</v>
      </c>
      <c r="C1002" s="25">
        <v>514030</v>
      </c>
      <c r="D1002" s="25" t="s">
        <v>383</v>
      </c>
      <c r="E1002" s="25" t="s">
        <v>398</v>
      </c>
    </row>
    <row r="1003" spans="2:5" x14ac:dyDescent="0.2">
      <c r="B1003" s="25" t="s">
        <v>1899</v>
      </c>
      <c r="C1003" s="25">
        <v>539455</v>
      </c>
      <c r="D1003" s="25" t="s">
        <v>383</v>
      </c>
      <c r="E1003" s="25" t="s">
        <v>415</v>
      </c>
    </row>
    <row r="1004" spans="2:5" x14ac:dyDescent="0.2">
      <c r="B1004" s="25" t="s">
        <v>1900</v>
      </c>
      <c r="C1004" s="25">
        <v>780006</v>
      </c>
      <c r="D1004" s="25" t="s">
        <v>383</v>
      </c>
      <c r="E1004" s="25" t="s">
        <v>474</v>
      </c>
    </row>
    <row r="1005" spans="2:5" x14ac:dyDescent="0.2">
      <c r="B1005" s="25" t="s">
        <v>1901</v>
      </c>
      <c r="C1005" s="25">
        <v>532848</v>
      </c>
      <c r="D1005" s="25" t="s">
        <v>1902</v>
      </c>
      <c r="E1005" s="25" t="s">
        <v>804</v>
      </c>
    </row>
    <row r="1006" spans="2:5" x14ac:dyDescent="0.2">
      <c r="B1006" s="25" t="s">
        <v>1903</v>
      </c>
      <c r="C1006" s="25">
        <v>539596</v>
      </c>
      <c r="D1006" s="25" t="s">
        <v>383</v>
      </c>
      <c r="E1006" s="25" t="s">
        <v>366</v>
      </c>
    </row>
    <row r="1007" spans="2:5" x14ac:dyDescent="0.2">
      <c r="B1007" s="25" t="s">
        <v>1904</v>
      </c>
      <c r="C1007" s="25">
        <v>504286</v>
      </c>
      <c r="D1007" s="25" t="s">
        <v>1905</v>
      </c>
      <c r="E1007" s="25" t="s">
        <v>681</v>
      </c>
    </row>
    <row r="1008" spans="2:5" x14ac:dyDescent="0.2">
      <c r="B1008" s="25" t="s">
        <v>1906</v>
      </c>
      <c r="C1008" s="25">
        <v>504240</v>
      </c>
      <c r="D1008" s="25" t="s">
        <v>383</v>
      </c>
      <c r="E1008" s="25" t="s">
        <v>681</v>
      </c>
    </row>
    <row r="1009" spans="2:5" x14ac:dyDescent="0.2">
      <c r="B1009" s="25" t="s">
        <v>1907</v>
      </c>
      <c r="C1009" s="25">
        <v>504256</v>
      </c>
      <c r="D1009" s="25" t="s">
        <v>383</v>
      </c>
      <c r="E1009" s="25" t="s">
        <v>925</v>
      </c>
    </row>
    <row r="1010" spans="2:5" x14ac:dyDescent="0.2">
      <c r="B1010" s="25" t="s">
        <v>1908</v>
      </c>
      <c r="C1010" s="25">
        <v>533137</v>
      </c>
      <c r="D1010" s="25" t="s">
        <v>1909</v>
      </c>
      <c r="E1010" s="25" t="s">
        <v>1122</v>
      </c>
    </row>
    <row r="1011" spans="2:5" x14ac:dyDescent="0.2">
      <c r="B1011" s="25" t="s">
        <v>1910</v>
      </c>
      <c r="C1011" s="25">
        <v>532121</v>
      </c>
      <c r="D1011" s="25" t="s">
        <v>1911</v>
      </c>
      <c r="E1011" s="25" t="s">
        <v>701</v>
      </c>
    </row>
    <row r="1012" spans="2:5" x14ac:dyDescent="0.2">
      <c r="B1012" s="25" t="s">
        <v>1912</v>
      </c>
      <c r="C1012" s="25">
        <v>537536</v>
      </c>
      <c r="D1012" s="25" t="s">
        <v>383</v>
      </c>
      <c r="E1012" s="25" t="s">
        <v>421</v>
      </c>
    </row>
    <row r="1013" spans="2:5" x14ac:dyDescent="0.2">
      <c r="B1013" s="25" t="s">
        <v>1913</v>
      </c>
      <c r="C1013" s="25">
        <v>531521</v>
      </c>
      <c r="D1013" s="25" t="s">
        <v>383</v>
      </c>
      <c r="E1013" s="25" t="s">
        <v>421</v>
      </c>
    </row>
    <row r="1014" spans="2:5" x14ac:dyDescent="0.2">
      <c r="B1014" s="25" t="s">
        <v>1914</v>
      </c>
      <c r="C1014" s="25" t="s">
        <v>383</v>
      </c>
      <c r="D1014" s="25" t="s">
        <v>1915</v>
      </c>
      <c r="E1014" s="25" t="s">
        <v>394</v>
      </c>
    </row>
    <row r="1015" spans="2:5" x14ac:dyDescent="0.2">
      <c r="B1015" s="25" t="s">
        <v>1916</v>
      </c>
      <c r="C1015" s="25">
        <v>539197</v>
      </c>
      <c r="D1015" s="25" t="s">
        <v>383</v>
      </c>
      <c r="E1015" s="25" t="s">
        <v>405</v>
      </c>
    </row>
    <row r="1016" spans="2:5" x14ac:dyDescent="0.2">
      <c r="B1016" s="25" t="s">
        <v>1917</v>
      </c>
      <c r="C1016" s="25">
        <v>539197</v>
      </c>
      <c r="D1016" s="25" t="s">
        <v>383</v>
      </c>
      <c r="E1016" s="25" t="s">
        <v>405</v>
      </c>
    </row>
    <row r="1017" spans="2:5" x14ac:dyDescent="0.2">
      <c r="B1017" s="25" t="s">
        <v>1918</v>
      </c>
      <c r="C1017" s="25">
        <v>531585</v>
      </c>
      <c r="D1017" s="25" t="s">
        <v>383</v>
      </c>
      <c r="E1017" s="25" t="s">
        <v>405</v>
      </c>
    </row>
    <row r="1018" spans="2:5" x14ac:dyDescent="0.2">
      <c r="B1018" s="25" t="s">
        <v>1919</v>
      </c>
      <c r="C1018" s="25">
        <v>512445</v>
      </c>
      <c r="D1018" s="25" t="s">
        <v>383</v>
      </c>
      <c r="E1018" s="25" t="s">
        <v>366</v>
      </c>
    </row>
    <row r="1019" spans="2:5" x14ac:dyDescent="0.2">
      <c r="B1019" s="25" t="s">
        <v>1920</v>
      </c>
      <c r="C1019" s="25">
        <v>530765</v>
      </c>
      <c r="D1019" s="25" t="s">
        <v>383</v>
      </c>
      <c r="E1019" s="25" t="s">
        <v>400</v>
      </c>
    </row>
    <row r="1020" spans="2:5" x14ac:dyDescent="0.2">
      <c r="B1020" s="25" t="s">
        <v>1921</v>
      </c>
      <c r="C1020" s="25">
        <v>542002</v>
      </c>
      <c r="D1020" s="25" t="s">
        <v>383</v>
      </c>
      <c r="E1020" s="25" t="s">
        <v>469</v>
      </c>
    </row>
    <row r="1021" spans="2:5" x14ac:dyDescent="0.2">
      <c r="B1021" s="25" t="s">
        <v>1922</v>
      </c>
      <c r="C1021" s="25">
        <v>511072</v>
      </c>
      <c r="D1021" s="25" t="s">
        <v>1923</v>
      </c>
      <c r="E1021" s="25" t="s">
        <v>441</v>
      </c>
    </row>
    <row r="1022" spans="2:5" x14ac:dyDescent="0.2">
      <c r="B1022" s="25" t="s">
        <v>1924</v>
      </c>
      <c r="C1022" s="25">
        <v>519588</v>
      </c>
      <c r="D1022" s="25" t="s">
        <v>1925</v>
      </c>
      <c r="E1022" s="25" t="s">
        <v>443</v>
      </c>
    </row>
    <row r="1023" spans="2:5" x14ac:dyDescent="0.2">
      <c r="B1023" s="25" t="s">
        <v>1926</v>
      </c>
      <c r="C1023" s="25">
        <v>538715</v>
      </c>
      <c r="D1023" s="25" t="s">
        <v>383</v>
      </c>
      <c r="E1023" s="25" t="s">
        <v>503</v>
      </c>
    </row>
    <row r="1024" spans="2:5" x14ac:dyDescent="0.2">
      <c r="B1024" s="25" t="s">
        <v>1927</v>
      </c>
      <c r="C1024" s="25">
        <v>500119</v>
      </c>
      <c r="D1024" s="25" t="s">
        <v>1928</v>
      </c>
      <c r="E1024" s="25" t="s">
        <v>1082</v>
      </c>
    </row>
    <row r="1025" spans="2:5" x14ac:dyDescent="0.2">
      <c r="B1025" s="25" t="s">
        <v>1929</v>
      </c>
      <c r="C1025" s="25">
        <v>531923</v>
      </c>
      <c r="D1025" s="25" t="s">
        <v>383</v>
      </c>
      <c r="E1025" s="25" t="s">
        <v>1082</v>
      </c>
    </row>
    <row r="1026" spans="2:5" x14ac:dyDescent="0.2">
      <c r="B1026" s="25" t="s">
        <v>1930</v>
      </c>
      <c r="C1026" s="25">
        <v>531198</v>
      </c>
      <c r="D1026" s="25" t="s">
        <v>383</v>
      </c>
      <c r="E1026" s="25" t="s">
        <v>584</v>
      </c>
    </row>
    <row r="1027" spans="2:5" x14ac:dyDescent="0.2">
      <c r="B1027" s="25" t="s">
        <v>1931</v>
      </c>
      <c r="C1027" s="25">
        <v>521216</v>
      </c>
      <c r="D1027" s="25" t="s">
        <v>383</v>
      </c>
      <c r="E1027" s="25" t="s">
        <v>398</v>
      </c>
    </row>
    <row r="1028" spans="2:5" x14ac:dyDescent="0.2">
      <c r="B1028" s="25" t="s">
        <v>1932</v>
      </c>
      <c r="C1028" s="25">
        <v>542679</v>
      </c>
      <c r="D1028" s="25" t="s">
        <v>1933</v>
      </c>
      <c r="E1028" s="25" t="s">
        <v>681</v>
      </c>
    </row>
    <row r="1029" spans="2:5" x14ac:dyDescent="0.2">
      <c r="B1029" s="25" t="s">
        <v>1934</v>
      </c>
      <c r="C1029" s="25">
        <v>532180</v>
      </c>
      <c r="D1029" s="25" t="s">
        <v>1935</v>
      </c>
      <c r="E1029" s="25" t="s">
        <v>701</v>
      </c>
    </row>
    <row r="1030" spans="2:5" x14ac:dyDescent="0.2">
      <c r="B1030" s="25" t="s">
        <v>1936</v>
      </c>
      <c r="C1030" s="25">
        <v>512485</v>
      </c>
      <c r="D1030" s="25" t="s">
        <v>383</v>
      </c>
      <c r="E1030" s="25" t="s">
        <v>405</v>
      </c>
    </row>
    <row r="1031" spans="2:5" x14ac:dyDescent="0.2">
      <c r="B1031" s="25" t="s">
        <v>1937</v>
      </c>
      <c r="C1031" s="25">
        <v>521151</v>
      </c>
      <c r="D1031" s="25" t="s">
        <v>383</v>
      </c>
      <c r="E1031" s="25" t="s">
        <v>398</v>
      </c>
    </row>
    <row r="1032" spans="2:5" x14ac:dyDescent="0.2">
      <c r="B1032" s="25" t="s">
        <v>1938</v>
      </c>
      <c r="C1032" s="25">
        <v>503637</v>
      </c>
      <c r="D1032" s="25" t="s">
        <v>383</v>
      </c>
      <c r="E1032" s="25" t="s">
        <v>366</v>
      </c>
    </row>
    <row r="1033" spans="2:5" x14ac:dyDescent="0.2">
      <c r="B1033" s="25" t="s">
        <v>1939</v>
      </c>
      <c r="C1033" s="25">
        <v>507717</v>
      </c>
      <c r="D1033" s="25" t="s">
        <v>1940</v>
      </c>
      <c r="E1033" s="25" t="s">
        <v>527</v>
      </c>
    </row>
    <row r="1034" spans="2:5" x14ac:dyDescent="0.2">
      <c r="B1034" s="25" t="s">
        <v>1941</v>
      </c>
      <c r="C1034" s="25">
        <v>538446</v>
      </c>
      <c r="D1034" s="25" t="s">
        <v>383</v>
      </c>
      <c r="E1034" s="25" t="s">
        <v>366</v>
      </c>
    </row>
    <row r="1035" spans="2:5" x14ac:dyDescent="0.2">
      <c r="B1035" s="25" t="s">
        <v>1942</v>
      </c>
      <c r="C1035" s="25" t="s">
        <v>383</v>
      </c>
      <c r="D1035" s="25" t="s">
        <v>1943</v>
      </c>
      <c r="E1035" s="25" t="s">
        <v>394</v>
      </c>
    </row>
    <row r="1036" spans="2:5" x14ac:dyDescent="0.2">
      <c r="B1036" s="25" t="s">
        <v>1944</v>
      </c>
      <c r="C1036" s="25">
        <v>531043</v>
      </c>
      <c r="D1036" s="25" t="s">
        <v>383</v>
      </c>
      <c r="E1036" s="25" t="s">
        <v>572</v>
      </c>
    </row>
    <row r="1037" spans="2:5" x14ac:dyDescent="0.2">
      <c r="B1037" s="25" t="s">
        <v>1945</v>
      </c>
      <c r="C1037" s="25">
        <v>540268</v>
      </c>
      <c r="D1037" s="25" t="s">
        <v>383</v>
      </c>
      <c r="E1037" s="25" t="s">
        <v>366</v>
      </c>
    </row>
    <row r="1038" spans="2:5" x14ac:dyDescent="0.2">
      <c r="B1038" s="25" t="s">
        <v>1946</v>
      </c>
      <c r="C1038" s="25">
        <v>506405</v>
      </c>
      <c r="D1038" s="25" t="s">
        <v>383</v>
      </c>
      <c r="E1038" s="25" t="s">
        <v>543</v>
      </c>
    </row>
    <row r="1039" spans="2:5" x14ac:dyDescent="0.2">
      <c r="B1039" s="25" t="s">
        <v>1947</v>
      </c>
      <c r="C1039" s="25">
        <v>511451</v>
      </c>
      <c r="D1039" s="25" t="s">
        <v>383</v>
      </c>
      <c r="E1039" s="25" t="s">
        <v>400</v>
      </c>
    </row>
    <row r="1040" spans="2:5" x14ac:dyDescent="0.2">
      <c r="B1040" s="25" t="s">
        <v>1948</v>
      </c>
      <c r="C1040" s="25">
        <v>507442</v>
      </c>
      <c r="D1040" s="25" t="s">
        <v>1949</v>
      </c>
      <c r="E1040" s="25" t="s">
        <v>1082</v>
      </c>
    </row>
    <row r="1041" spans="2:5" x14ac:dyDescent="0.2">
      <c r="B1041" s="25" t="s">
        <v>1950</v>
      </c>
      <c r="C1041" s="25">
        <v>501945</v>
      </c>
      <c r="D1041" s="25" t="s">
        <v>383</v>
      </c>
      <c r="E1041" s="25" t="s">
        <v>400</v>
      </c>
    </row>
    <row r="1042" spans="2:5" x14ac:dyDescent="0.2">
      <c r="B1042" s="25" t="s">
        <v>1951</v>
      </c>
      <c r="C1042" s="25">
        <v>526971</v>
      </c>
      <c r="D1042" s="25" t="s">
        <v>383</v>
      </c>
      <c r="E1042" s="25" t="s">
        <v>405</v>
      </c>
    </row>
    <row r="1043" spans="2:5" x14ac:dyDescent="0.2">
      <c r="B1043" s="25" t="s">
        <v>1952</v>
      </c>
      <c r="C1043" s="25">
        <v>531306</v>
      </c>
      <c r="D1043" s="25" t="s">
        <v>383</v>
      </c>
      <c r="E1043" s="25" t="s">
        <v>391</v>
      </c>
    </row>
    <row r="1044" spans="2:5" x14ac:dyDescent="0.2">
      <c r="B1044" s="25" t="s">
        <v>1953</v>
      </c>
      <c r="C1044" s="25">
        <v>531306</v>
      </c>
      <c r="D1044" s="25" t="s">
        <v>383</v>
      </c>
      <c r="E1044" s="25" t="s">
        <v>391</v>
      </c>
    </row>
    <row r="1045" spans="2:5" x14ac:dyDescent="0.2">
      <c r="B1045" s="25" t="s">
        <v>1954</v>
      </c>
      <c r="C1045" s="25">
        <v>541302</v>
      </c>
      <c r="D1045" s="25" t="s">
        <v>383</v>
      </c>
      <c r="E1045" s="25" t="s">
        <v>781</v>
      </c>
    </row>
    <row r="1046" spans="2:5" x14ac:dyDescent="0.2">
      <c r="B1046" s="25" t="s">
        <v>1955</v>
      </c>
      <c r="C1046" s="25">
        <v>507886</v>
      </c>
      <c r="D1046" s="25" t="s">
        <v>383</v>
      </c>
      <c r="E1046" s="25" t="s">
        <v>469</v>
      </c>
    </row>
    <row r="1047" spans="2:5" x14ac:dyDescent="0.2">
      <c r="B1047" s="25" t="s">
        <v>1956</v>
      </c>
      <c r="C1047" s="25">
        <v>540695</v>
      </c>
      <c r="D1047" s="25" t="s">
        <v>383</v>
      </c>
      <c r="E1047" s="25" t="s">
        <v>405</v>
      </c>
    </row>
    <row r="1048" spans="2:5" x14ac:dyDescent="0.2">
      <c r="B1048" s="25" t="s">
        <v>1957</v>
      </c>
      <c r="C1048" s="25">
        <v>531237</v>
      </c>
      <c r="D1048" s="25" t="s">
        <v>383</v>
      </c>
      <c r="E1048" s="25" t="s">
        <v>400</v>
      </c>
    </row>
    <row r="1049" spans="2:5" x14ac:dyDescent="0.2">
      <c r="B1049" s="25" t="s">
        <v>1958</v>
      </c>
      <c r="C1049" s="25">
        <v>533336</v>
      </c>
      <c r="D1049" s="25" t="s">
        <v>1959</v>
      </c>
      <c r="E1049" s="25" t="s">
        <v>403</v>
      </c>
    </row>
    <row r="1050" spans="2:5" x14ac:dyDescent="0.2">
      <c r="B1050" s="25" t="s">
        <v>1960</v>
      </c>
      <c r="C1050" s="25">
        <v>523736</v>
      </c>
      <c r="D1050" s="25" t="s">
        <v>1961</v>
      </c>
      <c r="E1050" s="25" t="s">
        <v>760</v>
      </c>
    </row>
    <row r="1051" spans="2:5" x14ac:dyDescent="0.2">
      <c r="B1051" s="25" t="s">
        <v>1962</v>
      </c>
      <c r="C1051" s="25">
        <v>538902</v>
      </c>
      <c r="D1051" s="25" t="s">
        <v>1963</v>
      </c>
      <c r="E1051" s="25" t="s">
        <v>790</v>
      </c>
    </row>
    <row r="1052" spans="2:5" x14ac:dyDescent="0.2">
      <c r="B1052" s="25" t="s">
        <v>1964</v>
      </c>
      <c r="C1052" s="25" t="s">
        <v>383</v>
      </c>
      <c r="D1052" s="25" t="s">
        <v>1965</v>
      </c>
      <c r="E1052" s="25" t="s">
        <v>790</v>
      </c>
    </row>
    <row r="1053" spans="2:5" x14ac:dyDescent="0.2">
      <c r="B1053" s="25" t="s">
        <v>1966</v>
      </c>
      <c r="C1053" s="25">
        <v>508860</v>
      </c>
      <c r="D1053" s="25" t="s">
        <v>383</v>
      </c>
      <c r="E1053" s="25" t="s">
        <v>781</v>
      </c>
    </row>
    <row r="1054" spans="2:5" x14ac:dyDescent="0.2">
      <c r="B1054" s="25" t="s">
        <v>1967</v>
      </c>
      <c r="C1054" s="25">
        <v>500120</v>
      </c>
      <c r="D1054" s="25" t="s">
        <v>383</v>
      </c>
      <c r="E1054" s="25" t="s">
        <v>431</v>
      </c>
    </row>
    <row r="1055" spans="2:5" x14ac:dyDescent="0.2">
      <c r="B1055" s="25" t="s">
        <v>1968</v>
      </c>
      <c r="C1055" s="25">
        <v>522163</v>
      </c>
      <c r="D1055" s="25" t="s">
        <v>1969</v>
      </c>
      <c r="E1055" s="25" t="s">
        <v>681</v>
      </c>
    </row>
    <row r="1056" spans="2:5" x14ac:dyDescent="0.2">
      <c r="B1056" s="25" t="s">
        <v>1970</v>
      </c>
      <c r="C1056" s="25">
        <v>530959</v>
      </c>
      <c r="D1056" s="25" t="s">
        <v>383</v>
      </c>
      <c r="E1056" s="25" t="s">
        <v>790</v>
      </c>
    </row>
    <row r="1057" spans="2:5" x14ac:dyDescent="0.2">
      <c r="B1057" s="25" t="s">
        <v>1971</v>
      </c>
      <c r="C1057" s="25">
        <v>500089</v>
      </c>
      <c r="D1057" s="25" t="s">
        <v>1972</v>
      </c>
      <c r="E1057" s="25" t="s">
        <v>543</v>
      </c>
    </row>
    <row r="1058" spans="2:5" x14ac:dyDescent="0.2">
      <c r="B1058" s="25" t="s">
        <v>1973</v>
      </c>
      <c r="C1058" s="25">
        <v>500089</v>
      </c>
      <c r="D1058" s="25" t="s">
        <v>1972</v>
      </c>
      <c r="E1058" s="25" t="s">
        <v>543</v>
      </c>
    </row>
    <row r="1059" spans="2:5" x14ac:dyDescent="0.2">
      <c r="B1059" s="25" t="s">
        <v>1974</v>
      </c>
      <c r="C1059" s="25">
        <v>540811</v>
      </c>
      <c r="D1059" s="25" t="s">
        <v>383</v>
      </c>
      <c r="E1059" s="25" t="s">
        <v>405</v>
      </c>
    </row>
    <row r="1060" spans="2:5" x14ac:dyDescent="0.2">
      <c r="B1060" s="25" t="s">
        <v>1975</v>
      </c>
      <c r="C1060" s="25">
        <v>542685</v>
      </c>
      <c r="D1060" s="25" t="s">
        <v>1976</v>
      </c>
      <c r="E1060" s="25" t="s">
        <v>907</v>
      </c>
    </row>
    <row r="1061" spans="2:5" x14ac:dyDescent="0.2">
      <c r="B1061" s="25" t="s">
        <v>1977</v>
      </c>
      <c r="C1061" s="25">
        <v>539979</v>
      </c>
      <c r="D1061" s="25" t="s">
        <v>1978</v>
      </c>
      <c r="E1061" s="25" t="s">
        <v>398</v>
      </c>
    </row>
    <row r="1062" spans="2:5" x14ac:dyDescent="0.2">
      <c r="B1062" s="25" t="s">
        <v>1979</v>
      </c>
      <c r="C1062" s="25">
        <v>540151</v>
      </c>
      <c r="D1062" s="25" t="s">
        <v>383</v>
      </c>
      <c r="E1062" s="25" t="s">
        <v>386</v>
      </c>
    </row>
    <row r="1063" spans="2:5" x14ac:dyDescent="0.2">
      <c r="B1063" s="25" t="s">
        <v>1980</v>
      </c>
      <c r="C1063" s="25">
        <v>542155</v>
      </c>
      <c r="D1063" s="25" t="s">
        <v>1981</v>
      </c>
      <c r="E1063" s="25" t="s">
        <v>749</v>
      </c>
    </row>
    <row r="1064" spans="2:5" x14ac:dyDescent="0.2">
      <c r="B1064" s="25" t="s">
        <v>1982</v>
      </c>
      <c r="C1064" s="25">
        <v>506414</v>
      </c>
      <c r="D1064" s="25" t="s">
        <v>383</v>
      </c>
      <c r="E1064" s="25" t="s">
        <v>421</v>
      </c>
    </row>
    <row r="1065" spans="2:5" x14ac:dyDescent="0.2">
      <c r="B1065" s="25" t="s">
        <v>1983</v>
      </c>
      <c r="C1065" s="25">
        <v>531153</v>
      </c>
      <c r="D1065" s="25" t="s">
        <v>383</v>
      </c>
      <c r="E1065" s="25" t="s">
        <v>632</v>
      </c>
    </row>
    <row r="1066" spans="2:5" x14ac:dyDescent="0.2">
      <c r="B1066" s="25" t="s">
        <v>1984</v>
      </c>
      <c r="C1066" s="25">
        <v>540789</v>
      </c>
      <c r="D1066" s="25" t="s">
        <v>1985</v>
      </c>
      <c r="E1066" s="25" t="s">
        <v>1986</v>
      </c>
    </row>
    <row r="1067" spans="2:5" x14ac:dyDescent="0.2">
      <c r="B1067" s="25" t="s">
        <v>1987</v>
      </c>
      <c r="C1067" s="25">
        <v>540047</v>
      </c>
      <c r="D1067" s="25" t="s">
        <v>1988</v>
      </c>
      <c r="E1067" s="25" t="s">
        <v>978</v>
      </c>
    </row>
    <row r="1068" spans="2:5" x14ac:dyDescent="0.2">
      <c r="B1068" s="25" t="s">
        <v>1989</v>
      </c>
      <c r="C1068" s="25">
        <v>526927</v>
      </c>
      <c r="D1068" s="25" t="s">
        <v>383</v>
      </c>
      <c r="E1068" s="25" t="s">
        <v>476</v>
      </c>
    </row>
    <row r="1069" spans="2:5" x14ac:dyDescent="0.2">
      <c r="B1069" s="25" t="s">
        <v>1990</v>
      </c>
      <c r="C1069" s="25">
        <v>500068</v>
      </c>
      <c r="D1069" s="25" t="s">
        <v>383</v>
      </c>
      <c r="E1069" s="25" t="s">
        <v>391</v>
      </c>
    </row>
    <row r="1070" spans="2:5" x14ac:dyDescent="0.2">
      <c r="B1070" s="25" t="s">
        <v>1991</v>
      </c>
      <c r="C1070" s="25">
        <v>500068</v>
      </c>
      <c r="D1070" s="25" t="s">
        <v>383</v>
      </c>
      <c r="E1070" s="25" t="s">
        <v>391</v>
      </c>
    </row>
    <row r="1071" spans="2:5" x14ac:dyDescent="0.2">
      <c r="B1071" s="25" t="s">
        <v>1992</v>
      </c>
      <c r="C1071" s="25">
        <v>532839</v>
      </c>
      <c r="D1071" s="25" t="s">
        <v>1993</v>
      </c>
      <c r="E1071" s="25" t="s">
        <v>1122</v>
      </c>
    </row>
    <row r="1072" spans="2:5" x14ac:dyDescent="0.2">
      <c r="B1072" s="25" t="s">
        <v>1994</v>
      </c>
      <c r="C1072" s="25">
        <v>532839</v>
      </c>
      <c r="D1072" s="25" t="s">
        <v>1993</v>
      </c>
      <c r="E1072" s="25" t="s">
        <v>1122</v>
      </c>
    </row>
    <row r="1073" spans="2:5" x14ac:dyDescent="0.2">
      <c r="B1073" s="25" t="s">
        <v>1995</v>
      </c>
      <c r="C1073" s="25">
        <v>531553</v>
      </c>
      <c r="D1073" s="25" t="s">
        <v>383</v>
      </c>
      <c r="E1073" s="25" t="s">
        <v>804</v>
      </c>
    </row>
    <row r="1074" spans="2:5" x14ac:dyDescent="0.2">
      <c r="B1074" s="25" t="s">
        <v>1996</v>
      </c>
      <c r="C1074" s="25">
        <v>540701</v>
      </c>
      <c r="D1074" s="25" t="s">
        <v>1997</v>
      </c>
      <c r="E1074" s="25" t="s">
        <v>421</v>
      </c>
    </row>
    <row r="1075" spans="2:5" x14ac:dyDescent="0.2">
      <c r="B1075" s="25" t="s">
        <v>1998</v>
      </c>
      <c r="C1075" s="25">
        <v>538432</v>
      </c>
      <c r="D1075" s="25" t="s">
        <v>383</v>
      </c>
      <c r="E1075" s="25" t="s">
        <v>405</v>
      </c>
    </row>
    <row r="1076" spans="2:5" x14ac:dyDescent="0.2">
      <c r="B1076" s="25" t="s">
        <v>1999</v>
      </c>
      <c r="C1076" s="25">
        <v>532488</v>
      </c>
      <c r="D1076" s="25" t="s">
        <v>2000</v>
      </c>
      <c r="E1076" s="25" t="s">
        <v>421</v>
      </c>
    </row>
    <row r="1077" spans="2:5" x14ac:dyDescent="0.2">
      <c r="B1077" s="25" t="s">
        <v>2001</v>
      </c>
      <c r="C1077" s="25">
        <v>526285</v>
      </c>
      <c r="D1077" s="25" t="s">
        <v>383</v>
      </c>
      <c r="E1077" s="25" t="s">
        <v>632</v>
      </c>
    </row>
    <row r="1078" spans="2:5" x14ac:dyDescent="0.2">
      <c r="B1078" s="25" t="s">
        <v>2002</v>
      </c>
      <c r="C1078" s="25">
        <v>526315</v>
      </c>
      <c r="D1078" s="25" t="s">
        <v>383</v>
      </c>
      <c r="E1078" s="25" t="s">
        <v>911</v>
      </c>
    </row>
    <row r="1079" spans="2:5" x14ac:dyDescent="0.2">
      <c r="B1079" s="25" t="s">
        <v>2003</v>
      </c>
      <c r="C1079" s="25">
        <v>540699</v>
      </c>
      <c r="D1079" s="25" t="s">
        <v>2004</v>
      </c>
      <c r="E1079" s="25" t="s">
        <v>752</v>
      </c>
    </row>
    <row r="1080" spans="2:5" x14ac:dyDescent="0.2">
      <c r="B1080" s="25" t="s">
        <v>2005</v>
      </c>
      <c r="C1080" s="25">
        <v>540699</v>
      </c>
      <c r="D1080" s="25" t="s">
        <v>2004</v>
      </c>
      <c r="E1080" s="25" t="s">
        <v>752</v>
      </c>
    </row>
    <row r="1081" spans="2:5" x14ac:dyDescent="0.2">
      <c r="B1081" s="25" t="s">
        <v>2006</v>
      </c>
      <c r="C1081" s="25">
        <v>532868</v>
      </c>
      <c r="D1081" s="25" t="s">
        <v>2007</v>
      </c>
      <c r="E1081" s="25" t="s">
        <v>469</v>
      </c>
    </row>
    <row r="1082" spans="2:5" x14ac:dyDescent="0.2">
      <c r="B1082" s="25" t="s">
        <v>2008</v>
      </c>
      <c r="C1082" s="25">
        <v>533146</v>
      </c>
      <c r="D1082" s="25" t="s">
        <v>2009</v>
      </c>
      <c r="E1082" s="25" t="s">
        <v>2010</v>
      </c>
    </row>
    <row r="1083" spans="2:5" x14ac:dyDescent="0.2">
      <c r="B1083" s="25" t="s">
        <v>2011</v>
      </c>
      <c r="C1083" s="25">
        <v>533146</v>
      </c>
      <c r="D1083" s="25" t="s">
        <v>2012</v>
      </c>
      <c r="E1083" s="25" t="s">
        <v>2010</v>
      </c>
    </row>
    <row r="1084" spans="2:5" x14ac:dyDescent="0.2">
      <c r="B1084" s="25" t="s">
        <v>2013</v>
      </c>
      <c r="C1084" s="25">
        <v>505526</v>
      </c>
      <c r="D1084" s="25" t="s">
        <v>383</v>
      </c>
      <c r="E1084" s="25" t="s">
        <v>403</v>
      </c>
    </row>
    <row r="1085" spans="2:5" x14ac:dyDescent="0.2">
      <c r="B1085" s="25" t="s">
        <v>2014</v>
      </c>
      <c r="C1085" s="25">
        <v>542013</v>
      </c>
      <c r="D1085" s="25" t="s">
        <v>383</v>
      </c>
      <c r="E1085" s="25" t="s">
        <v>863</v>
      </c>
    </row>
    <row r="1086" spans="2:5" x14ac:dyDescent="0.2">
      <c r="B1086" s="25" t="s">
        <v>2015</v>
      </c>
      <c r="C1086" s="25">
        <v>541403</v>
      </c>
      <c r="D1086" s="25" t="s">
        <v>2016</v>
      </c>
      <c r="E1086" s="25" t="s">
        <v>497</v>
      </c>
    </row>
    <row r="1087" spans="2:5" x14ac:dyDescent="0.2">
      <c r="B1087" s="25" t="s">
        <v>2017</v>
      </c>
      <c r="C1087" s="25">
        <v>526504</v>
      </c>
      <c r="D1087" s="25" t="s">
        <v>383</v>
      </c>
      <c r="E1087" s="25" t="s">
        <v>572</v>
      </c>
    </row>
    <row r="1088" spans="2:5" x14ac:dyDescent="0.2">
      <c r="B1088" s="25" t="s">
        <v>2018</v>
      </c>
      <c r="C1088" s="25">
        <v>522261</v>
      </c>
      <c r="D1088" s="25" t="s">
        <v>2019</v>
      </c>
      <c r="E1088" s="25" t="s">
        <v>724</v>
      </c>
    </row>
    <row r="1089" spans="2:5" x14ac:dyDescent="0.2">
      <c r="B1089" s="25" t="s">
        <v>2020</v>
      </c>
      <c r="C1089" s="25">
        <v>522261</v>
      </c>
      <c r="D1089" s="25" t="s">
        <v>2019</v>
      </c>
      <c r="E1089" s="25" t="s">
        <v>724</v>
      </c>
    </row>
    <row r="1090" spans="2:5" x14ac:dyDescent="0.2">
      <c r="B1090" s="25" t="s">
        <v>2021</v>
      </c>
      <c r="C1090" s="25">
        <v>512519</v>
      </c>
      <c r="D1090" s="25" t="s">
        <v>2022</v>
      </c>
      <c r="E1090" s="25" t="s">
        <v>398</v>
      </c>
    </row>
    <row r="1091" spans="2:5" x14ac:dyDescent="0.2">
      <c r="B1091" s="25" t="s">
        <v>2023</v>
      </c>
      <c r="C1091" s="25" t="s">
        <v>383</v>
      </c>
      <c r="D1091" s="25" t="s">
        <v>2024</v>
      </c>
      <c r="E1091" s="25" t="s">
        <v>474</v>
      </c>
    </row>
    <row r="1092" spans="2:5" x14ac:dyDescent="0.2">
      <c r="B1092" s="25" t="s">
        <v>2025</v>
      </c>
      <c r="C1092" s="25">
        <v>533176</v>
      </c>
      <c r="D1092" s="25" t="s">
        <v>2026</v>
      </c>
      <c r="E1092" s="25" t="s">
        <v>386</v>
      </c>
    </row>
    <row r="1093" spans="2:5" x14ac:dyDescent="0.2">
      <c r="B1093" s="25" t="s">
        <v>2027</v>
      </c>
      <c r="C1093" s="25">
        <v>526783</v>
      </c>
      <c r="D1093" s="25" t="s">
        <v>383</v>
      </c>
      <c r="E1093" s="25" t="s">
        <v>572</v>
      </c>
    </row>
    <row r="1094" spans="2:5" x14ac:dyDescent="0.2">
      <c r="B1094" s="25" t="s">
        <v>2028</v>
      </c>
      <c r="C1094" s="25">
        <v>539267</v>
      </c>
      <c r="D1094" s="25" t="s">
        <v>383</v>
      </c>
      <c r="E1094" s="25" t="s">
        <v>405</v>
      </c>
    </row>
    <row r="1095" spans="2:5" x14ac:dyDescent="0.2">
      <c r="B1095" s="25" t="s">
        <v>2029</v>
      </c>
      <c r="C1095" s="25">
        <v>539524</v>
      </c>
      <c r="D1095" s="25" t="s">
        <v>2030</v>
      </c>
      <c r="E1095" s="25" t="s">
        <v>572</v>
      </c>
    </row>
    <row r="1096" spans="2:5" x14ac:dyDescent="0.2">
      <c r="B1096" s="25" t="s">
        <v>2031</v>
      </c>
      <c r="C1096" s="25">
        <v>541299</v>
      </c>
      <c r="D1096" s="25" t="s">
        <v>383</v>
      </c>
      <c r="E1096" s="25" t="s">
        <v>572</v>
      </c>
    </row>
    <row r="1097" spans="2:5" x14ac:dyDescent="0.2">
      <c r="B1097" s="25" t="s">
        <v>2032</v>
      </c>
      <c r="C1097" s="25">
        <v>500124</v>
      </c>
      <c r="D1097" s="25" t="s">
        <v>2033</v>
      </c>
      <c r="E1097" s="25" t="s">
        <v>421</v>
      </c>
    </row>
    <row r="1098" spans="2:5" x14ac:dyDescent="0.2">
      <c r="B1098" s="25" t="s">
        <v>2034</v>
      </c>
      <c r="C1098" s="25">
        <v>540144</v>
      </c>
      <c r="D1098" s="25" t="s">
        <v>383</v>
      </c>
      <c r="E1098" s="25" t="s">
        <v>467</v>
      </c>
    </row>
    <row r="1099" spans="2:5" x14ac:dyDescent="0.2">
      <c r="B1099" s="25" t="s">
        <v>2035</v>
      </c>
      <c r="C1099" s="25">
        <v>523618</v>
      </c>
      <c r="D1099" s="25" t="s">
        <v>2036</v>
      </c>
      <c r="E1099" s="25" t="s">
        <v>1631</v>
      </c>
    </row>
    <row r="1100" spans="2:5" x14ac:dyDescent="0.2">
      <c r="B1100" s="25" t="s">
        <v>2037</v>
      </c>
      <c r="C1100" s="25">
        <v>523618</v>
      </c>
      <c r="D1100" s="25" t="s">
        <v>2036</v>
      </c>
      <c r="E1100" s="25" t="s">
        <v>1631</v>
      </c>
    </row>
    <row r="1101" spans="2:5" x14ac:dyDescent="0.2">
      <c r="B1101" s="25" t="s">
        <v>2038</v>
      </c>
      <c r="C1101" s="25">
        <v>534674</v>
      </c>
      <c r="D1101" s="25" t="s">
        <v>2039</v>
      </c>
      <c r="E1101" s="25" t="s">
        <v>405</v>
      </c>
    </row>
    <row r="1102" spans="2:5" x14ac:dyDescent="0.2">
      <c r="B1102" s="25" t="s">
        <v>2040</v>
      </c>
      <c r="C1102" s="25">
        <v>511634</v>
      </c>
      <c r="D1102" s="25" t="s">
        <v>383</v>
      </c>
      <c r="E1102" s="25" t="s">
        <v>781</v>
      </c>
    </row>
    <row r="1103" spans="2:5" x14ac:dyDescent="0.2">
      <c r="B1103" s="25" t="s">
        <v>2041</v>
      </c>
      <c r="C1103" s="25">
        <v>531471</v>
      </c>
      <c r="D1103" s="25" t="s">
        <v>383</v>
      </c>
      <c r="E1103" s="25" t="s">
        <v>724</v>
      </c>
    </row>
    <row r="1104" spans="2:5" x14ac:dyDescent="0.2">
      <c r="B1104" s="25" t="s">
        <v>2042</v>
      </c>
      <c r="C1104" s="25">
        <v>504908</v>
      </c>
      <c r="D1104" s="25" t="s">
        <v>383</v>
      </c>
      <c r="E1104" s="25" t="s">
        <v>738</v>
      </c>
    </row>
    <row r="1105" spans="2:5" x14ac:dyDescent="0.2">
      <c r="B1105" s="25" t="s">
        <v>2043</v>
      </c>
      <c r="C1105" s="25">
        <v>526355</v>
      </c>
      <c r="D1105" s="25" t="s">
        <v>383</v>
      </c>
      <c r="E1105" s="25" t="s">
        <v>503</v>
      </c>
    </row>
    <row r="1106" spans="2:5" x14ac:dyDescent="0.2">
      <c r="B1106" s="25" t="s">
        <v>2044</v>
      </c>
      <c r="C1106" s="25">
        <v>517437</v>
      </c>
      <c r="D1106" s="25" t="s">
        <v>383</v>
      </c>
      <c r="E1106" s="25" t="s">
        <v>503</v>
      </c>
    </row>
    <row r="1107" spans="2:5" x14ac:dyDescent="0.2">
      <c r="B1107" s="25" t="s">
        <v>2045</v>
      </c>
      <c r="C1107" s="25">
        <v>532610</v>
      </c>
      <c r="D1107" s="25" t="s">
        <v>2046</v>
      </c>
      <c r="E1107" s="25" t="s">
        <v>1082</v>
      </c>
    </row>
    <row r="1108" spans="2:5" x14ac:dyDescent="0.2">
      <c r="B1108" s="25" t="s">
        <v>2047</v>
      </c>
      <c r="C1108" s="25">
        <v>538608</v>
      </c>
      <c r="D1108" s="25" t="s">
        <v>2048</v>
      </c>
      <c r="E1108" s="25" t="s">
        <v>749</v>
      </c>
    </row>
    <row r="1109" spans="2:5" x14ac:dyDescent="0.2">
      <c r="B1109" s="25" t="s">
        <v>2049</v>
      </c>
      <c r="C1109" s="25">
        <v>532365</v>
      </c>
      <c r="D1109" s="25" t="s">
        <v>2050</v>
      </c>
      <c r="E1109" s="25" t="s">
        <v>369</v>
      </c>
    </row>
    <row r="1110" spans="2:5" x14ac:dyDescent="0.2">
      <c r="B1110" s="25" t="s">
        <v>2051</v>
      </c>
      <c r="C1110" s="25">
        <v>505242</v>
      </c>
      <c r="D1110" s="25" t="s">
        <v>2052</v>
      </c>
      <c r="E1110" s="25" t="s">
        <v>391</v>
      </c>
    </row>
    <row r="1111" spans="2:5" x14ac:dyDescent="0.2">
      <c r="B1111" s="25" t="s">
        <v>2053</v>
      </c>
      <c r="C1111" s="25">
        <v>539681</v>
      </c>
      <c r="D1111" s="25" t="s">
        <v>383</v>
      </c>
      <c r="E1111" s="25" t="s">
        <v>400</v>
      </c>
    </row>
    <row r="1112" spans="2:5" x14ac:dyDescent="0.2">
      <c r="B1112" s="25" t="s">
        <v>2054</v>
      </c>
      <c r="C1112" s="25">
        <v>540795</v>
      </c>
      <c r="D1112" s="25" t="s">
        <v>383</v>
      </c>
      <c r="E1112" s="25" t="s">
        <v>681</v>
      </c>
    </row>
    <row r="1113" spans="2:5" x14ac:dyDescent="0.2">
      <c r="B1113" s="25" t="s">
        <v>2055</v>
      </c>
      <c r="C1113" s="25">
        <v>524818</v>
      </c>
      <c r="D1113" s="25" t="s">
        <v>383</v>
      </c>
      <c r="E1113" s="25" t="s">
        <v>543</v>
      </c>
    </row>
    <row r="1114" spans="2:5" x14ac:dyDescent="0.2">
      <c r="B1114" s="25" t="s">
        <v>2056</v>
      </c>
      <c r="C1114" s="25">
        <v>530779</v>
      </c>
      <c r="D1114" s="25" t="s">
        <v>383</v>
      </c>
      <c r="E1114" s="25" t="s">
        <v>400</v>
      </c>
    </row>
    <row r="1115" spans="2:5" x14ac:dyDescent="0.2">
      <c r="B1115" s="25" t="s">
        <v>2057</v>
      </c>
      <c r="C1115" s="25">
        <v>517238</v>
      </c>
      <c r="D1115" s="25" t="s">
        <v>383</v>
      </c>
      <c r="E1115" s="25" t="s">
        <v>925</v>
      </c>
    </row>
    <row r="1116" spans="2:5" x14ac:dyDescent="0.2">
      <c r="B1116" s="25" t="s">
        <v>2058</v>
      </c>
      <c r="C1116" s="25">
        <v>532707</v>
      </c>
      <c r="D1116" s="25" t="s">
        <v>2059</v>
      </c>
      <c r="E1116" s="25" t="s">
        <v>543</v>
      </c>
    </row>
    <row r="1117" spans="2:5" x14ac:dyDescent="0.2">
      <c r="B1117" s="25" t="s">
        <v>2060</v>
      </c>
      <c r="C1117" s="25">
        <v>531533</v>
      </c>
      <c r="D1117" s="25" t="s">
        <v>383</v>
      </c>
      <c r="E1117" s="25" t="s">
        <v>369</v>
      </c>
    </row>
    <row r="1118" spans="2:5" x14ac:dyDescent="0.2">
      <c r="B1118" s="25" t="s">
        <v>2061</v>
      </c>
      <c r="C1118" s="25" t="s">
        <v>383</v>
      </c>
      <c r="D1118" s="25" t="s">
        <v>2062</v>
      </c>
      <c r="E1118" s="25" t="s">
        <v>394</v>
      </c>
    </row>
    <row r="1119" spans="2:5" x14ac:dyDescent="0.2">
      <c r="B1119" s="25" t="s">
        <v>2063</v>
      </c>
      <c r="C1119" s="25">
        <v>507917</v>
      </c>
      <c r="D1119" s="25" t="s">
        <v>383</v>
      </c>
      <c r="E1119" s="25" t="s">
        <v>469</v>
      </c>
    </row>
    <row r="1120" spans="2:5" x14ac:dyDescent="0.2">
      <c r="B1120" s="25" t="s">
        <v>2064</v>
      </c>
      <c r="C1120" s="25">
        <v>520081</v>
      </c>
      <c r="D1120" s="25" t="s">
        <v>383</v>
      </c>
      <c r="E1120" s="25" t="s">
        <v>415</v>
      </c>
    </row>
    <row r="1121" spans="2:5" x14ac:dyDescent="0.2">
      <c r="B1121" s="25" t="s">
        <v>2065</v>
      </c>
      <c r="C1121" s="25">
        <v>541053</v>
      </c>
      <c r="D1121" s="25" t="s">
        <v>383</v>
      </c>
      <c r="E1121" s="25" t="s">
        <v>366</v>
      </c>
    </row>
    <row r="1122" spans="2:5" x14ac:dyDescent="0.2">
      <c r="B1122" s="25" t="s">
        <v>2066</v>
      </c>
      <c r="C1122" s="25">
        <v>590022</v>
      </c>
      <c r="D1122" s="25" t="s">
        <v>2067</v>
      </c>
      <c r="E1122" s="25" t="s">
        <v>398</v>
      </c>
    </row>
    <row r="1123" spans="2:5" x14ac:dyDescent="0.2">
      <c r="B1123" s="25" t="s">
        <v>2068</v>
      </c>
      <c r="C1123" s="25">
        <v>531346</v>
      </c>
      <c r="D1123" s="25" t="s">
        <v>383</v>
      </c>
      <c r="E1123" s="25" t="s">
        <v>863</v>
      </c>
    </row>
    <row r="1124" spans="2:5" x14ac:dyDescent="0.2">
      <c r="B1124" s="25" t="s">
        <v>2069</v>
      </c>
      <c r="C1124" s="25">
        <v>532751</v>
      </c>
      <c r="D1124" s="25" t="s">
        <v>2070</v>
      </c>
      <c r="E1124" s="25" t="s">
        <v>681</v>
      </c>
    </row>
    <row r="1125" spans="2:5" x14ac:dyDescent="0.2">
      <c r="B1125" s="25" t="s">
        <v>2071</v>
      </c>
      <c r="C1125" s="25" t="s">
        <v>383</v>
      </c>
      <c r="D1125" s="25" t="s">
        <v>2072</v>
      </c>
      <c r="E1125" s="25" t="s">
        <v>474</v>
      </c>
    </row>
    <row r="1126" spans="2:5" x14ac:dyDescent="0.2">
      <c r="B1126" s="25" t="s">
        <v>2073</v>
      </c>
      <c r="C1126" s="25">
        <v>532927</v>
      </c>
      <c r="D1126" s="25" t="s">
        <v>2074</v>
      </c>
      <c r="E1126" s="25" t="s">
        <v>713</v>
      </c>
    </row>
    <row r="1127" spans="2:5" x14ac:dyDescent="0.2">
      <c r="B1127" s="25" t="s">
        <v>2075</v>
      </c>
      <c r="C1127" s="25">
        <v>534839</v>
      </c>
      <c r="D1127" s="25" t="s">
        <v>383</v>
      </c>
      <c r="E1127" s="25" t="s">
        <v>581</v>
      </c>
    </row>
    <row r="1128" spans="2:5" x14ac:dyDescent="0.2">
      <c r="B1128" s="25" t="s">
        <v>2076</v>
      </c>
      <c r="C1128" s="25">
        <v>530643</v>
      </c>
      <c r="D1128" s="25" t="s">
        <v>383</v>
      </c>
      <c r="E1128" s="25" t="s">
        <v>925</v>
      </c>
    </row>
    <row r="1129" spans="2:5" x14ac:dyDescent="0.2">
      <c r="B1129" s="25" t="s">
        <v>2077</v>
      </c>
      <c r="C1129" s="25">
        <v>523732</v>
      </c>
      <c r="D1129" s="25" t="s">
        <v>383</v>
      </c>
      <c r="E1129" s="25" t="s">
        <v>878</v>
      </c>
    </row>
    <row r="1130" spans="2:5" x14ac:dyDescent="0.2">
      <c r="B1130" s="25" t="s">
        <v>2078</v>
      </c>
      <c r="C1130" s="25">
        <v>538708</v>
      </c>
      <c r="D1130" s="25" t="s">
        <v>383</v>
      </c>
      <c r="E1130" s="25" t="s">
        <v>400</v>
      </c>
    </row>
    <row r="1131" spans="2:5" x14ac:dyDescent="0.2">
      <c r="B1131" s="25" t="s">
        <v>2079</v>
      </c>
      <c r="C1131" s="25">
        <v>538708</v>
      </c>
      <c r="D1131" s="25" t="s">
        <v>383</v>
      </c>
      <c r="E1131" s="25" t="s">
        <v>400</v>
      </c>
    </row>
    <row r="1132" spans="2:5" x14ac:dyDescent="0.2">
      <c r="B1132" s="25" t="s">
        <v>2080</v>
      </c>
      <c r="C1132" s="25">
        <v>526703</v>
      </c>
      <c r="D1132" s="25" t="s">
        <v>383</v>
      </c>
      <c r="E1132" s="25" t="s">
        <v>503</v>
      </c>
    </row>
    <row r="1133" spans="2:5" x14ac:dyDescent="0.2">
      <c r="B1133" s="25" t="s">
        <v>2081</v>
      </c>
      <c r="C1133" s="25">
        <v>540063</v>
      </c>
      <c r="D1133" s="25" t="s">
        <v>383</v>
      </c>
      <c r="E1133" s="25" t="s">
        <v>369</v>
      </c>
    </row>
    <row r="1134" spans="2:5" x14ac:dyDescent="0.2">
      <c r="B1134" s="25" t="s">
        <v>2082</v>
      </c>
      <c r="C1134" s="25">
        <v>532922</v>
      </c>
      <c r="D1134" s="25" t="s">
        <v>2083</v>
      </c>
      <c r="E1134" s="25" t="s">
        <v>366</v>
      </c>
    </row>
    <row r="1135" spans="2:5" x14ac:dyDescent="0.2">
      <c r="B1135" s="25" t="s">
        <v>2084</v>
      </c>
      <c r="C1135" s="25">
        <v>532696</v>
      </c>
      <c r="D1135" s="25" t="s">
        <v>2085</v>
      </c>
      <c r="E1135" s="25" t="s">
        <v>488</v>
      </c>
    </row>
    <row r="1136" spans="2:5" x14ac:dyDescent="0.2">
      <c r="B1136" s="25" t="s">
        <v>2086</v>
      </c>
      <c r="C1136" s="25">
        <v>526483</v>
      </c>
      <c r="D1136" s="25" t="s">
        <v>383</v>
      </c>
      <c r="E1136" s="25" t="s">
        <v>1622</v>
      </c>
    </row>
    <row r="1137" spans="2:5" x14ac:dyDescent="0.2">
      <c r="B1137" s="25" t="s">
        <v>2087</v>
      </c>
      <c r="C1137" s="25">
        <v>535694</v>
      </c>
      <c r="D1137" s="25" t="s">
        <v>383</v>
      </c>
      <c r="E1137" s="25" t="s">
        <v>405</v>
      </c>
    </row>
    <row r="1138" spans="2:5" x14ac:dyDescent="0.2">
      <c r="B1138" s="25" t="s">
        <v>2088</v>
      </c>
      <c r="C1138" s="25">
        <v>505200</v>
      </c>
      <c r="D1138" s="25" t="s">
        <v>2089</v>
      </c>
      <c r="E1138" s="25" t="s">
        <v>1041</v>
      </c>
    </row>
    <row r="1139" spans="2:5" x14ac:dyDescent="0.2">
      <c r="B1139" s="25" t="s">
        <v>2090</v>
      </c>
      <c r="C1139" s="25">
        <v>500125</v>
      </c>
      <c r="D1139" s="25" t="s">
        <v>2091</v>
      </c>
      <c r="E1139" s="25" t="s">
        <v>1082</v>
      </c>
    </row>
    <row r="1140" spans="2:5" x14ac:dyDescent="0.2">
      <c r="B1140" s="25" t="s">
        <v>2092</v>
      </c>
      <c r="C1140" s="25">
        <v>500125</v>
      </c>
      <c r="D1140" s="25" t="s">
        <v>2091</v>
      </c>
      <c r="E1140" s="25" t="s">
        <v>1082</v>
      </c>
    </row>
    <row r="1141" spans="2:5" x14ac:dyDescent="0.2">
      <c r="B1141" s="25" t="s">
        <v>2093</v>
      </c>
      <c r="C1141" s="25">
        <v>523127</v>
      </c>
      <c r="D1141" s="25" t="s">
        <v>2094</v>
      </c>
      <c r="E1141" s="25" t="s">
        <v>584</v>
      </c>
    </row>
    <row r="1142" spans="2:5" x14ac:dyDescent="0.2">
      <c r="B1142" s="25" t="s">
        <v>2095</v>
      </c>
      <c r="C1142" s="25">
        <v>500840</v>
      </c>
      <c r="D1142" s="25" t="s">
        <v>2096</v>
      </c>
      <c r="E1142" s="25" t="s">
        <v>584</v>
      </c>
    </row>
    <row r="1143" spans="2:5" x14ac:dyDescent="0.2">
      <c r="B1143" s="25" t="s">
        <v>2097</v>
      </c>
      <c r="C1143" s="25">
        <v>523708</v>
      </c>
      <c r="D1143" s="25" t="s">
        <v>2098</v>
      </c>
      <c r="E1143" s="25" t="s">
        <v>391</v>
      </c>
    </row>
    <row r="1144" spans="2:5" x14ac:dyDescent="0.2">
      <c r="B1144" s="25" t="s">
        <v>2099</v>
      </c>
      <c r="C1144" s="25">
        <v>523708</v>
      </c>
      <c r="D1144" s="25" t="s">
        <v>2098</v>
      </c>
      <c r="E1144" s="25" t="s">
        <v>391</v>
      </c>
    </row>
    <row r="1145" spans="2:5" x14ac:dyDescent="0.2">
      <c r="B1145" s="25" t="s">
        <v>2100</v>
      </c>
      <c r="C1145" s="25">
        <v>538653</v>
      </c>
      <c r="D1145" s="25" t="s">
        <v>2101</v>
      </c>
      <c r="E1145" s="25" t="s">
        <v>749</v>
      </c>
    </row>
    <row r="1146" spans="2:5" x14ac:dyDescent="0.2">
      <c r="B1146" s="25" t="s">
        <v>2102</v>
      </c>
      <c r="C1146" s="25">
        <v>530581</v>
      </c>
      <c r="D1146" s="25" t="s">
        <v>383</v>
      </c>
      <c r="E1146" s="25" t="s">
        <v>804</v>
      </c>
    </row>
    <row r="1147" spans="2:5" x14ac:dyDescent="0.2">
      <c r="B1147" s="25" t="s">
        <v>2103</v>
      </c>
      <c r="C1147" s="25">
        <v>532820</v>
      </c>
      <c r="D1147" s="25" t="s">
        <v>2104</v>
      </c>
      <c r="E1147" s="25" t="s">
        <v>398</v>
      </c>
    </row>
    <row r="1148" spans="2:5" x14ac:dyDescent="0.2">
      <c r="B1148" s="25" t="s">
        <v>2105</v>
      </c>
      <c r="C1148" s="25">
        <v>513452</v>
      </c>
      <c r="D1148" s="25" t="s">
        <v>383</v>
      </c>
      <c r="E1148" s="25" t="s">
        <v>415</v>
      </c>
    </row>
    <row r="1149" spans="2:5" x14ac:dyDescent="0.2">
      <c r="B1149" s="25" t="s">
        <v>2106</v>
      </c>
      <c r="C1149" s="25">
        <v>500123</v>
      </c>
      <c r="D1149" s="25" t="s">
        <v>383</v>
      </c>
      <c r="E1149" s="25" t="s">
        <v>431</v>
      </c>
    </row>
    <row r="1150" spans="2:5" x14ac:dyDescent="0.2">
      <c r="B1150" s="25" t="s">
        <v>2107</v>
      </c>
      <c r="C1150" s="25">
        <v>500123</v>
      </c>
      <c r="D1150" s="25" t="s">
        <v>383</v>
      </c>
      <c r="E1150" s="25" t="s">
        <v>431</v>
      </c>
    </row>
    <row r="1151" spans="2:5" x14ac:dyDescent="0.2">
      <c r="B1151" s="25" t="s">
        <v>2108</v>
      </c>
      <c r="C1151" s="25">
        <v>503681</v>
      </c>
      <c r="D1151" s="25" t="s">
        <v>383</v>
      </c>
      <c r="E1151" s="25" t="s">
        <v>804</v>
      </c>
    </row>
    <row r="1152" spans="2:5" x14ac:dyDescent="0.2">
      <c r="B1152" s="25" t="s">
        <v>2109</v>
      </c>
      <c r="C1152" s="25">
        <v>523329</v>
      </c>
      <c r="D1152" s="25" t="s">
        <v>383</v>
      </c>
      <c r="E1152" s="25" t="s">
        <v>469</v>
      </c>
    </row>
    <row r="1153" spans="2:5" x14ac:dyDescent="0.2">
      <c r="B1153" s="25" t="s">
        <v>2110</v>
      </c>
      <c r="C1153" s="25">
        <v>505700</v>
      </c>
      <c r="D1153" s="25" t="s">
        <v>2111</v>
      </c>
      <c r="E1153" s="25" t="s">
        <v>391</v>
      </c>
    </row>
    <row r="1154" spans="2:5" x14ac:dyDescent="0.2">
      <c r="B1154" s="25" t="s">
        <v>2112</v>
      </c>
      <c r="C1154" s="25">
        <v>500128</v>
      </c>
      <c r="D1154" s="25" t="s">
        <v>2113</v>
      </c>
      <c r="E1154" s="25" t="s">
        <v>781</v>
      </c>
    </row>
    <row r="1155" spans="2:5" x14ac:dyDescent="0.2">
      <c r="B1155" s="25" t="s">
        <v>2114</v>
      </c>
      <c r="C1155" s="25">
        <v>533264</v>
      </c>
      <c r="D1155" s="25" t="s">
        <v>2115</v>
      </c>
      <c r="E1155" s="25" t="s">
        <v>781</v>
      </c>
    </row>
    <row r="1156" spans="2:5" x14ac:dyDescent="0.2">
      <c r="B1156" s="25" t="s">
        <v>2116</v>
      </c>
      <c r="C1156" s="25">
        <v>526608</v>
      </c>
      <c r="D1156" s="25" t="s">
        <v>2117</v>
      </c>
      <c r="E1156" s="25" t="s">
        <v>706</v>
      </c>
    </row>
    <row r="1157" spans="2:5" x14ac:dyDescent="0.2">
      <c r="B1157" s="25" t="s">
        <v>2118</v>
      </c>
      <c r="C1157" s="25">
        <v>526608</v>
      </c>
      <c r="D1157" s="25" t="s">
        <v>2117</v>
      </c>
      <c r="E1157" s="25" t="s">
        <v>706</v>
      </c>
    </row>
    <row r="1158" spans="2:5" x14ac:dyDescent="0.2">
      <c r="B1158" s="25" t="s">
        <v>2119</v>
      </c>
      <c r="C1158" s="25">
        <v>526473</v>
      </c>
      <c r="D1158" s="25" t="s">
        <v>383</v>
      </c>
      <c r="E1158" s="25" t="s">
        <v>581</v>
      </c>
    </row>
    <row r="1159" spans="2:5" x14ac:dyDescent="0.2">
      <c r="B1159" s="25" t="s">
        <v>2120</v>
      </c>
      <c r="C1159" s="25">
        <v>526473</v>
      </c>
      <c r="D1159" s="25" t="s">
        <v>383</v>
      </c>
      <c r="E1159" s="25" t="s">
        <v>581</v>
      </c>
    </row>
    <row r="1160" spans="2:5" x14ac:dyDescent="0.2">
      <c r="B1160" s="25" t="s">
        <v>2121</v>
      </c>
      <c r="C1160" s="25">
        <v>526705</v>
      </c>
      <c r="D1160" s="25" t="s">
        <v>383</v>
      </c>
      <c r="E1160" s="25" t="s">
        <v>405</v>
      </c>
    </row>
    <row r="1161" spans="2:5" x14ac:dyDescent="0.2">
      <c r="B1161" s="25" t="s">
        <v>2122</v>
      </c>
      <c r="C1161" s="25">
        <v>522074</v>
      </c>
      <c r="D1161" s="25" t="s">
        <v>2123</v>
      </c>
      <c r="E1161" s="25" t="s">
        <v>391</v>
      </c>
    </row>
    <row r="1162" spans="2:5" x14ac:dyDescent="0.2">
      <c r="B1162" s="25" t="s">
        <v>2124</v>
      </c>
      <c r="C1162" s="25" t="s">
        <v>383</v>
      </c>
      <c r="D1162" s="25" t="s">
        <v>2125</v>
      </c>
      <c r="E1162" s="25" t="s">
        <v>474</v>
      </c>
    </row>
    <row r="1163" spans="2:5" x14ac:dyDescent="0.2">
      <c r="B1163" s="25" t="s">
        <v>2126</v>
      </c>
      <c r="C1163" s="25">
        <v>531278</v>
      </c>
      <c r="D1163" s="25" t="s">
        <v>383</v>
      </c>
      <c r="E1163" s="25" t="s">
        <v>366</v>
      </c>
    </row>
    <row r="1164" spans="2:5" x14ac:dyDescent="0.2">
      <c r="B1164" s="25" t="s">
        <v>2127</v>
      </c>
      <c r="C1164" s="25">
        <v>517477</v>
      </c>
      <c r="D1164" s="25" t="s">
        <v>383</v>
      </c>
      <c r="E1164" s="25" t="s">
        <v>476</v>
      </c>
    </row>
    <row r="1165" spans="2:5" x14ac:dyDescent="0.2">
      <c r="B1165" s="25" t="s">
        <v>2128</v>
      </c>
      <c r="C1165" s="25">
        <v>504000</v>
      </c>
      <c r="D1165" s="25" t="s">
        <v>383</v>
      </c>
      <c r="E1165" s="25" t="s">
        <v>681</v>
      </c>
    </row>
    <row r="1166" spans="2:5" x14ac:dyDescent="0.2">
      <c r="B1166" s="25" t="s">
        <v>2129</v>
      </c>
      <c r="C1166" s="25">
        <v>522027</v>
      </c>
      <c r="D1166" s="25" t="s">
        <v>383</v>
      </c>
      <c r="E1166" s="25" t="s">
        <v>391</v>
      </c>
    </row>
    <row r="1167" spans="2:5" x14ac:dyDescent="0.2">
      <c r="B1167" s="25" t="s">
        <v>2130</v>
      </c>
      <c r="C1167" s="25">
        <v>522027</v>
      </c>
      <c r="D1167" s="25" t="s">
        <v>383</v>
      </c>
      <c r="E1167" s="25" t="s">
        <v>391</v>
      </c>
    </row>
    <row r="1168" spans="2:5" x14ac:dyDescent="0.2">
      <c r="B1168" s="25" t="s">
        <v>2131</v>
      </c>
      <c r="C1168" s="25">
        <v>531162</v>
      </c>
      <c r="D1168" s="25" t="s">
        <v>2132</v>
      </c>
      <c r="E1168" s="25" t="s">
        <v>565</v>
      </c>
    </row>
    <row r="1169" spans="2:5" x14ac:dyDescent="0.2">
      <c r="B1169" s="25" t="s">
        <v>2133</v>
      </c>
      <c r="C1169" s="25" t="s">
        <v>383</v>
      </c>
      <c r="D1169" s="25" t="s">
        <v>2134</v>
      </c>
      <c r="E1169" s="25" t="s">
        <v>565</v>
      </c>
    </row>
    <row r="1170" spans="2:5" x14ac:dyDescent="0.2">
      <c r="B1170" s="25" t="s">
        <v>2135</v>
      </c>
      <c r="C1170" s="25">
        <v>533208</v>
      </c>
      <c r="D1170" s="25" t="s">
        <v>383</v>
      </c>
      <c r="E1170" s="25" t="s">
        <v>377</v>
      </c>
    </row>
    <row r="1171" spans="2:5" x14ac:dyDescent="0.2">
      <c r="B1171" s="25" t="s">
        <v>2136</v>
      </c>
      <c r="C1171" s="25">
        <v>533218</v>
      </c>
      <c r="D1171" s="25" t="s">
        <v>2137</v>
      </c>
      <c r="E1171" s="25" t="s">
        <v>469</v>
      </c>
    </row>
    <row r="1172" spans="2:5" x14ac:dyDescent="0.2">
      <c r="B1172" s="25" t="s">
        <v>2138</v>
      </c>
      <c r="C1172" s="25">
        <v>542602</v>
      </c>
      <c r="D1172" s="25" t="s">
        <v>2139</v>
      </c>
      <c r="E1172" s="25" t="s">
        <v>403</v>
      </c>
    </row>
    <row r="1173" spans="2:5" x14ac:dyDescent="0.2">
      <c r="B1173" s="25" t="s">
        <v>2140</v>
      </c>
      <c r="C1173" s="25">
        <v>504008</v>
      </c>
      <c r="D1173" s="25" t="s">
        <v>2141</v>
      </c>
      <c r="E1173" s="25" t="s">
        <v>426</v>
      </c>
    </row>
    <row r="1174" spans="2:5" x14ac:dyDescent="0.2">
      <c r="B1174" s="25" t="s">
        <v>2142</v>
      </c>
      <c r="C1174" s="25">
        <v>538882</v>
      </c>
      <c r="D1174" s="25" t="s">
        <v>383</v>
      </c>
      <c r="E1174" s="25" t="s">
        <v>366</v>
      </c>
    </row>
    <row r="1175" spans="2:5" x14ac:dyDescent="0.2">
      <c r="B1175" s="25" t="s">
        <v>2143</v>
      </c>
      <c r="C1175" s="25">
        <v>507265</v>
      </c>
      <c r="D1175" s="25" t="s">
        <v>383</v>
      </c>
      <c r="E1175" s="25" t="s">
        <v>561</v>
      </c>
    </row>
    <row r="1176" spans="2:5" x14ac:dyDescent="0.2">
      <c r="B1176" s="25" t="s">
        <v>2144</v>
      </c>
      <c r="C1176" s="25">
        <v>530333</v>
      </c>
      <c r="D1176" s="25" t="s">
        <v>383</v>
      </c>
      <c r="E1176" s="25" t="s">
        <v>681</v>
      </c>
    </row>
    <row r="1177" spans="2:5" x14ac:dyDescent="0.2">
      <c r="B1177" s="25" t="s">
        <v>2145</v>
      </c>
      <c r="C1177" s="25">
        <v>532737</v>
      </c>
      <c r="D1177" s="25" t="s">
        <v>2146</v>
      </c>
      <c r="E1177" s="25" t="s">
        <v>366</v>
      </c>
    </row>
    <row r="1178" spans="2:5" x14ac:dyDescent="0.2">
      <c r="B1178" s="25" t="s">
        <v>2147</v>
      </c>
      <c r="C1178" s="25" t="s">
        <v>383</v>
      </c>
      <c r="D1178" s="25" t="s">
        <v>2148</v>
      </c>
      <c r="E1178" s="25" t="s">
        <v>394</v>
      </c>
    </row>
    <row r="1179" spans="2:5" x14ac:dyDescent="0.2">
      <c r="B1179" s="25" t="s">
        <v>2149</v>
      </c>
      <c r="C1179" s="25">
        <v>533161</v>
      </c>
      <c r="D1179" s="25" t="s">
        <v>2150</v>
      </c>
      <c r="E1179" s="25" t="s">
        <v>578</v>
      </c>
    </row>
    <row r="1180" spans="2:5" x14ac:dyDescent="0.2">
      <c r="B1180" s="25" t="s">
        <v>2151</v>
      </c>
      <c r="C1180" s="25">
        <v>524768</v>
      </c>
      <c r="D1180" s="25" t="s">
        <v>383</v>
      </c>
      <c r="E1180" s="25" t="s">
        <v>431</v>
      </c>
    </row>
    <row r="1181" spans="2:5" x14ac:dyDescent="0.2">
      <c r="B1181" s="25" t="s">
        <v>2152</v>
      </c>
      <c r="C1181" s="25">
        <v>532038</v>
      </c>
      <c r="D1181" s="25" t="s">
        <v>383</v>
      </c>
      <c r="E1181" s="25" t="s">
        <v>405</v>
      </c>
    </row>
    <row r="1182" spans="2:5" x14ac:dyDescent="0.2">
      <c r="B1182" s="25" t="s">
        <v>2153</v>
      </c>
      <c r="C1182" s="25">
        <v>532920</v>
      </c>
      <c r="D1182" s="25" t="s">
        <v>2154</v>
      </c>
      <c r="E1182" s="25" t="s">
        <v>1015</v>
      </c>
    </row>
    <row r="1183" spans="2:5" x14ac:dyDescent="0.2">
      <c r="B1183" s="25" t="s">
        <v>2155</v>
      </c>
      <c r="C1183" s="25">
        <v>500132</v>
      </c>
      <c r="D1183" s="25" t="s">
        <v>383</v>
      </c>
      <c r="E1183" s="25" t="s">
        <v>1082</v>
      </c>
    </row>
    <row r="1184" spans="2:5" x14ac:dyDescent="0.2">
      <c r="B1184" s="25" t="s">
        <v>2156</v>
      </c>
      <c r="C1184" s="25">
        <v>509525</v>
      </c>
      <c r="D1184" s="25" t="s">
        <v>383</v>
      </c>
      <c r="E1184" s="25" t="s">
        <v>372</v>
      </c>
    </row>
    <row r="1185" spans="2:5" x14ac:dyDescent="0.2">
      <c r="B1185" s="25" t="s">
        <v>2157</v>
      </c>
      <c r="C1185" s="25">
        <v>504351</v>
      </c>
      <c r="D1185" s="25" t="s">
        <v>383</v>
      </c>
      <c r="E1185" s="25" t="s">
        <v>369</v>
      </c>
    </row>
    <row r="1186" spans="2:5" x14ac:dyDescent="0.2">
      <c r="B1186" s="25" t="s">
        <v>2158</v>
      </c>
      <c r="C1186" s="25">
        <v>504351</v>
      </c>
      <c r="D1186" s="25" t="s">
        <v>383</v>
      </c>
      <c r="E1186" s="25" t="s">
        <v>369</v>
      </c>
    </row>
    <row r="1187" spans="2:5" x14ac:dyDescent="0.2">
      <c r="B1187" s="25" t="s">
        <v>2159</v>
      </c>
      <c r="C1187" s="25">
        <v>512441</v>
      </c>
      <c r="D1187" s="25" t="s">
        <v>383</v>
      </c>
      <c r="E1187" s="25" t="s">
        <v>804</v>
      </c>
    </row>
    <row r="1188" spans="2:5" x14ac:dyDescent="0.2">
      <c r="B1188" s="25" t="s">
        <v>2160</v>
      </c>
      <c r="C1188" s="25">
        <v>538684</v>
      </c>
      <c r="D1188" s="25" t="s">
        <v>383</v>
      </c>
      <c r="E1188" s="25" t="s">
        <v>386</v>
      </c>
    </row>
    <row r="1189" spans="2:5" x14ac:dyDescent="0.2">
      <c r="B1189" s="25" t="s">
        <v>2161</v>
      </c>
      <c r="C1189" s="25">
        <v>540153</v>
      </c>
      <c r="D1189" s="25" t="s">
        <v>2162</v>
      </c>
      <c r="E1189" s="25" t="s">
        <v>1041</v>
      </c>
    </row>
    <row r="1190" spans="2:5" x14ac:dyDescent="0.2">
      <c r="B1190" s="25" t="s">
        <v>2163</v>
      </c>
      <c r="C1190" s="25">
        <v>532219</v>
      </c>
      <c r="D1190" s="25" t="s">
        <v>2164</v>
      </c>
      <c r="E1190" s="25" t="s">
        <v>522</v>
      </c>
    </row>
    <row r="1191" spans="2:5" x14ac:dyDescent="0.2">
      <c r="B1191" s="25" t="s">
        <v>2165</v>
      </c>
      <c r="C1191" s="25">
        <v>532178</v>
      </c>
      <c r="D1191" s="25" t="s">
        <v>2166</v>
      </c>
      <c r="E1191" s="25" t="s">
        <v>467</v>
      </c>
    </row>
    <row r="1192" spans="2:5" x14ac:dyDescent="0.2">
      <c r="B1192" s="25" t="s">
        <v>2167</v>
      </c>
      <c r="C1192" s="25">
        <v>532178</v>
      </c>
      <c r="D1192" s="25" t="s">
        <v>2166</v>
      </c>
      <c r="E1192" s="25" t="s">
        <v>467</v>
      </c>
    </row>
    <row r="1193" spans="2:5" x14ac:dyDescent="0.2">
      <c r="B1193" s="25" t="s">
        <v>2168</v>
      </c>
      <c r="C1193" s="25">
        <v>533477</v>
      </c>
      <c r="D1193" s="25" t="s">
        <v>383</v>
      </c>
      <c r="E1193" s="25" t="s">
        <v>738</v>
      </c>
    </row>
    <row r="1194" spans="2:5" x14ac:dyDescent="0.2">
      <c r="B1194" s="25" t="s">
        <v>2169</v>
      </c>
      <c r="C1194" s="25">
        <v>533477</v>
      </c>
      <c r="D1194" s="25" t="s">
        <v>383</v>
      </c>
      <c r="E1194" s="25" t="s">
        <v>738</v>
      </c>
    </row>
    <row r="1195" spans="2:5" x14ac:dyDescent="0.2">
      <c r="B1195" s="25" t="s">
        <v>2170</v>
      </c>
      <c r="C1195" s="25">
        <v>526574</v>
      </c>
      <c r="D1195" s="25" t="s">
        <v>383</v>
      </c>
      <c r="E1195" s="25" t="s">
        <v>405</v>
      </c>
    </row>
    <row r="1196" spans="2:5" x14ac:dyDescent="0.2">
      <c r="B1196" s="25" t="s">
        <v>2171</v>
      </c>
      <c r="C1196" s="25">
        <v>532700</v>
      </c>
      <c r="D1196" s="25" t="s">
        <v>2172</v>
      </c>
      <c r="E1196" s="25" t="s">
        <v>1122</v>
      </c>
    </row>
    <row r="1197" spans="2:5" x14ac:dyDescent="0.2">
      <c r="B1197" s="25" t="s">
        <v>2173</v>
      </c>
      <c r="C1197" s="25">
        <v>532700</v>
      </c>
      <c r="D1197" s="25" t="s">
        <v>2172</v>
      </c>
      <c r="E1197" s="25" t="s">
        <v>1122</v>
      </c>
    </row>
    <row r="1198" spans="2:5" x14ac:dyDescent="0.2">
      <c r="B1198" s="25" t="s">
        <v>2174</v>
      </c>
      <c r="C1198" s="25">
        <v>500246</v>
      </c>
      <c r="D1198" s="25" t="s">
        <v>383</v>
      </c>
      <c r="E1198" s="25" t="s">
        <v>391</v>
      </c>
    </row>
    <row r="1199" spans="2:5" x14ac:dyDescent="0.2">
      <c r="B1199" s="25" t="s">
        <v>2175</v>
      </c>
      <c r="C1199" s="25">
        <v>532658</v>
      </c>
      <c r="D1199" s="25" t="s">
        <v>2176</v>
      </c>
      <c r="E1199" s="25" t="s">
        <v>681</v>
      </c>
    </row>
    <row r="1200" spans="2:5" x14ac:dyDescent="0.2">
      <c r="B1200" s="25" t="s">
        <v>2177</v>
      </c>
      <c r="C1200" s="25">
        <v>523754</v>
      </c>
      <c r="D1200" s="25" t="s">
        <v>383</v>
      </c>
      <c r="E1200" s="25" t="s">
        <v>503</v>
      </c>
    </row>
    <row r="1201" spans="2:5" x14ac:dyDescent="0.2">
      <c r="B1201" s="25" t="s">
        <v>2178</v>
      </c>
      <c r="C1201" s="25">
        <v>530407</v>
      </c>
      <c r="D1201" s="25" t="s">
        <v>383</v>
      </c>
      <c r="E1201" s="25" t="s">
        <v>400</v>
      </c>
    </row>
    <row r="1202" spans="2:5" x14ac:dyDescent="0.2">
      <c r="B1202" s="25" t="s">
        <v>2179</v>
      </c>
      <c r="C1202" s="25">
        <v>531155</v>
      </c>
      <c r="D1202" s="25" t="s">
        <v>383</v>
      </c>
      <c r="E1202" s="25" t="s">
        <v>421</v>
      </c>
    </row>
    <row r="1203" spans="2:5" x14ac:dyDescent="0.2">
      <c r="B1203" s="25" t="s">
        <v>2180</v>
      </c>
      <c r="C1203" s="25">
        <v>539844</v>
      </c>
      <c r="D1203" s="25" t="s">
        <v>2181</v>
      </c>
      <c r="E1203" s="25" t="s">
        <v>549</v>
      </c>
    </row>
    <row r="1204" spans="2:5" x14ac:dyDescent="0.2">
      <c r="B1204" s="25" t="s">
        <v>2182</v>
      </c>
      <c r="C1204" s="25">
        <v>540596</v>
      </c>
      <c r="D1204" s="25" t="s">
        <v>2183</v>
      </c>
      <c r="E1204" s="25" t="s">
        <v>421</v>
      </c>
    </row>
    <row r="1205" spans="2:5" x14ac:dyDescent="0.2">
      <c r="B1205" s="25" t="s">
        <v>2184</v>
      </c>
      <c r="C1205" s="25">
        <v>533261</v>
      </c>
      <c r="D1205" s="25" t="s">
        <v>2185</v>
      </c>
      <c r="E1205" s="25" t="s">
        <v>386</v>
      </c>
    </row>
    <row r="1206" spans="2:5" x14ac:dyDescent="0.2">
      <c r="B1206" s="25" t="s">
        <v>2186</v>
      </c>
      <c r="C1206" s="25">
        <v>530909</v>
      </c>
      <c r="D1206" s="25" t="s">
        <v>383</v>
      </c>
      <c r="E1206" s="25" t="s">
        <v>804</v>
      </c>
    </row>
    <row r="1207" spans="2:5" x14ac:dyDescent="0.2">
      <c r="B1207" s="25" t="s">
        <v>2187</v>
      </c>
      <c r="C1207" s="25">
        <v>531502</v>
      </c>
      <c r="D1207" s="25" t="s">
        <v>383</v>
      </c>
      <c r="E1207" s="25" t="s">
        <v>804</v>
      </c>
    </row>
    <row r="1208" spans="2:5" x14ac:dyDescent="0.2">
      <c r="B1208" s="25" t="s">
        <v>2188</v>
      </c>
      <c r="C1208" s="25">
        <v>531502</v>
      </c>
      <c r="D1208" s="25" t="s">
        <v>383</v>
      </c>
      <c r="E1208" s="25" t="s">
        <v>804</v>
      </c>
    </row>
    <row r="1209" spans="2:5" x14ac:dyDescent="0.2">
      <c r="B1209" s="25" t="s">
        <v>2189</v>
      </c>
      <c r="C1209" s="25">
        <v>500133</v>
      </c>
      <c r="D1209" s="25" t="s">
        <v>2190</v>
      </c>
      <c r="E1209" s="25" t="s">
        <v>568</v>
      </c>
    </row>
    <row r="1210" spans="2:5" x14ac:dyDescent="0.2">
      <c r="B1210" s="25" t="s">
        <v>2191</v>
      </c>
      <c r="C1210" s="25">
        <v>500133</v>
      </c>
      <c r="D1210" s="25" t="s">
        <v>2192</v>
      </c>
      <c r="E1210" s="25" t="s">
        <v>568</v>
      </c>
    </row>
    <row r="1211" spans="2:5" x14ac:dyDescent="0.2">
      <c r="B1211" s="25" t="s">
        <v>2193</v>
      </c>
      <c r="C1211" s="25">
        <v>540455</v>
      </c>
      <c r="D1211" s="25" t="s">
        <v>383</v>
      </c>
      <c r="E1211" s="25" t="s">
        <v>366</v>
      </c>
    </row>
    <row r="1212" spans="2:5" x14ac:dyDescent="0.2">
      <c r="B1212" s="25" t="s">
        <v>2194</v>
      </c>
      <c r="C1212" s="25">
        <v>511716</v>
      </c>
      <c r="D1212" s="25" t="s">
        <v>383</v>
      </c>
      <c r="E1212" s="25" t="s">
        <v>400</v>
      </c>
    </row>
    <row r="1213" spans="2:5" x14ac:dyDescent="0.2">
      <c r="B1213" s="25" t="s">
        <v>2195</v>
      </c>
      <c r="C1213" s="25">
        <v>500495</v>
      </c>
      <c r="D1213" s="25" t="s">
        <v>2196</v>
      </c>
      <c r="E1213" s="25" t="s">
        <v>461</v>
      </c>
    </row>
    <row r="1214" spans="2:5" x14ac:dyDescent="0.2">
      <c r="B1214" s="25" t="s">
        <v>2197</v>
      </c>
      <c r="C1214" s="25">
        <v>531259</v>
      </c>
      <c r="D1214" s="25" t="s">
        <v>383</v>
      </c>
      <c r="E1214" s="25" t="s">
        <v>1986</v>
      </c>
    </row>
    <row r="1215" spans="2:5" x14ac:dyDescent="0.2">
      <c r="B1215" s="25" t="s">
        <v>2198</v>
      </c>
      <c r="C1215" s="25">
        <v>514118</v>
      </c>
      <c r="D1215" s="25" t="s">
        <v>383</v>
      </c>
      <c r="E1215" s="25" t="s">
        <v>398</v>
      </c>
    </row>
    <row r="1216" spans="2:5" x14ac:dyDescent="0.2">
      <c r="B1216" s="25" t="s">
        <v>2199</v>
      </c>
      <c r="C1216" s="25">
        <v>514118</v>
      </c>
      <c r="D1216" s="25" t="s">
        <v>383</v>
      </c>
      <c r="E1216" s="25" t="s">
        <v>398</v>
      </c>
    </row>
    <row r="1217" spans="2:5" x14ac:dyDescent="0.2">
      <c r="B1217" s="25" t="s">
        <v>2200</v>
      </c>
      <c r="C1217" s="25">
        <v>532787</v>
      </c>
      <c r="D1217" s="25" t="s">
        <v>2201</v>
      </c>
      <c r="E1217" s="25" t="s">
        <v>2202</v>
      </c>
    </row>
    <row r="1218" spans="2:5" x14ac:dyDescent="0.2">
      <c r="B1218" s="25" t="s">
        <v>2203</v>
      </c>
      <c r="C1218" s="25">
        <v>533149</v>
      </c>
      <c r="D1218" s="25" t="s">
        <v>383</v>
      </c>
      <c r="E1218" s="25" t="s">
        <v>366</v>
      </c>
    </row>
    <row r="1219" spans="2:5" x14ac:dyDescent="0.2">
      <c r="B1219" s="25" t="s">
        <v>2204</v>
      </c>
      <c r="C1219" s="25">
        <v>533704</v>
      </c>
      <c r="D1219" s="25" t="s">
        <v>2205</v>
      </c>
      <c r="E1219" s="25" t="s">
        <v>1631</v>
      </c>
    </row>
    <row r="1220" spans="2:5" x14ac:dyDescent="0.2">
      <c r="B1220" s="25" t="s">
        <v>2206</v>
      </c>
      <c r="C1220" s="25">
        <v>500135</v>
      </c>
      <c r="D1220" s="25" t="s">
        <v>2207</v>
      </c>
      <c r="E1220" s="25" t="s">
        <v>578</v>
      </c>
    </row>
    <row r="1221" spans="2:5" x14ac:dyDescent="0.2">
      <c r="B1221" s="25" t="s">
        <v>2208</v>
      </c>
      <c r="C1221" s="25">
        <v>534927</v>
      </c>
      <c r="D1221" s="25" t="s">
        <v>383</v>
      </c>
      <c r="E1221" s="25" t="s">
        <v>581</v>
      </c>
    </row>
    <row r="1222" spans="2:5" x14ac:dyDescent="0.2">
      <c r="B1222" s="25" t="s">
        <v>2209</v>
      </c>
      <c r="C1222" s="25">
        <v>500136</v>
      </c>
      <c r="D1222" s="25" t="s">
        <v>2210</v>
      </c>
      <c r="E1222" s="25" t="s">
        <v>431</v>
      </c>
    </row>
    <row r="1223" spans="2:5" x14ac:dyDescent="0.2">
      <c r="B1223" s="25" t="s">
        <v>2211</v>
      </c>
      <c r="C1223" s="25">
        <v>537707</v>
      </c>
      <c r="D1223" s="25" t="s">
        <v>383</v>
      </c>
      <c r="E1223" s="25" t="s">
        <v>469</v>
      </c>
    </row>
    <row r="1224" spans="2:5" x14ac:dyDescent="0.2">
      <c r="B1224" s="25" t="s">
        <v>2212</v>
      </c>
      <c r="C1224" s="25">
        <v>521137</v>
      </c>
      <c r="D1224" s="25" t="s">
        <v>383</v>
      </c>
      <c r="E1224" s="25" t="s">
        <v>398</v>
      </c>
    </row>
    <row r="1225" spans="2:5" x14ac:dyDescent="0.2">
      <c r="B1225" s="25" t="s">
        <v>2213</v>
      </c>
      <c r="C1225" s="25">
        <v>530929</v>
      </c>
      <c r="D1225" s="25" t="s">
        <v>383</v>
      </c>
      <c r="E1225" s="25" t="s">
        <v>405</v>
      </c>
    </row>
    <row r="1226" spans="2:5" x14ac:dyDescent="0.2">
      <c r="B1226" s="25" t="s">
        <v>2214</v>
      </c>
      <c r="C1226" s="25">
        <v>532823</v>
      </c>
      <c r="D1226" s="25" t="s">
        <v>2215</v>
      </c>
      <c r="E1226" s="25" t="s">
        <v>660</v>
      </c>
    </row>
    <row r="1227" spans="2:5" x14ac:dyDescent="0.2">
      <c r="B1227" s="25" t="s">
        <v>2216</v>
      </c>
      <c r="C1227" s="25" t="s">
        <v>383</v>
      </c>
      <c r="D1227" s="25" t="s">
        <v>2217</v>
      </c>
      <c r="E1227" s="25" t="s">
        <v>394</v>
      </c>
    </row>
    <row r="1228" spans="2:5" x14ac:dyDescent="0.2">
      <c r="B1228" s="25" t="s">
        <v>2218</v>
      </c>
      <c r="C1228" s="25">
        <v>533109</v>
      </c>
      <c r="D1228" s="25" t="s">
        <v>2219</v>
      </c>
      <c r="E1228" s="25" t="s">
        <v>480</v>
      </c>
    </row>
    <row r="1229" spans="2:5" x14ac:dyDescent="0.2">
      <c r="B1229" s="25" t="s">
        <v>2220</v>
      </c>
      <c r="C1229" s="25">
        <v>521014</v>
      </c>
      <c r="D1229" s="25" t="s">
        <v>383</v>
      </c>
      <c r="E1229" s="25" t="s">
        <v>398</v>
      </c>
    </row>
    <row r="1230" spans="2:5" x14ac:dyDescent="0.2">
      <c r="B1230" s="25" t="s">
        <v>2221</v>
      </c>
      <c r="C1230" s="25" t="s">
        <v>383</v>
      </c>
      <c r="D1230" s="25" t="s">
        <v>2222</v>
      </c>
      <c r="E1230" s="25" t="s">
        <v>398</v>
      </c>
    </row>
    <row r="1231" spans="2:5" x14ac:dyDescent="0.2">
      <c r="B1231" s="25" t="s">
        <v>2223</v>
      </c>
      <c r="C1231" s="25">
        <v>542668</v>
      </c>
      <c r="D1231" s="25" t="s">
        <v>2224</v>
      </c>
      <c r="E1231" s="25" t="s">
        <v>804</v>
      </c>
    </row>
    <row r="1232" spans="2:5" x14ac:dyDescent="0.2">
      <c r="B1232" s="25" t="s">
        <v>2225</v>
      </c>
      <c r="C1232" s="25">
        <v>531508</v>
      </c>
      <c r="D1232" s="25" t="s">
        <v>2226</v>
      </c>
      <c r="E1232" s="25" t="s">
        <v>929</v>
      </c>
    </row>
    <row r="1233" spans="2:5" x14ac:dyDescent="0.2">
      <c r="B1233" s="25" t="s">
        <v>2227</v>
      </c>
      <c r="C1233" s="25">
        <v>531508</v>
      </c>
      <c r="D1233" s="25" t="s">
        <v>2226</v>
      </c>
      <c r="E1233" s="25" t="s">
        <v>929</v>
      </c>
    </row>
    <row r="1234" spans="2:5" x14ac:dyDescent="0.2">
      <c r="B1234" s="25" t="s">
        <v>2228</v>
      </c>
      <c r="C1234" s="25">
        <v>508906</v>
      </c>
      <c r="D1234" s="25" t="s">
        <v>2229</v>
      </c>
      <c r="E1234" s="25" t="s">
        <v>396</v>
      </c>
    </row>
    <row r="1235" spans="2:5" x14ac:dyDescent="0.2">
      <c r="B1235" s="25" t="s">
        <v>2230</v>
      </c>
      <c r="C1235" s="25">
        <v>532684</v>
      </c>
      <c r="D1235" s="25" t="s">
        <v>2231</v>
      </c>
      <c r="E1235" s="25" t="s">
        <v>1303</v>
      </c>
    </row>
    <row r="1236" spans="2:5" x14ac:dyDescent="0.2">
      <c r="B1236" s="25" t="s">
        <v>2232</v>
      </c>
      <c r="C1236" s="25">
        <v>524790</v>
      </c>
      <c r="D1236" s="25" t="s">
        <v>383</v>
      </c>
      <c r="E1236" s="25" t="s">
        <v>421</v>
      </c>
    </row>
    <row r="1237" spans="2:5" x14ac:dyDescent="0.2">
      <c r="B1237" s="25" t="s">
        <v>2233</v>
      </c>
      <c r="C1237" s="25">
        <v>514060</v>
      </c>
      <c r="D1237" s="25" t="s">
        <v>383</v>
      </c>
      <c r="E1237" s="25" t="s">
        <v>398</v>
      </c>
    </row>
    <row r="1238" spans="2:5" x14ac:dyDescent="0.2">
      <c r="B1238" s="25" t="s">
        <v>2234</v>
      </c>
      <c r="C1238" s="25">
        <v>514358</v>
      </c>
      <c r="D1238" s="25" t="s">
        <v>383</v>
      </c>
      <c r="E1238" s="25" t="s">
        <v>398</v>
      </c>
    </row>
    <row r="1239" spans="2:5" x14ac:dyDescent="0.2">
      <c r="B1239" s="25" t="s">
        <v>2235</v>
      </c>
      <c r="C1239" s="25">
        <v>532511</v>
      </c>
      <c r="D1239" s="25" t="s">
        <v>2236</v>
      </c>
      <c r="E1239" s="25" t="s">
        <v>527</v>
      </c>
    </row>
    <row r="1240" spans="2:5" x14ac:dyDescent="0.2">
      <c r="B1240" s="25" t="s">
        <v>2237</v>
      </c>
      <c r="C1240" s="25">
        <v>500650</v>
      </c>
      <c r="D1240" s="25" t="s">
        <v>2238</v>
      </c>
      <c r="E1240" s="25" t="s">
        <v>543</v>
      </c>
    </row>
    <row r="1241" spans="2:5" x14ac:dyDescent="0.2">
      <c r="B1241" s="25" t="s">
        <v>2239</v>
      </c>
      <c r="C1241" s="25">
        <v>533090</v>
      </c>
      <c r="D1241" s="25" t="s">
        <v>2240</v>
      </c>
      <c r="E1241" s="25" t="s">
        <v>713</v>
      </c>
    </row>
    <row r="1242" spans="2:5" x14ac:dyDescent="0.2">
      <c r="B1242" s="25" t="s">
        <v>2241</v>
      </c>
      <c r="C1242" s="25">
        <v>500086</v>
      </c>
      <c r="D1242" s="25" t="s">
        <v>2242</v>
      </c>
      <c r="E1242" s="25" t="s">
        <v>738</v>
      </c>
    </row>
    <row r="1243" spans="2:5" x14ac:dyDescent="0.2">
      <c r="B1243" s="25" t="s">
        <v>2243</v>
      </c>
      <c r="C1243" s="25" t="s">
        <v>383</v>
      </c>
      <c r="D1243" s="25" t="s">
        <v>2244</v>
      </c>
      <c r="E1243" s="25" t="s">
        <v>738</v>
      </c>
    </row>
    <row r="1244" spans="2:5" x14ac:dyDescent="0.2">
      <c r="B1244" s="25" t="s">
        <v>2245</v>
      </c>
      <c r="C1244" s="25">
        <v>530571</v>
      </c>
      <c r="D1244" s="25" t="s">
        <v>383</v>
      </c>
      <c r="E1244" s="25" t="s">
        <v>804</v>
      </c>
    </row>
    <row r="1245" spans="2:5" x14ac:dyDescent="0.2">
      <c r="B1245" s="25" t="s">
        <v>2246</v>
      </c>
      <c r="C1245" s="25">
        <v>526614</v>
      </c>
      <c r="D1245" s="25" t="s">
        <v>383</v>
      </c>
      <c r="E1245" s="25" t="s">
        <v>1303</v>
      </c>
    </row>
    <row r="1246" spans="2:5" x14ac:dyDescent="0.2">
      <c r="B1246" s="25" t="s">
        <v>2247</v>
      </c>
      <c r="C1246" s="25">
        <v>539552</v>
      </c>
      <c r="D1246" s="25" t="s">
        <v>383</v>
      </c>
      <c r="E1246" s="25" t="s">
        <v>400</v>
      </c>
    </row>
    <row r="1247" spans="2:5" x14ac:dyDescent="0.2">
      <c r="B1247" s="25" t="s">
        <v>2248</v>
      </c>
      <c r="C1247" s="25">
        <v>532656</v>
      </c>
      <c r="D1247" s="25" t="s">
        <v>383</v>
      </c>
      <c r="E1247" s="25" t="s">
        <v>415</v>
      </c>
    </row>
    <row r="1248" spans="2:5" x14ac:dyDescent="0.2">
      <c r="B1248" s="25" t="s">
        <v>2249</v>
      </c>
      <c r="C1248" s="25">
        <v>514474</v>
      </c>
      <c r="D1248" s="25" t="s">
        <v>383</v>
      </c>
      <c r="E1248" s="25" t="s">
        <v>398</v>
      </c>
    </row>
    <row r="1249" spans="2:5" x14ac:dyDescent="0.2">
      <c r="B1249" s="25" t="s">
        <v>2250</v>
      </c>
      <c r="C1249" s="25">
        <v>530117</v>
      </c>
      <c r="D1249" s="25" t="s">
        <v>2251</v>
      </c>
      <c r="E1249" s="25" t="s">
        <v>543</v>
      </c>
    </row>
    <row r="1250" spans="2:5" x14ac:dyDescent="0.2">
      <c r="B1250" s="25" t="s">
        <v>2252</v>
      </c>
      <c r="C1250" s="25">
        <v>530079</v>
      </c>
      <c r="D1250" s="25" t="s">
        <v>383</v>
      </c>
      <c r="E1250" s="25" t="s">
        <v>398</v>
      </c>
    </row>
    <row r="1251" spans="2:5" x14ac:dyDescent="0.2">
      <c r="B1251" s="25" t="s">
        <v>2253</v>
      </c>
      <c r="C1251" s="25">
        <v>532666</v>
      </c>
      <c r="D1251" s="25" t="s">
        <v>2254</v>
      </c>
      <c r="E1251" s="25" t="s">
        <v>369</v>
      </c>
    </row>
    <row r="1252" spans="2:5" x14ac:dyDescent="0.2">
      <c r="B1252" s="25" t="s">
        <v>2255</v>
      </c>
      <c r="C1252" s="25">
        <v>531599</v>
      </c>
      <c r="D1252" s="25" t="s">
        <v>290</v>
      </c>
      <c r="E1252" s="25" t="s">
        <v>421</v>
      </c>
    </row>
    <row r="1253" spans="2:5" x14ac:dyDescent="0.2">
      <c r="B1253" s="25" t="s">
        <v>2256</v>
      </c>
      <c r="C1253" s="25">
        <v>505744</v>
      </c>
      <c r="D1253" s="25" t="s">
        <v>2257</v>
      </c>
      <c r="E1253" s="25" t="s">
        <v>738</v>
      </c>
    </row>
    <row r="1254" spans="2:5" x14ac:dyDescent="0.2">
      <c r="B1254" s="25" t="s">
        <v>2258</v>
      </c>
      <c r="C1254" s="25">
        <v>505744</v>
      </c>
      <c r="D1254" s="25" t="s">
        <v>2257</v>
      </c>
      <c r="E1254" s="25" t="s">
        <v>738</v>
      </c>
    </row>
    <row r="1255" spans="2:5" x14ac:dyDescent="0.2">
      <c r="B1255" s="25" t="s">
        <v>2259</v>
      </c>
      <c r="C1255" s="25" t="s">
        <v>383</v>
      </c>
      <c r="D1255" s="25" t="s">
        <v>2260</v>
      </c>
      <c r="E1255" s="25" t="s">
        <v>394</v>
      </c>
    </row>
    <row r="1256" spans="2:5" x14ac:dyDescent="0.2">
      <c r="B1256" s="25" t="s">
        <v>2261</v>
      </c>
      <c r="C1256" s="25">
        <v>526689</v>
      </c>
      <c r="D1256" s="25" t="s">
        <v>383</v>
      </c>
      <c r="E1256" s="25" t="s">
        <v>503</v>
      </c>
    </row>
    <row r="1257" spans="2:5" x14ac:dyDescent="0.2">
      <c r="B1257" s="25" t="s">
        <v>2262</v>
      </c>
      <c r="C1257" s="25">
        <v>500141</v>
      </c>
      <c r="D1257" s="25" t="s">
        <v>383</v>
      </c>
      <c r="E1257" s="25" t="s">
        <v>415</v>
      </c>
    </row>
    <row r="1258" spans="2:5" x14ac:dyDescent="0.2">
      <c r="B1258" s="25" t="s">
        <v>2263</v>
      </c>
      <c r="C1258" s="25">
        <v>590024</v>
      </c>
      <c r="D1258" s="25" t="s">
        <v>2264</v>
      </c>
      <c r="E1258" s="25" t="s">
        <v>891</v>
      </c>
    </row>
    <row r="1259" spans="2:5" x14ac:dyDescent="0.2">
      <c r="B1259" s="25" t="s">
        <v>2265</v>
      </c>
      <c r="C1259" s="25">
        <v>533896</v>
      </c>
      <c r="D1259" s="25" t="s">
        <v>383</v>
      </c>
      <c r="E1259" s="25" t="s">
        <v>421</v>
      </c>
    </row>
    <row r="1260" spans="2:5" x14ac:dyDescent="0.2">
      <c r="B1260" s="25" t="s">
        <v>2266</v>
      </c>
      <c r="C1260" s="25">
        <v>500142</v>
      </c>
      <c r="D1260" s="25" t="s">
        <v>383</v>
      </c>
      <c r="E1260" s="25" t="s">
        <v>400</v>
      </c>
    </row>
    <row r="1261" spans="2:5" x14ac:dyDescent="0.2">
      <c r="B1261" s="25" t="s">
        <v>2267</v>
      </c>
      <c r="C1261" s="25">
        <v>507910</v>
      </c>
      <c r="D1261" s="25" t="s">
        <v>383</v>
      </c>
      <c r="E1261" s="25" t="s">
        <v>503</v>
      </c>
    </row>
    <row r="1262" spans="2:5" x14ac:dyDescent="0.2">
      <c r="B1262" s="25" t="s">
        <v>2268</v>
      </c>
      <c r="C1262" s="25">
        <v>507910</v>
      </c>
      <c r="D1262" s="25" t="s">
        <v>383</v>
      </c>
      <c r="E1262" s="25" t="s">
        <v>503</v>
      </c>
    </row>
    <row r="1263" spans="2:5" x14ac:dyDescent="0.2">
      <c r="B1263" s="25" t="s">
        <v>2269</v>
      </c>
      <c r="C1263" s="25">
        <v>532768</v>
      </c>
      <c r="D1263" s="25" t="s">
        <v>2270</v>
      </c>
      <c r="E1263" s="25" t="s">
        <v>738</v>
      </c>
    </row>
    <row r="1264" spans="2:5" x14ac:dyDescent="0.2">
      <c r="B1264" s="25" t="s">
        <v>2271</v>
      </c>
      <c r="C1264" s="25">
        <v>526227</v>
      </c>
      <c r="D1264" s="25" t="s">
        <v>2272</v>
      </c>
      <c r="E1264" s="25" t="s">
        <v>398</v>
      </c>
    </row>
    <row r="1265" spans="2:5" x14ac:dyDescent="0.2">
      <c r="B1265" s="25" t="s">
        <v>2273</v>
      </c>
      <c r="C1265" s="25">
        <v>532022</v>
      </c>
      <c r="D1265" s="25" t="s">
        <v>383</v>
      </c>
      <c r="E1265" s="25" t="s">
        <v>398</v>
      </c>
    </row>
    <row r="1266" spans="2:5" x14ac:dyDescent="0.2">
      <c r="B1266" s="25" t="s">
        <v>2274</v>
      </c>
      <c r="C1266" s="25">
        <v>526227</v>
      </c>
      <c r="D1266" s="25" t="s">
        <v>2272</v>
      </c>
      <c r="E1266" s="25" t="s">
        <v>398</v>
      </c>
    </row>
    <row r="1267" spans="2:5" x14ac:dyDescent="0.2">
      <c r="B1267" s="25" t="s">
        <v>2275</v>
      </c>
      <c r="C1267" s="25">
        <v>539098</v>
      </c>
      <c r="D1267" s="25" t="s">
        <v>383</v>
      </c>
      <c r="E1267" s="25" t="s">
        <v>408</v>
      </c>
    </row>
    <row r="1268" spans="2:5" x14ac:dyDescent="0.2">
      <c r="B1268" s="25" t="s">
        <v>2276</v>
      </c>
      <c r="C1268" s="25">
        <v>541557</v>
      </c>
      <c r="D1268" s="25" t="s">
        <v>2277</v>
      </c>
      <c r="E1268" s="25" t="s">
        <v>543</v>
      </c>
    </row>
    <row r="1269" spans="2:5" x14ac:dyDescent="0.2">
      <c r="B1269" s="25" t="s">
        <v>2278</v>
      </c>
      <c r="C1269" s="25">
        <v>517264</v>
      </c>
      <c r="D1269" s="25" t="s">
        <v>2279</v>
      </c>
      <c r="E1269" s="25" t="s">
        <v>925</v>
      </c>
    </row>
    <row r="1270" spans="2:5" x14ac:dyDescent="0.2">
      <c r="B1270" s="25" t="s">
        <v>2280</v>
      </c>
      <c r="C1270" s="25">
        <v>533333</v>
      </c>
      <c r="D1270" s="25" t="s">
        <v>2281</v>
      </c>
      <c r="E1270" s="25" t="s">
        <v>543</v>
      </c>
    </row>
    <row r="1271" spans="2:5" x14ac:dyDescent="0.2">
      <c r="B1271" s="25" t="s">
        <v>2282</v>
      </c>
      <c r="C1271" s="25">
        <v>508954</v>
      </c>
      <c r="D1271" s="25" t="s">
        <v>383</v>
      </c>
      <c r="E1271" s="25" t="s">
        <v>400</v>
      </c>
    </row>
    <row r="1272" spans="2:5" x14ac:dyDescent="0.2">
      <c r="B1272" s="25" t="s">
        <v>2283</v>
      </c>
      <c r="C1272" s="25">
        <v>500144</v>
      </c>
      <c r="D1272" s="25" t="s">
        <v>2284</v>
      </c>
      <c r="E1272" s="25" t="s">
        <v>681</v>
      </c>
    </row>
    <row r="1273" spans="2:5" x14ac:dyDescent="0.2">
      <c r="B1273" s="25" t="s">
        <v>2285</v>
      </c>
      <c r="C1273" s="25">
        <v>500940</v>
      </c>
      <c r="D1273" s="25" t="s">
        <v>2286</v>
      </c>
      <c r="E1273" s="25" t="s">
        <v>503</v>
      </c>
    </row>
    <row r="1274" spans="2:5" x14ac:dyDescent="0.2">
      <c r="B1274" s="25" t="s">
        <v>2287</v>
      </c>
      <c r="C1274" s="25">
        <v>511122</v>
      </c>
      <c r="D1274" s="25" t="s">
        <v>383</v>
      </c>
      <c r="E1274" s="25" t="s">
        <v>400</v>
      </c>
    </row>
    <row r="1275" spans="2:5" x14ac:dyDescent="0.2">
      <c r="B1275" s="25" t="s">
        <v>2288</v>
      </c>
      <c r="C1275" s="25">
        <v>511122</v>
      </c>
      <c r="D1275" s="25" t="s">
        <v>383</v>
      </c>
      <c r="E1275" s="25" t="s">
        <v>400</v>
      </c>
    </row>
    <row r="1276" spans="2:5" x14ac:dyDescent="0.2">
      <c r="B1276" s="25" t="s">
        <v>2289</v>
      </c>
      <c r="C1276" s="25">
        <v>532379</v>
      </c>
      <c r="D1276" s="25" t="s">
        <v>383</v>
      </c>
      <c r="E1276" s="25" t="s">
        <v>476</v>
      </c>
    </row>
    <row r="1277" spans="2:5" x14ac:dyDescent="0.2">
      <c r="B1277" s="25" t="s">
        <v>2290</v>
      </c>
      <c r="C1277" s="25">
        <v>532809</v>
      </c>
      <c r="D1277" s="25" t="s">
        <v>2291</v>
      </c>
      <c r="E1277" s="25" t="s">
        <v>713</v>
      </c>
    </row>
    <row r="1278" spans="2:5" x14ac:dyDescent="0.2">
      <c r="B1278" s="25" t="s">
        <v>2292</v>
      </c>
      <c r="C1278" s="25">
        <v>524743</v>
      </c>
      <c r="D1278" s="25" t="s">
        <v>383</v>
      </c>
      <c r="E1278" s="25" t="s">
        <v>431</v>
      </c>
    </row>
    <row r="1279" spans="2:5" x14ac:dyDescent="0.2">
      <c r="B1279" s="25" t="s">
        <v>2293</v>
      </c>
      <c r="C1279" s="25" t="s">
        <v>383</v>
      </c>
      <c r="D1279" s="25" t="s">
        <v>2294</v>
      </c>
      <c r="E1279" s="25" t="s">
        <v>394</v>
      </c>
    </row>
    <row r="1280" spans="2:5" x14ac:dyDescent="0.2">
      <c r="B1280" s="25" t="s">
        <v>2295</v>
      </c>
      <c r="C1280" s="25">
        <v>530885</v>
      </c>
      <c r="D1280" s="25" t="s">
        <v>383</v>
      </c>
      <c r="E1280" s="25" t="s">
        <v>369</v>
      </c>
    </row>
    <row r="1281" spans="2:5" x14ac:dyDescent="0.2">
      <c r="B1281" s="25" t="s">
        <v>2296</v>
      </c>
      <c r="C1281" s="25">
        <v>536751</v>
      </c>
      <c r="D1281" s="25" t="s">
        <v>383</v>
      </c>
      <c r="E1281" s="25" t="s">
        <v>366</v>
      </c>
    </row>
    <row r="1282" spans="2:5" x14ac:dyDescent="0.2">
      <c r="B1282" s="25" t="s">
        <v>2297</v>
      </c>
      <c r="C1282" s="25">
        <v>523672</v>
      </c>
      <c r="D1282" s="25" t="s">
        <v>383</v>
      </c>
      <c r="E1282" s="25" t="s">
        <v>581</v>
      </c>
    </row>
    <row r="1283" spans="2:5" x14ac:dyDescent="0.2">
      <c r="B1283" s="25" t="s">
        <v>2298</v>
      </c>
      <c r="C1283" s="25">
        <v>533638</v>
      </c>
      <c r="D1283" s="25" t="s">
        <v>2299</v>
      </c>
      <c r="E1283" s="25" t="s">
        <v>503</v>
      </c>
    </row>
    <row r="1284" spans="2:5" x14ac:dyDescent="0.2">
      <c r="B1284" s="25" t="s">
        <v>2300</v>
      </c>
      <c r="C1284" s="25">
        <v>540267</v>
      </c>
      <c r="D1284" s="25" t="s">
        <v>383</v>
      </c>
      <c r="E1284" s="25" t="s">
        <v>405</v>
      </c>
    </row>
    <row r="1285" spans="2:5" x14ac:dyDescent="0.2">
      <c r="B1285" s="25" t="s">
        <v>2301</v>
      </c>
      <c r="C1285" s="25">
        <v>530705</v>
      </c>
      <c r="D1285" s="25" t="s">
        <v>383</v>
      </c>
      <c r="E1285" s="25" t="s">
        <v>398</v>
      </c>
    </row>
    <row r="1286" spans="2:5" x14ac:dyDescent="0.2">
      <c r="B1286" s="25" t="s">
        <v>2302</v>
      </c>
      <c r="C1286" s="25">
        <v>532518</v>
      </c>
      <c r="D1286" s="25" t="s">
        <v>383</v>
      </c>
      <c r="E1286" s="25" t="s">
        <v>403</v>
      </c>
    </row>
    <row r="1287" spans="2:5" x14ac:dyDescent="0.2">
      <c r="B1287" s="25" t="s">
        <v>2303</v>
      </c>
      <c r="C1287" s="25">
        <v>522017</v>
      </c>
      <c r="D1287" s="25" t="s">
        <v>383</v>
      </c>
      <c r="E1287" s="25" t="s">
        <v>681</v>
      </c>
    </row>
    <row r="1288" spans="2:5" x14ac:dyDescent="0.2">
      <c r="B1288" s="25" t="s">
        <v>2304</v>
      </c>
      <c r="C1288" s="25">
        <v>534757</v>
      </c>
      <c r="D1288" s="25" t="s">
        <v>383</v>
      </c>
      <c r="E1288" s="25" t="s">
        <v>400</v>
      </c>
    </row>
    <row r="1289" spans="2:5" x14ac:dyDescent="0.2">
      <c r="B1289" s="25" t="s">
        <v>2305</v>
      </c>
      <c r="C1289" s="25" t="s">
        <v>383</v>
      </c>
      <c r="D1289" s="25" t="s">
        <v>2306</v>
      </c>
      <c r="E1289" s="25" t="s">
        <v>394</v>
      </c>
    </row>
    <row r="1290" spans="2:5" x14ac:dyDescent="0.2">
      <c r="B1290" s="25" t="s">
        <v>2307</v>
      </c>
      <c r="C1290" s="25">
        <v>540945</v>
      </c>
      <c r="D1290" s="25" t="s">
        <v>383</v>
      </c>
      <c r="E1290" s="25" t="s">
        <v>467</v>
      </c>
    </row>
    <row r="1291" spans="2:5" x14ac:dyDescent="0.2">
      <c r="B1291" s="25" t="s">
        <v>2308</v>
      </c>
      <c r="C1291" s="25">
        <v>503831</v>
      </c>
      <c r="D1291" s="25" t="s">
        <v>383</v>
      </c>
      <c r="E1291" s="25" t="s">
        <v>584</v>
      </c>
    </row>
    <row r="1292" spans="2:5" x14ac:dyDescent="0.2">
      <c r="B1292" s="25" t="s">
        <v>2309</v>
      </c>
      <c r="C1292" s="25">
        <v>507552</v>
      </c>
      <c r="D1292" s="25" t="s">
        <v>383</v>
      </c>
      <c r="E1292" s="25" t="s">
        <v>463</v>
      </c>
    </row>
    <row r="1293" spans="2:5" x14ac:dyDescent="0.2">
      <c r="B1293" s="25" t="s">
        <v>2310</v>
      </c>
      <c r="C1293" s="25">
        <v>502865</v>
      </c>
      <c r="D1293" s="25" t="s">
        <v>383</v>
      </c>
      <c r="E1293" s="25" t="s">
        <v>391</v>
      </c>
    </row>
    <row r="1294" spans="2:5" x14ac:dyDescent="0.2">
      <c r="B1294" s="25" t="s">
        <v>2311</v>
      </c>
      <c r="C1294" s="25">
        <v>500033</v>
      </c>
      <c r="D1294" s="25" t="s">
        <v>383</v>
      </c>
      <c r="E1294" s="25" t="s">
        <v>2312</v>
      </c>
    </row>
    <row r="1295" spans="2:5" x14ac:dyDescent="0.2">
      <c r="B1295" s="25" t="s">
        <v>2313</v>
      </c>
      <c r="C1295" s="25">
        <v>532843</v>
      </c>
      <c r="D1295" s="25" t="s">
        <v>2314</v>
      </c>
      <c r="E1295" s="25" t="s">
        <v>853</v>
      </c>
    </row>
    <row r="1296" spans="2:5" x14ac:dyDescent="0.2">
      <c r="B1296" s="25" t="s">
        <v>2315</v>
      </c>
      <c r="C1296" s="25">
        <v>523696</v>
      </c>
      <c r="D1296" s="25" t="s">
        <v>383</v>
      </c>
      <c r="E1296" s="25" t="s">
        <v>572</v>
      </c>
    </row>
    <row r="1297" spans="2:5" x14ac:dyDescent="0.2">
      <c r="B1297" s="25" t="s">
        <v>2316</v>
      </c>
      <c r="C1297" s="25">
        <v>530213</v>
      </c>
      <c r="D1297" s="25" t="s">
        <v>383</v>
      </c>
      <c r="E1297" s="25" t="s">
        <v>405</v>
      </c>
    </row>
    <row r="1298" spans="2:5" x14ac:dyDescent="0.2">
      <c r="B1298" s="25" t="s">
        <v>2317</v>
      </c>
      <c r="C1298" s="25">
        <v>500150</v>
      </c>
      <c r="D1298" s="25" t="s">
        <v>2318</v>
      </c>
      <c r="E1298" s="25" t="s">
        <v>431</v>
      </c>
    </row>
    <row r="1299" spans="2:5" x14ac:dyDescent="0.2">
      <c r="B1299" s="25" t="s">
        <v>2319</v>
      </c>
      <c r="C1299" s="25">
        <v>500150</v>
      </c>
      <c r="D1299" s="25" t="s">
        <v>2318</v>
      </c>
      <c r="E1299" s="25" t="s">
        <v>431</v>
      </c>
    </row>
    <row r="1300" spans="2:5" x14ac:dyDescent="0.2">
      <c r="B1300" s="25" t="s">
        <v>2320</v>
      </c>
      <c r="C1300" s="25">
        <v>513579</v>
      </c>
      <c r="D1300" s="25" t="s">
        <v>383</v>
      </c>
      <c r="E1300" s="25" t="s">
        <v>1061</v>
      </c>
    </row>
    <row r="1301" spans="2:5" x14ac:dyDescent="0.2">
      <c r="B1301" s="25" t="s">
        <v>2321</v>
      </c>
      <c r="C1301" s="25" t="s">
        <v>383</v>
      </c>
      <c r="D1301" s="25" t="s">
        <v>2322</v>
      </c>
      <c r="E1301" s="25" t="s">
        <v>394</v>
      </c>
    </row>
    <row r="1302" spans="2:5" x14ac:dyDescent="0.2">
      <c r="B1302" s="25" t="s">
        <v>2323</v>
      </c>
      <c r="C1302" s="25">
        <v>532403</v>
      </c>
      <c r="D1302" s="25" t="s">
        <v>383</v>
      </c>
      <c r="E1302" s="25" t="s">
        <v>476</v>
      </c>
    </row>
    <row r="1303" spans="2:5" x14ac:dyDescent="0.2">
      <c r="B1303" s="25" t="s">
        <v>2324</v>
      </c>
      <c r="C1303" s="25">
        <v>540190</v>
      </c>
      <c r="D1303" s="25" t="s">
        <v>383</v>
      </c>
      <c r="E1303" s="25" t="s">
        <v>405</v>
      </c>
    </row>
    <row r="1304" spans="2:5" x14ac:dyDescent="0.2">
      <c r="B1304" s="25" t="s">
        <v>2325</v>
      </c>
      <c r="C1304" s="25">
        <v>539839</v>
      </c>
      <c r="D1304" s="25" t="s">
        <v>383</v>
      </c>
      <c r="E1304" s="25" t="s">
        <v>400</v>
      </c>
    </row>
    <row r="1305" spans="2:5" x14ac:dyDescent="0.2">
      <c r="B1305" s="25" t="s">
        <v>2326</v>
      </c>
      <c r="C1305" s="25">
        <v>539032</v>
      </c>
      <c r="D1305" s="25" t="s">
        <v>2327</v>
      </c>
      <c r="E1305" s="25" t="s">
        <v>749</v>
      </c>
    </row>
    <row r="1306" spans="2:5" x14ac:dyDescent="0.2">
      <c r="B1306" s="25" t="s">
        <v>2328</v>
      </c>
      <c r="C1306" s="25">
        <v>539730</v>
      </c>
      <c r="D1306" s="25" t="s">
        <v>383</v>
      </c>
      <c r="E1306" s="25" t="s">
        <v>421</v>
      </c>
    </row>
    <row r="1307" spans="2:5" x14ac:dyDescent="0.2">
      <c r="B1307" s="25" t="s">
        <v>2329</v>
      </c>
      <c r="C1307" s="25">
        <v>530077</v>
      </c>
      <c r="D1307" s="25" t="s">
        <v>383</v>
      </c>
      <c r="E1307" s="25" t="s">
        <v>581</v>
      </c>
    </row>
    <row r="1308" spans="2:5" x14ac:dyDescent="0.2">
      <c r="B1308" s="25" t="s">
        <v>2330</v>
      </c>
      <c r="C1308" s="25">
        <v>508980</v>
      </c>
      <c r="D1308" s="25" t="s">
        <v>383</v>
      </c>
      <c r="E1308" s="25" t="s">
        <v>804</v>
      </c>
    </row>
    <row r="1309" spans="2:5" x14ac:dyDescent="0.2">
      <c r="B1309" s="25" t="s">
        <v>2331</v>
      </c>
      <c r="C1309" s="25">
        <v>522195</v>
      </c>
      <c r="D1309" s="25" t="s">
        <v>383</v>
      </c>
      <c r="E1309" s="25" t="s">
        <v>738</v>
      </c>
    </row>
    <row r="1310" spans="2:5" x14ac:dyDescent="0.2">
      <c r="B1310" s="25" t="s">
        <v>2332</v>
      </c>
      <c r="C1310" s="25">
        <v>521167</v>
      </c>
      <c r="D1310" s="25" t="s">
        <v>2333</v>
      </c>
      <c r="E1310" s="25" t="s">
        <v>939</v>
      </c>
    </row>
    <row r="1311" spans="2:5" x14ac:dyDescent="0.2">
      <c r="B1311" s="25" t="s">
        <v>2334</v>
      </c>
      <c r="C1311" s="25">
        <v>532042</v>
      </c>
      <c r="D1311" s="25" t="s">
        <v>383</v>
      </c>
      <c r="E1311" s="25" t="s">
        <v>455</v>
      </c>
    </row>
    <row r="1312" spans="2:5" x14ac:dyDescent="0.2">
      <c r="B1312" s="25" t="s">
        <v>2335</v>
      </c>
      <c r="C1312" s="25">
        <v>533213</v>
      </c>
      <c r="D1312" s="25" t="s">
        <v>383</v>
      </c>
      <c r="E1312" s="25" t="s">
        <v>366</v>
      </c>
    </row>
    <row r="1313" spans="2:5" x14ac:dyDescent="0.2">
      <c r="B1313" s="25" t="s">
        <v>2336</v>
      </c>
      <c r="C1313" s="25">
        <v>538568</v>
      </c>
      <c r="D1313" s="25" t="s">
        <v>383</v>
      </c>
      <c r="E1313" s="25" t="s">
        <v>405</v>
      </c>
    </row>
    <row r="1314" spans="2:5" x14ac:dyDescent="0.2">
      <c r="B1314" s="25" t="s">
        <v>2337</v>
      </c>
      <c r="C1314" s="25">
        <v>539169</v>
      </c>
      <c r="D1314" s="25" t="s">
        <v>383</v>
      </c>
      <c r="E1314" s="25" t="s">
        <v>369</v>
      </c>
    </row>
    <row r="1315" spans="2:5" x14ac:dyDescent="0.2">
      <c r="B1315" s="25" t="s">
        <v>2338</v>
      </c>
      <c r="C1315" s="25">
        <v>533400</v>
      </c>
      <c r="D1315" s="25" t="s">
        <v>2339</v>
      </c>
      <c r="E1315" s="25" t="s">
        <v>443</v>
      </c>
    </row>
    <row r="1316" spans="2:5" x14ac:dyDescent="0.2">
      <c r="B1316" s="25" t="s">
        <v>2340</v>
      </c>
      <c r="C1316" s="25">
        <v>523574</v>
      </c>
      <c r="D1316" s="25" t="s">
        <v>2341</v>
      </c>
      <c r="E1316" s="25" t="s">
        <v>552</v>
      </c>
    </row>
    <row r="1317" spans="2:5" x14ac:dyDescent="0.2">
      <c r="B1317" s="25" t="s">
        <v>2340</v>
      </c>
      <c r="C1317" s="25">
        <v>570002</v>
      </c>
      <c r="D1317" s="25" t="s">
        <v>2342</v>
      </c>
      <c r="E1317" s="25" t="s">
        <v>552</v>
      </c>
    </row>
    <row r="1318" spans="2:5" x14ac:dyDescent="0.2">
      <c r="B1318" s="25" t="s">
        <v>2343</v>
      </c>
      <c r="C1318" s="25">
        <v>536507</v>
      </c>
      <c r="D1318" s="25" t="s">
        <v>2344</v>
      </c>
      <c r="E1318" s="25" t="s">
        <v>552</v>
      </c>
    </row>
    <row r="1319" spans="2:5" x14ac:dyDescent="0.2">
      <c r="B1319" s="25" t="s">
        <v>2345</v>
      </c>
      <c r="C1319" s="25">
        <v>533296</v>
      </c>
      <c r="D1319" s="25" t="s">
        <v>2346</v>
      </c>
      <c r="E1319" s="25" t="s">
        <v>552</v>
      </c>
    </row>
    <row r="1320" spans="2:5" x14ac:dyDescent="0.2">
      <c r="B1320" s="25" t="s">
        <v>2347</v>
      </c>
      <c r="C1320" s="25">
        <v>540064</v>
      </c>
      <c r="D1320" s="25" t="s">
        <v>2348</v>
      </c>
      <c r="E1320" s="25" t="s">
        <v>552</v>
      </c>
    </row>
    <row r="1321" spans="2:5" x14ac:dyDescent="0.2">
      <c r="B1321" s="25" t="s">
        <v>2349</v>
      </c>
      <c r="C1321" s="25">
        <v>540798</v>
      </c>
      <c r="D1321" s="25" t="s">
        <v>2350</v>
      </c>
      <c r="E1321" s="25" t="s">
        <v>704</v>
      </c>
    </row>
    <row r="1322" spans="2:5" x14ac:dyDescent="0.2">
      <c r="B1322" s="25" t="s">
        <v>2351</v>
      </c>
      <c r="C1322" s="25">
        <v>523113</v>
      </c>
      <c r="D1322" s="25" t="s">
        <v>383</v>
      </c>
      <c r="E1322" s="25" t="s">
        <v>400</v>
      </c>
    </row>
    <row r="1323" spans="2:5" x14ac:dyDescent="0.2">
      <c r="B1323" s="25" t="s">
        <v>2352</v>
      </c>
      <c r="C1323" s="25">
        <v>534063</v>
      </c>
      <c r="D1323" s="25" t="s">
        <v>383</v>
      </c>
      <c r="E1323" s="25" t="s">
        <v>366</v>
      </c>
    </row>
    <row r="1324" spans="2:5" x14ac:dyDescent="0.2">
      <c r="B1324" s="25" t="s">
        <v>2353</v>
      </c>
      <c r="C1324" s="25">
        <v>504346</v>
      </c>
      <c r="D1324" s="25" t="s">
        <v>383</v>
      </c>
      <c r="E1324" s="25" t="s">
        <v>366</v>
      </c>
    </row>
    <row r="1325" spans="2:5" x14ac:dyDescent="0.2">
      <c r="B1325" s="25" t="s">
        <v>2354</v>
      </c>
      <c r="C1325" s="25">
        <v>505250</v>
      </c>
      <c r="D1325" s="25" t="s">
        <v>383</v>
      </c>
      <c r="E1325" s="25" t="s">
        <v>391</v>
      </c>
    </row>
    <row r="1326" spans="2:5" x14ac:dyDescent="0.2">
      <c r="B1326" s="25" t="s">
        <v>2355</v>
      </c>
      <c r="C1326" s="25">
        <v>540614</v>
      </c>
      <c r="D1326" s="25" t="s">
        <v>383</v>
      </c>
      <c r="E1326" s="25" t="s">
        <v>426</v>
      </c>
    </row>
    <row r="1327" spans="2:5" x14ac:dyDescent="0.2">
      <c r="B1327" s="25" t="s">
        <v>2356</v>
      </c>
      <c r="C1327" s="25">
        <v>531758</v>
      </c>
      <c r="D1327" s="25" t="s">
        <v>383</v>
      </c>
      <c r="E1327" s="25" t="s">
        <v>400</v>
      </c>
    </row>
    <row r="1328" spans="2:5" x14ac:dyDescent="0.2">
      <c r="B1328" s="25" t="s">
        <v>2357</v>
      </c>
      <c r="C1328" s="25">
        <v>513059</v>
      </c>
      <c r="D1328" s="25" t="s">
        <v>383</v>
      </c>
      <c r="E1328" s="25" t="s">
        <v>738</v>
      </c>
    </row>
    <row r="1329" spans="2:5" x14ac:dyDescent="0.2">
      <c r="B1329" s="25" t="s">
        <v>2358</v>
      </c>
      <c r="C1329" s="25">
        <v>542666</v>
      </c>
      <c r="D1329" s="25" t="s">
        <v>2359</v>
      </c>
      <c r="E1329" s="25" t="s">
        <v>2360</v>
      </c>
    </row>
    <row r="1330" spans="2:5" x14ac:dyDescent="0.2">
      <c r="B1330" s="25" t="s">
        <v>2361</v>
      </c>
      <c r="C1330" s="25">
        <v>505714</v>
      </c>
      <c r="D1330" s="25" t="s">
        <v>2362</v>
      </c>
      <c r="E1330" s="25" t="s">
        <v>738</v>
      </c>
    </row>
    <row r="1331" spans="2:5" x14ac:dyDescent="0.2">
      <c r="B1331" s="25" t="s">
        <v>2363</v>
      </c>
      <c r="C1331" s="25">
        <v>505714</v>
      </c>
      <c r="D1331" s="25" t="s">
        <v>2362</v>
      </c>
      <c r="E1331" s="25" t="s">
        <v>738</v>
      </c>
    </row>
    <row r="1332" spans="2:5" x14ac:dyDescent="0.2">
      <c r="B1332" s="25" t="s">
        <v>2364</v>
      </c>
      <c r="C1332" s="25">
        <v>524624</v>
      </c>
      <c r="D1332" s="25" t="s">
        <v>2365</v>
      </c>
      <c r="E1332" s="25" t="s">
        <v>2366</v>
      </c>
    </row>
    <row r="1333" spans="2:5" x14ac:dyDescent="0.2">
      <c r="B1333" s="25" t="s">
        <v>2367</v>
      </c>
      <c r="C1333" s="25">
        <v>531196</v>
      </c>
      <c r="D1333" s="25" t="s">
        <v>383</v>
      </c>
      <c r="E1333" s="25" t="s">
        <v>405</v>
      </c>
    </row>
    <row r="1334" spans="2:5" x14ac:dyDescent="0.2">
      <c r="B1334" s="25" t="s">
        <v>2368</v>
      </c>
      <c r="C1334" s="25">
        <v>531196</v>
      </c>
      <c r="D1334" s="25" t="s">
        <v>383</v>
      </c>
      <c r="E1334" s="25" t="s">
        <v>405</v>
      </c>
    </row>
    <row r="1335" spans="2:5" x14ac:dyDescent="0.2">
      <c r="B1335" s="25" t="s">
        <v>2369</v>
      </c>
      <c r="C1335" s="25">
        <v>532155</v>
      </c>
      <c r="D1335" s="25" t="s">
        <v>2370</v>
      </c>
      <c r="E1335" s="25" t="s">
        <v>408</v>
      </c>
    </row>
    <row r="1336" spans="2:5" x14ac:dyDescent="0.2">
      <c r="B1336" s="25" t="s">
        <v>2371</v>
      </c>
      <c r="C1336" s="25">
        <v>532155</v>
      </c>
      <c r="D1336" s="25" t="s">
        <v>2370</v>
      </c>
      <c r="E1336" s="25" t="s">
        <v>408</v>
      </c>
    </row>
    <row r="1337" spans="2:5" x14ac:dyDescent="0.2">
      <c r="B1337" s="25" t="s">
        <v>2372</v>
      </c>
      <c r="C1337" s="25">
        <v>538609</v>
      </c>
      <c r="D1337" s="25" t="s">
        <v>383</v>
      </c>
      <c r="E1337" s="25" t="s">
        <v>366</v>
      </c>
    </row>
    <row r="1338" spans="2:5" x14ac:dyDescent="0.2">
      <c r="B1338" s="25" t="s">
        <v>2373</v>
      </c>
      <c r="C1338" s="25">
        <v>505711</v>
      </c>
      <c r="D1338" s="25" t="s">
        <v>383</v>
      </c>
      <c r="E1338" s="25" t="s">
        <v>738</v>
      </c>
    </row>
    <row r="1339" spans="2:5" x14ac:dyDescent="0.2">
      <c r="B1339" s="25" t="s">
        <v>2374</v>
      </c>
      <c r="C1339" s="25">
        <v>539228</v>
      </c>
      <c r="D1339" s="25" t="s">
        <v>383</v>
      </c>
      <c r="E1339" s="25" t="s">
        <v>2375</v>
      </c>
    </row>
    <row r="1340" spans="2:5" x14ac:dyDescent="0.2">
      <c r="B1340" s="25" t="s">
        <v>2376</v>
      </c>
      <c r="C1340" s="25">
        <v>538881</v>
      </c>
      <c r="D1340" s="25" t="s">
        <v>383</v>
      </c>
      <c r="E1340" s="25" t="s">
        <v>400</v>
      </c>
    </row>
    <row r="1341" spans="2:5" x14ac:dyDescent="0.2">
      <c r="B1341" s="25" t="s">
        <v>2377</v>
      </c>
      <c r="C1341" s="25">
        <v>504697</v>
      </c>
      <c r="D1341" s="25" t="s">
        <v>383</v>
      </c>
      <c r="E1341" s="25" t="s">
        <v>681</v>
      </c>
    </row>
    <row r="1342" spans="2:5" x14ac:dyDescent="0.2">
      <c r="B1342" s="25" t="s">
        <v>2378</v>
      </c>
      <c r="C1342" s="25">
        <v>531911</v>
      </c>
      <c r="D1342" s="25" t="s">
        <v>383</v>
      </c>
      <c r="E1342" s="25" t="s">
        <v>391</v>
      </c>
    </row>
    <row r="1343" spans="2:5" x14ac:dyDescent="0.2">
      <c r="B1343" s="25" t="s">
        <v>2379</v>
      </c>
      <c r="C1343" s="25">
        <v>526073</v>
      </c>
      <c r="D1343" s="25" t="s">
        <v>383</v>
      </c>
      <c r="E1343" s="25" t="s">
        <v>568</v>
      </c>
    </row>
    <row r="1344" spans="2:5" x14ac:dyDescent="0.2">
      <c r="B1344" s="25" t="s">
        <v>2380</v>
      </c>
      <c r="C1344" s="25">
        <v>506186</v>
      </c>
      <c r="D1344" s="25" t="s">
        <v>383</v>
      </c>
      <c r="E1344" s="25" t="s">
        <v>386</v>
      </c>
    </row>
    <row r="1345" spans="2:5" x14ac:dyDescent="0.2">
      <c r="B1345" s="25" t="s">
        <v>2381</v>
      </c>
      <c r="C1345" s="25">
        <v>540935</v>
      </c>
      <c r="D1345" s="25" t="s">
        <v>2382</v>
      </c>
      <c r="E1345" s="25" t="s">
        <v>543</v>
      </c>
    </row>
    <row r="1346" spans="2:5" x14ac:dyDescent="0.2">
      <c r="B1346" s="25" t="s">
        <v>2383</v>
      </c>
      <c r="C1346" s="25">
        <v>533265</v>
      </c>
      <c r="D1346" s="25" t="s">
        <v>2384</v>
      </c>
      <c r="E1346" s="25" t="s">
        <v>415</v>
      </c>
    </row>
    <row r="1347" spans="2:5" x14ac:dyDescent="0.2">
      <c r="B1347" s="25" t="s">
        <v>2385</v>
      </c>
      <c r="C1347" s="25">
        <v>532726</v>
      </c>
      <c r="D1347" s="25" t="s">
        <v>2386</v>
      </c>
      <c r="E1347" s="25" t="s">
        <v>415</v>
      </c>
    </row>
    <row r="1348" spans="2:5" x14ac:dyDescent="0.2">
      <c r="B1348" s="25" t="s">
        <v>2387</v>
      </c>
      <c r="C1348" s="25">
        <v>531902</v>
      </c>
      <c r="D1348" s="25" t="s">
        <v>2388</v>
      </c>
      <c r="E1348" s="25" t="s">
        <v>469</v>
      </c>
    </row>
    <row r="1349" spans="2:5" x14ac:dyDescent="0.2">
      <c r="B1349" s="25" t="s">
        <v>2389</v>
      </c>
      <c r="C1349" s="25">
        <v>532959</v>
      </c>
      <c r="D1349" s="25" t="s">
        <v>2390</v>
      </c>
      <c r="E1349" s="25" t="s">
        <v>781</v>
      </c>
    </row>
    <row r="1350" spans="2:5" x14ac:dyDescent="0.2">
      <c r="B1350" s="25" t="s">
        <v>2391</v>
      </c>
      <c r="C1350" s="25">
        <v>513108</v>
      </c>
      <c r="D1350" s="25" t="s">
        <v>2392</v>
      </c>
      <c r="E1350" s="25" t="s">
        <v>706</v>
      </c>
    </row>
    <row r="1351" spans="2:5" x14ac:dyDescent="0.2">
      <c r="B1351" s="25" t="s">
        <v>2393</v>
      </c>
      <c r="C1351" s="25">
        <v>500153</v>
      </c>
      <c r="D1351" s="25" t="s">
        <v>383</v>
      </c>
      <c r="E1351" s="25" t="s">
        <v>431</v>
      </c>
    </row>
    <row r="1352" spans="2:5" x14ac:dyDescent="0.2">
      <c r="B1352" s="25" t="s">
        <v>2394</v>
      </c>
      <c r="C1352" s="25">
        <v>541703</v>
      </c>
      <c r="D1352" s="25" t="s">
        <v>383</v>
      </c>
      <c r="E1352" s="25" t="s">
        <v>384</v>
      </c>
    </row>
    <row r="1353" spans="2:5" x14ac:dyDescent="0.2">
      <c r="B1353" s="25" t="s">
        <v>2395</v>
      </c>
      <c r="C1353" s="25">
        <v>541703</v>
      </c>
      <c r="D1353" s="25" t="s">
        <v>383</v>
      </c>
      <c r="E1353" s="25" t="s">
        <v>384</v>
      </c>
    </row>
    <row r="1354" spans="2:5" x14ac:dyDescent="0.2">
      <c r="B1354" s="25" t="s">
        <v>2396</v>
      </c>
      <c r="C1354" s="25">
        <v>504397</v>
      </c>
      <c r="D1354" s="25" t="s">
        <v>383</v>
      </c>
      <c r="E1354" s="25" t="s">
        <v>804</v>
      </c>
    </row>
    <row r="1355" spans="2:5" x14ac:dyDescent="0.2">
      <c r="B1355" s="25" t="s">
        <v>2397</v>
      </c>
      <c r="C1355" s="25">
        <v>526367</v>
      </c>
      <c r="D1355" s="25" t="s">
        <v>2398</v>
      </c>
      <c r="E1355" s="25" t="s">
        <v>469</v>
      </c>
    </row>
    <row r="1356" spans="2:5" x14ac:dyDescent="0.2">
      <c r="B1356" s="25" t="s">
        <v>2399</v>
      </c>
      <c r="C1356" s="25">
        <v>514167</v>
      </c>
      <c r="D1356" s="25" t="s">
        <v>2400</v>
      </c>
      <c r="E1356" s="25" t="s">
        <v>804</v>
      </c>
    </row>
    <row r="1357" spans="2:5" x14ac:dyDescent="0.2">
      <c r="B1357" s="25" t="s">
        <v>2401</v>
      </c>
      <c r="C1357" s="25" t="s">
        <v>383</v>
      </c>
      <c r="D1357" s="25" t="s">
        <v>2402</v>
      </c>
      <c r="E1357" s="25" t="s">
        <v>394</v>
      </c>
    </row>
    <row r="1358" spans="2:5" x14ac:dyDescent="0.2">
      <c r="B1358" s="25" t="s">
        <v>2403</v>
      </c>
      <c r="C1358" s="25">
        <v>531813</v>
      </c>
      <c r="D1358" s="25" t="s">
        <v>383</v>
      </c>
      <c r="E1358" s="25" t="s">
        <v>377</v>
      </c>
    </row>
    <row r="1359" spans="2:5" x14ac:dyDescent="0.2">
      <c r="B1359" s="25" t="s">
        <v>2404</v>
      </c>
      <c r="C1359" s="25">
        <v>531813</v>
      </c>
      <c r="D1359" s="25" t="s">
        <v>383</v>
      </c>
      <c r="E1359" s="25" t="s">
        <v>377</v>
      </c>
    </row>
    <row r="1360" spans="2:5" x14ac:dyDescent="0.2">
      <c r="B1360" s="25" t="s">
        <v>2405</v>
      </c>
      <c r="C1360" s="25">
        <v>539680</v>
      </c>
      <c r="D1360" s="25" t="s">
        <v>383</v>
      </c>
      <c r="E1360" s="25" t="s">
        <v>421</v>
      </c>
    </row>
    <row r="1361" spans="2:5" x14ac:dyDescent="0.2">
      <c r="B1361" s="25" t="s">
        <v>2406</v>
      </c>
      <c r="C1361" s="25">
        <v>540647</v>
      </c>
      <c r="D1361" s="25" t="s">
        <v>2407</v>
      </c>
      <c r="E1361" s="25" t="s">
        <v>403</v>
      </c>
    </row>
    <row r="1362" spans="2:5" x14ac:dyDescent="0.2">
      <c r="B1362" s="25" t="s">
        <v>2408</v>
      </c>
      <c r="C1362" s="25">
        <v>521176</v>
      </c>
      <c r="D1362" s="25" t="s">
        <v>2409</v>
      </c>
      <c r="E1362" s="25" t="s">
        <v>398</v>
      </c>
    </row>
    <row r="1363" spans="2:5" x14ac:dyDescent="0.2">
      <c r="B1363" s="25" t="s">
        <v>2410</v>
      </c>
      <c r="C1363" s="25">
        <v>512443</v>
      </c>
      <c r="D1363" s="25" t="s">
        <v>383</v>
      </c>
      <c r="E1363" s="25" t="s">
        <v>405</v>
      </c>
    </row>
    <row r="1364" spans="2:5" x14ac:dyDescent="0.2">
      <c r="B1364" s="25" t="s">
        <v>2411</v>
      </c>
      <c r="C1364" s="25">
        <v>539492</v>
      </c>
      <c r="D1364" s="25" t="s">
        <v>383</v>
      </c>
      <c r="E1364" s="25" t="s">
        <v>400</v>
      </c>
    </row>
    <row r="1365" spans="2:5" x14ac:dyDescent="0.2">
      <c r="B1365" s="25" t="s">
        <v>2412</v>
      </c>
      <c r="C1365" s="25">
        <v>542011</v>
      </c>
      <c r="D1365" s="25" t="s">
        <v>2413</v>
      </c>
      <c r="E1365" s="25" t="s">
        <v>461</v>
      </c>
    </row>
    <row r="1366" spans="2:5" x14ac:dyDescent="0.2">
      <c r="B1366" s="25" t="s">
        <v>2414</v>
      </c>
      <c r="C1366" s="25">
        <v>500155</v>
      </c>
      <c r="D1366" s="25" t="s">
        <v>2415</v>
      </c>
      <c r="E1366" s="25" t="s">
        <v>398</v>
      </c>
    </row>
    <row r="1367" spans="2:5" x14ac:dyDescent="0.2">
      <c r="B1367" s="25" t="s">
        <v>2416</v>
      </c>
      <c r="C1367" s="25">
        <v>530615</v>
      </c>
      <c r="D1367" s="25" t="s">
        <v>383</v>
      </c>
      <c r="E1367" s="25" t="s">
        <v>415</v>
      </c>
    </row>
    <row r="1368" spans="2:5" x14ac:dyDescent="0.2">
      <c r="B1368" s="25" t="s">
        <v>2417</v>
      </c>
      <c r="C1368" s="25">
        <v>526727</v>
      </c>
      <c r="D1368" s="25" t="s">
        <v>383</v>
      </c>
      <c r="E1368" s="25" t="s">
        <v>781</v>
      </c>
    </row>
    <row r="1369" spans="2:5" x14ac:dyDescent="0.2">
      <c r="B1369" s="25" t="s">
        <v>2418</v>
      </c>
      <c r="C1369" s="25">
        <v>512493</v>
      </c>
      <c r="D1369" s="25" t="s">
        <v>383</v>
      </c>
      <c r="E1369" s="25" t="s">
        <v>366</v>
      </c>
    </row>
    <row r="1370" spans="2:5" x14ac:dyDescent="0.2">
      <c r="B1370" s="25" t="s">
        <v>2419</v>
      </c>
      <c r="C1370" s="25">
        <v>530161</v>
      </c>
      <c r="D1370" s="25" t="s">
        <v>383</v>
      </c>
      <c r="E1370" s="25" t="s">
        <v>405</v>
      </c>
    </row>
    <row r="1371" spans="2:5" x14ac:dyDescent="0.2">
      <c r="B1371" s="25" t="s">
        <v>2420</v>
      </c>
      <c r="C1371" s="25">
        <v>541276</v>
      </c>
      <c r="D1371" s="25" t="s">
        <v>383</v>
      </c>
      <c r="E1371" s="25" t="s">
        <v>405</v>
      </c>
    </row>
    <row r="1372" spans="2:5" x14ac:dyDescent="0.2">
      <c r="B1372" s="25" t="s">
        <v>2421</v>
      </c>
      <c r="C1372" s="25">
        <v>509563</v>
      </c>
      <c r="D1372" s="25" t="s">
        <v>383</v>
      </c>
      <c r="E1372" s="25" t="s">
        <v>398</v>
      </c>
    </row>
    <row r="1373" spans="2:5" x14ac:dyDescent="0.2">
      <c r="B1373" s="25" t="s">
        <v>2422</v>
      </c>
      <c r="C1373" s="25">
        <v>500655</v>
      </c>
      <c r="D1373" s="25" t="s">
        <v>383</v>
      </c>
      <c r="E1373" s="25" t="s">
        <v>431</v>
      </c>
    </row>
    <row r="1374" spans="2:5" x14ac:dyDescent="0.2">
      <c r="B1374" s="25" t="s">
        <v>2423</v>
      </c>
      <c r="C1374" s="25">
        <v>514400</v>
      </c>
      <c r="D1374" s="25" t="s">
        <v>383</v>
      </c>
      <c r="E1374" s="25" t="s">
        <v>405</v>
      </c>
    </row>
    <row r="1375" spans="2:5" x14ac:dyDescent="0.2">
      <c r="B1375" s="25" t="s">
        <v>2424</v>
      </c>
      <c r="C1375" s="25">
        <v>509557</v>
      </c>
      <c r="D1375" s="25" t="s">
        <v>2425</v>
      </c>
      <c r="E1375" s="25" t="s">
        <v>398</v>
      </c>
    </row>
    <row r="1376" spans="2:5" x14ac:dyDescent="0.2">
      <c r="B1376" s="25" t="s">
        <v>2426</v>
      </c>
      <c r="C1376" s="25">
        <v>532622</v>
      </c>
      <c r="D1376" s="25" t="s">
        <v>2427</v>
      </c>
      <c r="E1376" s="25" t="s">
        <v>704</v>
      </c>
    </row>
    <row r="1377" spans="2:5" x14ac:dyDescent="0.2">
      <c r="B1377" s="25" t="s">
        <v>2428</v>
      </c>
      <c r="C1377" s="25">
        <v>532345</v>
      </c>
      <c r="D1377" s="25" t="s">
        <v>2429</v>
      </c>
      <c r="E1377" s="25" t="s">
        <v>704</v>
      </c>
    </row>
    <row r="1378" spans="2:5" x14ac:dyDescent="0.2">
      <c r="B1378" s="25" t="s">
        <v>2430</v>
      </c>
      <c r="C1378" s="25">
        <v>539515</v>
      </c>
      <c r="D1378" s="25" t="s">
        <v>383</v>
      </c>
      <c r="E1378" s="25" t="s">
        <v>405</v>
      </c>
    </row>
    <row r="1379" spans="2:5" x14ac:dyDescent="0.2">
      <c r="B1379" s="25" t="s">
        <v>2431</v>
      </c>
      <c r="C1379" s="25">
        <v>540613</v>
      </c>
      <c r="D1379" s="25" t="s">
        <v>383</v>
      </c>
      <c r="E1379" s="25" t="s">
        <v>405</v>
      </c>
    </row>
    <row r="1380" spans="2:5" x14ac:dyDescent="0.2">
      <c r="B1380" s="25" t="s">
        <v>2432</v>
      </c>
      <c r="C1380" s="25">
        <v>540936</v>
      </c>
      <c r="D1380" s="25" t="s">
        <v>383</v>
      </c>
      <c r="E1380" s="25" t="s">
        <v>405</v>
      </c>
    </row>
    <row r="1381" spans="2:5" x14ac:dyDescent="0.2">
      <c r="B1381" s="25" t="s">
        <v>2433</v>
      </c>
      <c r="C1381" s="25">
        <v>524564</v>
      </c>
      <c r="D1381" s="25" t="s">
        <v>383</v>
      </c>
      <c r="E1381" s="25" t="s">
        <v>431</v>
      </c>
    </row>
    <row r="1382" spans="2:5" x14ac:dyDescent="0.2">
      <c r="B1382" s="25" t="s">
        <v>2434</v>
      </c>
      <c r="C1382" s="25">
        <v>541546</v>
      </c>
      <c r="D1382" s="25" t="s">
        <v>2435</v>
      </c>
      <c r="E1382" s="25" t="s">
        <v>781</v>
      </c>
    </row>
    <row r="1383" spans="2:5" x14ac:dyDescent="0.2">
      <c r="B1383" s="25" t="s">
        <v>2436</v>
      </c>
      <c r="C1383" s="25">
        <v>532767</v>
      </c>
      <c r="D1383" s="25" t="s">
        <v>2437</v>
      </c>
      <c r="E1383" s="25" t="s">
        <v>781</v>
      </c>
    </row>
    <row r="1384" spans="2:5" x14ac:dyDescent="0.2">
      <c r="B1384" s="25" t="s">
        <v>2438</v>
      </c>
      <c r="C1384" s="25">
        <v>532183</v>
      </c>
      <c r="D1384" s="25" t="s">
        <v>383</v>
      </c>
      <c r="E1384" s="25" t="s">
        <v>1082</v>
      </c>
    </row>
    <row r="1385" spans="2:5" x14ac:dyDescent="0.2">
      <c r="B1385" s="25" t="s">
        <v>2439</v>
      </c>
      <c r="C1385" s="25">
        <v>539009</v>
      </c>
      <c r="D1385" s="25" t="s">
        <v>383</v>
      </c>
      <c r="E1385" s="25" t="s">
        <v>781</v>
      </c>
    </row>
    <row r="1386" spans="2:5" x14ac:dyDescent="0.2">
      <c r="B1386" s="25" t="s">
        <v>2440</v>
      </c>
      <c r="C1386" s="25">
        <v>538319</v>
      </c>
      <c r="D1386" s="25" t="s">
        <v>383</v>
      </c>
      <c r="E1386" s="25" t="s">
        <v>366</v>
      </c>
    </row>
    <row r="1387" spans="2:5" x14ac:dyDescent="0.2">
      <c r="B1387" s="25" t="s">
        <v>2441</v>
      </c>
      <c r="C1387" s="25">
        <v>535917</v>
      </c>
      <c r="D1387" s="25" t="s">
        <v>383</v>
      </c>
      <c r="E1387" s="25" t="s">
        <v>366</v>
      </c>
    </row>
    <row r="1388" spans="2:5" x14ac:dyDescent="0.2">
      <c r="B1388" s="25" t="s">
        <v>2442</v>
      </c>
      <c r="C1388" s="25">
        <v>535431</v>
      </c>
      <c r="D1388" s="25" t="s">
        <v>383</v>
      </c>
      <c r="E1388" s="25" t="s">
        <v>366</v>
      </c>
    </row>
    <row r="1389" spans="2:5" x14ac:dyDescent="0.2">
      <c r="B1389" s="25" t="s">
        <v>2443</v>
      </c>
      <c r="C1389" s="25">
        <v>530855</v>
      </c>
      <c r="D1389" s="25" t="s">
        <v>383</v>
      </c>
      <c r="E1389" s="25" t="s">
        <v>400</v>
      </c>
    </row>
    <row r="1390" spans="2:5" x14ac:dyDescent="0.2">
      <c r="B1390" s="25" t="s">
        <v>2444</v>
      </c>
      <c r="C1390" s="25">
        <v>532309</v>
      </c>
      <c r="D1390" s="25" t="s">
        <v>2445</v>
      </c>
      <c r="E1390" s="25" t="s">
        <v>426</v>
      </c>
    </row>
    <row r="1391" spans="2:5" x14ac:dyDescent="0.2">
      <c r="B1391" s="25" t="s">
        <v>2446</v>
      </c>
      <c r="C1391" s="25">
        <v>532309</v>
      </c>
      <c r="D1391" s="25" t="s">
        <v>2445</v>
      </c>
      <c r="E1391" s="25" t="s">
        <v>426</v>
      </c>
    </row>
    <row r="1392" spans="2:5" x14ac:dyDescent="0.2">
      <c r="B1392" s="25" t="s">
        <v>2447</v>
      </c>
      <c r="C1392" s="25">
        <v>522275</v>
      </c>
      <c r="D1392" s="25" t="s">
        <v>2448</v>
      </c>
      <c r="E1392" s="25" t="s">
        <v>522</v>
      </c>
    </row>
    <row r="1393" spans="2:5" x14ac:dyDescent="0.2">
      <c r="B1393" s="25" t="s">
        <v>2449</v>
      </c>
      <c r="C1393" s="25">
        <v>522275</v>
      </c>
      <c r="D1393" s="25" t="s">
        <v>2448</v>
      </c>
      <c r="E1393" s="25" t="s">
        <v>522</v>
      </c>
    </row>
    <row r="1394" spans="2:5" x14ac:dyDescent="0.2">
      <c r="B1394" s="25" t="s">
        <v>2450</v>
      </c>
      <c r="C1394" s="25">
        <v>504028</v>
      </c>
      <c r="D1394" s="25" t="s">
        <v>383</v>
      </c>
      <c r="E1394" s="25" t="s">
        <v>568</v>
      </c>
    </row>
    <row r="1395" spans="2:5" x14ac:dyDescent="0.2">
      <c r="B1395" s="25" t="s">
        <v>2451</v>
      </c>
      <c r="C1395" s="25">
        <v>532764</v>
      </c>
      <c r="D1395" s="25" t="s">
        <v>2452</v>
      </c>
      <c r="E1395" s="25" t="s">
        <v>469</v>
      </c>
    </row>
    <row r="1396" spans="2:5" x14ac:dyDescent="0.2">
      <c r="B1396" s="25" t="s">
        <v>2453</v>
      </c>
      <c r="C1396" s="25">
        <v>530389</v>
      </c>
      <c r="D1396" s="25" t="s">
        <v>383</v>
      </c>
      <c r="E1396" s="25" t="s">
        <v>403</v>
      </c>
    </row>
    <row r="1397" spans="2:5" x14ac:dyDescent="0.2">
      <c r="B1397" s="25" t="s">
        <v>2454</v>
      </c>
      <c r="C1397" s="25" t="s">
        <v>383</v>
      </c>
      <c r="D1397" s="25" t="s">
        <v>2455</v>
      </c>
      <c r="E1397" s="25" t="s">
        <v>394</v>
      </c>
    </row>
    <row r="1398" spans="2:5" x14ac:dyDescent="0.2">
      <c r="B1398" s="25" t="s">
        <v>2456</v>
      </c>
      <c r="C1398" s="25">
        <v>539486</v>
      </c>
      <c r="D1398" s="25" t="s">
        <v>383</v>
      </c>
      <c r="E1398" s="25" t="s">
        <v>400</v>
      </c>
    </row>
    <row r="1399" spans="2:5" x14ac:dyDescent="0.2">
      <c r="B1399" s="25" t="s">
        <v>2457</v>
      </c>
      <c r="C1399" s="25">
        <v>521133</v>
      </c>
      <c r="D1399" s="25" t="s">
        <v>383</v>
      </c>
      <c r="E1399" s="25" t="s">
        <v>398</v>
      </c>
    </row>
    <row r="1400" spans="2:5" x14ac:dyDescent="0.2">
      <c r="B1400" s="25" t="s">
        <v>2458</v>
      </c>
      <c r="C1400" s="25">
        <v>521133</v>
      </c>
      <c r="D1400" s="25" t="s">
        <v>383</v>
      </c>
      <c r="E1400" s="25" t="s">
        <v>398</v>
      </c>
    </row>
    <row r="1401" spans="2:5" x14ac:dyDescent="0.2">
      <c r="B1401" s="25" t="s">
        <v>2459</v>
      </c>
      <c r="C1401" s="25">
        <v>532318</v>
      </c>
      <c r="D1401" s="25" t="s">
        <v>2460</v>
      </c>
      <c r="E1401" s="25" t="s">
        <v>2010</v>
      </c>
    </row>
    <row r="1402" spans="2:5" x14ac:dyDescent="0.2">
      <c r="B1402" s="25" t="s">
        <v>2461</v>
      </c>
      <c r="C1402" s="25">
        <v>531137</v>
      </c>
      <c r="D1402" s="25" t="s">
        <v>383</v>
      </c>
      <c r="E1402" s="25" t="s">
        <v>804</v>
      </c>
    </row>
    <row r="1403" spans="2:5" x14ac:dyDescent="0.2">
      <c r="B1403" s="25" t="s">
        <v>2462</v>
      </c>
      <c r="C1403" s="25">
        <v>541999</v>
      </c>
      <c r="D1403" s="25" t="s">
        <v>383</v>
      </c>
      <c r="E1403" s="25" t="s">
        <v>581</v>
      </c>
    </row>
    <row r="1404" spans="2:5" x14ac:dyDescent="0.2">
      <c r="B1404" s="25" t="s">
        <v>2463</v>
      </c>
      <c r="C1404" s="25">
        <v>540755</v>
      </c>
      <c r="D1404" s="25" t="s">
        <v>2464</v>
      </c>
      <c r="E1404" s="25" t="s">
        <v>2465</v>
      </c>
    </row>
    <row r="1405" spans="2:5" x14ac:dyDescent="0.2">
      <c r="B1405" s="25" t="s">
        <v>2466</v>
      </c>
      <c r="C1405" s="25">
        <v>539407</v>
      </c>
      <c r="D1405" s="25" t="s">
        <v>383</v>
      </c>
      <c r="E1405" s="25" t="s">
        <v>781</v>
      </c>
    </row>
    <row r="1406" spans="2:5" x14ac:dyDescent="0.2">
      <c r="B1406" s="25" t="s">
        <v>2467</v>
      </c>
      <c r="C1406" s="25">
        <v>514336</v>
      </c>
      <c r="D1406" s="25" t="s">
        <v>383</v>
      </c>
      <c r="E1406" s="25" t="s">
        <v>721</v>
      </c>
    </row>
    <row r="1407" spans="2:5" x14ac:dyDescent="0.2">
      <c r="B1407" s="25" t="s">
        <v>2468</v>
      </c>
      <c r="C1407" s="25">
        <v>514336</v>
      </c>
      <c r="D1407" s="25" t="s">
        <v>383</v>
      </c>
      <c r="E1407" s="25" t="s">
        <v>721</v>
      </c>
    </row>
    <row r="1408" spans="2:5" x14ac:dyDescent="0.2">
      <c r="B1408" s="25" t="s">
        <v>2469</v>
      </c>
      <c r="C1408" s="25">
        <v>506109</v>
      </c>
      <c r="D1408" s="25" t="s">
        <v>2470</v>
      </c>
      <c r="E1408" s="25" t="s">
        <v>476</v>
      </c>
    </row>
    <row r="1409" spans="2:5" x14ac:dyDescent="0.2">
      <c r="B1409" s="25" t="s">
        <v>2471</v>
      </c>
      <c r="C1409" s="25">
        <v>531739</v>
      </c>
      <c r="D1409" s="25" t="s">
        <v>383</v>
      </c>
      <c r="E1409" s="25" t="s">
        <v>421</v>
      </c>
    </row>
    <row r="1410" spans="2:5" x14ac:dyDescent="0.2">
      <c r="B1410" s="25" t="s">
        <v>2472</v>
      </c>
      <c r="C1410" s="25">
        <v>539206</v>
      </c>
      <c r="D1410" s="25" t="s">
        <v>383</v>
      </c>
      <c r="E1410" s="25" t="s">
        <v>721</v>
      </c>
    </row>
    <row r="1411" spans="2:5" x14ac:dyDescent="0.2">
      <c r="B1411" s="25" t="s">
        <v>2473</v>
      </c>
      <c r="C1411" s="25">
        <v>538961</v>
      </c>
      <c r="D1411" s="25" t="s">
        <v>2474</v>
      </c>
      <c r="E1411" s="25" t="s">
        <v>377</v>
      </c>
    </row>
    <row r="1412" spans="2:5" x14ac:dyDescent="0.2">
      <c r="B1412" s="25" t="s">
        <v>2475</v>
      </c>
      <c r="C1412" s="25">
        <v>530343</v>
      </c>
      <c r="D1412" s="25" t="s">
        <v>2476</v>
      </c>
      <c r="E1412" s="25" t="s">
        <v>681</v>
      </c>
    </row>
    <row r="1413" spans="2:5" x14ac:dyDescent="0.2">
      <c r="B1413" s="25" t="s">
        <v>2477</v>
      </c>
      <c r="C1413" s="25">
        <v>532285</v>
      </c>
      <c r="D1413" s="25" t="s">
        <v>2478</v>
      </c>
      <c r="E1413" s="25" t="s">
        <v>366</v>
      </c>
    </row>
    <row r="1414" spans="2:5" x14ac:dyDescent="0.2">
      <c r="B1414" s="25" t="s">
        <v>2479</v>
      </c>
      <c r="C1414" s="25">
        <v>500171</v>
      </c>
      <c r="D1414" s="25" t="s">
        <v>2480</v>
      </c>
      <c r="E1414" s="25" t="s">
        <v>431</v>
      </c>
    </row>
    <row r="1415" spans="2:5" x14ac:dyDescent="0.2">
      <c r="B1415" s="25" t="s">
        <v>2481</v>
      </c>
      <c r="C1415" s="25">
        <v>533048</v>
      </c>
      <c r="D1415" s="25" t="s">
        <v>2482</v>
      </c>
      <c r="E1415" s="25" t="s">
        <v>781</v>
      </c>
    </row>
    <row r="1416" spans="2:5" x14ac:dyDescent="0.2">
      <c r="B1416" s="25" t="s">
        <v>2483</v>
      </c>
      <c r="C1416" s="25">
        <v>511676</v>
      </c>
      <c r="D1416" s="25" t="s">
        <v>2484</v>
      </c>
      <c r="E1416" s="25" t="s">
        <v>441</v>
      </c>
    </row>
    <row r="1417" spans="2:5" x14ac:dyDescent="0.2">
      <c r="B1417" s="25" t="s">
        <v>2485</v>
      </c>
      <c r="C1417" s="25">
        <v>538788</v>
      </c>
      <c r="D1417" s="25" t="s">
        <v>383</v>
      </c>
      <c r="E1417" s="25" t="s">
        <v>400</v>
      </c>
    </row>
    <row r="1418" spans="2:5" x14ac:dyDescent="0.2">
      <c r="B1418" s="25" t="s">
        <v>2486</v>
      </c>
      <c r="C1418" s="25">
        <v>532716</v>
      </c>
      <c r="D1418" s="25" t="s">
        <v>2487</v>
      </c>
      <c r="E1418" s="25" t="s">
        <v>372</v>
      </c>
    </row>
    <row r="1419" spans="2:5" x14ac:dyDescent="0.2">
      <c r="B1419" s="25" t="s">
        <v>2488</v>
      </c>
      <c r="C1419" s="25">
        <v>507815</v>
      </c>
      <c r="D1419" s="25" t="s">
        <v>2489</v>
      </c>
      <c r="E1419" s="25" t="s">
        <v>565</v>
      </c>
    </row>
    <row r="1420" spans="2:5" x14ac:dyDescent="0.2">
      <c r="B1420" s="25" t="s">
        <v>2490</v>
      </c>
      <c r="C1420" s="25">
        <v>507815</v>
      </c>
      <c r="D1420" s="25" t="s">
        <v>2489</v>
      </c>
      <c r="E1420" s="25" t="s">
        <v>565</v>
      </c>
    </row>
    <row r="1421" spans="2:5" x14ac:dyDescent="0.2">
      <c r="B1421" s="25" t="s">
        <v>2491</v>
      </c>
      <c r="C1421" s="25">
        <v>531744</v>
      </c>
      <c r="D1421" s="25" t="s">
        <v>383</v>
      </c>
      <c r="E1421" s="25" t="s">
        <v>405</v>
      </c>
    </row>
    <row r="1422" spans="2:5" x14ac:dyDescent="0.2">
      <c r="B1422" s="25" t="s">
        <v>2492</v>
      </c>
      <c r="C1422" s="25">
        <v>590025</v>
      </c>
      <c r="D1422" s="25" t="s">
        <v>2493</v>
      </c>
      <c r="E1422" s="25" t="s">
        <v>398</v>
      </c>
    </row>
    <row r="1423" spans="2:5" x14ac:dyDescent="0.2">
      <c r="B1423" s="25" t="s">
        <v>2494</v>
      </c>
      <c r="C1423" s="25">
        <v>507506</v>
      </c>
      <c r="D1423" s="25" t="s">
        <v>383</v>
      </c>
      <c r="E1423" s="25" t="s">
        <v>1082</v>
      </c>
    </row>
    <row r="1424" spans="2:5" x14ac:dyDescent="0.2">
      <c r="B1424" s="25" t="s">
        <v>2495</v>
      </c>
      <c r="C1424" s="25" t="s">
        <v>383</v>
      </c>
      <c r="D1424" s="25" t="s">
        <v>2496</v>
      </c>
      <c r="E1424" s="25" t="s">
        <v>394</v>
      </c>
    </row>
    <row r="1425" spans="2:5" x14ac:dyDescent="0.2">
      <c r="B1425" s="25" t="s">
        <v>2497</v>
      </c>
      <c r="C1425" s="25">
        <v>539013</v>
      </c>
      <c r="D1425" s="25" t="s">
        <v>383</v>
      </c>
      <c r="E1425" s="25" t="s">
        <v>522</v>
      </c>
    </row>
    <row r="1426" spans="2:5" x14ac:dyDescent="0.2">
      <c r="B1426" s="25" t="s">
        <v>2498</v>
      </c>
      <c r="C1426" s="25">
        <v>533212</v>
      </c>
      <c r="D1426" s="25" t="s">
        <v>383</v>
      </c>
      <c r="E1426" s="25" t="s">
        <v>572</v>
      </c>
    </row>
    <row r="1427" spans="2:5" x14ac:dyDescent="0.2">
      <c r="B1427" s="25" t="s">
        <v>2499</v>
      </c>
      <c r="C1427" s="25" t="s">
        <v>383</v>
      </c>
      <c r="D1427" s="25" t="s">
        <v>2500</v>
      </c>
      <c r="E1427" s="25" t="s">
        <v>474</v>
      </c>
    </row>
    <row r="1428" spans="2:5" x14ac:dyDescent="0.2">
      <c r="B1428" s="25" t="s">
        <v>2501</v>
      </c>
      <c r="C1428" s="25">
        <v>531199</v>
      </c>
      <c r="D1428" s="25" t="s">
        <v>383</v>
      </c>
      <c r="E1428" s="25" t="s">
        <v>400</v>
      </c>
    </row>
    <row r="1429" spans="2:5" x14ac:dyDescent="0.2">
      <c r="B1429" s="25" t="s">
        <v>2502</v>
      </c>
      <c r="C1429" s="25">
        <v>500676</v>
      </c>
      <c r="D1429" s="25" t="s">
        <v>2503</v>
      </c>
      <c r="E1429" s="25" t="s">
        <v>443</v>
      </c>
    </row>
    <row r="1430" spans="2:5" x14ac:dyDescent="0.2">
      <c r="B1430" s="25" t="s">
        <v>2504</v>
      </c>
      <c r="C1430" s="25">
        <v>500660</v>
      </c>
      <c r="D1430" s="25" t="s">
        <v>2505</v>
      </c>
      <c r="E1430" s="25" t="s">
        <v>421</v>
      </c>
    </row>
    <row r="1431" spans="2:5" x14ac:dyDescent="0.2">
      <c r="B1431" s="25" t="s">
        <v>2506</v>
      </c>
      <c r="C1431" s="25">
        <v>542477</v>
      </c>
      <c r="D1431" s="25" t="s">
        <v>2507</v>
      </c>
      <c r="E1431" s="25" t="s">
        <v>749</v>
      </c>
    </row>
    <row r="1432" spans="2:5" x14ac:dyDescent="0.2">
      <c r="B1432" s="25" t="s">
        <v>2508</v>
      </c>
      <c r="C1432" s="25">
        <v>532296</v>
      </c>
      <c r="D1432" s="25" t="s">
        <v>2509</v>
      </c>
      <c r="E1432" s="25" t="s">
        <v>421</v>
      </c>
    </row>
    <row r="1433" spans="2:5" x14ac:dyDescent="0.2">
      <c r="B1433" s="25" t="s">
        <v>2510</v>
      </c>
      <c r="C1433" s="25">
        <v>513528</v>
      </c>
      <c r="D1433" s="25" t="s">
        <v>383</v>
      </c>
      <c r="E1433" s="25" t="s">
        <v>911</v>
      </c>
    </row>
    <row r="1434" spans="2:5" x14ac:dyDescent="0.2">
      <c r="B1434" s="25" t="s">
        <v>2511</v>
      </c>
      <c r="C1434" s="25">
        <v>530263</v>
      </c>
      <c r="D1434" s="25" t="s">
        <v>383</v>
      </c>
      <c r="E1434" s="25" t="s">
        <v>400</v>
      </c>
    </row>
    <row r="1435" spans="2:5" x14ac:dyDescent="0.2">
      <c r="B1435" s="25" t="s">
        <v>2512</v>
      </c>
      <c r="C1435" s="25" t="s">
        <v>383</v>
      </c>
      <c r="D1435" s="25" t="s">
        <v>2513</v>
      </c>
      <c r="E1435" s="25" t="s">
        <v>394</v>
      </c>
    </row>
    <row r="1436" spans="2:5" x14ac:dyDescent="0.2">
      <c r="B1436" s="25" t="s">
        <v>2514</v>
      </c>
      <c r="C1436" s="25">
        <v>531463</v>
      </c>
      <c r="D1436" s="25" t="s">
        <v>383</v>
      </c>
      <c r="E1436" s="25" t="s">
        <v>804</v>
      </c>
    </row>
    <row r="1437" spans="2:5" x14ac:dyDescent="0.2">
      <c r="B1437" s="25" t="s">
        <v>2515</v>
      </c>
      <c r="C1437" s="25">
        <v>531479</v>
      </c>
      <c r="D1437" s="25" t="s">
        <v>383</v>
      </c>
      <c r="E1437" s="25" t="s">
        <v>469</v>
      </c>
    </row>
    <row r="1438" spans="2:5" x14ac:dyDescent="0.2">
      <c r="B1438" s="25" t="s">
        <v>2516</v>
      </c>
      <c r="C1438" s="25">
        <v>501848</v>
      </c>
      <c r="D1438" s="25" t="s">
        <v>2517</v>
      </c>
      <c r="E1438" s="25" t="s">
        <v>1631</v>
      </c>
    </row>
    <row r="1439" spans="2:5" x14ac:dyDescent="0.2">
      <c r="B1439" s="25" t="s">
        <v>2518</v>
      </c>
      <c r="C1439" s="25">
        <v>532773</v>
      </c>
      <c r="D1439" s="25" t="s">
        <v>2519</v>
      </c>
      <c r="E1439" s="25" t="s">
        <v>2520</v>
      </c>
    </row>
    <row r="1440" spans="2:5" x14ac:dyDescent="0.2">
      <c r="B1440" s="25" t="s">
        <v>2521</v>
      </c>
      <c r="C1440" s="25">
        <v>540654</v>
      </c>
      <c r="D1440" s="25" t="s">
        <v>383</v>
      </c>
      <c r="E1440" s="25" t="s">
        <v>369</v>
      </c>
    </row>
    <row r="1441" spans="2:5" x14ac:dyDescent="0.2">
      <c r="B1441" s="25" t="s">
        <v>2522</v>
      </c>
      <c r="C1441" s="25">
        <v>540266</v>
      </c>
      <c r="D1441" s="25" t="s">
        <v>383</v>
      </c>
      <c r="E1441" s="25" t="s">
        <v>405</v>
      </c>
    </row>
    <row r="1442" spans="2:5" x14ac:dyDescent="0.2">
      <c r="B1442" s="25" t="s">
        <v>2523</v>
      </c>
      <c r="C1442" s="25" t="s">
        <v>383</v>
      </c>
      <c r="D1442" s="25" t="s">
        <v>2524</v>
      </c>
      <c r="E1442" s="25" t="s">
        <v>394</v>
      </c>
    </row>
    <row r="1443" spans="2:5" x14ac:dyDescent="0.2">
      <c r="B1443" s="25" t="s">
        <v>2525</v>
      </c>
      <c r="C1443" s="25" t="s">
        <v>383</v>
      </c>
      <c r="D1443" s="25" t="s">
        <v>2526</v>
      </c>
      <c r="E1443" s="25" t="s">
        <v>394</v>
      </c>
    </row>
    <row r="1444" spans="2:5" x14ac:dyDescent="0.2">
      <c r="B1444" s="25" t="s">
        <v>2527</v>
      </c>
      <c r="C1444" s="25" t="s">
        <v>383</v>
      </c>
      <c r="D1444" s="25" t="s">
        <v>2526</v>
      </c>
      <c r="E1444" s="25" t="s">
        <v>394</v>
      </c>
    </row>
    <row r="1445" spans="2:5" x14ac:dyDescent="0.2">
      <c r="B1445" s="25" t="s">
        <v>2528</v>
      </c>
      <c r="C1445" s="25">
        <v>526025</v>
      </c>
      <c r="D1445" s="25" t="s">
        <v>383</v>
      </c>
      <c r="E1445" s="25" t="s">
        <v>398</v>
      </c>
    </row>
    <row r="1446" spans="2:5" x14ac:dyDescent="0.2">
      <c r="B1446" s="25" t="s">
        <v>2529</v>
      </c>
      <c r="C1446" s="25">
        <v>531904</v>
      </c>
      <c r="D1446" s="25" t="s">
        <v>2530</v>
      </c>
      <c r="E1446" s="25" t="s">
        <v>749</v>
      </c>
    </row>
    <row r="1447" spans="2:5" x14ac:dyDescent="0.2">
      <c r="B1447" s="25" t="s">
        <v>2531</v>
      </c>
      <c r="C1447" s="25">
        <v>533104</v>
      </c>
      <c r="D1447" s="25" t="s">
        <v>2532</v>
      </c>
      <c r="E1447" s="25" t="s">
        <v>1015</v>
      </c>
    </row>
    <row r="1448" spans="2:5" x14ac:dyDescent="0.2">
      <c r="B1448" s="25" t="s">
        <v>2533</v>
      </c>
      <c r="C1448" s="25">
        <v>542351</v>
      </c>
      <c r="D1448" s="25" t="s">
        <v>2534</v>
      </c>
      <c r="E1448" s="25" t="s">
        <v>2535</v>
      </c>
    </row>
    <row r="1449" spans="2:5" x14ac:dyDescent="0.2">
      <c r="B1449" s="25" t="s">
        <v>2536</v>
      </c>
      <c r="C1449" s="25">
        <v>507488</v>
      </c>
      <c r="D1449" s="25" t="s">
        <v>2537</v>
      </c>
      <c r="E1449" s="25" t="s">
        <v>1015</v>
      </c>
    </row>
    <row r="1450" spans="2:5" x14ac:dyDescent="0.2">
      <c r="B1450" s="25" t="s">
        <v>2538</v>
      </c>
      <c r="C1450" s="25">
        <v>505255</v>
      </c>
      <c r="D1450" s="25" t="s">
        <v>2539</v>
      </c>
      <c r="E1450" s="25" t="s">
        <v>391</v>
      </c>
    </row>
    <row r="1451" spans="2:5" x14ac:dyDescent="0.2">
      <c r="B1451" s="25" t="s">
        <v>2540</v>
      </c>
      <c r="C1451" s="25">
        <v>532754</v>
      </c>
      <c r="D1451" s="25" t="s">
        <v>2541</v>
      </c>
      <c r="E1451" s="25" t="s">
        <v>522</v>
      </c>
    </row>
    <row r="1452" spans="2:5" x14ac:dyDescent="0.2">
      <c r="B1452" s="25" t="s">
        <v>2542</v>
      </c>
      <c r="C1452" s="25">
        <v>540124</v>
      </c>
      <c r="D1452" s="25" t="s">
        <v>2543</v>
      </c>
      <c r="E1452" s="25" t="s">
        <v>738</v>
      </c>
    </row>
    <row r="1453" spans="2:5" x14ac:dyDescent="0.2">
      <c r="B1453" s="25" t="s">
        <v>2544</v>
      </c>
      <c r="C1453" s="25">
        <v>509567</v>
      </c>
      <c r="D1453" s="25" t="s">
        <v>2545</v>
      </c>
      <c r="E1453" s="25" t="s">
        <v>1312</v>
      </c>
    </row>
    <row r="1454" spans="2:5" x14ac:dyDescent="0.2">
      <c r="B1454" s="25" t="s">
        <v>2546</v>
      </c>
      <c r="C1454" s="25">
        <v>506480</v>
      </c>
      <c r="D1454" s="25" t="s">
        <v>2547</v>
      </c>
      <c r="E1454" s="25" t="s">
        <v>593</v>
      </c>
    </row>
    <row r="1455" spans="2:5" x14ac:dyDescent="0.2">
      <c r="B1455" s="25" t="s">
        <v>2548</v>
      </c>
      <c r="C1455" s="25">
        <v>530317</v>
      </c>
      <c r="D1455" s="25" t="s">
        <v>383</v>
      </c>
      <c r="E1455" s="25" t="s">
        <v>421</v>
      </c>
    </row>
    <row r="1456" spans="2:5" x14ac:dyDescent="0.2">
      <c r="B1456" s="25" t="s">
        <v>2549</v>
      </c>
      <c r="C1456" s="25">
        <v>532734</v>
      </c>
      <c r="D1456" s="25" t="s">
        <v>2550</v>
      </c>
      <c r="E1456" s="25" t="s">
        <v>415</v>
      </c>
    </row>
    <row r="1457" spans="2:5" x14ac:dyDescent="0.2">
      <c r="B1457" s="25" t="s">
        <v>2551</v>
      </c>
      <c r="C1457" s="25">
        <v>500163</v>
      </c>
      <c r="D1457" s="25" t="s">
        <v>2552</v>
      </c>
      <c r="E1457" s="25" t="s">
        <v>2553</v>
      </c>
    </row>
    <row r="1458" spans="2:5" x14ac:dyDescent="0.2">
      <c r="B1458" s="25" t="s">
        <v>2554</v>
      </c>
      <c r="C1458" s="25">
        <v>500163</v>
      </c>
      <c r="D1458" s="25" t="s">
        <v>2552</v>
      </c>
      <c r="E1458" s="25" t="s">
        <v>2553</v>
      </c>
    </row>
    <row r="1459" spans="2:5" x14ac:dyDescent="0.2">
      <c r="B1459" s="25" t="s">
        <v>2555</v>
      </c>
      <c r="C1459" s="25" t="s">
        <v>383</v>
      </c>
      <c r="D1459" s="25" t="s">
        <v>2556</v>
      </c>
      <c r="E1459" s="25" t="s">
        <v>394</v>
      </c>
    </row>
    <row r="1460" spans="2:5" x14ac:dyDescent="0.2">
      <c r="B1460" s="25" t="s">
        <v>2557</v>
      </c>
      <c r="C1460" s="25">
        <v>540743</v>
      </c>
      <c r="D1460" s="25" t="s">
        <v>2558</v>
      </c>
      <c r="E1460" s="25" t="s">
        <v>581</v>
      </c>
    </row>
    <row r="1461" spans="2:5" x14ac:dyDescent="0.2">
      <c r="B1461" s="25" t="s">
        <v>2559</v>
      </c>
      <c r="C1461" s="25">
        <v>532424</v>
      </c>
      <c r="D1461" s="25" t="s">
        <v>2560</v>
      </c>
      <c r="E1461" s="25" t="s">
        <v>565</v>
      </c>
    </row>
    <row r="1462" spans="2:5" x14ac:dyDescent="0.2">
      <c r="B1462" s="25" t="s">
        <v>2561</v>
      </c>
      <c r="C1462" s="25">
        <v>500164</v>
      </c>
      <c r="D1462" s="25" t="s">
        <v>2562</v>
      </c>
      <c r="E1462" s="25" t="s">
        <v>431</v>
      </c>
    </row>
    <row r="1463" spans="2:5" x14ac:dyDescent="0.2">
      <c r="B1463" s="25" t="s">
        <v>2563</v>
      </c>
      <c r="C1463" s="25">
        <v>533150</v>
      </c>
      <c r="D1463" s="25" t="s">
        <v>2564</v>
      </c>
      <c r="E1463" s="25" t="s">
        <v>469</v>
      </c>
    </row>
    <row r="1464" spans="2:5" x14ac:dyDescent="0.2">
      <c r="B1464" s="25" t="s">
        <v>2565</v>
      </c>
      <c r="C1464" s="25">
        <v>538787</v>
      </c>
      <c r="D1464" s="25" t="s">
        <v>383</v>
      </c>
      <c r="E1464" s="25" t="s">
        <v>400</v>
      </c>
    </row>
    <row r="1465" spans="2:5" x14ac:dyDescent="0.2">
      <c r="B1465" s="25" t="s">
        <v>2566</v>
      </c>
      <c r="C1465" s="25">
        <v>533189</v>
      </c>
      <c r="D1465" s="25" t="s">
        <v>2567</v>
      </c>
      <c r="E1465" s="25" t="s">
        <v>497</v>
      </c>
    </row>
    <row r="1466" spans="2:5" x14ac:dyDescent="0.2">
      <c r="B1466" s="25" t="s">
        <v>2568</v>
      </c>
      <c r="C1466" s="25">
        <v>531600</v>
      </c>
      <c r="D1466" s="25" t="s">
        <v>383</v>
      </c>
      <c r="E1466" s="25" t="s">
        <v>366</v>
      </c>
    </row>
    <row r="1467" spans="2:5" x14ac:dyDescent="0.2">
      <c r="B1467" s="25" t="s">
        <v>2569</v>
      </c>
      <c r="C1467" s="25">
        <v>532957</v>
      </c>
      <c r="D1467" s="25" t="s">
        <v>383</v>
      </c>
      <c r="E1467" s="25" t="s">
        <v>398</v>
      </c>
    </row>
    <row r="1468" spans="2:5" x14ac:dyDescent="0.2">
      <c r="B1468" s="25" t="s">
        <v>2570</v>
      </c>
      <c r="C1468" s="25">
        <v>532630</v>
      </c>
      <c r="D1468" s="25" t="s">
        <v>2571</v>
      </c>
      <c r="E1468" s="25" t="s">
        <v>497</v>
      </c>
    </row>
    <row r="1469" spans="2:5" x14ac:dyDescent="0.2">
      <c r="B1469" s="25" t="s">
        <v>2572</v>
      </c>
      <c r="C1469" s="25">
        <v>539725</v>
      </c>
      <c r="D1469" s="25" t="s">
        <v>2573</v>
      </c>
      <c r="E1469" s="25" t="s">
        <v>632</v>
      </c>
    </row>
    <row r="1470" spans="2:5" x14ac:dyDescent="0.2">
      <c r="B1470" s="25" t="s">
        <v>2574</v>
      </c>
      <c r="C1470" s="25">
        <v>532980</v>
      </c>
      <c r="D1470" s="25" t="s">
        <v>2575</v>
      </c>
      <c r="E1470" s="25" t="s">
        <v>632</v>
      </c>
    </row>
    <row r="1471" spans="2:5" x14ac:dyDescent="0.2">
      <c r="B1471" s="25" t="s">
        <v>2576</v>
      </c>
      <c r="C1471" s="25">
        <v>780012</v>
      </c>
      <c r="D1471" s="25" t="s">
        <v>383</v>
      </c>
      <c r="E1471" s="25" t="s">
        <v>474</v>
      </c>
    </row>
    <row r="1472" spans="2:5" x14ac:dyDescent="0.2">
      <c r="B1472" s="25" t="s">
        <v>2577</v>
      </c>
      <c r="C1472" s="25">
        <v>538542</v>
      </c>
      <c r="D1472" s="25" t="s">
        <v>383</v>
      </c>
      <c r="E1472" s="25" t="s">
        <v>443</v>
      </c>
    </row>
    <row r="1473" spans="2:5" x14ac:dyDescent="0.2">
      <c r="B1473" s="25" t="s">
        <v>2578</v>
      </c>
      <c r="C1473" s="25">
        <v>538180</v>
      </c>
      <c r="D1473" s="25" t="s">
        <v>2579</v>
      </c>
      <c r="E1473" s="25" t="s">
        <v>403</v>
      </c>
    </row>
    <row r="1474" spans="2:5" x14ac:dyDescent="0.2">
      <c r="B1474" s="25" t="s">
        <v>2580</v>
      </c>
      <c r="C1474" s="25">
        <v>505576</v>
      </c>
      <c r="D1474" s="25" t="s">
        <v>383</v>
      </c>
      <c r="E1474" s="25" t="s">
        <v>400</v>
      </c>
    </row>
    <row r="1475" spans="2:5" x14ac:dyDescent="0.2">
      <c r="B1475" s="25" t="s">
        <v>2581</v>
      </c>
      <c r="C1475" s="25">
        <v>531928</v>
      </c>
      <c r="D1475" s="25" t="s">
        <v>383</v>
      </c>
      <c r="E1475" s="25" t="s">
        <v>660</v>
      </c>
    </row>
    <row r="1476" spans="2:5" x14ac:dyDescent="0.2">
      <c r="B1476" s="25" t="s">
        <v>2582</v>
      </c>
      <c r="C1476" s="25">
        <v>540062</v>
      </c>
      <c r="D1476" s="25" t="s">
        <v>383</v>
      </c>
      <c r="E1476" s="25" t="s">
        <v>488</v>
      </c>
    </row>
    <row r="1477" spans="2:5" x14ac:dyDescent="0.2">
      <c r="B1477" s="25" t="s">
        <v>2583</v>
      </c>
      <c r="C1477" s="25">
        <v>530579</v>
      </c>
      <c r="D1477" s="25" t="s">
        <v>383</v>
      </c>
      <c r="E1477" s="25" t="s">
        <v>400</v>
      </c>
    </row>
    <row r="1478" spans="2:5" x14ac:dyDescent="0.2">
      <c r="B1478" s="25" t="s">
        <v>2584</v>
      </c>
      <c r="C1478" s="25">
        <v>500151</v>
      </c>
      <c r="D1478" s="25" t="s">
        <v>2585</v>
      </c>
      <c r="E1478" s="25" t="s">
        <v>2553</v>
      </c>
    </row>
    <row r="1479" spans="2:5" x14ac:dyDescent="0.2">
      <c r="B1479" s="25" t="s">
        <v>2586</v>
      </c>
      <c r="C1479" s="25">
        <v>526729</v>
      </c>
      <c r="D1479" s="25" t="s">
        <v>2587</v>
      </c>
      <c r="E1479" s="25" t="s">
        <v>497</v>
      </c>
    </row>
    <row r="1480" spans="2:5" x14ac:dyDescent="0.2">
      <c r="B1480" s="25" t="s">
        <v>2588</v>
      </c>
      <c r="C1480" s="25" t="s">
        <v>383</v>
      </c>
      <c r="D1480" s="25" t="s">
        <v>2589</v>
      </c>
      <c r="E1480" s="25" t="s">
        <v>394</v>
      </c>
    </row>
    <row r="1481" spans="2:5" x14ac:dyDescent="0.2">
      <c r="B1481" s="25" t="s">
        <v>2590</v>
      </c>
      <c r="C1481" s="25">
        <v>531439</v>
      </c>
      <c r="D1481" s="25" t="s">
        <v>2591</v>
      </c>
      <c r="E1481" s="25" t="s">
        <v>369</v>
      </c>
    </row>
    <row r="1482" spans="2:5" x14ac:dyDescent="0.2">
      <c r="B1482" s="25" t="s">
        <v>2592</v>
      </c>
      <c r="C1482" s="25">
        <v>531360</v>
      </c>
      <c r="D1482" s="25" t="s">
        <v>383</v>
      </c>
      <c r="E1482" s="25" t="s">
        <v>804</v>
      </c>
    </row>
    <row r="1483" spans="2:5" x14ac:dyDescent="0.2">
      <c r="B1483" s="25" t="s">
        <v>2593</v>
      </c>
      <c r="C1483" s="25">
        <v>513309</v>
      </c>
      <c r="D1483" s="25" t="s">
        <v>383</v>
      </c>
      <c r="E1483" s="25" t="s">
        <v>688</v>
      </c>
    </row>
    <row r="1484" spans="2:5" x14ac:dyDescent="0.2">
      <c r="B1484" s="25" t="s">
        <v>2594</v>
      </c>
      <c r="C1484" s="25">
        <v>523676</v>
      </c>
      <c r="D1484" s="25" t="s">
        <v>383</v>
      </c>
      <c r="E1484" s="25" t="s">
        <v>497</v>
      </c>
    </row>
    <row r="1485" spans="2:5" x14ac:dyDescent="0.2">
      <c r="B1485" s="25" t="s">
        <v>2595</v>
      </c>
      <c r="C1485" s="25">
        <v>530655</v>
      </c>
      <c r="D1485" s="25" t="s">
        <v>2596</v>
      </c>
      <c r="E1485" s="25" t="s">
        <v>706</v>
      </c>
    </row>
    <row r="1486" spans="2:5" x14ac:dyDescent="0.2">
      <c r="B1486" s="25" t="s">
        <v>2597</v>
      </c>
      <c r="C1486" s="25">
        <v>530655</v>
      </c>
      <c r="D1486" s="25" t="s">
        <v>2596</v>
      </c>
      <c r="E1486" s="25" t="s">
        <v>706</v>
      </c>
    </row>
    <row r="1487" spans="2:5" x14ac:dyDescent="0.2">
      <c r="B1487" s="25" t="s">
        <v>2598</v>
      </c>
      <c r="C1487" s="25">
        <v>500166</v>
      </c>
      <c r="D1487" s="25" t="s">
        <v>383</v>
      </c>
      <c r="E1487" s="25" t="s">
        <v>790</v>
      </c>
    </row>
    <row r="1488" spans="2:5" x14ac:dyDescent="0.2">
      <c r="B1488" s="25" t="s">
        <v>2599</v>
      </c>
      <c r="C1488" s="25">
        <v>500168</v>
      </c>
      <c r="D1488" s="25" t="s">
        <v>383</v>
      </c>
      <c r="E1488" s="25" t="s">
        <v>863</v>
      </c>
    </row>
    <row r="1489" spans="2:5" x14ac:dyDescent="0.2">
      <c r="B1489" s="25" t="s">
        <v>2600</v>
      </c>
      <c r="C1489" s="25">
        <v>500168</v>
      </c>
      <c r="D1489" s="25" t="s">
        <v>383</v>
      </c>
      <c r="E1489" s="25" t="s">
        <v>863</v>
      </c>
    </row>
    <row r="1490" spans="2:5" x14ac:dyDescent="0.2">
      <c r="B1490" s="25" t="s">
        <v>2601</v>
      </c>
      <c r="C1490" s="25">
        <v>531913</v>
      </c>
      <c r="D1490" s="25" t="s">
        <v>383</v>
      </c>
      <c r="E1490" s="25" t="s">
        <v>706</v>
      </c>
    </row>
    <row r="1491" spans="2:5" x14ac:dyDescent="0.2">
      <c r="B1491" s="25" t="s">
        <v>2602</v>
      </c>
      <c r="C1491" s="25">
        <v>526717</v>
      </c>
      <c r="D1491" s="25" t="s">
        <v>383</v>
      </c>
      <c r="E1491" s="25" t="s">
        <v>578</v>
      </c>
    </row>
    <row r="1492" spans="2:5" x14ac:dyDescent="0.2">
      <c r="B1492" s="25" t="s">
        <v>2603</v>
      </c>
      <c r="C1492" s="25">
        <v>531608</v>
      </c>
      <c r="D1492" s="25" t="s">
        <v>383</v>
      </c>
      <c r="E1492" s="25" t="s">
        <v>1429</v>
      </c>
    </row>
    <row r="1493" spans="2:5" x14ac:dyDescent="0.2">
      <c r="B1493" s="25" t="s">
        <v>2604</v>
      </c>
      <c r="C1493" s="25">
        <v>531111</v>
      </c>
      <c r="D1493" s="25" t="s">
        <v>383</v>
      </c>
      <c r="E1493" s="25" t="s">
        <v>1429</v>
      </c>
    </row>
    <row r="1494" spans="2:5" x14ac:dyDescent="0.2">
      <c r="B1494" s="25" t="s">
        <v>2605</v>
      </c>
      <c r="C1494" s="25">
        <v>531111</v>
      </c>
      <c r="D1494" s="25" t="s">
        <v>383</v>
      </c>
      <c r="E1494" s="25" t="s">
        <v>1429</v>
      </c>
    </row>
    <row r="1495" spans="2:5" x14ac:dyDescent="0.2">
      <c r="B1495" s="25" t="s">
        <v>2606</v>
      </c>
      <c r="C1495" s="25">
        <v>509148</v>
      </c>
      <c r="D1495" s="25" t="s">
        <v>383</v>
      </c>
      <c r="E1495" s="25" t="s">
        <v>863</v>
      </c>
    </row>
    <row r="1496" spans="2:5" x14ac:dyDescent="0.2">
      <c r="B1496" s="25" t="s">
        <v>2607</v>
      </c>
      <c r="C1496" s="25">
        <v>530709</v>
      </c>
      <c r="D1496" s="25" t="s">
        <v>383</v>
      </c>
      <c r="E1496" s="25" t="s">
        <v>400</v>
      </c>
    </row>
    <row r="1497" spans="2:5" x14ac:dyDescent="0.2">
      <c r="B1497" s="25" t="s">
        <v>2608</v>
      </c>
      <c r="C1497" s="25">
        <v>530663</v>
      </c>
      <c r="D1497" s="25" t="s">
        <v>383</v>
      </c>
      <c r="E1497" s="25" t="s">
        <v>366</v>
      </c>
    </row>
    <row r="1498" spans="2:5" x14ac:dyDescent="0.2">
      <c r="B1498" s="25" t="s">
        <v>2609</v>
      </c>
      <c r="C1498" s="25">
        <v>532543</v>
      </c>
      <c r="D1498" s="25" t="s">
        <v>2610</v>
      </c>
      <c r="E1498" s="25" t="s">
        <v>593</v>
      </c>
    </row>
    <row r="1499" spans="2:5" x14ac:dyDescent="0.2">
      <c r="B1499" s="25" t="s">
        <v>2611</v>
      </c>
      <c r="C1499" s="25">
        <v>533761</v>
      </c>
      <c r="D1499" s="25" t="s">
        <v>2612</v>
      </c>
      <c r="E1499" s="25" t="s">
        <v>781</v>
      </c>
    </row>
    <row r="1500" spans="2:5" x14ac:dyDescent="0.2">
      <c r="B1500" s="25" t="s">
        <v>2613</v>
      </c>
      <c r="C1500" s="25">
        <v>780002</v>
      </c>
      <c r="D1500" s="25" t="s">
        <v>383</v>
      </c>
      <c r="E1500" s="25" t="s">
        <v>474</v>
      </c>
    </row>
    <row r="1501" spans="2:5" x14ac:dyDescent="0.2">
      <c r="B1501" s="25" t="s">
        <v>2614</v>
      </c>
      <c r="C1501" s="25">
        <v>590126</v>
      </c>
      <c r="D1501" s="25" t="s">
        <v>383</v>
      </c>
      <c r="E1501" s="25" t="s">
        <v>1986</v>
      </c>
    </row>
    <row r="1502" spans="2:5" x14ac:dyDescent="0.2">
      <c r="B1502" s="25" t="s">
        <v>2615</v>
      </c>
      <c r="C1502" s="25">
        <v>539235</v>
      </c>
      <c r="D1502" s="25" t="s">
        <v>383</v>
      </c>
      <c r="E1502" s="25" t="s">
        <v>790</v>
      </c>
    </row>
    <row r="1503" spans="2:5" x14ac:dyDescent="0.2">
      <c r="B1503" s="25" t="s">
        <v>2616</v>
      </c>
      <c r="C1503" s="25">
        <v>532482</v>
      </c>
      <c r="D1503" s="25" t="s">
        <v>2617</v>
      </c>
      <c r="E1503" s="25" t="s">
        <v>421</v>
      </c>
    </row>
    <row r="1504" spans="2:5" x14ac:dyDescent="0.2">
      <c r="B1504" s="25" t="s">
        <v>2618</v>
      </c>
      <c r="C1504" s="25">
        <v>532482</v>
      </c>
      <c r="D1504" s="25" t="s">
        <v>2617</v>
      </c>
      <c r="E1504" s="25" t="s">
        <v>421</v>
      </c>
    </row>
    <row r="1505" spans="2:5" x14ac:dyDescent="0.2">
      <c r="B1505" s="25" t="s">
        <v>2619</v>
      </c>
      <c r="C1505" s="25">
        <v>509488</v>
      </c>
      <c r="D1505" s="25" t="s">
        <v>2620</v>
      </c>
      <c r="E1505" s="25" t="s">
        <v>568</v>
      </c>
    </row>
    <row r="1506" spans="2:5" x14ac:dyDescent="0.2">
      <c r="B1506" s="25" t="s">
        <v>2621</v>
      </c>
      <c r="C1506" s="25">
        <v>509488</v>
      </c>
      <c r="D1506" s="25" t="s">
        <v>2620</v>
      </c>
      <c r="E1506" s="25" t="s">
        <v>568</v>
      </c>
    </row>
    <row r="1507" spans="2:5" x14ac:dyDescent="0.2">
      <c r="B1507" s="25" t="s">
        <v>2622</v>
      </c>
      <c r="C1507" s="25">
        <v>500300</v>
      </c>
      <c r="D1507" s="25" t="s">
        <v>2623</v>
      </c>
      <c r="E1507" s="25" t="s">
        <v>396</v>
      </c>
    </row>
    <row r="1508" spans="2:5" x14ac:dyDescent="0.2">
      <c r="B1508" s="25" t="s">
        <v>2624</v>
      </c>
      <c r="C1508" s="25">
        <v>526751</v>
      </c>
      <c r="D1508" s="25" t="s">
        <v>383</v>
      </c>
      <c r="E1508" s="25" t="s">
        <v>377</v>
      </c>
    </row>
    <row r="1509" spans="2:5" x14ac:dyDescent="0.2">
      <c r="B1509" s="25" t="s">
        <v>2625</v>
      </c>
      <c r="C1509" s="25">
        <v>505710</v>
      </c>
      <c r="D1509" s="25" t="s">
        <v>383</v>
      </c>
      <c r="E1509" s="25" t="s">
        <v>431</v>
      </c>
    </row>
    <row r="1510" spans="2:5" x14ac:dyDescent="0.2">
      <c r="B1510" s="25" t="s">
        <v>2626</v>
      </c>
      <c r="C1510" s="25">
        <v>505710</v>
      </c>
      <c r="D1510" s="25" t="s">
        <v>383</v>
      </c>
      <c r="E1510" s="25" t="s">
        <v>431</v>
      </c>
    </row>
    <row r="1511" spans="2:5" x14ac:dyDescent="0.2">
      <c r="B1511" s="25" t="s">
        <v>2627</v>
      </c>
      <c r="C1511" s="25">
        <v>509546</v>
      </c>
      <c r="D1511" s="25" t="s">
        <v>383</v>
      </c>
      <c r="E1511" s="25" t="s">
        <v>584</v>
      </c>
    </row>
    <row r="1512" spans="2:5" x14ac:dyDescent="0.2">
      <c r="B1512" s="25" t="s">
        <v>2628</v>
      </c>
      <c r="C1512" s="25">
        <v>533282</v>
      </c>
      <c r="D1512" s="25" t="s">
        <v>2629</v>
      </c>
      <c r="E1512" s="25" t="s">
        <v>2630</v>
      </c>
    </row>
    <row r="1513" spans="2:5" x14ac:dyDescent="0.2">
      <c r="B1513" s="25" t="s">
        <v>2631</v>
      </c>
      <c r="C1513" s="25">
        <v>533282</v>
      </c>
      <c r="D1513" s="25" t="s">
        <v>2629</v>
      </c>
      <c r="E1513" s="25" t="s">
        <v>2630</v>
      </c>
    </row>
    <row r="1514" spans="2:5" x14ac:dyDescent="0.2">
      <c r="B1514" s="25" t="s">
        <v>2632</v>
      </c>
      <c r="C1514" s="25">
        <v>532015</v>
      </c>
      <c r="D1514" s="25" t="s">
        <v>383</v>
      </c>
      <c r="E1514" s="25" t="s">
        <v>398</v>
      </c>
    </row>
    <row r="1515" spans="2:5" x14ac:dyDescent="0.2">
      <c r="B1515" s="25" t="s">
        <v>2633</v>
      </c>
      <c r="C1515" s="25">
        <v>532015</v>
      </c>
      <c r="D1515" s="25" t="s">
        <v>383</v>
      </c>
      <c r="E1515" s="25" t="s">
        <v>398</v>
      </c>
    </row>
    <row r="1516" spans="2:5" x14ac:dyDescent="0.2">
      <c r="B1516" s="25" t="s">
        <v>2634</v>
      </c>
      <c r="C1516" s="25">
        <v>501455</v>
      </c>
      <c r="D1516" s="25" t="s">
        <v>2635</v>
      </c>
      <c r="E1516" s="25" t="s">
        <v>391</v>
      </c>
    </row>
    <row r="1517" spans="2:5" x14ac:dyDescent="0.2">
      <c r="B1517" s="25" t="s">
        <v>2636</v>
      </c>
      <c r="C1517" s="25">
        <v>531737</v>
      </c>
      <c r="D1517" s="25" t="s">
        <v>383</v>
      </c>
      <c r="E1517" s="25" t="s">
        <v>804</v>
      </c>
    </row>
    <row r="1518" spans="2:5" x14ac:dyDescent="0.2">
      <c r="B1518" s="25" t="s">
        <v>2637</v>
      </c>
      <c r="C1518" s="25">
        <v>538979</v>
      </c>
      <c r="D1518" s="25" t="s">
        <v>2638</v>
      </c>
      <c r="E1518" s="25" t="s">
        <v>660</v>
      </c>
    </row>
    <row r="1519" spans="2:5" x14ac:dyDescent="0.2">
      <c r="B1519" s="25" t="s">
        <v>2639</v>
      </c>
      <c r="C1519" s="25">
        <v>526797</v>
      </c>
      <c r="D1519" s="25" t="s">
        <v>2640</v>
      </c>
      <c r="E1519" s="25" t="s">
        <v>878</v>
      </c>
    </row>
    <row r="1520" spans="2:5" x14ac:dyDescent="0.2">
      <c r="B1520" s="25" t="s">
        <v>2641</v>
      </c>
      <c r="C1520" s="25" t="s">
        <v>383</v>
      </c>
      <c r="D1520" s="25" t="s">
        <v>2642</v>
      </c>
      <c r="E1520" s="25" t="s">
        <v>394</v>
      </c>
    </row>
    <row r="1521" spans="2:5" x14ac:dyDescent="0.2">
      <c r="B1521" s="25" t="s">
        <v>2643</v>
      </c>
      <c r="C1521" s="25">
        <v>508918</v>
      </c>
      <c r="D1521" s="25" t="s">
        <v>383</v>
      </c>
      <c r="E1521" s="25" t="s">
        <v>488</v>
      </c>
    </row>
    <row r="1522" spans="2:5" x14ac:dyDescent="0.2">
      <c r="B1522" s="25" t="s">
        <v>2644</v>
      </c>
      <c r="C1522" s="25">
        <v>506076</v>
      </c>
      <c r="D1522" s="25" t="s">
        <v>2645</v>
      </c>
      <c r="E1522" s="25" t="s">
        <v>1303</v>
      </c>
    </row>
    <row r="1523" spans="2:5" x14ac:dyDescent="0.2">
      <c r="B1523" s="25" t="s">
        <v>2646</v>
      </c>
      <c r="C1523" s="25">
        <v>531449</v>
      </c>
      <c r="D1523" s="25" t="s">
        <v>383</v>
      </c>
      <c r="E1523" s="25" t="s">
        <v>581</v>
      </c>
    </row>
    <row r="1524" spans="2:5" x14ac:dyDescent="0.2">
      <c r="B1524" s="25" t="s">
        <v>2647</v>
      </c>
      <c r="C1524" s="25">
        <v>501314</v>
      </c>
      <c r="D1524" s="25" t="s">
        <v>383</v>
      </c>
      <c r="E1524" s="25" t="s">
        <v>405</v>
      </c>
    </row>
    <row r="1525" spans="2:5" x14ac:dyDescent="0.2">
      <c r="B1525" s="25" t="s">
        <v>2648</v>
      </c>
      <c r="C1525" s="25">
        <v>539522</v>
      </c>
      <c r="D1525" s="25" t="s">
        <v>383</v>
      </c>
      <c r="E1525" s="25" t="s">
        <v>829</v>
      </c>
    </row>
    <row r="1526" spans="2:5" x14ac:dyDescent="0.2">
      <c r="B1526" s="25" t="s">
        <v>2649</v>
      </c>
      <c r="C1526" s="25">
        <v>539522</v>
      </c>
      <c r="D1526" s="25" t="s">
        <v>383</v>
      </c>
      <c r="E1526" s="25" t="s">
        <v>829</v>
      </c>
    </row>
    <row r="1527" spans="2:5" x14ac:dyDescent="0.2">
      <c r="B1527" s="25" t="s">
        <v>2650</v>
      </c>
      <c r="C1527" s="25">
        <v>509152</v>
      </c>
      <c r="D1527" s="25" t="s">
        <v>2651</v>
      </c>
      <c r="E1527" s="25" t="s">
        <v>863</v>
      </c>
    </row>
    <row r="1528" spans="2:5" x14ac:dyDescent="0.2">
      <c r="B1528" s="25" t="s">
        <v>2652</v>
      </c>
      <c r="C1528" s="25">
        <v>511288</v>
      </c>
      <c r="D1528" s="25" t="s">
        <v>2653</v>
      </c>
      <c r="E1528" s="25" t="s">
        <v>441</v>
      </c>
    </row>
    <row r="1529" spans="2:5" x14ac:dyDescent="0.2">
      <c r="B1529" s="25" t="s">
        <v>2654</v>
      </c>
      <c r="C1529" s="25">
        <v>511543</v>
      </c>
      <c r="D1529" s="25" t="s">
        <v>383</v>
      </c>
      <c r="E1529" s="25" t="s">
        <v>400</v>
      </c>
    </row>
    <row r="1530" spans="2:5" x14ac:dyDescent="0.2">
      <c r="B1530" s="25" t="s">
        <v>2655</v>
      </c>
      <c r="C1530" s="25">
        <v>530605</v>
      </c>
      <c r="D1530" s="25" t="s">
        <v>383</v>
      </c>
      <c r="E1530" s="25" t="s">
        <v>398</v>
      </c>
    </row>
    <row r="1531" spans="2:5" x14ac:dyDescent="0.2">
      <c r="B1531" s="25" t="s">
        <v>2656</v>
      </c>
      <c r="C1531" s="25">
        <v>530469</v>
      </c>
      <c r="D1531" s="25" t="s">
        <v>383</v>
      </c>
      <c r="E1531" s="25" t="s">
        <v>400</v>
      </c>
    </row>
    <row r="1532" spans="2:5" x14ac:dyDescent="0.2">
      <c r="B1532" s="25" t="s">
        <v>2657</v>
      </c>
      <c r="C1532" s="25">
        <v>532951</v>
      </c>
      <c r="D1532" s="25" t="s">
        <v>2658</v>
      </c>
      <c r="E1532" s="25" t="s">
        <v>369</v>
      </c>
    </row>
    <row r="1533" spans="2:5" x14ac:dyDescent="0.2">
      <c r="B1533" s="25" t="s">
        <v>2659</v>
      </c>
      <c r="C1533" s="25">
        <v>532139</v>
      </c>
      <c r="D1533" s="25" t="s">
        <v>383</v>
      </c>
      <c r="E1533" s="25" t="s">
        <v>713</v>
      </c>
    </row>
    <row r="1534" spans="2:5" x14ac:dyDescent="0.2">
      <c r="B1534" s="25" t="s">
        <v>2660</v>
      </c>
      <c r="C1534" s="25">
        <v>532775</v>
      </c>
      <c r="D1534" s="25" t="s">
        <v>2661</v>
      </c>
      <c r="E1534" s="25" t="s">
        <v>529</v>
      </c>
    </row>
    <row r="1535" spans="2:5" x14ac:dyDescent="0.2">
      <c r="B1535" s="25" t="s">
        <v>2662</v>
      </c>
      <c r="C1535" s="25">
        <v>500160</v>
      </c>
      <c r="D1535" s="25" t="s">
        <v>2663</v>
      </c>
      <c r="E1535" s="25" t="s">
        <v>1330</v>
      </c>
    </row>
    <row r="1536" spans="2:5" x14ac:dyDescent="0.2">
      <c r="B1536" s="25" t="s">
        <v>2664</v>
      </c>
      <c r="C1536" s="25">
        <v>500170</v>
      </c>
      <c r="D1536" s="25" t="s">
        <v>2665</v>
      </c>
      <c r="E1536" s="25" t="s">
        <v>398</v>
      </c>
    </row>
    <row r="1537" spans="2:5" x14ac:dyDescent="0.2">
      <c r="B1537" s="25" t="s">
        <v>2666</v>
      </c>
      <c r="C1537" s="25">
        <v>532744</v>
      </c>
      <c r="D1537" s="25" t="s">
        <v>2667</v>
      </c>
      <c r="E1537" s="25" t="s">
        <v>398</v>
      </c>
    </row>
    <row r="1538" spans="2:5" x14ac:dyDescent="0.2">
      <c r="B1538" s="25" t="s">
        <v>2668</v>
      </c>
      <c r="C1538" s="25">
        <v>540602</v>
      </c>
      <c r="D1538" s="25" t="s">
        <v>2669</v>
      </c>
      <c r="E1538" s="25" t="s">
        <v>1330</v>
      </c>
    </row>
    <row r="1539" spans="2:5" x14ac:dyDescent="0.2">
      <c r="B1539" s="25" t="s">
        <v>2670</v>
      </c>
      <c r="C1539" s="25">
        <v>539479</v>
      </c>
      <c r="D1539" s="25" t="s">
        <v>383</v>
      </c>
      <c r="E1539" s="25" t="s">
        <v>391</v>
      </c>
    </row>
    <row r="1540" spans="2:5" x14ac:dyDescent="0.2">
      <c r="B1540" s="25" t="s">
        <v>2671</v>
      </c>
      <c r="C1540" s="25">
        <v>509079</v>
      </c>
      <c r="D1540" s="25" t="s">
        <v>2672</v>
      </c>
      <c r="E1540" s="25" t="s">
        <v>421</v>
      </c>
    </row>
    <row r="1541" spans="2:5" x14ac:dyDescent="0.2">
      <c r="B1541" s="25" t="s">
        <v>2673</v>
      </c>
      <c r="C1541" s="25">
        <v>530001</v>
      </c>
      <c r="D1541" s="25" t="s">
        <v>2674</v>
      </c>
      <c r="E1541" s="25" t="s">
        <v>431</v>
      </c>
    </row>
    <row r="1542" spans="2:5" x14ac:dyDescent="0.2">
      <c r="B1542" s="25" t="s">
        <v>2675</v>
      </c>
      <c r="C1542" s="25">
        <v>524226</v>
      </c>
      <c r="D1542" s="25" t="s">
        <v>2676</v>
      </c>
      <c r="E1542" s="25" t="s">
        <v>581</v>
      </c>
    </row>
    <row r="1543" spans="2:5" x14ac:dyDescent="0.2">
      <c r="B1543" s="25" t="s">
        <v>2677</v>
      </c>
      <c r="C1543" s="25">
        <v>522217</v>
      </c>
      <c r="D1543" s="25" t="s">
        <v>2678</v>
      </c>
      <c r="E1543" s="25" t="s">
        <v>461</v>
      </c>
    </row>
    <row r="1544" spans="2:5" x14ac:dyDescent="0.2">
      <c r="B1544" s="25" t="s">
        <v>2679</v>
      </c>
      <c r="C1544" s="25">
        <v>523768</v>
      </c>
      <c r="D1544" s="25" t="s">
        <v>383</v>
      </c>
      <c r="E1544" s="25" t="s">
        <v>911</v>
      </c>
    </row>
    <row r="1545" spans="2:5" x14ac:dyDescent="0.2">
      <c r="B1545" s="25" t="s">
        <v>2680</v>
      </c>
      <c r="C1545" s="25">
        <v>513507</v>
      </c>
      <c r="D1545" s="25" t="s">
        <v>383</v>
      </c>
      <c r="E1545" s="25" t="s">
        <v>706</v>
      </c>
    </row>
    <row r="1546" spans="2:5" x14ac:dyDescent="0.2">
      <c r="B1546" s="25" t="s">
        <v>2681</v>
      </c>
      <c r="C1546" s="25">
        <v>514386</v>
      </c>
      <c r="D1546" s="25" t="s">
        <v>383</v>
      </c>
      <c r="E1546" s="25" t="s">
        <v>398</v>
      </c>
    </row>
    <row r="1547" spans="2:5" x14ac:dyDescent="0.2">
      <c r="B1547" s="25" t="s">
        <v>2682</v>
      </c>
      <c r="C1547" s="25">
        <v>526965</v>
      </c>
      <c r="D1547" s="25" t="s">
        <v>383</v>
      </c>
      <c r="E1547" s="25" t="s">
        <v>578</v>
      </c>
    </row>
    <row r="1548" spans="2:5" x14ac:dyDescent="0.2">
      <c r="B1548" s="25" t="s">
        <v>2683</v>
      </c>
      <c r="C1548" s="25">
        <v>511441</v>
      </c>
      <c r="D1548" s="25" t="s">
        <v>383</v>
      </c>
      <c r="E1548" s="25" t="s">
        <v>366</v>
      </c>
    </row>
    <row r="1549" spans="2:5" x14ac:dyDescent="0.2">
      <c r="B1549" s="25" t="s">
        <v>2684</v>
      </c>
      <c r="C1549" s="25">
        <v>500173</v>
      </c>
      <c r="D1549" s="25" t="s">
        <v>2685</v>
      </c>
      <c r="E1549" s="25" t="s">
        <v>1419</v>
      </c>
    </row>
    <row r="1550" spans="2:5" x14ac:dyDescent="0.2">
      <c r="B1550" s="25" t="s">
        <v>2686</v>
      </c>
      <c r="C1550" s="25">
        <v>531410</v>
      </c>
      <c r="D1550" s="25" t="s">
        <v>383</v>
      </c>
      <c r="E1550" s="25" t="s">
        <v>688</v>
      </c>
    </row>
    <row r="1551" spans="2:5" x14ac:dyDescent="0.2">
      <c r="B1551" s="25" t="s">
        <v>2687</v>
      </c>
      <c r="C1551" s="25">
        <v>539336</v>
      </c>
      <c r="D1551" s="25" t="s">
        <v>2688</v>
      </c>
      <c r="E1551" s="25" t="s">
        <v>514</v>
      </c>
    </row>
    <row r="1552" spans="2:5" x14ac:dyDescent="0.2">
      <c r="B1552" s="25" t="s">
        <v>2689</v>
      </c>
      <c r="C1552" s="25">
        <v>507960</v>
      </c>
      <c r="D1552" s="25" t="s">
        <v>383</v>
      </c>
      <c r="E1552" s="25" t="s">
        <v>584</v>
      </c>
    </row>
    <row r="1553" spans="2:5" x14ac:dyDescent="0.2">
      <c r="B1553" s="25" t="s">
        <v>2690</v>
      </c>
      <c r="C1553" s="25">
        <v>540938</v>
      </c>
      <c r="D1553" s="25" t="s">
        <v>383</v>
      </c>
      <c r="E1553" s="25" t="s">
        <v>398</v>
      </c>
    </row>
    <row r="1554" spans="2:5" x14ac:dyDescent="0.2">
      <c r="B1554" s="25" t="s">
        <v>2691</v>
      </c>
      <c r="C1554" s="25">
        <v>517300</v>
      </c>
      <c r="D1554" s="25" t="s">
        <v>2692</v>
      </c>
      <c r="E1554" s="25" t="s">
        <v>522</v>
      </c>
    </row>
    <row r="1555" spans="2:5" x14ac:dyDescent="0.2">
      <c r="B1555" s="25" t="s">
        <v>2693</v>
      </c>
      <c r="C1555" s="25">
        <v>517372</v>
      </c>
      <c r="D1555" s="25" t="s">
        <v>383</v>
      </c>
      <c r="E1555" s="25" t="s">
        <v>1303</v>
      </c>
    </row>
    <row r="1556" spans="2:5" x14ac:dyDescent="0.2">
      <c r="B1556" s="25" t="s">
        <v>2694</v>
      </c>
      <c r="C1556" s="25">
        <v>531341</v>
      </c>
      <c r="D1556" s="25" t="s">
        <v>383</v>
      </c>
      <c r="E1556" s="25" t="s">
        <v>400</v>
      </c>
    </row>
    <row r="1557" spans="2:5" x14ac:dyDescent="0.2">
      <c r="B1557" s="25" t="s">
        <v>2695</v>
      </c>
      <c r="C1557" s="25">
        <v>500174</v>
      </c>
      <c r="D1557" s="25" t="s">
        <v>2696</v>
      </c>
      <c r="E1557" s="25" t="s">
        <v>400</v>
      </c>
    </row>
    <row r="1558" spans="2:5" x14ac:dyDescent="0.2">
      <c r="B1558" s="25" t="s">
        <v>2697</v>
      </c>
      <c r="C1558" s="25">
        <v>524754</v>
      </c>
      <c r="D1558" s="25" t="s">
        <v>383</v>
      </c>
      <c r="E1558" s="25" t="s">
        <v>1348</v>
      </c>
    </row>
    <row r="1559" spans="2:5" x14ac:dyDescent="0.2">
      <c r="B1559" s="25" t="s">
        <v>2698</v>
      </c>
      <c r="C1559" s="25">
        <v>531881</v>
      </c>
      <c r="D1559" s="25" t="s">
        <v>383</v>
      </c>
      <c r="E1559" s="25" t="s">
        <v>405</v>
      </c>
    </row>
    <row r="1560" spans="2:5" x14ac:dyDescent="0.2">
      <c r="B1560" s="25" t="s">
        <v>2699</v>
      </c>
      <c r="C1560" s="25">
        <v>532181</v>
      </c>
      <c r="D1560" s="25" t="s">
        <v>2700</v>
      </c>
      <c r="E1560" s="25" t="s">
        <v>1061</v>
      </c>
    </row>
    <row r="1561" spans="2:5" x14ac:dyDescent="0.2">
      <c r="B1561" s="25" t="s">
        <v>2701</v>
      </c>
      <c r="C1561" s="25">
        <v>500670</v>
      </c>
      <c r="D1561" s="25" t="s">
        <v>2702</v>
      </c>
      <c r="E1561" s="25" t="s">
        <v>891</v>
      </c>
    </row>
    <row r="1562" spans="2:5" x14ac:dyDescent="0.2">
      <c r="B1562" s="25" t="s">
        <v>2703</v>
      </c>
      <c r="C1562" s="25">
        <v>513536</v>
      </c>
      <c r="D1562" s="25" t="s">
        <v>383</v>
      </c>
      <c r="E1562" s="25" t="s">
        <v>446</v>
      </c>
    </row>
    <row r="1563" spans="2:5" x14ac:dyDescent="0.2">
      <c r="B1563" s="25" t="s">
        <v>2704</v>
      </c>
      <c r="C1563" s="25">
        <v>506858</v>
      </c>
      <c r="D1563" s="25" t="s">
        <v>383</v>
      </c>
      <c r="E1563" s="25" t="s">
        <v>760</v>
      </c>
    </row>
    <row r="1564" spans="2:5" x14ac:dyDescent="0.2">
      <c r="B1564" s="25" t="s">
        <v>2705</v>
      </c>
      <c r="C1564" s="25">
        <v>533248</v>
      </c>
      <c r="D1564" s="25" t="s">
        <v>2706</v>
      </c>
      <c r="E1564" s="25" t="s">
        <v>519</v>
      </c>
    </row>
    <row r="1565" spans="2:5" x14ac:dyDescent="0.2">
      <c r="B1565" s="25" t="s">
        <v>2707</v>
      </c>
      <c r="C1565" s="25">
        <v>517288</v>
      </c>
      <c r="D1565" s="25" t="s">
        <v>383</v>
      </c>
      <c r="E1565" s="25" t="s">
        <v>681</v>
      </c>
    </row>
    <row r="1566" spans="2:5" x14ac:dyDescent="0.2">
      <c r="B1566" s="25" t="s">
        <v>2708</v>
      </c>
      <c r="C1566" s="25">
        <v>523836</v>
      </c>
      <c r="D1566" s="25" t="s">
        <v>2709</v>
      </c>
      <c r="E1566" s="25" t="s">
        <v>578</v>
      </c>
    </row>
    <row r="1567" spans="2:5" x14ac:dyDescent="0.2">
      <c r="B1567" s="25" t="s">
        <v>2710</v>
      </c>
      <c r="C1567" s="25">
        <v>518029</v>
      </c>
      <c r="D1567" s="25" t="s">
        <v>2711</v>
      </c>
      <c r="E1567" s="25" t="s">
        <v>396</v>
      </c>
    </row>
    <row r="1568" spans="2:5" x14ac:dyDescent="0.2">
      <c r="B1568" s="25" t="s">
        <v>2712</v>
      </c>
      <c r="C1568" s="25">
        <v>500690</v>
      </c>
      <c r="D1568" s="25" t="s">
        <v>2713</v>
      </c>
      <c r="E1568" s="25" t="s">
        <v>891</v>
      </c>
    </row>
    <row r="1569" spans="2:5" x14ac:dyDescent="0.2">
      <c r="B1569" s="25" t="s">
        <v>2714</v>
      </c>
      <c r="C1569" s="25">
        <v>532160</v>
      </c>
      <c r="D1569" s="25" t="s">
        <v>383</v>
      </c>
      <c r="E1569" s="25" t="s">
        <v>2715</v>
      </c>
    </row>
    <row r="1570" spans="2:5" x14ac:dyDescent="0.2">
      <c r="B1570" s="25" t="s">
        <v>2716</v>
      </c>
      <c r="C1570" s="25">
        <v>532702</v>
      </c>
      <c r="D1570" s="25" t="s">
        <v>2717</v>
      </c>
      <c r="E1570" s="25" t="s">
        <v>408</v>
      </c>
    </row>
    <row r="1571" spans="2:5" x14ac:dyDescent="0.2">
      <c r="B1571" s="25" t="s">
        <v>2718</v>
      </c>
      <c r="C1571" s="25">
        <v>524314</v>
      </c>
      <c r="D1571" s="25" t="s">
        <v>383</v>
      </c>
      <c r="E1571" s="25" t="s">
        <v>421</v>
      </c>
    </row>
    <row r="1572" spans="2:5" x14ac:dyDescent="0.2">
      <c r="B1572" s="25" t="s">
        <v>2719</v>
      </c>
      <c r="C1572" s="25">
        <v>506879</v>
      </c>
      <c r="D1572" s="25" t="s">
        <v>383</v>
      </c>
      <c r="E1572" s="25" t="s">
        <v>421</v>
      </c>
    </row>
    <row r="1573" spans="2:5" x14ac:dyDescent="0.2">
      <c r="B1573" s="25" t="s">
        <v>2720</v>
      </c>
      <c r="C1573" s="25">
        <v>513337</v>
      </c>
      <c r="D1573" s="25" t="s">
        <v>383</v>
      </c>
      <c r="E1573" s="25" t="s">
        <v>503</v>
      </c>
    </row>
    <row r="1574" spans="2:5" x14ac:dyDescent="0.2">
      <c r="B1574" s="25" t="s">
        <v>2721</v>
      </c>
      <c r="C1574" s="25">
        <v>506640</v>
      </c>
      <c r="D1574" s="25" t="s">
        <v>383</v>
      </c>
      <c r="E1574" s="25" t="s">
        <v>431</v>
      </c>
    </row>
    <row r="1575" spans="2:5" x14ac:dyDescent="0.2">
      <c r="B1575" s="25" t="s">
        <v>2722</v>
      </c>
      <c r="C1575" s="25">
        <v>506640</v>
      </c>
      <c r="D1575" s="25" t="s">
        <v>383</v>
      </c>
      <c r="E1575" s="25" t="s">
        <v>431</v>
      </c>
    </row>
    <row r="1576" spans="2:5" x14ac:dyDescent="0.2">
      <c r="B1576" s="25" t="s">
        <v>2723</v>
      </c>
      <c r="C1576" s="25">
        <v>538567</v>
      </c>
      <c r="D1576" s="25" t="s">
        <v>2724</v>
      </c>
      <c r="E1576" s="25" t="s">
        <v>593</v>
      </c>
    </row>
    <row r="1577" spans="2:5" x14ac:dyDescent="0.2">
      <c r="B1577" s="25" t="s">
        <v>2725</v>
      </c>
      <c r="C1577" s="25">
        <v>538567</v>
      </c>
      <c r="D1577" s="25" t="s">
        <v>2724</v>
      </c>
      <c r="E1577" s="25" t="s">
        <v>593</v>
      </c>
    </row>
    <row r="1578" spans="2:5" x14ac:dyDescent="0.2">
      <c r="B1578" s="25" t="s">
        <v>2726</v>
      </c>
      <c r="C1578" s="25">
        <v>532425</v>
      </c>
      <c r="D1578" s="25" t="s">
        <v>383</v>
      </c>
      <c r="E1578" s="25" t="s">
        <v>431</v>
      </c>
    </row>
    <row r="1579" spans="2:5" x14ac:dyDescent="0.2">
      <c r="B1579" s="25" t="s">
        <v>2727</v>
      </c>
      <c r="C1579" s="25">
        <v>532457</v>
      </c>
      <c r="D1579" s="25" t="s">
        <v>2728</v>
      </c>
      <c r="E1579" s="25" t="s">
        <v>431</v>
      </c>
    </row>
    <row r="1580" spans="2:5" x14ac:dyDescent="0.2">
      <c r="B1580" s="25" t="s">
        <v>2729</v>
      </c>
      <c r="C1580" s="25">
        <v>523277</v>
      </c>
      <c r="D1580" s="25" t="s">
        <v>383</v>
      </c>
      <c r="E1580" s="25" t="s">
        <v>386</v>
      </c>
    </row>
    <row r="1581" spans="2:5" x14ac:dyDescent="0.2">
      <c r="B1581" s="25" t="s">
        <v>2730</v>
      </c>
      <c r="C1581" s="25">
        <v>532708</v>
      </c>
      <c r="D1581" s="25" t="s">
        <v>2731</v>
      </c>
      <c r="E1581" s="25" t="s">
        <v>522</v>
      </c>
    </row>
    <row r="1582" spans="2:5" x14ac:dyDescent="0.2">
      <c r="B1582" s="25" t="s">
        <v>2732</v>
      </c>
      <c r="C1582" s="25">
        <v>530141</v>
      </c>
      <c r="D1582" s="25" t="s">
        <v>383</v>
      </c>
      <c r="E1582" s="25" t="s">
        <v>469</v>
      </c>
    </row>
    <row r="1583" spans="2:5" x14ac:dyDescent="0.2">
      <c r="B1583" s="25" t="s">
        <v>2733</v>
      </c>
      <c r="C1583" s="25">
        <v>533275</v>
      </c>
      <c r="D1583" s="25" t="s">
        <v>2734</v>
      </c>
      <c r="E1583" s="25" t="s">
        <v>415</v>
      </c>
    </row>
    <row r="1584" spans="2:5" x14ac:dyDescent="0.2">
      <c r="B1584" s="25" t="s">
        <v>2735</v>
      </c>
      <c r="C1584" s="25">
        <v>541019</v>
      </c>
      <c r="D1584" s="25" t="s">
        <v>2736</v>
      </c>
      <c r="E1584" s="25" t="s">
        <v>781</v>
      </c>
    </row>
    <row r="1585" spans="2:5" x14ac:dyDescent="0.2">
      <c r="B1585" s="25" t="s">
        <v>2737</v>
      </c>
      <c r="C1585" s="25">
        <v>539337</v>
      </c>
      <c r="D1585" s="25" t="s">
        <v>383</v>
      </c>
      <c r="E1585" s="25" t="s">
        <v>578</v>
      </c>
    </row>
    <row r="1586" spans="2:5" x14ac:dyDescent="0.2">
      <c r="B1586" s="25" t="s">
        <v>2738</v>
      </c>
      <c r="C1586" s="25">
        <v>502873</v>
      </c>
      <c r="D1586" s="25" t="s">
        <v>383</v>
      </c>
      <c r="E1586" s="25" t="s">
        <v>398</v>
      </c>
    </row>
    <row r="1587" spans="2:5" x14ac:dyDescent="0.2">
      <c r="B1587" s="25" t="s">
        <v>2739</v>
      </c>
      <c r="C1587" s="25">
        <v>532145</v>
      </c>
      <c r="D1587" s="25" t="s">
        <v>383</v>
      </c>
      <c r="E1587" s="25" t="s">
        <v>584</v>
      </c>
    </row>
    <row r="1588" spans="2:5" x14ac:dyDescent="0.2">
      <c r="B1588" s="25" t="s">
        <v>2740</v>
      </c>
      <c r="C1588" s="25">
        <v>532145</v>
      </c>
      <c r="D1588" s="25" t="s">
        <v>383</v>
      </c>
      <c r="E1588" s="25" t="s">
        <v>584</v>
      </c>
    </row>
    <row r="1589" spans="2:5" x14ac:dyDescent="0.2">
      <c r="B1589" s="25" t="s">
        <v>2741</v>
      </c>
      <c r="C1589" s="25">
        <v>539854</v>
      </c>
      <c r="D1589" s="25" t="s">
        <v>383</v>
      </c>
      <c r="E1589" s="25" t="s">
        <v>581</v>
      </c>
    </row>
    <row r="1590" spans="2:5" x14ac:dyDescent="0.2">
      <c r="B1590" s="25" t="s">
        <v>2742</v>
      </c>
      <c r="C1590" s="25">
        <v>515147</v>
      </c>
      <c r="D1590" s="25" t="s">
        <v>383</v>
      </c>
      <c r="E1590" s="25" t="s">
        <v>578</v>
      </c>
    </row>
    <row r="1591" spans="2:5" x14ac:dyDescent="0.2">
      <c r="B1591" s="25" t="s">
        <v>2743</v>
      </c>
      <c r="C1591" s="25">
        <v>509597</v>
      </c>
      <c r="D1591" s="25" t="s">
        <v>383</v>
      </c>
      <c r="E1591" s="25" t="s">
        <v>543</v>
      </c>
    </row>
    <row r="1592" spans="2:5" x14ac:dyDescent="0.2">
      <c r="B1592" s="25" t="s">
        <v>2744</v>
      </c>
      <c r="C1592" s="25">
        <v>531971</v>
      </c>
      <c r="D1592" s="25" t="s">
        <v>383</v>
      </c>
      <c r="E1592" s="25" t="s">
        <v>398</v>
      </c>
    </row>
    <row r="1593" spans="2:5" x14ac:dyDescent="0.2">
      <c r="B1593" s="25" t="s">
        <v>2745</v>
      </c>
      <c r="C1593" s="25">
        <v>538081</v>
      </c>
      <c r="D1593" s="25" t="s">
        <v>383</v>
      </c>
      <c r="E1593" s="25" t="s">
        <v>398</v>
      </c>
    </row>
    <row r="1594" spans="2:5" x14ac:dyDescent="0.2">
      <c r="B1594" s="25" t="s">
        <v>2746</v>
      </c>
      <c r="C1594" s="25">
        <v>512604</v>
      </c>
      <c r="D1594" s="25" t="s">
        <v>383</v>
      </c>
      <c r="E1594" s="25" t="s">
        <v>497</v>
      </c>
    </row>
    <row r="1595" spans="2:5" x14ac:dyDescent="0.2">
      <c r="B1595" s="25" t="s">
        <v>2747</v>
      </c>
      <c r="C1595" s="25">
        <v>542682</v>
      </c>
      <c r="D1595" s="25" t="s">
        <v>2748</v>
      </c>
      <c r="E1595" s="25" t="s">
        <v>391</v>
      </c>
    </row>
    <row r="1596" spans="2:5" x14ac:dyDescent="0.2">
      <c r="B1596" s="25" t="s">
        <v>2749</v>
      </c>
      <c r="C1596" s="25">
        <v>590043</v>
      </c>
      <c r="D1596" s="25" t="s">
        <v>2750</v>
      </c>
      <c r="E1596" s="25" t="s">
        <v>738</v>
      </c>
    </row>
    <row r="1597" spans="2:5" x14ac:dyDescent="0.2">
      <c r="B1597" s="25" t="s">
        <v>2751</v>
      </c>
      <c r="C1597" s="25">
        <v>506024</v>
      </c>
      <c r="D1597" s="25" t="s">
        <v>383</v>
      </c>
      <c r="E1597" s="25" t="s">
        <v>415</v>
      </c>
    </row>
    <row r="1598" spans="2:5" x14ac:dyDescent="0.2">
      <c r="B1598" s="25" t="s">
        <v>2752</v>
      </c>
      <c r="C1598" s="25">
        <v>526931</v>
      </c>
      <c r="D1598" s="25" t="s">
        <v>383</v>
      </c>
      <c r="E1598" s="25" t="s">
        <v>568</v>
      </c>
    </row>
    <row r="1599" spans="2:5" x14ac:dyDescent="0.2">
      <c r="B1599" s="25" t="s">
        <v>2753</v>
      </c>
      <c r="C1599" s="25">
        <v>530055</v>
      </c>
      <c r="D1599" s="25" t="s">
        <v>383</v>
      </c>
      <c r="E1599" s="25" t="s">
        <v>804</v>
      </c>
    </row>
    <row r="1600" spans="2:5" x14ac:dyDescent="0.2">
      <c r="B1600" s="25" t="s">
        <v>2754</v>
      </c>
      <c r="C1600" s="25">
        <v>500467</v>
      </c>
      <c r="D1600" s="25" t="s">
        <v>2755</v>
      </c>
      <c r="E1600" s="25" t="s">
        <v>863</v>
      </c>
    </row>
    <row r="1601" spans="2:5" x14ac:dyDescent="0.2">
      <c r="B1601" s="25" t="s">
        <v>2756</v>
      </c>
      <c r="C1601" s="25">
        <v>532855</v>
      </c>
      <c r="D1601" s="25" t="s">
        <v>383</v>
      </c>
      <c r="E1601" s="25" t="s">
        <v>403</v>
      </c>
    </row>
    <row r="1602" spans="2:5" x14ac:dyDescent="0.2">
      <c r="B1602" s="25" t="s">
        <v>2757</v>
      </c>
      <c r="C1602" s="25">
        <v>530927</v>
      </c>
      <c r="D1602" s="25" t="s">
        <v>383</v>
      </c>
      <c r="E1602" s="25" t="s">
        <v>2715</v>
      </c>
    </row>
    <row r="1603" spans="2:5" x14ac:dyDescent="0.2">
      <c r="B1603" s="25" t="s">
        <v>2758</v>
      </c>
      <c r="C1603" s="25">
        <v>524080</v>
      </c>
      <c r="D1603" s="25" t="s">
        <v>383</v>
      </c>
      <c r="E1603" s="25" t="s">
        <v>431</v>
      </c>
    </row>
    <row r="1604" spans="2:5" x14ac:dyDescent="0.2">
      <c r="B1604" s="25" t="s">
        <v>2759</v>
      </c>
      <c r="C1604" s="25">
        <v>780014</v>
      </c>
      <c r="D1604" s="25" t="s">
        <v>383</v>
      </c>
      <c r="E1604" s="25" t="s">
        <v>474</v>
      </c>
    </row>
    <row r="1605" spans="2:5" x14ac:dyDescent="0.2">
      <c r="B1605" s="25" t="s">
        <v>2760</v>
      </c>
      <c r="C1605" s="25">
        <v>531387</v>
      </c>
      <c r="D1605" s="25" t="s">
        <v>383</v>
      </c>
      <c r="E1605" s="25" t="s">
        <v>400</v>
      </c>
    </row>
    <row r="1606" spans="2:5" x14ac:dyDescent="0.2">
      <c r="B1606" s="25" t="s">
        <v>2761</v>
      </c>
      <c r="C1606" s="25">
        <v>509073</v>
      </c>
      <c r="D1606" s="25" t="s">
        <v>2762</v>
      </c>
      <c r="E1606" s="25" t="s">
        <v>2763</v>
      </c>
    </row>
    <row r="1607" spans="2:5" x14ac:dyDescent="0.2">
      <c r="B1607" s="25" t="s">
        <v>2764</v>
      </c>
      <c r="C1607" s="25">
        <v>533162</v>
      </c>
      <c r="D1607" s="25" t="s">
        <v>2765</v>
      </c>
      <c r="E1607" s="25" t="s">
        <v>1122</v>
      </c>
    </row>
    <row r="1608" spans="2:5" x14ac:dyDescent="0.2">
      <c r="B1608" s="25" t="s">
        <v>2766</v>
      </c>
      <c r="C1608" s="25">
        <v>531531</v>
      </c>
      <c r="D1608" s="25" t="s">
        <v>2767</v>
      </c>
      <c r="E1608" s="25" t="s">
        <v>443</v>
      </c>
    </row>
    <row r="1609" spans="2:5" x14ac:dyDescent="0.2">
      <c r="B1609" s="25" t="s">
        <v>2768</v>
      </c>
      <c r="C1609" s="25">
        <v>517354</v>
      </c>
      <c r="D1609" s="25" t="s">
        <v>2769</v>
      </c>
      <c r="E1609" s="25" t="s">
        <v>681</v>
      </c>
    </row>
    <row r="1610" spans="2:5" x14ac:dyDescent="0.2">
      <c r="B1610" s="25" t="s">
        <v>2770</v>
      </c>
      <c r="C1610" s="25">
        <v>517354</v>
      </c>
      <c r="D1610" s="25" t="s">
        <v>2769</v>
      </c>
      <c r="E1610" s="25" t="s">
        <v>681</v>
      </c>
    </row>
    <row r="1611" spans="2:5" x14ac:dyDescent="0.2">
      <c r="B1611" s="25" t="s">
        <v>2771</v>
      </c>
      <c r="C1611" s="25">
        <v>539176</v>
      </c>
      <c r="D1611" s="25" t="s">
        <v>383</v>
      </c>
      <c r="E1611" s="25" t="s">
        <v>391</v>
      </c>
    </row>
    <row r="1612" spans="2:5" x14ac:dyDescent="0.2">
      <c r="B1612" s="25" t="s">
        <v>2772</v>
      </c>
      <c r="C1612" s="25">
        <v>508486</v>
      </c>
      <c r="D1612" s="25" t="s">
        <v>383</v>
      </c>
      <c r="E1612" s="25" t="s">
        <v>1429</v>
      </c>
    </row>
    <row r="1613" spans="2:5" x14ac:dyDescent="0.2">
      <c r="B1613" s="25" t="s">
        <v>2773</v>
      </c>
      <c r="C1613" s="25">
        <v>532467</v>
      </c>
      <c r="D1613" s="25" t="s">
        <v>383</v>
      </c>
      <c r="E1613" s="25" t="s">
        <v>386</v>
      </c>
    </row>
    <row r="1614" spans="2:5" x14ac:dyDescent="0.2">
      <c r="B1614" s="25" t="s">
        <v>2774</v>
      </c>
      <c r="C1614" s="25">
        <v>532334</v>
      </c>
      <c r="D1614" s="25" t="s">
        <v>383</v>
      </c>
      <c r="E1614" s="25" t="s">
        <v>469</v>
      </c>
    </row>
    <row r="1615" spans="2:5" x14ac:dyDescent="0.2">
      <c r="B1615" s="25" t="s">
        <v>2775</v>
      </c>
      <c r="C1615" s="25">
        <v>508956</v>
      </c>
      <c r="D1615" s="25" t="s">
        <v>383</v>
      </c>
      <c r="E1615" s="25" t="s">
        <v>400</v>
      </c>
    </row>
    <row r="1616" spans="2:5" x14ac:dyDescent="0.2">
      <c r="B1616" s="25" t="s">
        <v>2776</v>
      </c>
      <c r="C1616" s="25">
        <v>532333</v>
      </c>
      <c r="D1616" s="25" t="s">
        <v>383</v>
      </c>
      <c r="E1616" s="25" t="s">
        <v>366</v>
      </c>
    </row>
    <row r="1617" spans="2:5" x14ac:dyDescent="0.2">
      <c r="B1617" s="25" t="s">
        <v>2777</v>
      </c>
      <c r="C1617" s="25">
        <v>532216</v>
      </c>
      <c r="D1617" s="25" t="s">
        <v>2778</v>
      </c>
      <c r="E1617" s="25" t="s">
        <v>400</v>
      </c>
    </row>
    <row r="1618" spans="2:5" x14ac:dyDescent="0.2">
      <c r="B1618" s="25" t="s">
        <v>2779</v>
      </c>
      <c r="C1618" s="25">
        <v>517271</v>
      </c>
      <c r="D1618" s="25" t="s">
        <v>2780</v>
      </c>
      <c r="E1618" s="25" t="s">
        <v>681</v>
      </c>
    </row>
    <row r="1619" spans="2:5" x14ac:dyDescent="0.2">
      <c r="B1619" s="25" t="s">
        <v>2781</v>
      </c>
      <c r="C1619" s="25">
        <v>539224</v>
      </c>
      <c r="D1619" s="25" t="s">
        <v>383</v>
      </c>
      <c r="E1619" s="25" t="s">
        <v>372</v>
      </c>
    </row>
    <row r="1620" spans="2:5" x14ac:dyDescent="0.2">
      <c r="B1620" s="25" t="s">
        <v>2782</v>
      </c>
      <c r="C1620" s="25">
        <v>500179</v>
      </c>
      <c r="D1620" s="25" t="s">
        <v>2783</v>
      </c>
      <c r="E1620" s="25" t="s">
        <v>708</v>
      </c>
    </row>
    <row r="1621" spans="2:5" x14ac:dyDescent="0.2">
      <c r="B1621" s="25" t="s">
        <v>2784</v>
      </c>
      <c r="C1621" s="25">
        <v>532281</v>
      </c>
      <c r="D1621" s="25" t="s">
        <v>2785</v>
      </c>
      <c r="E1621" s="25" t="s">
        <v>369</v>
      </c>
    </row>
    <row r="1622" spans="2:5" x14ac:dyDescent="0.2">
      <c r="B1622" s="25" t="s">
        <v>2786</v>
      </c>
      <c r="C1622" s="25">
        <v>541729</v>
      </c>
      <c r="D1622" s="25" t="s">
        <v>2787</v>
      </c>
      <c r="E1622" s="25" t="s">
        <v>2788</v>
      </c>
    </row>
    <row r="1623" spans="2:5" x14ac:dyDescent="0.2">
      <c r="B1623" s="25" t="s">
        <v>2789</v>
      </c>
      <c r="C1623" s="25">
        <v>500180</v>
      </c>
      <c r="D1623" s="25" t="s">
        <v>2790</v>
      </c>
      <c r="E1623" s="25" t="s">
        <v>701</v>
      </c>
    </row>
    <row r="1624" spans="2:5" x14ac:dyDescent="0.2">
      <c r="B1624" s="25" t="s">
        <v>2791</v>
      </c>
      <c r="C1624" s="25">
        <v>533230</v>
      </c>
      <c r="D1624" s="25" t="s">
        <v>2792</v>
      </c>
      <c r="E1624" s="25" t="s">
        <v>366</v>
      </c>
    </row>
    <row r="1625" spans="2:5" x14ac:dyDescent="0.2">
      <c r="B1625" s="25" t="s">
        <v>2793</v>
      </c>
      <c r="C1625" s="25">
        <v>540777</v>
      </c>
      <c r="D1625" s="25" t="s">
        <v>2794</v>
      </c>
      <c r="E1625" s="25" t="s">
        <v>2795</v>
      </c>
    </row>
    <row r="1626" spans="2:5" x14ac:dyDescent="0.2">
      <c r="B1626" s="25" t="s">
        <v>2796</v>
      </c>
      <c r="C1626" s="25">
        <v>539787</v>
      </c>
      <c r="D1626" s="25" t="s">
        <v>2797</v>
      </c>
      <c r="E1626" s="25" t="s">
        <v>853</v>
      </c>
    </row>
    <row r="1627" spans="2:5" x14ac:dyDescent="0.2">
      <c r="B1627" s="25" t="s">
        <v>2798</v>
      </c>
      <c r="C1627" s="25">
        <v>503689</v>
      </c>
      <c r="D1627" s="25" t="s">
        <v>383</v>
      </c>
      <c r="E1627" s="25" t="s">
        <v>804</v>
      </c>
    </row>
    <row r="1628" spans="2:5" x14ac:dyDescent="0.2">
      <c r="B1628" s="25" t="s">
        <v>2799</v>
      </c>
      <c r="C1628" s="25" t="s">
        <v>383</v>
      </c>
      <c r="D1628" s="25" t="s">
        <v>2800</v>
      </c>
      <c r="E1628" s="25" t="s">
        <v>394</v>
      </c>
    </row>
    <row r="1629" spans="2:5" x14ac:dyDescent="0.2">
      <c r="B1629" s="25" t="s">
        <v>2801</v>
      </c>
      <c r="C1629" s="25">
        <v>526967</v>
      </c>
      <c r="D1629" s="25" t="s">
        <v>383</v>
      </c>
      <c r="E1629" s="25" t="s">
        <v>415</v>
      </c>
    </row>
    <row r="1630" spans="2:5" x14ac:dyDescent="0.2">
      <c r="B1630" s="25" t="s">
        <v>2802</v>
      </c>
      <c r="C1630" s="25">
        <v>509631</v>
      </c>
      <c r="D1630" s="25" t="s">
        <v>2803</v>
      </c>
      <c r="E1630" s="25" t="s">
        <v>568</v>
      </c>
    </row>
    <row r="1631" spans="2:5" x14ac:dyDescent="0.2">
      <c r="B1631" s="25" t="s">
        <v>2804</v>
      </c>
      <c r="C1631" s="25">
        <v>500292</v>
      </c>
      <c r="D1631" s="25" t="s">
        <v>2805</v>
      </c>
      <c r="E1631" s="25" t="s">
        <v>396</v>
      </c>
    </row>
    <row r="1632" spans="2:5" x14ac:dyDescent="0.2">
      <c r="B1632" s="25" t="s">
        <v>2806</v>
      </c>
      <c r="C1632" s="25">
        <v>500292</v>
      </c>
      <c r="D1632" s="25" t="s">
        <v>2805</v>
      </c>
      <c r="E1632" s="25" t="s">
        <v>396</v>
      </c>
    </row>
    <row r="1633" spans="2:5" x14ac:dyDescent="0.2">
      <c r="B1633" s="25" t="s">
        <v>2807</v>
      </c>
      <c r="C1633" s="25">
        <v>539174</v>
      </c>
      <c r="D1633" s="25" t="s">
        <v>2808</v>
      </c>
      <c r="E1633" s="25" t="s">
        <v>400</v>
      </c>
    </row>
    <row r="1634" spans="2:5" x14ac:dyDescent="0.2">
      <c r="B1634" s="25" t="s">
        <v>2809</v>
      </c>
      <c r="C1634" s="25">
        <v>505520</v>
      </c>
      <c r="D1634" s="25" t="s">
        <v>383</v>
      </c>
      <c r="E1634" s="25" t="s">
        <v>804</v>
      </c>
    </row>
    <row r="1635" spans="2:5" x14ac:dyDescent="0.2">
      <c r="B1635" s="25" t="s">
        <v>2810</v>
      </c>
      <c r="C1635" s="25">
        <v>531178</v>
      </c>
      <c r="D1635" s="25" t="s">
        <v>383</v>
      </c>
      <c r="E1635" s="25" t="s">
        <v>405</v>
      </c>
    </row>
    <row r="1636" spans="2:5" x14ac:dyDescent="0.2">
      <c r="B1636" s="25" t="s">
        <v>2811</v>
      </c>
      <c r="C1636" s="25">
        <v>524590</v>
      </c>
      <c r="D1636" s="25" t="s">
        <v>383</v>
      </c>
      <c r="E1636" s="25" t="s">
        <v>405</v>
      </c>
    </row>
    <row r="1637" spans="2:5" x14ac:dyDescent="0.2">
      <c r="B1637" s="25" t="s">
        <v>2812</v>
      </c>
      <c r="C1637" s="25">
        <v>505720</v>
      </c>
      <c r="D1637" s="25" t="s">
        <v>2813</v>
      </c>
      <c r="E1637" s="25" t="s">
        <v>391</v>
      </c>
    </row>
    <row r="1638" spans="2:5" x14ac:dyDescent="0.2">
      <c r="B1638" s="25" t="s">
        <v>2814</v>
      </c>
      <c r="C1638" s="25">
        <v>519552</v>
      </c>
      <c r="D1638" s="25" t="s">
        <v>2815</v>
      </c>
      <c r="E1638" s="25" t="s">
        <v>443</v>
      </c>
    </row>
    <row r="1639" spans="2:5" x14ac:dyDescent="0.2">
      <c r="B1639" s="25" t="s">
        <v>2816</v>
      </c>
      <c r="C1639" s="25">
        <v>500182</v>
      </c>
      <c r="D1639" s="25" t="s">
        <v>2817</v>
      </c>
      <c r="E1639" s="25" t="s">
        <v>1041</v>
      </c>
    </row>
    <row r="1640" spans="2:5" x14ac:dyDescent="0.2">
      <c r="B1640" s="25" t="s">
        <v>2818</v>
      </c>
      <c r="C1640" s="25">
        <v>524669</v>
      </c>
      <c r="D1640" s="25" t="s">
        <v>2819</v>
      </c>
      <c r="E1640" s="25" t="s">
        <v>421</v>
      </c>
    </row>
    <row r="1641" spans="2:5" x14ac:dyDescent="0.2">
      <c r="B1641" s="25" t="s">
        <v>2820</v>
      </c>
      <c r="C1641" s="25">
        <v>534328</v>
      </c>
      <c r="D1641" s="25" t="s">
        <v>2821</v>
      </c>
      <c r="E1641" s="25" t="s">
        <v>405</v>
      </c>
    </row>
    <row r="1642" spans="2:5" x14ac:dyDescent="0.2">
      <c r="B1642" s="25" t="s">
        <v>2822</v>
      </c>
      <c r="C1642" s="25">
        <v>532129</v>
      </c>
      <c r="D1642" s="25" t="s">
        <v>2823</v>
      </c>
      <c r="E1642" s="25" t="s">
        <v>369</v>
      </c>
    </row>
    <row r="1643" spans="2:5" x14ac:dyDescent="0.2">
      <c r="B1643" s="25" t="s">
        <v>2824</v>
      </c>
      <c r="C1643" s="25">
        <v>504176</v>
      </c>
      <c r="D1643" s="25" t="s">
        <v>383</v>
      </c>
      <c r="E1643" s="25" t="s">
        <v>929</v>
      </c>
    </row>
    <row r="1644" spans="2:5" x14ac:dyDescent="0.2">
      <c r="B1644" s="25" t="s">
        <v>2825</v>
      </c>
      <c r="C1644" s="25">
        <v>504176</v>
      </c>
      <c r="D1644" s="25" t="s">
        <v>383</v>
      </c>
      <c r="E1644" s="25" t="s">
        <v>929</v>
      </c>
    </row>
    <row r="1645" spans="2:5" x14ac:dyDescent="0.2">
      <c r="B1645" s="25" t="s">
        <v>2826</v>
      </c>
      <c r="C1645" s="25">
        <v>517080</v>
      </c>
      <c r="D1645" s="25" t="s">
        <v>2827</v>
      </c>
      <c r="E1645" s="25" t="s">
        <v>781</v>
      </c>
    </row>
    <row r="1646" spans="2:5" x14ac:dyDescent="0.2">
      <c r="B1646" s="25" t="s">
        <v>2828</v>
      </c>
      <c r="C1646" s="25">
        <v>531301</v>
      </c>
      <c r="D1646" s="25" t="s">
        <v>383</v>
      </c>
      <c r="E1646" s="25" t="s">
        <v>398</v>
      </c>
    </row>
    <row r="1647" spans="2:5" x14ac:dyDescent="0.2">
      <c r="B1647" s="25" t="s">
        <v>2829</v>
      </c>
      <c r="C1647" s="25">
        <v>524735</v>
      </c>
      <c r="D1647" s="25" t="s">
        <v>2830</v>
      </c>
      <c r="E1647" s="25" t="s">
        <v>421</v>
      </c>
    </row>
    <row r="1648" spans="2:5" x14ac:dyDescent="0.2">
      <c r="B1648" s="25" t="s">
        <v>2831</v>
      </c>
      <c r="C1648" s="25">
        <v>542332</v>
      </c>
      <c r="D1648" s="25" t="s">
        <v>2832</v>
      </c>
      <c r="E1648" s="25" t="s">
        <v>366</v>
      </c>
    </row>
    <row r="1649" spans="2:5" x14ac:dyDescent="0.2">
      <c r="B1649" s="25" t="s">
        <v>2833</v>
      </c>
      <c r="C1649" s="25">
        <v>509675</v>
      </c>
      <c r="D1649" s="25" t="s">
        <v>2834</v>
      </c>
      <c r="E1649" s="25" t="s">
        <v>396</v>
      </c>
    </row>
    <row r="1650" spans="2:5" x14ac:dyDescent="0.2">
      <c r="B1650" s="25" t="s">
        <v>2835</v>
      </c>
      <c r="C1650" s="25">
        <v>532847</v>
      </c>
      <c r="D1650" s="25" t="s">
        <v>2836</v>
      </c>
      <c r="E1650" s="25" t="s">
        <v>1303</v>
      </c>
    </row>
    <row r="1651" spans="2:5" x14ac:dyDescent="0.2">
      <c r="B1651" s="25" t="s">
        <v>2837</v>
      </c>
      <c r="C1651" s="25">
        <v>505712</v>
      </c>
      <c r="D1651" s="25" t="s">
        <v>383</v>
      </c>
      <c r="E1651" s="25" t="s">
        <v>738</v>
      </c>
    </row>
    <row r="1652" spans="2:5" x14ac:dyDescent="0.2">
      <c r="B1652" s="25" t="s">
        <v>2838</v>
      </c>
      <c r="C1652" s="25">
        <v>514010</v>
      </c>
      <c r="D1652" s="25" t="s">
        <v>383</v>
      </c>
      <c r="E1652" s="25" t="s">
        <v>398</v>
      </c>
    </row>
    <row r="1653" spans="2:5" x14ac:dyDescent="0.2">
      <c r="B1653" s="25" t="s">
        <v>2839</v>
      </c>
      <c r="C1653" s="25">
        <v>500183</v>
      </c>
      <c r="D1653" s="25" t="s">
        <v>2840</v>
      </c>
      <c r="E1653" s="25" t="s">
        <v>653</v>
      </c>
    </row>
    <row r="1654" spans="2:5" x14ac:dyDescent="0.2">
      <c r="B1654" s="25" t="s">
        <v>2841</v>
      </c>
      <c r="C1654" s="25">
        <v>500184</v>
      </c>
      <c r="D1654" s="25" t="s">
        <v>2842</v>
      </c>
      <c r="E1654" s="25" t="s">
        <v>543</v>
      </c>
    </row>
    <row r="1655" spans="2:5" x14ac:dyDescent="0.2">
      <c r="B1655" s="25" t="s">
        <v>2843</v>
      </c>
      <c r="C1655" s="25">
        <v>526899</v>
      </c>
      <c r="D1655" s="25" t="s">
        <v>383</v>
      </c>
      <c r="E1655" s="25" t="s">
        <v>581</v>
      </c>
    </row>
    <row r="1656" spans="2:5" x14ac:dyDescent="0.2">
      <c r="B1656" s="25" t="s">
        <v>2844</v>
      </c>
      <c r="C1656" s="25">
        <v>513723</v>
      </c>
      <c r="D1656" s="25" t="s">
        <v>383</v>
      </c>
      <c r="E1656" s="25" t="s">
        <v>911</v>
      </c>
    </row>
    <row r="1657" spans="2:5" x14ac:dyDescent="0.2">
      <c r="B1657" s="25" t="s">
        <v>2845</v>
      </c>
      <c r="C1657" s="25">
        <v>511169</v>
      </c>
      <c r="D1657" s="25" t="s">
        <v>383</v>
      </c>
      <c r="E1657" s="25" t="s">
        <v>400</v>
      </c>
    </row>
    <row r="1658" spans="2:5" x14ac:dyDescent="0.2">
      <c r="B1658" s="25" t="s">
        <v>2846</v>
      </c>
      <c r="C1658" s="25">
        <v>514043</v>
      </c>
      <c r="D1658" s="25" t="s">
        <v>2847</v>
      </c>
      <c r="E1658" s="25" t="s">
        <v>398</v>
      </c>
    </row>
    <row r="1659" spans="2:5" x14ac:dyDescent="0.2">
      <c r="B1659" s="25" t="s">
        <v>2848</v>
      </c>
      <c r="C1659" s="25">
        <v>531979</v>
      </c>
      <c r="D1659" s="25" t="s">
        <v>383</v>
      </c>
      <c r="E1659" s="25" t="s">
        <v>688</v>
      </c>
    </row>
    <row r="1660" spans="2:5" x14ac:dyDescent="0.2">
      <c r="B1660" s="25" t="s">
        <v>2849</v>
      </c>
      <c r="C1660" s="25">
        <v>538652</v>
      </c>
      <c r="D1660" s="25" t="s">
        <v>383</v>
      </c>
      <c r="E1660" s="25" t="s">
        <v>405</v>
      </c>
    </row>
    <row r="1661" spans="2:5" x14ac:dyDescent="0.2">
      <c r="B1661" s="25" t="s">
        <v>2850</v>
      </c>
      <c r="C1661" s="25">
        <v>504036</v>
      </c>
      <c r="D1661" s="25" t="s">
        <v>2851</v>
      </c>
      <c r="E1661" s="25" t="s">
        <v>925</v>
      </c>
    </row>
    <row r="1662" spans="2:5" x14ac:dyDescent="0.2">
      <c r="B1662" s="25" t="s">
        <v>2852</v>
      </c>
      <c r="C1662" s="25">
        <v>539114</v>
      </c>
      <c r="D1662" s="25" t="s">
        <v>383</v>
      </c>
      <c r="E1662" s="25" t="s">
        <v>400</v>
      </c>
    </row>
    <row r="1663" spans="2:5" x14ac:dyDescent="0.2">
      <c r="B1663" s="25" t="s">
        <v>2853</v>
      </c>
      <c r="C1663" s="25">
        <v>503881</v>
      </c>
      <c r="D1663" s="25" t="s">
        <v>2854</v>
      </c>
      <c r="E1663" s="25" t="s">
        <v>398</v>
      </c>
    </row>
    <row r="1664" spans="2:5" x14ac:dyDescent="0.2">
      <c r="B1664" s="25" t="s">
        <v>2855</v>
      </c>
      <c r="C1664" s="25">
        <v>500440</v>
      </c>
      <c r="D1664" s="25" t="s">
        <v>2856</v>
      </c>
      <c r="E1664" s="25" t="s">
        <v>688</v>
      </c>
    </row>
    <row r="1665" spans="2:5" x14ac:dyDescent="0.2">
      <c r="B1665" s="25" t="s">
        <v>2857</v>
      </c>
      <c r="C1665" s="25" t="s">
        <v>383</v>
      </c>
      <c r="D1665" s="25" t="s">
        <v>2858</v>
      </c>
      <c r="E1665" s="25" t="s">
        <v>394</v>
      </c>
    </row>
    <row r="1666" spans="2:5" x14ac:dyDescent="0.2">
      <c r="B1666" s="25" t="s">
        <v>2859</v>
      </c>
      <c r="C1666" s="25">
        <v>509895</v>
      </c>
      <c r="D1666" s="25" t="s">
        <v>383</v>
      </c>
      <c r="E1666" s="25" t="s">
        <v>398</v>
      </c>
    </row>
    <row r="1667" spans="2:5" x14ac:dyDescent="0.2">
      <c r="B1667" s="25" t="s">
        <v>2860</v>
      </c>
      <c r="C1667" s="25">
        <v>532859</v>
      </c>
      <c r="D1667" s="25" t="s">
        <v>2861</v>
      </c>
      <c r="E1667" s="25" t="s">
        <v>713</v>
      </c>
    </row>
    <row r="1668" spans="2:5" x14ac:dyDescent="0.2">
      <c r="B1668" s="25" t="s">
        <v>2862</v>
      </c>
      <c r="C1668" s="25">
        <v>500189</v>
      </c>
      <c r="D1668" s="25" t="s">
        <v>2863</v>
      </c>
      <c r="E1668" s="25" t="s">
        <v>1122</v>
      </c>
    </row>
    <row r="1669" spans="2:5" x14ac:dyDescent="0.2">
      <c r="B1669" s="25" t="s">
        <v>2864</v>
      </c>
      <c r="C1669" s="25">
        <v>514428</v>
      </c>
      <c r="D1669" s="25" t="s">
        <v>383</v>
      </c>
      <c r="E1669" s="25" t="s">
        <v>503</v>
      </c>
    </row>
    <row r="1670" spans="2:5" x14ac:dyDescent="0.2">
      <c r="B1670" s="25" t="s">
        <v>2865</v>
      </c>
      <c r="C1670" s="25">
        <v>541154</v>
      </c>
      <c r="D1670" s="25" t="s">
        <v>2866</v>
      </c>
      <c r="E1670" s="25" t="s">
        <v>2867</v>
      </c>
    </row>
    <row r="1671" spans="2:5" x14ac:dyDescent="0.2">
      <c r="B1671" s="25" t="s">
        <v>2868</v>
      </c>
      <c r="C1671" s="25">
        <v>531918</v>
      </c>
      <c r="D1671" s="25" t="s">
        <v>383</v>
      </c>
      <c r="E1671" s="25" t="s">
        <v>405</v>
      </c>
    </row>
    <row r="1672" spans="2:5" x14ac:dyDescent="0.2">
      <c r="B1672" s="25" t="s">
        <v>2869</v>
      </c>
      <c r="C1672" s="25">
        <v>532041</v>
      </c>
      <c r="D1672" s="25" t="s">
        <v>2870</v>
      </c>
      <c r="E1672" s="25" t="s">
        <v>476</v>
      </c>
    </row>
    <row r="1673" spans="2:5" x14ac:dyDescent="0.2">
      <c r="B1673" s="25" t="s">
        <v>2871</v>
      </c>
      <c r="C1673" s="25">
        <v>509635</v>
      </c>
      <c r="D1673" s="25" t="s">
        <v>2872</v>
      </c>
      <c r="E1673" s="25" t="s">
        <v>738</v>
      </c>
    </row>
    <row r="1674" spans="2:5" x14ac:dyDescent="0.2">
      <c r="B1674" s="25" t="s">
        <v>2873</v>
      </c>
      <c r="C1674" s="25">
        <v>500185</v>
      </c>
      <c r="D1674" s="25" t="s">
        <v>2874</v>
      </c>
      <c r="E1674" s="25" t="s">
        <v>781</v>
      </c>
    </row>
    <row r="1675" spans="2:5" x14ac:dyDescent="0.2">
      <c r="B1675" s="25" t="s">
        <v>2875</v>
      </c>
      <c r="C1675" s="25">
        <v>513599</v>
      </c>
      <c r="D1675" s="25" t="s">
        <v>2876</v>
      </c>
      <c r="E1675" s="25" t="s">
        <v>457</v>
      </c>
    </row>
    <row r="1676" spans="2:5" x14ac:dyDescent="0.2">
      <c r="B1676" s="25" t="s">
        <v>2877</v>
      </c>
      <c r="C1676" s="25">
        <v>505725</v>
      </c>
      <c r="D1676" s="25" t="s">
        <v>2878</v>
      </c>
      <c r="E1676" s="25" t="s">
        <v>568</v>
      </c>
    </row>
    <row r="1677" spans="2:5" x14ac:dyDescent="0.2">
      <c r="B1677" s="25" t="s">
        <v>2879</v>
      </c>
      <c r="C1677" s="25">
        <v>524013</v>
      </c>
      <c r="D1677" s="25" t="s">
        <v>383</v>
      </c>
      <c r="E1677" s="25" t="s">
        <v>760</v>
      </c>
    </row>
    <row r="1678" spans="2:5" x14ac:dyDescent="0.2">
      <c r="B1678" s="25" t="s">
        <v>2880</v>
      </c>
      <c r="C1678" s="25">
        <v>519126</v>
      </c>
      <c r="D1678" s="25" t="s">
        <v>383</v>
      </c>
      <c r="E1678" s="25" t="s">
        <v>443</v>
      </c>
    </row>
    <row r="1679" spans="2:5" x14ac:dyDescent="0.2">
      <c r="B1679" s="25" t="s">
        <v>2881</v>
      </c>
      <c r="C1679" s="25">
        <v>505893</v>
      </c>
      <c r="D1679" s="25" t="s">
        <v>383</v>
      </c>
      <c r="E1679" s="25" t="s">
        <v>738</v>
      </c>
    </row>
    <row r="1680" spans="2:5" x14ac:dyDescent="0.2">
      <c r="B1680" s="25" t="s">
        <v>2882</v>
      </c>
      <c r="C1680" s="25">
        <v>509650</v>
      </c>
      <c r="D1680" s="25" t="s">
        <v>383</v>
      </c>
      <c r="E1680" s="25" t="s">
        <v>441</v>
      </c>
    </row>
    <row r="1681" spans="2:5" x14ac:dyDescent="0.2">
      <c r="B1681" s="25" t="s">
        <v>2883</v>
      </c>
      <c r="C1681" s="25">
        <v>533217</v>
      </c>
      <c r="D1681" s="25" t="s">
        <v>2884</v>
      </c>
      <c r="E1681" s="25" t="s">
        <v>907</v>
      </c>
    </row>
    <row r="1682" spans="2:5" x14ac:dyDescent="0.2">
      <c r="B1682" s="25" t="s">
        <v>2885</v>
      </c>
      <c r="C1682" s="25">
        <v>500500</v>
      </c>
      <c r="D1682" s="25" t="s">
        <v>2886</v>
      </c>
      <c r="E1682" s="25" t="s">
        <v>2312</v>
      </c>
    </row>
    <row r="1683" spans="2:5" x14ac:dyDescent="0.2">
      <c r="B1683" s="25" t="s">
        <v>2887</v>
      </c>
      <c r="C1683" s="25">
        <v>500186</v>
      </c>
      <c r="D1683" s="25" t="s">
        <v>2888</v>
      </c>
      <c r="E1683" s="25" t="s">
        <v>446</v>
      </c>
    </row>
    <row r="1684" spans="2:5" x14ac:dyDescent="0.2">
      <c r="B1684" s="25" t="s">
        <v>2889</v>
      </c>
      <c r="C1684" s="25">
        <v>500449</v>
      </c>
      <c r="D1684" s="25" t="s">
        <v>383</v>
      </c>
      <c r="E1684" s="25" t="s">
        <v>431</v>
      </c>
    </row>
    <row r="1685" spans="2:5" x14ac:dyDescent="0.2">
      <c r="B1685" s="25" t="s">
        <v>2890</v>
      </c>
      <c r="C1685" s="25">
        <v>500104</v>
      </c>
      <c r="D1685" s="25" t="s">
        <v>2891</v>
      </c>
      <c r="E1685" s="25" t="s">
        <v>1312</v>
      </c>
    </row>
    <row r="1686" spans="2:5" x14ac:dyDescent="0.2">
      <c r="B1686" s="25" t="s">
        <v>2892</v>
      </c>
      <c r="C1686" s="25">
        <v>530315</v>
      </c>
      <c r="D1686" s="25" t="s">
        <v>383</v>
      </c>
      <c r="E1686" s="25" t="s">
        <v>578</v>
      </c>
    </row>
    <row r="1687" spans="2:5" x14ac:dyDescent="0.2">
      <c r="B1687" s="25" t="s">
        <v>2893</v>
      </c>
      <c r="C1687" s="25">
        <v>500696</v>
      </c>
      <c r="D1687" s="25" t="s">
        <v>2894</v>
      </c>
      <c r="E1687" s="25" t="s">
        <v>565</v>
      </c>
    </row>
    <row r="1688" spans="2:5" x14ac:dyDescent="0.2">
      <c r="B1688" s="25" t="s">
        <v>2895</v>
      </c>
      <c r="C1688" s="25">
        <v>504713</v>
      </c>
      <c r="D1688" s="25" t="s">
        <v>383</v>
      </c>
      <c r="E1688" s="25" t="s">
        <v>1303</v>
      </c>
    </row>
    <row r="1689" spans="2:5" x14ac:dyDescent="0.2">
      <c r="B1689" s="25" t="s">
        <v>2896</v>
      </c>
      <c r="C1689" s="25">
        <v>500188</v>
      </c>
      <c r="D1689" s="25" t="s">
        <v>2897</v>
      </c>
      <c r="E1689" s="25" t="s">
        <v>2898</v>
      </c>
    </row>
    <row r="1690" spans="2:5" x14ac:dyDescent="0.2">
      <c r="B1690" s="25" t="s">
        <v>2899</v>
      </c>
      <c r="C1690" s="25">
        <v>515145</v>
      </c>
      <c r="D1690" s="25" t="s">
        <v>2900</v>
      </c>
      <c r="E1690" s="25" t="s">
        <v>578</v>
      </c>
    </row>
    <row r="1691" spans="2:5" x14ac:dyDescent="0.2">
      <c r="B1691" s="25" t="s">
        <v>2901</v>
      </c>
      <c r="C1691" s="25">
        <v>513039</v>
      </c>
      <c r="D1691" s="25" t="s">
        <v>383</v>
      </c>
      <c r="E1691" s="25" t="s">
        <v>391</v>
      </c>
    </row>
    <row r="1692" spans="2:5" x14ac:dyDescent="0.2">
      <c r="B1692" s="25" t="s">
        <v>2902</v>
      </c>
      <c r="C1692" s="25">
        <v>539984</v>
      </c>
      <c r="D1692" s="25" t="s">
        <v>383</v>
      </c>
      <c r="E1692" s="25" t="s">
        <v>925</v>
      </c>
    </row>
    <row r="1693" spans="2:5" x14ac:dyDescent="0.2">
      <c r="B1693" s="25" t="s">
        <v>2903</v>
      </c>
      <c r="C1693" s="25">
        <v>530853</v>
      </c>
      <c r="D1693" s="25" t="s">
        <v>383</v>
      </c>
      <c r="E1693" s="25" t="s">
        <v>2202</v>
      </c>
    </row>
    <row r="1694" spans="2:5" x14ac:dyDescent="0.2">
      <c r="B1694" s="25" t="s">
        <v>2904</v>
      </c>
      <c r="C1694" s="25">
        <v>531743</v>
      </c>
      <c r="D1694" s="25" t="s">
        <v>383</v>
      </c>
      <c r="E1694" s="25" t="s">
        <v>405</v>
      </c>
    </row>
    <row r="1695" spans="2:5" x14ac:dyDescent="0.2">
      <c r="B1695" s="25" t="s">
        <v>2905</v>
      </c>
      <c r="C1695" s="25">
        <v>590018</v>
      </c>
      <c r="D1695" s="25" t="s">
        <v>2906</v>
      </c>
      <c r="E1695" s="25" t="s">
        <v>415</v>
      </c>
    </row>
    <row r="1696" spans="2:5" x14ac:dyDescent="0.2">
      <c r="B1696" s="25" t="s">
        <v>2907</v>
      </c>
      <c r="C1696" s="25">
        <v>521068</v>
      </c>
      <c r="D1696" s="25" t="s">
        <v>383</v>
      </c>
      <c r="E1696" s="25" t="s">
        <v>398</v>
      </c>
    </row>
    <row r="1697" spans="2:5" x14ac:dyDescent="0.2">
      <c r="B1697" s="25" t="s">
        <v>2908</v>
      </c>
      <c r="C1697" s="25">
        <v>532359</v>
      </c>
      <c r="D1697" s="25" t="s">
        <v>383</v>
      </c>
      <c r="E1697" s="25" t="s">
        <v>476</v>
      </c>
    </row>
    <row r="1698" spans="2:5" x14ac:dyDescent="0.2">
      <c r="B1698" s="25" t="s">
        <v>2909</v>
      </c>
      <c r="C1698" s="25">
        <v>526217</v>
      </c>
      <c r="D1698" s="25" t="s">
        <v>2910</v>
      </c>
      <c r="E1698" s="25" t="s">
        <v>578</v>
      </c>
    </row>
    <row r="1699" spans="2:5" x14ac:dyDescent="0.2">
      <c r="B1699" s="25" t="s">
        <v>2911</v>
      </c>
      <c r="C1699" s="25" t="s">
        <v>383</v>
      </c>
      <c r="D1699" s="25" t="s">
        <v>2912</v>
      </c>
      <c r="E1699" s="25" t="s">
        <v>474</v>
      </c>
    </row>
    <row r="1700" spans="2:5" x14ac:dyDescent="0.2">
      <c r="B1700" s="25" t="s">
        <v>2913</v>
      </c>
      <c r="C1700" s="25">
        <v>541627</v>
      </c>
      <c r="D1700" s="25" t="s">
        <v>2914</v>
      </c>
      <c r="E1700" s="25" t="s">
        <v>1752</v>
      </c>
    </row>
    <row r="1701" spans="2:5" x14ac:dyDescent="0.2">
      <c r="B1701" s="25" t="s">
        <v>2915</v>
      </c>
      <c r="C1701" s="25">
        <v>531661</v>
      </c>
      <c r="D1701" s="25" t="s">
        <v>383</v>
      </c>
      <c r="E1701" s="25" t="s">
        <v>391</v>
      </c>
    </row>
    <row r="1702" spans="2:5" x14ac:dyDescent="0.2">
      <c r="B1702" s="25" t="s">
        <v>2916</v>
      </c>
      <c r="C1702" s="25">
        <v>500191</v>
      </c>
      <c r="D1702" s="25" t="s">
        <v>2917</v>
      </c>
      <c r="E1702" s="25" t="s">
        <v>461</v>
      </c>
    </row>
    <row r="1703" spans="2:5" x14ac:dyDescent="0.2">
      <c r="B1703" s="25" t="s">
        <v>2918</v>
      </c>
      <c r="C1703" s="25">
        <v>522064</v>
      </c>
      <c r="D1703" s="25" t="s">
        <v>2919</v>
      </c>
      <c r="E1703" s="25" t="s">
        <v>391</v>
      </c>
    </row>
    <row r="1704" spans="2:5" x14ac:dyDescent="0.2">
      <c r="B1704" s="25" t="s">
        <v>2920</v>
      </c>
      <c r="C1704" s="25">
        <v>517174</v>
      </c>
      <c r="D1704" s="25" t="s">
        <v>2921</v>
      </c>
      <c r="E1704" s="25" t="s">
        <v>681</v>
      </c>
    </row>
    <row r="1705" spans="2:5" x14ac:dyDescent="0.2">
      <c r="B1705" s="25" t="s">
        <v>2922</v>
      </c>
      <c r="C1705" s="25">
        <v>517174</v>
      </c>
      <c r="D1705" s="25" t="s">
        <v>2921</v>
      </c>
      <c r="E1705" s="25" t="s">
        <v>681</v>
      </c>
    </row>
    <row r="1706" spans="2:5" x14ac:dyDescent="0.2">
      <c r="B1706" s="25" t="s">
        <v>2923</v>
      </c>
      <c r="C1706" s="25">
        <v>500193</v>
      </c>
      <c r="D1706" s="25" t="s">
        <v>2924</v>
      </c>
      <c r="E1706" s="25" t="s">
        <v>584</v>
      </c>
    </row>
    <row r="1707" spans="2:5" x14ac:dyDescent="0.2">
      <c r="B1707" s="25" t="s">
        <v>2925</v>
      </c>
      <c r="C1707" s="25">
        <v>526683</v>
      </c>
      <c r="D1707" s="25" t="s">
        <v>2926</v>
      </c>
      <c r="E1707" s="25" t="s">
        <v>584</v>
      </c>
    </row>
    <row r="1708" spans="2:5" x14ac:dyDescent="0.2">
      <c r="B1708" s="25" t="s">
        <v>2927</v>
      </c>
      <c r="C1708" s="25">
        <v>540530</v>
      </c>
      <c r="D1708" s="25" t="s">
        <v>2928</v>
      </c>
      <c r="E1708" s="25" t="s">
        <v>441</v>
      </c>
    </row>
    <row r="1709" spans="2:5" x14ac:dyDescent="0.2">
      <c r="B1709" s="25" t="s">
        <v>2929</v>
      </c>
      <c r="C1709" s="25">
        <v>532873</v>
      </c>
      <c r="D1709" s="25" t="s">
        <v>2930</v>
      </c>
      <c r="E1709" s="25" t="s">
        <v>469</v>
      </c>
    </row>
    <row r="1710" spans="2:5" x14ac:dyDescent="0.2">
      <c r="B1710" s="25" t="s">
        <v>2931</v>
      </c>
      <c r="C1710" s="25">
        <v>500010</v>
      </c>
      <c r="D1710" s="25" t="s">
        <v>2932</v>
      </c>
      <c r="E1710" s="25" t="s">
        <v>441</v>
      </c>
    </row>
    <row r="1711" spans="2:5" x14ac:dyDescent="0.2">
      <c r="B1711" s="25" t="s">
        <v>2933</v>
      </c>
      <c r="C1711" s="25">
        <v>532761</v>
      </c>
      <c r="D1711" s="25" t="s">
        <v>2934</v>
      </c>
      <c r="E1711" s="25" t="s">
        <v>713</v>
      </c>
    </row>
    <row r="1712" spans="2:5" x14ac:dyDescent="0.2">
      <c r="B1712" s="25" t="s">
        <v>2935</v>
      </c>
      <c r="C1712" s="25">
        <v>526761</v>
      </c>
      <c r="D1712" s="25" t="s">
        <v>383</v>
      </c>
      <c r="E1712" s="25" t="s">
        <v>584</v>
      </c>
    </row>
    <row r="1713" spans="2:5" x14ac:dyDescent="0.2">
      <c r="B1713" s="25" t="s">
        <v>2936</v>
      </c>
      <c r="C1713" s="25">
        <v>535217</v>
      </c>
      <c r="D1713" s="25" t="s">
        <v>383</v>
      </c>
      <c r="E1713" s="25" t="s">
        <v>581</v>
      </c>
    </row>
    <row r="1714" spans="2:5" x14ac:dyDescent="0.2">
      <c r="B1714" s="25" t="s">
        <v>2937</v>
      </c>
      <c r="C1714" s="25">
        <v>540136</v>
      </c>
      <c r="D1714" s="25" t="s">
        <v>2938</v>
      </c>
      <c r="E1714" s="25" t="s">
        <v>426</v>
      </c>
    </row>
    <row r="1715" spans="2:5" x14ac:dyDescent="0.2">
      <c r="B1715" s="25" t="s">
        <v>2939</v>
      </c>
      <c r="C1715" s="25">
        <v>531724</v>
      </c>
      <c r="D1715" s="25" t="s">
        <v>383</v>
      </c>
      <c r="E1715" s="25" t="s">
        <v>804</v>
      </c>
    </row>
    <row r="1716" spans="2:5" x14ac:dyDescent="0.2">
      <c r="B1716" s="25" t="s">
        <v>2940</v>
      </c>
      <c r="C1716" s="25">
        <v>500187</v>
      </c>
      <c r="D1716" s="25" t="s">
        <v>2941</v>
      </c>
      <c r="E1716" s="25" t="s">
        <v>578</v>
      </c>
    </row>
    <row r="1717" spans="2:5" x14ac:dyDescent="0.2">
      <c r="B1717" s="25" t="s">
        <v>2942</v>
      </c>
      <c r="C1717" s="25">
        <v>532662</v>
      </c>
      <c r="D1717" s="25" t="s">
        <v>2943</v>
      </c>
      <c r="E1717" s="25" t="s">
        <v>907</v>
      </c>
    </row>
    <row r="1718" spans="2:5" x14ac:dyDescent="0.2">
      <c r="B1718" s="25" t="s">
        <v>2944</v>
      </c>
      <c r="C1718" s="25">
        <v>532799</v>
      </c>
      <c r="D1718" s="25" t="s">
        <v>2945</v>
      </c>
      <c r="E1718" s="25" t="s">
        <v>469</v>
      </c>
    </row>
    <row r="1719" spans="2:5" x14ac:dyDescent="0.2">
      <c r="B1719" s="25" t="s">
        <v>2946</v>
      </c>
      <c r="C1719" s="25">
        <v>509820</v>
      </c>
      <c r="D1719" s="25" t="s">
        <v>2947</v>
      </c>
      <c r="E1719" s="25" t="s">
        <v>578</v>
      </c>
    </row>
    <row r="1720" spans="2:5" x14ac:dyDescent="0.2">
      <c r="B1720" s="25" t="s">
        <v>2948</v>
      </c>
      <c r="C1720" s="25">
        <v>542592</v>
      </c>
      <c r="D1720" s="25" t="s">
        <v>2949</v>
      </c>
      <c r="E1720" s="25" t="s">
        <v>488</v>
      </c>
    </row>
    <row r="1721" spans="2:5" x14ac:dyDescent="0.2">
      <c r="B1721" s="25" t="s">
        <v>2950</v>
      </c>
      <c r="C1721" s="25" t="s">
        <v>383</v>
      </c>
      <c r="D1721" s="25" t="s">
        <v>2951</v>
      </c>
      <c r="E1721" s="25" t="s">
        <v>394</v>
      </c>
    </row>
    <row r="1722" spans="2:5" x14ac:dyDescent="0.2">
      <c r="B1722" s="25" t="s">
        <v>2952</v>
      </c>
      <c r="C1722" s="25">
        <v>539724</v>
      </c>
      <c r="D1722" s="25" t="s">
        <v>383</v>
      </c>
      <c r="E1722" s="25" t="s">
        <v>369</v>
      </c>
    </row>
    <row r="1723" spans="2:5" x14ac:dyDescent="0.2">
      <c r="B1723" s="25" t="s">
        <v>2953</v>
      </c>
      <c r="C1723" s="25">
        <v>519463</v>
      </c>
      <c r="D1723" s="25" t="s">
        <v>383</v>
      </c>
      <c r="E1723" s="25" t="s">
        <v>581</v>
      </c>
    </row>
    <row r="1724" spans="2:5" x14ac:dyDescent="0.2">
      <c r="B1724" s="25" t="s">
        <v>2954</v>
      </c>
      <c r="C1724" s="25" t="s">
        <v>383</v>
      </c>
      <c r="D1724" s="25" t="s">
        <v>2955</v>
      </c>
      <c r="E1724" s="25" t="s">
        <v>394</v>
      </c>
    </row>
    <row r="1725" spans="2:5" x14ac:dyDescent="0.2">
      <c r="B1725" s="25" t="s">
        <v>2956</v>
      </c>
      <c r="C1725" s="25">
        <v>532174</v>
      </c>
      <c r="D1725" s="25" t="s">
        <v>2957</v>
      </c>
      <c r="E1725" s="25" t="s">
        <v>701</v>
      </c>
    </row>
    <row r="1726" spans="2:5" x14ac:dyDescent="0.2">
      <c r="B1726" s="25" t="s">
        <v>2958</v>
      </c>
      <c r="C1726" s="25">
        <v>540716</v>
      </c>
      <c r="D1726" s="25" t="s">
        <v>2959</v>
      </c>
      <c r="E1726" s="25" t="s">
        <v>2465</v>
      </c>
    </row>
    <row r="1727" spans="2:5" x14ac:dyDescent="0.2">
      <c r="B1727" s="25" t="s">
        <v>2960</v>
      </c>
      <c r="C1727" s="25">
        <v>533244</v>
      </c>
      <c r="D1727" s="25" t="s">
        <v>2961</v>
      </c>
      <c r="E1727" s="25" t="s">
        <v>366</v>
      </c>
    </row>
    <row r="1728" spans="2:5" x14ac:dyDescent="0.2">
      <c r="B1728" s="25" t="s">
        <v>2962</v>
      </c>
      <c r="C1728" s="25">
        <v>540133</v>
      </c>
      <c r="D1728" s="25" t="s">
        <v>2963</v>
      </c>
      <c r="E1728" s="25" t="s">
        <v>2795</v>
      </c>
    </row>
    <row r="1729" spans="2:5" x14ac:dyDescent="0.2">
      <c r="B1729" s="25" t="s">
        <v>2964</v>
      </c>
      <c r="C1729" s="25">
        <v>555555</v>
      </c>
      <c r="D1729" s="25" t="s">
        <v>2965</v>
      </c>
      <c r="E1729" s="25" t="s">
        <v>366</v>
      </c>
    </row>
    <row r="1730" spans="2:5" x14ac:dyDescent="0.2">
      <c r="B1730" s="25" t="s">
        <v>2966</v>
      </c>
      <c r="C1730" s="25">
        <v>541179</v>
      </c>
      <c r="D1730" s="25" t="s">
        <v>2967</v>
      </c>
      <c r="E1730" s="25" t="s">
        <v>366</v>
      </c>
    </row>
    <row r="1731" spans="2:5" x14ac:dyDescent="0.2">
      <c r="B1731" s="25" t="s">
        <v>2968</v>
      </c>
      <c r="C1731" s="25">
        <v>532835</v>
      </c>
      <c r="D1731" s="25" t="s">
        <v>2969</v>
      </c>
      <c r="E1731" s="25" t="s">
        <v>366</v>
      </c>
    </row>
    <row r="1732" spans="2:5" x14ac:dyDescent="0.2">
      <c r="B1732" s="25" t="s">
        <v>2970</v>
      </c>
      <c r="C1732" s="25">
        <v>531524</v>
      </c>
      <c r="D1732" s="25" t="s">
        <v>2971</v>
      </c>
      <c r="E1732" s="25" t="s">
        <v>681</v>
      </c>
    </row>
    <row r="1733" spans="2:5" x14ac:dyDescent="0.2">
      <c r="B1733" s="25" t="s">
        <v>2972</v>
      </c>
      <c r="C1733" s="25">
        <v>531524</v>
      </c>
      <c r="D1733" s="25" t="s">
        <v>2971</v>
      </c>
      <c r="E1733" s="25" t="s">
        <v>681</v>
      </c>
    </row>
    <row r="1734" spans="2:5" x14ac:dyDescent="0.2">
      <c r="B1734" s="25" t="s">
        <v>2973</v>
      </c>
      <c r="C1734" s="25">
        <v>500116</v>
      </c>
      <c r="D1734" s="25" t="s">
        <v>2974</v>
      </c>
      <c r="E1734" s="25" t="s">
        <v>701</v>
      </c>
    </row>
    <row r="1735" spans="2:5" x14ac:dyDescent="0.2">
      <c r="B1735" s="25" t="s">
        <v>2975</v>
      </c>
      <c r="C1735" s="25">
        <v>539437</v>
      </c>
      <c r="D1735" s="25" t="s">
        <v>2976</v>
      </c>
      <c r="E1735" s="25" t="s">
        <v>701</v>
      </c>
    </row>
    <row r="1736" spans="2:5" x14ac:dyDescent="0.2">
      <c r="B1736" s="25" t="s">
        <v>2977</v>
      </c>
      <c r="C1736" s="25" t="s">
        <v>383</v>
      </c>
      <c r="D1736" s="25" t="s">
        <v>2978</v>
      </c>
      <c r="E1736" s="25" t="s">
        <v>701</v>
      </c>
    </row>
    <row r="1737" spans="2:5" x14ac:dyDescent="0.2">
      <c r="B1737" s="25" t="s">
        <v>2979</v>
      </c>
      <c r="C1737" s="25">
        <v>532659</v>
      </c>
      <c r="D1737" s="25" t="s">
        <v>2980</v>
      </c>
      <c r="E1737" s="25" t="s">
        <v>400</v>
      </c>
    </row>
    <row r="1738" spans="2:5" x14ac:dyDescent="0.2">
      <c r="B1738" s="25" t="s">
        <v>2981</v>
      </c>
      <c r="C1738" s="25">
        <v>507438</v>
      </c>
      <c r="D1738" s="25" t="s">
        <v>2982</v>
      </c>
      <c r="E1738" s="25" t="s">
        <v>1015</v>
      </c>
    </row>
    <row r="1739" spans="2:5" x14ac:dyDescent="0.2">
      <c r="B1739" s="25" t="s">
        <v>2983</v>
      </c>
      <c r="C1739" s="25">
        <v>505726</v>
      </c>
      <c r="D1739" s="25" t="s">
        <v>2984</v>
      </c>
      <c r="E1739" s="25" t="s">
        <v>1148</v>
      </c>
    </row>
    <row r="1740" spans="2:5" x14ac:dyDescent="0.2">
      <c r="B1740" s="25" t="s">
        <v>2985</v>
      </c>
      <c r="C1740" s="25">
        <v>500106</v>
      </c>
      <c r="D1740" s="25" t="s">
        <v>2986</v>
      </c>
      <c r="E1740" s="25" t="s">
        <v>2715</v>
      </c>
    </row>
    <row r="1741" spans="2:5" x14ac:dyDescent="0.2">
      <c r="B1741" s="25" t="s">
        <v>2987</v>
      </c>
      <c r="C1741" s="25">
        <v>540774</v>
      </c>
      <c r="D1741" s="25" t="s">
        <v>2988</v>
      </c>
      <c r="E1741" s="25" t="s">
        <v>568</v>
      </c>
    </row>
    <row r="1742" spans="2:5" x14ac:dyDescent="0.2">
      <c r="B1742" s="25" t="s">
        <v>2989</v>
      </c>
      <c r="C1742" s="25">
        <v>540377</v>
      </c>
      <c r="D1742" s="25" t="s">
        <v>383</v>
      </c>
      <c r="E1742" s="25" t="s">
        <v>405</v>
      </c>
    </row>
    <row r="1743" spans="2:5" x14ac:dyDescent="0.2">
      <c r="B1743" s="25" t="s">
        <v>2990</v>
      </c>
      <c r="C1743" s="25">
        <v>522289</v>
      </c>
      <c r="D1743" s="25" t="s">
        <v>383</v>
      </c>
      <c r="E1743" s="25" t="s">
        <v>405</v>
      </c>
    </row>
    <row r="1744" spans="2:5" x14ac:dyDescent="0.2">
      <c r="B1744" s="25" t="s">
        <v>2991</v>
      </c>
      <c r="C1744" s="25">
        <v>500199</v>
      </c>
      <c r="D1744" s="25" t="s">
        <v>2992</v>
      </c>
      <c r="E1744" s="25" t="s">
        <v>431</v>
      </c>
    </row>
    <row r="1745" spans="2:5" x14ac:dyDescent="0.2">
      <c r="B1745" s="25" t="s">
        <v>2993</v>
      </c>
      <c r="C1745" s="25">
        <v>517380</v>
      </c>
      <c r="D1745" s="25" t="s">
        <v>2994</v>
      </c>
      <c r="E1745" s="25" t="s">
        <v>738</v>
      </c>
    </row>
    <row r="1746" spans="2:5" x14ac:dyDescent="0.2">
      <c r="B1746" s="25" t="s">
        <v>2995</v>
      </c>
      <c r="C1746" s="25">
        <v>517380</v>
      </c>
      <c r="D1746" s="25" t="s">
        <v>2994</v>
      </c>
      <c r="E1746" s="25" t="s">
        <v>738</v>
      </c>
    </row>
    <row r="1747" spans="2:5" x14ac:dyDescent="0.2">
      <c r="B1747" s="25" t="s">
        <v>2996</v>
      </c>
      <c r="C1747" s="25">
        <v>539449</v>
      </c>
      <c r="D1747" s="25" t="s">
        <v>383</v>
      </c>
      <c r="E1747" s="25" t="s">
        <v>405</v>
      </c>
    </row>
    <row r="1748" spans="2:5" x14ac:dyDescent="0.2">
      <c r="B1748" s="25" t="s">
        <v>2997</v>
      </c>
      <c r="C1748" s="25">
        <v>532636</v>
      </c>
      <c r="D1748" s="25" t="s">
        <v>2998</v>
      </c>
      <c r="E1748" s="25" t="s">
        <v>366</v>
      </c>
    </row>
    <row r="1749" spans="2:5" x14ac:dyDescent="0.2">
      <c r="B1749" s="25" t="s">
        <v>2999</v>
      </c>
      <c r="C1749" s="25">
        <v>531968</v>
      </c>
      <c r="D1749" s="25" t="s">
        <v>3000</v>
      </c>
      <c r="E1749" s="25" t="s">
        <v>469</v>
      </c>
    </row>
    <row r="1750" spans="2:5" x14ac:dyDescent="0.2">
      <c r="B1750" s="25" t="s">
        <v>3001</v>
      </c>
      <c r="C1750" s="25">
        <v>514238</v>
      </c>
      <c r="D1750" s="25" t="s">
        <v>383</v>
      </c>
      <c r="E1750" s="25" t="s">
        <v>366</v>
      </c>
    </row>
    <row r="1751" spans="2:5" x14ac:dyDescent="0.2">
      <c r="B1751" s="25" t="s">
        <v>3002</v>
      </c>
      <c r="C1751" s="25">
        <v>532414</v>
      </c>
      <c r="D1751" s="25" t="s">
        <v>383</v>
      </c>
      <c r="E1751" s="25" t="s">
        <v>476</v>
      </c>
    </row>
    <row r="1752" spans="2:5" x14ac:dyDescent="0.2">
      <c r="B1752" s="25" t="s">
        <v>3003</v>
      </c>
      <c r="C1752" s="25">
        <v>532907</v>
      </c>
      <c r="D1752" s="25" t="s">
        <v>3004</v>
      </c>
      <c r="E1752" s="25" t="s">
        <v>781</v>
      </c>
    </row>
    <row r="1753" spans="2:5" x14ac:dyDescent="0.2">
      <c r="B1753" s="25" t="s">
        <v>3005</v>
      </c>
      <c r="C1753" s="25">
        <v>511208</v>
      </c>
      <c r="D1753" s="25" t="s">
        <v>3006</v>
      </c>
      <c r="E1753" s="25" t="s">
        <v>2788</v>
      </c>
    </row>
    <row r="1754" spans="2:5" x14ac:dyDescent="0.2">
      <c r="B1754" s="25" t="s">
        <v>3007</v>
      </c>
      <c r="C1754" s="25">
        <v>533177</v>
      </c>
      <c r="D1754" s="25" t="s">
        <v>3008</v>
      </c>
      <c r="E1754" s="25" t="s">
        <v>978</v>
      </c>
    </row>
    <row r="1755" spans="2:5" x14ac:dyDescent="0.2">
      <c r="B1755" s="25" t="s">
        <v>3009</v>
      </c>
      <c r="C1755" s="25">
        <v>511628</v>
      </c>
      <c r="D1755" s="25" t="s">
        <v>383</v>
      </c>
      <c r="E1755" s="25" t="s">
        <v>400</v>
      </c>
    </row>
    <row r="1756" spans="2:5" x14ac:dyDescent="0.2">
      <c r="B1756" s="25" t="s">
        <v>3010</v>
      </c>
      <c r="C1756" s="25">
        <v>505539</v>
      </c>
      <c r="D1756" s="25" t="s">
        <v>383</v>
      </c>
      <c r="E1756" s="25" t="s">
        <v>804</v>
      </c>
    </row>
    <row r="1757" spans="2:5" x14ac:dyDescent="0.2">
      <c r="B1757" s="25" t="s">
        <v>3011</v>
      </c>
      <c r="C1757" s="25">
        <v>513295</v>
      </c>
      <c r="D1757" s="25" t="s">
        <v>383</v>
      </c>
      <c r="E1757" s="25" t="s">
        <v>415</v>
      </c>
    </row>
    <row r="1758" spans="2:5" x14ac:dyDescent="0.2">
      <c r="B1758" s="25" t="s">
        <v>3012</v>
      </c>
      <c r="C1758" s="25">
        <v>517571</v>
      </c>
      <c r="D1758" s="25" t="s">
        <v>3013</v>
      </c>
      <c r="E1758" s="25" t="s">
        <v>426</v>
      </c>
    </row>
    <row r="1759" spans="2:5" x14ac:dyDescent="0.2">
      <c r="B1759" s="25" t="s">
        <v>3014</v>
      </c>
      <c r="C1759" s="25">
        <v>532614</v>
      </c>
      <c r="D1759" s="25" t="s">
        <v>3015</v>
      </c>
      <c r="E1759" s="25" t="s">
        <v>415</v>
      </c>
    </row>
    <row r="1760" spans="2:5" x14ac:dyDescent="0.2">
      <c r="B1760" s="25" t="s">
        <v>3016</v>
      </c>
      <c r="C1760" s="25">
        <v>531129</v>
      </c>
      <c r="D1760" s="25" t="s">
        <v>383</v>
      </c>
      <c r="E1760" s="25" t="s">
        <v>911</v>
      </c>
    </row>
    <row r="1761" spans="2:5" x14ac:dyDescent="0.2">
      <c r="B1761" s="25" t="s">
        <v>3017</v>
      </c>
      <c r="C1761" s="25">
        <v>531672</v>
      </c>
      <c r="D1761" s="25" t="s">
        <v>383</v>
      </c>
      <c r="E1761" s="25" t="s">
        <v>366</v>
      </c>
    </row>
    <row r="1762" spans="2:5" x14ac:dyDescent="0.2">
      <c r="B1762" s="25" t="s">
        <v>3018</v>
      </c>
      <c r="C1762" s="25">
        <v>517370</v>
      </c>
      <c r="D1762" s="25" t="s">
        <v>383</v>
      </c>
      <c r="E1762" s="25" t="s">
        <v>681</v>
      </c>
    </row>
    <row r="1763" spans="2:5" x14ac:dyDescent="0.2">
      <c r="B1763" s="25" t="s">
        <v>3019</v>
      </c>
      <c r="C1763" s="25">
        <v>538541</v>
      </c>
      <c r="D1763" s="25" t="s">
        <v>383</v>
      </c>
      <c r="E1763" s="25" t="s">
        <v>405</v>
      </c>
    </row>
    <row r="1764" spans="2:5" x14ac:dyDescent="0.2">
      <c r="B1764" s="25" t="s">
        <v>3020</v>
      </c>
      <c r="C1764" s="25">
        <v>531594</v>
      </c>
      <c r="D1764" s="25" t="s">
        <v>383</v>
      </c>
      <c r="E1764" s="25" t="s">
        <v>391</v>
      </c>
    </row>
    <row r="1765" spans="2:5" x14ac:dyDescent="0.2">
      <c r="B1765" s="25" t="s">
        <v>3021</v>
      </c>
      <c r="C1765" s="25">
        <v>523465</v>
      </c>
      <c r="D1765" s="25" t="s">
        <v>383</v>
      </c>
      <c r="E1765" s="25" t="s">
        <v>441</v>
      </c>
    </row>
    <row r="1766" spans="2:5" x14ac:dyDescent="0.2">
      <c r="B1766" s="25" t="s">
        <v>3022</v>
      </c>
      <c r="C1766" s="25">
        <v>536709</v>
      </c>
      <c r="D1766" s="25" t="s">
        <v>383</v>
      </c>
      <c r="E1766" s="25" t="s">
        <v>522</v>
      </c>
    </row>
    <row r="1767" spans="2:5" x14ac:dyDescent="0.2">
      <c r="B1767" s="25" t="s">
        <v>3023</v>
      </c>
      <c r="C1767" s="25">
        <v>509162</v>
      </c>
      <c r="D1767" s="25" t="s">
        <v>383</v>
      </c>
      <c r="E1767" s="25" t="s">
        <v>863</v>
      </c>
    </row>
    <row r="1768" spans="2:5" x14ac:dyDescent="0.2">
      <c r="B1768" s="25" t="s">
        <v>3024</v>
      </c>
      <c r="C1768" s="25">
        <v>517077</v>
      </c>
      <c r="D1768" s="25" t="s">
        <v>383</v>
      </c>
      <c r="E1768" s="25" t="s">
        <v>405</v>
      </c>
    </row>
    <row r="1769" spans="2:5" x14ac:dyDescent="0.2">
      <c r="B1769" s="25" t="s">
        <v>3025</v>
      </c>
      <c r="C1769" s="25">
        <v>511473</v>
      </c>
      <c r="D1769" s="25" t="s">
        <v>3026</v>
      </c>
      <c r="E1769" s="25" t="s">
        <v>366</v>
      </c>
    </row>
    <row r="1770" spans="2:5" x14ac:dyDescent="0.2">
      <c r="B1770" s="25" t="s">
        <v>3027</v>
      </c>
      <c r="C1770" s="25">
        <v>531505</v>
      </c>
      <c r="D1770" s="25" t="s">
        <v>383</v>
      </c>
      <c r="E1770" s="25" t="s">
        <v>400</v>
      </c>
    </row>
    <row r="1771" spans="2:5" x14ac:dyDescent="0.2">
      <c r="B1771" s="25" t="s">
        <v>3028</v>
      </c>
      <c r="C1771" s="25">
        <v>511355</v>
      </c>
      <c r="D1771" s="25" t="s">
        <v>383</v>
      </c>
      <c r="E1771" s="25" t="s">
        <v>400</v>
      </c>
    </row>
    <row r="1772" spans="2:5" x14ac:dyDescent="0.2">
      <c r="B1772" s="25" t="s">
        <v>3029</v>
      </c>
      <c r="C1772" s="25">
        <v>535667</v>
      </c>
      <c r="D1772" s="25" t="s">
        <v>383</v>
      </c>
      <c r="E1772" s="25" t="s">
        <v>400</v>
      </c>
    </row>
    <row r="1773" spans="2:5" x14ac:dyDescent="0.2">
      <c r="B1773" s="25" t="s">
        <v>3030</v>
      </c>
      <c r="C1773" s="25">
        <v>531253</v>
      </c>
      <c r="D1773" s="25" t="s">
        <v>383</v>
      </c>
      <c r="E1773" s="25" t="s">
        <v>543</v>
      </c>
    </row>
    <row r="1774" spans="2:5" x14ac:dyDescent="0.2">
      <c r="B1774" s="25" t="s">
        <v>3031</v>
      </c>
      <c r="C1774" s="25">
        <v>500201</v>
      </c>
      <c r="D1774" s="25" t="s">
        <v>3032</v>
      </c>
      <c r="E1774" s="25" t="s">
        <v>431</v>
      </c>
    </row>
    <row r="1775" spans="2:5" x14ac:dyDescent="0.2">
      <c r="B1775" s="25" t="s">
        <v>3033</v>
      </c>
      <c r="C1775" s="25">
        <v>540152</v>
      </c>
      <c r="D1775" s="25" t="s">
        <v>383</v>
      </c>
      <c r="E1775" s="25" t="s">
        <v>469</v>
      </c>
    </row>
    <row r="1776" spans="2:5" x14ac:dyDescent="0.2">
      <c r="B1776" s="25" t="s">
        <v>3034</v>
      </c>
      <c r="C1776" s="25">
        <v>540565</v>
      </c>
      <c r="D1776" s="25" t="s">
        <v>3035</v>
      </c>
      <c r="E1776" s="25" t="s">
        <v>403</v>
      </c>
    </row>
    <row r="1777" spans="2:5" x14ac:dyDescent="0.2">
      <c r="B1777" s="25" t="s">
        <v>3036</v>
      </c>
      <c r="C1777" s="25">
        <v>530979</v>
      </c>
      <c r="D1777" s="25" t="s">
        <v>383</v>
      </c>
      <c r="E1777" s="25" t="s">
        <v>441</v>
      </c>
    </row>
    <row r="1778" spans="2:5" x14ac:dyDescent="0.2">
      <c r="B1778" s="25" t="s">
        <v>3037</v>
      </c>
      <c r="C1778" s="25">
        <v>531343</v>
      </c>
      <c r="D1778" s="25" t="s">
        <v>383</v>
      </c>
      <c r="E1778" s="25" t="s">
        <v>804</v>
      </c>
    </row>
    <row r="1779" spans="2:5" x14ac:dyDescent="0.2">
      <c r="B1779" s="25" t="s">
        <v>3038</v>
      </c>
      <c r="C1779" s="25">
        <v>590065</v>
      </c>
      <c r="D1779" s="25" t="s">
        <v>3039</v>
      </c>
      <c r="E1779" s="25" t="s">
        <v>405</v>
      </c>
    </row>
    <row r="1780" spans="2:5" x14ac:dyDescent="0.2">
      <c r="B1780" s="25" t="s">
        <v>3040</v>
      </c>
      <c r="C1780" s="25">
        <v>532240</v>
      </c>
      <c r="D1780" s="25" t="s">
        <v>3041</v>
      </c>
      <c r="E1780" s="25" t="s">
        <v>738</v>
      </c>
    </row>
    <row r="1781" spans="2:5" x14ac:dyDescent="0.2">
      <c r="B1781" s="25" t="s">
        <v>3042</v>
      </c>
      <c r="C1781" s="25">
        <v>513361</v>
      </c>
      <c r="D1781" s="25" t="s">
        <v>383</v>
      </c>
      <c r="E1781" s="25" t="s">
        <v>415</v>
      </c>
    </row>
    <row r="1782" spans="2:5" x14ac:dyDescent="0.2">
      <c r="B1782" s="25" t="s">
        <v>3043</v>
      </c>
      <c r="C1782" s="25">
        <v>532189</v>
      </c>
      <c r="D1782" s="25" t="s">
        <v>3044</v>
      </c>
      <c r="E1782" s="25" t="s">
        <v>584</v>
      </c>
    </row>
    <row r="1783" spans="2:5" x14ac:dyDescent="0.2">
      <c r="B1783" s="25" t="s">
        <v>3045</v>
      </c>
      <c r="C1783" s="25">
        <v>535789</v>
      </c>
      <c r="D1783" s="25" t="s">
        <v>3046</v>
      </c>
      <c r="E1783" s="25" t="s">
        <v>441</v>
      </c>
    </row>
    <row r="1784" spans="2:5" x14ac:dyDescent="0.2">
      <c r="B1784" s="25" t="s">
        <v>3047</v>
      </c>
      <c r="C1784" s="25">
        <v>533520</v>
      </c>
      <c r="D1784" s="25" t="s">
        <v>3048</v>
      </c>
      <c r="E1784" s="25" t="s">
        <v>405</v>
      </c>
    </row>
    <row r="1785" spans="2:5" x14ac:dyDescent="0.2">
      <c r="B1785" s="25" t="s">
        <v>3049</v>
      </c>
      <c r="C1785" s="25">
        <v>532832</v>
      </c>
      <c r="D1785" s="25" t="s">
        <v>3050</v>
      </c>
      <c r="E1785" s="25" t="s">
        <v>469</v>
      </c>
    </row>
    <row r="1786" spans="2:5" x14ac:dyDescent="0.2">
      <c r="B1786" s="25" t="s">
        <v>3051</v>
      </c>
      <c r="C1786" s="25">
        <v>532960</v>
      </c>
      <c r="D1786" s="25" t="s">
        <v>3052</v>
      </c>
      <c r="E1786" s="25" t="s">
        <v>366</v>
      </c>
    </row>
    <row r="1787" spans="2:5" x14ac:dyDescent="0.2">
      <c r="B1787" s="25" t="s">
        <v>3053</v>
      </c>
      <c r="C1787" s="25">
        <v>514165</v>
      </c>
      <c r="D1787" s="25" t="s">
        <v>383</v>
      </c>
      <c r="E1787" s="25" t="s">
        <v>760</v>
      </c>
    </row>
    <row r="1788" spans="2:5" x14ac:dyDescent="0.2">
      <c r="B1788" s="25" t="s">
        <v>3054</v>
      </c>
      <c r="C1788" s="25">
        <v>532814</v>
      </c>
      <c r="D1788" s="25" t="s">
        <v>3055</v>
      </c>
      <c r="E1788" s="25" t="s">
        <v>701</v>
      </c>
    </row>
    <row r="1789" spans="2:5" x14ac:dyDescent="0.2">
      <c r="B1789" s="25" t="s">
        <v>3056</v>
      </c>
      <c r="C1789" s="25">
        <v>504731</v>
      </c>
      <c r="D1789" s="25" t="s">
        <v>383</v>
      </c>
      <c r="E1789" s="25" t="s">
        <v>415</v>
      </c>
    </row>
    <row r="1790" spans="2:5" x14ac:dyDescent="0.2">
      <c r="B1790" s="25" t="s">
        <v>3057</v>
      </c>
      <c r="C1790" s="25">
        <v>509692</v>
      </c>
      <c r="D1790" s="25" t="s">
        <v>3058</v>
      </c>
      <c r="E1790" s="25" t="s">
        <v>398</v>
      </c>
    </row>
    <row r="1791" spans="2:5" x14ac:dyDescent="0.2">
      <c r="B1791" s="25" t="s">
        <v>3059</v>
      </c>
      <c r="C1791" s="25">
        <v>540750</v>
      </c>
      <c r="D1791" s="25" t="s">
        <v>3060</v>
      </c>
      <c r="E1791" s="25" t="s">
        <v>522</v>
      </c>
    </row>
    <row r="1792" spans="2:5" x14ac:dyDescent="0.2">
      <c r="B1792" s="25" t="s">
        <v>3061</v>
      </c>
      <c r="C1792" s="25">
        <v>524614</v>
      </c>
      <c r="D1792" s="25" t="s">
        <v>383</v>
      </c>
      <c r="E1792" s="25" t="s">
        <v>463</v>
      </c>
    </row>
    <row r="1793" spans="2:5" x14ac:dyDescent="0.2">
      <c r="B1793" s="25" t="s">
        <v>3062</v>
      </c>
      <c r="C1793" s="25">
        <v>504741</v>
      </c>
      <c r="D1793" s="25" t="s">
        <v>3063</v>
      </c>
      <c r="E1793" s="25" t="s">
        <v>396</v>
      </c>
    </row>
    <row r="1794" spans="2:5" x14ac:dyDescent="0.2">
      <c r="B1794" s="25" t="s">
        <v>3064</v>
      </c>
      <c r="C1794" s="25">
        <v>509051</v>
      </c>
      <c r="D1794" s="25" t="s">
        <v>383</v>
      </c>
      <c r="E1794" s="25" t="s">
        <v>476</v>
      </c>
    </row>
    <row r="1795" spans="2:5" x14ac:dyDescent="0.2">
      <c r="B1795" s="25" t="s">
        <v>3065</v>
      </c>
      <c r="C1795" s="25">
        <v>504746</v>
      </c>
      <c r="D1795" s="25" t="s">
        <v>383</v>
      </c>
      <c r="E1795" s="25" t="s">
        <v>1303</v>
      </c>
    </row>
    <row r="1796" spans="2:5" x14ac:dyDescent="0.2">
      <c r="B1796" s="25" t="s">
        <v>3066</v>
      </c>
      <c r="C1796" s="25">
        <v>533047</v>
      </c>
      <c r="D1796" s="25" t="s">
        <v>3067</v>
      </c>
      <c r="E1796" s="25" t="s">
        <v>415</v>
      </c>
    </row>
    <row r="1797" spans="2:5" x14ac:dyDescent="0.2">
      <c r="B1797" s="25" t="s">
        <v>3068</v>
      </c>
      <c r="C1797" s="25">
        <v>530965</v>
      </c>
      <c r="D1797" s="25" t="s">
        <v>3069</v>
      </c>
      <c r="E1797" s="25" t="s">
        <v>593</v>
      </c>
    </row>
    <row r="1798" spans="2:5" x14ac:dyDescent="0.2">
      <c r="B1798" s="25" t="s">
        <v>3070</v>
      </c>
      <c r="C1798" s="25">
        <v>532388</v>
      </c>
      <c r="D1798" s="25" t="s">
        <v>3071</v>
      </c>
      <c r="E1798" s="25" t="s">
        <v>701</v>
      </c>
    </row>
    <row r="1799" spans="2:5" x14ac:dyDescent="0.2">
      <c r="B1799" s="25" t="s">
        <v>3072</v>
      </c>
      <c r="C1799" s="25">
        <v>500319</v>
      </c>
      <c r="D1799" s="25" t="s">
        <v>383</v>
      </c>
      <c r="E1799" s="25" t="s">
        <v>1082</v>
      </c>
    </row>
    <row r="1800" spans="2:5" x14ac:dyDescent="0.2">
      <c r="B1800" s="25" t="s">
        <v>3073</v>
      </c>
      <c r="C1800" s="25">
        <v>533329</v>
      </c>
      <c r="D1800" s="25" t="s">
        <v>3074</v>
      </c>
      <c r="E1800" s="25" t="s">
        <v>497</v>
      </c>
    </row>
    <row r="1801" spans="2:5" x14ac:dyDescent="0.2">
      <c r="B1801" s="25" t="s">
        <v>3075</v>
      </c>
      <c r="C1801" s="25">
        <v>523586</v>
      </c>
      <c r="D1801" s="25" t="s">
        <v>383</v>
      </c>
      <c r="E1801" s="25" t="s">
        <v>543</v>
      </c>
    </row>
    <row r="1802" spans="2:5" x14ac:dyDescent="0.2">
      <c r="B1802" s="25" t="s">
        <v>3076</v>
      </c>
      <c r="C1802" s="25">
        <v>501700</v>
      </c>
      <c r="D1802" s="25" t="s">
        <v>383</v>
      </c>
      <c r="E1802" s="25" t="s">
        <v>400</v>
      </c>
    </row>
    <row r="1803" spans="2:5" x14ac:dyDescent="0.2">
      <c r="B1803" s="25" t="s">
        <v>3077</v>
      </c>
      <c r="C1803" s="25">
        <v>532745</v>
      </c>
      <c r="D1803" s="25" t="s">
        <v>383</v>
      </c>
      <c r="E1803" s="25" t="s">
        <v>366</v>
      </c>
    </row>
    <row r="1804" spans="2:5" x14ac:dyDescent="0.2">
      <c r="B1804" s="25" t="s">
        <v>3078</v>
      </c>
      <c r="C1804" s="25">
        <v>524648</v>
      </c>
      <c r="D1804" s="25" t="s">
        <v>383</v>
      </c>
      <c r="E1804" s="25" t="s">
        <v>431</v>
      </c>
    </row>
    <row r="1805" spans="2:5" x14ac:dyDescent="0.2">
      <c r="B1805" s="25" t="s">
        <v>3079</v>
      </c>
      <c r="C1805" s="25">
        <v>530747</v>
      </c>
      <c r="D1805" s="25" t="s">
        <v>383</v>
      </c>
      <c r="E1805" s="25" t="s">
        <v>400</v>
      </c>
    </row>
    <row r="1806" spans="2:5" x14ac:dyDescent="0.2">
      <c r="B1806" s="25" t="s">
        <v>3080</v>
      </c>
      <c r="C1806" s="25">
        <v>524342</v>
      </c>
      <c r="D1806" s="25" t="s">
        <v>383</v>
      </c>
      <c r="E1806" s="25" t="s">
        <v>431</v>
      </c>
    </row>
    <row r="1807" spans="2:5" x14ac:dyDescent="0.2">
      <c r="B1807" s="25" t="s">
        <v>3081</v>
      </c>
      <c r="C1807" s="25">
        <v>538838</v>
      </c>
      <c r="D1807" s="25" t="s">
        <v>383</v>
      </c>
      <c r="E1807" s="25" t="s">
        <v>398</v>
      </c>
    </row>
    <row r="1808" spans="2:5" x14ac:dyDescent="0.2">
      <c r="B1808" s="25" t="s">
        <v>3082</v>
      </c>
      <c r="C1808" s="25">
        <v>521016</v>
      </c>
      <c r="D1808" s="25" t="s">
        <v>3083</v>
      </c>
      <c r="E1808" s="25" t="s">
        <v>398</v>
      </c>
    </row>
    <row r="1809" spans="2:5" x14ac:dyDescent="0.2">
      <c r="B1809" s="25" t="s">
        <v>3084</v>
      </c>
      <c r="C1809" s="25">
        <v>526887</v>
      </c>
      <c r="D1809" s="25" t="s">
        <v>383</v>
      </c>
      <c r="E1809" s="25" t="s">
        <v>400</v>
      </c>
    </row>
    <row r="1810" spans="2:5" x14ac:dyDescent="0.2">
      <c r="B1810" s="25" t="s">
        <v>3085</v>
      </c>
      <c r="C1810" s="25">
        <v>524458</v>
      </c>
      <c r="D1810" s="25" t="s">
        <v>383</v>
      </c>
      <c r="E1810" s="25" t="s">
        <v>543</v>
      </c>
    </row>
    <row r="1811" spans="2:5" x14ac:dyDescent="0.2">
      <c r="B1811" s="25" t="s">
        <v>3086</v>
      </c>
      <c r="C1811" s="25">
        <v>506945</v>
      </c>
      <c r="D1811" s="25" t="s">
        <v>383</v>
      </c>
      <c r="E1811" s="25" t="s">
        <v>543</v>
      </c>
    </row>
    <row r="1812" spans="2:5" x14ac:dyDescent="0.2">
      <c r="B1812" s="25" t="s">
        <v>3087</v>
      </c>
      <c r="C1812" s="25">
        <v>531565</v>
      </c>
      <c r="D1812" s="25" t="s">
        <v>383</v>
      </c>
      <c r="E1812" s="25" t="s">
        <v>469</v>
      </c>
    </row>
    <row r="1813" spans="2:5" x14ac:dyDescent="0.2">
      <c r="B1813" s="25" t="s">
        <v>3088</v>
      </c>
      <c r="C1813" s="25">
        <v>500207</v>
      </c>
      <c r="D1813" s="25" t="s">
        <v>3089</v>
      </c>
      <c r="E1813" s="25" t="s">
        <v>398</v>
      </c>
    </row>
    <row r="1814" spans="2:5" x14ac:dyDescent="0.2">
      <c r="B1814" s="25" t="s">
        <v>3090</v>
      </c>
      <c r="C1814" s="25">
        <v>500207</v>
      </c>
      <c r="D1814" s="25" t="s">
        <v>3089</v>
      </c>
      <c r="E1814" s="25" t="s">
        <v>398</v>
      </c>
    </row>
    <row r="1815" spans="2:5" x14ac:dyDescent="0.2">
      <c r="B1815" s="25" t="s">
        <v>3091</v>
      </c>
      <c r="C1815" s="25">
        <v>532717</v>
      </c>
      <c r="D1815" s="25" t="s">
        <v>3092</v>
      </c>
      <c r="E1815" s="25" t="s">
        <v>426</v>
      </c>
    </row>
    <row r="1816" spans="2:5" x14ac:dyDescent="0.2">
      <c r="B1816" s="25" t="s">
        <v>3093</v>
      </c>
      <c r="C1816" s="25">
        <v>533676</v>
      </c>
      <c r="D1816" s="25" t="s">
        <v>3094</v>
      </c>
      <c r="E1816" s="25" t="s">
        <v>366</v>
      </c>
    </row>
    <row r="1817" spans="2:5" x14ac:dyDescent="0.2">
      <c r="B1817" s="25" t="s">
        <v>3095</v>
      </c>
      <c r="C1817" s="25">
        <v>541304</v>
      </c>
      <c r="D1817" s="25" t="s">
        <v>383</v>
      </c>
      <c r="E1817" s="25" t="s">
        <v>581</v>
      </c>
    </row>
    <row r="1818" spans="2:5" x14ac:dyDescent="0.2">
      <c r="B1818" s="25" t="s">
        <v>3096</v>
      </c>
      <c r="C1818" s="25">
        <v>532100</v>
      </c>
      <c r="D1818" s="25" t="s">
        <v>383</v>
      </c>
      <c r="E1818" s="25" t="s">
        <v>476</v>
      </c>
    </row>
    <row r="1819" spans="2:5" x14ac:dyDescent="0.2">
      <c r="B1819" s="25" t="s">
        <v>3097</v>
      </c>
      <c r="C1819" s="25">
        <v>532612</v>
      </c>
      <c r="D1819" s="25" t="s">
        <v>3098</v>
      </c>
      <c r="E1819" s="25" t="s">
        <v>421</v>
      </c>
    </row>
    <row r="1820" spans="2:5" x14ac:dyDescent="0.2">
      <c r="B1820" s="25" t="s">
        <v>3099</v>
      </c>
      <c r="C1820" s="25">
        <v>539433</v>
      </c>
      <c r="D1820" s="25" t="s">
        <v>383</v>
      </c>
      <c r="E1820" s="25" t="s">
        <v>853</v>
      </c>
    </row>
    <row r="1821" spans="2:5" x14ac:dyDescent="0.2">
      <c r="B1821" s="25" t="s">
        <v>3100</v>
      </c>
      <c r="C1821" s="25">
        <v>504092</v>
      </c>
      <c r="D1821" s="25" t="s">
        <v>383</v>
      </c>
      <c r="E1821" s="25" t="s">
        <v>543</v>
      </c>
    </row>
    <row r="1822" spans="2:5" x14ac:dyDescent="0.2">
      <c r="B1822" s="25" t="s">
        <v>3101</v>
      </c>
      <c r="C1822" s="25">
        <v>504058</v>
      </c>
      <c r="D1822" s="25" t="s">
        <v>3102</v>
      </c>
      <c r="E1822" s="25" t="s">
        <v>929</v>
      </c>
    </row>
    <row r="1823" spans="2:5" x14ac:dyDescent="0.2">
      <c r="B1823" s="25" t="s">
        <v>3103</v>
      </c>
      <c r="C1823" s="25">
        <v>533257</v>
      </c>
      <c r="D1823" s="25" t="s">
        <v>3104</v>
      </c>
      <c r="E1823" s="25" t="s">
        <v>681</v>
      </c>
    </row>
    <row r="1824" spans="2:5" x14ac:dyDescent="0.2">
      <c r="B1824" s="25" t="s">
        <v>3105</v>
      </c>
      <c r="C1824" s="25">
        <v>541336</v>
      </c>
      <c r="D1824" s="25" t="s">
        <v>3106</v>
      </c>
      <c r="E1824" s="25" t="s">
        <v>400</v>
      </c>
    </row>
    <row r="1825" spans="2:5" x14ac:dyDescent="0.2">
      <c r="B1825" s="25" t="s">
        <v>3107</v>
      </c>
      <c r="C1825" s="25">
        <v>521005</v>
      </c>
      <c r="D1825" s="25" t="s">
        <v>383</v>
      </c>
      <c r="E1825" s="25" t="s">
        <v>398</v>
      </c>
    </row>
    <row r="1826" spans="2:5" x14ac:dyDescent="0.2">
      <c r="B1826" s="25" t="s">
        <v>3108</v>
      </c>
      <c r="C1826" s="25">
        <v>532894</v>
      </c>
      <c r="D1826" s="25" t="s">
        <v>3109</v>
      </c>
      <c r="E1826" s="25" t="s">
        <v>522</v>
      </c>
    </row>
    <row r="1827" spans="2:5" x14ac:dyDescent="0.2">
      <c r="B1827" s="25" t="s">
        <v>3110</v>
      </c>
      <c r="C1827" s="25">
        <v>539175</v>
      </c>
      <c r="D1827" s="25" t="s">
        <v>383</v>
      </c>
      <c r="E1827" s="25" t="s">
        <v>891</v>
      </c>
    </row>
    <row r="1828" spans="2:5" x14ac:dyDescent="0.2">
      <c r="B1828" s="25" t="s">
        <v>3111</v>
      </c>
      <c r="C1828" s="25">
        <v>532514</v>
      </c>
      <c r="D1828" s="25" t="s">
        <v>3112</v>
      </c>
      <c r="E1828" s="25" t="s">
        <v>408</v>
      </c>
    </row>
    <row r="1829" spans="2:5" x14ac:dyDescent="0.2">
      <c r="B1829" s="25" t="s">
        <v>3113</v>
      </c>
      <c r="C1829" s="25">
        <v>532150</v>
      </c>
      <c r="D1829" s="25" t="s">
        <v>3114</v>
      </c>
      <c r="E1829" s="25" t="s">
        <v>853</v>
      </c>
    </row>
    <row r="1830" spans="2:5" x14ac:dyDescent="0.2">
      <c r="B1830" s="25" t="s">
        <v>3115</v>
      </c>
      <c r="C1830" s="25">
        <v>526445</v>
      </c>
      <c r="D1830" s="25" t="s">
        <v>3116</v>
      </c>
      <c r="E1830" s="25" t="s">
        <v>581</v>
      </c>
    </row>
    <row r="1831" spans="2:5" x14ac:dyDescent="0.2">
      <c r="B1831" s="25" t="s">
        <v>3117</v>
      </c>
      <c r="C1831" s="25">
        <v>522165</v>
      </c>
      <c r="D1831" s="25" t="s">
        <v>383</v>
      </c>
      <c r="E1831" s="25" t="s">
        <v>415</v>
      </c>
    </row>
    <row r="1832" spans="2:5" x14ac:dyDescent="0.2">
      <c r="B1832" s="25" t="s">
        <v>3118</v>
      </c>
      <c r="C1832" s="25">
        <v>503639</v>
      </c>
      <c r="D1832" s="25" t="s">
        <v>383</v>
      </c>
      <c r="E1832" s="25" t="s">
        <v>804</v>
      </c>
    </row>
    <row r="1833" spans="2:5" x14ac:dyDescent="0.2">
      <c r="B1833" s="25" t="s">
        <v>3119</v>
      </c>
      <c r="C1833" s="25">
        <v>532305</v>
      </c>
      <c r="D1833" s="25" t="s">
        <v>3120</v>
      </c>
      <c r="E1833" s="25" t="s">
        <v>421</v>
      </c>
    </row>
    <row r="1834" spans="2:5" x14ac:dyDescent="0.2">
      <c r="B1834" s="25" t="s">
        <v>3121</v>
      </c>
      <c r="C1834" s="25">
        <v>524652</v>
      </c>
      <c r="D1834" s="25" t="s">
        <v>3122</v>
      </c>
      <c r="E1834" s="25" t="s">
        <v>421</v>
      </c>
    </row>
    <row r="1835" spans="2:5" x14ac:dyDescent="0.2">
      <c r="B1835" s="25" t="s">
        <v>3123</v>
      </c>
      <c r="C1835" s="25">
        <v>532001</v>
      </c>
      <c r="D1835" s="25" t="s">
        <v>383</v>
      </c>
      <c r="E1835" s="25" t="s">
        <v>415</v>
      </c>
    </row>
    <row r="1836" spans="2:5" x14ac:dyDescent="0.2">
      <c r="B1836" s="25" t="s">
        <v>3124</v>
      </c>
      <c r="C1836" s="25">
        <v>531841</v>
      </c>
      <c r="D1836" s="25" t="s">
        <v>383</v>
      </c>
      <c r="E1836" s="25" t="s">
        <v>400</v>
      </c>
    </row>
    <row r="1837" spans="2:5" x14ac:dyDescent="0.2">
      <c r="B1837" s="25" t="s">
        <v>3125</v>
      </c>
      <c r="C1837" s="25">
        <v>532187</v>
      </c>
      <c r="D1837" s="25" t="s">
        <v>3126</v>
      </c>
      <c r="E1837" s="25" t="s">
        <v>701</v>
      </c>
    </row>
    <row r="1838" spans="2:5" x14ac:dyDescent="0.2">
      <c r="B1838" s="25" t="s">
        <v>3127</v>
      </c>
      <c r="C1838" s="25">
        <v>501298</v>
      </c>
      <c r="D1838" s="25" t="s">
        <v>383</v>
      </c>
      <c r="E1838" s="25" t="s">
        <v>403</v>
      </c>
    </row>
    <row r="1839" spans="2:5" x14ac:dyDescent="0.2">
      <c r="B1839" s="25" t="s">
        <v>3128</v>
      </c>
      <c r="C1839" s="25">
        <v>501295</v>
      </c>
      <c r="D1839" s="25" t="s">
        <v>3129</v>
      </c>
      <c r="E1839" s="25" t="s">
        <v>400</v>
      </c>
    </row>
    <row r="1840" spans="2:5" x14ac:dyDescent="0.2">
      <c r="B1840" s="25" t="s">
        <v>3130</v>
      </c>
      <c r="C1840" s="25">
        <v>506222</v>
      </c>
      <c r="D1840" s="25" t="s">
        <v>3131</v>
      </c>
      <c r="E1840" s="25" t="s">
        <v>543</v>
      </c>
    </row>
    <row r="1841" spans="2:5" x14ac:dyDescent="0.2">
      <c r="B1841" s="25" t="s">
        <v>3132</v>
      </c>
      <c r="C1841" s="25">
        <v>506222</v>
      </c>
      <c r="D1841" s="25" t="s">
        <v>3131</v>
      </c>
      <c r="E1841" s="25" t="s">
        <v>543</v>
      </c>
    </row>
    <row r="1842" spans="2:5" x14ac:dyDescent="0.2">
      <c r="B1842" s="25" t="s">
        <v>3133</v>
      </c>
      <c r="C1842" s="25">
        <v>512025</v>
      </c>
      <c r="D1842" s="25" t="s">
        <v>383</v>
      </c>
      <c r="E1842" s="25" t="s">
        <v>804</v>
      </c>
    </row>
    <row r="1843" spans="2:5" x14ac:dyDescent="0.2">
      <c r="B1843" s="25" t="s">
        <v>3134</v>
      </c>
      <c r="C1843" s="25">
        <v>539807</v>
      </c>
      <c r="D1843" s="25" t="s">
        <v>3135</v>
      </c>
      <c r="E1843" s="25" t="s">
        <v>389</v>
      </c>
    </row>
    <row r="1844" spans="2:5" x14ac:dyDescent="0.2">
      <c r="B1844" s="25" t="s">
        <v>3136</v>
      </c>
      <c r="C1844" s="25">
        <v>533154</v>
      </c>
      <c r="D1844" s="25" t="s">
        <v>3137</v>
      </c>
      <c r="E1844" s="25" t="s">
        <v>369</v>
      </c>
    </row>
    <row r="1845" spans="2:5" x14ac:dyDescent="0.2">
      <c r="B1845" s="25" t="s">
        <v>3138</v>
      </c>
      <c r="C1845" s="25">
        <v>533154</v>
      </c>
      <c r="D1845" s="25" t="s">
        <v>3137</v>
      </c>
      <c r="E1845" s="25" t="s">
        <v>369</v>
      </c>
    </row>
    <row r="1846" spans="2:5" x14ac:dyDescent="0.2">
      <c r="B1846" s="25" t="s">
        <v>3139</v>
      </c>
      <c r="C1846" s="25">
        <v>541083</v>
      </c>
      <c r="D1846" s="25" t="s">
        <v>383</v>
      </c>
      <c r="E1846" s="25" t="s">
        <v>1429</v>
      </c>
    </row>
    <row r="1847" spans="2:5" x14ac:dyDescent="0.2">
      <c r="B1847" s="25" t="s">
        <v>3140</v>
      </c>
      <c r="C1847" s="25">
        <v>532777</v>
      </c>
      <c r="D1847" s="25" t="s">
        <v>3141</v>
      </c>
      <c r="E1847" s="25" t="s">
        <v>3142</v>
      </c>
    </row>
    <row r="1848" spans="2:5" x14ac:dyDescent="0.2">
      <c r="B1848" s="25" t="s">
        <v>3143</v>
      </c>
      <c r="C1848" s="25">
        <v>532777</v>
      </c>
      <c r="D1848" s="25" t="s">
        <v>3141</v>
      </c>
      <c r="E1848" s="25" t="s">
        <v>3142</v>
      </c>
    </row>
    <row r="1849" spans="2:5" x14ac:dyDescent="0.2">
      <c r="B1849" s="25" t="s">
        <v>3144</v>
      </c>
      <c r="C1849" s="25" t="s">
        <v>383</v>
      </c>
      <c r="D1849" s="25" t="s">
        <v>3145</v>
      </c>
      <c r="E1849" s="25" t="s">
        <v>394</v>
      </c>
    </row>
    <row r="1850" spans="2:5" x14ac:dyDescent="0.2">
      <c r="B1850" s="25" t="s">
        <v>3146</v>
      </c>
      <c r="C1850" s="25">
        <v>504810</v>
      </c>
      <c r="D1850" s="25" t="s">
        <v>383</v>
      </c>
      <c r="E1850" s="25" t="s">
        <v>713</v>
      </c>
    </row>
    <row r="1851" spans="2:5" x14ac:dyDescent="0.2">
      <c r="B1851" s="25" t="s">
        <v>3147</v>
      </c>
      <c r="C1851" s="25">
        <v>504810</v>
      </c>
      <c r="D1851" s="25" t="s">
        <v>383</v>
      </c>
      <c r="E1851" s="25" t="s">
        <v>713</v>
      </c>
    </row>
    <row r="1852" spans="2:5" x14ac:dyDescent="0.2">
      <c r="B1852" s="25" t="s">
        <v>3148</v>
      </c>
      <c r="C1852" s="25">
        <v>500209</v>
      </c>
      <c r="D1852" s="25" t="s">
        <v>3149</v>
      </c>
      <c r="E1852" s="25" t="s">
        <v>369</v>
      </c>
    </row>
    <row r="1853" spans="2:5" x14ac:dyDescent="0.2">
      <c r="B1853" s="25" t="s">
        <v>3150</v>
      </c>
      <c r="C1853" s="25">
        <v>530777</v>
      </c>
      <c r="D1853" s="25" t="s">
        <v>383</v>
      </c>
      <c r="E1853" s="25" t="s">
        <v>503</v>
      </c>
    </row>
    <row r="1854" spans="2:5" x14ac:dyDescent="0.2">
      <c r="B1854" s="25" t="s">
        <v>3151</v>
      </c>
      <c r="C1854" s="25">
        <v>537985</v>
      </c>
      <c r="D1854" s="25" t="s">
        <v>383</v>
      </c>
      <c r="E1854" s="25" t="s">
        <v>476</v>
      </c>
    </row>
    <row r="1855" spans="2:5" x14ac:dyDescent="0.2">
      <c r="B1855" s="25" t="s">
        <v>3152</v>
      </c>
      <c r="C1855" s="25">
        <v>500210</v>
      </c>
      <c r="D1855" s="25" t="s">
        <v>3153</v>
      </c>
      <c r="E1855" s="25" t="s">
        <v>391</v>
      </c>
    </row>
    <row r="1856" spans="2:5" x14ac:dyDescent="0.2">
      <c r="B1856" s="25" t="s">
        <v>3154</v>
      </c>
      <c r="C1856" s="25">
        <v>500210</v>
      </c>
      <c r="D1856" s="25" t="s">
        <v>3153</v>
      </c>
      <c r="E1856" s="25" t="s">
        <v>391</v>
      </c>
    </row>
    <row r="1857" spans="2:5" x14ac:dyDescent="0.2">
      <c r="B1857" s="25" t="s">
        <v>3155</v>
      </c>
      <c r="C1857" s="25">
        <v>530787</v>
      </c>
      <c r="D1857" s="25" t="s">
        <v>383</v>
      </c>
      <c r="E1857" s="25" t="s">
        <v>2375</v>
      </c>
    </row>
    <row r="1858" spans="2:5" x14ac:dyDescent="0.2">
      <c r="B1858" s="25" t="s">
        <v>3156</v>
      </c>
      <c r="C1858" s="25">
        <v>531929</v>
      </c>
      <c r="D1858" s="25" t="s">
        <v>3157</v>
      </c>
      <c r="E1858" s="25" t="s">
        <v>503</v>
      </c>
    </row>
    <row r="1859" spans="2:5" x14ac:dyDescent="0.2">
      <c r="B1859" s="25" t="s">
        <v>3158</v>
      </c>
      <c r="C1859" s="25" t="s">
        <v>383</v>
      </c>
      <c r="D1859" s="25" t="s">
        <v>3159</v>
      </c>
      <c r="E1859" s="25" t="s">
        <v>394</v>
      </c>
    </row>
    <row r="1860" spans="2:5" x14ac:dyDescent="0.2">
      <c r="B1860" s="25" t="s">
        <v>3160</v>
      </c>
      <c r="C1860" s="25">
        <v>533315</v>
      </c>
      <c r="D1860" s="25" t="s">
        <v>383</v>
      </c>
      <c r="E1860" s="25" t="s">
        <v>549</v>
      </c>
    </row>
    <row r="1861" spans="2:5" x14ac:dyDescent="0.2">
      <c r="B1861" s="25" t="s">
        <v>3161</v>
      </c>
      <c r="C1861" s="25">
        <v>517433</v>
      </c>
      <c r="D1861" s="25" t="s">
        <v>383</v>
      </c>
      <c r="E1861" s="25" t="s">
        <v>369</v>
      </c>
    </row>
    <row r="1862" spans="2:5" x14ac:dyDescent="0.2">
      <c r="B1862" s="25" t="s">
        <v>3162</v>
      </c>
      <c r="C1862" s="25">
        <v>541983</v>
      </c>
      <c r="D1862" s="25" t="s">
        <v>383</v>
      </c>
      <c r="E1862" s="25" t="s">
        <v>3163</v>
      </c>
    </row>
    <row r="1863" spans="2:5" x14ac:dyDescent="0.2">
      <c r="B1863" s="25" t="s">
        <v>3164</v>
      </c>
      <c r="C1863" s="25">
        <v>541983</v>
      </c>
      <c r="D1863" s="25" t="s">
        <v>383</v>
      </c>
      <c r="E1863" s="25" t="s">
        <v>3163</v>
      </c>
    </row>
    <row r="1864" spans="2:5" x14ac:dyDescent="0.2">
      <c r="B1864" s="25" t="s">
        <v>3165</v>
      </c>
      <c r="C1864" s="25">
        <v>523840</v>
      </c>
      <c r="D1864" s="25" t="s">
        <v>383</v>
      </c>
      <c r="E1864" s="25" t="s">
        <v>578</v>
      </c>
    </row>
    <row r="1865" spans="2:5" x14ac:dyDescent="0.2">
      <c r="B1865" s="25" t="s">
        <v>3166</v>
      </c>
      <c r="C1865" s="25" t="s">
        <v>383</v>
      </c>
      <c r="D1865" s="25" t="s">
        <v>3167</v>
      </c>
      <c r="E1865" s="25" t="s">
        <v>394</v>
      </c>
    </row>
    <row r="1866" spans="2:5" x14ac:dyDescent="0.2">
      <c r="B1866" s="25" t="s">
        <v>3168</v>
      </c>
      <c r="C1866" s="25">
        <v>541353</v>
      </c>
      <c r="D1866" s="25" t="s">
        <v>383</v>
      </c>
      <c r="E1866" s="25" t="s">
        <v>781</v>
      </c>
    </row>
    <row r="1867" spans="2:5" x14ac:dyDescent="0.2">
      <c r="B1867" s="25" t="s">
        <v>3169</v>
      </c>
      <c r="C1867" s="25">
        <v>532706</v>
      </c>
      <c r="D1867" s="25" t="s">
        <v>3170</v>
      </c>
      <c r="E1867" s="25" t="s">
        <v>384</v>
      </c>
    </row>
    <row r="1868" spans="2:5" x14ac:dyDescent="0.2">
      <c r="B1868" s="25" t="s">
        <v>3171</v>
      </c>
      <c r="C1868" s="25">
        <v>539083</v>
      </c>
      <c r="D1868" s="25" t="s">
        <v>3172</v>
      </c>
      <c r="E1868" s="25" t="s">
        <v>426</v>
      </c>
    </row>
    <row r="1869" spans="2:5" x14ac:dyDescent="0.2">
      <c r="B1869" s="25" t="s">
        <v>3173</v>
      </c>
      <c r="C1869" s="25">
        <v>532851</v>
      </c>
      <c r="D1869" s="25" t="s">
        <v>3174</v>
      </c>
      <c r="E1869" s="25" t="s">
        <v>527</v>
      </c>
    </row>
    <row r="1870" spans="2:5" x14ac:dyDescent="0.2">
      <c r="B1870" s="25" t="s">
        <v>3175</v>
      </c>
      <c r="C1870" s="25">
        <v>532851</v>
      </c>
      <c r="D1870" s="25" t="s">
        <v>3174</v>
      </c>
      <c r="E1870" s="25" t="s">
        <v>527</v>
      </c>
    </row>
    <row r="1871" spans="2:5" x14ac:dyDescent="0.2">
      <c r="B1871" s="25" t="s">
        <v>3176</v>
      </c>
      <c r="C1871" s="25">
        <v>500211</v>
      </c>
      <c r="D1871" s="25" t="s">
        <v>383</v>
      </c>
      <c r="E1871" s="25" t="s">
        <v>568</v>
      </c>
    </row>
    <row r="1872" spans="2:5" x14ac:dyDescent="0.2">
      <c r="B1872" s="25" t="s">
        <v>3177</v>
      </c>
      <c r="C1872" s="25">
        <v>532774</v>
      </c>
      <c r="D1872" s="25" t="s">
        <v>3178</v>
      </c>
      <c r="E1872" s="25" t="s">
        <v>369</v>
      </c>
    </row>
    <row r="1873" spans="2:5" x14ac:dyDescent="0.2">
      <c r="B1873" s="25" t="s">
        <v>3179</v>
      </c>
      <c r="C1873" s="25">
        <v>526871</v>
      </c>
      <c r="D1873" s="25" t="s">
        <v>383</v>
      </c>
      <c r="E1873" s="25" t="s">
        <v>366</v>
      </c>
    </row>
    <row r="1874" spans="2:5" x14ac:dyDescent="0.2">
      <c r="B1874" s="25" t="s">
        <v>3180</v>
      </c>
      <c r="C1874" s="25">
        <v>531314</v>
      </c>
      <c r="D1874" s="25" t="s">
        <v>3181</v>
      </c>
      <c r="E1874" s="25" t="s">
        <v>400</v>
      </c>
    </row>
    <row r="1875" spans="2:5" x14ac:dyDescent="0.2">
      <c r="B1875" s="25" t="s">
        <v>3182</v>
      </c>
      <c r="C1875" s="25">
        <v>505358</v>
      </c>
      <c r="D1875" s="25" t="s">
        <v>383</v>
      </c>
      <c r="E1875" s="25" t="s">
        <v>391</v>
      </c>
    </row>
    <row r="1876" spans="2:5" x14ac:dyDescent="0.2">
      <c r="B1876" s="25" t="s">
        <v>3183</v>
      </c>
      <c r="C1876" s="25">
        <v>505358</v>
      </c>
      <c r="D1876" s="25" t="s">
        <v>383</v>
      </c>
      <c r="E1876" s="25" t="s">
        <v>391</v>
      </c>
    </row>
    <row r="1877" spans="2:5" x14ac:dyDescent="0.2">
      <c r="B1877" s="25" t="s">
        <v>3184</v>
      </c>
      <c r="C1877" s="25">
        <v>535958</v>
      </c>
      <c r="D1877" s="25" t="s">
        <v>3185</v>
      </c>
      <c r="E1877" s="25" t="s">
        <v>497</v>
      </c>
    </row>
    <row r="1878" spans="2:5" x14ac:dyDescent="0.2">
      <c r="B1878" s="25" t="s">
        <v>3186</v>
      </c>
      <c r="C1878" s="25">
        <v>517423</v>
      </c>
      <c r="D1878" s="25" t="s">
        <v>383</v>
      </c>
      <c r="E1878" s="25" t="s">
        <v>681</v>
      </c>
    </row>
    <row r="1879" spans="2:5" x14ac:dyDescent="0.2">
      <c r="B1879" s="25" t="s">
        <v>3187</v>
      </c>
      <c r="C1879" s="25">
        <v>536868</v>
      </c>
      <c r="D1879" s="25" t="s">
        <v>383</v>
      </c>
      <c r="E1879" s="25" t="s">
        <v>369</v>
      </c>
    </row>
    <row r="1880" spans="2:5" x14ac:dyDescent="0.2">
      <c r="B1880" s="25" t="s">
        <v>3188</v>
      </c>
      <c r="C1880" s="25">
        <v>539149</v>
      </c>
      <c r="D1880" s="25" t="s">
        <v>383</v>
      </c>
      <c r="E1880" s="25" t="s">
        <v>467</v>
      </c>
    </row>
    <row r="1881" spans="2:5" x14ac:dyDescent="0.2">
      <c r="B1881" s="25" t="s">
        <v>3189</v>
      </c>
      <c r="C1881" s="25">
        <v>500212</v>
      </c>
      <c r="D1881" s="25" t="s">
        <v>383</v>
      </c>
      <c r="E1881" s="25" t="s">
        <v>400</v>
      </c>
    </row>
    <row r="1882" spans="2:5" x14ac:dyDescent="0.2">
      <c r="B1882" s="25" t="s">
        <v>3190</v>
      </c>
      <c r="C1882" s="25">
        <v>519606</v>
      </c>
      <c r="D1882" s="25" t="s">
        <v>383</v>
      </c>
      <c r="E1882" s="25" t="s">
        <v>632</v>
      </c>
    </row>
    <row r="1883" spans="2:5" x14ac:dyDescent="0.2">
      <c r="B1883" s="25" t="s">
        <v>3191</v>
      </c>
      <c r="C1883" s="25">
        <v>531889</v>
      </c>
      <c r="D1883" s="25" t="s">
        <v>383</v>
      </c>
      <c r="E1883" s="25" t="s">
        <v>925</v>
      </c>
    </row>
    <row r="1884" spans="2:5" x14ac:dyDescent="0.2">
      <c r="B1884" s="25" t="s">
        <v>3192</v>
      </c>
      <c r="C1884" s="25">
        <v>530921</v>
      </c>
      <c r="D1884" s="25" t="s">
        <v>383</v>
      </c>
      <c r="E1884" s="25" t="s">
        <v>503</v>
      </c>
    </row>
    <row r="1885" spans="2:5" x14ac:dyDescent="0.2">
      <c r="B1885" s="25" t="s">
        <v>3193</v>
      </c>
      <c r="C1885" s="25">
        <v>538835</v>
      </c>
      <c r="D1885" s="25" t="s">
        <v>3194</v>
      </c>
      <c r="E1885" s="25" t="s">
        <v>476</v>
      </c>
    </row>
    <row r="1886" spans="2:5" x14ac:dyDescent="0.2">
      <c r="B1886" s="25" t="s">
        <v>3195</v>
      </c>
      <c r="C1886" s="25">
        <v>534732</v>
      </c>
      <c r="D1886" s="25" t="s">
        <v>383</v>
      </c>
      <c r="E1886" s="25" t="s">
        <v>366</v>
      </c>
    </row>
    <row r="1887" spans="2:5" x14ac:dyDescent="0.2">
      <c r="B1887" s="25" t="s">
        <v>3196</v>
      </c>
      <c r="C1887" s="25">
        <v>506134</v>
      </c>
      <c r="D1887" s="25" t="s">
        <v>383</v>
      </c>
      <c r="E1887" s="25" t="s">
        <v>503</v>
      </c>
    </row>
    <row r="1888" spans="2:5" x14ac:dyDescent="0.2">
      <c r="B1888" s="25" t="s">
        <v>3197</v>
      </c>
      <c r="C1888" s="25">
        <v>532326</v>
      </c>
      <c r="D1888" s="25" t="s">
        <v>3198</v>
      </c>
      <c r="E1888" s="25" t="s">
        <v>476</v>
      </c>
    </row>
    <row r="1889" spans="2:5" x14ac:dyDescent="0.2">
      <c r="B1889" s="25" t="s">
        <v>3199</v>
      </c>
      <c r="C1889" s="25">
        <v>511391</v>
      </c>
      <c r="D1889" s="25" t="s">
        <v>383</v>
      </c>
      <c r="E1889" s="25" t="s">
        <v>400</v>
      </c>
    </row>
    <row r="1890" spans="2:5" x14ac:dyDescent="0.2">
      <c r="B1890" s="25" t="s">
        <v>3200</v>
      </c>
      <c r="C1890" s="25">
        <v>530259</v>
      </c>
      <c r="D1890" s="25" t="s">
        <v>383</v>
      </c>
      <c r="E1890" s="25" t="s">
        <v>455</v>
      </c>
    </row>
    <row r="1891" spans="2:5" x14ac:dyDescent="0.2">
      <c r="B1891" s="25" t="s">
        <v>3201</v>
      </c>
      <c r="C1891" s="25">
        <v>539692</v>
      </c>
      <c r="D1891" s="25" t="s">
        <v>383</v>
      </c>
      <c r="E1891" s="25" t="s">
        <v>400</v>
      </c>
    </row>
    <row r="1892" spans="2:5" x14ac:dyDescent="0.2">
      <c r="B1892" s="25" t="s">
        <v>3202</v>
      </c>
      <c r="C1892" s="25">
        <v>539448</v>
      </c>
      <c r="D1892" s="25" t="s">
        <v>3203</v>
      </c>
      <c r="E1892" s="25" t="s">
        <v>2520</v>
      </c>
    </row>
    <row r="1893" spans="2:5" x14ac:dyDescent="0.2">
      <c r="B1893" s="25" t="s">
        <v>3204</v>
      </c>
      <c r="C1893" s="25">
        <v>526512</v>
      </c>
      <c r="D1893" s="25" t="s">
        <v>383</v>
      </c>
      <c r="E1893" s="25" t="s">
        <v>446</v>
      </c>
    </row>
    <row r="1894" spans="2:5" x14ac:dyDescent="0.2">
      <c r="B1894" s="25" t="s">
        <v>3205</v>
      </c>
      <c r="C1894" s="25">
        <v>505737</v>
      </c>
      <c r="D1894" s="25" t="s">
        <v>383</v>
      </c>
      <c r="E1894" s="25" t="s">
        <v>391</v>
      </c>
    </row>
    <row r="1895" spans="2:5" x14ac:dyDescent="0.2">
      <c r="B1895" s="25" t="s">
        <v>3206</v>
      </c>
      <c r="C1895" s="25">
        <v>505737</v>
      </c>
      <c r="D1895" s="25" t="s">
        <v>383</v>
      </c>
      <c r="E1895" s="25" t="s">
        <v>391</v>
      </c>
    </row>
    <row r="1896" spans="2:5" x14ac:dyDescent="0.2">
      <c r="B1896" s="25" t="s">
        <v>3207</v>
      </c>
      <c r="C1896" s="25" t="s">
        <v>383</v>
      </c>
      <c r="D1896" s="25" t="s">
        <v>3208</v>
      </c>
      <c r="E1896" s="25" t="s">
        <v>474</v>
      </c>
    </row>
    <row r="1897" spans="2:5" x14ac:dyDescent="0.2">
      <c r="B1897" s="25" t="s">
        <v>3209</v>
      </c>
      <c r="C1897" s="25">
        <v>509709</v>
      </c>
      <c r="D1897" s="25" t="s">
        <v>383</v>
      </c>
      <c r="E1897" s="25" t="s">
        <v>503</v>
      </c>
    </row>
    <row r="1898" spans="2:5" x14ac:dyDescent="0.2">
      <c r="B1898" s="25" t="s">
        <v>3210</v>
      </c>
      <c r="C1898" s="25">
        <v>517044</v>
      </c>
      <c r="D1898" s="25" t="s">
        <v>383</v>
      </c>
      <c r="E1898" s="25" t="s">
        <v>467</v>
      </c>
    </row>
    <row r="1899" spans="2:5" x14ac:dyDescent="0.2">
      <c r="B1899" s="25" t="s">
        <v>3211</v>
      </c>
      <c r="C1899" s="25">
        <v>530781</v>
      </c>
      <c r="D1899" s="25" t="s">
        <v>383</v>
      </c>
      <c r="E1899" s="25" t="s">
        <v>441</v>
      </c>
    </row>
    <row r="1900" spans="2:5" x14ac:dyDescent="0.2">
      <c r="B1900" s="25" t="s">
        <v>3212</v>
      </c>
      <c r="C1900" s="25">
        <v>502330</v>
      </c>
      <c r="D1900" s="25" t="s">
        <v>3213</v>
      </c>
      <c r="E1900" s="25" t="s">
        <v>377</v>
      </c>
    </row>
    <row r="1901" spans="2:5" x14ac:dyDescent="0.2">
      <c r="B1901" s="25" t="s">
        <v>3214</v>
      </c>
      <c r="C1901" s="25">
        <v>500213</v>
      </c>
      <c r="D1901" s="25" t="s">
        <v>383</v>
      </c>
      <c r="E1901" s="25" t="s">
        <v>1386</v>
      </c>
    </row>
    <row r="1902" spans="2:5" x14ac:dyDescent="0.2">
      <c r="B1902" s="25" t="s">
        <v>3215</v>
      </c>
      <c r="C1902" s="25">
        <v>532072</v>
      </c>
      <c r="D1902" s="25" t="s">
        <v>383</v>
      </c>
      <c r="E1902" s="25" t="s">
        <v>386</v>
      </c>
    </row>
    <row r="1903" spans="2:5" x14ac:dyDescent="0.2">
      <c r="B1903" s="25" t="s">
        <v>3216</v>
      </c>
      <c r="C1903" s="25">
        <v>533181</v>
      </c>
      <c r="D1903" s="25" t="s">
        <v>3217</v>
      </c>
      <c r="E1903" s="25" t="s">
        <v>3142</v>
      </c>
    </row>
    <row r="1904" spans="2:5" x14ac:dyDescent="0.2">
      <c r="B1904" s="25" t="s">
        <v>3218</v>
      </c>
      <c r="C1904" s="25">
        <v>533506</v>
      </c>
      <c r="D1904" s="25" t="s">
        <v>3219</v>
      </c>
      <c r="E1904" s="25" t="s">
        <v>366</v>
      </c>
    </row>
    <row r="1905" spans="2:5" x14ac:dyDescent="0.2">
      <c r="B1905" s="25" t="s">
        <v>3220</v>
      </c>
      <c r="C1905" s="25">
        <v>533172</v>
      </c>
      <c r="D1905" s="25" t="s">
        <v>3221</v>
      </c>
      <c r="E1905" s="25" t="s">
        <v>366</v>
      </c>
    </row>
    <row r="1906" spans="2:5" x14ac:dyDescent="0.2">
      <c r="B1906" s="25" t="s">
        <v>3222</v>
      </c>
      <c r="C1906" s="25">
        <v>504786</v>
      </c>
      <c r="D1906" s="25" t="s">
        <v>383</v>
      </c>
      <c r="E1906" s="25" t="s">
        <v>1303</v>
      </c>
    </row>
    <row r="1907" spans="2:5" x14ac:dyDescent="0.2">
      <c r="B1907" s="25" t="s">
        <v>3223</v>
      </c>
      <c r="C1907" s="25">
        <v>523844</v>
      </c>
      <c r="D1907" s="25" t="s">
        <v>383</v>
      </c>
      <c r="E1907" s="25" t="s">
        <v>1550</v>
      </c>
    </row>
    <row r="1908" spans="2:5" x14ac:dyDescent="0.2">
      <c r="B1908" s="25" t="s">
        <v>3224</v>
      </c>
      <c r="C1908" s="25">
        <v>523752</v>
      </c>
      <c r="D1908" s="25" t="s">
        <v>383</v>
      </c>
      <c r="E1908" s="25" t="s">
        <v>391</v>
      </c>
    </row>
    <row r="1909" spans="2:5" x14ac:dyDescent="0.2">
      <c r="B1909" s="25" t="s">
        <v>3225</v>
      </c>
      <c r="C1909" s="25">
        <v>524164</v>
      </c>
      <c r="D1909" s="25" t="s">
        <v>3226</v>
      </c>
      <c r="E1909" s="25" t="s">
        <v>421</v>
      </c>
    </row>
    <row r="1910" spans="2:5" x14ac:dyDescent="0.2">
      <c r="B1910" s="25" t="s">
        <v>3227</v>
      </c>
      <c r="C1910" s="25">
        <v>500214</v>
      </c>
      <c r="D1910" s="25" t="s">
        <v>383</v>
      </c>
      <c r="E1910" s="25" t="s">
        <v>391</v>
      </c>
    </row>
    <row r="1911" spans="2:5" x14ac:dyDescent="0.2">
      <c r="B1911" s="25" t="s">
        <v>3228</v>
      </c>
      <c r="C1911" s="25">
        <v>500214</v>
      </c>
      <c r="D1911" s="25" t="s">
        <v>383</v>
      </c>
      <c r="E1911" s="25" t="s">
        <v>391</v>
      </c>
    </row>
    <row r="1912" spans="2:5" x14ac:dyDescent="0.2">
      <c r="B1912" s="25" t="s">
        <v>3229</v>
      </c>
      <c r="C1912" s="25">
        <v>523638</v>
      </c>
      <c r="D1912" s="25" t="s">
        <v>383</v>
      </c>
      <c r="E1912" s="25" t="s">
        <v>738</v>
      </c>
    </row>
    <row r="1913" spans="2:5" x14ac:dyDescent="0.2">
      <c r="B1913" s="25" t="s">
        <v>3230</v>
      </c>
      <c r="C1913" s="25">
        <v>524494</v>
      </c>
      <c r="D1913" s="25" t="s">
        <v>3231</v>
      </c>
      <c r="E1913" s="25" t="s">
        <v>421</v>
      </c>
    </row>
    <row r="1914" spans="2:5" x14ac:dyDescent="0.2">
      <c r="B1914" s="25" t="s">
        <v>3232</v>
      </c>
      <c r="C1914" s="25">
        <v>512405</v>
      </c>
      <c r="D1914" s="25" t="s">
        <v>383</v>
      </c>
      <c r="E1914" s="25" t="s">
        <v>389</v>
      </c>
    </row>
    <row r="1915" spans="2:5" x14ac:dyDescent="0.2">
      <c r="B1915" s="25" t="s">
        <v>3233</v>
      </c>
      <c r="C1915" s="25">
        <v>512405</v>
      </c>
      <c r="D1915" s="25" t="s">
        <v>383</v>
      </c>
      <c r="E1915" s="25" t="s">
        <v>389</v>
      </c>
    </row>
    <row r="1916" spans="2:5" x14ac:dyDescent="0.2">
      <c r="B1916" s="25" t="s">
        <v>3234</v>
      </c>
      <c r="C1916" s="25">
        <v>532947</v>
      </c>
      <c r="D1916" s="25" t="s">
        <v>3235</v>
      </c>
      <c r="E1916" s="25" t="s">
        <v>978</v>
      </c>
    </row>
    <row r="1917" spans="2:5" x14ac:dyDescent="0.2">
      <c r="B1917" s="25" t="s">
        <v>3236</v>
      </c>
      <c r="C1917" s="25">
        <v>540526</v>
      </c>
      <c r="D1917" s="25" t="s">
        <v>3237</v>
      </c>
      <c r="E1917" s="25" t="s">
        <v>403</v>
      </c>
    </row>
    <row r="1918" spans="2:5" x14ac:dyDescent="0.2">
      <c r="B1918" s="25" t="s">
        <v>3238</v>
      </c>
      <c r="C1918" s="25">
        <v>541956</v>
      </c>
      <c r="D1918" s="25" t="s">
        <v>3239</v>
      </c>
      <c r="E1918" s="25" t="s">
        <v>781</v>
      </c>
    </row>
    <row r="1919" spans="2:5" x14ac:dyDescent="0.2">
      <c r="B1919" s="25" t="s">
        <v>3240</v>
      </c>
      <c r="C1919" s="25">
        <v>540735</v>
      </c>
      <c r="D1919" s="25" t="s">
        <v>383</v>
      </c>
      <c r="E1919" s="25" t="s">
        <v>476</v>
      </c>
    </row>
    <row r="1920" spans="2:5" x14ac:dyDescent="0.2">
      <c r="B1920" s="25" t="s">
        <v>3241</v>
      </c>
      <c r="C1920" s="25" t="s">
        <v>383</v>
      </c>
      <c r="D1920" s="25" t="s">
        <v>3242</v>
      </c>
      <c r="E1920" s="25" t="s">
        <v>394</v>
      </c>
    </row>
    <row r="1921" spans="2:5" x14ac:dyDescent="0.2">
      <c r="B1921" s="25" t="s">
        <v>3243</v>
      </c>
      <c r="C1921" s="25">
        <v>531337</v>
      </c>
      <c r="D1921" s="25" t="s">
        <v>383</v>
      </c>
      <c r="E1921" s="25" t="s">
        <v>366</v>
      </c>
    </row>
    <row r="1922" spans="2:5" x14ac:dyDescent="0.2">
      <c r="B1922" s="25" t="s">
        <v>3244</v>
      </c>
      <c r="C1922" s="25">
        <v>526859</v>
      </c>
      <c r="D1922" s="25" t="s">
        <v>383</v>
      </c>
      <c r="E1922" s="25" t="s">
        <v>400</v>
      </c>
    </row>
    <row r="1923" spans="2:5" x14ac:dyDescent="0.2">
      <c r="B1923" s="25" t="s">
        <v>3245</v>
      </c>
      <c r="C1923" s="25">
        <v>533033</v>
      </c>
      <c r="D1923" s="25" t="s">
        <v>383</v>
      </c>
      <c r="E1923" s="25" t="s">
        <v>391</v>
      </c>
    </row>
    <row r="1924" spans="2:5" x14ac:dyDescent="0.2">
      <c r="B1924" s="25" t="s">
        <v>3246</v>
      </c>
      <c r="C1924" s="25">
        <v>540134</v>
      </c>
      <c r="D1924" s="25" t="s">
        <v>383</v>
      </c>
      <c r="E1924" s="25" t="s">
        <v>781</v>
      </c>
    </row>
    <row r="1925" spans="2:5" x14ac:dyDescent="0.2">
      <c r="B1925" s="25" t="s">
        <v>3247</v>
      </c>
      <c r="C1925" s="25">
        <v>531109</v>
      </c>
      <c r="D1925" s="25" t="s">
        <v>383</v>
      </c>
      <c r="E1925" s="25" t="s">
        <v>543</v>
      </c>
    </row>
    <row r="1926" spans="2:5" x14ac:dyDescent="0.2">
      <c r="B1926" s="25" t="s">
        <v>3248</v>
      </c>
      <c r="C1926" s="25">
        <v>524400</v>
      </c>
      <c r="D1926" s="25" t="s">
        <v>383</v>
      </c>
      <c r="E1926" s="25" t="s">
        <v>421</v>
      </c>
    </row>
    <row r="1927" spans="2:5" x14ac:dyDescent="0.2">
      <c r="B1927" s="25" t="s">
        <v>3249</v>
      </c>
      <c r="C1927" s="25">
        <v>506161</v>
      </c>
      <c r="D1927" s="25" t="s">
        <v>383</v>
      </c>
      <c r="E1927" s="25" t="s">
        <v>400</v>
      </c>
    </row>
    <row r="1928" spans="2:5" x14ac:dyDescent="0.2">
      <c r="B1928" s="25" t="s">
        <v>3250</v>
      </c>
      <c r="C1928" s="25">
        <v>511609</v>
      </c>
      <c r="D1928" s="25" t="s">
        <v>383</v>
      </c>
      <c r="E1928" s="25" t="s">
        <v>400</v>
      </c>
    </row>
    <row r="1929" spans="2:5" x14ac:dyDescent="0.2">
      <c r="B1929" s="25" t="s">
        <v>3251</v>
      </c>
      <c r="C1929" s="25">
        <v>532479</v>
      </c>
      <c r="D1929" s="25" t="s">
        <v>3252</v>
      </c>
      <c r="E1929" s="25" t="s">
        <v>415</v>
      </c>
    </row>
    <row r="1930" spans="2:5" x14ac:dyDescent="0.2">
      <c r="B1930" s="25" t="s">
        <v>3253</v>
      </c>
      <c r="C1930" s="25">
        <v>508807</v>
      </c>
      <c r="D1930" s="25" t="s">
        <v>383</v>
      </c>
      <c r="E1930" s="25" t="s">
        <v>738</v>
      </c>
    </row>
    <row r="1931" spans="2:5" x14ac:dyDescent="0.2">
      <c r="B1931" s="25" t="s">
        <v>3254</v>
      </c>
      <c r="C1931" s="25">
        <v>524622</v>
      </c>
      <c r="D1931" s="25" t="s">
        <v>383</v>
      </c>
      <c r="E1931" s="25" t="s">
        <v>3142</v>
      </c>
    </row>
    <row r="1932" spans="2:5" x14ac:dyDescent="0.2">
      <c r="B1932" s="25" t="s">
        <v>1088</v>
      </c>
      <c r="C1932" s="25">
        <v>500875</v>
      </c>
      <c r="D1932" s="25" t="s">
        <v>1089</v>
      </c>
      <c r="E1932" s="25" t="s">
        <v>2553</v>
      </c>
    </row>
    <row r="1933" spans="2:5" x14ac:dyDescent="0.2">
      <c r="B1933" s="25" t="s">
        <v>3255</v>
      </c>
      <c r="C1933" s="25">
        <v>509496</v>
      </c>
      <c r="D1933" s="25" t="s">
        <v>3256</v>
      </c>
      <c r="E1933" s="25" t="s">
        <v>781</v>
      </c>
    </row>
    <row r="1934" spans="2:5" x14ac:dyDescent="0.2">
      <c r="B1934" s="25" t="s">
        <v>3257</v>
      </c>
      <c r="C1934" s="25">
        <v>509496</v>
      </c>
      <c r="D1934" s="25" t="s">
        <v>3256</v>
      </c>
      <c r="E1934" s="25" t="s">
        <v>781</v>
      </c>
    </row>
    <row r="1935" spans="2:5" x14ac:dyDescent="0.2">
      <c r="B1935" s="25" t="s">
        <v>3258</v>
      </c>
      <c r="C1935" s="25">
        <v>523610</v>
      </c>
      <c r="D1935" s="25" t="s">
        <v>3259</v>
      </c>
      <c r="E1935" s="25" t="s">
        <v>529</v>
      </c>
    </row>
    <row r="1936" spans="2:5" x14ac:dyDescent="0.2">
      <c r="B1936" s="25" t="s">
        <v>3260</v>
      </c>
      <c r="C1936" s="25">
        <v>522183</v>
      </c>
      <c r="D1936" s="25" t="s">
        <v>383</v>
      </c>
      <c r="E1936" s="25" t="s">
        <v>391</v>
      </c>
    </row>
    <row r="1937" spans="2:5" x14ac:dyDescent="0.2">
      <c r="B1937" s="25" t="s">
        <v>3261</v>
      </c>
      <c r="C1937" s="25">
        <v>507580</v>
      </c>
      <c r="D1937" s="25" t="s">
        <v>3262</v>
      </c>
      <c r="E1937" s="25" t="s">
        <v>431</v>
      </c>
    </row>
    <row r="1938" spans="2:5" x14ac:dyDescent="0.2">
      <c r="B1938" s="25" t="s">
        <v>3263</v>
      </c>
      <c r="C1938" s="25">
        <v>530773</v>
      </c>
      <c r="D1938" s="25" t="s">
        <v>3264</v>
      </c>
      <c r="E1938" s="25" t="s">
        <v>781</v>
      </c>
    </row>
    <row r="1939" spans="2:5" x14ac:dyDescent="0.2">
      <c r="B1939" s="25" t="s">
        <v>3265</v>
      </c>
      <c r="C1939" s="25">
        <v>522245</v>
      </c>
      <c r="D1939" s="25" t="s">
        <v>383</v>
      </c>
      <c r="E1939" s="25" t="s">
        <v>568</v>
      </c>
    </row>
    <row r="1940" spans="2:5" x14ac:dyDescent="0.2">
      <c r="B1940" s="25" t="s">
        <v>3266</v>
      </c>
      <c r="C1940" s="25">
        <v>532341</v>
      </c>
      <c r="D1940" s="25" t="s">
        <v>3267</v>
      </c>
      <c r="E1940" s="25" t="s">
        <v>369</v>
      </c>
    </row>
    <row r="1941" spans="2:5" x14ac:dyDescent="0.2">
      <c r="B1941" s="25" t="s">
        <v>3268</v>
      </c>
      <c r="C1941" s="25">
        <v>538539</v>
      </c>
      <c r="D1941" s="25" t="s">
        <v>383</v>
      </c>
      <c r="E1941" s="25" t="s">
        <v>403</v>
      </c>
    </row>
    <row r="1942" spans="2:5" x14ac:dyDescent="0.2">
      <c r="B1942" s="25" t="s">
        <v>3269</v>
      </c>
      <c r="C1942" s="25">
        <v>530049</v>
      </c>
      <c r="D1942" s="25" t="s">
        <v>383</v>
      </c>
      <c r="E1942" s="25" t="s">
        <v>398</v>
      </c>
    </row>
    <row r="1943" spans="2:5" x14ac:dyDescent="0.2">
      <c r="B1943" s="25" t="s">
        <v>3270</v>
      </c>
      <c r="C1943" s="25">
        <v>523062</v>
      </c>
      <c r="D1943" s="25" t="s">
        <v>383</v>
      </c>
      <c r="E1943" s="25" t="s">
        <v>400</v>
      </c>
    </row>
    <row r="1944" spans="2:5" x14ac:dyDescent="0.2">
      <c r="B1944" s="25" t="s">
        <v>3271</v>
      </c>
      <c r="C1944" s="25">
        <v>532940</v>
      </c>
      <c r="D1944" s="25" t="s">
        <v>3272</v>
      </c>
      <c r="E1944" s="25" t="s">
        <v>781</v>
      </c>
    </row>
    <row r="1945" spans="2:5" x14ac:dyDescent="0.2">
      <c r="B1945" s="25" t="s">
        <v>3273</v>
      </c>
      <c r="C1945" s="25">
        <v>506522</v>
      </c>
      <c r="D1945" s="25" t="s">
        <v>383</v>
      </c>
      <c r="E1945" s="25" t="s">
        <v>565</v>
      </c>
    </row>
    <row r="1946" spans="2:5" x14ac:dyDescent="0.2">
      <c r="B1946" s="25" t="s">
        <v>3274</v>
      </c>
      <c r="C1946" s="25">
        <v>506522</v>
      </c>
      <c r="D1946" s="25" t="s">
        <v>383</v>
      </c>
      <c r="E1946" s="25" t="s">
        <v>565</v>
      </c>
    </row>
    <row r="1947" spans="2:5" x14ac:dyDescent="0.2">
      <c r="B1947" s="25" t="s">
        <v>3275</v>
      </c>
      <c r="C1947" s="25">
        <v>530915</v>
      </c>
      <c r="D1947" s="25" t="s">
        <v>383</v>
      </c>
      <c r="E1947" s="25" t="s">
        <v>632</v>
      </c>
    </row>
    <row r="1948" spans="2:5" x14ac:dyDescent="0.2">
      <c r="B1948" s="25" t="s">
        <v>3276</v>
      </c>
      <c r="C1948" s="25">
        <v>538422</v>
      </c>
      <c r="D1948" s="25" t="s">
        <v>383</v>
      </c>
      <c r="E1948" s="25" t="s">
        <v>403</v>
      </c>
    </row>
    <row r="1949" spans="2:5" x14ac:dyDescent="0.2">
      <c r="B1949" s="25" t="s">
        <v>3277</v>
      </c>
      <c r="C1949" s="25">
        <v>530711</v>
      </c>
      <c r="D1949" s="25" t="s">
        <v>383</v>
      </c>
      <c r="E1949" s="25" t="s">
        <v>738</v>
      </c>
    </row>
    <row r="1950" spans="2:5" x14ac:dyDescent="0.2">
      <c r="B1950" s="25" t="s">
        <v>3278</v>
      </c>
      <c r="C1950" s="25">
        <v>507155</v>
      </c>
      <c r="D1950" s="25" t="s">
        <v>383</v>
      </c>
      <c r="E1950" s="25" t="s">
        <v>1015</v>
      </c>
    </row>
    <row r="1951" spans="2:5" x14ac:dyDescent="0.2">
      <c r="B1951" s="25" t="s">
        <v>3279</v>
      </c>
      <c r="C1951" s="25">
        <v>532825</v>
      </c>
      <c r="D1951" s="25" t="s">
        <v>383</v>
      </c>
      <c r="E1951" s="25" t="s">
        <v>398</v>
      </c>
    </row>
    <row r="1952" spans="2:5" x14ac:dyDescent="0.2">
      <c r="B1952" s="25" t="s">
        <v>3280</v>
      </c>
      <c r="C1952" s="25">
        <v>532705</v>
      </c>
      <c r="D1952" s="25" t="s">
        <v>3281</v>
      </c>
      <c r="E1952" s="25" t="s">
        <v>907</v>
      </c>
    </row>
    <row r="1953" spans="2:5" x14ac:dyDescent="0.2">
      <c r="B1953" s="25" t="s">
        <v>3282</v>
      </c>
      <c r="C1953" s="25">
        <v>520139</v>
      </c>
      <c r="D1953" s="25" t="s">
        <v>383</v>
      </c>
      <c r="E1953" s="25" t="s">
        <v>2520</v>
      </c>
    </row>
    <row r="1954" spans="2:5" x14ac:dyDescent="0.2">
      <c r="B1954" s="25" t="s">
        <v>3283</v>
      </c>
      <c r="C1954" s="25">
        <v>530601</v>
      </c>
      <c r="D1954" s="25" t="s">
        <v>383</v>
      </c>
      <c r="E1954" s="25" t="s">
        <v>400</v>
      </c>
    </row>
    <row r="1955" spans="2:5" x14ac:dyDescent="0.2">
      <c r="B1955" s="25" t="s">
        <v>3284</v>
      </c>
      <c r="C1955" s="25">
        <v>507789</v>
      </c>
      <c r="D1955" s="25" t="s">
        <v>3285</v>
      </c>
      <c r="E1955" s="25" t="s">
        <v>421</v>
      </c>
    </row>
    <row r="1956" spans="2:5" x14ac:dyDescent="0.2">
      <c r="B1956" s="25" t="s">
        <v>3286</v>
      </c>
      <c r="C1956" s="25">
        <v>532976</v>
      </c>
      <c r="D1956" s="25" t="s">
        <v>3287</v>
      </c>
      <c r="E1956" s="25" t="s">
        <v>415</v>
      </c>
    </row>
    <row r="1957" spans="2:5" x14ac:dyDescent="0.2">
      <c r="B1957" s="25" t="s">
        <v>3288</v>
      </c>
      <c r="C1957" s="25">
        <v>512237</v>
      </c>
      <c r="D1957" s="25" t="s">
        <v>3289</v>
      </c>
      <c r="E1957" s="25" t="s">
        <v>415</v>
      </c>
    </row>
    <row r="1958" spans="2:5" x14ac:dyDescent="0.2">
      <c r="B1958" s="25" t="s">
        <v>3290</v>
      </c>
      <c r="C1958" s="25">
        <v>523467</v>
      </c>
      <c r="D1958" s="25" t="s">
        <v>383</v>
      </c>
      <c r="E1958" s="25" t="s">
        <v>911</v>
      </c>
    </row>
    <row r="1959" spans="2:5" x14ac:dyDescent="0.2">
      <c r="B1959" s="25" t="s">
        <v>3291</v>
      </c>
      <c r="C1959" s="25">
        <v>531339</v>
      </c>
      <c r="D1959" s="25" t="s">
        <v>3292</v>
      </c>
      <c r="E1959" s="25" t="s">
        <v>781</v>
      </c>
    </row>
    <row r="1960" spans="2:5" x14ac:dyDescent="0.2">
      <c r="B1960" s="25" t="s">
        <v>3293</v>
      </c>
      <c r="C1960" s="25">
        <v>514312</v>
      </c>
      <c r="D1960" s="25" t="s">
        <v>383</v>
      </c>
      <c r="E1960" s="25" t="s">
        <v>398</v>
      </c>
    </row>
    <row r="1961" spans="2:5" x14ac:dyDescent="0.2">
      <c r="B1961" s="25" t="s">
        <v>3294</v>
      </c>
      <c r="C1961" s="25">
        <v>500219</v>
      </c>
      <c r="D1961" s="25" t="s">
        <v>3295</v>
      </c>
      <c r="E1961" s="25" t="s">
        <v>503</v>
      </c>
    </row>
    <row r="1962" spans="2:5" x14ac:dyDescent="0.2">
      <c r="B1962" s="25" t="s">
        <v>3294</v>
      </c>
      <c r="C1962" s="25">
        <v>570004</v>
      </c>
      <c r="D1962" s="25" t="s">
        <v>3296</v>
      </c>
      <c r="E1962" s="25" t="s">
        <v>503</v>
      </c>
    </row>
    <row r="1963" spans="2:5" x14ac:dyDescent="0.2">
      <c r="B1963" s="25" t="s">
        <v>3297</v>
      </c>
      <c r="C1963" s="25">
        <v>539119</v>
      </c>
      <c r="D1963" s="25" t="s">
        <v>383</v>
      </c>
      <c r="E1963" s="25" t="s">
        <v>911</v>
      </c>
    </row>
    <row r="1964" spans="2:5" x14ac:dyDescent="0.2">
      <c r="B1964" s="25" t="s">
        <v>3298</v>
      </c>
      <c r="C1964" s="25">
        <v>532033</v>
      </c>
      <c r="D1964" s="25" t="s">
        <v>3299</v>
      </c>
      <c r="E1964" s="25" t="s">
        <v>1122</v>
      </c>
    </row>
    <row r="1965" spans="2:5" x14ac:dyDescent="0.2">
      <c r="B1965" s="25" t="s">
        <v>3300</v>
      </c>
      <c r="C1965" s="25">
        <v>526865</v>
      </c>
      <c r="D1965" s="25" t="s">
        <v>383</v>
      </c>
      <c r="E1965" s="25" t="s">
        <v>405</v>
      </c>
    </row>
    <row r="1966" spans="2:5" x14ac:dyDescent="0.2">
      <c r="B1966" s="25" t="s">
        <v>3301</v>
      </c>
      <c r="C1966" s="25">
        <v>526865</v>
      </c>
      <c r="D1966" s="25" t="s">
        <v>383</v>
      </c>
      <c r="E1966" s="25" t="s">
        <v>405</v>
      </c>
    </row>
    <row r="1967" spans="2:5" x14ac:dyDescent="0.2">
      <c r="B1967" s="25" t="s">
        <v>3302</v>
      </c>
      <c r="C1967" s="25">
        <v>505212</v>
      </c>
      <c r="D1967" s="25" t="s">
        <v>383</v>
      </c>
      <c r="E1967" s="25" t="s">
        <v>738</v>
      </c>
    </row>
    <row r="1968" spans="2:5" x14ac:dyDescent="0.2">
      <c r="B1968" s="25" t="s">
        <v>3303</v>
      </c>
      <c r="C1968" s="25">
        <v>505840</v>
      </c>
      <c r="D1968" s="25" t="s">
        <v>383</v>
      </c>
      <c r="E1968" s="25" t="s">
        <v>1148</v>
      </c>
    </row>
    <row r="1969" spans="2:5" x14ac:dyDescent="0.2">
      <c r="B1969" s="25" t="s">
        <v>3304</v>
      </c>
      <c r="C1969" s="25">
        <v>532532</v>
      </c>
      <c r="D1969" s="25" t="s">
        <v>3305</v>
      </c>
      <c r="E1969" s="25" t="s">
        <v>781</v>
      </c>
    </row>
    <row r="1970" spans="2:5" x14ac:dyDescent="0.2">
      <c r="B1970" s="25" t="s">
        <v>3306</v>
      </c>
      <c r="C1970" s="25">
        <v>532627</v>
      </c>
      <c r="D1970" s="25" t="s">
        <v>3307</v>
      </c>
      <c r="E1970" s="25" t="s">
        <v>522</v>
      </c>
    </row>
    <row r="1971" spans="2:5" x14ac:dyDescent="0.2">
      <c r="B1971" s="25" t="s">
        <v>3308</v>
      </c>
      <c r="C1971" s="25">
        <v>780001</v>
      </c>
      <c r="D1971" s="25" t="s">
        <v>383</v>
      </c>
      <c r="E1971" s="25" t="s">
        <v>474</v>
      </c>
    </row>
    <row r="1972" spans="2:5" x14ac:dyDescent="0.2">
      <c r="B1972" s="25" t="s">
        <v>3309</v>
      </c>
      <c r="C1972" s="25" t="s">
        <v>383</v>
      </c>
      <c r="D1972" s="25" t="s">
        <v>3310</v>
      </c>
      <c r="E1972" s="25" t="s">
        <v>394</v>
      </c>
    </row>
    <row r="1973" spans="2:5" x14ac:dyDescent="0.2">
      <c r="B1973" s="25" t="s">
        <v>3311</v>
      </c>
      <c r="C1973" s="25" t="s">
        <v>383</v>
      </c>
      <c r="D1973" s="25" t="s">
        <v>3312</v>
      </c>
      <c r="E1973" s="25" t="s">
        <v>394</v>
      </c>
    </row>
    <row r="1974" spans="2:5" x14ac:dyDescent="0.2">
      <c r="B1974" s="25" t="s">
        <v>3313</v>
      </c>
      <c r="C1974" s="25" t="s">
        <v>383</v>
      </c>
      <c r="D1974" s="25" t="s">
        <v>3312</v>
      </c>
      <c r="E1974" s="25" t="s">
        <v>394</v>
      </c>
    </row>
    <row r="1975" spans="2:5" x14ac:dyDescent="0.2">
      <c r="B1975" s="25" t="s">
        <v>3314</v>
      </c>
      <c r="C1975" s="25">
        <v>538564</v>
      </c>
      <c r="D1975" s="25" t="s">
        <v>383</v>
      </c>
      <c r="E1975" s="25" t="s">
        <v>790</v>
      </c>
    </row>
    <row r="1976" spans="2:5" x14ac:dyDescent="0.2">
      <c r="B1976" s="25" t="s">
        <v>3315</v>
      </c>
      <c r="C1976" s="25">
        <v>520051</v>
      </c>
      <c r="D1976" s="25" t="s">
        <v>3316</v>
      </c>
      <c r="E1976" s="25" t="s">
        <v>738</v>
      </c>
    </row>
    <row r="1977" spans="2:5" x14ac:dyDescent="0.2">
      <c r="B1977" s="25" t="s">
        <v>3317</v>
      </c>
      <c r="C1977" s="25">
        <v>502901</v>
      </c>
      <c r="D1977" s="25" t="s">
        <v>383</v>
      </c>
      <c r="E1977" s="25" t="s">
        <v>398</v>
      </c>
    </row>
    <row r="1978" spans="2:5" x14ac:dyDescent="0.2">
      <c r="B1978" s="25" t="s">
        <v>3318</v>
      </c>
      <c r="C1978" s="25">
        <v>500220</v>
      </c>
      <c r="D1978" s="25" t="s">
        <v>383</v>
      </c>
      <c r="E1978" s="25" t="s">
        <v>398</v>
      </c>
    </row>
    <row r="1979" spans="2:5" x14ac:dyDescent="0.2">
      <c r="B1979" s="25" t="s">
        <v>3319</v>
      </c>
      <c r="C1979" s="25">
        <v>540394</v>
      </c>
      <c r="D1979" s="25" t="s">
        <v>383</v>
      </c>
      <c r="E1979" s="25" t="s">
        <v>405</v>
      </c>
    </row>
    <row r="1980" spans="2:5" x14ac:dyDescent="0.2">
      <c r="B1980" s="25" t="s">
        <v>3320</v>
      </c>
      <c r="C1980" s="25" t="s">
        <v>383</v>
      </c>
      <c r="D1980" s="25" t="s">
        <v>3321</v>
      </c>
      <c r="E1980" s="25" t="s">
        <v>394</v>
      </c>
    </row>
    <row r="1981" spans="2:5" x14ac:dyDescent="0.2">
      <c r="B1981" s="25" t="s">
        <v>3322</v>
      </c>
      <c r="C1981" s="25">
        <v>514318</v>
      </c>
      <c r="D1981" s="25" t="s">
        <v>383</v>
      </c>
      <c r="E1981" s="25" t="s">
        <v>398</v>
      </c>
    </row>
    <row r="1982" spans="2:5" x14ac:dyDescent="0.2">
      <c r="B1982" s="25" t="s">
        <v>3323</v>
      </c>
      <c r="C1982" s="25">
        <v>526001</v>
      </c>
      <c r="D1982" s="25" t="s">
        <v>383</v>
      </c>
      <c r="E1982" s="25" t="s">
        <v>578</v>
      </c>
    </row>
    <row r="1983" spans="2:5" x14ac:dyDescent="0.2">
      <c r="B1983" s="25" t="s">
        <v>3324</v>
      </c>
      <c r="C1983" s="25">
        <v>520066</v>
      </c>
      <c r="D1983" s="25" t="s">
        <v>3325</v>
      </c>
      <c r="E1983" s="25" t="s">
        <v>738</v>
      </c>
    </row>
    <row r="1984" spans="2:5" x14ac:dyDescent="0.2">
      <c r="B1984" s="25" t="s">
        <v>3326</v>
      </c>
      <c r="C1984" s="25">
        <v>509715</v>
      </c>
      <c r="D1984" s="25" t="s">
        <v>383</v>
      </c>
      <c r="E1984" s="25" t="s">
        <v>790</v>
      </c>
    </row>
    <row r="1985" spans="2:5" x14ac:dyDescent="0.2">
      <c r="B1985" s="25" t="s">
        <v>3327</v>
      </c>
      <c r="C1985" s="25">
        <v>513252</v>
      </c>
      <c r="D1985" s="25" t="s">
        <v>383</v>
      </c>
      <c r="E1985" s="25" t="s">
        <v>738</v>
      </c>
    </row>
    <row r="1986" spans="2:5" x14ac:dyDescent="0.2">
      <c r="B1986" s="25" t="s">
        <v>3328</v>
      </c>
      <c r="C1986" s="25">
        <v>524330</v>
      </c>
      <c r="D1986" s="25" t="s">
        <v>3329</v>
      </c>
      <c r="E1986" s="25" t="s">
        <v>543</v>
      </c>
    </row>
    <row r="1987" spans="2:5" x14ac:dyDescent="0.2">
      <c r="B1987" s="25" t="s">
        <v>3330</v>
      </c>
      <c r="C1987" s="25">
        <v>522285</v>
      </c>
      <c r="D1987" s="25" t="s">
        <v>3331</v>
      </c>
      <c r="E1987" s="25" t="s">
        <v>415</v>
      </c>
    </row>
    <row r="1988" spans="2:5" x14ac:dyDescent="0.2">
      <c r="B1988" s="25" t="s">
        <v>3332</v>
      </c>
      <c r="C1988" s="25">
        <v>539005</v>
      </c>
      <c r="D1988" s="25" t="s">
        <v>383</v>
      </c>
      <c r="E1988" s="25" t="s">
        <v>804</v>
      </c>
    </row>
    <row r="1989" spans="2:5" x14ac:dyDescent="0.2">
      <c r="B1989" s="25" t="s">
        <v>3333</v>
      </c>
      <c r="C1989" s="25">
        <v>531323</v>
      </c>
      <c r="D1989" s="25" t="s">
        <v>383</v>
      </c>
      <c r="E1989" s="25" t="s">
        <v>398</v>
      </c>
    </row>
    <row r="1990" spans="2:5" x14ac:dyDescent="0.2">
      <c r="B1990" s="25" t="s">
        <v>3334</v>
      </c>
      <c r="C1990" s="25">
        <v>512233</v>
      </c>
      <c r="D1990" s="25" t="s">
        <v>383</v>
      </c>
      <c r="E1990" s="25" t="s">
        <v>398</v>
      </c>
    </row>
    <row r="1991" spans="2:5" x14ac:dyDescent="0.2">
      <c r="B1991" s="25" t="s">
        <v>3335</v>
      </c>
      <c r="C1991" s="25">
        <v>500306</v>
      </c>
      <c r="D1991" s="25" t="s">
        <v>383</v>
      </c>
      <c r="E1991" s="25" t="s">
        <v>400</v>
      </c>
    </row>
    <row r="1992" spans="2:5" x14ac:dyDescent="0.2">
      <c r="B1992" s="25" t="s">
        <v>3336</v>
      </c>
      <c r="C1992" s="25">
        <v>533207</v>
      </c>
      <c r="D1992" s="25" t="s">
        <v>3337</v>
      </c>
      <c r="E1992" s="25" t="s">
        <v>978</v>
      </c>
    </row>
    <row r="1993" spans="2:5" x14ac:dyDescent="0.2">
      <c r="B1993" s="25" t="s">
        <v>3338</v>
      </c>
      <c r="C1993" s="25">
        <v>506520</v>
      </c>
      <c r="D1993" s="25" t="s">
        <v>383</v>
      </c>
      <c r="E1993" s="25" t="s">
        <v>431</v>
      </c>
    </row>
    <row r="1994" spans="2:5" x14ac:dyDescent="0.2">
      <c r="B1994" s="25" t="s">
        <v>3339</v>
      </c>
      <c r="C1994" s="25" t="s">
        <v>383</v>
      </c>
      <c r="D1994" s="25" t="s">
        <v>3340</v>
      </c>
      <c r="E1994" s="25" t="s">
        <v>474</v>
      </c>
    </row>
    <row r="1995" spans="2:5" x14ac:dyDescent="0.2">
      <c r="B1995" s="25" t="s">
        <v>3341</v>
      </c>
      <c r="C1995" s="25">
        <v>506910</v>
      </c>
      <c r="D1995" s="25" t="s">
        <v>383</v>
      </c>
      <c r="E1995" s="25" t="s">
        <v>543</v>
      </c>
    </row>
    <row r="1996" spans="2:5" x14ac:dyDescent="0.2">
      <c r="B1996" s="25" t="s">
        <v>3342</v>
      </c>
      <c r="C1996" s="25">
        <v>506910</v>
      </c>
      <c r="D1996" s="25" t="s">
        <v>383</v>
      </c>
      <c r="E1996" s="25" t="s">
        <v>543</v>
      </c>
    </row>
    <row r="1997" spans="2:5" x14ac:dyDescent="0.2">
      <c r="B1997" s="25" t="s">
        <v>3343</v>
      </c>
      <c r="C1997" s="25">
        <v>506943</v>
      </c>
      <c r="D1997" s="25" t="s">
        <v>3344</v>
      </c>
      <c r="E1997" s="25" t="s">
        <v>421</v>
      </c>
    </row>
    <row r="1998" spans="2:5" x14ac:dyDescent="0.2">
      <c r="B1998" s="25" t="s">
        <v>3345</v>
      </c>
      <c r="C1998" s="25">
        <v>514034</v>
      </c>
      <c r="D1998" s="25" t="s">
        <v>3346</v>
      </c>
      <c r="E1998" s="25" t="s">
        <v>760</v>
      </c>
    </row>
    <row r="1999" spans="2:5" x14ac:dyDescent="0.2">
      <c r="B1999" s="25" t="s">
        <v>3347</v>
      </c>
      <c r="C1999" s="25">
        <v>532605</v>
      </c>
      <c r="D1999" s="25" t="s">
        <v>3348</v>
      </c>
      <c r="E1999" s="25" t="s">
        <v>738</v>
      </c>
    </row>
    <row r="2000" spans="2:5" x14ac:dyDescent="0.2">
      <c r="B2000" s="25" t="s">
        <v>3349</v>
      </c>
      <c r="C2000" s="25">
        <v>500223</v>
      </c>
      <c r="D2000" s="25" t="s">
        <v>383</v>
      </c>
      <c r="E2000" s="25" t="s">
        <v>398</v>
      </c>
    </row>
    <row r="2001" spans="2:5" x14ac:dyDescent="0.2">
      <c r="B2001" s="25" t="s">
        <v>3350</v>
      </c>
      <c r="C2001" s="25">
        <v>524592</v>
      </c>
      <c r="D2001" s="25" t="s">
        <v>383</v>
      </c>
      <c r="E2001" s="25" t="s">
        <v>543</v>
      </c>
    </row>
    <row r="2002" spans="2:5" x14ac:dyDescent="0.2">
      <c r="B2002" s="25" t="s">
        <v>3351</v>
      </c>
      <c r="C2002" s="25">
        <v>538837</v>
      </c>
      <c r="D2002" s="25" t="s">
        <v>383</v>
      </c>
      <c r="E2002" s="25" t="s">
        <v>389</v>
      </c>
    </row>
    <row r="2003" spans="2:5" x14ac:dyDescent="0.2">
      <c r="B2003" s="25" t="s">
        <v>3352</v>
      </c>
      <c r="C2003" s="25">
        <v>524731</v>
      </c>
      <c r="D2003" s="25" t="s">
        <v>383</v>
      </c>
      <c r="E2003" s="25" t="s">
        <v>421</v>
      </c>
    </row>
    <row r="2004" spans="2:5" x14ac:dyDescent="0.2">
      <c r="B2004" s="25" t="s">
        <v>3353</v>
      </c>
      <c r="C2004" s="25">
        <v>532617</v>
      </c>
      <c r="D2004" s="25" t="s">
        <v>3354</v>
      </c>
      <c r="E2004" s="25" t="s">
        <v>2520</v>
      </c>
    </row>
    <row r="2005" spans="2:5" x14ac:dyDescent="0.2">
      <c r="B2005" s="25" t="s">
        <v>3355</v>
      </c>
      <c r="C2005" s="25">
        <v>532617</v>
      </c>
      <c r="D2005" s="25" t="s">
        <v>3354</v>
      </c>
      <c r="E2005" s="25" t="s">
        <v>2520</v>
      </c>
    </row>
    <row r="2006" spans="2:5" x14ac:dyDescent="0.2">
      <c r="B2006" s="25" t="s">
        <v>3356</v>
      </c>
      <c r="C2006" s="25" t="s">
        <v>383</v>
      </c>
      <c r="D2006" s="25" t="s">
        <v>3357</v>
      </c>
      <c r="E2006" s="25" t="s">
        <v>394</v>
      </c>
    </row>
    <row r="2007" spans="2:5" x14ac:dyDescent="0.2">
      <c r="B2007" s="25" t="s">
        <v>3358</v>
      </c>
      <c r="C2007" s="25">
        <v>538794</v>
      </c>
      <c r="D2007" s="25" t="s">
        <v>383</v>
      </c>
      <c r="E2007" s="25" t="s">
        <v>469</v>
      </c>
    </row>
    <row r="2008" spans="2:5" x14ac:dyDescent="0.2">
      <c r="B2008" s="25" t="s">
        <v>3359</v>
      </c>
      <c r="C2008" s="25" t="s">
        <v>383</v>
      </c>
      <c r="D2008" s="25" t="s">
        <v>3360</v>
      </c>
      <c r="E2008" s="25" t="s">
        <v>394</v>
      </c>
    </row>
    <row r="2009" spans="2:5" x14ac:dyDescent="0.2">
      <c r="B2009" s="25" t="s">
        <v>3361</v>
      </c>
      <c r="C2009" s="25">
        <v>517063</v>
      </c>
      <c r="D2009" s="25" t="s">
        <v>383</v>
      </c>
      <c r="E2009" s="25" t="s">
        <v>868</v>
      </c>
    </row>
    <row r="2010" spans="2:5" x14ac:dyDescent="0.2">
      <c r="B2010" s="25" t="s">
        <v>3362</v>
      </c>
      <c r="C2010" s="25">
        <v>540850</v>
      </c>
      <c r="D2010" s="25" t="s">
        <v>383</v>
      </c>
      <c r="E2010" s="25" t="s">
        <v>443</v>
      </c>
    </row>
    <row r="2011" spans="2:5" x14ac:dyDescent="0.2">
      <c r="B2011" s="25" t="s">
        <v>3363</v>
      </c>
      <c r="C2011" s="25">
        <v>531550</v>
      </c>
      <c r="D2011" s="25" t="s">
        <v>383</v>
      </c>
      <c r="E2011" s="25" t="s">
        <v>366</v>
      </c>
    </row>
    <row r="2012" spans="2:5" x14ac:dyDescent="0.2">
      <c r="B2012" s="25" t="s">
        <v>3364</v>
      </c>
      <c r="C2012" s="25">
        <v>532771</v>
      </c>
      <c r="D2012" s="25" t="s">
        <v>3365</v>
      </c>
      <c r="E2012" s="25" t="s">
        <v>565</v>
      </c>
    </row>
    <row r="2013" spans="2:5" x14ac:dyDescent="0.2">
      <c r="B2013" s="25" t="s">
        <v>3366</v>
      </c>
      <c r="C2013" s="25">
        <v>540651</v>
      </c>
      <c r="D2013" s="25" t="s">
        <v>383</v>
      </c>
      <c r="E2013" s="25" t="s">
        <v>681</v>
      </c>
    </row>
    <row r="2014" spans="2:5" x14ac:dyDescent="0.2">
      <c r="B2014" s="25" t="s">
        <v>3367</v>
      </c>
      <c r="C2014" s="25">
        <v>780019</v>
      </c>
      <c r="D2014" s="25" t="s">
        <v>383</v>
      </c>
      <c r="E2014" s="25" t="s">
        <v>474</v>
      </c>
    </row>
    <row r="2015" spans="2:5" x14ac:dyDescent="0.2">
      <c r="B2015" s="25" t="s">
        <v>3368</v>
      </c>
      <c r="C2015" s="25">
        <v>511618</v>
      </c>
      <c r="D2015" s="25" t="s">
        <v>3369</v>
      </c>
      <c r="E2015" s="25" t="s">
        <v>405</v>
      </c>
    </row>
    <row r="2016" spans="2:5" x14ac:dyDescent="0.2">
      <c r="B2016" s="25" t="s">
        <v>3370</v>
      </c>
      <c r="C2016" s="25">
        <v>542653</v>
      </c>
      <c r="D2016" s="25" t="s">
        <v>3371</v>
      </c>
      <c r="E2016" s="25" t="s">
        <v>939</v>
      </c>
    </row>
    <row r="2017" spans="2:5" x14ac:dyDescent="0.2">
      <c r="B2017" s="25" t="s">
        <v>3372</v>
      </c>
      <c r="C2017" s="25">
        <v>530405</v>
      </c>
      <c r="D2017" s="25" t="s">
        <v>383</v>
      </c>
      <c r="E2017" s="25" t="s">
        <v>366</v>
      </c>
    </row>
    <row r="2018" spans="2:5" x14ac:dyDescent="0.2">
      <c r="B2018" s="25" t="s">
        <v>3373</v>
      </c>
      <c r="C2018" s="25">
        <v>533103</v>
      </c>
      <c r="D2018" s="25" t="s">
        <v>3374</v>
      </c>
      <c r="E2018" s="25" t="s">
        <v>398</v>
      </c>
    </row>
    <row r="2019" spans="2:5" x14ac:dyDescent="0.2">
      <c r="B2019" s="25" t="s">
        <v>3375</v>
      </c>
      <c r="C2019" s="25">
        <v>511034</v>
      </c>
      <c r="D2019" s="25" t="s">
        <v>3376</v>
      </c>
      <c r="E2019" s="25" t="s">
        <v>446</v>
      </c>
    </row>
    <row r="2020" spans="2:5" x14ac:dyDescent="0.2">
      <c r="B2020" s="25" t="s">
        <v>3377</v>
      </c>
      <c r="C2020" s="25">
        <v>507981</v>
      </c>
      <c r="D2020" s="25" t="s">
        <v>383</v>
      </c>
      <c r="E2020" s="25" t="s">
        <v>584</v>
      </c>
    </row>
    <row r="2021" spans="2:5" x14ac:dyDescent="0.2">
      <c r="B2021" s="25" t="s">
        <v>3378</v>
      </c>
      <c r="C2021" s="25">
        <v>539947</v>
      </c>
      <c r="D2021" s="25" t="s">
        <v>383</v>
      </c>
      <c r="E2021" s="25" t="s">
        <v>403</v>
      </c>
    </row>
    <row r="2022" spans="2:5" x14ac:dyDescent="0.2">
      <c r="B2022" s="25" t="s">
        <v>3379</v>
      </c>
      <c r="C2022" s="25">
        <v>532624</v>
      </c>
      <c r="D2022" s="25" t="s">
        <v>3380</v>
      </c>
      <c r="E2022" s="25" t="s">
        <v>1622</v>
      </c>
    </row>
    <row r="2023" spans="2:5" x14ac:dyDescent="0.2">
      <c r="B2023" s="25" t="s">
        <v>3381</v>
      </c>
      <c r="C2023" s="25">
        <v>500227</v>
      </c>
      <c r="D2023" s="25" t="s">
        <v>3382</v>
      </c>
      <c r="E2023" s="25" t="s">
        <v>431</v>
      </c>
    </row>
    <row r="2024" spans="2:5" x14ac:dyDescent="0.2">
      <c r="B2024" s="25" t="s">
        <v>3383</v>
      </c>
      <c r="C2024" s="25">
        <v>536773</v>
      </c>
      <c r="D2024" s="25" t="s">
        <v>3384</v>
      </c>
      <c r="E2024" s="25" t="s">
        <v>366</v>
      </c>
    </row>
    <row r="2025" spans="2:5" x14ac:dyDescent="0.2">
      <c r="B2025" s="25" t="s">
        <v>3385</v>
      </c>
      <c r="C2025" s="25">
        <v>500378</v>
      </c>
      <c r="D2025" s="25" t="s">
        <v>3386</v>
      </c>
      <c r="E2025" s="25" t="s">
        <v>781</v>
      </c>
    </row>
    <row r="2026" spans="2:5" x14ac:dyDescent="0.2">
      <c r="B2026" s="25" t="s">
        <v>3387</v>
      </c>
      <c r="C2026" s="25">
        <v>539597</v>
      </c>
      <c r="D2026" s="25" t="s">
        <v>3388</v>
      </c>
      <c r="E2026" s="25" t="s">
        <v>706</v>
      </c>
    </row>
    <row r="2027" spans="2:5" x14ac:dyDescent="0.2">
      <c r="B2027" s="25" t="s">
        <v>3389</v>
      </c>
      <c r="C2027" s="25">
        <v>532508</v>
      </c>
      <c r="D2027" s="25" t="s">
        <v>3390</v>
      </c>
      <c r="E2027" s="25" t="s">
        <v>415</v>
      </c>
    </row>
    <row r="2028" spans="2:5" x14ac:dyDescent="0.2">
      <c r="B2028" s="25" t="s">
        <v>3391</v>
      </c>
      <c r="C2028" s="25">
        <v>532286</v>
      </c>
      <c r="D2028" s="25" t="s">
        <v>3392</v>
      </c>
      <c r="E2028" s="25" t="s">
        <v>415</v>
      </c>
    </row>
    <row r="2029" spans="2:5" x14ac:dyDescent="0.2">
      <c r="B2029" s="25" t="s">
        <v>3393</v>
      </c>
      <c r="C2029" s="25">
        <v>531543</v>
      </c>
      <c r="D2029" s="25" t="s">
        <v>3394</v>
      </c>
      <c r="E2029" s="25" t="s">
        <v>398</v>
      </c>
    </row>
    <row r="2030" spans="2:5" x14ac:dyDescent="0.2">
      <c r="B2030" s="25" t="s">
        <v>3395</v>
      </c>
      <c r="C2030" s="25">
        <v>540311</v>
      </c>
      <c r="D2030" s="25" t="s">
        <v>3396</v>
      </c>
      <c r="E2030" s="25" t="s">
        <v>506</v>
      </c>
    </row>
    <row r="2031" spans="2:5" x14ac:dyDescent="0.2">
      <c r="B2031" s="25" t="s">
        <v>3397</v>
      </c>
      <c r="C2031" s="25">
        <v>539225</v>
      </c>
      <c r="D2031" s="25" t="s">
        <v>383</v>
      </c>
      <c r="E2031" s="25" t="s">
        <v>408</v>
      </c>
    </row>
    <row r="2032" spans="2:5" x14ac:dyDescent="0.2">
      <c r="B2032" s="25" t="s">
        <v>3398</v>
      </c>
      <c r="C2032" s="25">
        <v>536493</v>
      </c>
      <c r="D2032" s="25" t="s">
        <v>383</v>
      </c>
      <c r="E2032" s="25" t="s">
        <v>581</v>
      </c>
    </row>
    <row r="2033" spans="2:5" x14ac:dyDescent="0.2">
      <c r="B2033" s="25" t="s">
        <v>3399</v>
      </c>
      <c r="C2033" s="25">
        <v>532644</v>
      </c>
      <c r="D2033" s="25" t="s">
        <v>3400</v>
      </c>
      <c r="E2033" s="25" t="s">
        <v>396</v>
      </c>
    </row>
    <row r="2034" spans="2:5" x14ac:dyDescent="0.2">
      <c r="B2034" s="25" t="s">
        <v>3401</v>
      </c>
      <c r="C2034" s="25">
        <v>500380</v>
      </c>
      <c r="D2034" s="25" t="s">
        <v>3402</v>
      </c>
      <c r="E2034" s="25" t="s">
        <v>396</v>
      </c>
    </row>
    <row r="2035" spans="2:5" x14ac:dyDescent="0.2">
      <c r="B2035" s="25" t="s">
        <v>3403</v>
      </c>
      <c r="C2035" s="25">
        <v>532162</v>
      </c>
      <c r="D2035" s="25" t="s">
        <v>3404</v>
      </c>
      <c r="E2035" s="25" t="s">
        <v>377</v>
      </c>
    </row>
    <row r="2036" spans="2:5" x14ac:dyDescent="0.2">
      <c r="B2036" s="25" t="s">
        <v>3405</v>
      </c>
      <c r="C2036" s="25">
        <v>530007</v>
      </c>
      <c r="D2036" s="25" t="s">
        <v>3406</v>
      </c>
      <c r="E2036" s="25" t="s">
        <v>863</v>
      </c>
    </row>
    <row r="2037" spans="2:5" x14ac:dyDescent="0.2">
      <c r="B2037" s="25" t="s">
        <v>3407</v>
      </c>
      <c r="C2037" s="25">
        <v>538765</v>
      </c>
      <c r="D2037" s="25" t="s">
        <v>383</v>
      </c>
      <c r="E2037" s="25" t="s">
        <v>3142</v>
      </c>
    </row>
    <row r="2038" spans="2:5" x14ac:dyDescent="0.2">
      <c r="B2038" s="25" t="s">
        <v>3408</v>
      </c>
      <c r="C2038" s="25">
        <v>523405</v>
      </c>
      <c r="D2038" s="25" t="s">
        <v>3409</v>
      </c>
      <c r="E2038" s="25" t="s">
        <v>549</v>
      </c>
    </row>
    <row r="2039" spans="2:5" x14ac:dyDescent="0.2">
      <c r="B2039" s="25" t="s">
        <v>3410</v>
      </c>
      <c r="C2039" s="25">
        <v>522263</v>
      </c>
      <c r="D2039" s="25" t="s">
        <v>3411</v>
      </c>
      <c r="E2039" s="25" t="s">
        <v>781</v>
      </c>
    </row>
    <row r="2040" spans="2:5" x14ac:dyDescent="0.2">
      <c r="B2040" s="25" t="s">
        <v>3412</v>
      </c>
      <c r="C2040" s="25">
        <v>522263</v>
      </c>
      <c r="D2040" s="25" t="s">
        <v>3411</v>
      </c>
      <c r="E2040" s="25" t="s">
        <v>781</v>
      </c>
    </row>
    <row r="2041" spans="2:5" x14ac:dyDescent="0.2">
      <c r="B2041" s="25" t="s">
        <v>3413</v>
      </c>
      <c r="C2041" s="25">
        <v>511092</v>
      </c>
      <c r="D2041" s="25" t="s">
        <v>383</v>
      </c>
      <c r="E2041" s="25" t="s">
        <v>386</v>
      </c>
    </row>
    <row r="2042" spans="2:5" x14ac:dyDescent="0.2">
      <c r="B2042" s="25" t="s">
        <v>3414</v>
      </c>
      <c r="C2042" s="25">
        <v>523712</v>
      </c>
      <c r="D2042" s="25" t="s">
        <v>383</v>
      </c>
      <c r="E2042" s="25" t="s">
        <v>503</v>
      </c>
    </row>
    <row r="2043" spans="2:5" x14ac:dyDescent="0.2">
      <c r="B2043" s="25" t="s">
        <v>3415</v>
      </c>
      <c r="C2043" s="25">
        <v>513691</v>
      </c>
      <c r="D2043" s="25" t="s">
        <v>3416</v>
      </c>
      <c r="E2043" s="25" t="s">
        <v>738</v>
      </c>
    </row>
    <row r="2044" spans="2:5" x14ac:dyDescent="0.2">
      <c r="B2044" s="25" t="s">
        <v>3417</v>
      </c>
      <c r="C2044" s="25" t="s">
        <v>383</v>
      </c>
      <c r="D2044" s="25" t="s">
        <v>3418</v>
      </c>
      <c r="E2044" s="25" t="s">
        <v>474</v>
      </c>
    </row>
    <row r="2045" spans="2:5" x14ac:dyDescent="0.2">
      <c r="B2045" s="25" t="s">
        <v>3419</v>
      </c>
      <c r="C2045" s="25">
        <v>523398</v>
      </c>
      <c r="D2045" s="25" t="s">
        <v>3420</v>
      </c>
      <c r="E2045" s="25" t="s">
        <v>752</v>
      </c>
    </row>
    <row r="2046" spans="2:5" x14ac:dyDescent="0.2">
      <c r="B2046" s="25" t="s">
        <v>3421</v>
      </c>
      <c r="C2046" s="25">
        <v>523398</v>
      </c>
      <c r="D2046" s="25" t="s">
        <v>3420</v>
      </c>
      <c r="E2046" s="25" t="s">
        <v>752</v>
      </c>
    </row>
    <row r="2047" spans="2:5" x14ac:dyDescent="0.2">
      <c r="B2047" s="25" t="s">
        <v>3422</v>
      </c>
      <c r="C2047" s="25">
        <v>531861</v>
      </c>
      <c r="D2047" s="25" t="s">
        <v>383</v>
      </c>
      <c r="E2047" s="25" t="s">
        <v>366</v>
      </c>
    </row>
    <row r="2048" spans="2:5" x14ac:dyDescent="0.2">
      <c r="B2048" s="25" t="s">
        <v>3423</v>
      </c>
      <c r="C2048" s="25">
        <v>534659</v>
      </c>
      <c r="D2048" s="25" t="s">
        <v>383</v>
      </c>
      <c r="E2048" s="25" t="s">
        <v>369</v>
      </c>
    </row>
    <row r="2049" spans="2:5" x14ac:dyDescent="0.2">
      <c r="B2049" s="25" t="s">
        <v>3424</v>
      </c>
      <c r="C2049" s="25">
        <v>542446</v>
      </c>
      <c r="D2049" s="25" t="s">
        <v>3425</v>
      </c>
      <c r="E2049" s="25" t="s">
        <v>467</v>
      </c>
    </row>
    <row r="2050" spans="2:5" x14ac:dyDescent="0.2">
      <c r="B2050" s="25" t="s">
        <v>3426</v>
      </c>
      <c r="C2050" s="25">
        <v>538092</v>
      </c>
      <c r="D2050" s="25" t="s">
        <v>383</v>
      </c>
      <c r="E2050" s="25" t="s">
        <v>790</v>
      </c>
    </row>
    <row r="2051" spans="2:5" x14ac:dyDescent="0.2">
      <c r="B2051" s="25" t="s">
        <v>3427</v>
      </c>
      <c r="C2051" s="25">
        <v>505750</v>
      </c>
      <c r="D2051" s="25" t="s">
        <v>383</v>
      </c>
      <c r="E2051" s="25" t="s">
        <v>391</v>
      </c>
    </row>
    <row r="2052" spans="2:5" x14ac:dyDescent="0.2">
      <c r="B2052" s="25" t="s">
        <v>3428</v>
      </c>
      <c r="C2052" s="25">
        <v>508929</v>
      </c>
      <c r="D2052" s="25" t="s">
        <v>383</v>
      </c>
      <c r="E2052" s="25" t="s">
        <v>469</v>
      </c>
    </row>
    <row r="2053" spans="2:5" x14ac:dyDescent="0.2">
      <c r="B2053" s="25" t="s">
        <v>3429</v>
      </c>
      <c r="C2053" s="25">
        <v>530985</v>
      </c>
      <c r="D2053" s="25" t="s">
        <v>383</v>
      </c>
      <c r="E2053" s="25" t="s">
        <v>400</v>
      </c>
    </row>
    <row r="2054" spans="2:5" x14ac:dyDescent="0.2">
      <c r="B2054" s="25" t="s">
        <v>3430</v>
      </c>
      <c r="C2054" s="25">
        <v>506016</v>
      </c>
      <c r="D2054" s="25" t="s">
        <v>383</v>
      </c>
      <c r="E2054" s="25" t="s">
        <v>781</v>
      </c>
    </row>
    <row r="2055" spans="2:5" x14ac:dyDescent="0.2">
      <c r="B2055" s="25" t="s">
        <v>3431</v>
      </c>
      <c r="C2055" s="25">
        <v>504080</v>
      </c>
      <c r="D2055" s="25" t="s">
        <v>383</v>
      </c>
      <c r="E2055" s="25" t="s">
        <v>681</v>
      </c>
    </row>
    <row r="2056" spans="2:5" x14ac:dyDescent="0.2">
      <c r="B2056" s="25" t="s">
        <v>3432</v>
      </c>
      <c r="C2056" s="25">
        <v>533148</v>
      </c>
      <c r="D2056" s="25" t="s">
        <v>3433</v>
      </c>
      <c r="E2056" s="25" t="s">
        <v>522</v>
      </c>
    </row>
    <row r="2057" spans="2:5" x14ac:dyDescent="0.2">
      <c r="B2057" s="25" t="s">
        <v>3434</v>
      </c>
      <c r="C2057" s="25">
        <v>532642</v>
      </c>
      <c r="D2057" s="25" t="s">
        <v>3435</v>
      </c>
      <c r="E2057" s="25" t="s">
        <v>549</v>
      </c>
    </row>
    <row r="2058" spans="2:5" x14ac:dyDescent="0.2">
      <c r="B2058" s="25" t="s">
        <v>3436</v>
      </c>
      <c r="C2058" s="25">
        <v>500228</v>
      </c>
      <c r="D2058" s="25" t="s">
        <v>3437</v>
      </c>
      <c r="E2058" s="25" t="s">
        <v>415</v>
      </c>
    </row>
    <row r="2059" spans="2:5" x14ac:dyDescent="0.2">
      <c r="B2059" s="25" t="s">
        <v>3438</v>
      </c>
      <c r="C2059" s="25">
        <v>520057</v>
      </c>
      <c r="D2059" s="25" t="s">
        <v>3439</v>
      </c>
      <c r="E2059" s="25" t="s">
        <v>738</v>
      </c>
    </row>
    <row r="2060" spans="2:5" x14ac:dyDescent="0.2">
      <c r="B2060" s="25" t="s">
        <v>3440</v>
      </c>
      <c r="C2060" s="25">
        <v>520057</v>
      </c>
      <c r="D2060" s="25" t="s">
        <v>3441</v>
      </c>
      <c r="E2060" s="25" t="s">
        <v>738</v>
      </c>
    </row>
    <row r="2061" spans="2:5" x14ac:dyDescent="0.2">
      <c r="B2061" s="25" t="s">
        <v>3442</v>
      </c>
      <c r="C2061" s="25">
        <v>534600</v>
      </c>
      <c r="D2061" s="25" t="s">
        <v>383</v>
      </c>
      <c r="E2061" s="25" t="s">
        <v>706</v>
      </c>
    </row>
    <row r="2062" spans="2:5" x14ac:dyDescent="0.2">
      <c r="B2062" s="25" t="s">
        <v>3443</v>
      </c>
      <c r="C2062" s="25">
        <v>533155</v>
      </c>
      <c r="D2062" s="25" t="s">
        <v>3444</v>
      </c>
      <c r="E2062" s="25" t="s">
        <v>872</v>
      </c>
    </row>
    <row r="2063" spans="2:5" x14ac:dyDescent="0.2">
      <c r="B2063" s="25" t="s">
        <v>3445</v>
      </c>
      <c r="C2063" s="25">
        <v>533320</v>
      </c>
      <c r="D2063" s="25" t="s">
        <v>3446</v>
      </c>
      <c r="E2063" s="25" t="s">
        <v>527</v>
      </c>
    </row>
    <row r="2064" spans="2:5" x14ac:dyDescent="0.2">
      <c r="B2064" s="25" t="s">
        <v>3447</v>
      </c>
      <c r="C2064" s="25">
        <v>530019</v>
      </c>
      <c r="D2064" s="25" t="s">
        <v>3448</v>
      </c>
      <c r="E2064" s="25" t="s">
        <v>421</v>
      </c>
    </row>
    <row r="2065" spans="2:5" x14ac:dyDescent="0.2">
      <c r="B2065" s="25" t="s">
        <v>3449</v>
      </c>
      <c r="C2065" s="25" t="s">
        <v>383</v>
      </c>
      <c r="D2065" s="25" t="s">
        <v>3450</v>
      </c>
      <c r="E2065" s="25" t="s">
        <v>474</v>
      </c>
    </row>
    <row r="2066" spans="2:5" x14ac:dyDescent="0.2">
      <c r="B2066" s="25" t="s">
        <v>3451</v>
      </c>
      <c r="C2066" s="25">
        <v>516078</v>
      </c>
      <c r="D2066" s="25" t="s">
        <v>383</v>
      </c>
      <c r="E2066" s="25" t="s">
        <v>578</v>
      </c>
    </row>
    <row r="2067" spans="2:5" x14ac:dyDescent="0.2">
      <c r="B2067" s="25" t="s">
        <v>3452</v>
      </c>
      <c r="C2067" s="25">
        <v>511060</v>
      </c>
      <c r="D2067" s="25" t="s">
        <v>383</v>
      </c>
      <c r="E2067" s="25" t="s">
        <v>804</v>
      </c>
    </row>
    <row r="2068" spans="2:5" x14ac:dyDescent="0.2">
      <c r="B2068" s="25" t="s">
        <v>3453</v>
      </c>
      <c r="C2068" s="25">
        <v>539216</v>
      </c>
      <c r="D2068" s="25" t="s">
        <v>383</v>
      </c>
      <c r="E2068" s="25" t="s">
        <v>398</v>
      </c>
    </row>
    <row r="2069" spans="2:5" x14ac:dyDescent="0.2">
      <c r="B2069" s="25" t="s">
        <v>3454</v>
      </c>
      <c r="C2069" s="25">
        <v>507987</v>
      </c>
      <c r="D2069" s="25" t="s">
        <v>383</v>
      </c>
      <c r="E2069" s="25" t="s">
        <v>400</v>
      </c>
    </row>
    <row r="2070" spans="2:5" x14ac:dyDescent="0.2">
      <c r="B2070" s="25" t="s">
        <v>3455</v>
      </c>
      <c r="C2070" s="25">
        <v>534623</v>
      </c>
      <c r="D2070" s="25" t="s">
        <v>383</v>
      </c>
      <c r="E2070" s="25" t="s">
        <v>3142</v>
      </c>
    </row>
    <row r="2071" spans="2:5" x14ac:dyDescent="0.2">
      <c r="B2071" s="25" t="s">
        <v>3456</v>
      </c>
      <c r="C2071" s="25">
        <v>535648</v>
      </c>
      <c r="D2071" s="25" t="s">
        <v>3457</v>
      </c>
      <c r="E2071" s="25" t="s">
        <v>907</v>
      </c>
    </row>
    <row r="2072" spans="2:5" x14ac:dyDescent="0.2">
      <c r="B2072" s="25" t="s">
        <v>3458</v>
      </c>
      <c r="C2072" s="25">
        <v>531035</v>
      </c>
      <c r="D2072" s="25" t="s">
        <v>383</v>
      </c>
      <c r="E2072" s="25" t="s">
        <v>1041</v>
      </c>
    </row>
    <row r="2073" spans="2:5" x14ac:dyDescent="0.2">
      <c r="B2073" s="25" t="s">
        <v>3459</v>
      </c>
      <c r="C2073" s="25">
        <v>519248</v>
      </c>
      <c r="D2073" s="25" t="s">
        <v>3460</v>
      </c>
      <c r="E2073" s="25" t="s">
        <v>632</v>
      </c>
    </row>
    <row r="2074" spans="2:5" x14ac:dyDescent="0.2">
      <c r="B2074" s="25" t="s">
        <v>3461</v>
      </c>
      <c r="C2074" s="25">
        <v>542544</v>
      </c>
      <c r="D2074" s="25" t="s">
        <v>3462</v>
      </c>
      <c r="E2074" s="25" t="s">
        <v>366</v>
      </c>
    </row>
    <row r="2075" spans="2:5" x14ac:dyDescent="0.2">
      <c r="B2075" s="25" t="s">
        <v>3463</v>
      </c>
      <c r="C2075" s="25">
        <v>532926</v>
      </c>
      <c r="D2075" s="25" t="s">
        <v>3464</v>
      </c>
      <c r="E2075" s="25" t="s">
        <v>2202</v>
      </c>
    </row>
    <row r="2076" spans="2:5" x14ac:dyDescent="0.2">
      <c r="B2076" s="25" t="s">
        <v>3465</v>
      </c>
      <c r="C2076" s="25">
        <v>504076</v>
      </c>
      <c r="D2076" s="25" t="s">
        <v>383</v>
      </c>
      <c r="E2076" s="25" t="s">
        <v>426</v>
      </c>
    </row>
    <row r="2077" spans="2:5" x14ac:dyDescent="0.2">
      <c r="B2077" s="25" t="s">
        <v>3466</v>
      </c>
      <c r="C2077" s="25">
        <v>514448</v>
      </c>
      <c r="D2077" s="25" t="s">
        <v>383</v>
      </c>
      <c r="E2077" s="25" t="s">
        <v>543</v>
      </c>
    </row>
    <row r="2078" spans="2:5" x14ac:dyDescent="0.2">
      <c r="B2078" s="25" t="s">
        <v>3467</v>
      </c>
      <c r="C2078" s="25">
        <v>513250</v>
      </c>
      <c r="D2078" s="25" t="s">
        <v>3468</v>
      </c>
      <c r="E2078" s="25" t="s">
        <v>426</v>
      </c>
    </row>
    <row r="2079" spans="2:5" x14ac:dyDescent="0.2">
      <c r="B2079" s="25" t="s">
        <v>3469</v>
      </c>
      <c r="C2079" s="25">
        <v>539246</v>
      </c>
      <c r="D2079" s="25" t="s">
        <v>383</v>
      </c>
      <c r="E2079" s="25" t="s">
        <v>405</v>
      </c>
    </row>
    <row r="2080" spans="2:5" x14ac:dyDescent="0.2">
      <c r="B2080" s="25" t="s">
        <v>3470</v>
      </c>
      <c r="C2080" s="25">
        <v>532673</v>
      </c>
      <c r="D2080" s="25" t="s">
        <v>3471</v>
      </c>
      <c r="E2080" s="25" t="s">
        <v>1082</v>
      </c>
    </row>
    <row r="2081" spans="2:5" x14ac:dyDescent="0.2">
      <c r="B2081" s="25" t="s">
        <v>3472</v>
      </c>
      <c r="C2081" s="25">
        <v>539686</v>
      </c>
      <c r="D2081" s="25" t="s">
        <v>383</v>
      </c>
      <c r="E2081" s="25" t="s">
        <v>522</v>
      </c>
    </row>
    <row r="2082" spans="2:5" x14ac:dyDescent="0.2">
      <c r="B2082" s="25" t="s">
        <v>3473</v>
      </c>
      <c r="C2082" s="25">
        <v>532889</v>
      </c>
      <c r="D2082" s="25" t="s">
        <v>3474</v>
      </c>
      <c r="E2082" s="25" t="s">
        <v>398</v>
      </c>
    </row>
    <row r="2083" spans="2:5" x14ac:dyDescent="0.2">
      <c r="B2083" s="25" t="s">
        <v>3475</v>
      </c>
      <c r="C2083" s="25">
        <v>511728</v>
      </c>
      <c r="D2083" s="25" t="s">
        <v>383</v>
      </c>
      <c r="E2083" s="25" t="s">
        <v>400</v>
      </c>
    </row>
    <row r="2084" spans="2:5" x14ac:dyDescent="0.2">
      <c r="B2084" s="25" t="s">
        <v>3476</v>
      </c>
      <c r="C2084" s="25">
        <v>514360</v>
      </c>
      <c r="D2084" s="25" t="s">
        <v>383</v>
      </c>
      <c r="E2084" s="25" t="s">
        <v>781</v>
      </c>
    </row>
    <row r="2085" spans="2:5" x14ac:dyDescent="0.2">
      <c r="B2085" s="25" t="s">
        <v>3477</v>
      </c>
      <c r="C2085" s="25">
        <v>542323</v>
      </c>
      <c r="D2085" s="25" t="s">
        <v>3478</v>
      </c>
      <c r="E2085" s="25" t="s">
        <v>522</v>
      </c>
    </row>
    <row r="2086" spans="2:5" x14ac:dyDescent="0.2">
      <c r="B2086" s="25" t="s">
        <v>3479</v>
      </c>
      <c r="C2086" s="25">
        <v>540756</v>
      </c>
      <c r="D2086" s="25" t="s">
        <v>383</v>
      </c>
      <c r="E2086" s="25" t="s">
        <v>3163</v>
      </c>
    </row>
    <row r="2087" spans="2:5" x14ac:dyDescent="0.2">
      <c r="B2087" s="25" t="s">
        <v>3480</v>
      </c>
      <c r="C2087" s="25">
        <v>539393</v>
      </c>
      <c r="D2087" s="25" t="s">
        <v>383</v>
      </c>
      <c r="E2087" s="25" t="s">
        <v>1061</v>
      </c>
    </row>
    <row r="2088" spans="2:5" x14ac:dyDescent="0.2">
      <c r="B2088" s="25" t="s">
        <v>3481</v>
      </c>
      <c r="C2088" s="25">
        <v>524322</v>
      </c>
      <c r="D2088" s="25" t="s">
        <v>383</v>
      </c>
      <c r="E2088" s="25" t="s">
        <v>421</v>
      </c>
    </row>
    <row r="2089" spans="2:5" x14ac:dyDescent="0.2">
      <c r="B2089" s="25" t="s">
        <v>3482</v>
      </c>
      <c r="C2089" s="25">
        <v>524109</v>
      </c>
      <c r="D2089" s="25" t="s">
        <v>3483</v>
      </c>
      <c r="E2089" s="25" t="s">
        <v>391</v>
      </c>
    </row>
    <row r="2090" spans="2:5" x14ac:dyDescent="0.2">
      <c r="B2090" s="25" t="s">
        <v>3484</v>
      </c>
      <c r="C2090" s="25">
        <v>524675</v>
      </c>
      <c r="D2090" s="25" t="s">
        <v>383</v>
      </c>
      <c r="E2090" s="25" t="s">
        <v>405</v>
      </c>
    </row>
    <row r="2091" spans="2:5" x14ac:dyDescent="0.2">
      <c r="B2091" s="25" t="s">
        <v>3485</v>
      </c>
      <c r="C2091" s="25">
        <v>531778</v>
      </c>
      <c r="D2091" s="25" t="s">
        <v>383</v>
      </c>
      <c r="E2091" s="25" t="s">
        <v>363</v>
      </c>
    </row>
    <row r="2092" spans="2:5" x14ac:dyDescent="0.2">
      <c r="B2092" s="25" t="s">
        <v>3486</v>
      </c>
      <c r="C2092" s="25">
        <v>504840</v>
      </c>
      <c r="D2092" s="25" t="s">
        <v>383</v>
      </c>
      <c r="E2092" s="25" t="s">
        <v>578</v>
      </c>
    </row>
    <row r="2093" spans="2:5" x14ac:dyDescent="0.2">
      <c r="B2093" s="25" t="s">
        <v>3487</v>
      </c>
      <c r="C2093" s="25">
        <v>531780</v>
      </c>
      <c r="D2093" s="25" t="s">
        <v>383</v>
      </c>
      <c r="E2093" s="25" t="s">
        <v>405</v>
      </c>
    </row>
    <row r="2094" spans="2:5" x14ac:dyDescent="0.2">
      <c r="B2094" s="25" t="s">
        <v>3488</v>
      </c>
      <c r="C2094" s="25">
        <v>500233</v>
      </c>
      <c r="D2094" s="25" t="s">
        <v>3489</v>
      </c>
      <c r="E2094" s="25" t="s">
        <v>660</v>
      </c>
    </row>
    <row r="2095" spans="2:5" x14ac:dyDescent="0.2">
      <c r="B2095" s="25" t="s">
        <v>3490</v>
      </c>
      <c r="C2095" s="25">
        <v>500234</v>
      </c>
      <c r="D2095" s="25" t="s">
        <v>3491</v>
      </c>
      <c r="E2095" s="25" t="s">
        <v>396</v>
      </c>
    </row>
    <row r="2096" spans="2:5" x14ac:dyDescent="0.2">
      <c r="B2096" s="25" t="s">
        <v>3492</v>
      </c>
      <c r="C2096" s="25">
        <v>521054</v>
      </c>
      <c r="D2096" s="25" t="s">
        <v>383</v>
      </c>
      <c r="E2096" s="25" t="s">
        <v>398</v>
      </c>
    </row>
    <row r="2097" spans="2:5" x14ac:dyDescent="0.2">
      <c r="B2097" s="25" t="s">
        <v>3493</v>
      </c>
      <c r="C2097" s="25">
        <v>530201</v>
      </c>
      <c r="D2097" s="25" t="s">
        <v>383</v>
      </c>
      <c r="E2097" s="25" t="s">
        <v>398</v>
      </c>
    </row>
    <row r="2098" spans="2:5" x14ac:dyDescent="0.2">
      <c r="B2098" s="25" t="s">
        <v>3494</v>
      </c>
      <c r="C2098" s="25">
        <v>539014</v>
      </c>
      <c r="D2098" s="25" t="s">
        <v>383</v>
      </c>
      <c r="E2098" s="25" t="s">
        <v>405</v>
      </c>
    </row>
    <row r="2099" spans="2:5" x14ac:dyDescent="0.2">
      <c r="B2099" s="25" t="s">
        <v>3495</v>
      </c>
      <c r="C2099" s="25">
        <v>522287</v>
      </c>
      <c r="D2099" s="25" t="s">
        <v>3496</v>
      </c>
      <c r="E2099" s="25" t="s">
        <v>426</v>
      </c>
    </row>
    <row r="2100" spans="2:5" x14ac:dyDescent="0.2">
      <c r="B2100" s="25" t="s">
        <v>3497</v>
      </c>
      <c r="C2100" s="25" t="s">
        <v>383</v>
      </c>
      <c r="D2100" s="25" t="s">
        <v>3498</v>
      </c>
      <c r="E2100" s="25" t="s">
        <v>474</v>
      </c>
    </row>
    <row r="2101" spans="2:5" x14ac:dyDescent="0.2">
      <c r="B2101" s="25" t="s">
        <v>3499</v>
      </c>
      <c r="C2101" s="25">
        <v>513509</v>
      </c>
      <c r="D2101" s="25" t="s">
        <v>3500</v>
      </c>
      <c r="E2101" s="25" t="s">
        <v>738</v>
      </c>
    </row>
    <row r="2102" spans="2:5" x14ac:dyDescent="0.2">
      <c r="B2102" s="25" t="s">
        <v>3501</v>
      </c>
      <c r="C2102" s="25">
        <v>533302</v>
      </c>
      <c r="D2102" s="25" t="s">
        <v>3502</v>
      </c>
      <c r="E2102" s="25" t="s">
        <v>403</v>
      </c>
    </row>
    <row r="2103" spans="2:5" x14ac:dyDescent="0.2">
      <c r="B2103" s="25" t="s">
        <v>3503</v>
      </c>
      <c r="C2103" s="25">
        <v>500235</v>
      </c>
      <c r="D2103" s="25" t="s">
        <v>3504</v>
      </c>
      <c r="E2103" s="25" t="s">
        <v>415</v>
      </c>
    </row>
    <row r="2104" spans="2:5" x14ac:dyDescent="0.2">
      <c r="B2104" s="25" t="s">
        <v>3505</v>
      </c>
      <c r="C2104" s="25">
        <v>532468</v>
      </c>
      <c r="D2104" s="25" t="s">
        <v>383</v>
      </c>
      <c r="E2104" s="25" t="s">
        <v>549</v>
      </c>
    </row>
    <row r="2105" spans="2:5" x14ac:dyDescent="0.2">
      <c r="B2105" s="25" t="s">
        <v>3506</v>
      </c>
      <c r="C2105" s="25">
        <v>514322</v>
      </c>
      <c r="D2105" s="25" t="s">
        <v>383</v>
      </c>
      <c r="E2105" s="25" t="s">
        <v>398</v>
      </c>
    </row>
    <row r="2106" spans="2:5" x14ac:dyDescent="0.2">
      <c r="B2106" s="25" t="s">
        <v>3507</v>
      </c>
      <c r="C2106" s="25">
        <v>511131</v>
      </c>
      <c r="D2106" s="25" t="s">
        <v>383</v>
      </c>
      <c r="E2106" s="25" t="s">
        <v>469</v>
      </c>
    </row>
    <row r="2107" spans="2:5" x14ac:dyDescent="0.2">
      <c r="B2107" s="25" t="s">
        <v>3508</v>
      </c>
      <c r="C2107" s="25">
        <v>526668</v>
      </c>
      <c r="D2107" s="25" t="s">
        <v>3509</v>
      </c>
      <c r="E2107" s="25" t="s">
        <v>584</v>
      </c>
    </row>
    <row r="2108" spans="2:5" x14ac:dyDescent="0.2">
      <c r="B2108" s="25" t="s">
        <v>3510</v>
      </c>
      <c r="C2108" s="25">
        <v>532741</v>
      </c>
      <c r="D2108" s="25" t="s">
        <v>3511</v>
      </c>
      <c r="E2108" s="25" t="s">
        <v>415</v>
      </c>
    </row>
    <row r="2109" spans="2:5" x14ac:dyDescent="0.2">
      <c r="B2109" s="25" t="s">
        <v>3512</v>
      </c>
      <c r="C2109" s="25">
        <v>524604</v>
      </c>
      <c r="D2109" s="25" t="s">
        <v>383</v>
      </c>
      <c r="E2109" s="25" t="s">
        <v>421</v>
      </c>
    </row>
    <row r="2110" spans="2:5" x14ac:dyDescent="0.2">
      <c r="B2110" s="25" t="s">
        <v>3513</v>
      </c>
      <c r="C2110" s="25">
        <v>780003</v>
      </c>
      <c r="D2110" s="25" t="s">
        <v>383</v>
      </c>
      <c r="E2110" s="25" t="s">
        <v>474</v>
      </c>
    </row>
    <row r="2111" spans="2:5" x14ac:dyDescent="0.2">
      <c r="B2111" s="25" t="s">
        <v>3514</v>
      </c>
      <c r="C2111" s="25">
        <v>506184</v>
      </c>
      <c r="D2111" s="25" t="s">
        <v>3515</v>
      </c>
      <c r="E2111" s="25" t="s">
        <v>497</v>
      </c>
    </row>
    <row r="2112" spans="2:5" x14ac:dyDescent="0.2">
      <c r="B2112" s="25" t="s">
        <v>3516</v>
      </c>
      <c r="C2112" s="25">
        <v>538896</v>
      </c>
      <c r="D2112" s="25" t="s">
        <v>383</v>
      </c>
      <c r="E2112" s="25" t="s">
        <v>431</v>
      </c>
    </row>
    <row r="2113" spans="2:5" x14ac:dyDescent="0.2">
      <c r="B2113" s="25" t="s">
        <v>3517</v>
      </c>
      <c r="C2113" s="25">
        <v>541005</v>
      </c>
      <c r="D2113" s="25" t="s">
        <v>383</v>
      </c>
      <c r="E2113" s="25" t="s">
        <v>790</v>
      </c>
    </row>
    <row r="2114" spans="2:5" x14ac:dyDescent="0.2">
      <c r="B2114" s="25" t="s">
        <v>3518</v>
      </c>
      <c r="C2114" s="25">
        <v>521242</v>
      </c>
      <c r="D2114" s="25" t="s">
        <v>383</v>
      </c>
      <c r="E2114" s="25" t="s">
        <v>398</v>
      </c>
    </row>
    <row r="2115" spans="2:5" x14ac:dyDescent="0.2">
      <c r="B2115" s="25" t="s">
        <v>3519</v>
      </c>
      <c r="C2115" s="25">
        <v>500236</v>
      </c>
      <c r="D2115" s="25" t="s">
        <v>3520</v>
      </c>
      <c r="E2115" s="25" t="s">
        <v>749</v>
      </c>
    </row>
    <row r="2116" spans="2:5" x14ac:dyDescent="0.2">
      <c r="B2116" s="25" t="s">
        <v>3521</v>
      </c>
      <c r="C2116" s="25">
        <v>513456</v>
      </c>
      <c r="D2116" s="25" t="s">
        <v>383</v>
      </c>
      <c r="E2116" s="25" t="s">
        <v>706</v>
      </c>
    </row>
    <row r="2117" spans="2:5" x14ac:dyDescent="0.2">
      <c r="B2117" s="25" t="s">
        <v>3522</v>
      </c>
      <c r="C2117" s="25">
        <v>506525</v>
      </c>
      <c r="D2117" s="25" t="s">
        <v>3523</v>
      </c>
      <c r="E2117" s="25" t="s">
        <v>431</v>
      </c>
    </row>
    <row r="2118" spans="2:5" x14ac:dyDescent="0.2">
      <c r="B2118" s="25" t="s">
        <v>3524</v>
      </c>
      <c r="C2118" s="25">
        <v>507779</v>
      </c>
      <c r="D2118" s="25" t="s">
        <v>383</v>
      </c>
      <c r="E2118" s="25" t="s">
        <v>578</v>
      </c>
    </row>
    <row r="2119" spans="2:5" x14ac:dyDescent="0.2">
      <c r="B2119" s="25" t="s">
        <v>3525</v>
      </c>
      <c r="C2119" s="25">
        <v>500165</v>
      </c>
      <c r="D2119" s="25" t="s">
        <v>3526</v>
      </c>
      <c r="E2119" s="25" t="s">
        <v>660</v>
      </c>
    </row>
    <row r="2120" spans="2:5" x14ac:dyDescent="0.2">
      <c r="B2120" s="25" t="s">
        <v>3527</v>
      </c>
      <c r="C2120" s="25">
        <v>540515</v>
      </c>
      <c r="D2120" s="25" t="s">
        <v>383</v>
      </c>
      <c r="E2120" s="25" t="s">
        <v>366</v>
      </c>
    </row>
    <row r="2121" spans="2:5" x14ac:dyDescent="0.2">
      <c r="B2121" s="25" t="s">
        <v>3528</v>
      </c>
      <c r="C2121" s="25">
        <v>512399</v>
      </c>
      <c r="D2121" s="25" t="s">
        <v>383</v>
      </c>
      <c r="E2121" s="25" t="s">
        <v>366</v>
      </c>
    </row>
    <row r="2122" spans="2:5" x14ac:dyDescent="0.2">
      <c r="B2122" s="25" t="s">
        <v>3529</v>
      </c>
      <c r="C2122" s="25">
        <v>512036</v>
      </c>
      <c r="D2122" s="25" t="s">
        <v>383</v>
      </c>
      <c r="E2122" s="25" t="s">
        <v>398</v>
      </c>
    </row>
    <row r="2123" spans="2:5" x14ac:dyDescent="0.2">
      <c r="B2123" s="25" t="s">
        <v>3530</v>
      </c>
      <c r="C2123" s="25">
        <v>539679</v>
      </c>
      <c r="D2123" s="25" t="s">
        <v>383</v>
      </c>
      <c r="E2123" s="25" t="s">
        <v>400</v>
      </c>
    </row>
    <row r="2124" spans="2:5" x14ac:dyDescent="0.2">
      <c r="B2124" s="25" t="s">
        <v>3531</v>
      </c>
      <c r="C2124" s="25" t="s">
        <v>383</v>
      </c>
      <c r="D2124" s="25" t="s">
        <v>3532</v>
      </c>
      <c r="E2124" s="25" t="s">
        <v>394</v>
      </c>
    </row>
    <row r="2125" spans="2:5" x14ac:dyDescent="0.2">
      <c r="B2125" s="25" t="s">
        <v>3533</v>
      </c>
      <c r="C2125" s="25">
        <v>526115</v>
      </c>
      <c r="D2125" s="25" t="s">
        <v>383</v>
      </c>
      <c r="E2125" s="25" t="s">
        <v>497</v>
      </c>
    </row>
    <row r="2126" spans="2:5" x14ac:dyDescent="0.2">
      <c r="B2126" s="25" t="s">
        <v>3534</v>
      </c>
      <c r="C2126" s="25">
        <v>541161</v>
      </c>
      <c r="D2126" s="25" t="s">
        <v>3535</v>
      </c>
      <c r="E2126" s="25" t="s">
        <v>469</v>
      </c>
    </row>
    <row r="2127" spans="2:5" x14ac:dyDescent="0.2">
      <c r="B2127" s="25" t="s">
        <v>3536</v>
      </c>
      <c r="C2127" s="25">
        <v>533451</v>
      </c>
      <c r="D2127" s="25" t="s">
        <v>3537</v>
      </c>
      <c r="E2127" s="25" t="s">
        <v>522</v>
      </c>
    </row>
    <row r="2128" spans="2:5" x14ac:dyDescent="0.2">
      <c r="B2128" s="25" t="s">
        <v>3538</v>
      </c>
      <c r="C2128" s="25">
        <v>538928</v>
      </c>
      <c r="D2128" s="25" t="s">
        <v>383</v>
      </c>
      <c r="E2128" s="25" t="s">
        <v>400</v>
      </c>
    </row>
    <row r="2129" spans="2:5" x14ac:dyDescent="0.2">
      <c r="B2129" s="25" t="s">
        <v>3539</v>
      </c>
      <c r="C2129" s="25">
        <v>537784</v>
      </c>
      <c r="D2129" s="25" t="s">
        <v>383</v>
      </c>
      <c r="E2129" s="25" t="s">
        <v>804</v>
      </c>
    </row>
    <row r="2130" spans="2:5" x14ac:dyDescent="0.2">
      <c r="B2130" s="25" t="s">
        <v>3540</v>
      </c>
      <c r="C2130" s="25">
        <v>590003</v>
      </c>
      <c r="D2130" s="25" t="s">
        <v>3541</v>
      </c>
      <c r="E2130" s="25" t="s">
        <v>701</v>
      </c>
    </row>
    <row r="2131" spans="2:5" x14ac:dyDescent="0.2">
      <c r="B2131" s="25" t="s">
        <v>3542</v>
      </c>
      <c r="C2131" s="25">
        <v>531687</v>
      </c>
      <c r="D2131" s="25" t="s">
        <v>3543</v>
      </c>
      <c r="E2131" s="25" t="s">
        <v>581</v>
      </c>
    </row>
    <row r="2132" spans="2:5" x14ac:dyDescent="0.2">
      <c r="B2132" s="25" t="s">
        <v>3544</v>
      </c>
      <c r="C2132" s="25">
        <v>539533</v>
      </c>
      <c r="D2132" s="25" t="s">
        <v>383</v>
      </c>
      <c r="E2132" s="25" t="s">
        <v>366</v>
      </c>
    </row>
    <row r="2133" spans="2:5" x14ac:dyDescent="0.2">
      <c r="B2133" s="25" t="s">
        <v>3545</v>
      </c>
      <c r="C2133" s="25">
        <v>502933</v>
      </c>
      <c r="D2133" s="25" t="s">
        <v>383</v>
      </c>
      <c r="E2133" s="25" t="s">
        <v>398</v>
      </c>
    </row>
    <row r="2134" spans="2:5" x14ac:dyDescent="0.2">
      <c r="B2134" s="25" t="s">
        <v>3546</v>
      </c>
      <c r="C2134" s="25">
        <v>532925</v>
      </c>
      <c r="D2134" s="25" t="s">
        <v>3547</v>
      </c>
      <c r="E2134" s="25" t="s">
        <v>781</v>
      </c>
    </row>
    <row r="2135" spans="2:5" x14ac:dyDescent="0.2">
      <c r="B2135" s="25" t="s">
        <v>3548</v>
      </c>
      <c r="C2135" s="25">
        <v>532899</v>
      </c>
      <c r="D2135" s="25" t="s">
        <v>3549</v>
      </c>
      <c r="E2135" s="25" t="s">
        <v>581</v>
      </c>
    </row>
    <row r="2136" spans="2:5" x14ac:dyDescent="0.2">
      <c r="B2136" s="25" t="s">
        <v>3550</v>
      </c>
      <c r="C2136" s="25">
        <v>524444</v>
      </c>
      <c r="D2136" s="25" t="s">
        <v>383</v>
      </c>
      <c r="E2136" s="25" t="s">
        <v>632</v>
      </c>
    </row>
    <row r="2137" spans="2:5" x14ac:dyDescent="0.2">
      <c r="B2137" s="25" t="s">
        <v>3551</v>
      </c>
      <c r="C2137" s="25">
        <v>535136</v>
      </c>
      <c r="D2137" s="25" t="s">
        <v>383</v>
      </c>
      <c r="E2137" s="25" t="s">
        <v>398</v>
      </c>
    </row>
    <row r="2138" spans="2:5" x14ac:dyDescent="0.2">
      <c r="B2138" s="25" t="s">
        <v>3552</v>
      </c>
      <c r="C2138" s="25">
        <v>590041</v>
      </c>
      <c r="D2138" s="25" t="s">
        <v>3553</v>
      </c>
      <c r="E2138" s="25" t="s">
        <v>529</v>
      </c>
    </row>
    <row r="2139" spans="2:5" x14ac:dyDescent="0.2">
      <c r="B2139" s="25" t="s">
        <v>3554</v>
      </c>
      <c r="C2139" s="25">
        <v>530255</v>
      </c>
      <c r="D2139" s="25" t="s">
        <v>383</v>
      </c>
      <c r="E2139" s="25" t="s">
        <v>377</v>
      </c>
    </row>
    <row r="2140" spans="2:5" x14ac:dyDescent="0.2">
      <c r="B2140" s="25" t="s">
        <v>3555</v>
      </c>
      <c r="C2140" s="25">
        <v>539276</v>
      </c>
      <c r="D2140" s="25" t="s">
        <v>3556</v>
      </c>
      <c r="E2140" s="25" t="s">
        <v>3163</v>
      </c>
    </row>
    <row r="2141" spans="2:5" x14ac:dyDescent="0.2">
      <c r="B2141" s="25" t="s">
        <v>3557</v>
      </c>
      <c r="C2141" s="25">
        <v>504084</v>
      </c>
      <c r="D2141" s="25" t="s">
        <v>383</v>
      </c>
      <c r="E2141" s="25" t="s">
        <v>681</v>
      </c>
    </row>
    <row r="2142" spans="2:5" x14ac:dyDescent="0.2">
      <c r="B2142" s="25" t="s">
        <v>3558</v>
      </c>
      <c r="C2142" s="25">
        <v>539562</v>
      </c>
      <c r="D2142" s="25" t="s">
        <v>383</v>
      </c>
      <c r="E2142" s="25" t="s">
        <v>366</v>
      </c>
    </row>
    <row r="2143" spans="2:5" x14ac:dyDescent="0.2">
      <c r="B2143" s="25" t="s">
        <v>3559</v>
      </c>
      <c r="C2143" s="25">
        <v>530357</v>
      </c>
      <c r="D2143" s="25" t="s">
        <v>383</v>
      </c>
      <c r="E2143" s="25" t="s">
        <v>366</v>
      </c>
    </row>
    <row r="2144" spans="2:5" x14ac:dyDescent="0.2">
      <c r="B2144" s="25" t="s">
        <v>3560</v>
      </c>
      <c r="C2144" s="25">
        <v>530357</v>
      </c>
      <c r="D2144" s="25" t="s">
        <v>383</v>
      </c>
      <c r="E2144" s="25" t="s">
        <v>366</v>
      </c>
    </row>
    <row r="2145" spans="2:5" x14ac:dyDescent="0.2">
      <c r="B2145" s="25" t="s">
        <v>3561</v>
      </c>
      <c r="C2145" s="25">
        <v>526067</v>
      </c>
      <c r="D2145" s="25" t="s">
        <v>383</v>
      </c>
      <c r="E2145" s="25" t="s">
        <v>578</v>
      </c>
    </row>
    <row r="2146" spans="2:5" x14ac:dyDescent="0.2">
      <c r="B2146" s="25" t="s">
        <v>3562</v>
      </c>
      <c r="C2146" s="25">
        <v>531784</v>
      </c>
      <c r="D2146" s="25" t="s">
        <v>383</v>
      </c>
      <c r="E2146" s="25" t="s">
        <v>781</v>
      </c>
    </row>
    <row r="2147" spans="2:5" x14ac:dyDescent="0.2">
      <c r="B2147" s="25" t="s">
        <v>3563</v>
      </c>
      <c r="C2147" s="25">
        <v>590066</v>
      </c>
      <c r="D2147" s="25" t="s">
        <v>3564</v>
      </c>
      <c r="E2147" s="25" t="s">
        <v>396</v>
      </c>
    </row>
    <row r="2148" spans="2:5" x14ac:dyDescent="0.2">
      <c r="B2148" s="25" t="s">
        <v>3565</v>
      </c>
      <c r="C2148" s="25">
        <v>533192</v>
      </c>
      <c r="D2148" s="25" t="s">
        <v>3566</v>
      </c>
      <c r="E2148" s="25" t="s">
        <v>1082</v>
      </c>
    </row>
    <row r="2149" spans="2:5" x14ac:dyDescent="0.2">
      <c r="B2149" s="25" t="s">
        <v>3567</v>
      </c>
      <c r="C2149" s="25">
        <v>540385</v>
      </c>
      <c r="D2149" s="25" t="s">
        <v>383</v>
      </c>
      <c r="E2149" s="25" t="s">
        <v>366</v>
      </c>
    </row>
    <row r="2150" spans="2:5" x14ac:dyDescent="0.2">
      <c r="B2150" s="25" t="s">
        <v>3568</v>
      </c>
      <c r="C2150" s="25">
        <v>532054</v>
      </c>
      <c r="D2150" s="25" t="s">
        <v>3569</v>
      </c>
      <c r="E2150" s="25" t="s">
        <v>497</v>
      </c>
    </row>
    <row r="2151" spans="2:5" x14ac:dyDescent="0.2">
      <c r="B2151" s="25" t="s">
        <v>3570</v>
      </c>
      <c r="C2151" s="25">
        <v>532714</v>
      </c>
      <c r="D2151" s="25" t="s">
        <v>3571</v>
      </c>
      <c r="E2151" s="25" t="s">
        <v>426</v>
      </c>
    </row>
    <row r="2152" spans="2:5" x14ac:dyDescent="0.2">
      <c r="B2152" s="25" t="s">
        <v>3572</v>
      </c>
      <c r="C2152" s="25">
        <v>508993</v>
      </c>
      <c r="D2152" s="25" t="s">
        <v>383</v>
      </c>
      <c r="E2152" s="25" t="s">
        <v>469</v>
      </c>
    </row>
    <row r="2153" spans="2:5" x14ac:dyDescent="0.2">
      <c r="B2153" s="25" t="s">
        <v>3573</v>
      </c>
      <c r="C2153" s="25">
        <v>518011</v>
      </c>
      <c r="D2153" s="25" t="s">
        <v>383</v>
      </c>
      <c r="E2153" s="25" t="s">
        <v>396</v>
      </c>
    </row>
    <row r="2154" spans="2:5" x14ac:dyDescent="0.2">
      <c r="B2154" s="25" t="s">
        <v>3574</v>
      </c>
      <c r="C2154" s="25" t="s">
        <v>383</v>
      </c>
      <c r="D2154" s="25" t="s">
        <v>3575</v>
      </c>
      <c r="E2154" s="25" t="s">
        <v>394</v>
      </c>
    </row>
    <row r="2155" spans="2:5" x14ac:dyDescent="0.2">
      <c r="B2155" s="25" t="s">
        <v>3576</v>
      </c>
      <c r="C2155" s="25">
        <v>517569</v>
      </c>
      <c r="D2155" s="25" t="s">
        <v>3577</v>
      </c>
      <c r="E2155" s="25" t="s">
        <v>681</v>
      </c>
    </row>
    <row r="2156" spans="2:5" x14ac:dyDescent="0.2">
      <c r="B2156" s="25" t="s">
        <v>3578</v>
      </c>
      <c r="C2156" s="25">
        <v>519602</v>
      </c>
      <c r="D2156" s="25" t="s">
        <v>3579</v>
      </c>
      <c r="E2156" s="25" t="s">
        <v>476</v>
      </c>
    </row>
    <row r="2157" spans="2:5" x14ac:dyDescent="0.2">
      <c r="B2157" s="25" t="s">
        <v>3580</v>
      </c>
      <c r="C2157" s="25">
        <v>506528</v>
      </c>
      <c r="D2157" s="25" t="s">
        <v>383</v>
      </c>
      <c r="E2157" s="25" t="s">
        <v>543</v>
      </c>
    </row>
    <row r="2158" spans="2:5" x14ac:dyDescent="0.2">
      <c r="B2158" s="25" t="s">
        <v>3581</v>
      </c>
      <c r="C2158" s="25">
        <v>531163</v>
      </c>
      <c r="D2158" s="25" t="s">
        <v>3582</v>
      </c>
      <c r="E2158" s="25" t="s">
        <v>543</v>
      </c>
    </row>
    <row r="2159" spans="2:5" x14ac:dyDescent="0.2">
      <c r="B2159" s="25" t="s">
        <v>3583</v>
      </c>
      <c r="C2159" s="25">
        <v>506530</v>
      </c>
      <c r="D2159" s="25" t="s">
        <v>383</v>
      </c>
      <c r="E2159" s="25" t="s">
        <v>578</v>
      </c>
    </row>
    <row r="2160" spans="2:5" x14ac:dyDescent="0.2">
      <c r="B2160" s="25" t="s">
        <v>3584</v>
      </c>
      <c r="C2160" s="25">
        <v>505890</v>
      </c>
      <c r="D2160" s="25" t="s">
        <v>383</v>
      </c>
      <c r="E2160" s="25" t="s">
        <v>391</v>
      </c>
    </row>
    <row r="2161" spans="2:5" x14ac:dyDescent="0.2">
      <c r="B2161" s="25" t="s">
        <v>3585</v>
      </c>
      <c r="C2161" s="25">
        <v>505890</v>
      </c>
      <c r="D2161" s="25" t="s">
        <v>383</v>
      </c>
      <c r="E2161" s="25" t="s">
        <v>391</v>
      </c>
    </row>
    <row r="2162" spans="2:5" x14ac:dyDescent="0.2">
      <c r="B2162" s="25" t="s">
        <v>3586</v>
      </c>
      <c r="C2162" s="25">
        <v>540953</v>
      </c>
      <c r="D2162" s="25" t="s">
        <v>383</v>
      </c>
      <c r="E2162" s="25" t="s">
        <v>497</v>
      </c>
    </row>
    <row r="2163" spans="2:5" x14ac:dyDescent="0.2">
      <c r="B2163" s="25" t="s">
        <v>3587</v>
      </c>
      <c r="C2163" s="25">
        <v>530163</v>
      </c>
      <c r="D2163" s="25" t="s">
        <v>383</v>
      </c>
      <c r="E2163" s="25" t="s">
        <v>421</v>
      </c>
    </row>
    <row r="2164" spans="2:5" x14ac:dyDescent="0.2">
      <c r="B2164" s="25" t="s">
        <v>3588</v>
      </c>
      <c r="C2164" s="25">
        <v>532686</v>
      </c>
      <c r="D2164" s="25" t="s">
        <v>3589</v>
      </c>
      <c r="E2164" s="25" t="s">
        <v>506</v>
      </c>
    </row>
    <row r="2165" spans="2:5" x14ac:dyDescent="0.2">
      <c r="B2165" s="25" t="s">
        <v>3590</v>
      </c>
      <c r="C2165" s="25">
        <v>532686</v>
      </c>
      <c r="D2165" s="25" t="s">
        <v>3589</v>
      </c>
      <c r="E2165" s="25" t="s">
        <v>506</v>
      </c>
    </row>
    <row r="2166" spans="2:5" x14ac:dyDescent="0.2">
      <c r="B2166" s="25" t="s">
        <v>3591</v>
      </c>
      <c r="C2166" s="25">
        <v>507180</v>
      </c>
      <c r="D2166" s="25" t="s">
        <v>3592</v>
      </c>
      <c r="E2166" s="25" t="s">
        <v>1082</v>
      </c>
    </row>
    <row r="2167" spans="2:5" x14ac:dyDescent="0.2">
      <c r="B2167" s="25" t="s">
        <v>3593</v>
      </c>
      <c r="C2167" s="25">
        <v>524174</v>
      </c>
      <c r="D2167" s="25" t="s">
        <v>383</v>
      </c>
      <c r="E2167" s="25" t="s">
        <v>431</v>
      </c>
    </row>
    <row r="2168" spans="2:5" x14ac:dyDescent="0.2">
      <c r="B2168" s="25" t="s">
        <v>3594</v>
      </c>
      <c r="C2168" s="25">
        <v>533289</v>
      </c>
      <c r="D2168" s="25" t="s">
        <v>3595</v>
      </c>
      <c r="E2168" s="25" t="s">
        <v>704</v>
      </c>
    </row>
    <row r="2169" spans="2:5" x14ac:dyDescent="0.2">
      <c r="B2169" s="25" t="s">
        <v>3596</v>
      </c>
      <c r="C2169" s="25">
        <v>502937</v>
      </c>
      <c r="D2169" s="25" t="s">
        <v>3597</v>
      </c>
      <c r="E2169" s="25" t="s">
        <v>372</v>
      </c>
    </row>
    <row r="2170" spans="2:5" x14ac:dyDescent="0.2">
      <c r="B2170" s="25" t="s">
        <v>3598</v>
      </c>
      <c r="C2170" s="25">
        <v>532732</v>
      </c>
      <c r="D2170" s="25" t="s">
        <v>3599</v>
      </c>
      <c r="E2170" s="25" t="s">
        <v>497</v>
      </c>
    </row>
    <row r="2171" spans="2:5" x14ac:dyDescent="0.2">
      <c r="B2171" s="25" t="s">
        <v>3600</v>
      </c>
      <c r="C2171" s="25">
        <v>507948</v>
      </c>
      <c r="D2171" s="25" t="s">
        <v>383</v>
      </c>
      <c r="E2171" s="25" t="s">
        <v>400</v>
      </c>
    </row>
    <row r="2172" spans="2:5" x14ac:dyDescent="0.2">
      <c r="B2172" s="25" t="s">
        <v>3601</v>
      </c>
      <c r="C2172" s="25">
        <v>512597</v>
      </c>
      <c r="D2172" s="25" t="s">
        <v>3602</v>
      </c>
      <c r="E2172" s="25" t="s">
        <v>400</v>
      </c>
    </row>
    <row r="2173" spans="2:5" x14ac:dyDescent="0.2">
      <c r="B2173" s="25" t="s">
        <v>3603</v>
      </c>
      <c r="C2173" s="25" t="s">
        <v>383</v>
      </c>
      <c r="D2173" s="25" t="s">
        <v>3604</v>
      </c>
      <c r="E2173" s="25" t="s">
        <v>400</v>
      </c>
    </row>
    <row r="2174" spans="2:5" x14ac:dyDescent="0.2">
      <c r="B2174" s="25" t="s">
        <v>3605</v>
      </c>
      <c r="C2174" s="25">
        <v>500239</v>
      </c>
      <c r="D2174" s="25" t="s">
        <v>383</v>
      </c>
      <c r="E2174" s="25" t="s">
        <v>398</v>
      </c>
    </row>
    <row r="2175" spans="2:5" x14ac:dyDescent="0.2">
      <c r="B2175" s="25" t="s">
        <v>3606</v>
      </c>
      <c r="C2175" s="25">
        <v>531609</v>
      </c>
      <c r="D2175" s="25" t="s">
        <v>383</v>
      </c>
      <c r="E2175" s="25" t="s">
        <v>578</v>
      </c>
    </row>
    <row r="2176" spans="2:5" x14ac:dyDescent="0.2">
      <c r="B2176" s="25" t="s">
        <v>3607</v>
      </c>
      <c r="C2176" s="25">
        <v>540775</v>
      </c>
      <c r="D2176" s="25" t="s">
        <v>3608</v>
      </c>
      <c r="E2176" s="25" t="s">
        <v>809</v>
      </c>
    </row>
    <row r="2177" spans="2:5" x14ac:dyDescent="0.2">
      <c r="B2177" s="25" t="s">
        <v>3609</v>
      </c>
      <c r="C2177" s="25">
        <v>540775</v>
      </c>
      <c r="D2177" s="25" t="s">
        <v>3608</v>
      </c>
      <c r="E2177" s="25" t="s">
        <v>809</v>
      </c>
    </row>
    <row r="2178" spans="2:5" x14ac:dyDescent="0.2">
      <c r="B2178" s="25" t="s">
        <v>3610</v>
      </c>
      <c r="C2178" s="25">
        <v>590068</v>
      </c>
      <c r="D2178" s="25" t="s">
        <v>3611</v>
      </c>
      <c r="E2178" s="25" t="s">
        <v>405</v>
      </c>
    </row>
    <row r="2179" spans="2:5" x14ac:dyDescent="0.2">
      <c r="B2179" s="25" t="s">
        <v>3612</v>
      </c>
      <c r="C2179" s="25">
        <v>507794</v>
      </c>
      <c r="D2179" s="25" t="s">
        <v>383</v>
      </c>
      <c r="E2179" s="25" t="s">
        <v>891</v>
      </c>
    </row>
    <row r="2180" spans="2:5" x14ac:dyDescent="0.2">
      <c r="B2180" s="25" t="s">
        <v>3613</v>
      </c>
      <c r="C2180" s="25">
        <v>504269</v>
      </c>
      <c r="D2180" s="25" t="s">
        <v>3614</v>
      </c>
      <c r="E2180" s="25" t="s">
        <v>1148</v>
      </c>
    </row>
    <row r="2181" spans="2:5" x14ac:dyDescent="0.2">
      <c r="B2181" s="25" t="s">
        <v>3615</v>
      </c>
      <c r="C2181" s="25">
        <v>590068</v>
      </c>
      <c r="D2181" s="25" t="s">
        <v>3611</v>
      </c>
      <c r="E2181" s="25" t="s">
        <v>405</v>
      </c>
    </row>
    <row r="2182" spans="2:5" x14ac:dyDescent="0.2">
      <c r="B2182" s="25" t="s">
        <v>3616</v>
      </c>
      <c r="C2182" s="25">
        <v>519064</v>
      </c>
      <c r="D2182" s="25" t="s">
        <v>383</v>
      </c>
      <c r="E2182" s="25" t="s">
        <v>581</v>
      </c>
    </row>
    <row r="2183" spans="2:5" x14ac:dyDescent="0.2">
      <c r="B2183" s="25" t="s">
        <v>3617</v>
      </c>
      <c r="C2183" s="25">
        <v>531892</v>
      </c>
      <c r="D2183" s="25" t="s">
        <v>3618</v>
      </c>
      <c r="E2183" s="25" t="s">
        <v>366</v>
      </c>
    </row>
    <row r="2184" spans="2:5" x14ac:dyDescent="0.2">
      <c r="B2184" s="25" t="s">
        <v>3619</v>
      </c>
      <c r="C2184" s="25">
        <v>506178</v>
      </c>
      <c r="D2184" s="25" t="s">
        <v>383</v>
      </c>
      <c r="E2184" s="25" t="s">
        <v>405</v>
      </c>
    </row>
    <row r="2185" spans="2:5" x14ac:dyDescent="0.2">
      <c r="B2185" s="25" t="s">
        <v>3620</v>
      </c>
      <c r="C2185" s="25">
        <v>521127</v>
      </c>
      <c r="D2185" s="25" t="s">
        <v>383</v>
      </c>
      <c r="E2185" s="25" t="s">
        <v>398</v>
      </c>
    </row>
    <row r="2186" spans="2:5" x14ac:dyDescent="0.2">
      <c r="B2186" s="25" t="s">
        <v>3621</v>
      </c>
      <c r="C2186" s="25">
        <v>539788</v>
      </c>
      <c r="D2186" s="25" t="s">
        <v>383</v>
      </c>
      <c r="E2186" s="25" t="s">
        <v>417</v>
      </c>
    </row>
    <row r="2187" spans="2:5" x14ac:dyDescent="0.2">
      <c r="B2187" s="25" t="s">
        <v>3622</v>
      </c>
      <c r="C2187" s="25">
        <v>507435</v>
      </c>
      <c r="D2187" s="25" t="s">
        <v>383</v>
      </c>
      <c r="E2187" s="25" t="s">
        <v>1015</v>
      </c>
    </row>
    <row r="2188" spans="2:5" x14ac:dyDescent="0.2">
      <c r="B2188" s="25" t="s">
        <v>3623</v>
      </c>
      <c r="C2188" s="25">
        <v>507435</v>
      </c>
      <c r="D2188" s="25" t="s">
        <v>383</v>
      </c>
      <c r="E2188" s="25" t="s">
        <v>1015</v>
      </c>
    </row>
    <row r="2189" spans="2:5" x14ac:dyDescent="0.2">
      <c r="B2189" s="25" t="s">
        <v>3624</v>
      </c>
      <c r="C2189" s="25">
        <v>535730</v>
      </c>
      <c r="D2189" s="25" t="s">
        <v>383</v>
      </c>
      <c r="E2189" s="25" t="s">
        <v>398</v>
      </c>
    </row>
    <row r="2190" spans="2:5" x14ac:dyDescent="0.2">
      <c r="B2190" s="25" t="s">
        <v>3625</v>
      </c>
      <c r="C2190" s="25">
        <v>531692</v>
      </c>
      <c r="D2190" s="25" t="s">
        <v>383</v>
      </c>
      <c r="E2190" s="25" t="s">
        <v>584</v>
      </c>
    </row>
    <row r="2191" spans="2:5" x14ac:dyDescent="0.2">
      <c r="B2191" s="25" t="s">
        <v>3626</v>
      </c>
      <c r="C2191" s="25">
        <v>513693</v>
      </c>
      <c r="D2191" s="25" t="s">
        <v>383</v>
      </c>
      <c r="E2191" s="25" t="s">
        <v>415</v>
      </c>
    </row>
    <row r="2192" spans="2:5" x14ac:dyDescent="0.2">
      <c r="B2192" s="25" t="s">
        <v>3627</v>
      </c>
      <c r="C2192" s="25">
        <v>540812</v>
      </c>
      <c r="D2192" s="25" t="s">
        <v>383</v>
      </c>
      <c r="E2192" s="25" t="s">
        <v>853</v>
      </c>
    </row>
    <row r="2193" spans="2:5" x14ac:dyDescent="0.2">
      <c r="B2193" s="25" t="s">
        <v>3628</v>
      </c>
      <c r="C2193" s="25">
        <v>507946</v>
      </c>
      <c r="D2193" s="25" t="s">
        <v>383</v>
      </c>
      <c r="E2193" s="25" t="s">
        <v>405</v>
      </c>
    </row>
    <row r="2194" spans="2:5" x14ac:dyDescent="0.2">
      <c r="B2194" s="25" t="s">
        <v>3629</v>
      </c>
      <c r="C2194" s="25">
        <v>507946</v>
      </c>
      <c r="D2194" s="25" t="s">
        <v>383</v>
      </c>
      <c r="E2194" s="25" t="s">
        <v>405</v>
      </c>
    </row>
    <row r="2195" spans="2:5" x14ac:dyDescent="0.2">
      <c r="B2195" s="25" t="s">
        <v>3630</v>
      </c>
      <c r="C2195" s="25">
        <v>535566</v>
      </c>
      <c r="D2195" s="25" t="s">
        <v>383</v>
      </c>
      <c r="E2195" s="25" t="s">
        <v>400</v>
      </c>
    </row>
    <row r="2196" spans="2:5" x14ac:dyDescent="0.2">
      <c r="B2196" s="25" t="s">
        <v>3631</v>
      </c>
      <c r="C2196" s="25">
        <v>524699</v>
      </c>
      <c r="D2196" s="25" t="s">
        <v>383</v>
      </c>
      <c r="E2196" s="25" t="s">
        <v>431</v>
      </c>
    </row>
    <row r="2197" spans="2:5" x14ac:dyDescent="0.2">
      <c r="B2197" s="25" t="s">
        <v>3632</v>
      </c>
      <c r="C2197" s="25">
        <v>522101</v>
      </c>
      <c r="D2197" s="25" t="s">
        <v>383</v>
      </c>
      <c r="E2197" s="25" t="s">
        <v>391</v>
      </c>
    </row>
    <row r="2198" spans="2:5" x14ac:dyDescent="0.2">
      <c r="B2198" s="25" t="s">
        <v>3633</v>
      </c>
      <c r="C2198" s="25">
        <v>523218</v>
      </c>
      <c r="D2198" s="25" t="s">
        <v>3634</v>
      </c>
      <c r="E2198" s="25" t="s">
        <v>925</v>
      </c>
    </row>
    <row r="2199" spans="2:5" x14ac:dyDescent="0.2">
      <c r="B2199" s="25" t="s">
        <v>3635</v>
      </c>
      <c r="C2199" s="25">
        <v>524500</v>
      </c>
      <c r="D2199" s="25" t="s">
        <v>3636</v>
      </c>
      <c r="E2199" s="25" t="s">
        <v>421</v>
      </c>
    </row>
    <row r="2200" spans="2:5" x14ac:dyDescent="0.2">
      <c r="B2200" s="25" t="s">
        <v>3637</v>
      </c>
      <c r="C2200" s="25">
        <v>524500</v>
      </c>
      <c r="D2200" s="25" t="s">
        <v>3636</v>
      </c>
      <c r="E2200" s="25" t="s">
        <v>421</v>
      </c>
    </row>
    <row r="2201" spans="2:5" x14ac:dyDescent="0.2">
      <c r="B2201" s="25" t="s">
        <v>3638</v>
      </c>
      <c r="C2201" s="25">
        <v>532067</v>
      </c>
      <c r="D2201" s="25" t="s">
        <v>383</v>
      </c>
      <c r="E2201" s="25" t="s">
        <v>527</v>
      </c>
    </row>
    <row r="2202" spans="2:5" x14ac:dyDescent="0.2">
      <c r="B2202" s="25" t="s">
        <v>3639</v>
      </c>
      <c r="C2202" s="25">
        <v>532067</v>
      </c>
      <c r="D2202" s="25" t="s">
        <v>383</v>
      </c>
      <c r="E2202" s="25" t="s">
        <v>527</v>
      </c>
    </row>
    <row r="2203" spans="2:5" x14ac:dyDescent="0.2">
      <c r="B2203" s="25" t="s">
        <v>3640</v>
      </c>
      <c r="C2203" s="25">
        <v>530313</v>
      </c>
      <c r="D2203" s="25" t="s">
        <v>3641</v>
      </c>
      <c r="E2203" s="25" t="s">
        <v>421</v>
      </c>
    </row>
    <row r="2204" spans="2:5" x14ac:dyDescent="0.2">
      <c r="B2204" s="25" t="s">
        <v>3642</v>
      </c>
      <c r="C2204" s="25">
        <v>500240</v>
      </c>
      <c r="D2204" s="25" t="s">
        <v>383</v>
      </c>
      <c r="E2204" s="25" t="s">
        <v>1041</v>
      </c>
    </row>
    <row r="2205" spans="2:5" x14ac:dyDescent="0.2">
      <c r="B2205" s="25" t="s">
        <v>3643</v>
      </c>
      <c r="C2205" s="25">
        <v>531274</v>
      </c>
      <c r="D2205" s="25" t="s">
        <v>383</v>
      </c>
      <c r="E2205" s="25" t="s">
        <v>400</v>
      </c>
    </row>
    <row r="2206" spans="2:5" x14ac:dyDescent="0.2">
      <c r="B2206" s="25" t="s">
        <v>3644</v>
      </c>
      <c r="C2206" s="25">
        <v>524019</v>
      </c>
      <c r="D2206" s="25" t="s">
        <v>3645</v>
      </c>
      <c r="E2206" s="25" t="s">
        <v>503</v>
      </c>
    </row>
    <row r="2207" spans="2:5" x14ac:dyDescent="0.2">
      <c r="B2207" s="25" t="s">
        <v>3646</v>
      </c>
      <c r="C2207" s="25">
        <v>524019</v>
      </c>
      <c r="D2207" s="25" t="s">
        <v>3645</v>
      </c>
      <c r="E2207" s="25" t="s">
        <v>503</v>
      </c>
    </row>
    <row r="2208" spans="2:5" x14ac:dyDescent="0.2">
      <c r="B2208" s="25" t="s">
        <v>3647</v>
      </c>
      <c r="C2208" s="25">
        <v>530215</v>
      </c>
      <c r="D2208" s="25" t="s">
        <v>383</v>
      </c>
      <c r="E2208" s="25" t="s">
        <v>469</v>
      </c>
    </row>
    <row r="2209" spans="2:5" x14ac:dyDescent="0.2">
      <c r="B2209" s="25" t="s">
        <v>3648</v>
      </c>
      <c r="C2209" s="25">
        <v>512329</v>
      </c>
      <c r="D2209" s="25" t="s">
        <v>383</v>
      </c>
      <c r="E2209" s="25" t="s">
        <v>804</v>
      </c>
    </row>
    <row r="2210" spans="2:5" x14ac:dyDescent="0.2">
      <c r="B2210" s="25" t="s">
        <v>3649</v>
      </c>
      <c r="C2210" s="25">
        <v>540680</v>
      </c>
      <c r="D2210" s="25" t="s">
        <v>3650</v>
      </c>
      <c r="E2210" s="25" t="s">
        <v>415</v>
      </c>
    </row>
    <row r="2211" spans="2:5" x14ac:dyDescent="0.2">
      <c r="B2211" s="25" t="s">
        <v>3651</v>
      </c>
      <c r="C2211" s="25">
        <v>531413</v>
      </c>
      <c r="D2211" s="25" t="s">
        <v>383</v>
      </c>
      <c r="E2211" s="25" t="s">
        <v>2375</v>
      </c>
    </row>
    <row r="2212" spans="2:5" x14ac:dyDescent="0.2">
      <c r="B2212" s="25" t="s">
        <v>3652</v>
      </c>
      <c r="C2212" s="25">
        <v>537750</v>
      </c>
      <c r="D2212" s="25" t="s">
        <v>383</v>
      </c>
      <c r="E2212" s="25" t="s">
        <v>403</v>
      </c>
    </row>
    <row r="2213" spans="2:5" x14ac:dyDescent="0.2">
      <c r="B2213" s="25" t="s">
        <v>3653</v>
      </c>
      <c r="C2213" s="25">
        <v>532967</v>
      </c>
      <c r="D2213" s="25" t="s">
        <v>3654</v>
      </c>
      <c r="E2213" s="25" t="s">
        <v>543</v>
      </c>
    </row>
    <row r="2214" spans="2:5" x14ac:dyDescent="0.2">
      <c r="B2214" s="25" t="s">
        <v>3655</v>
      </c>
      <c r="C2214" s="25">
        <v>500241</v>
      </c>
      <c r="D2214" s="25" t="s">
        <v>3656</v>
      </c>
      <c r="E2214" s="25" t="s">
        <v>391</v>
      </c>
    </row>
    <row r="2215" spans="2:5" x14ac:dyDescent="0.2">
      <c r="B2215" s="25" t="s">
        <v>3657</v>
      </c>
      <c r="C2215" s="25">
        <v>533193</v>
      </c>
      <c r="D2215" s="25" t="s">
        <v>3658</v>
      </c>
      <c r="E2215" s="25" t="s">
        <v>681</v>
      </c>
    </row>
    <row r="2216" spans="2:5" x14ac:dyDescent="0.2">
      <c r="B2216" s="25" t="s">
        <v>3659</v>
      </c>
      <c r="C2216" s="25">
        <v>500245</v>
      </c>
      <c r="D2216" s="25" t="s">
        <v>383</v>
      </c>
      <c r="E2216" s="25" t="s">
        <v>415</v>
      </c>
    </row>
    <row r="2217" spans="2:5" x14ac:dyDescent="0.2">
      <c r="B2217" s="25" t="s">
        <v>3660</v>
      </c>
      <c r="C2217" s="25">
        <v>500243</v>
      </c>
      <c r="D2217" s="25" t="s">
        <v>3661</v>
      </c>
      <c r="E2217" s="25" t="s">
        <v>391</v>
      </c>
    </row>
    <row r="2218" spans="2:5" x14ac:dyDescent="0.2">
      <c r="B2218" s="25" t="s">
        <v>3662</v>
      </c>
      <c r="C2218" s="25">
        <v>533293</v>
      </c>
      <c r="D2218" s="25" t="s">
        <v>3663</v>
      </c>
      <c r="E2218" s="25" t="s">
        <v>738</v>
      </c>
    </row>
    <row r="2219" spans="2:5" x14ac:dyDescent="0.2">
      <c r="B2219" s="25" t="s">
        <v>3664</v>
      </c>
      <c r="C2219" s="25">
        <v>505283</v>
      </c>
      <c r="D2219" s="25" t="s">
        <v>383</v>
      </c>
      <c r="E2219" s="25" t="s">
        <v>391</v>
      </c>
    </row>
    <row r="2220" spans="2:5" x14ac:dyDescent="0.2">
      <c r="B2220" s="25" t="s">
        <v>3665</v>
      </c>
      <c r="C2220" s="25">
        <v>530145</v>
      </c>
      <c r="D2220" s="25" t="s">
        <v>383</v>
      </c>
      <c r="E2220" s="25" t="s">
        <v>503</v>
      </c>
    </row>
    <row r="2221" spans="2:5" x14ac:dyDescent="0.2">
      <c r="B2221" s="25" t="s">
        <v>3666</v>
      </c>
      <c r="C2221" s="25">
        <v>521248</v>
      </c>
      <c r="D2221" s="25" t="s">
        <v>3667</v>
      </c>
      <c r="E2221" s="25" t="s">
        <v>497</v>
      </c>
    </row>
    <row r="2222" spans="2:5" x14ac:dyDescent="0.2">
      <c r="B2222" s="25" t="s">
        <v>3668</v>
      </c>
      <c r="C2222" s="25">
        <v>532304</v>
      </c>
      <c r="D2222" s="25" t="s">
        <v>383</v>
      </c>
      <c r="E2222" s="25" t="s">
        <v>366</v>
      </c>
    </row>
    <row r="2223" spans="2:5" x14ac:dyDescent="0.2">
      <c r="B2223" s="25" t="s">
        <v>3669</v>
      </c>
      <c r="C2223" s="25">
        <v>532304</v>
      </c>
      <c r="D2223" s="25" t="s">
        <v>383</v>
      </c>
      <c r="E2223" s="25" t="s">
        <v>366</v>
      </c>
    </row>
    <row r="2224" spans="2:5" x14ac:dyDescent="0.2">
      <c r="B2224" s="25" t="s">
        <v>3670</v>
      </c>
      <c r="C2224" s="25">
        <v>530235</v>
      </c>
      <c r="D2224" s="25" t="s">
        <v>383</v>
      </c>
      <c r="E2224" s="25" t="s">
        <v>400</v>
      </c>
    </row>
    <row r="2225" spans="2:5" x14ac:dyDescent="0.2">
      <c r="B2225" s="25" t="s">
        <v>3671</v>
      </c>
      <c r="C2225" s="25">
        <v>526409</v>
      </c>
      <c r="D2225" s="25" t="s">
        <v>383</v>
      </c>
      <c r="E2225" s="25" t="s">
        <v>503</v>
      </c>
    </row>
    <row r="2226" spans="2:5" x14ac:dyDescent="0.2">
      <c r="B2226" s="25" t="s">
        <v>3672</v>
      </c>
      <c r="C2226" s="25">
        <v>526409</v>
      </c>
      <c r="D2226" s="25" t="s">
        <v>383</v>
      </c>
      <c r="E2226" s="25" t="s">
        <v>503</v>
      </c>
    </row>
    <row r="2227" spans="2:5" x14ac:dyDescent="0.2">
      <c r="B2227" s="25" t="s">
        <v>3673</v>
      </c>
      <c r="C2227" s="25">
        <v>523652</v>
      </c>
      <c r="D2227" s="25" t="s">
        <v>383</v>
      </c>
      <c r="E2227" s="25" t="s">
        <v>503</v>
      </c>
    </row>
    <row r="2228" spans="2:5" x14ac:dyDescent="0.2">
      <c r="B2228" s="25" t="s">
        <v>3674</v>
      </c>
      <c r="C2228" s="25">
        <v>521238</v>
      </c>
      <c r="D2228" s="25" t="s">
        <v>383</v>
      </c>
      <c r="E2228" s="25" t="s">
        <v>708</v>
      </c>
    </row>
    <row r="2229" spans="2:5" x14ac:dyDescent="0.2">
      <c r="B2229" s="25" t="s">
        <v>3675</v>
      </c>
      <c r="C2229" s="25" t="s">
        <v>383</v>
      </c>
      <c r="D2229" s="25" t="s">
        <v>3676</v>
      </c>
      <c r="E2229" s="25" t="s">
        <v>394</v>
      </c>
    </row>
    <row r="2230" spans="2:5" x14ac:dyDescent="0.2">
      <c r="B2230" s="25" t="s">
        <v>3677</v>
      </c>
      <c r="C2230" s="25">
        <v>530771</v>
      </c>
      <c r="D2230" s="25" t="s">
        <v>383</v>
      </c>
      <c r="E2230" s="25" t="s">
        <v>400</v>
      </c>
    </row>
    <row r="2231" spans="2:5" x14ac:dyDescent="0.2">
      <c r="B2231" s="25" t="s">
        <v>3678</v>
      </c>
      <c r="C2231" s="25">
        <v>514221</v>
      </c>
      <c r="D2231" s="25" t="s">
        <v>383</v>
      </c>
      <c r="E2231" s="25" t="s">
        <v>398</v>
      </c>
    </row>
    <row r="2232" spans="2:5" x14ac:dyDescent="0.2">
      <c r="B2232" s="25" t="s">
        <v>3679</v>
      </c>
      <c r="C2232" s="25">
        <v>517170</v>
      </c>
      <c r="D2232" s="25" t="s">
        <v>3680</v>
      </c>
      <c r="E2232" s="25" t="s">
        <v>681</v>
      </c>
    </row>
    <row r="2233" spans="2:5" x14ac:dyDescent="0.2">
      <c r="B2233" s="25" t="s">
        <v>3681</v>
      </c>
      <c r="C2233" s="25">
        <v>524520</v>
      </c>
      <c r="D2233" s="25" t="s">
        <v>383</v>
      </c>
      <c r="E2233" s="25" t="s">
        <v>572</v>
      </c>
    </row>
    <row r="2234" spans="2:5" x14ac:dyDescent="0.2">
      <c r="B2234" s="25" t="s">
        <v>3682</v>
      </c>
      <c r="C2234" s="25">
        <v>524520</v>
      </c>
      <c r="D2234" s="25" t="s">
        <v>383</v>
      </c>
      <c r="E2234" s="25" t="s">
        <v>572</v>
      </c>
    </row>
    <row r="2235" spans="2:5" x14ac:dyDescent="0.2">
      <c r="B2235" s="25" t="s">
        <v>3683</v>
      </c>
      <c r="C2235" s="25">
        <v>531578</v>
      </c>
      <c r="D2235" s="25" t="s">
        <v>383</v>
      </c>
      <c r="E2235" s="25" t="s">
        <v>469</v>
      </c>
    </row>
    <row r="2236" spans="2:5" x14ac:dyDescent="0.2">
      <c r="B2236" s="25" t="s">
        <v>3684</v>
      </c>
      <c r="C2236" s="25">
        <v>519415</v>
      </c>
      <c r="D2236" s="25" t="s">
        <v>383</v>
      </c>
      <c r="E2236" s="25" t="s">
        <v>443</v>
      </c>
    </row>
    <row r="2237" spans="2:5" x14ac:dyDescent="0.2">
      <c r="B2237" s="25" t="s">
        <v>3685</v>
      </c>
      <c r="C2237" s="25">
        <v>540468</v>
      </c>
      <c r="D2237" s="25" t="s">
        <v>383</v>
      </c>
      <c r="E2237" s="25" t="s">
        <v>1348</v>
      </c>
    </row>
    <row r="2238" spans="2:5" x14ac:dyDescent="0.2">
      <c r="B2238" s="25" t="s">
        <v>3686</v>
      </c>
      <c r="C2238" s="25">
        <v>532942</v>
      </c>
      <c r="D2238" s="25" t="s">
        <v>3687</v>
      </c>
      <c r="E2238" s="25" t="s">
        <v>781</v>
      </c>
    </row>
    <row r="2239" spans="2:5" x14ac:dyDescent="0.2">
      <c r="B2239" s="25" t="s">
        <v>3688</v>
      </c>
      <c r="C2239" s="25">
        <v>512559</v>
      </c>
      <c r="D2239" s="25" t="s">
        <v>3689</v>
      </c>
      <c r="E2239" s="25" t="s">
        <v>581</v>
      </c>
    </row>
    <row r="2240" spans="2:5" x14ac:dyDescent="0.2">
      <c r="B2240" s="25" t="s">
        <v>3690</v>
      </c>
      <c r="C2240" s="25">
        <v>523207</v>
      </c>
      <c r="D2240" s="25" t="s">
        <v>3691</v>
      </c>
      <c r="E2240" s="25" t="s">
        <v>929</v>
      </c>
    </row>
    <row r="2241" spans="2:5" x14ac:dyDescent="0.2">
      <c r="B2241" s="25" t="s">
        <v>3692</v>
      </c>
      <c r="C2241" s="25">
        <v>532924</v>
      </c>
      <c r="D2241" s="25" t="s">
        <v>3693</v>
      </c>
      <c r="E2241" s="25" t="s">
        <v>469</v>
      </c>
    </row>
    <row r="2242" spans="2:5" x14ac:dyDescent="0.2">
      <c r="B2242" s="25" t="s">
        <v>3694</v>
      </c>
      <c r="C2242" s="25">
        <v>539910</v>
      </c>
      <c r="D2242" s="25" t="s">
        <v>383</v>
      </c>
      <c r="E2242" s="25" t="s">
        <v>386</v>
      </c>
    </row>
    <row r="2243" spans="2:5" x14ac:dyDescent="0.2">
      <c r="B2243" s="25" t="s">
        <v>3695</v>
      </c>
      <c r="C2243" s="25">
        <v>514128</v>
      </c>
      <c r="D2243" s="25" t="s">
        <v>383</v>
      </c>
      <c r="E2243" s="25" t="s">
        <v>398</v>
      </c>
    </row>
    <row r="2244" spans="2:5" x14ac:dyDescent="0.2">
      <c r="B2244" s="25" t="s">
        <v>3696</v>
      </c>
      <c r="C2244" s="25">
        <v>524280</v>
      </c>
      <c r="D2244" s="25" t="s">
        <v>3697</v>
      </c>
      <c r="E2244" s="25" t="s">
        <v>421</v>
      </c>
    </row>
    <row r="2245" spans="2:5" x14ac:dyDescent="0.2">
      <c r="B2245" s="25" t="s">
        <v>3698</v>
      </c>
      <c r="C2245" s="25">
        <v>500247</v>
      </c>
      <c r="D2245" s="25" t="s">
        <v>3699</v>
      </c>
      <c r="E2245" s="25" t="s">
        <v>701</v>
      </c>
    </row>
    <row r="2246" spans="2:5" x14ac:dyDescent="0.2">
      <c r="B2246" s="25" t="s">
        <v>3700</v>
      </c>
      <c r="C2246" s="25">
        <v>590097</v>
      </c>
      <c r="D2246" s="25" t="s">
        <v>3701</v>
      </c>
      <c r="E2246" s="25" t="s">
        <v>366</v>
      </c>
    </row>
    <row r="2247" spans="2:5" x14ac:dyDescent="0.2">
      <c r="B2247" s="25" t="s">
        <v>3702</v>
      </c>
      <c r="C2247" s="25">
        <v>590107</v>
      </c>
      <c r="D2247" s="25" t="s">
        <v>3703</v>
      </c>
      <c r="E2247" s="25" t="s">
        <v>366</v>
      </c>
    </row>
    <row r="2248" spans="2:5" x14ac:dyDescent="0.2">
      <c r="B2248" s="25" t="s">
        <v>3704</v>
      </c>
      <c r="C2248" s="25">
        <v>532985</v>
      </c>
      <c r="D2248" s="25" t="s">
        <v>3705</v>
      </c>
      <c r="E2248" s="25" t="s">
        <v>366</v>
      </c>
    </row>
    <row r="2249" spans="2:5" x14ac:dyDescent="0.2">
      <c r="B2249" s="25" t="s">
        <v>3706</v>
      </c>
      <c r="C2249" s="25">
        <v>507474</v>
      </c>
      <c r="D2249" s="25" t="s">
        <v>383</v>
      </c>
      <c r="E2249" s="25" t="s">
        <v>463</v>
      </c>
    </row>
    <row r="2250" spans="2:5" x14ac:dyDescent="0.2">
      <c r="B2250" s="25" t="s">
        <v>3707</v>
      </c>
      <c r="C2250" s="25" t="s">
        <v>383</v>
      </c>
      <c r="D2250" s="25" t="s">
        <v>3708</v>
      </c>
      <c r="E2250" s="25" t="s">
        <v>474</v>
      </c>
    </row>
    <row r="2251" spans="2:5" x14ac:dyDescent="0.2">
      <c r="B2251" s="25" t="s">
        <v>3709</v>
      </c>
      <c r="C2251" s="25">
        <v>530299</v>
      </c>
      <c r="D2251" s="25" t="s">
        <v>3710</v>
      </c>
      <c r="E2251" s="25" t="s">
        <v>405</v>
      </c>
    </row>
    <row r="2252" spans="2:5" x14ac:dyDescent="0.2">
      <c r="B2252" s="25" t="s">
        <v>3711</v>
      </c>
      <c r="C2252" s="25" t="s">
        <v>383</v>
      </c>
      <c r="D2252" s="25" t="s">
        <v>3712</v>
      </c>
      <c r="E2252" s="25" t="s">
        <v>474</v>
      </c>
    </row>
    <row r="2253" spans="2:5" x14ac:dyDescent="0.2">
      <c r="B2253" s="25" t="s">
        <v>3713</v>
      </c>
      <c r="C2253" s="25">
        <v>511138</v>
      </c>
      <c r="D2253" s="25" t="s">
        <v>383</v>
      </c>
      <c r="E2253" s="25" t="s">
        <v>400</v>
      </c>
    </row>
    <row r="2254" spans="2:5" x14ac:dyDescent="0.2">
      <c r="B2254" s="25" t="s">
        <v>3714</v>
      </c>
      <c r="C2254" s="25">
        <v>539599</v>
      </c>
      <c r="D2254" s="25" t="s">
        <v>383</v>
      </c>
      <c r="E2254" s="25" t="s">
        <v>417</v>
      </c>
    </row>
    <row r="2255" spans="2:5" x14ac:dyDescent="0.2">
      <c r="B2255" s="25" t="s">
        <v>3715</v>
      </c>
      <c r="C2255" s="25">
        <v>523323</v>
      </c>
      <c r="D2255" s="25" t="s">
        <v>383</v>
      </c>
      <c r="E2255" s="25" t="s">
        <v>572</v>
      </c>
    </row>
    <row r="2256" spans="2:5" x14ac:dyDescent="0.2">
      <c r="B2256" s="25" t="s">
        <v>3716</v>
      </c>
      <c r="C2256" s="25">
        <v>505585</v>
      </c>
      <c r="D2256" s="25" t="s">
        <v>383</v>
      </c>
      <c r="E2256" s="25" t="s">
        <v>804</v>
      </c>
    </row>
    <row r="2257" spans="2:5" x14ac:dyDescent="0.2">
      <c r="B2257" s="25" t="s">
        <v>3717</v>
      </c>
      <c r="C2257" s="25">
        <v>507598</v>
      </c>
      <c r="D2257" s="25" t="s">
        <v>383</v>
      </c>
      <c r="E2257" s="25" t="s">
        <v>463</v>
      </c>
    </row>
    <row r="2258" spans="2:5" x14ac:dyDescent="0.2">
      <c r="B2258" s="25" t="s">
        <v>3718</v>
      </c>
      <c r="C2258" s="25">
        <v>532400</v>
      </c>
      <c r="D2258" s="25" t="s">
        <v>3719</v>
      </c>
      <c r="E2258" s="25" t="s">
        <v>369</v>
      </c>
    </row>
    <row r="2259" spans="2:5" x14ac:dyDescent="0.2">
      <c r="B2259" s="25" t="s">
        <v>3720</v>
      </c>
      <c r="C2259" s="25">
        <v>542651</v>
      </c>
      <c r="D2259" s="25" t="s">
        <v>3721</v>
      </c>
      <c r="E2259" s="25" t="s">
        <v>3722</v>
      </c>
    </row>
    <row r="2260" spans="2:5" x14ac:dyDescent="0.2">
      <c r="B2260" s="25" t="s">
        <v>3723</v>
      </c>
      <c r="C2260" s="25">
        <v>542459</v>
      </c>
      <c r="D2260" s="25" t="s">
        <v>3724</v>
      </c>
      <c r="E2260" s="25" t="s">
        <v>3722</v>
      </c>
    </row>
    <row r="2261" spans="2:5" x14ac:dyDescent="0.2">
      <c r="B2261" s="25" t="s">
        <v>3725</v>
      </c>
      <c r="C2261" s="25">
        <v>501261</v>
      </c>
      <c r="D2261" s="25" t="s">
        <v>383</v>
      </c>
      <c r="E2261" s="25" t="s">
        <v>366</v>
      </c>
    </row>
    <row r="2262" spans="2:5" x14ac:dyDescent="0.2">
      <c r="B2262" s="25" t="s">
        <v>3726</v>
      </c>
      <c r="C2262" s="25">
        <v>530813</v>
      </c>
      <c r="D2262" s="25" t="s">
        <v>3727</v>
      </c>
      <c r="E2262" s="25" t="s">
        <v>443</v>
      </c>
    </row>
    <row r="2263" spans="2:5" x14ac:dyDescent="0.2">
      <c r="B2263" s="25" t="s">
        <v>3728</v>
      </c>
      <c r="C2263" s="25">
        <v>524518</v>
      </c>
      <c r="D2263" s="25" t="s">
        <v>3729</v>
      </c>
      <c r="E2263" s="25" t="s">
        <v>421</v>
      </c>
    </row>
    <row r="2264" spans="2:5" x14ac:dyDescent="0.2">
      <c r="B2264" s="25" t="s">
        <v>3730</v>
      </c>
      <c r="C2264" s="25">
        <v>530139</v>
      </c>
      <c r="D2264" s="25" t="s">
        <v>383</v>
      </c>
      <c r="E2264" s="25" t="s">
        <v>400</v>
      </c>
    </row>
    <row r="2265" spans="2:5" x14ac:dyDescent="0.2">
      <c r="B2265" s="25" t="s">
        <v>3731</v>
      </c>
      <c r="C2265" s="25">
        <v>531328</v>
      </c>
      <c r="D2265" s="25" t="s">
        <v>383</v>
      </c>
      <c r="E2265" s="25" t="s">
        <v>1348</v>
      </c>
    </row>
    <row r="2266" spans="2:5" x14ac:dyDescent="0.2">
      <c r="B2266" s="25" t="s">
        <v>3732</v>
      </c>
      <c r="C2266" s="25">
        <v>533482</v>
      </c>
      <c r="D2266" s="25" t="s">
        <v>3733</v>
      </c>
      <c r="E2266" s="25" t="s">
        <v>781</v>
      </c>
    </row>
    <row r="2267" spans="2:5" x14ac:dyDescent="0.2">
      <c r="B2267" s="25" t="s">
        <v>3734</v>
      </c>
      <c r="C2267" s="25" t="s">
        <v>383</v>
      </c>
      <c r="D2267" s="25" t="s">
        <v>3735</v>
      </c>
      <c r="E2267" s="25" t="s">
        <v>394</v>
      </c>
    </row>
    <row r="2268" spans="2:5" x14ac:dyDescent="0.2">
      <c r="B2268" s="25" t="s">
        <v>3736</v>
      </c>
      <c r="C2268" s="25">
        <v>539384</v>
      </c>
      <c r="D2268" s="25" t="s">
        <v>383</v>
      </c>
      <c r="E2268" s="25" t="s">
        <v>400</v>
      </c>
    </row>
    <row r="2269" spans="2:5" x14ac:dyDescent="0.2">
      <c r="B2269" s="25" t="s">
        <v>3737</v>
      </c>
      <c r="C2269" s="25">
        <v>504392</v>
      </c>
      <c r="D2269" s="25" t="s">
        <v>383</v>
      </c>
      <c r="E2269" s="25" t="s">
        <v>366</v>
      </c>
    </row>
    <row r="2270" spans="2:5" x14ac:dyDescent="0.2">
      <c r="B2270" s="25" t="s">
        <v>3738</v>
      </c>
      <c r="C2270" s="25">
        <v>526423</v>
      </c>
      <c r="D2270" s="25" t="s">
        <v>383</v>
      </c>
      <c r="E2270" s="25" t="s">
        <v>503</v>
      </c>
    </row>
    <row r="2271" spans="2:5" x14ac:dyDescent="0.2">
      <c r="B2271" s="25" t="s">
        <v>3739</v>
      </c>
      <c r="C2271" s="25">
        <v>526423</v>
      </c>
      <c r="D2271" s="25" t="s">
        <v>383</v>
      </c>
      <c r="E2271" s="25" t="s">
        <v>503</v>
      </c>
    </row>
    <row r="2272" spans="2:5" x14ac:dyDescent="0.2">
      <c r="B2272" s="25" t="s">
        <v>3740</v>
      </c>
      <c r="C2272" s="25">
        <v>533210</v>
      </c>
      <c r="D2272" s="25" t="s">
        <v>383</v>
      </c>
      <c r="E2272" s="25" t="s">
        <v>632</v>
      </c>
    </row>
    <row r="2273" spans="2:5" x14ac:dyDescent="0.2">
      <c r="B2273" s="25" t="s">
        <v>3741</v>
      </c>
      <c r="C2273" s="25" t="s">
        <v>383</v>
      </c>
      <c r="D2273" s="25" t="s">
        <v>3742</v>
      </c>
      <c r="E2273" s="25" t="s">
        <v>394</v>
      </c>
    </row>
    <row r="2274" spans="2:5" x14ac:dyDescent="0.2">
      <c r="B2274" s="25" t="s">
        <v>3743</v>
      </c>
      <c r="C2274" s="25">
        <v>523550</v>
      </c>
      <c r="D2274" s="25" t="s">
        <v>383</v>
      </c>
      <c r="E2274" s="25" t="s">
        <v>372</v>
      </c>
    </row>
    <row r="2275" spans="2:5" x14ac:dyDescent="0.2">
      <c r="B2275" s="25" t="s">
        <v>3744</v>
      </c>
      <c r="C2275" s="25">
        <v>500249</v>
      </c>
      <c r="D2275" s="25" t="s">
        <v>3745</v>
      </c>
      <c r="E2275" s="25" t="s">
        <v>391</v>
      </c>
    </row>
    <row r="2276" spans="2:5" x14ac:dyDescent="0.2">
      <c r="B2276" s="25" t="s">
        <v>3746</v>
      </c>
      <c r="C2276" s="25">
        <v>519421</v>
      </c>
      <c r="D2276" s="25" t="s">
        <v>383</v>
      </c>
      <c r="E2276" s="25" t="s">
        <v>443</v>
      </c>
    </row>
    <row r="2277" spans="2:5" x14ac:dyDescent="0.2">
      <c r="B2277" s="25" t="s">
        <v>3747</v>
      </c>
      <c r="C2277" s="25" t="s">
        <v>383</v>
      </c>
      <c r="D2277" s="25" t="s">
        <v>3748</v>
      </c>
      <c r="E2277" s="25" t="s">
        <v>394</v>
      </c>
    </row>
    <row r="2278" spans="2:5" x14ac:dyDescent="0.2">
      <c r="B2278" s="25" t="s">
        <v>3749</v>
      </c>
      <c r="C2278" s="25">
        <v>503626</v>
      </c>
      <c r="D2278" s="25" t="s">
        <v>383</v>
      </c>
      <c r="E2278" s="25" t="s">
        <v>366</v>
      </c>
    </row>
    <row r="2279" spans="2:5" x14ac:dyDescent="0.2">
      <c r="B2279" s="25" t="s">
        <v>3750</v>
      </c>
      <c r="C2279" s="25">
        <v>532997</v>
      </c>
      <c r="D2279" s="25" t="s">
        <v>3751</v>
      </c>
      <c r="E2279" s="25" t="s">
        <v>522</v>
      </c>
    </row>
    <row r="2280" spans="2:5" x14ac:dyDescent="0.2">
      <c r="B2280" s="25" t="s">
        <v>3752</v>
      </c>
      <c r="C2280" s="25">
        <v>530149</v>
      </c>
      <c r="D2280" s="25" t="s">
        <v>383</v>
      </c>
      <c r="E2280" s="25" t="s">
        <v>398</v>
      </c>
    </row>
    <row r="2281" spans="2:5" x14ac:dyDescent="0.2">
      <c r="B2281" s="25" t="s">
        <v>3753</v>
      </c>
      <c r="C2281" s="25">
        <v>532081</v>
      </c>
      <c r="D2281" s="25" t="s">
        <v>3754</v>
      </c>
      <c r="E2281" s="25" t="s">
        <v>386</v>
      </c>
    </row>
    <row r="2282" spans="2:5" x14ac:dyDescent="0.2">
      <c r="B2282" s="25" t="s">
        <v>3755</v>
      </c>
      <c r="C2282" s="25">
        <v>532937</v>
      </c>
      <c r="D2282" s="25" t="s">
        <v>383</v>
      </c>
      <c r="E2282" s="25" t="s">
        <v>377</v>
      </c>
    </row>
    <row r="2283" spans="2:5" x14ac:dyDescent="0.2">
      <c r="B2283" s="25" t="s">
        <v>3756</v>
      </c>
      <c r="C2283" s="25">
        <v>539408</v>
      </c>
      <c r="D2283" s="25" t="s">
        <v>383</v>
      </c>
      <c r="E2283" s="25" t="s">
        <v>400</v>
      </c>
    </row>
    <row r="2284" spans="2:5" x14ac:dyDescent="0.2">
      <c r="B2284" s="25" t="s">
        <v>3757</v>
      </c>
      <c r="C2284" s="25">
        <v>505299</v>
      </c>
      <c r="D2284" s="25" t="s">
        <v>383</v>
      </c>
      <c r="E2284" s="25" t="s">
        <v>391</v>
      </c>
    </row>
    <row r="2285" spans="2:5" x14ac:dyDescent="0.2">
      <c r="B2285" s="25" t="s">
        <v>3758</v>
      </c>
      <c r="C2285" s="25">
        <v>513703</v>
      </c>
      <c r="D2285" s="25" t="s">
        <v>383</v>
      </c>
      <c r="E2285" s="25" t="s">
        <v>398</v>
      </c>
    </row>
    <row r="2286" spans="2:5" x14ac:dyDescent="0.2">
      <c r="B2286" s="25" t="s">
        <v>3759</v>
      </c>
      <c r="C2286" s="25">
        <v>523594</v>
      </c>
      <c r="D2286" s="25" t="s">
        <v>383</v>
      </c>
      <c r="E2286" s="25" t="s">
        <v>503</v>
      </c>
    </row>
    <row r="2287" spans="2:5" x14ac:dyDescent="0.2">
      <c r="B2287" s="25" t="s">
        <v>3760</v>
      </c>
      <c r="C2287" s="25">
        <v>511048</v>
      </c>
      <c r="D2287" s="25" t="s">
        <v>383</v>
      </c>
      <c r="E2287" s="25" t="s">
        <v>405</v>
      </c>
    </row>
    <row r="2288" spans="2:5" x14ac:dyDescent="0.2">
      <c r="B2288" s="25" t="s">
        <v>3761</v>
      </c>
      <c r="C2288" s="25">
        <v>514240</v>
      </c>
      <c r="D2288" s="25" t="s">
        <v>383</v>
      </c>
      <c r="E2288" s="25" t="s">
        <v>398</v>
      </c>
    </row>
    <row r="2289" spans="2:5" x14ac:dyDescent="0.2">
      <c r="B2289" s="25" t="s">
        <v>3762</v>
      </c>
      <c r="C2289" s="25">
        <v>536170</v>
      </c>
      <c r="D2289" s="25" t="s">
        <v>383</v>
      </c>
      <c r="E2289" s="25" t="s">
        <v>405</v>
      </c>
    </row>
    <row r="2290" spans="2:5" x14ac:dyDescent="0.2">
      <c r="B2290" s="25" t="s">
        <v>3763</v>
      </c>
      <c r="C2290" s="25">
        <v>530421</v>
      </c>
      <c r="D2290" s="25" t="s">
        <v>383</v>
      </c>
      <c r="E2290" s="25" t="s">
        <v>431</v>
      </c>
    </row>
    <row r="2291" spans="2:5" x14ac:dyDescent="0.2">
      <c r="B2291" s="25" t="s">
        <v>3764</v>
      </c>
      <c r="C2291" s="25">
        <v>531206</v>
      </c>
      <c r="D2291" s="25" t="s">
        <v>383</v>
      </c>
      <c r="E2291" s="25" t="s">
        <v>400</v>
      </c>
    </row>
    <row r="2292" spans="2:5" x14ac:dyDescent="0.2">
      <c r="B2292" s="25" t="s">
        <v>3765</v>
      </c>
      <c r="C2292" s="25">
        <v>531882</v>
      </c>
      <c r="D2292" s="25" t="s">
        <v>3766</v>
      </c>
      <c r="E2292" s="25" t="s">
        <v>443</v>
      </c>
    </row>
    <row r="2293" spans="2:5" x14ac:dyDescent="0.2">
      <c r="B2293" s="25" t="s">
        <v>3767</v>
      </c>
      <c r="C2293" s="25">
        <v>539997</v>
      </c>
      <c r="D2293" s="25" t="s">
        <v>383</v>
      </c>
      <c r="E2293" s="25" t="s">
        <v>421</v>
      </c>
    </row>
    <row r="2294" spans="2:5" x14ac:dyDescent="0.2">
      <c r="B2294" s="25" t="s">
        <v>3768</v>
      </c>
      <c r="C2294" s="25">
        <v>537669</v>
      </c>
      <c r="D2294" s="25" t="s">
        <v>383</v>
      </c>
      <c r="E2294" s="25" t="s">
        <v>461</v>
      </c>
    </row>
    <row r="2295" spans="2:5" x14ac:dyDescent="0.2">
      <c r="B2295" s="25" t="s">
        <v>3769</v>
      </c>
      <c r="C2295" s="25">
        <v>533519</v>
      </c>
      <c r="D2295" s="25" t="s">
        <v>3770</v>
      </c>
      <c r="E2295" s="25" t="s">
        <v>549</v>
      </c>
    </row>
    <row r="2296" spans="2:5" x14ac:dyDescent="0.2">
      <c r="B2296" s="25" t="s">
        <v>3771</v>
      </c>
      <c r="C2296" s="25">
        <v>540115</v>
      </c>
      <c r="D2296" s="25" t="s">
        <v>3772</v>
      </c>
      <c r="E2296" s="25" t="s">
        <v>389</v>
      </c>
    </row>
    <row r="2297" spans="2:5" x14ac:dyDescent="0.2">
      <c r="B2297" s="25" t="s">
        <v>3773</v>
      </c>
      <c r="C2297" s="25">
        <v>526947</v>
      </c>
      <c r="D2297" s="25" t="s">
        <v>3774</v>
      </c>
      <c r="E2297" s="25" t="s">
        <v>1429</v>
      </c>
    </row>
    <row r="2298" spans="2:5" x14ac:dyDescent="0.2">
      <c r="B2298" s="25" t="s">
        <v>3775</v>
      </c>
      <c r="C2298" s="25">
        <v>505693</v>
      </c>
      <c r="D2298" s="25" t="s">
        <v>3776</v>
      </c>
      <c r="E2298" s="25" t="s">
        <v>568</v>
      </c>
    </row>
    <row r="2299" spans="2:5" x14ac:dyDescent="0.2">
      <c r="B2299" s="25" t="s">
        <v>3777</v>
      </c>
      <c r="C2299" s="25">
        <v>524202</v>
      </c>
      <c r="D2299" s="25" t="s">
        <v>383</v>
      </c>
      <c r="E2299" s="25" t="s">
        <v>463</v>
      </c>
    </row>
    <row r="2300" spans="2:5" x14ac:dyDescent="0.2">
      <c r="B2300" s="25" t="s">
        <v>3778</v>
      </c>
      <c r="C2300" s="25">
        <v>524202</v>
      </c>
      <c r="D2300" s="25" t="s">
        <v>383</v>
      </c>
      <c r="E2300" s="25" t="s">
        <v>463</v>
      </c>
    </row>
    <row r="2301" spans="2:5" x14ac:dyDescent="0.2">
      <c r="B2301" s="25" t="s">
        <v>3779</v>
      </c>
      <c r="C2301" s="25">
        <v>540026</v>
      </c>
      <c r="D2301" s="25" t="s">
        <v>383</v>
      </c>
      <c r="E2301" s="25" t="s">
        <v>469</v>
      </c>
    </row>
    <row r="2302" spans="2:5" x14ac:dyDescent="0.2">
      <c r="B2302" s="25" t="s">
        <v>3780</v>
      </c>
      <c r="C2302" s="25">
        <v>530577</v>
      </c>
      <c r="D2302" s="25" t="s">
        <v>383</v>
      </c>
      <c r="E2302" s="25" t="s">
        <v>400</v>
      </c>
    </row>
    <row r="2303" spans="2:5" x14ac:dyDescent="0.2">
      <c r="B2303" s="25" t="s">
        <v>3781</v>
      </c>
      <c r="C2303" s="25">
        <v>524522</v>
      </c>
      <c r="D2303" s="25" t="s">
        <v>383</v>
      </c>
      <c r="E2303" s="25" t="s">
        <v>431</v>
      </c>
    </row>
    <row r="2304" spans="2:5" x14ac:dyDescent="0.2">
      <c r="B2304" s="25" t="s">
        <v>3782</v>
      </c>
      <c r="C2304" s="25" t="s">
        <v>383</v>
      </c>
      <c r="D2304" s="25" t="s">
        <v>3783</v>
      </c>
      <c r="E2304" s="25" t="s">
        <v>394</v>
      </c>
    </row>
    <row r="2305" spans="2:5" x14ac:dyDescent="0.2">
      <c r="B2305" s="25" t="s">
        <v>3784</v>
      </c>
      <c r="C2305" s="25">
        <v>531842</v>
      </c>
      <c r="D2305" s="25" t="s">
        <v>383</v>
      </c>
      <c r="E2305" s="25" t="s">
        <v>405</v>
      </c>
    </row>
    <row r="2306" spans="2:5" x14ac:dyDescent="0.2">
      <c r="B2306" s="25" t="s">
        <v>3785</v>
      </c>
      <c r="C2306" s="25">
        <v>535387</v>
      </c>
      <c r="D2306" s="25" t="s">
        <v>383</v>
      </c>
      <c r="E2306" s="25" t="s">
        <v>398</v>
      </c>
    </row>
    <row r="2307" spans="2:5" x14ac:dyDescent="0.2">
      <c r="B2307" s="25" t="s">
        <v>3786</v>
      </c>
      <c r="C2307" s="25">
        <v>535387</v>
      </c>
      <c r="D2307" s="25" t="s">
        <v>383</v>
      </c>
      <c r="E2307" s="25" t="s">
        <v>398</v>
      </c>
    </row>
    <row r="2308" spans="2:5" x14ac:dyDescent="0.2">
      <c r="B2308" s="25" t="s">
        <v>3787</v>
      </c>
      <c r="C2308" s="25">
        <v>505302</v>
      </c>
      <c r="D2308" s="25" t="s">
        <v>383</v>
      </c>
      <c r="E2308" s="25" t="s">
        <v>391</v>
      </c>
    </row>
    <row r="2309" spans="2:5" x14ac:dyDescent="0.2">
      <c r="B2309" s="25" t="s">
        <v>3788</v>
      </c>
      <c r="C2309" s="25">
        <v>504258</v>
      </c>
      <c r="D2309" s="25" t="s">
        <v>383</v>
      </c>
      <c r="E2309" s="25" t="s">
        <v>681</v>
      </c>
    </row>
    <row r="2310" spans="2:5" x14ac:dyDescent="0.2">
      <c r="B2310" s="25" t="s">
        <v>3789</v>
      </c>
      <c r="C2310" s="25" t="s">
        <v>383</v>
      </c>
      <c r="D2310" s="25" t="s">
        <v>3790</v>
      </c>
      <c r="E2310" s="25" t="s">
        <v>474</v>
      </c>
    </row>
    <row r="2311" spans="2:5" x14ac:dyDescent="0.2">
      <c r="B2311" s="25" t="s">
        <v>3791</v>
      </c>
      <c r="C2311" s="25">
        <v>500252</v>
      </c>
      <c r="D2311" s="25" t="s">
        <v>3792</v>
      </c>
      <c r="E2311" s="25" t="s">
        <v>391</v>
      </c>
    </row>
    <row r="2312" spans="2:5" x14ac:dyDescent="0.2">
      <c r="B2312" s="25" t="s">
        <v>3793</v>
      </c>
      <c r="C2312" s="25">
        <v>502958</v>
      </c>
      <c r="D2312" s="25" t="s">
        <v>383</v>
      </c>
      <c r="E2312" s="25" t="s">
        <v>398</v>
      </c>
    </row>
    <row r="2313" spans="2:5" x14ac:dyDescent="0.2">
      <c r="B2313" s="25" t="s">
        <v>3794</v>
      </c>
      <c r="C2313" s="25">
        <v>506079</v>
      </c>
      <c r="D2313" s="25" t="s">
        <v>3795</v>
      </c>
      <c r="E2313" s="25" t="s">
        <v>706</v>
      </c>
    </row>
    <row r="2314" spans="2:5" x14ac:dyDescent="0.2">
      <c r="B2314" s="25" t="s">
        <v>3796</v>
      </c>
      <c r="C2314" s="25">
        <v>534690</v>
      </c>
      <c r="D2314" s="25" t="s">
        <v>3797</v>
      </c>
      <c r="E2314" s="25" t="s">
        <v>701</v>
      </c>
    </row>
    <row r="2315" spans="2:5" x14ac:dyDescent="0.2">
      <c r="B2315" s="25" t="s">
        <v>3798</v>
      </c>
      <c r="C2315" s="25">
        <v>590075</v>
      </c>
      <c r="D2315" s="25" t="s">
        <v>3799</v>
      </c>
      <c r="E2315" s="25" t="s">
        <v>398</v>
      </c>
    </row>
    <row r="2316" spans="2:5" x14ac:dyDescent="0.2">
      <c r="B2316" s="25" t="s">
        <v>3800</v>
      </c>
      <c r="C2316" s="25">
        <v>539841</v>
      </c>
      <c r="D2316" s="25" t="s">
        <v>383</v>
      </c>
      <c r="E2316" s="25" t="s">
        <v>704</v>
      </c>
    </row>
    <row r="2317" spans="2:5" x14ac:dyDescent="0.2">
      <c r="B2317" s="25" t="s">
        <v>3801</v>
      </c>
      <c r="C2317" s="25">
        <v>509048</v>
      </c>
      <c r="D2317" s="25" t="s">
        <v>383</v>
      </c>
      <c r="E2317" s="25" t="s">
        <v>469</v>
      </c>
    </row>
    <row r="2318" spans="2:5" x14ac:dyDescent="0.2">
      <c r="B2318" s="25" t="s">
        <v>3802</v>
      </c>
      <c r="C2318" s="25">
        <v>532275</v>
      </c>
      <c r="D2318" s="25" t="s">
        <v>383</v>
      </c>
      <c r="E2318" s="25" t="s">
        <v>400</v>
      </c>
    </row>
    <row r="2319" spans="2:5" x14ac:dyDescent="0.2">
      <c r="B2319" s="25" t="s">
        <v>3803</v>
      </c>
      <c r="C2319" s="25">
        <v>533012</v>
      </c>
      <c r="D2319" s="25" t="s">
        <v>3804</v>
      </c>
      <c r="E2319" s="25" t="s">
        <v>469</v>
      </c>
    </row>
    <row r="2320" spans="2:5" x14ac:dyDescent="0.2">
      <c r="B2320" s="25" t="s">
        <v>3805</v>
      </c>
      <c r="C2320" s="25">
        <v>540005</v>
      </c>
      <c r="D2320" s="25" t="s">
        <v>3806</v>
      </c>
      <c r="E2320" s="25" t="s">
        <v>369</v>
      </c>
    </row>
    <row r="2321" spans="2:5" x14ac:dyDescent="0.2">
      <c r="B2321" s="25" t="s">
        <v>3807</v>
      </c>
      <c r="C2321" s="25">
        <v>500510</v>
      </c>
      <c r="D2321" s="25" t="s">
        <v>3808</v>
      </c>
      <c r="E2321" s="25" t="s">
        <v>781</v>
      </c>
    </row>
    <row r="2322" spans="2:5" x14ac:dyDescent="0.2">
      <c r="B2322" s="25" t="s">
        <v>3809</v>
      </c>
      <c r="C2322" s="25">
        <v>540702</v>
      </c>
      <c r="D2322" s="25" t="s">
        <v>3810</v>
      </c>
      <c r="E2322" s="25" t="s">
        <v>572</v>
      </c>
    </row>
    <row r="2323" spans="2:5" x14ac:dyDescent="0.2">
      <c r="B2323" s="25" t="s">
        <v>3811</v>
      </c>
      <c r="C2323" s="25">
        <v>531164</v>
      </c>
      <c r="D2323" s="25" t="s">
        <v>383</v>
      </c>
      <c r="E2323" s="25" t="s">
        <v>497</v>
      </c>
    </row>
    <row r="2324" spans="2:5" x14ac:dyDescent="0.2">
      <c r="B2324" s="25" t="s">
        <v>3812</v>
      </c>
      <c r="C2324" s="25">
        <v>539909</v>
      </c>
      <c r="D2324" s="25" t="s">
        <v>383</v>
      </c>
      <c r="E2324" s="25" t="s">
        <v>400</v>
      </c>
    </row>
    <row r="2325" spans="2:5" x14ac:dyDescent="0.2">
      <c r="B2325" s="25" t="s">
        <v>3813</v>
      </c>
      <c r="C2325" s="25" t="s">
        <v>383</v>
      </c>
      <c r="D2325" s="25" t="s">
        <v>3814</v>
      </c>
      <c r="E2325" s="25" t="s">
        <v>394</v>
      </c>
    </row>
    <row r="2326" spans="2:5" x14ac:dyDescent="0.2">
      <c r="B2326" s="25" t="s">
        <v>3815</v>
      </c>
      <c r="C2326" s="25">
        <v>540222</v>
      </c>
      <c r="D2326" s="25" t="s">
        <v>3816</v>
      </c>
      <c r="E2326" s="25" t="s">
        <v>421</v>
      </c>
    </row>
    <row r="2327" spans="2:5" x14ac:dyDescent="0.2">
      <c r="B2327" s="25" t="s">
        <v>3817</v>
      </c>
      <c r="C2327" s="25">
        <v>532829</v>
      </c>
      <c r="D2327" s="25" t="s">
        <v>383</v>
      </c>
      <c r="E2327" s="25" t="s">
        <v>809</v>
      </c>
    </row>
    <row r="2328" spans="2:5" x14ac:dyDescent="0.2">
      <c r="B2328" s="25" t="s">
        <v>3818</v>
      </c>
      <c r="C2328" s="25" t="s">
        <v>383</v>
      </c>
      <c r="D2328" s="25" t="s">
        <v>3819</v>
      </c>
      <c r="E2328" s="25" t="s">
        <v>394</v>
      </c>
    </row>
    <row r="2329" spans="2:5" x14ac:dyDescent="0.2">
      <c r="B2329" s="25" t="s">
        <v>3820</v>
      </c>
      <c r="C2329" s="25">
        <v>531288</v>
      </c>
      <c r="D2329" s="25" t="s">
        <v>383</v>
      </c>
      <c r="E2329" s="25" t="s">
        <v>400</v>
      </c>
    </row>
    <row r="2330" spans="2:5" x14ac:dyDescent="0.2">
      <c r="B2330" s="25" t="s">
        <v>3821</v>
      </c>
      <c r="C2330" s="25">
        <v>540360</v>
      </c>
      <c r="D2330" s="25" t="s">
        <v>383</v>
      </c>
      <c r="E2330" s="25" t="s">
        <v>366</v>
      </c>
    </row>
    <row r="2331" spans="2:5" x14ac:dyDescent="0.2">
      <c r="B2331" s="25" t="s">
        <v>3822</v>
      </c>
      <c r="C2331" s="25">
        <v>508306</v>
      </c>
      <c r="D2331" s="25" t="s">
        <v>383</v>
      </c>
      <c r="E2331" s="25" t="s">
        <v>790</v>
      </c>
    </row>
    <row r="2332" spans="2:5" x14ac:dyDescent="0.2">
      <c r="B2332" s="25" t="s">
        <v>3823</v>
      </c>
      <c r="C2332" s="25">
        <v>517415</v>
      </c>
      <c r="D2332" s="25" t="s">
        <v>383</v>
      </c>
      <c r="E2332" s="25" t="s">
        <v>713</v>
      </c>
    </row>
    <row r="2333" spans="2:5" x14ac:dyDescent="0.2">
      <c r="B2333" s="25" t="s">
        <v>3824</v>
      </c>
      <c r="C2333" s="25">
        <v>517518</v>
      </c>
      <c r="D2333" s="25" t="s">
        <v>3825</v>
      </c>
      <c r="E2333" s="25" t="s">
        <v>391</v>
      </c>
    </row>
    <row r="2334" spans="2:5" x14ac:dyDescent="0.2">
      <c r="B2334" s="25" t="s">
        <v>3826</v>
      </c>
      <c r="C2334" s="25">
        <v>509046</v>
      </c>
      <c r="D2334" s="25" t="s">
        <v>383</v>
      </c>
      <c r="E2334" s="25" t="s">
        <v>804</v>
      </c>
    </row>
    <row r="2335" spans="2:5" x14ac:dyDescent="0.2">
      <c r="B2335" s="25" t="s">
        <v>3827</v>
      </c>
      <c r="C2335" s="25">
        <v>780021</v>
      </c>
      <c r="D2335" s="25" t="s">
        <v>383</v>
      </c>
      <c r="E2335" s="25" t="s">
        <v>474</v>
      </c>
    </row>
    <row r="2336" spans="2:5" x14ac:dyDescent="0.2">
      <c r="B2336" s="25" t="s">
        <v>3828</v>
      </c>
      <c r="C2336" s="25">
        <v>541233</v>
      </c>
      <c r="D2336" s="25" t="s">
        <v>3829</v>
      </c>
      <c r="E2336" s="25" t="s">
        <v>584</v>
      </c>
    </row>
    <row r="2337" spans="2:5" x14ac:dyDescent="0.2">
      <c r="B2337" s="25" t="s">
        <v>3830</v>
      </c>
      <c r="C2337" s="25">
        <v>533602</v>
      </c>
      <c r="D2337" s="25" t="s">
        <v>383</v>
      </c>
      <c r="E2337" s="25" t="s">
        <v>403</v>
      </c>
    </row>
    <row r="2338" spans="2:5" x14ac:dyDescent="0.2">
      <c r="B2338" s="25" t="s">
        <v>3831</v>
      </c>
      <c r="C2338" s="25">
        <v>541196</v>
      </c>
      <c r="D2338" s="25" t="s">
        <v>383</v>
      </c>
      <c r="E2338" s="25" t="s">
        <v>467</v>
      </c>
    </row>
    <row r="2339" spans="2:5" x14ac:dyDescent="0.2">
      <c r="B2339" s="25" t="s">
        <v>3832</v>
      </c>
      <c r="C2339" s="25" t="s">
        <v>383</v>
      </c>
      <c r="D2339" s="25" t="s">
        <v>3833</v>
      </c>
      <c r="E2339" s="25" t="s">
        <v>394</v>
      </c>
    </row>
    <row r="2340" spans="2:5" x14ac:dyDescent="0.2">
      <c r="B2340" s="25" t="s">
        <v>3834</v>
      </c>
      <c r="C2340" s="25" t="s">
        <v>383</v>
      </c>
      <c r="D2340" s="25" t="s">
        <v>3833</v>
      </c>
      <c r="E2340" s="25" t="s">
        <v>394</v>
      </c>
    </row>
    <row r="2341" spans="2:5" x14ac:dyDescent="0.2">
      <c r="B2341" s="25" t="s">
        <v>3835</v>
      </c>
      <c r="C2341" s="25">
        <v>500250</v>
      </c>
      <c r="D2341" s="25" t="s">
        <v>3836</v>
      </c>
      <c r="E2341" s="25" t="s">
        <v>738</v>
      </c>
    </row>
    <row r="2342" spans="2:5" x14ac:dyDescent="0.2">
      <c r="B2342" s="25" t="s">
        <v>3837</v>
      </c>
      <c r="C2342" s="25">
        <v>533007</v>
      </c>
      <c r="D2342" s="25" t="s">
        <v>3838</v>
      </c>
      <c r="E2342" s="25" t="s">
        <v>1303</v>
      </c>
    </row>
    <row r="2343" spans="2:5" x14ac:dyDescent="0.2">
      <c r="B2343" s="25" t="s">
        <v>3839</v>
      </c>
      <c r="C2343" s="25" t="s">
        <v>383</v>
      </c>
      <c r="D2343" s="25" t="s">
        <v>3840</v>
      </c>
      <c r="E2343" s="25" t="s">
        <v>394</v>
      </c>
    </row>
    <row r="2344" spans="2:5" x14ac:dyDescent="0.2">
      <c r="B2344" s="25" t="s">
        <v>3841</v>
      </c>
      <c r="C2344" s="25">
        <v>526596</v>
      </c>
      <c r="D2344" s="25" t="s">
        <v>3842</v>
      </c>
      <c r="E2344" s="25" t="s">
        <v>809</v>
      </c>
    </row>
    <row r="2345" spans="2:5" x14ac:dyDescent="0.2">
      <c r="B2345" s="25" t="s">
        <v>3843</v>
      </c>
      <c r="C2345" s="25">
        <v>511593</v>
      </c>
      <c r="D2345" s="25" t="s">
        <v>383</v>
      </c>
      <c r="E2345" s="25" t="s">
        <v>400</v>
      </c>
    </row>
    <row r="2346" spans="2:5" x14ac:dyDescent="0.2">
      <c r="B2346" s="25" t="s">
        <v>3844</v>
      </c>
      <c r="C2346" s="25">
        <v>531027</v>
      </c>
      <c r="D2346" s="25" t="s">
        <v>383</v>
      </c>
      <c r="E2346" s="25" t="s">
        <v>366</v>
      </c>
    </row>
    <row r="2347" spans="2:5" x14ac:dyDescent="0.2">
      <c r="B2347" s="25" t="s">
        <v>3845</v>
      </c>
      <c r="C2347" s="25">
        <v>500253</v>
      </c>
      <c r="D2347" s="25" t="s">
        <v>3846</v>
      </c>
      <c r="E2347" s="25" t="s">
        <v>441</v>
      </c>
    </row>
    <row r="2348" spans="2:5" x14ac:dyDescent="0.2">
      <c r="B2348" s="25" t="s">
        <v>3847</v>
      </c>
      <c r="C2348" s="25">
        <v>539927</v>
      </c>
      <c r="D2348" s="25" t="s">
        <v>383</v>
      </c>
      <c r="E2348" s="25" t="s">
        <v>467</v>
      </c>
    </row>
    <row r="2349" spans="2:5" x14ac:dyDescent="0.2">
      <c r="B2349" s="25" t="s">
        <v>3848</v>
      </c>
      <c r="C2349" s="25">
        <v>507759</v>
      </c>
      <c r="D2349" s="25" t="s">
        <v>383</v>
      </c>
      <c r="E2349" s="25" t="s">
        <v>431</v>
      </c>
    </row>
    <row r="2350" spans="2:5" x14ac:dyDescent="0.2">
      <c r="B2350" s="25" t="s">
        <v>3849</v>
      </c>
      <c r="C2350" s="25">
        <v>517463</v>
      </c>
      <c r="D2350" s="25" t="s">
        <v>3850</v>
      </c>
      <c r="E2350" s="25" t="s">
        <v>925</v>
      </c>
    </row>
    <row r="2351" spans="2:5" x14ac:dyDescent="0.2">
      <c r="B2351" s="25" t="s">
        <v>3851</v>
      </c>
      <c r="C2351" s="25">
        <v>531241</v>
      </c>
      <c r="D2351" s="25" t="s">
        <v>3852</v>
      </c>
      <c r="E2351" s="25" t="s">
        <v>929</v>
      </c>
    </row>
    <row r="2352" spans="2:5" x14ac:dyDescent="0.2">
      <c r="B2352" s="25" t="s">
        <v>3853</v>
      </c>
      <c r="C2352" s="25">
        <v>531633</v>
      </c>
      <c r="D2352" s="25" t="s">
        <v>3854</v>
      </c>
      <c r="E2352" s="25" t="s">
        <v>421</v>
      </c>
    </row>
    <row r="2353" spans="2:5" x14ac:dyDescent="0.2">
      <c r="B2353" s="25" t="s">
        <v>3855</v>
      </c>
      <c r="C2353" s="25">
        <v>523457</v>
      </c>
      <c r="D2353" s="25" t="s">
        <v>3856</v>
      </c>
      <c r="E2353" s="25" t="s">
        <v>1419</v>
      </c>
    </row>
    <row r="2354" spans="2:5" x14ac:dyDescent="0.2">
      <c r="B2354" s="25" t="s">
        <v>3857</v>
      </c>
      <c r="C2354" s="25">
        <v>523457</v>
      </c>
      <c r="D2354" s="25" t="s">
        <v>3858</v>
      </c>
      <c r="E2354" s="25" t="s">
        <v>1419</v>
      </c>
    </row>
    <row r="2355" spans="2:5" x14ac:dyDescent="0.2">
      <c r="B2355" s="25" t="s">
        <v>3859</v>
      </c>
      <c r="C2355" s="25">
        <v>524748</v>
      </c>
      <c r="D2355" s="25" t="s">
        <v>383</v>
      </c>
      <c r="E2355" s="25" t="s">
        <v>431</v>
      </c>
    </row>
    <row r="2356" spans="2:5" x14ac:dyDescent="0.2">
      <c r="B2356" s="25" t="s">
        <v>3860</v>
      </c>
      <c r="C2356" s="25">
        <v>526604</v>
      </c>
      <c r="D2356" s="25" t="s">
        <v>383</v>
      </c>
      <c r="E2356" s="25" t="s">
        <v>391</v>
      </c>
    </row>
    <row r="2357" spans="2:5" x14ac:dyDescent="0.2">
      <c r="B2357" s="25" t="s">
        <v>3861</v>
      </c>
      <c r="C2357" s="25">
        <v>507912</v>
      </c>
      <c r="D2357" s="25" t="s">
        <v>383</v>
      </c>
      <c r="E2357" s="25" t="s">
        <v>366</v>
      </c>
    </row>
    <row r="2358" spans="2:5" x14ac:dyDescent="0.2">
      <c r="B2358" s="25" t="s">
        <v>3862</v>
      </c>
      <c r="C2358" s="25">
        <v>540192</v>
      </c>
      <c r="D2358" s="25" t="s">
        <v>383</v>
      </c>
      <c r="E2358" s="25" t="s">
        <v>366</v>
      </c>
    </row>
    <row r="2359" spans="2:5" x14ac:dyDescent="0.2">
      <c r="B2359" s="25" t="s">
        <v>3863</v>
      </c>
      <c r="C2359" s="25">
        <v>512455</v>
      </c>
      <c r="D2359" s="25" t="s">
        <v>383</v>
      </c>
      <c r="E2359" s="25" t="s">
        <v>415</v>
      </c>
    </row>
    <row r="2360" spans="2:5" x14ac:dyDescent="0.2">
      <c r="B2360" s="25" t="s">
        <v>3864</v>
      </c>
      <c r="C2360" s="25">
        <v>539992</v>
      </c>
      <c r="D2360" s="25" t="s">
        <v>3865</v>
      </c>
      <c r="E2360" s="25" t="s">
        <v>391</v>
      </c>
    </row>
    <row r="2361" spans="2:5" x14ac:dyDescent="0.2">
      <c r="B2361" s="25" t="s">
        <v>3866</v>
      </c>
      <c r="C2361" s="25">
        <v>590082</v>
      </c>
      <c r="D2361" s="25" t="s">
        <v>383</v>
      </c>
      <c r="E2361" s="25" t="s">
        <v>366</v>
      </c>
    </row>
    <row r="2362" spans="2:5" x14ac:dyDescent="0.2">
      <c r="B2362" s="25" t="s">
        <v>3867</v>
      </c>
      <c r="C2362" s="25">
        <v>532740</v>
      </c>
      <c r="D2362" s="25" t="s">
        <v>3868</v>
      </c>
      <c r="E2362" s="25" t="s">
        <v>391</v>
      </c>
    </row>
    <row r="2363" spans="2:5" x14ac:dyDescent="0.2">
      <c r="B2363" s="25" t="s">
        <v>3869</v>
      </c>
      <c r="C2363" s="25">
        <v>526568</v>
      </c>
      <c r="D2363" s="25" t="s">
        <v>383</v>
      </c>
      <c r="E2363" s="25" t="s">
        <v>790</v>
      </c>
    </row>
    <row r="2364" spans="2:5" x14ac:dyDescent="0.2">
      <c r="B2364" s="25" t="s">
        <v>3870</v>
      </c>
      <c r="C2364" s="25">
        <v>534422</v>
      </c>
      <c r="D2364" s="25" t="s">
        <v>383</v>
      </c>
      <c r="E2364" s="25" t="s">
        <v>853</v>
      </c>
    </row>
    <row r="2365" spans="2:5" x14ac:dyDescent="0.2">
      <c r="B2365" s="25" t="s">
        <v>3871</v>
      </c>
      <c r="C2365" s="25">
        <v>500284</v>
      </c>
      <c r="D2365" s="25" t="s">
        <v>383</v>
      </c>
      <c r="E2365" s="25" t="s">
        <v>431</v>
      </c>
    </row>
    <row r="2366" spans="2:5" x14ac:dyDescent="0.2">
      <c r="B2366" s="25" t="s">
        <v>3872</v>
      </c>
      <c r="C2366" s="25">
        <v>530065</v>
      </c>
      <c r="D2366" s="25" t="s">
        <v>383</v>
      </c>
      <c r="E2366" s="25" t="s">
        <v>584</v>
      </c>
    </row>
    <row r="2367" spans="2:5" x14ac:dyDescent="0.2">
      <c r="B2367" s="25" t="s">
        <v>3873</v>
      </c>
      <c r="C2367" s="25">
        <v>540952</v>
      </c>
      <c r="D2367" s="25" t="s">
        <v>383</v>
      </c>
      <c r="E2367" s="25" t="s">
        <v>497</v>
      </c>
    </row>
    <row r="2368" spans="2:5" x14ac:dyDescent="0.2">
      <c r="B2368" s="25" t="s">
        <v>3874</v>
      </c>
      <c r="C2368" s="25">
        <v>523475</v>
      </c>
      <c r="D2368" s="25" t="s">
        <v>383</v>
      </c>
      <c r="E2368" s="25" t="s">
        <v>443</v>
      </c>
    </row>
    <row r="2369" spans="2:5" x14ac:dyDescent="0.2">
      <c r="B2369" s="25" t="s">
        <v>3875</v>
      </c>
      <c r="C2369" s="25">
        <v>532998</v>
      </c>
      <c r="D2369" s="25" t="s">
        <v>3876</v>
      </c>
      <c r="E2369" s="25" t="s">
        <v>853</v>
      </c>
    </row>
    <row r="2370" spans="2:5" x14ac:dyDescent="0.2">
      <c r="B2370" s="25" t="s">
        <v>3877</v>
      </c>
      <c r="C2370" s="25">
        <v>533343</v>
      </c>
      <c r="D2370" s="25" t="s">
        <v>3878</v>
      </c>
      <c r="E2370" s="25" t="s">
        <v>497</v>
      </c>
    </row>
    <row r="2371" spans="2:5" x14ac:dyDescent="0.2">
      <c r="B2371" s="25" t="s">
        <v>3879</v>
      </c>
      <c r="C2371" s="25">
        <v>539227</v>
      </c>
      <c r="D2371" s="25" t="s">
        <v>383</v>
      </c>
      <c r="E2371" s="25" t="s">
        <v>391</v>
      </c>
    </row>
    <row r="2372" spans="2:5" x14ac:dyDescent="0.2">
      <c r="B2372" s="25" t="s">
        <v>3880</v>
      </c>
      <c r="C2372" s="25">
        <v>514036</v>
      </c>
      <c r="D2372" s="25" t="s">
        <v>383</v>
      </c>
      <c r="E2372" s="25" t="s">
        <v>398</v>
      </c>
    </row>
    <row r="2373" spans="2:5" x14ac:dyDescent="0.2">
      <c r="B2373" s="25" t="s">
        <v>3881</v>
      </c>
      <c r="C2373" s="25">
        <v>532783</v>
      </c>
      <c r="D2373" s="25" t="s">
        <v>3882</v>
      </c>
      <c r="E2373" s="25" t="s">
        <v>443</v>
      </c>
    </row>
    <row r="2374" spans="2:5" x14ac:dyDescent="0.2">
      <c r="B2374" s="25" t="s">
        <v>3883</v>
      </c>
      <c r="C2374" s="25">
        <v>526179</v>
      </c>
      <c r="D2374" s="25" t="s">
        <v>383</v>
      </c>
      <c r="E2374" s="25" t="s">
        <v>620</v>
      </c>
    </row>
    <row r="2375" spans="2:5" x14ac:dyDescent="0.2">
      <c r="B2375" s="25" t="s">
        <v>3884</v>
      </c>
      <c r="C2375" s="25">
        <v>512048</v>
      </c>
      <c r="D2375" s="25" t="s">
        <v>383</v>
      </c>
      <c r="E2375" s="25" t="s">
        <v>469</v>
      </c>
    </row>
    <row r="2376" spans="2:5" x14ac:dyDescent="0.2">
      <c r="B2376" s="25" t="s">
        <v>3885</v>
      </c>
      <c r="C2376" s="25">
        <v>532796</v>
      </c>
      <c r="D2376" s="25" t="s">
        <v>3886</v>
      </c>
      <c r="E2376" s="25" t="s">
        <v>738</v>
      </c>
    </row>
    <row r="2377" spans="2:5" x14ac:dyDescent="0.2">
      <c r="B2377" s="25" t="s">
        <v>3887</v>
      </c>
      <c r="C2377" s="25">
        <v>517206</v>
      </c>
      <c r="D2377" s="25" t="s">
        <v>3888</v>
      </c>
      <c r="E2377" s="25" t="s">
        <v>738</v>
      </c>
    </row>
    <row r="2378" spans="2:5" x14ac:dyDescent="0.2">
      <c r="B2378" s="25" t="s">
        <v>3889</v>
      </c>
      <c r="C2378" s="25">
        <v>500257</v>
      </c>
      <c r="D2378" s="25" t="s">
        <v>3890</v>
      </c>
      <c r="E2378" s="25" t="s">
        <v>421</v>
      </c>
    </row>
    <row r="2379" spans="2:5" x14ac:dyDescent="0.2">
      <c r="B2379" s="25" t="s">
        <v>3891</v>
      </c>
      <c r="C2379" s="25">
        <v>539542</v>
      </c>
      <c r="D2379" s="25" t="s">
        <v>3892</v>
      </c>
      <c r="E2379" s="25" t="s">
        <v>497</v>
      </c>
    </row>
    <row r="2380" spans="2:5" x14ac:dyDescent="0.2">
      <c r="B2380" s="25" t="s">
        <v>3893</v>
      </c>
      <c r="C2380" s="25">
        <v>531402</v>
      </c>
      <c r="D2380" s="25" t="s">
        <v>383</v>
      </c>
      <c r="E2380" s="25" t="s">
        <v>405</v>
      </c>
    </row>
    <row r="2381" spans="2:5" x14ac:dyDescent="0.2">
      <c r="B2381" s="25" t="s">
        <v>3894</v>
      </c>
      <c r="C2381" s="25">
        <v>500259</v>
      </c>
      <c r="D2381" s="25" t="s">
        <v>3895</v>
      </c>
      <c r="E2381" s="25" t="s">
        <v>421</v>
      </c>
    </row>
    <row r="2382" spans="2:5" x14ac:dyDescent="0.2">
      <c r="B2382" s="25" t="s">
        <v>3896</v>
      </c>
      <c r="C2382" s="25">
        <v>530689</v>
      </c>
      <c r="D2382" s="25" t="s">
        <v>383</v>
      </c>
      <c r="E2382" s="25" t="s">
        <v>565</v>
      </c>
    </row>
    <row r="2383" spans="2:5" x14ac:dyDescent="0.2">
      <c r="B2383" s="25" t="s">
        <v>3897</v>
      </c>
      <c r="C2383" s="25">
        <v>505320</v>
      </c>
      <c r="D2383" s="25" t="s">
        <v>383</v>
      </c>
      <c r="E2383" s="25" t="s">
        <v>391</v>
      </c>
    </row>
    <row r="2384" spans="2:5" x14ac:dyDescent="0.2">
      <c r="B2384" s="25" t="s">
        <v>3898</v>
      </c>
      <c r="C2384" s="25">
        <v>534532</v>
      </c>
      <c r="D2384" s="25" t="s">
        <v>3899</v>
      </c>
      <c r="E2384" s="25" t="s">
        <v>497</v>
      </c>
    </row>
    <row r="2385" spans="2:5" x14ac:dyDescent="0.2">
      <c r="B2385" s="25" t="s">
        <v>3900</v>
      </c>
      <c r="C2385" s="25">
        <v>526935</v>
      </c>
      <c r="D2385" s="25" t="s">
        <v>383</v>
      </c>
      <c r="E2385" s="25" t="s">
        <v>366</v>
      </c>
    </row>
    <row r="2386" spans="2:5" x14ac:dyDescent="0.2">
      <c r="B2386" s="25" t="s">
        <v>3901</v>
      </c>
      <c r="C2386" s="25">
        <v>538890</v>
      </c>
      <c r="D2386" s="25" t="s">
        <v>383</v>
      </c>
      <c r="E2386" s="25" t="s">
        <v>398</v>
      </c>
    </row>
    <row r="2387" spans="2:5" x14ac:dyDescent="0.2">
      <c r="B2387" s="25" t="s">
        <v>3902</v>
      </c>
      <c r="C2387" s="25">
        <v>538890</v>
      </c>
      <c r="D2387" s="25" t="s">
        <v>383</v>
      </c>
      <c r="E2387" s="25" t="s">
        <v>398</v>
      </c>
    </row>
    <row r="2388" spans="2:5" x14ac:dyDescent="0.2">
      <c r="B2388" s="25" t="s">
        <v>3903</v>
      </c>
      <c r="C2388" s="25" t="s">
        <v>383</v>
      </c>
      <c r="D2388" s="25" t="s">
        <v>3904</v>
      </c>
      <c r="E2388" s="25" t="s">
        <v>394</v>
      </c>
    </row>
    <row r="2389" spans="2:5" x14ac:dyDescent="0.2">
      <c r="B2389" s="25" t="s">
        <v>3905</v>
      </c>
      <c r="C2389" s="25">
        <v>506543</v>
      </c>
      <c r="D2389" s="25" t="s">
        <v>383</v>
      </c>
      <c r="E2389" s="25" t="s">
        <v>891</v>
      </c>
    </row>
    <row r="2390" spans="2:5" x14ac:dyDescent="0.2">
      <c r="B2390" s="25" t="s">
        <v>3906</v>
      </c>
      <c r="C2390" s="25">
        <v>532906</v>
      </c>
      <c r="D2390" s="25" t="s">
        <v>3907</v>
      </c>
      <c r="E2390" s="25" t="s">
        <v>781</v>
      </c>
    </row>
    <row r="2391" spans="2:5" x14ac:dyDescent="0.2">
      <c r="B2391" s="25" t="s">
        <v>3908</v>
      </c>
      <c r="C2391" s="25">
        <v>507836</v>
      </c>
      <c r="D2391" s="25" t="s">
        <v>383</v>
      </c>
      <c r="E2391" s="25" t="s">
        <v>584</v>
      </c>
    </row>
    <row r="2392" spans="2:5" x14ac:dyDescent="0.2">
      <c r="B2392" s="25" t="s">
        <v>3909</v>
      </c>
      <c r="C2392" s="25">
        <v>507836</v>
      </c>
      <c r="D2392" s="25" t="s">
        <v>383</v>
      </c>
      <c r="E2392" s="25" t="s">
        <v>584</v>
      </c>
    </row>
    <row r="2393" spans="2:5" x14ac:dyDescent="0.2">
      <c r="B2393" s="25" t="s">
        <v>3910</v>
      </c>
      <c r="C2393" s="25">
        <v>541973</v>
      </c>
      <c r="D2393" s="25" t="s">
        <v>383</v>
      </c>
      <c r="E2393" s="25" t="s">
        <v>584</v>
      </c>
    </row>
    <row r="2394" spans="2:5" x14ac:dyDescent="0.2">
      <c r="B2394" s="25" t="s">
        <v>3911</v>
      </c>
      <c r="C2394" s="25">
        <v>523248</v>
      </c>
      <c r="D2394" s="25" t="s">
        <v>383</v>
      </c>
      <c r="E2394" s="25" t="s">
        <v>503</v>
      </c>
    </row>
    <row r="2395" spans="2:5" x14ac:dyDescent="0.2">
      <c r="B2395" s="25" t="s">
        <v>3912</v>
      </c>
      <c r="C2395" s="25">
        <v>501471</v>
      </c>
      <c r="D2395" s="25" t="s">
        <v>383</v>
      </c>
      <c r="E2395" s="25" t="s">
        <v>405</v>
      </c>
    </row>
    <row r="2396" spans="2:5" x14ac:dyDescent="0.2">
      <c r="B2396" s="25" t="s">
        <v>3913</v>
      </c>
      <c r="C2396" s="25" t="s">
        <v>383</v>
      </c>
      <c r="D2396" s="25" t="s">
        <v>3914</v>
      </c>
      <c r="E2396" s="25" t="s">
        <v>394</v>
      </c>
    </row>
    <row r="2397" spans="2:5" x14ac:dyDescent="0.2">
      <c r="B2397" s="25" t="s">
        <v>3915</v>
      </c>
      <c r="C2397" s="25">
        <v>512600</v>
      </c>
      <c r="D2397" s="25" t="s">
        <v>383</v>
      </c>
      <c r="E2397" s="25" t="s">
        <v>405</v>
      </c>
    </row>
    <row r="2398" spans="2:5" x14ac:dyDescent="0.2">
      <c r="B2398" s="25" t="s">
        <v>3916</v>
      </c>
      <c r="C2398" s="25" t="s">
        <v>383</v>
      </c>
      <c r="D2398" s="25" t="s">
        <v>3917</v>
      </c>
      <c r="E2398" s="25" t="s">
        <v>394</v>
      </c>
    </row>
    <row r="2399" spans="2:5" x14ac:dyDescent="0.2">
      <c r="B2399" s="25" t="s">
        <v>3918</v>
      </c>
      <c r="C2399" s="25">
        <v>539894</v>
      </c>
      <c r="D2399" s="25" t="s">
        <v>383</v>
      </c>
      <c r="E2399" s="25" t="s">
        <v>781</v>
      </c>
    </row>
    <row r="2400" spans="2:5" x14ac:dyDescent="0.2">
      <c r="B2400" s="25" t="s">
        <v>3919</v>
      </c>
      <c r="C2400" s="25">
        <v>515093</v>
      </c>
      <c r="D2400" s="25" t="s">
        <v>3920</v>
      </c>
      <c r="E2400" s="25" t="s">
        <v>911</v>
      </c>
    </row>
    <row r="2401" spans="2:5" x14ac:dyDescent="0.2">
      <c r="B2401" s="25" t="s">
        <v>3921</v>
      </c>
      <c r="C2401" s="25">
        <v>780009</v>
      </c>
      <c r="D2401" s="25" t="s">
        <v>383</v>
      </c>
      <c r="E2401" s="25" t="s">
        <v>474</v>
      </c>
    </row>
    <row r="2402" spans="2:5" x14ac:dyDescent="0.2">
      <c r="B2402" s="25" t="s">
        <v>3922</v>
      </c>
      <c r="C2402" s="25">
        <v>531497</v>
      </c>
      <c r="D2402" s="25" t="s">
        <v>3923</v>
      </c>
      <c r="E2402" s="25" t="s">
        <v>781</v>
      </c>
    </row>
    <row r="2403" spans="2:5" x14ac:dyDescent="0.2">
      <c r="B2403" s="25" t="s">
        <v>3924</v>
      </c>
      <c r="C2403" s="25">
        <v>519279</v>
      </c>
      <c r="D2403" s="25" t="s">
        <v>383</v>
      </c>
      <c r="E2403" s="25" t="s">
        <v>581</v>
      </c>
    </row>
    <row r="2404" spans="2:5" x14ac:dyDescent="0.2">
      <c r="B2404" s="25" t="s">
        <v>3925</v>
      </c>
      <c r="C2404" s="25">
        <v>515059</v>
      </c>
      <c r="D2404" s="25" t="s">
        <v>383</v>
      </c>
      <c r="E2404" s="25" t="s">
        <v>632</v>
      </c>
    </row>
    <row r="2405" spans="2:5" x14ac:dyDescent="0.2">
      <c r="B2405" s="25" t="s">
        <v>3926</v>
      </c>
      <c r="C2405" s="25">
        <v>511000</v>
      </c>
      <c r="D2405" s="25" t="s">
        <v>383</v>
      </c>
      <c r="E2405" s="25" t="s">
        <v>400</v>
      </c>
    </row>
    <row r="2406" spans="2:5" x14ac:dyDescent="0.2">
      <c r="B2406" s="25" t="s">
        <v>3927</v>
      </c>
      <c r="C2406" s="25">
        <v>531910</v>
      </c>
      <c r="D2406" s="25" t="s">
        <v>383</v>
      </c>
      <c r="E2406" s="25" t="s">
        <v>421</v>
      </c>
    </row>
    <row r="2407" spans="2:5" x14ac:dyDescent="0.2">
      <c r="B2407" s="25" t="s">
        <v>3928</v>
      </c>
      <c r="C2407" s="25" t="s">
        <v>383</v>
      </c>
      <c r="D2407" s="25" t="s">
        <v>3929</v>
      </c>
      <c r="E2407" s="25" t="s">
        <v>394</v>
      </c>
    </row>
    <row r="2408" spans="2:5" x14ac:dyDescent="0.2">
      <c r="B2408" s="25" t="s">
        <v>3930</v>
      </c>
      <c r="C2408" s="25" t="s">
        <v>383</v>
      </c>
      <c r="D2408" s="25" t="s">
        <v>3931</v>
      </c>
      <c r="E2408" s="25" t="s">
        <v>394</v>
      </c>
    </row>
    <row r="2409" spans="2:5" x14ac:dyDescent="0.2">
      <c r="B2409" s="25" t="s">
        <v>3932</v>
      </c>
      <c r="C2409" s="25">
        <v>590134</v>
      </c>
      <c r="D2409" s="25" t="s">
        <v>3933</v>
      </c>
      <c r="E2409" s="25" t="s">
        <v>891</v>
      </c>
    </row>
    <row r="2410" spans="2:5" x14ac:dyDescent="0.2">
      <c r="B2410" s="25" t="s">
        <v>3934</v>
      </c>
      <c r="C2410" s="25">
        <v>538401</v>
      </c>
      <c r="D2410" s="25" t="s">
        <v>383</v>
      </c>
      <c r="E2410" s="25" t="s">
        <v>925</v>
      </c>
    </row>
    <row r="2411" spans="2:5" x14ac:dyDescent="0.2">
      <c r="B2411" s="25" t="s">
        <v>3935</v>
      </c>
      <c r="C2411" s="25">
        <v>500264</v>
      </c>
      <c r="D2411" s="25" t="s">
        <v>383</v>
      </c>
      <c r="E2411" s="25" t="s">
        <v>398</v>
      </c>
    </row>
    <row r="2412" spans="2:5" x14ac:dyDescent="0.2">
      <c r="B2412" s="25" t="s">
        <v>3936</v>
      </c>
      <c r="C2412" s="25">
        <v>540650</v>
      </c>
      <c r="D2412" s="25" t="s">
        <v>3937</v>
      </c>
      <c r="E2412" s="25" t="s">
        <v>1082</v>
      </c>
    </row>
    <row r="2413" spans="2:5" x14ac:dyDescent="0.2">
      <c r="B2413" s="25" t="s">
        <v>3938</v>
      </c>
      <c r="C2413" s="25">
        <v>524000</v>
      </c>
      <c r="D2413" s="25" t="s">
        <v>3939</v>
      </c>
      <c r="E2413" s="25" t="s">
        <v>400</v>
      </c>
    </row>
    <row r="2414" spans="2:5" x14ac:dyDescent="0.2">
      <c r="B2414" s="25" t="s">
        <v>3940</v>
      </c>
      <c r="C2414" s="25">
        <v>517449</v>
      </c>
      <c r="D2414" s="25" t="s">
        <v>383</v>
      </c>
      <c r="E2414" s="25" t="s">
        <v>1303</v>
      </c>
    </row>
    <row r="2415" spans="2:5" x14ac:dyDescent="0.2">
      <c r="B2415" s="25" t="s">
        <v>3941</v>
      </c>
      <c r="C2415" s="25">
        <v>512377</v>
      </c>
      <c r="D2415" s="25" t="s">
        <v>383</v>
      </c>
      <c r="E2415" s="25" t="s">
        <v>804</v>
      </c>
    </row>
    <row r="2416" spans="2:5" x14ac:dyDescent="0.2">
      <c r="B2416" s="25" t="s">
        <v>3942</v>
      </c>
      <c r="C2416" s="25">
        <v>532896</v>
      </c>
      <c r="D2416" s="25" t="s">
        <v>3943</v>
      </c>
      <c r="E2416" s="25" t="s">
        <v>377</v>
      </c>
    </row>
    <row r="2417" spans="2:5" x14ac:dyDescent="0.2">
      <c r="B2417" s="25" t="s">
        <v>3944</v>
      </c>
      <c r="C2417" s="25">
        <v>523384</v>
      </c>
      <c r="D2417" s="25" t="s">
        <v>3945</v>
      </c>
      <c r="E2417" s="25" t="s">
        <v>400</v>
      </c>
    </row>
    <row r="2418" spans="2:5" x14ac:dyDescent="0.2">
      <c r="B2418" s="25" t="s">
        <v>3946</v>
      </c>
      <c r="C2418" s="25">
        <v>519612</v>
      </c>
      <c r="D2418" s="25" t="s">
        <v>383</v>
      </c>
      <c r="E2418" s="25" t="s">
        <v>443</v>
      </c>
    </row>
    <row r="2419" spans="2:5" x14ac:dyDescent="0.2">
      <c r="B2419" s="25" t="s">
        <v>3947</v>
      </c>
      <c r="C2419" s="25">
        <v>514450</v>
      </c>
      <c r="D2419" s="25" t="s">
        <v>383</v>
      </c>
      <c r="E2419" s="25" t="s">
        <v>1303</v>
      </c>
    </row>
    <row r="2420" spans="2:5" x14ac:dyDescent="0.2">
      <c r="B2420" s="25" t="s">
        <v>3948</v>
      </c>
      <c r="C2420" s="25">
        <v>513460</v>
      </c>
      <c r="D2420" s="25" t="s">
        <v>383</v>
      </c>
      <c r="E2420" s="25" t="s">
        <v>706</v>
      </c>
    </row>
    <row r="2421" spans="2:5" x14ac:dyDescent="0.2">
      <c r="B2421" s="25" t="s">
        <v>3949</v>
      </c>
      <c r="C2421" s="25">
        <v>513554</v>
      </c>
      <c r="D2421" s="25" t="s">
        <v>3950</v>
      </c>
      <c r="E2421" s="25" t="s">
        <v>706</v>
      </c>
    </row>
    <row r="2422" spans="2:5" x14ac:dyDescent="0.2">
      <c r="B2422" s="25" t="s">
        <v>3951</v>
      </c>
      <c r="C2422" s="25">
        <v>531515</v>
      </c>
      <c r="D2422" s="25" t="s">
        <v>383</v>
      </c>
      <c r="E2422" s="25" t="s">
        <v>405</v>
      </c>
    </row>
    <row r="2423" spans="2:5" x14ac:dyDescent="0.2">
      <c r="B2423" s="25" t="s">
        <v>3952</v>
      </c>
      <c r="C2423" s="25">
        <v>539957</v>
      </c>
      <c r="D2423" s="25" t="s">
        <v>3953</v>
      </c>
      <c r="E2423" s="25" t="s">
        <v>408</v>
      </c>
    </row>
    <row r="2424" spans="2:5" x14ac:dyDescent="0.2">
      <c r="B2424" s="25" t="s">
        <v>3954</v>
      </c>
      <c r="C2424" s="25">
        <v>500108</v>
      </c>
      <c r="D2424" s="25" t="s">
        <v>3955</v>
      </c>
      <c r="E2424" s="25" t="s">
        <v>1327</v>
      </c>
    </row>
    <row r="2425" spans="2:5" x14ac:dyDescent="0.2">
      <c r="B2425" s="25" t="s">
        <v>3956</v>
      </c>
      <c r="C2425" s="25">
        <v>530441</v>
      </c>
      <c r="D2425" s="25" t="s">
        <v>383</v>
      </c>
      <c r="E2425" s="25" t="s">
        <v>804</v>
      </c>
    </row>
    <row r="2426" spans="2:5" x14ac:dyDescent="0.2">
      <c r="B2426" s="25" t="s">
        <v>3957</v>
      </c>
      <c r="C2426" s="25">
        <v>530441</v>
      </c>
      <c r="D2426" s="25" t="s">
        <v>383</v>
      </c>
      <c r="E2426" s="25" t="s">
        <v>804</v>
      </c>
    </row>
    <row r="2427" spans="2:5" x14ac:dyDescent="0.2">
      <c r="B2427" s="25" t="s">
        <v>3958</v>
      </c>
      <c r="C2427" s="25">
        <v>505523</v>
      </c>
      <c r="D2427" s="25" t="s">
        <v>383</v>
      </c>
      <c r="E2427" s="25" t="s">
        <v>405</v>
      </c>
    </row>
    <row r="2428" spans="2:5" x14ac:dyDescent="0.2">
      <c r="B2428" s="25" t="s">
        <v>3959</v>
      </c>
      <c r="C2428" s="25">
        <v>500266</v>
      </c>
      <c r="D2428" s="25" t="s">
        <v>3960</v>
      </c>
      <c r="E2428" s="25" t="s">
        <v>403</v>
      </c>
    </row>
    <row r="2429" spans="2:5" x14ac:dyDescent="0.2">
      <c r="B2429" s="25" t="s">
        <v>3961</v>
      </c>
      <c r="C2429" s="25">
        <v>500265</v>
      </c>
      <c r="D2429" s="25" t="s">
        <v>3962</v>
      </c>
      <c r="E2429" s="25" t="s">
        <v>781</v>
      </c>
    </row>
    <row r="2430" spans="2:5" x14ac:dyDescent="0.2">
      <c r="B2430" s="25" t="s">
        <v>3963</v>
      </c>
      <c r="C2430" s="25">
        <v>526795</v>
      </c>
      <c r="D2430" s="25" t="s">
        <v>383</v>
      </c>
      <c r="E2430" s="25" t="s">
        <v>455</v>
      </c>
    </row>
    <row r="2431" spans="2:5" x14ac:dyDescent="0.2">
      <c r="B2431" s="25" t="s">
        <v>3964</v>
      </c>
      <c r="C2431" s="25">
        <v>512337</v>
      </c>
      <c r="D2431" s="25" t="s">
        <v>383</v>
      </c>
      <c r="E2431" s="25" t="s">
        <v>405</v>
      </c>
    </row>
    <row r="2432" spans="2:5" x14ac:dyDescent="0.2">
      <c r="B2432" s="25" t="s">
        <v>3965</v>
      </c>
      <c r="C2432" s="25">
        <v>539383</v>
      </c>
      <c r="D2432" s="25" t="s">
        <v>383</v>
      </c>
      <c r="E2432" s="25" t="s">
        <v>369</v>
      </c>
    </row>
    <row r="2433" spans="2:5" x14ac:dyDescent="0.2">
      <c r="B2433" s="25" t="s">
        <v>3966</v>
      </c>
      <c r="C2433" s="25">
        <v>531648</v>
      </c>
      <c r="D2433" s="25" t="s">
        <v>383</v>
      </c>
      <c r="E2433" s="25" t="s">
        <v>457</v>
      </c>
    </row>
    <row r="2434" spans="2:5" x14ac:dyDescent="0.2">
      <c r="B2434" s="25" t="s">
        <v>3967</v>
      </c>
      <c r="C2434" s="25">
        <v>542677</v>
      </c>
      <c r="D2434" s="25" t="s">
        <v>3968</v>
      </c>
      <c r="E2434" s="25" t="s">
        <v>469</v>
      </c>
    </row>
    <row r="2435" spans="2:5" x14ac:dyDescent="0.2">
      <c r="B2435" s="25" t="s">
        <v>3969</v>
      </c>
      <c r="C2435" s="25" t="s">
        <v>383</v>
      </c>
      <c r="D2435" s="25" t="s">
        <v>3970</v>
      </c>
      <c r="E2435" s="25" t="s">
        <v>394</v>
      </c>
    </row>
    <row r="2436" spans="2:5" x14ac:dyDescent="0.2">
      <c r="B2436" s="25" t="s">
        <v>3971</v>
      </c>
      <c r="C2436" s="25" t="s">
        <v>383</v>
      </c>
      <c r="D2436" s="25" t="s">
        <v>3972</v>
      </c>
      <c r="E2436" s="25" t="s">
        <v>394</v>
      </c>
    </row>
    <row r="2437" spans="2:5" x14ac:dyDescent="0.2">
      <c r="B2437" s="25" t="s">
        <v>3973</v>
      </c>
      <c r="C2437" s="25">
        <v>532720</v>
      </c>
      <c r="D2437" s="25" t="s">
        <v>3974</v>
      </c>
      <c r="E2437" s="25" t="s">
        <v>400</v>
      </c>
    </row>
    <row r="2438" spans="2:5" x14ac:dyDescent="0.2">
      <c r="B2438" s="25" t="s">
        <v>3975</v>
      </c>
      <c r="C2438" s="25">
        <v>500520</v>
      </c>
      <c r="D2438" s="25" t="s">
        <v>3976</v>
      </c>
      <c r="E2438" s="25" t="s">
        <v>2312</v>
      </c>
    </row>
    <row r="2439" spans="2:5" x14ac:dyDescent="0.2">
      <c r="B2439" s="25" t="s">
        <v>3977</v>
      </c>
      <c r="C2439" s="25">
        <v>532756</v>
      </c>
      <c r="D2439" s="25" t="s">
        <v>3978</v>
      </c>
      <c r="E2439" s="25" t="s">
        <v>1303</v>
      </c>
    </row>
    <row r="2440" spans="2:5" x14ac:dyDescent="0.2">
      <c r="B2440" s="25" t="s">
        <v>3979</v>
      </c>
      <c r="C2440" s="25">
        <v>533088</v>
      </c>
      <c r="D2440" s="25" t="s">
        <v>3980</v>
      </c>
      <c r="E2440" s="25" t="s">
        <v>584</v>
      </c>
    </row>
    <row r="2441" spans="2:5" x14ac:dyDescent="0.2">
      <c r="B2441" s="25" t="s">
        <v>3981</v>
      </c>
      <c r="C2441" s="25">
        <v>533088</v>
      </c>
      <c r="D2441" s="25" t="s">
        <v>3980</v>
      </c>
      <c r="E2441" s="25" t="s">
        <v>584</v>
      </c>
    </row>
    <row r="2442" spans="2:5" x14ac:dyDescent="0.2">
      <c r="B2442" s="25" t="s">
        <v>3982</v>
      </c>
      <c r="C2442" s="25">
        <v>532313</v>
      </c>
      <c r="D2442" s="25" t="s">
        <v>3983</v>
      </c>
      <c r="E2442" s="25" t="s">
        <v>469</v>
      </c>
    </row>
    <row r="2443" spans="2:5" x14ac:dyDescent="0.2">
      <c r="B2443" s="25" t="s">
        <v>3984</v>
      </c>
      <c r="C2443" s="25">
        <v>540768</v>
      </c>
      <c r="D2443" s="25" t="s">
        <v>3985</v>
      </c>
      <c r="E2443" s="25" t="s">
        <v>704</v>
      </c>
    </row>
    <row r="2444" spans="2:5" x14ac:dyDescent="0.2">
      <c r="B2444" s="25" t="s">
        <v>3986</v>
      </c>
      <c r="C2444" s="25">
        <v>542503</v>
      </c>
      <c r="D2444" s="25" t="s">
        <v>3987</v>
      </c>
      <c r="E2444" s="25" t="s">
        <v>2360</v>
      </c>
    </row>
    <row r="2445" spans="2:5" x14ac:dyDescent="0.2">
      <c r="B2445" s="25" t="s">
        <v>3988</v>
      </c>
      <c r="C2445" s="25">
        <v>590078</v>
      </c>
      <c r="D2445" s="25" t="s">
        <v>3989</v>
      </c>
      <c r="E2445" s="25" t="s">
        <v>415</v>
      </c>
    </row>
    <row r="2446" spans="2:5" x14ac:dyDescent="0.2">
      <c r="B2446" s="25" t="s">
        <v>3990</v>
      </c>
      <c r="C2446" s="25">
        <v>513430</v>
      </c>
      <c r="D2446" s="25" t="s">
        <v>383</v>
      </c>
      <c r="E2446" s="25" t="s">
        <v>688</v>
      </c>
    </row>
    <row r="2447" spans="2:5" x14ac:dyDescent="0.2">
      <c r="B2447" s="25" t="s">
        <v>3991</v>
      </c>
      <c r="C2447" s="25">
        <v>539289</v>
      </c>
      <c r="D2447" s="25" t="s">
        <v>3992</v>
      </c>
      <c r="E2447" s="25" t="s">
        <v>369</v>
      </c>
    </row>
    <row r="2448" spans="2:5" x14ac:dyDescent="0.2">
      <c r="B2448" s="25" t="s">
        <v>3993</v>
      </c>
      <c r="C2448" s="25">
        <v>500267</v>
      </c>
      <c r="D2448" s="25" t="s">
        <v>383</v>
      </c>
      <c r="E2448" s="25" t="s">
        <v>1041</v>
      </c>
    </row>
    <row r="2449" spans="2:5" x14ac:dyDescent="0.2">
      <c r="B2449" s="25" t="s">
        <v>3994</v>
      </c>
      <c r="C2449" s="25">
        <v>539229</v>
      </c>
      <c r="D2449" s="25" t="s">
        <v>383</v>
      </c>
      <c r="E2449" s="25" t="s">
        <v>372</v>
      </c>
    </row>
    <row r="2450" spans="2:5" x14ac:dyDescent="0.2">
      <c r="B2450" s="25" t="s">
        <v>3995</v>
      </c>
      <c r="C2450" s="25">
        <v>506919</v>
      </c>
      <c r="D2450" s="25" t="s">
        <v>383</v>
      </c>
      <c r="E2450" s="25" t="s">
        <v>421</v>
      </c>
    </row>
    <row r="2451" spans="2:5" x14ac:dyDescent="0.2">
      <c r="B2451" s="25" t="s">
        <v>3996</v>
      </c>
      <c r="C2451" s="25">
        <v>539400</v>
      </c>
      <c r="D2451" s="25" t="s">
        <v>383</v>
      </c>
      <c r="E2451" s="25" t="s">
        <v>497</v>
      </c>
    </row>
    <row r="2452" spans="2:5" x14ac:dyDescent="0.2">
      <c r="B2452" s="25" t="s">
        <v>3997</v>
      </c>
      <c r="C2452" s="25">
        <v>539400</v>
      </c>
      <c r="D2452" s="25" t="s">
        <v>383</v>
      </c>
      <c r="E2452" s="25" t="s">
        <v>497</v>
      </c>
    </row>
    <row r="2453" spans="2:5" x14ac:dyDescent="0.2">
      <c r="B2453" s="25" t="s">
        <v>3998</v>
      </c>
      <c r="C2453" s="25">
        <v>532728</v>
      </c>
      <c r="D2453" s="25" t="s">
        <v>3999</v>
      </c>
      <c r="E2453" s="25" t="s">
        <v>377</v>
      </c>
    </row>
    <row r="2454" spans="2:5" x14ac:dyDescent="0.2">
      <c r="B2454" s="25" t="s">
        <v>4000</v>
      </c>
      <c r="C2454" s="25">
        <v>513269</v>
      </c>
      <c r="D2454" s="25" t="s">
        <v>4001</v>
      </c>
      <c r="E2454" s="25" t="s">
        <v>781</v>
      </c>
    </row>
    <row r="2455" spans="2:5" x14ac:dyDescent="0.2">
      <c r="B2455" s="25" t="s">
        <v>4002</v>
      </c>
      <c r="C2455" s="25">
        <v>513269</v>
      </c>
      <c r="D2455" s="25" t="s">
        <v>4001</v>
      </c>
      <c r="E2455" s="25" t="s">
        <v>781</v>
      </c>
    </row>
    <row r="2456" spans="2:5" x14ac:dyDescent="0.2">
      <c r="B2456" s="25" t="s">
        <v>4003</v>
      </c>
      <c r="C2456" s="25">
        <v>533169</v>
      </c>
      <c r="D2456" s="25" t="s">
        <v>4004</v>
      </c>
      <c r="E2456" s="25" t="s">
        <v>781</v>
      </c>
    </row>
    <row r="2457" spans="2:5" x14ac:dyDescent="0.2">
      <c r="B2457" s="25" t="s">
        <v>4005</v>
      </c>
      <c r="C2457" s="25">
        <v>539045</v>
      </c>
      <c r="D2457" s="25" t="s">
        <v>4006</v>
      </c>
      <c r="E2457" s="25" t="s">
        <v>688</v>
      </c>
    </row>
    <row r="2458" spans="2:5" x14ac:dyDescent="0.2">
      <c r="B2458" s="25" t="s">
        <v>4007</v>
      </c>
      <c r="C2458" s="25">
        <v>539046</v>
      </c>
      <c r="D2458" s="25" t="s">
        <v>4008</v>
      </c>
      <c r="E2458" s="25" t="s">
        <v>415</v>
      </c>
    </row>
    <row r="2459" spans="2:5" x14ac:dyDescent="0.2">
      <c r="B2459" s="25" t="s">
        <v>4009</v>
      </c>
      <c r="C2459" s="25">
        <v>532932</v>
      </c>
      <c r="D2459" s="25" t="s">
        <v>4010</v>
      </c>
      <c r="E2459" s="25" t="s">
        <v>578</v>
      </c>
    </row>
    <row r="2460" spans="2:5" x14ac:dyDescent="0.2">
      <c r="B2460" s="25" t="s">
        <v>4011</v>
      </c>
      <c r="C2460" s="25">
        <v>539044</v>
      </c>
      <c r="D2460" s="25" t="s">
        <v>4012</v>
      </c>
      <c r="E2460" s="25" t="s">
        <v>415</v>
      </c>
    </row>
    <row r="2461" spans="2:5" x14ac:dyDescent="0.2">
      <c r="B2461" s="25" t="s">
        <v>4013</v>
      </c>
      <c r="C2461" s="25">
        <v>500268</v>
      </c>
      <c r="D2461" s="25" t="s">
        <v>4014</v>
      </c>
      <c r="E2461" s="25" t="s">
        <v>597</v>
      </c>
    </row>
    <row r="2462" spans="2:5" x14ac:dyDescent="0.2">
      <c r="B2462" s="25" t="s">
        <v>4015</v>
      </c>
      <c r="C2462" s="25">
        <v>531213</v>
      </c>
      <c r="D2462" s="25" t="s">
        <v>4016</v>
      </c>
      <c r="E2462" s="25" t="s">
        <v>400</v>
      </c>
    </row>
    <row r="2463" spans="2:5" x14ac:dyDescent="0.2">
      <c r="B2463" s="25" t="s">
        <v>4017</v>
      </c>
      <c r="C2463" s="25">
        <v>540402</v>
      </c>
      <c r="D2463" s="25" t="s">
        <v>383</v>
      </c>
      <c r="E2463" s="25" t="s">
        <v>469</v>
      </c>
    </row>
    <row r="2464" spans="2:5" x14ac:dyDescent="0.2">
      <c r="B2464" s="25" t="s">
        <v>4018</v>
      </c>
      <c r="C2464" s="25" t="s">
        <v>383</v>
      </c>
      <c r="D2464" s="25" t="s">
        <v>4019</v>
      </c>
      <c r="E2464" s="25" t="s">
        <v>394</v>
      </c>
    </row>
    <row r="2465" spans="2:5" x14ac:dyDescent="0.2">
      <c r="B2465" s="25" t="s">
        <v>4020</v>
      </c>
      <c r="C2465" s="25">
        <v>533204</v>
      </c>
      <c r="D2465" s="25" t="s">
        <v>4021</v>
      </c>
      <c r="E2465" s="25" t="s">
        <v>398</v>
      </c>
    </row>
    <row r="2466" spans="2:5" x14ac:dyDescent="0.2">
      <c r="B2466" s="25" t="s">
        <v>4022</v>
      </c>
      <c r="C2466" s="25">
        <v>505850</v>
      </c>
      <c r="D2466" s="25" t="s">
        <v>4023</v>
      </c>
      <c r="E2466" s="25" t="s">
        <v>400</v>
      </c>
    </row>
    <row r="2467" spans="2:5" x14ac:dyDescent="0.2">
      <c r="B2467" s="25" t="s">
        <v>4024</v>
      </c>
      <c r="C2467" s="25">
        <v>502157</v>
      </c>
      <c r="D2467" s="25" t="s">
        <v>4025</v>
      </c>
      <c r="E2467" s="25" t="s">
        <v>396</v>
      </c>
    </row>
    <row r="2468" spans="2:5" x14ac:dyDescent="0.2">
      <c r="B2468" s="25" t="s">
        <v>4026</v>
      </c>
      <c r="C2468" s="25">
        <v>532637</v>
      </c>
      <c r="D2468" s="25" t="s">
        <v>4027</v>
      </c>
      <c r="E2468" s="25" t="s">
        <v>421</v>
      </c>
    </row>
    <row r="2469" spans="2:5" x14ac:dyDescent="0.2">
      <c r="B2469" s="25" t="s">
        <v>4028</v>
      </c>
      <c r="C2469" s="25">
        <v>537800</v>
      </c>
      <c r="D2469" s="25" t="s">
        <v>383</v>
      </c>
      <c r="E2469" s="25" t="s">
        <v>400</v>
      </c>
    </row>
    <row r="2470" spans="2:5" x14ac:dyDescent="0.2">
      <c r="B2470" s="25" t="s">
        <v>4029</v>
      </c>
      <c r="C2470" s="25">
        <v>514418</v>
      </c>
      <c r="D2470" s="25" t="s">
        <v>383</v>
      </c>
      <c r="E2470" s="25" t="s">
        <v>431</v>
      </c>
    </row>
    <row r="2471" spans="2:5" x14ac:dyDescent="0.2">
      <c r="B2471" s="25" t="s">
        <v>4030</v>
      </c>
      <c r="C2471" s="25">
        <v>539275</v>
      </c>
      <c r="D2471" s="25" t="s">
        <v>383</v>
      </c>
      <c r="E2471" s="25" t="s">
        <v>581</v>
      </c>
    </row>
    <row r="2472" spans="2:5" x14ac:dyDescent="0.2">
      <c r="B2472" s="25" t="s">
        <v>4031</v>
      </c>
      <c r="C2472" s="25">
        <v>516007</v>
      </c>
      <c r="D2472" s="25" t="s">
        <v>4032</v>
      </c>
      <c r="E2472" s="25" t="s">
        <v>878</v>
      </c>
    </row>
    <row r="2473" spans="2:5" x14ac:dyDescent="0.2">
      <c r="B2473" s="25" t="s">
        <v>4033</v>
      </c>
      <c r="C2473" s="25">
        <v>530011</v>
      </c>
      <c r="D2473" s="25" t="s">
        <v>4034</v>
      </c>
      <c r="E2473" s="25" t="s">
        <v>891</v>
      </c>
    </row>
    <row r="2474" spans="2:5" x14ac:dyDescent="0.2">
      <c r="B2474" s="25" t="s">
        <v>4035</v>
      </c>
      <c r="C2474" s="25">
        <v>500109</v>
      </c>
      <c r="D2474" s="25" t="s">
        <v>4036</v>
      </c>
      <c r="E2474" s="25" t="s">
        <v>1312</v>
      </c>
    </row>
    <row r="2475" spans="2:5" x14ac:dyDescent="0.2">
      <c r="B2475" s="25" t="s">
        <v>4037</v>
      </c>
      <c r="C2475" s="25">
        <v>530243</v>
      </c>
      <c r="D2475" s="25" t="s">
        <v>383</v>
      </c>
      <c r="E2475" s="25" t="s">
        <v>476</v>
      </c>
    </row>
    <row r="2476" spans="2:5" x14ac:dyDescent="0.2">
      <c r="B2476" s="25" t="s">
        <v>4038</v>
      </c>
      <c r="C2476" s="25">
        <v>507938</v>
      </c>
      <c r="D2476" s="25" t="s">
        <v>383</v>
      </c>
      <c r="E2476" s="25" t="s">
        <v>400</v>
      </c>
    </row>
    <row r="2477" spans="2:5" x14ac:dyDescent="0.2">
      <c r="B2477" s="25" t="s">
        <v>4039</v>
      </c>
      <c r="C2477" s="25">
        <v>533078</v>
      </c>
      <c r="D2477" s="25" t="s">
        <v>383</v>
      </c>
      <c r="E2477" s="25" t="s">
        <v>469</v>
      </c>
    </row>
    <row r="2478" spans="2:5" x14ac:dyDescent="0.2">
      <c r="B2478" s="25" t="s">
        <v>4040</v>
      </c>
      <c r="C2478" s="25">
        <v>540396</v>
      </c>
      <c r="D2478" s="25" t="s">
        <v>383</v>
      </c>
      <c r="E2478" s="25" t="s">
        <v>398</v>
      </c>
    </row>
    <row r="2479" spans="2:5" x14ac:dyDescent="0.2">
      <c r="B2479" s="25" t="s">
        <v>4041</v>
      </c>
      <c r="C2479" s="25">
        <v>540396</v>
      </c>
      <c r="D2479" s="25" t="s">
        <v>383</v>
      </c>
      <c r="E2479" s="25" t="s">
        <v>398</v>
      </c>
    </row>
    <row r="2480" spans="2:5" x14ac:dyDescent="0.2">
      <c r="B2480" s="25" t="s">
        <v>4042</v>
      </c>
      <c r="C2480" s="25">
        <v>541974</v>
      </c>
      <c r="D2480" s="25" t="s">
        <v>383</v>
      </c>
      <c r="E2480" s="25" t="s">
        <v>632</v>
      </c>
    </row>
    <row r="2481" spans="2:5" x14ac:dyDescent="0.2">
      <c r="B2481" s="25" t="s">
        <v>4043</v>
      </c>
      <c r="C2481" s="25">
        <v>539207</v>
      </c>
      <c r="D2481" s="25" t="s">
        <v>4044</v>
      </c>
      <c r="E2481" s="25" t="s">
        <v>818</v>
      </c>
    </row>
    <row r="2482" spans="2:5" x14ac:dyDescent="0.2">
      <c r="B2482" s="25" t="s">
        <v>4045</v>
      </c>
      <c r="C2482" s="25">
        <v>530537</v>
      </c>
      <c r="D2482" s="25" t="s">
        <v>383</v>
      </c>
      <c r="E2482" s="25" t="s">
        <v>441</v>
      </c>
    </row>
    <row r="2483" spans="2:5" x14ac:dyDescent="0.2">
      <c r="B2483" s="25" t="s">
        <v>4046</v>
      </c>
      <c r="C2483" s="25">
        <v>511758</v>
      </c>
      <c r="D2483" s="25" t="s">
        <v>383</v>
      </c>
      <c r="E2483" s="25" t="s">
        <v>400</v>
      </c>
    </row>
    <row r="2484" spans="2:5" x14ac:dyDescent="0.2">
      <c r="B2484" s="25" t="s">
        <v>4047</v>
      </c>
      <c r="C2484" s="25">
        <v>512303</v>
      </c>
      <c r="D2484" s="25" t="s">
        <v>383</v>
      </c>
      <c r="E2484" s="25" t="s">
        <v>804</v>
      </c>
    </row>
    <row r="2485" spans="2:5" x14ac:dyDescent="0.2">
      <c r="B2485" s="25" t="s">
        <v>4048</v>
      </c>
      <c r="C2485" s="25">
        <v>505324</v>
      </c>
      <c r="D2485" s="25" t="s">
        <v>4049</v>
      </c>
      <c r="E2485" s="25" t="s">
        <v>391</v>
      </c>
    </row>
    <row r="2486" spans="2:5" x14ac:dyDescent="0.2">
      <c r="B2486" s="25" t="s">
        <v>4050</v>
      </c>
      <c r="C2486" s="25">
        <v>505324</v>
      </c>
      <c r="D2486" s="25" t="s">
        <v>4049</v>
      </c>
      <c r="E2486" s="25" t="s">
        <v>391</v>
      </c>
    </row>
    <row r="2487" spans="2:5" x14ac:dyDescent="0.2">
      <c r="B2487" s="25" t="s">
        <v>4051</v>
      </c>
      <c r="C2487" s="25">
        <v>538970</v>
      </c>
      <c r="D2487" s="25" t="s">
        <v>383</v>
      </c>
      <c r="E2487" s="25" t="s">
        <v>469</v>
      </c>
    </row>
    <row r="2488" spans="2:5" x14ac:dyDescent="0.2">
      <c r="B2488" s="25" t="s">
        <v>4052</v>
      </c>
      <c r="C2488" s="25">
        <v>521018</v>
      </c>
      <c r="D2488" s="25" t="s">
        <v>4053</v>
      </c>
      <c r="E2488" s="25" t="s">
        <v>398</v>
      </c>
    </row>
    <row r="2489" spans="2:5" x14ac:dyDescent="0.2">
      <c r="B2489" s="25" t="s">
        <v>4054</v>
      </c>
      <c r="C2489" s="25">
        <v>503101</v>
      </c>
      <c r="D2489" s="25" t="s">
        <v>4055</v>
      </c>
      <c r="E2489" s="25" t="s">
        <v>469</v>
      </c>
    </row>
    <row r="2490" spans="2:5" x14ac:dyDescent="0.2">
      <c r="B2490" s="25" t="s">
        <v>4056</v>
      </c>
      <c r="C2490" s="25">
        <v>502250</v>
      </c>
      <c r="D2490" s="25" t="s">
        <v>383</v>
      </c>
      <c r="E2490" s="25" t="s">
        <v>911</v>
      </c>
    </row>
    <row r="2491" spans="2:5" x14ac:dyDescent="0.2">
      <c r="B2491" s="25" t="s">
        <v>4057</v>
      </c>
      <c r="C2491" s="25">
        <v>513544</v>
      </c>
      <c r="D2491" s="25" t="s">
        <v>383</v>
      </c>
      <c r="E2491" s="25" t="s">
        <v>457</v>
      </c>
    </row>
    <row r="2492" spans="2:5" x14ac:dyDescent="0.2">
      <c r="B2492" s="25" t="s">
        <v>4058</v>
      </c>
      <c r="C2492" s="25">
        <v>530543</v>
      </c>
      <c r="D2492" s="25" t="s">
        <v>383</v>
      </c>
      <c r="E2492" s="25" t="s">
        <v>469</v>
      </c>
    </row>
    <row r="2493" spans="2:5" x14ac:dyDescent="0.2">
      <c r="B2493" s="25" t="s">
        <v>4059</v>
      </c>
      <c r="C2493" s="25">
        <v>540254</v>
      </c>
      <c r="D2493" s="25" t="s">
        <v>383</v>
      </c>
      <c r="E2493" s="25" t="s">
        <v>400</v>
      </c>
    </row>
    <row r="2494" spans="2:5" x14ac:dyDescent="0.2">
      <c r="B2494" s="25" t="s">
        <v>4060</v>
      </c>
      <c r="C2494" s="25">
        <v>500206</v>
      </c>
      <c r="D2494" s="25" t="s">
        <v>383</v>
      </c>
      <c r="E2494" s="25" t="s">
        <v>400</v>
      </c>
    </row>
    <row r="2495" spans="2:5" x14ac:dyDescent="0.2">
      <c r="B2495" s="25" t="s">
        <v>4061</v>
      </c>
      <c r="C2495" s="25">
        <v>531642</v>
      </c>
      <c r="D2495" s="25" t="s">
        <v>4062</v>
      </c>
      <c r="E2495" s="25" t="s">
        <v>565</v>
      </c>
    </row>
    <row r="2496" spans="2:5" x14ac:dyDescent="0.2">
      <c r="B2496" s="25" t="s">
        <v>4063</v>
      </c>
      <c r="C2496" s="25" t="s">
        <v>383</v>
      </c>
      <c r="D2496" s="25" t="s">
        <v>4064</v>
      </c>
      <c r="E2496" s="25" t="s">
        <v>394</v>
      </c>
    </row>
    <row r="2497" spans="2:5" x14ac:dyDescent="0.2">
      <c r="B2497" s="25" t="s">
        <v>4065</v>
      </c>
      <c r="C2497" s="25" t="s">
        <v>383</v>
      </c>
      <c r="D2497" s="25" t="s">
        <v>4064</v>
      </c>
      <c r="E2497" s="25" t="s">
        <v>394</v>
      </c>
    </row>
    <row r="2498" spans="2:5" x14ac:dyDescent="0.2">
      <c r="B2498" s="25" t="s">
        <v>4066</v>
      </c>
      <c r="C2498" s="25">
        <v>531503</v>
      </c>
      <c r="D2498" s="25" t="s">
        <v>383</v>
      </c>
      <c r="E2498" s="25" t="s">
        <v>398</v>
      </c>
    </row>
    <row r="2499" spans="2:5" x14ac:dyDescent="0.2">
      <c r="B2499" s="25" t="s">
        <v>4067</v>
      </c>
      <c r="C2499" s="25">
        <v>526891</v>
      </c>
      <c r="D2499" s="25" t="s">
        <v>383</v>
      </c>
      <c r="E2499" s="25" t="s">
        <v>366</v>
      </c>
    </row>
    <row r="2500" spans="2:5" x14ac:dyDescent="0.2">
      <c r="B2500" s="25" t="s">
        <v>4068</v>
      </c>
      <c r="C2500" s="25">
        <v>524404</v>
      </c>
      <c r="D2500" s="25" t="s">
        <v>4069</v>
      </c>
      <c r="E2500" s="25" t="s">
        <v>421</v>
      </c>
    </row>
    <row r="2501" spans="2:5" x14ac:dyDescent="0.2">
      <c r="B2501" s="25" t="s">
        <v>4070</v>
      </c>
      <c r="C2501" s="25" t="s">
        <v>383</v>
      </c>
      <c r="D2501" s="25" t="s">
        <v>4071</v>
      </c>
      <c r="E2501" s="25" t="s">
        <v>394</v>
      </c>
    </row>
    <row r="2502" spans="2:5" x14ac:dyDescent="0.2">
      <c r="B2502" s="25" t="s">
        <v>4072</v>
      </c>
      <c r="C2502" s="25">
        <v>517467</v>
      </c>
      <c r="D2502" s="25" t="s">
        <v>383</v>
      </c>
      <c r="E2502" s="25" t="s">
        <v>681</v>
      </c>
    </row>
    <row r="2503" spans="2:5" x14ac:dyDescent="0.2">
      <c r="B2503" s="25" t="s">
        <v>4073</v>
      </c>
      <c r="C2503" s="25">
        <v>523566</v>
      </c>
      <c r="D2503" s="25" t="s">
        <v>383</v>
      </c>
      <c r="E2503" s="25" t="s">
        <v>469</v>
      </c>
    </row>
    <row r="2504" spans="2:5" x14ac:dyDescent="0.2">
      <c r="B2504" s="25" t="s">
        <v>4074</v>
      </c>
      <c r="C2504" s="25">
        <v>531540</v>
      </c>
      <c r="D2504" s="25" t="s">
        <v>383</v>
      </c>
      <c r="E2504" s="25" t="s">
        <v>781</v>
      </c>
    </row>
    <row r="2505" spans="2:5" x14ac:dyDescent="0.2">
      <c r="B2505" s="25" t="s">
        <v>4075</v>
      </c>
      <c r="C2505" s="25">
        <v>531319</v>
      </c>
      <c r="D2505" s="25" t="s">
        <v>383</v>
      </c>
      <c r="E2505" s="25" t="s">
        <v>400</v>
      </c>
    </row>
    <row r="2506" spans="2:5" x14ac:dyDescent="0.2">
      <c r="B2506" s="25" t="s">
        <v>4076</v>
      </c>
      <c r="C2506" s="25">
        <v>532500</v>
      </c>
      <c r="D2506" s="25" t="s">
        <v>4077</v>
      </c>
      <c r="E2506" s="25" t="s">
        <v>2312</v>
      </c>
    </row>
    <row r="2507" spans="2:5" x14ac:dyDescent="0.2">
      <c r="B2507" s="25" t="s">
        <v>4078</v>
      </c>
      <c r="C2507" s="25">
        <v>532500</v>
      </c>
      <c r="D2507" s="25" t="s">
        <v>4077</v>
      </c>
      <c r="E2507" s="25" t="s">
        <v>2312</v>
      </c>
    </row>
    <row r="2508" spans="2:5" x14ac:dyDescent="0.2">
      <c r="B2508" s="25" t="s">
        <v>4079</v>
      </c>
      <c r="C2508" s="25" t="s">
        <v>383</v>
      </c>
      <c r="D2508" s="25" t="s">
        <v>4080</v>
      </c>
      <c r="E2508" s="25" t="s">
        <v>394</v>
      </c>
    </row>
    <row r="2509" spans="2:5" x14ac:dyDescent="0.2">
      <c r="B2509" s="25" t="s">
        <v>4081</v>
      </c>
      <c r="C2509" s="25">
        <v>540749</v>
      </c>
      <c r="D2509" s="25" t="s">
        <v>4082</v>
      </c>
      <c r="E2509" s="25" t="s">
        <v>400</v>
      </c>
    </row>
    <row r="2510" spans="2:5" x14ac:dyDescent="0.2">
      <c r="B2510" s="25" t="s">
        <v>4083</v>
      </c>
      <c r="C2510" s="25" t="s">
        <v>383</v>
      </c>
      <c r="D2510" s="25" t="s">
        <v>4084</v>
      </c>
      <c r="E2510" s="25" t="s">
        <v>474</v>
      </c>
    </row>
    <row r="2511" spans="2:5" x14ac:dyDescent="0.2">
      <c r="B2511" s="25" t="s">
        <v>4085</v>
      </c>
      <c r="C2511" s="25">
        <v>523704</v>
      </c>
      <c r="D2511" s="25" t="s">
        <v>4086</v>
      </c>
      <c r="E2511" s="25" t="s">
        <v>476</v>
      </c>
    </row>
    <row r="2512" spans="2:5" x14ac:dyDescent="0.2">
      <c r="B2512" s="25" t="s">
        <v>4087</v>
      </c>
      <c r="C2512" s="25">
        <v>506867</v>
      </c>
      <c r="D2512" s="25" t="s">
        <v>383</v>
      </c>
      <c r="E2512" s="25" t="s">
        <v>398</v>
      </c>
    </row>
    <row r="2513" spans="2:5" x14ac:dyDescent="0.2">
      <c r="B2513" s="25" t="s">
        <v>4088</v>
      </c>
      <c r="C2513" s="25">
        <v>511768</v>
      </c>
      <c r="D2513" s="25" t="s">
        <v>383</v>
      </c>
      <c r="E2513" s="25" t="s">
        <v>400</v>
      </c>
    </row>
    <row r="2514" spans="2:5" x14ac:dyDescent="0.2">
      <c r="B2514" s="25" t="s">
        <v>4089</v>
      </c>
      <c r="C2514" s="25">
        <v>511688</v>
      </c>
      <c r="D2514" s="25" t="s">
        <v>383</v>
      </c>
      <c r="E2514" s="25" t="s">
        <v>400</v>
      </c>
    </row>
    <row r="2515" spans="2:5" x14ac:dyDescent="0.2">
      <c r="B2515" s="25" t="s">
        <v>4090</v>
      </c>
      <c r="C2515" s="25">
        <v>540704</v>
      </c>
      <c r="D2515" s="25" t="s">
        <v>4091</v>
      </c>
      <c r="E2515" s="25" t="s">
        <v>389</v>
      </c>
    </row>
    <row r="2516" spans="2:5" x14ac:dyDescent="0.2">
      <c r="B2516" s="25" t="s">
        <v>4092</v>
      </c>
      <c r="C2516" s="25">
        <v>539219</v>
      </c>
      <c r="D2516" s="25" t="s">
        <v>383</v>
      </c>
      <c r="E2516" s="25" t="s">
        <v>1303</v>
      </c>
    </row>
    <row r="2517" spans="2:5" x14ac:dyDescent="0.2">
      <c r="B2517" s="25" t="s">
        <v>4093</v>
      </c>
      <c r="C2517" s="25">
        <v>500248</v>
      </c>
      <c r="D2517" s="25" t="s">
        <v>383</v>
      </c>
      <c r="E2517" s="25" t="s">
        <v>503</v>
      </c>
    </row>
    <row r="2518" spans="2:5" x14ac:dyDescent="0.2">
      <c r="B2518" s="25" t="s">
        <v>4094</v>
      </c>
      <c r="C2518" s="25">
        <v>523371</v>
      </c>
      <c r="D2518" s="25" t="s">
        <v>4095</v>
      </c>
      <c r="E2518" s="25" t="s">
        <v>1082</v>
      </c>
    </row>
    <row r="2519" spans="2:5" x14ac:dyDescent="0.2">
      <c r="B2519" s="25" t="s">
        <v>4096</v>
      </c>
      <c r="C2519" s="25">
        <v>539981</v>
      </c>
      <c r="D2519" s="25" t="s">
        <v>4097</v>
      </c>
      <c r="E2519" s="25" t="s">
        <v>549</v>
      </c>
    </row>
    <row r="2520" spans="2:5" x14ac:dyDescent="0.2">
      <c r="B2520" s="25" t="s">
        <v>4098</v>
      </c>
      <c r="C2520" s="25">
        <v>534563</v>
      </c>
      <c r="D2520" s="25" t="s">
        <v>4099</v>
      </c>
      <c r="E2520" s="25" t="s">
        <v>391</v>
      </c>
    </row>
    <row r="2521" spans="2:5" x14ac:dyDescent="0.2">
      <c r="B2521" s="25" t="s">
        <v>4100</v>
      </c>
      <c r="C2521" s="25">
        <v>500271</v>
      </c>
      <c r="D2521" s="25" t="s">
        <v>4101</v>
      </c>
      <c r="E2521" s="25" t="s">
        <v>2795</v>
      </c>
    </row>
    <row r="2522" spans="2:5" x14ac:dyDescent="0.2">
      <c r="B2522" s="25" t="s">
        <v>4102</v>
      </c>
      <c r="C2522" s="25">
        <v>539981</v>
      </c>
      <c r="D2522" s="25" t="s">
        <v>4103</v>
      </c>
      <c r="E2522" s="25" t="s">
        <v>549</v>
      </c>
    </row>
    <row r="2523" spans="2:5" x14ac:dyDescent="0.2">
      <c r="B2523" s="25" t="s">
        <v>4104</v>
      </c>
      <c r="C2523" s="25">
        <v>539940</v>
      </c>
      <c r="D2523" s="25" t="s">
        <v>4105</v>
      </c>
      <c r="E2523" s="25" t="s">
        <v>549</v>
      </c>
    </row>
    <row r="2524" spans="2:5" x14ac:dyDescent="0.2">
      <c r="B2524" s="25" t="s">
        <v>4106</v>
      </c>
      <c r="C2524" s="25">
        <v>534338</v>
      </c>
      <c r="D2524" s="25" t="s">
        <v>383</v>
      </c>
      <c r="E2524" s="25" t="s">
        <v>469</v>
      </c>
    </row>
    <row r="2525" spans="2:5" x14ac:dyDescent="0.2">
      <c r="B2525" s="25" t="s">
        <v>4107</v>
      </c>
      <c r="C2525" s="25">
        <v>526538</v>
      </c>
      <c r="D2525" s="25" t="s">
        <v>383</v>
      </c>
      <c r="E2525" s="25" t="s">
        <v>421</v>
      </c>
    </row>
    <row r="2526" spans="2:5" x14ac:dyDescent="0.2">
      <c r="B2526" s="25" t="s">
        <v>4108</v>
      </c>
      <c r="C2526" s="25">
        <v>540401</v>
      </c>
      <c r="D2526" s="25" t="s">
        <v>383</v>
      </c>
      <c r="E2526" s="25" t="s">
        <v>405</v>
      </c>
    </row>
    <row r="2527" spans="2:5" x14ac:dyDescent="0.2">
      <c r="B2527" s="25" t="s">
        <v>4109</v>
      </c>
      <c r="C2527" s="25">
        <v>539519</v>
      </c>
      <c r="D2527" s="25" t="s">
        <v>383</v>
      </c>
      <c r="E2527" s="25" t="s">
        <v>417</v>
      </c>
    </row>
    <row r="2528" spans="2:5" x14ac:dyDescent="0.2">
      <c r="B2528" s="25" t="s">
        <v>4110</v>
      </c>
      <c r="C2528" s="25">
        <v>531221</v>
      </c>
      <c r="D2528" s="25" t="s">
        <v>383</v>
      </c>
      <c r="E2528" s="25" t="s">
        <v>911</v>
      </c>
    </row>
    <row r="2529" spans="2:5" x14ac:dyDescent="0.2">
      <c r="B2529" s="25" t="s">
        <v>4111</v>
      </c>
      <c r="C2529" s="25">
        <v>531680</v>
      </c>
      <c r="D2529" s="25" t="s">
        <v>383</v>
      </c>
      <c r="E2529" s="25" t="s">
        <v>497</v>
      </c>
    </row>
    <row r="2530" spans="2:5" x14ac:dyDescent="0.2">
      <c r="B2530" s="25" t="s">
        <v>4112</v>
      </c>
      <c r="C2530" s="25">
        <v>522249</v>
      </c>
      <c r="D2530" s="25" t="s">
        <v>4113</v>
      </c>
      <c r="E2530" s="25" t="s">
        <v>398</v>
      </c>
    </row>
    <row r="2531" spans="2:5" x14ac:dyDescent="0.2">
      <c r="B2531" s="25" t="s">
        <v>4114</v>
      </c>
      <c r="C2531" s="25">
        <v>523792</v>
      </c>
      <c r="D2531" s="25" t="s">
        <v>4115</v>
      </c>
      <c r="E2531" s="25" t="s">
        <v>391</v>
      </c>
    </row>
    <row r="2532" spans="2:5" x14ac:dyDescent="0.2">
      <c r="B2532" s="25" t="s">
        <v>4116</v>
      </c>
      <c r="C2532" s="25">
        <v>533152</v>
      </c>
      <c r="D2532" s="25" t="s">
        <v>4117</v>
      </c>
      <c r="E2532" s="25" t="s">
        <v>781</v>
      </c>
    </row>
    <row r="2533" spans="2:5" x14ac:dyDescent="0.2">
      <c r="B2533" s="25" t="s">
        <v>4118</v>
      </c>
      <c r="C2533" s="25">
        <v>532852</v>
      </c>
      <c r="D2533" s="25" t="s">
        <v>4119</v>
      </c>
      <c r="E2533" s="25" t="s">
        <v>403</v>
      </c>
    </row>
    <row r="2534" spans="2:5" x14ac:dyDescent="0.2">
      <c r="B2534" s="25" t="s">
        <v>4120</v>
      </c>
      <c r="C2534" s="25">
        <v>532654</v>
      </c>
      <c r="D2534" s="25" t="s">
        <v>4121</v>
      </c>
      <c r="E2534" s="25" t="s">
        <v>790</v>
      </c>
    </row>
    <row r="2535" spans="2:5" x14ac:dyDescent="0.2">
      <c r="B2535" s="25" t="s">
        <v>4122</v>
      </c>
      <c r="C2535" s="25">
        <v>532654</v>
      </c>
      <c r="D2535" s="25" t="s">
        <v>4121</v>
      </c>
      <c r="E2535" s="25" t="s">
        <v>790</v>
      </c>
    </row>
    <row r="2536" spans="2:5" x14ac:dyDescent="0.2">
      <c r="B2536" s="25" t="s">
        <v>4123</v>
      </c>
      <c r="C2536" s="25">
        <v>532629</v>
      </c>
      <c r="D2536" s="25" t="s">
        <v>4124</v>
      </c>
      <c r="E2536" s="25" t="s">
        <v>781</v>
      </c>
    </row>
    <row r="2537" spans="2:5" x14ac:dyDescent="0.2">
      <c r="B2537" s="25" t="s">
        <v>4125</v>
      </c>
      <c r="C2537" s="25">
        <v>512267</v>
      </c>
      <c r="D2537" s="25" t="s">
        <v>383</v>
      </c>
      <c r="E2537" s="25" t="s">
        <v>386</v>
      </c>
    </row>
    <row r="2538" spans="2:5" x14ac:dyDescent="0.2">
      <c r="B2538" s="25" t="s">
        <v>4126</v>
      </c>
      <c r="C2538" s="25">
        <v>531146</v>
      </c>
      <c r="D2538" s="25" t="s">
        <v>383</v>
      </c>
      <c r="E2538" s="25" t="s">
        <v>421</v>
      </c>
    </row>
    <row r="2539" spans="2:5" x14ac:dyDescent="0.2">
      <c r="B2539" s="25" t="s">
        <v>4127</v>
      </c>
      <c r="C2539" s="25">
        <v>523144</v>
      </c>
      <c r="D2539" s="25" t="s">
        <v>383</v>
      </c>
      <c r="E2539" s="25" t="s">
        <v>421</v>
      </c>
    </row>
    <row r="2540" spans="2:5" x14ac:dyDescent="0.2">
      <c r="B2540" s="25" t="s">
        <v>4128</v>
      </c>
      <c r="C2540" s="25">
        <v>539938</v>
      </c>
      <c r="D2540" s="25" t="s">
        <v>4129</v>
      </c>
      <c r="E2540" s="25" t="s">
        <v>366</v>
      </c>
    </row>
    <row r="2541" spans="2:5" x14ac:dyDescent="0.2">
      <c r="B2541" s="25" t="s">
        <v>4130</v>
      </c>
      <c r="C2541" s="25">
        <v>540937</v>
      </c>
      <c r="D2541" s="25" t="s">
        <v>383</v>
      </c>
      <c r="E2541" s="25" t="s">
        <v>421</v>
      </c>
    </row>
    <row r="2542" spans="2:5" x14ac:dyDescent="0.2">
      <c r="B2542" s="25" t="s">
        <v>4131</v>
      </c>
      <c r="C2542" s="25">
        <v>526301</v>
      </c>
      <c r="D2542" s="25" t="s">
        <v>383</v>
      </c>
      <c r="E2542" s="25" t="s">
        <v>572</v>
      </c>
    </row>
    <row r="2543" spans="2:5" x14ac:dyDescent="0.2">
      <c r="B2543" s="25" t="s">
        <v>4132</v>
      </c>
      <c r="C2543" s="25">
        <v>538834</v>
      </c>
      <c r="D2543" s="25" t="s">
        <v>383</v>
      </c>
      <c r="E2543" s="25" t="s">
        <v>400</v>
      </c>
    </row>
    <row r="2544" spans="2:5" x14ac:dyDescent="0.2">
      <c r="B2544" s="25" t="s">
        <v>4133</v>
      </c>
      <c r="C2544" s="25">
        <v>512505</v>
      </c>
      <c r="D2544" s="25" t="s">
        <v>383</v>
      </c>
      <c r="E2544" s="25" t="s">
        <v>706</v>
      </c>
    </row>
    <row r="2545" spans="2:5" x14ac:dyDescent="0.2">
      <c r="B2545" s="25" t="s">
        <v>4134</v>
      </c>
      <c r="C2545" s="25">
        <v>540519</v>
      </c>
      <c r="D2545" s="25" t="s">
        <v>383</v>
      </c>
      <c r="E2545" s="25" t="s">
        <v>391</v>
      </c>
    </row>
    <row r="2546" spans="2:5" x14ac:dyDescent="0.2">
      <c r="B2546" s="25" t="s">
        <v>4135</v>
      </c>
      <c r="C2546" s="25">
        <v>511276</v>
      </c>
      <c r="D2546" s="25" t="s">
        <v>383</v>
      </c>
      <c r="E2546" s="25" t="s">
        <v>581</v>
      </c>
    </row>
    <row r="2547" spans="2:5" x14ac:dyDescent="0.2">
      <c r="B2547" s="25" t="s">
        <v>4136</v>
      </c>
      <c r="C2547" s="25">
        <v>531176</v>
      </c>
      <c r="D2547" s="25" t="s">
        <v>383</v>
      </c>
      <c r="E2547" s="25" t="s">
        <v>400</v>
      </c>
    </row>
    <row r="2548" spans="2:5" x14ac:dyDescent="0.2">
      <c r="B2548" s="25" t="s">
        <v>4137</v>
      </c>
      <c r="C2548" s="25">
        <v>531417</v>
      </c>
      <c r="D2548" s="25" t="s">
        <v>383</v>
      </c>
      <c r="E2548" s="25" t="s">
        <v>400</v>
      </c>
    </row>
    <row r="2549" spans="2:5" x14ac:dyDescent="0.2">
      <c r="B2549" s="25" t="s">
        <v>4138</v>
      </c>
      <c r="C2549" s="25">
        <v>532105</v>
      </c>
      <c r="D2549" s="25" t="s">
        <v>383</v>
      </c>
      <c r="E2549" s="25" t="s">
        <v>804</v>
      </c>
    </row>
    <row r="2550" spans="2:5" x14ac:dyDescent="0.2">
      <c r="B2550" s="25" t="s">
        <v>4139</v>
      </c>
      <c r="C2550" s="25">
        <v>532105</v>
      </c>
      <c r="D2550" s="25" t="s">
        <v>383</v>
      </c>
      <c r="E2550" s="25" t="s">
        <v>804</v>
      </c>
    </row>
    <row r="2551" spans="2:5" x14ac:dyDescent="0.2">
      <c r="B2551" s="25" t="s">
        <v>4140</v>
      </c>
      <c r="C2551" s="25">
        <v>539767</v>
      </c>
      <c r="D2551" s="25" t="s">
        <v>383</v>
      </c>
      <c r="E2551" s="25" t="s">
        <v>469</v>
      </c>
    </row>
    <row r="2552" spans="2:5" x14ac:dyDescent="0.2">
      <c r="B2552" s="25" t="s">
        <v>4141</v>
      </c>
      <c r="C2552" s="25">
        <v>532408</v>
      </c>
      <c r="D2552" s="25" t="s">
        <v>4142</v>
      </c>
      <c r="E2552" s="25" t="s">
        <v>476</v>
      </c>
    </row>
    <row r="2553" spans="2:5" x14ac:dyDescent="0.2">
      <c r="B2553" s="25" t="s">
        <v>4143</v>
      </c>
      <c r="C2553" s="25">
        <v>541352</v>
      </c>
      <c r="D2553" s="25" t="s">
        <v>383</v>
      </c>
      <c r="E2553" s="25" t="s">
        <v>463</v>
      </c>
    </row>
    <row r="2554" spans="2:5" x14ac:dyDescent="0.2">
      <c r="B2554" s="25" t="s">
        <v>4144</v>
      </c>
      <c r="C2554" s="25">
        <v>532865</v>
      </c>
      <c r="D2554" s="25" t="s">
        <v>4145</v>
      </c>
      <c r="E2554" s="25" t="s">
        <v>543</v>
      </c>
    </row>
    <row r="2555" spans="2:5" x14ac:dyDescent="0.2">
      <c r="B2555" s="25" t="s">
        <v>4146</v>
      </c>
      <c r="C2555" s="25">
        <v>511367</v>
      </c>
      <c r="D2555" s="25" t="s">
        <v>383</v>
      </c>
      <c r="E2555" s="25" t="s">
        <v>400</v>
      </c>
    </row>
    <row r="2556" spans="2:5" x14ac:dyDescent="0.2">
      <c r="B2556" s="25" t="s">
        <v>4147</v>
      </c>
      <c r="C2556" s="25">
        <v>511367</v>
      </c>
      <c r="D2556" s="25" t="s">
        <v>383</v>
      </c>
      <c r="E2556" s="25" t="s">
        <v>400</v>
      </c>
    </row>
    <row r="2557" spans="2:5" x14ac:dyDescent="0.2">
      <c r="B2557" s="25" t="s">
        <v>4148</v>
      </c>
      <c r="C2557" s="25">
        <v>539012</v>
      </c>
      <c r="D2557" s="25" t="s">
        <v>383</v>
      </c>
      <c r="E2557" s="25" t="s">
        <v>389</v>
      </c>
    </row>
    <row r="2558" spans="2:5" x14ac:dyDescent="0.2">
      <c r="B2558" s="25" t="s">
        <v>4149</v>
      </c>
      <c r="C2558" s="25">
        <v>540730</v>
      </c>
      <c r="D2558" s="25" t="s">
        <v>383</v>
      </c>
      <c r="E2558" s="25" t="s">
        <v>405</v>
      </c>
    </row>
    <row r="2559" spans="2:5" x14ac:dyDescent="0.2">
      <c r="B2559" s="25" t="s">
        <v>4150</v>
      </c>
      <c r="C2559" s="25">
        <v>511740</v>
      </c>
      <c r="D2559" s="25" t="s">
        <v>383</v>
      </c>
      <c r="E2559" s="25" t="s">
        <v>441</v>
      </c>
    </row>
    <row r="2560" spans="2:5" x14ac:dyDescent="0.2">
      <c r="B2560" s="25" t="s">
        <v>4151</v>
      </c>
      <c r="C2560" s="25">
        <v>511377</v>
      </c>
      <c r="D2560" s="25" t="s">
        <v>383</v>
      </c>
      <c r="E2560" s="25" t="s">
        <v>400</v>
      </c>
    </row>
    <row r="2561" spans="2:5" x14ac:dyDescent="0.2">
      <c r="B2561" s="25" t="s">
        <v>4152</v>
      </c>
      <c r="C2561" s="25">
        <v>511738</v>
      </c>
      <c r="D2561" s="25" t="s">
        <v>383</v>
      </c>
      <c r="E2561" s="25" t="s">
        <v>366</v>
      </c>
    </row>
    <row r="2562" spans="2:5" x14ac:dyDescent="0.2">
      <c r="B2562" s="25" t="s">
        <v>4153</v>
      </c>
      <c r="C2562" s="25">
        <v>532307</v>
      </c>
      <c r="D2562" s="25" t="s">
        <v>4154</v>
      </c>
      <c r="E2562" s="25" t="s">
        <v>476</v>
      </c>
    </row>
    <row r="2563" spans="2:5" x14ac:dyDescent="0.2">
      <c r="B2563" s="25" t="s">
        <v>4155</v>
      </c>
      <c r="C2563" s="25">
        <v>531127</v>
      </c>
      <c r="D2563" s="25" t="s">
        <v>383</v>
      </c>
      <c r="E2563" s="25" t="s">
        <v>400</v>
      </c>
    </row>
    <row r="2564" spans="2:5" x14ac:dyDescent="0.2">
      <c r="B2564" s="25" t="s">
        <v>4156</v>
      </c>
      <c r="C2564" s="25">
        <v>523828</v>
      </c>
      <c r="D2564" s="25" t="s">
        <v>4157</v>
      </c>
      <c r="E2564" s="25" t="s">
        <v>738</v>
      </c>
    </row>
    <row r="2565" spans="2:5" x14ac:dyDescent="0.2">
      <c r="B2565" s="25" t="s">
        <v>4158</v>
      </c>
      <c r="C2565" s="25">
        <v>531727</v>
      </c>
      <c r="D2565" s="25" t="s">
        <v>383</v>
      </c>
      <c r="E2565" s="25" t="s">
        <v>738</v>
      </c>
    </row>
    <row r="2566" spans="2:5" x14ac:dyDescent="0.2">
      <c r="B2566" s="25" t="s">
        <v>4159</v>
      </c>
      <c r="C2566" s="25">
        <v>539126</v>
      </c>
      <c r="D2566" s="25" t="s">
        <v>4160</v>
      </c>
      <c r="E2566" s="25" t="s">
        <v>978</v>
      </c>
    </row>
    <row r="2567" spans="2:5" x14ac:dyDescent="0.2">
      <c r="B2567" s="25" t="s">
        <v>4161</v>
      </c>
      <c r="C2567" s="25">
        <v>538942</v>
      </c>
      <c r="D2567" s="25" t="s">
        <v>383</v>
      </c>
      <c r="E2567" s="25" t="s">
        <v>804</v>
      </c>
    </row>
    <row r="2568" spans="2:5" x14ac:dyDescent="0.2">
      <c r="B2568" s="25" t="s">
        <v>4162</v>
      </c>
      <c r="C2568" s="25">
        <v>526235</v>
      </c>
      <c r="D2568" s="25" t="s">
        <v>4163</v>
      </c>
      <c r="E2568" s="25" t="s">
        <v>372</v>
      </c>
    </row>
    <row r="2569" spans="2:5" x14ac:dyDescent="0.2">
      <c r="B2569" s="25" t="s">
        <v>4164</v>
      </c>
      <c r="C2569" s="25">
        <v>500126</v>
      </c>
      <c r="D2569" s="25" t="s">
        <v>4165</v>
      </c>
      <c r="E2569" s="25" t="s">
        <v>421</v>
      </c>
    </row>
    <row r="2570" spans="2:5" x14ac:dyDescent="0.2">
      <c r="B2570" s="25" t="s">
        <v>4166</v>
      </c>
      <c r="C2570" s="25">
        <v>538964</v>
      </c>
      <c r="D2570" s="25" t="s">
        <v>383</v>
      </c>
      <c r="E2570" s="25" t="s">
        <v>421</v>
      </c>
    </row>
    <row r="2571" spans="2:5" x14ac:dyDescent="0.2">
      <c r="B2571" s="25" t="s">
        <v>4167</v>
      </c>
      <c r="C2571" s="25">
        <v>531357</v>
      </c>
      <c r="D2571" s="25" t="s">
        <v>383</v>
      </c>
      <c r="E2571" s="25" t="s">
        <v>405</v>
      </c>
    </row>
    <row r="2572" spans="2:5" x14ac:dyDescent="0.2">
      <c r="B2572" s="25" t="s">
        <v>4168</v>
      </c>
      <c r="C2572" s="25">
        <v>512415</v>
      </c>
      <c r="D2572" s="25" t="s">
        <v>383</v>
      </c>
      <c r="E2572" s="25" t="s">
        <v>804</v>
      </c>
    </row>
    <row r="2573" spans="2:5" x14ac:dyDescent="0.2">
      <c r="B2573" s="25" t="s">
        <v>4169</v>
      </c>
      <c r="C2573" s="25">
        <v>500274</v>
      </c>
      <c r="D2573" s="25" t="s">
        <v>383</v>
      </c>
      <c r="E2573" s="25" t="s">
        <v>421</v>
      </c>
    </row>
    <row r="2574" spans="2:5" x14ac:dyDescent="0.2">
      <c r="B2574" s="25" t="s">
        <v>4170</v>
      </c>
      <c r="C2574" s="25">
        <v>531810</v>
      </c>
      <c r="D2574" s="25" t="s">
        <v>383</v>
      </c>
      <c r="E2574" s="25" t="s">
        <v>706</v>
      </c>
    </row>
    <row r="2575" spans="2:5" x14ac:dyDescent="0.2">
      <c r="B2575" s="25" t="s">
        <v>4171</v>
      </c>
      <c r="C2575" s="25">
        <v>531810</v>
      </c>
      <c r="D2575" s="25" t="s">
        <v>383</v>
      </c>
      <c r="E2575" s="25" t="s">
        <v>706</v>
      </c>
    </row>
    <row r="2576" spans="2:5" x14ac:dyDescent="0.2">
      <c r="B2576" s="25" t="s">
        <v>4172</v>
      </c>
      <c r="C2576" s="25">
        <v>513335</v>
      </c>
      <c r="D2576" s="25" t="s">
        <v>4173</v>
      </c>
      <c r="E2576" s="25" t="s">
        <v>1303</v>
      </c>
    </row>
    <row r="2577" spans="2:5" x14ac:dyDescent="0.2">
      <c r="B2577" s="25" t="s">
        <v>4174</v>
      </c>
      <c r="C2577" s="25">
        <v>532990</v>
      </c>
      <c r="D2577" s="25" t="s">
        <v>4175</v>
      </c>
      <c r="E2577" s="25" t="s">
        <v>415</v>
      </c>
    </row>
    <row r="2578" spans="2:5" x14ac:dyDescent="0.2">
      <c r="B2578" s="25" t="s">
        <v>4176</v>
      </c>
      <c r="C2578" s="25">
        <v>500159</v>
      </c>
      <c r="D2578" s="25" t="s">
        <v>383</v>
      </c>
      <c r="E2578" s="25" t="s">
        <v>377</v>
      </c>
    </row>
    <row r="2579" spans="2:5" x14ac:dyDescent="0.2">
      <c r="B2579" s="25" t="s">
        <v>4177</v>
      </c>
      <c r="C2579" s="25">
        <v>542650</v>
      </c>
      <c r="D2579" s="25" t="s">
        <v>4178</v>
      </c>
      <c r="E2579" s="25" t="s">
        <v>572</v>
      </c>
    </row>
    <row r="2580" spans="2:5" x14ac:dyDescent="0.2">
      <c r="B2580" s="25" t="s">
        <v>4179</v>
      </c>
      <c r="C2580" s="25">
        <v>540150</v>
      </c>
      <c r="D2580" s="25" t="s">
        <v>383</v>
      </c>
      <c r="E2580" s="25" t="s">
        <v>781</v>
      </c>
    </row>
    <row r="2581" spans="2:5" x14ac:dyDescent="0.2">
      <c r="B2581" s="25" t="s">
        <v>4180</v>
      </c>
      <c r="C2581" s="25">
        <v>513496</v>
      </c>
      <c r="D2581" s="25" t="s">
        <v>383</v>
      </c>
      <c r="E2581" s="25" t="s">
        <v>2898</v>
      </c>
    </row>
    <row r="2582" spans="2:5" x14ac:dyDescent="0.2">
      <c r="B2582" s="25" t="s">
        <v>4181</v>
      </c>
      <c r="C2582" s="25">
        <v>531613</v>
      </c>
      <c r="D2582" s="25" t="s">
        <v>4182</v>
      </c>
      <c r="E2582" s="25" t="s">
        <v>939</v>
      </c>
    </row>
    <row r="2583" spans="2:5" x14ac:dyDescent="0.2">
      <c r="B2583" s="25" t="s">
        <v>4183</v>
      </c>
      <c r="C2583" s="25">
        <v>526622</v>
      </c>
      <c r="D2583" s="25" t="s">
        <v>383</v>
      </c>
      <c r="E2583" s="25" t="s">
        <v>704</v>
      </c>
    </row>
    <row r="2584" spans="2:5" x14ac:dyDescent="0.2">
      <c r="B2584" s="25" t="s">
        <v>4184</v>
      </c>
      <c r="C2584" s="25">
        <v>526622</v>
      </c>
      <c r="D2584" s="25" t="s">
        <v>383</v>
      </c>
      <c r="E2584" s="25" t="s">
        <v>704</v>
      </c>
    </row>
    <row r="2585" spans="2:5" x14ac:dyDescent="0.2">
      <c r="B2585" s="25" t="s">
        <v>4185</v>
      </c>
      <c r="C2585" s="25">
        <v>513721</v>
      </c>
      <c r="D2585" s="25" t="s">
        <v>383</v>
      </c>
      <c r="E2585" s="25" t="s">
        <v>415</v>
      </c>
    </row>
    <row r="2586" spans="2:5" x14ac:dyDescent="0.2">
      <c r="B2586" s="25" t="s">
        <v>4186</v>
      </c>
      <c r="C2586" s="25">
        <v>532850</v>
      </c>
      <c r="D2586" s="25" t="s">
        <v>4187</v>
      </c>
      <c r="E2586" s="25" t="s">
        <v>925</v>
      </c>
    </row>
    <row r="2587" spans="2:5" x14ac:dyDescent="0.2">
      <c r="B2587" s="25" t="s">
        <v>4188</v>
      </c>
      <c r="C2587" s="25">
        <v>523343</v>
      </c>
      <c r="D2587" s="25" t="s">
        <v>383</v>
      </c>
      <c r="E2587" s="25" t="s">
        <v>400</v>
      </c>
    </row>
    <row r="2588" spans="2:5" x14ac:dyDescent="0.2">
      <c r="B2588" s="25" t="s">
        <v>4189</v>
      </c>
      <c r="C2588" s="25">
        <v>523343</v>
      </c>
      <c r="D2588" s="25" t="s">
        <v>383</v>
      </c>
      <c r="E2588" s="25" t="s">
        <v>400</v>
      </c>
    </row>
    <row r="2589" spans="2:5" x14ac:dyDescent="0.2">
      <c r="B2589" s="25" t="s">
        <v>4190</v>
      </c>
      <c r="C2589" s="25">
        <v>526251</v>
      </c>
      <c r="D2589" s="25" t="s">
        <v>383</v>
      </c>
      <c r="E2589" s="25" t="s">
        <v>366</v>
      </c>
    </row>
    <row r="2590" spans="2:5" x14ac:dyDescent="0.2">
      <c r="B2590" s="25" t="s">
        <v>4191</v>
      </c>
      <c r="C2590" s="25">
        <v>500277</v>
      </c>
      <c r="D2590" s="25" t="s">
        <v>383</v>
      </c>
      <c r="E2590" s="25" t="s">
        <v>398</v>
      </c>
    </row>
    <row r="2591" spans="2:5" x14ac:dyDescent="0.2">
      <c r="B2591" s="25" t="s">
        <v>4192</v>
      </c>
      <c r="C2591" s="25">
        <v>531192</v>
      </c>
      <c r="D2591" s="25" t="s">
        <v>383</v>
      </c>
      <c r="E2591" s="25" t="s">
        <v>400</v>
      </c>
    </row>
    <row r="2592" spans="2:5" x14ac:dyDescent="0.2">
      <c r="B2592" s="25" t="s">
        <v>4193</v>
      </c>
      <c r="C2592" s="25">
        <v>540744</v>
      </c>
      <c r="D2592" s="25" t="s">
        <v>383</v>
      </c>
      <c r="E2592" s="25" t="s">
        <v>415</v>
      </c>
    </row>
    <row r="2593" spans="2:5" x14ac:dyDescent="0.2">
      <c r="B2593" s="25" t="s">
        <v>4194</v>
      </c>
      <c r="C2593" s="25">
        <v>533310</v>
      </c>
      <c r="D2593" s="25" t="s">
        <v>4195</v>
      </c>
      <c r="E2593" s="25" t="s">
        <v>4196</v>
      </c>
    </row>
    <row r="2594" spans="2:5" x14ac:dyDescent="0.2">
      <c r="B2594" s="25" t="s">
        <v>4197</v>
      </c>
      <c r="C2594" s="25">
        <v>526570</v>
      </c>
      <c r="D2594" s="25" t="s">
        <v>383</v>
      </c>
      <c r="E2594" s="25" t="s">
        <v>911</v>
      </c>
    </row>
    <row r="2595" spans="2:5" x14ac:dyDescent="0.2">
      <c r="B2595" s="25" t="s">
        <v>4198</v>
      </c>
      <c r="C2595" s="25">
        <v>538895</v>
      </c>
      <c r="D2595" s="25" t="s">
        <v>383</v>
      </c>
      <c r="E2595" s="25" t="s">
        <v>405</v>
      </c>
    </row>
    <row r="2596" spans="2:5" x14ac:dyDescent="0.2">
      <c r="B2596" s="25" t="s">
        <v>4199</v>
      </c>
      <c r="C2596" s="25">
        <v>541337</v>
      </c>
      <c r="D2596" s="25" t="s">
        <v>383</v>
      </c>
      <c r="E2596" s="25" t="s">
        <v>660</v>
      </c>
    </row>
    <row r="2597" spans="2:5" x14ac:dyDescent="0.2">
      <c r="B2597" s="25" t="s">
        <v>4200</v>
      </c>
      <c r="C2597" s="25">
        <v>531338</v>
      </c>
      <c r="D2597" s="25" t="s">
        <v>383</v>
      </c>
      <c r="E2597" s="25" t="s">
        <v>911</v>
      </c>
    </row>
    <row r="2598" spans="2:5" x14ac:dyDescent="0.2">
      <c r="B2598" s="25" t="s">
        <v>4201</v>
      </c>
      <c r="C2598" s="25">
        <v>511018</v>
      </c>
      <c r="D2598" s="25" t="s">
        <v>383</v>
      </c>
      <c r="E2598" s="25" t="s">
        <v>804</v>
      </c>
    </row>
    <row r="2599" spans="2:5" x14ac:dyDescent="0.2">
      <c r="B2599" s="25" t="s">
        <v>4202</v>
      </c>
      <c r="C2599" s="25">
        <v>507621</v>
      </c>
      <c r="D2599" s="25" t="s">
        <v>383</v>
      </c>
      <c r="E2599" s="25" t="s">
        <v>443</v>
      </c>
    </row>
    <row r="2600" spans="2:5" x14ac:dyDescent="0.2">
      <c r="B2600" s="25" t="s">
        <v>4203</v>
      </c>
      <c r="C2600" s="25">
        <v>511187</v>
      </c>
      <c r="D2600" s="25" t="s">
        <v>383</v>
      </c>
      <c r="E2600" s="25" t="s">
        <v>804</v>
      </c>
    </row>
    <row r="2601" spans="2:5" x14ac:dyDescent="0.2">
      <c r="B2601" s="25" t="s">
        <v>4204</v>
      </c>
      <c r="C2601" s="25" t="s">
        <v>383</v>
      </c>
      <c r="D2601" s="25" t="s">
        <v>4205</v>
      </c>
      <c r="E2601" s="25" t="s">
        <v>394</v>
      </c>
    </row>
    <row r="2602" spans="2:5" x14ac:dyDescent="0.2">
      <c r="B2602" s="25" t="s">
        <v>4206</v>
      </c>
      <c r="C2602" s="25">
        <v>531456</v>
      </c>
      <c r="D2602" s="25" t="s">
        <v>383</v>
      </c>
      <c r="E2602" s="25" t="s">
        <v>398</v>
      </c>
    </row>
    <row r="2603" spans="2:5" x14ac:dyDescent="0.2">
      <c r="B2603" s="25" t="s">
        <v>4207</v>
      </c>
      <c r="C2603" s="25">
        <v>538962</v>
      </c>
      <c r="D2603" s="25" t="s">
        <v>4208</v>
      </c>
      <c r="E2603" s="25" t="s">
        <v>738</v>
      </c>
    </row>
    <row r="2604" spans="2:5" x14ac:dyDescent="0.2">
      <c r="B2604" s="25" t="s">
        <v>4209</v>
      </c>
      <c r="C2604" s="25">
        <v>539303</v>
      </c>
      <c r="D2604" s="25" t="s">
        <v>383</v>
      </c>
      <c r="E2604" s="25" t="s">
        <v>400</v>
      </c>
    </row>
    <row r="2605" spans="2:5" x14ac:dyDescent="0.2">
      <c r="B2605" s="25" t="s">
        <v>4210</v>
      </c>
      <c r="C2605" s="25">
        <v>532539</v>
      </c>
      <c r="D2605" s="25" t="s">
        <v>4211</v>
      </c>
      <c r="E2605" s="25" t="s">
        <v>738</v>
      </c>
    </row>
    <row r="2606" spans="2:5" x14ac:dyDescent="0.2">
      <c r="B2606" s="25" t="s">
        <v>4212</v>
      </c>
      <c r="C2606" s="25">
        <v>517344</v>
      </c>
      <c r="D2606" s="25" t="s">
        <v>4213</v>
      </c>
      <c r="E2606" s="25" t="s">
        <v>476</v>
      </c>
    </row>
    <row r="2607" spans="2:5" x14ac:dyDescent="0.2">
      <c r="B2607" s="25" t="s">
        <v>4214</v>
      </c>
      <c r="C2607" s="25">
        <v>517344</v>
      </c>
      <c r="D2607" s="25" t="s">
        <v>4213</v>
      </c>
      <c r="E2607" s="25" t="s">
        <v>476</v>
      </c>
    </row>
    <row r="2608" spans="2:5" x14ac:dyDescent="0.2">
      <c r="B2608" s="25" t="s">
        <v>4215</v>
      </c>
      <c r="C2608" s="25">
        <v>532819</v>
      </c>
      <c r="D2608" s="25" t="s">
        <v>4216</v>
      </c>
      <c r="E2608" s="25" t="s">
        <v>369</v>
      </c>
    </row>
    <row r="2609" spans="2:5" x14ac:dyDescent="0.2">
      <c r="B2609" s="25" t="s">
        <v>4217</v>
      </c>
      <c r="C2609" s="25">
        <v>523373</v>
      </c>
      <c r="D2609" s="25" t="s">
        <v>383</v>
      </c>
      <c r="E2609" s="25" t="s">
        <v>497</v>
      </c>
    </row>
    <row r="2610" spans="2:5" x14ac:dyDescent="0.2">
      <c r="B2610" s="25" t="s">
        <v>4218</v>
      </c>
      <c r="C2610" s="25">
        <v>523373</v>
      </c>
      <c r="D2610" s="25" t="s">
        <v>383</v>
      </c>
      <c r="E2610" s="25" t="s">
        <v>497</v>
      </c>
    </row>
    <row r="2611" spans="2:5" x14ac:dyDescent="0.2">
      <c r="B2611" s="25" t="s">
        <v>4219</v>
      </c>
      <c r="C2611" s="25">
        <v>532164</v>
      </c>
      <c r="D2611" s="25" t="s">
        <v>383</v>
      </c>
      <c r="E2611" s="25" t="s">
        <v>400</v>
      </c>
    </row>
    <row r="2612" spans="2:5" x14ac:dyDescent="0.2">
      <c r="B2612" s="25" t="s">
        <v>4220</v>
      </c>
      <c r="C2612" s="25">
        <v>505797</v>
      </c>
      <c r="D2612" s="25" t="s">
        <v>383</v>
      </c>
      <c r="E2612" s="25" t="s">
        <v>568</v>
      </c>
    </row>
    <row r="2613" spans="2:5" x14ac:dyDescent="0.2">
      <c r="B2613" s="25" t="s">
        <v>4221</v>
      </c>
      <c r="C2613" s="25">
        <v>500279</v>
      </c>
      <c r="D2613" s="25" t="s">
        <v>4222</v>
      </c>
      <c r="E2613" s="25" t="s">
        <v>752</v>
      </c>
    </row>
    <row r="2614" spans="2:5" x14ac:dyDescent="0.2">
      <c r="B2614" s="25" t="s">
        <v>4223</v>
      </c>
      <c r="C2614" s="25">
        <v>505336</v>
      </c>
      <c r="D2614" s="25" t="s">
        <v>383</v>
      </c>
      <c r="E2614" s="25" t="s">
        <v>391</v>
      </c>
    </row>
    <row r="2615" spans="2:5" x14ac:dyDescent="0.2">
      <c r="B2615" s="25" t="s">
        <v>4224</v>
      </c>
      <c r="C2615" s="25">
        <v>505336</v>
      </c>
      <c r="D2615" s="25" t="s">
        <v>383</v>
      </c>
      <c r="E2615" s="25" t="s">
        <v>391</v>
      </c>
    </row>
    <row r="2616" spans="2:5" x14ac:dyDescent="0.2">
      <c r="B2616" s="25" t="s">
        <v>4225</v>
      </c>
      <c r="C2616" s="25">
        <v>526642</v>
      </c>
      <c r="D2616" s="25" t="s">
        <v>4226</v>
      </c>
      <c r="E2616" s="25" t="s">
        <v>809</v>
      </c>
    </row>
    <row r="2617" spans="2:5" x14ac:dyDescent="0.2">
      <c r="B2617" s="25" t="s">
        <v>4227</v>
      </c>
      <c r="C2617" s="25">
        <v>539220</v>
      </c>
      <c r="D2617" s="25" t="s">
        <v>383</v>
      </c>
      <c r="E2617" s="25" t="s">
        <v>497</v>
      </c>
    </row>
    <row r="2618" spans="2:5" x14ac:dyDescent="0.2">
      <c r="B2618" s="25" t="s">
        <v>4228</v>
      </c>
      <c r="C2618" s="25">
        <v>541195</v>
      </c>
      <c r="D2618" s="25" t="s">
        <v>4229</v>
      </c>
      <c r="E2618" s="25" t="s">
        <v>706</v>
      </c>
    </row>
    <row r="2619" spans="2:5" x14ac:dyDescent="0.2">
      <c r="B2619" s="25" t="s">
        <v>4230</v>
      </c>
      <c r="C2619" s="25">
        <v>539594</v>
      </c>
      <c r="D2619" s="25" t="s">
        <v>383</v>
      </c>
      <c r="E2619" s="25" t="s">
        <v>581</v>
      </c>
    </row>
    <row r="2620" spans="2:5" x14ac:dyDescent="0.2">
      <c r="B2620" s="25" t="s">
        <v>4231</v>
      </c>
      <c r="C2620" s="25" t="s">
        <v>383</v>
      </c>
      <c r="D2620" s="25" t="s">
        <v>4232</v>
      </c>
      <c r="E2620" s="25" t="s">
        <v>394</v>
      </c>
    </row>
    <row r="2621" spans="2:5" x14ac:dyDescent="0.2">
      <c r="B2621" s="25" t="s">
        <v>4233</v>
      </c>
      <c r="C2621" s="25">
        <v>523782</v>
      </c>
      <c r="D2621" s="25" t="s">
        <v>383</v>
      </c>
      <c r="E2621" s="25" t="s">
        <v>405</v>
      </c>
    </row>
    <row r="2622" spans="2:5" x14ac:dyDescent="0.2">
      <c r="B2622" s="25" t="s">
        <v>4234</v>
      </c>
      <c r="C2622" s="25">
        <v>523782</v>
      </c>
      <c r="D2622" s="25" t="s">
        <v>383</v>
      </c>
      <c r="E2622" s="25" t="s">
        <v>405</v>
      </c>
    </row>
    <row r="2623" spans="2:5" x14ac:dyDescent="0.2">
      <c r="B2623" s="25" t="s">
        <v>4235</v>
      </c>
      <c r="C2623" s="25">
        <v>540078</v>
      </c>
      <c r="D2623" s="25" t="s">
        <v>383</v>
      </c>
      <c r="E2623" s="25" t="s">
        <v>578</v>
      </c>
    </row>
    <row r="2624" spans="2:5" x14ac:dyDescent="0.2">
      <c r="B2624" s="25" t="s">
        <v>4236</v>
      </c>
      <c r="C2624" s="25" t="s">
        <v>383</v>
      </c>
      <c r="D2624" s="25" t="s">
        <v>4237</v>
      </c>
      <c r="E2624" s="25" t="s">
        <v>394</v>
      </c>
    </row>
    <row r="2625" spans="2:5" x14ac:dyDescent="0.2">
      <c r="B2625" s="25" t="s">
        <v>4238</v>
      </c>
      <c r="C2625" s="25">
        <v>522036</v>
      </c>
      <c r="D2625" s="25" t="s">
        <v>4239</v>
      </c>
      <c r="E2625" s="25" t="s">
        <v>568</v>
      </c>
    </row>
    <row r="2626" spans="2:5" x14ac:dyDescent="0.2">
      <c r="B2626" s="25" t="s">
        <v>4240</v>
      </c>
      <c r="C2626" s="25">
        <v>522241</v>
      </c>
      <c r="D2626" s="25" t="s">
        <v>4241</v>
      </c>
      <c r="E2626" s="25" t="s">
        <v>1303</v>
      </c>
    </row>
    <row r="2627" spans="2:5" x14ac:dyDescent="0.2">
      <c r="B2627" s="25" t="s">
        <v>4242</v>
      </c>
      <c r="C2627" s="25">
        <v>509196</v>
      </c>
      <c r="D2627" s="25" t="s">
        <v>4243</v>
      </c>
      <c r="E2627" s="25" t="s">
        <v>4244</v>
      </c>
    </row>
    <row r="2628" spans="2:5" x14ac:dyDescent="0.2">
      <c r="B2628" s="25" t="s">
        <v>4245</v>
      </c>
      <c r="C2628" s="25" t="s">
        <v>383</v>
      </c>
      <c r="D2628" s="25" t="s">
        <v>4246</v>
      </c>
      <c r="E2628" s="25" t="s">
        <v>394</v>
      </c>
    </row>
    <row r="2629" spans="2:5" x14ac:dyDescent="0.2">
      <c r="B2629" s="25" t="s">
        <v>4247</v>
      </c>
      <c r="C2629" s="25">
        <v>513377</v>
      </c>
      <c r="D2629" s="25" t="s">
        <v>4248</v>
      </c>
      <c r="E2629" s="25" t="s">
        <v>405</v>
      </c>
    </row>
    <row r="2630" spans="2:5" x14ac:dyDescent="0.2">
      <c r="B2630" s="25" t="s">
        <v>4249</v>
      </c>
      <c r="C2630" s="25">
        <v>503772</v>
      </c>
      <c r="D2630" s="25" t="s">
        <v>383</v>
      </c>
      <c r="E2630" s="25" t="s">
        <v>405</v>
      </c>
    </row>
    <row r="2631" spans="2:5" x14ac:dyDescent="0.2">
      <c r="B2631" s="25" t="s">
        <v>4250</v>
      </c>
      <c r="C2631" s="25">
        <v>503015</v>
      </c>
      <c r="D2631" s="25" t="s">
        <v>383</v>
      </c>
      <c r="E2631" s="25" t="s">
        <v>405</v>
      </c>
    </row>
    <row r="2632" spans="2:5" x14ac:dyDescent="0.2">
      <c r="B2632" s="25" t="s">
        <v>4251</v>
      </c>
      <c r="C2632" s="25">
        <v>539762</v>
      </c>
      <c r="D2632" s="25" t="s">
        <v>383</v>
      </c>
      <c r="E2632" s="25" t="s">
        <v>581</v>
      </c>
    </row>
    <row r="2633" spans="2:5" x14ac:dyDescent="0.2">
      <c r="B2633" s="25" t="s">
        <v>4252</v>
      </c>
      <c r="C2633" s="25">
        <v>519287</v>
      </c>
      <c r="D2633" s="25" t="s">
        <v>383</v>
      </c>
      <c r="E2633" s="25" t="s">
        <v>443</v>
      </c>
    </row>
    <row r="2634" spans="2:5" x14ac:dyDescent="0.2">
      <c r="B2634" s="25" t="s">
        <v>4253</v>
      </c>
      <c r="C2634" s="25">
        <v>503015</v>
      </c>
      <c r="D2634" s="25" t="s">
        <v>383</v>
      </c>
      <c r="E2634" s="25" t="s">
        <v>405</v>
      </c>
    </row>
    <row r="2635" spans="2:5" x14ac:dyDescent="0.2">
      <c r="B2635" s="25" t="s">
        <v>4254</v>
      </c>
      <c r="C2635" s="25">
        <v>509760</v>
      </c>
      <c r="D2635" s="25" t="s">
        <v>383</v>
      </c>
      <c r="E2635" s="25" t="s">
        <v>366</v>
      </c>
    </row>
    <row r="2636" spans="2:5" x14ac:dyDescent="0.2">
      <c r="B2636" s="25" t="s">
        <v>4255</v>
      </c>
      <c r="C2636" s="25">
        <v>513303</v>
      </c>
      <c r="D2636" s="25" t="s">
        <v>4256</v>
      </c>
      <c r="E2636" s="25" t="s">
        <v>4257</v>
      </c>
    </row>
    <row r="2637" spans="2:5" x14ac:dyDescent="0.2">
      <c r="B2637" s="25" t="s">
        <v>4258</v>
      </c>
      <c r="C2637" s="25">
        <v>537092</v>
      </c>
      <c r="D2637" s="25" t="s">
        <v>383</v>
      </c>
      <c r="E2637" s="25" t="s">
        <v>366</v>
      </c>
    </row>
    <row r="2638" spans="2:5" x14ac:dyDescent="0.2">
      <c r="B2638" s="25" t="s">
        <v>4259</v>
      </c>
      <c r="C2638" s="25">
        <v>519003</v>
      </c>
      <c r="D2638" s="25" t="s">
        <v>383</v>
      </c>
      <c r="E2638" s="25" t="s">
        <v>581</v>
      </c>
    </row>
    <row r="2639" spans="2:5" x14ac:dyDescent="0.2">
      <c r="B2639" s="25" t="s">
        <v>4260</v>
      </c>
      <c r="C2639" s="25">
        <v>500890</v>
      </c>
      <c r="D2639" s="25" t="s">
        <v>4261</v>
      </c>
      <c r="E2639" s="25" t="s">
        <v>863</v>
      </c>
    </row>
    <row r="2640" spans="2:5" x14ac:dyDescent="0.2">
      <c r="B2640" s="25" t="s">
        <v>4262</v>
      </c>
      <c r="C2640" s="25">
        <v>503776</v>
      </c>
      <c r="D2640" s="25" t="s">
        <v>383</v>
      </c>
      <c r="E2640" s="25" t="s">
        <v>527</v>
      </c>
    </row>
    <row r="2641" spans="2:5" x14ac:dyDescent="0.2">
      <c r="B2641" s="25" t="s">
        <v>4263</v>
      </c>
      <c r="C2641" s="25">
        <v>506261</v>
      </c>
      <c r="D2641" s="25" t="s">
        <v>383</v>
      </c>
      <c r="E2641" s="25" t="s">
        <v>681</v>
      </c>
    </row>
    <row r="2642" spans="2:5" x14ac:dyDescent="0.2">
      <c r="B2642" s="25" t="s">
        <v>4264</v>
      </c>
      <c r="C2642" s="25" t="s">
        <v>383</v>
      </c>
      <c r="D2642" s="25" t="s">
        <v>4265</v>
      </c>
      <c r="E2642" s="25" t="s">
        <v>394</v>
      </c>
    </row>
    <row r="2643" spans="2:5" x14ac:dyDescent="0.2">
      <c r="B2643" s="25" t="s">
        <v>4266</v>
      </c>
      <c r="C2643" s="25">
        <v>531453</v>
      </c>
      <c r="D2643" s="25" t="s">
        <v>4267</v>
      </c>
      <c r="E2643" s="25" t="s">
        <v>398</v>
      </c>
    </row>
    <row r="2644" spans="2:5" x14ac:dyDescent="0.2">
      <c r="B2644" s="25" t="s">
        <v>4268</v>
      </c>
      <c r="C2644" s="25">
        <v>530169</v>
      </c>
      <c r="D2644" s="25" t="s">
        <v>383</v>
      </c>
      <c r="E2644" s="25" t="s">
        <v>377</v>
      </c>
    </row>
    <row r="2645" spans="2:5" x14ac:dyDescent="0.2">
      <c r="B2645" s="25" t="s">
        <v>4269</v>
      </c>
      <c r="C2645" s="25">
        <v>532140</v>
      </c>
      <c r="D2645" s="25" t="s">
        <v>383</v>
      </c>
      <c r="E2645" s="25" t="s">
        <v>398</v>
      </c>
    </row>
    <row r="2646" spans="2:5" x14ac:dyDescent="0.2">
      <c r="B2646" s="25" t="s">
        <v>4270</v>
      </c>
      <c r="C2646" s="25">
        <v>530047</v>
      </c>
      <c r="D2646" s="25" t="s">
        <v>4271</v>
      </c>
      <c r="E2646" s="25" t="s">
        <v>398</v>
      </c>
    </row>
    <row r="2647" spans="2:5" x14ac:dyDescent="0.2">
      <c r="B2647" s="25" t="s">
        <v>4272</v>
      </c>
      <c r="C2647" s="25">
        <v>533286</v>
      </c>
      <c r="D2647" s="25" t="s">
        <v>4273</v>
      </c>
      <c r="E2647" s="25" t="s">
        <v>363</v>
      </c>
    </row>
    <row r="2648" spans="2:5" x14ac:dyDescent="0.2">
      <c r="B2648" s="25" t="s">
        <v>4274</v>
      </c>
      <c r="C2648" s="25" t="s">
        <v>383</v>
      </c>
      <c r="D2648" s="25" t="s">
        <v>4275</v>
      </c>
      <c r="E2648" s="25" t="s">
        <v>394</v>
      </c>
    </row>
    <row r="2649" spans="2:5" x14ac:dyDescent="0.2">
      <c r="B2649" s="25" t="s">
        <v>4276</v>
      </c>
      <c r="C2649" s="25">
        <v>533080</v>
      </c>
      <c r="D2649" s="25" t="s">
        <v>4277</v>
      </c>
      <c r="E2649" s="25" t="s">
        <v>578</v>
      </c>
    </row>
    <row r="2650" spans="2:5" x14ac:dyDescent="0.2">
      <c r="B2650" s="25" t="s">
        <v>4278</v>
      </c>
      <c r="C2650" s="25">
        <v>526263</v>
      </c>
      <c r="D2650" s="25" t="s">
        <v>4279</v>
      </c>
      <c r="E2650" s="25" t="s">
        <v>713</v>
      </c>
    </row>
    <row r="2651" spans="2:5" x14ac:dyDescent="0.2">
      <c r="B2651" s="25" t="s">
        <v>4280</v>
      </c>
      <c r="C2651" s="25">
        <v>511551</v>
      </c>
      <c r="D2651" s="25" t="s">
        <v>383</v>
      </c>
      <c r="E2651" s="25" t="s">
        <v>366</v>
      </c>
    </row>
    <row r="2652" spans="2:5" x14ac:dyDescent="0.2">
      <c r="B2652" s="25" t="s">
        <v>4281</v>
      </c>
      <c r="C2652" s="25">
        <v>535910</v>
      </c>
      <c r="D2652" s="25" t="s">
        <v>383</v>
      </c>
      <c r="E2652" s="25" t="s">
        <v>400</v>
      </c>
    </row>
    <row r="2653" spans="2:5" x14ac:dyDescent="0.2">
      <c r="B2653" s="25" t="s">
        <v>4282</v>
      </c>
      <c r="C2653" s="25">
        <v>532078</v>
      </c>
      <c r="D2653" s="25" t="s">
        <v>383</v>
      </c>
      <c r="E2653" s="25" t="s">
        <v>415</v>
      </c>
    </row>
    <row r="2654" spans="2:5" x14ac:dyDescent="0.2">
      <c r="B2654" s="25" t="s">
        <v>4283</v>
      </c>
      <c r="C2654" s="25">
        <v>513446</v>
      </c>
      <c r="D2654" s="25" t="s">
        <v>4284</v>
      </c>
      <c r="E2654" s="25" t="s">
        <v>415</v>
      </c>
    </row>
    <row r="2655" spans="2:5" x14ac:dyDescent="0.2">
      <c r="B2655" s="25" t="s">
        <v>4285</v>
      </c>
      <c r="C2655" s="25">
        <v>532723</v>
      </c>
      <c r="D2655" s="25" t="s">
        <v>383</v>
      </c>
      <c r="E2655" s="25" t="s">
        <v>469</v>
      </c>
    </row>
    <row r="2656" spans="2:5" x14ac:dyDescent="0.2">
      <c r="B2656" s="25" t="s">
        <v>4286</v>
      </c>
      <c r="C2656" s="25">
        <v>505343</v>
      </c>
      <c r="D2656" s="25" t="s">
        <v>383</v>
      </c>
      <c r="E2656" s="25" t="s">
        <v>804</v>
      </c>
    </row>
    <row r="2657" spans="2:5" x14ac:dyDescent="0.2">
      <c r="B2657" s="25" t="s">
        <v>4287</v>
      </c>
      <c r="C2657" s="25">
        <v>505343</v>
      </c>
      <c r="D2657" s="25" t="s">
        <v>383</v>
      </c>
      <c r="E2657" s="25" t="s">
        <v>804</v>
      </c>
    </row>
    <row r="2658" spans="2:5" x14ac:dyDescent="0.2">
      <c r="B2658" s="25" t="s">
        <v>4288</v>
      </c>
      <c r="C2658" s="25">
        <v>524084</v>
      </c>
      <c r="D2658" s="25" t="s">
        <v>4289</v>
      </c>
      <c r="E2658" s="25" t="s">
        <v>527</v>
      </c>
    </row>
    <row r="2659" spans="2:5" x14ac:dyDescent="0.2">
      <c r="B2659" s="25" t="s">
        <v>4290</v>
      </c>
      <c r="C2659" s="25">
        <v>524084</v>
      </c>
      <c r="D2659" s="25" t="s">
        <v>4289</v>
      </c>
      <c r="E2659" s="25" t="s">
        <v>527</v>
      </c>
    </row>
    <row r="2660" spans="2:5" x14ac:dyDescent="0.2">
      <c r="B2660" s="25" t="s">
        <v>4291</v>
      </c>
      <c r="C2660" s="25">
        <v>538836</v>
      </c>
      <c r="D2660" s="25" t="s">
        <v>4292</v>
      </c>
      <c r="E2660" s="25" t="s">
        <v>497</v>
      </c>
    </row>
    <row r="2661" spans="2:5" x14ac:dyDescent="0.2">
      <c r="B2661" s="25" t="s">
        <v>4293</v>
      </c>
      <c r="C2661" s="25">
        <v>530167</v>
      </c>
      <c r="D2661" s="25" t="s">
        <v>383</v>
      </c>
      <c r="E2661" s="25" t="s">
        <v>400</v>
      </c>
    </row>
    <row r="2662" spans="2:5" x14ac:dyDescent="0.2">
      <c r="B2662" s="25" t="s">
        <v>4294</v>
      </c>
      <c r="C2662" s="25">
        <v>539199</v>
      </c>
      <c r="D2662" s="25" t="s">
        <v>383</v>
      </c>
      <c r="E2662" s="25" t="s">
        <v>366</v>
      </c>
    </row>
    <row r="2663" spans="2:5" x14ac:dyDescent="0.2">
      <c r="B2663" s="25" t="s">
        <v>4295</v>
      </c>
      <c r="C2663" s="25">
        <v>532621</v>
      </c>
      <c r="D2663" s="25" t="s">
        <v>4296</v>
      </c>
      <c r="E2663" s="25" t="s">
        <v>398</v>
      </c>
    </row>
    <row r="2664" spans="2:5" x14ac:dyDescent="0.2">
      <c r="B2664" s="25" t="s">
        <v>4297</v>
      </c>
      <c r="C2664" s="25">
        <v>511549</v>
      </c>
      <c r="D2664" s="25" t="s">
        <v>383</v>
      </c>
      <c r="E2664" s="25" t="s">
        <v>400</v>
      </c>
    </row>
    <row r="2665" spans="2:5" x14ac:dyDescent="0.2">
      <c r="B2665" s="25" t="s">
        <v>4298</v>
      </c>
      <c r="C2665" s="25">
        <v>500288</v>
      </c>
      <c r="D2665" s="25" t="s">
        <v>4299</v>
      </c>
      <c r="E2665" s="25" t="s">
        <v>421</v>
      </c>
    </row>
    <row r="2666" spans="2:5" x14ac:dyDescent="0.2">
      <c r="B2666" s="25" t="s">
        <v>4300</v>
      </c>
      <c r="C2666" s="25">
        <v>526237</v>
      </c>
      <c r="D2666" s="25" t="s">
        <v>383</v>
      </c>
      <c r="E2666" s="25" t="s">
        <v>400</v>
      </c>
    </row>
    <row r="2667" spans="2:5" x14ac:dyDescent="0.2">
      <c r="B2667" s="25" t="s">
        <v>4301</v>
      </c>
      <c r="C2667" s="25">
        <v>523160</v>
      </c>
      <c r="D2667" s="25" t="s">
        <v>383</v>
      </c>
      <c r="E2667" s="25" t="s">
        <v>568</v>
      </c>
    </row>
    <row r="2668" spans="2:5" x14ac:dyDescent="0.2">
      <c r="B2668" s="25" t="s">
        <v>4302</v>
      </c>
      <c r="C2668" s="25">
        <v>523160</v>
      </c>
      <c r="D2668" s="25" t="s">
        <v>383</v>
      </c>
      <c r="E2668" s="25" t="s">
        <v>568</v>
      </c>
    </row>
    <row r="2669" spans="2:5" x14ac:dyDescent="0.2">
      <c r="B2669" s="25" t="s">
        <v>4303</v>
      </c>
      <c r="C2669" s="25">
        <v>513305</v>
      </c>
      <c r="D2669" s="25" t="s">
        <v>4304</v>
      </c>
      <c r="E2669" s="25" t="s">
        <v>804</v>
      </c>
    </row>
    <row r="2670" spans="2:5" x14ac:dyDescent="0.2">
      <c r="B2670" s="25" t="s">
        <v>4305</v>
      </c>
      <c r="C2670" s="25">
        <v>532407</v>
      </c>
      <c r="D2670" s="25" t="s">
        <v>383</v>
      </c>
      <c r="E2670" s="25" t="s">
        <v>476</v>
      </c>
    </row>
    <row r="2671" spans="2:5" x14ac:dyDescent="0.2">
      <c r="B2671" s="25" t="s">
        <v>4306</v>
      </c>
      <c r="C2671" s="25" t="s">
        <v>383</v>
      </c>
      <c r="D2671" s="25" t="s">
        <v>4307</v>
      </c>
      <c r="E2671" s="25" t="s">
        <v>474</v>
      </c>
    </row>
    <row r="2672" spans="2:5" x14ac:dyDescent="0.2">
      <c r="B2672" s="25" t="s">
        <v>4308</v>
      </c>
      <c r="C2672" s="25">
        <v>517334</v>
      </c>
      <c r="D2672" s="25" t="s">
        <v>4309</v>
      </c>
      <c r="E2672" s="25" t="s">
        <v>738</v>
      </c>
    </row>
    <row r="2673" spans="2:5" x14ac:dyDescent="0.2">
      <c r="B2673" s="25" t="s">
        <v>4310</v>
      </c>
      <c r="C2673" s="25">
        <v>532892</v>
      </c>
      <c r="D2673" s="25" t="s">
        <v>4311</v>
      </c>
      <c r="E2673" s="25" t="s">
        <v>400</v>
      </c>
    </row>
    <row r="2674" spans="2:5" x14ac:dyDescent="0.2">
      <c r="B2674" s="25" t="s">
        <v>4312</v>
      </c>
      <c r="C2674" s="25">
        <v>590115</v>
      </c>
      <c r="D2674" s="25" t="s">
        <v>4313</v>
      </c>
      <c r="E2674" s="25" t="s">
        <v>366</v>
      </c>
    </row>
    <row r="2675" spans="2:5" x14ac:dyDescent="0.2">
      <c r="B2675" s="25" t="s">
        <v>4314</v>
      </c>
      <c r="C2675" s="25">
        <v>533385</v>
      </c>
      <c r="D2675" s="25" t="s">
        <v>4315</v>
      </c>
      <c r="E2675" s="25" t="s">
        <v>366</v>
      </c>
    </row>
    <row r="2676" spans="2:5" x14ac:dyDescent="0.2">
      <c r="B2676" s="25" t="s">
        <v>4316</v>
      </c>
      <c r="C2676" s="25">
        <v>507522</v>
      </c>
      <c r="D2676" s="25" t="s">
        <v>383</v>
      </c>
      <c r="E2676" s="25" t="s">
        <v>1015</v>
      </c>
    </row>
    <row r="2677" spans="2:5" x14ac:dyDescent="0.2">
      <c r="B2677" s="25" t="s">
        <v>4317</v>
      </c>
      <c r="C2677" s="25">
        <v>526299</v>
      </c>
      <c r="D2677" s="25" t="s">
        <v>4318</v>
      </c>
      <c r="E2677" s="25" t="s">
        <v>369</v>
      </c>
    </row>
    <row r="2678" spans="2:5" x14ac:dyDescent="0.2">
      <c r="B2678" s="25" t="s">
        <v>4319</v>
      </c>
      <c r="C2678" s="25">
        <v>500450</v>
      </c>
      <c r="D2678" s="25" t="s">
        <v>383</v>
      </c>
      <c r="E2678" s="25" t="s">
        <v>366</v>
      </c>
    </row>
    <row r="2679" spans="2:5" x14ac:dyDescent="0.2">
      <c r="B2679" s="25" t="s">
        <v>4320</v>
      </c>
      <c r="C2679" s="25">
        <v>526143</v>
      </c>
      <c r="D2679" s="25" t="s">
        <v>383</v>
      </c>
      <c r="E2679" s="25" t="s">
        <v>578</v>
      </c>
    </row>
    <row r="2680" spans="2:5" x14ac:dyDescent="0.2">
      <c r="B2680" s="25" t="s">
        <v>4321</v>
      </c>
      <c r="C2680" s="25">
        <v>532440</v>
      </c>
      <c r="D2680" s="25" t="s">
        <v>4322</v>
      </c>
      <c r="E2680" s="25" t="s">
        <v>2375</v>
      </c>
    </row>
    <row r="2681" spans="2:5" x14ac:dyDescent="0.2">
      <c r="B2681" s="25" t="s">
        <v>4323</v>
      </c>
      <c r="C2681" s="25">
        <v>540809</v>
      </c>
      <c r="D2681" s="25" t="s">
        <v>383</v>
      </c>
      <c r="E2681" s="25" t="s">
        <v>405</v>
      </c>
    </row>
    <row r="2682" spans="2:5" x14ac:dyDescent="0.2">
      <c r="B2682" s="25" t="s">
        <v>4324</v>
      </c>
      <c r="C2682" s="25">
        <v>500290</v>
      </c>
      <c r="D2682" s="25" t="s">
        <v>4325</v>
      </c>
      <c r="E2682" s="25" t="s">
        <v>863</v>
      </c>
    </row>
    <row r="2683" spans="2:5" x14ac:dyDescent="0.2">
      <c r="B2683" s="25" t="s">
        <v>4326</v>
      </c>
      <c r="C2683" s="25">
        <v>532376</v>
      </c>
      <c r="D2683" s="25" t="s">
        <v>4327</v>
      </c>
      <c r="E2683" s="25" t="s">
        <v>529</v>
      </c>
    </row>
    <row r="2684" spans="2:5" x14ac:dyDescent="0.2">
      <c r="B2684" s="25" t="s">
        <v>4328</v>
      </c>
      <c r="C2684" s="25">
        <v>512065</v>
      </c>
      <c r="D2684" s="25" t="s">
        <v>383</v>
      </c>
      <c r="E2684" s="25" t="s">
        <v>400</v>
      </c>
    </row>
    <row r="2685" spans="2:5" x14ac:dyDescent="0.2">
      <c r="B2685" s="25" t="s">
        <v>4329</v>
      </c>
      <c r="C2685" s="25">
        <v>532650</v>
      </c>
      <c r="D2685" s="25" t="s">
        <v>4330</v>
      </c>
      <c r="E2685" s="25" t="s">
        <v>706</v>
      </c>
    </row>
    <row r="2686" spans="2:5" x14ac:dyDescent="0.2">
      <c r="B2686" s="25" t="s">
        <v>4331</v>
      </c>
      <c r="C2686" s="25">
        <v>508922</v>
      </c>
      <c r="D2686" s="25" t="s">
        <v>383</v>
      </c>
      <c r="E2686" s="25" t="s">
        <v>1429</v>
      </c>
    </row>
    <row r="2687" spans="2:5" x14ac:dyDescent="0.2">
      <c r="B2687" s="25" t="s">
        <v>4332</v>
      </c>
      <c r="C2687" s="25">
        <v>508922</v>
      </c>
      <c r="D2687" s="25" t="s">
        <v>383</v>
      </c>
      <c r="E2687" s="25" t="s">
        <v>1429</v>
      </c>
    </row>
    <row r="2688" spans="2:5" x14ac:dyDescent="0.2">
      <c r="B2688" s="25" t="s">
        <v>4333</v>
      </c>
      <c r="C2688" s="25" t="s">
        <v>383</v>
      </c>
      <c r="D2688" s="25" t="s">
        <v>4334</v>
      </c>
      <c r="E2688" s="25" t="s">
        <v>1429</v>
      </c>
    </row>
    <row r="2689" spans="2:5" x14ac:dyDescent="0.2">
      <c r="B2689" s="25" t="s">
        <v>4335</v>
      </c>
      <c r="C2689" s="25">
        <v>542597</v>
      </c>
      <c r="D2689" s="25" t="s">
        <v>4336</v>
      </c>
      <c r="E2689" s="25" t="s">
        <v>749</v>
      </c>
    </row>
    <row r="2690" spans="2:5" x14ac:dyDescent="0.2">
      <c r="B2690" s="25" t="s">
        <v>4337</v>
      </c>
      <c r="C2690" s="25">
        <v>534312</v>
      </c>
      <c r="D2690" s="25" t="s">
        <v>4338</v>
      </c>
      <c r="E2690" s="25" t="s">
        <v>488</v>
      </c>
    </row>
    <row r="2691" spans="2:5" x14ac:dyDescent="0.2">
      <c r="B2691" s="25" t="s">
        <v>4339</v>
      </c>
      <c r="C2691" s="25">
        <v>531919</v>
      </c>
      <c r="D2691" s="25" t="s">
        <v>383</v>
      </c>
      <c r="E2691" s="25" t="s">
        <v>403</v>
      </c>
    </row>
    <row r="2692" spans="2:5" x14ac:dyDescent="0.2">
      <c r="B2692" s="25" t="s">
        <v>4340</v>
      </c>
      <c r="C2692" s="25">
        <v>539819</v>
      </c>
      <c r="D2692" s="25" t="s">
        <v>383</v>
      </c>
      <c r="E2692" s="25" t="s">
        <v>366</v>
      </c>
    </row>
    <row r="2693" spans="2:5" x14ac:dyDescent="0.2">
      <c r="B2693" s="25" t="s">
        <v>4341</v>
      </c>
      <c r="C2693" s="25">
        <v>538743</v>
      </c>
      <c r="D2693" s="25" t="s">
        <v>383</v>
      </c>
      <c r="E2693" s="25" t="s">
        <v>369</v>
      </c>
    </row>
    <row r="2694" spans="2:5" x14ac:dyDescent="0.2">
      <c r="B2694" s="25" t="s">
        <v>4342</v>
      </c>
      <c r="C2694" s="25">
        <v>532097</v>
      </c>
      <c r="D2694" s="25" t="s">
        <v>4343</v>
      </c>
      <c r="E2694" s="25" t="s">
        <v>781</v>
      </c>
    </row>
    <row r="2695" spans="2:5" x14ac:dyDescent="0.2">
      <c r="B2695" s="25" t="s">
        <v>4344</v>
      </c>
      <c r="C2695" s="25">
        <v>500460</v>
      </c>
      <c r="D2695" s="25" t="s">
        <v>4345</v>
      </c>
      <c r="E2695" s="25" t="s">
        <v>415</v>
      </c>
    </row>
    <row r="2696" spans="2:5" x14ac:dyDescent="0.2">
      <c r="B2696" s="25" t="s">
        <v>4346</v>
      </c>
      <c r="C2696" s="25">
        <v>523832</v>
      </c>
      <c r="D2696" s="25" t="s">
        <v>4347</v>
      </c>
      <c r="E2696" s="25" t="s">
        <v>501</v>
      </c>
    </row>
    <row r="2697" spans="2:5" x14ac:dyDescent="0.2">
      <c r="B2697" s="25" t="s">
        <v>4348</v>
      </c>
      <c r="C2697" s="25">
        <v>530341</v>
      </c>
      <c r="D2697" s="25" t="s">
        <v>383</v>
      </c>
      <c r="E2697" s="25" t="s">
        <v>366</v>
      </c>
    </row>
    <row r="2698" spans="2:5" x14ac:dyDescent="0.2">
      <c r="B2698" s="25" t="s">
        <v>4349</v>
      </c>
      <c r="C2698" s="25">
        <v>535204</v>
      </c>
      <c r="D2698" s="25" t="s">
        <v>383</v>
      </c>
      <c r="E2698" s="25" t="s">
        <v>405</v>
      </c>
    </row>
    <row r="2699" spans="2:5" x14ac:dyDescent="0.2">
      <c r="B2699" s="25" t="s">
        <v>4350</v>
      </c>
      <c r="C2699" s="25">
        <v>532357</v>
      </c>
      <c r="D2699" s="25" t="s">
        <v>4351</v>
      </c>
      <c r="E2699" s="25" t="s">
        <v>386</v>
      </c>
    </row>
    <row r="2700" spans="2:5" x14ac:dyDescent="0.2">
      <c r="B2700" s="25" t="s">
        <v>4352</v>
      </c>
      <c r="C2700" s="25">
        <v>501477</v>
      </c>
      <c r="D2700" s="25" t="s">
        <v>383</v>
      </c>
      <c r="E2700" s="25" t="s">
        <v>405</v>
      </c>
    </row>
    <row r="2701" spans="2:5" x14ac:dyDescent="0.2">
      <c r="B2701" s="25" t="s">
        <v>4353</v>
      </c>
      <c r="C2701" s="25">
        <v>501477</v>
      </c>
      <c r="D2701" s="25" t="s">
        <v>383</v>
      </c>
      <c r="E2701" s="25" t="s">
        <v>405</v>
      </c>
    </row>
    <row r="2702" spans="2:5" x14ac:dyDescent="0.2">
      <c r="B2702" s="25" t="s">
        <v>4354</v>
      </c>
      <c r="C2702" s="25">
        <v>534091</v>
      </c>
      <c r="D2702" s="25" t="s">
        <v>4355</v>
      </c>
      <c r="E2702" s="25" t="s">
        <v>403</v>
      </c>
    </row>
    <row r="2703" spans="2:5" x14ac:dyDescent="0.2">
      <c r="B2703" s="25" t="s">
        <v>4356</v>
      </c>
      <c r="C2703" s="25">
        <v>534091</v>
      </c>
      <c r="D2703" s="25" t="s">
        <v>4355</v>
      </c>
      <c r="E2703" s="25" t="s">
        <v>403</v>
      </c>
    </row>
    <row r="2704" spans="2:5" x14ac:dyDescent="0.2">
      <c r="B2704" s="25" t="s">
        <v>4357</v>
      </c>
      <c r="C2704" s="25">
        <v>526169</v>
      </c>
      <c r="D2704" s="25" t="s">
        <v>383</v>
      </c>
      <c r="E2704" s="25" t="s">
        <v>863</v>
      </c>
    </row>
    <row r="2705" spans="2:5" x14ac:dyDescent="0.2">
      <c r="B2705" s="25" t="s">
        <v>4358</v>
      </c>
      <c r="C2705" s="25">
        <v>526169</v>
      </c>
      <c r="D2705" s="25" t="s">
        <v>383</v>
      </c>
      <c r="E2705" s="25" t="s">
        <v>863</v>
      </c>
    </row>
    <row r="2706" spans="2:5" x14ac:dyDescent="0.2">
      <c r="B2706" s="25" t="s">
        <v>4359</v>
      </c>
      <c r="C2706" s="25">
        <v>505594</v>
      </c>
      <c r="D2706" s="25" t="s">
        <v>383</v>
      </c>
      <c r="E2706" s="25" t="s">
        <v>804</v>
      </c>
    </row>
    <row r="2707" spans="2:5" x14ac:dyDescent="0.2">
      <c r="B2707" s="25" t="s">
        <v>4360</v>
      </c>
      <c r="C2707" s="25">
        <v>504356</v>
      </c>
      <c r="D2707" s="25" t="s">
        <v>383</v>
      </c>
      <c r="E2707" s="25" t="s">
        <v>804</v>
      </c>
    </row>
    <row r="2708" spans="2:5" x14ac:dyDescent="0.2">
      <c r="B2708" s="25" t="s">
        <v>4361</v>
      </c>
      <c r="C2708" s="25">
        <v>520059</v>
      </c>
      <c r="D2708" s="25" t="s">
        <v>4362</v>
      </c>
      <c r="E2708" s="25" t="s">
        <v>738</v>
      </c>
    </row>
    <row r="2709" spans="2:5" x14ac:dyDescent="0.2">
      <c r="B2709" s="25" t="s">
        <v>4363</v>
      </c>
      <c r="C2709" s="25">
        <v>520043</v>
      </c>
      <c r="D2709" s="25" t="s">
        <v>4364</v>
      </c>
      <c r="E2709" s="25" t="s">
        <v>738</v>
      </c>
    </row>
    <row r="2710" spans="2:5" x14ac:dyDescent="0.2">
      <c r="B2710" s="25" t="s">
        <v>4365</v>
      </c>
      <c r="C2710" s="25">
        <v>511200</v>
      </c>
      <c r="D2710" s="25" t="s">
        <v>383</v>
      </c>
      <c r="E2710" s="25" t="s">
        <v>804</v>
      </c>
    </row>
    <row r="2711" spans="2:5" x14ac:dyDescent="0.2">
      <c r="B2711" s="25" t="s">
        <v>4366</v>
      </c>
      <c r="C2711" s="25">
        <v>511401</v>
      </c>
      <c r="D2711" s="25" t="s">
        <v>4367</v>
      </c>
      <c r="E2711" s="25" t="s">
        <v>366</v>
      </c>
    </row>
    <row r="2712" spans="2:5" x14ac:dyDescent="0.2">
      <c r="B2712" s="25" t="s">
        <v>4368</v>
      </c>
      <c r="C2712" s="25">
        <v>531821</v>
      </c>
      <c r="D2712" s="25" t="s">
        <v>383</v>
      </c>
      <c r="E2712" s="25" t="s">
        <v>366</v>
      </c>
    </row>
    <row r="2713" spans="2:5" x14ac:dyDescent="0.2">
      <c r="B2713" s="25" t="s">
        <v>4369</v>
      </c>
      <c r="C2713" s="25">
        <v>515037</v>
      </c>
      <c r="D2713" s="25" t="s">
        <v>4370</v>
      </c>
      <c r="E2713" s="25" t="s">
        <v>660</v>
      </c>
    </row>
    <row r="2714" spans="2:5" x14ac:dyDescent="0.2">
      <c r="B2714" s="25" t="s">
        <v>4371</v>
      </c>
      <c r="C2714" s="25">
        <v>540366</v>
      </c>
      <c r="D2714" s="25" t="s">
        <v>4372</v>
      </c>
      <c r="E2714" s="25" t="s">
        <v>1122</v>
      </c>
    </row>
    <row r="2715" spans="2:5" x14ac:dyDescent="0.2">
      <c r="B2715" s="25" t="s">
        <v>4373</v>
      </c>
      <c r="C2715" s="25">
        <v>511766</v>
      </c>
      <c r="D2715" s="25" t="s">
        <v>4374</v>
      </c>
      <c r="E2715" s="25" t="s">
        <v>400</v>
      </c>
    </row>
    <row r="2716" spans="2:5" x14ac:dyDescent="0.2">
      <c r="B2716" s="25" t="s">
        <v>4375</v>
      </c>
      <c r="C2716" s="25">
        <v>533398</v>
      </c>
      <c r="D2716" s="25" t="s">
        <v>4376</v>
      </c>
      <c r="E2716" s="25" t="s">
        <v>400</v>
      </c>
    </row>
    <row r="2717" spans="2:5" x14ac:dyDescent="0.2">
      <c r="B2717" s="25" t="s">
        <v>4377</v>
      </c>
      <c r="C2717" s="25">
        <v>532991</v>
      </c>
      <c r="D2717" s="25" t="s">
        <v>4378</v>
      </c>
      <c r="E2717" s="25" t="s">
        <v>469</v>
      </c>
    </row>
    <row r="2718" spans="2:5" x14ac:dyDescent="0.2">
      <c r="B2718" s="25" t="s">
        <v>4379</v>
      </c>
      <c r="C2718" s="25">
        <v>538862</v>
      </c>
      <c r="D2718" s="25" t="s">
        <v>383</v>
      </c>
      <c r="E2718" s="25" t="s">
        <v>366</v>
      </c>
    </row>
    <row r="2719" spans="2:5" x14ac:dyDescent="0.2">
      <c r="B2719" s="25" t="s">
        <v>4380</v>
      </c>
      <c r="C2719" s="25">
        <v>506734</v>
      </c>
      <c r="D2719" s="25" t="s">
        <v>383</v>
      </c>
      <c r="E2719" s="25" t="s">
        <v>431</v>
      </c>
    </row>
    <row r="2720" spans="2:5" x14ac:dyDescent="0.2">
      <c r="B2720" s="25" t="s">
        <v>4381</v>
      </c>
      <c r="C2720" s="25">
        <v>535205</v>
      </c>
      <c r="D2720" s="25" t="s">
        <v>383</v>
      </c>
      <c r="E2720" s="25" t="s">
        <v>405</v>
      </c>
    </row>
    <row r="2721" spans="2:5" x14ac:dyDescent="0.2">
      <c r="B2721" s="25" t="s">
        <v>4382</v>
      </c>
      <c r="C2721" s="25" t="s">
        <v>383</v>
      </c>
      <c r="D2721" s="25" t="s">
        <v>4383</v>
      </c>
      <c r="E2721" s="25" t="s">
        <v>474</v>
      </c>
    </row>
    <row r="2722" spans="2:5" x14ac:dyDescent="0.2">
      <c r="B2722" s="25" t="s">
        <v>4384</v>
      </c>
      <c r="C2722" s="25">
        <v>512024</v>
      </c>
      <c r="D2722" s="25" t="s">
        <v>383</v>
      </c>
      <c r="E2722" s="25" t="s">
        <v>457</v>
      </c>
    </row>
    <row r="2723" spans="2:5" x14ac:dyDescent="0.2">
      <c r="B2723" s="25" t="s">
        <v>4385</v>
      </c>
      <c r="C2723" s="25">
        <v>530897</v>
      </c>
      <c r="D2723" s="25" t="s">
        <v>383</v>
      </c>
      <c r="E2723" s="25" t="s">
        <v>572</v>
      </c>
    </row>
    <row r="2724" spans="2:5" x14ac:dyDescent="0.2">
      <c r="B2724" s="25" t="s">
        <v>4386</v>
      </c>
      <c r="C2724" s="25">
        <v>516082</v>
      </c>
      <c r="D2724" s="25" t="s">
        <v>4387</v>
      </c>
      <c r="E2724" s="25" t="s">
        <v>377</v>
      </c>
    </row>
    <row r="2725" spans="2:5" x14ac:dyDescent="0.2">
      <c r="B2725" s="25" t="s">
        <v>4388</v>
      </c>
      <c r="C2725" s="25">
        <v>532623</v>
      </c>
      <c r="D2725" s="25" t="s">
        <v>383</v>
      </c>
      <c r="E2725" s="25" t="s">
        <v>405</v>
      </c>
    </row>
    <row r="2726" spans="2:5" x14ac:dyDescent="0.2">
      <c r="B2726" s="25" t="s">
        <v>4389</v>
      </c>
      <c r="C2726" s="25">
        <v>512279</v>
      </c>
      <c r="D2726" s="25" t="s">
        <v>383</v>
      </c>
      <c r="E2726" s="25" t="s">
        <v>804</v>
      </c>
    </row>
    <row r="2727" spans="2:5" x14ac:dyDescent="0.2">
      <c r="B2727" s="25" t="s">
        <v>4390</v>
      </c>
      <c r="C2727" s="25">
        <v>524709</v>
      </c>
      <c r="D2727" s="25" t="s">
        <v>4391</v>
      </c>
      <c r="E2727" s="25" t="s">
        <v>527</v>
      </c>
    </row>
    <row r="2728" spans="2:5" x14ac:dyDescent="0.2">
      <c r="B2728" s="25" t="s">
        <v>4392</v>
      </c>
      <c r="C2728" s="25" t="s">
        <v>383</v>
      </c>
      <c r="D2728" s="25" t="s">
        <v>4393</v>
      </c>
      <c r="E2728" s="25" t="s">
        <v>474</v>
      </c>
    </row>
    <row r="2729" spans="2:5" x14ac:dyDescent="0.2">
      <c r="B2729" s="25" t="s">
        <v>4394</v>
      </c>
      <c r="C2729" s="25">
        <v>531832</v>
      </c>
      <c r="D2729" s="25" t="s">
        <v>383</v>
      </c>
      <c r="E2729" s="25" t="s">
        <v>581</v>
      </c>
    </row>
    <row r="2730" spans="2:5" x14ac:dyDescent="0.2">
      <c r="B2730" s="25" t="s">
        <v>4395</v>
      </c>
      <c r="C2730" s="25">
        <v>539917</v>
      </c>
      <c r="D2730" s="25" t="s">
        <v>4396</v>
      </c>
      <c r="E2730" s="25" t="s">
        <v>891</v>
      </c>
    </row>
    <row r="2731" spans="2:5" x14ac:dyDescent="0.2">
      <c r="B2731" s="25" t="s">
        <v>4397</v>
      </c>
      <c r="C2731" s="25">
        <v>534184</v>
      </c>
      <c r="D2731" s="25" t="s">
        <v>4398</v>
      </c>
      <c r="E2731" s="25" t="s">
        <v>446</v>
      </c>
    </row>
    <row r="2732" spans="2:5" x14ac:dyDescent="0.2">
      <c r="B2732" s="25" t="s">
        <v>4399</v>
      </c>
      <c r="C2732" s="25">
        <v>532362</v>
      </c>
      <c r="D2732" s="25" t="s">
        <v>383</v>
      </c>
      <c r="E2732" s="25" t="s">
        <v>415</v>
      </c>
    </row>
    <row r="2733" spans="2:5" x14ac:dyDescent="0.2">
      <c r="B2733" s="25" t="s">
        <v>4400</v>
      </c>
      <c r="C2733" s="25">
        <v>532895</v>
      </c>
      <c r="D2733" s="25" t="s">
        <v>4401</v>
      </c>
      <c r="E2733" s="25" t="s">
        <v>403</v>
      </c>
    </row>
    <row r="2734" spans="2:5" x14ac:dyDescent="0.2">
      <c r="B2734" s="25" t="s">
        <v>4402</v>
      </c>
      <c r="C2734" s="25">
        <v>521109</v>
      </c>
      <c r="D2734" s="25" t="s">
        <v>4403</v>
      </c>
      <c r="E2734" s="25" t="s">
        <v>398</v>
      </c>
    </row>
    <row r="2735" spans="2:5" x14ac:dyDescent="0.2">
      <c r="B2735" s="25" t="s">
        <v>4404</v>
      </c>
      <c r="C2735" s="25">
        <v>532952</v>
      </c>
      <c r="D2735" s="25" t="s">
        <v>4405</v>
      </c>
      <c r="E2735" s="25" t="s">
        <v>403</v>
      </c>
    </row>
    <row r="2736" spans="2:5" x14ac:dyDescent="0.2">
      <c r="B2736" s="25" t="s">
        <v>4406</v>
      </c>
      <c r="C2736" s="25">
        <v>519136</v>
      </c>
      <c r="D2736" s="25" t="s">
        <v>4407</v>
      </c>
      <c r="E2736" s="25" t="s">
        <v>398</v>
      </c>
    </row>
    <row r="2737" spans="2:5" x14ac:dyDescent="0.2">
      <c r="B2737" s="25" t="s">
        <v>4408</v>
      </c>
      <c r="C2737" s="25">
        <v>523391</v>
      </c>
      <c r="D2737" s="25" t="s">
        <v>4409</v>
      </c>
      <c r="E2737" s="25" t="s">
        <v>398</v>
      </c>
    </row>
    <row r="2738" spans="2:5" x14ac:dyDescent="0.2">
      <c r="B2738" s="25" t="s">
        <v>4410</v>
      </c>
      <c r="C2738" s="25">
        <v>500296</v>
      </c>
      <c r="D2738" s="25" t="s">
        <v>4411</v>
      </c>
      <c r="E2738" s="25" t="s">
        <v>398</v>
      </c>
    </row>
    <row r="2739" spans="2:5" x14ac:dyDescent="0.2">
      <c r="B2739" s="25" t="s">
        <v>4412</v>
      </c>
      <c r="C2739" s="25">
        <v>541418</v>
      </c>
      <c r="D2739" s="25" t="s">
        <v>383</v>
      </c>
      <c r="E2739" s="25" t="s">
        <v>443</v>
      </c>
    </row>
    <row r="2740" spans="2:5" x14ac:dyDescent="0.2">
      <c r="B2740" s="25" t="s">
        <v>4413</v>
      </c>
      <c r="C2740" s="25">
        <v>531212</v>
      </c>
      <c r="D2740" s="25" t="s">
        <v>383</v>
      </c>
      <c r="E2740" s="25" t="s">
        <v>400</v>
      </c>
    </row>
    <row r="2741" spans="2:5" x14ac:dyDescent="0.2">
      <c r="B2741" s="25" t="s">
        <v>4414</v>
      </c>
      <c r="C2741" s="25">
        <v>532256</v>
      </c>
      <c r="D2741" s="25" t="s">
        <v>4415</v>
      </c>
      <c r="E2741" s="25" t="s">
        <v>400</v>
      </c>
    </row>
    <row r="2742" spans="2:5" x14ac:dyDescent="0.2">
      <c r="B2742" s="25" t="s">
        <v>4416</v>
      </c>
      <c r="C2742" s="25">
        <v>538395</v>
      </c>
      <c r="D2742" s="25" t="s">
        <v>383</v>
      </c>
      <c r="E2742" s="25" t="s">
        <v>366</v>
      </c>
    </row>
    <row r="2743" spans="2:5" x14ac:dyDescent="0.2">
      <c r="B2743" s="25" t="s">
        <v>4417</v>
      </c>
      <c r="C2743" s="25">
        <v>532641</v>
      </c>
      <c r="D2743" s="25" t="s">
        <v>4418</v>
      </c>
      <c r="E2743" s="25" t="s">
        <v>398</v>
      </c>
    </row>
    <row r="2744" spans="2:5" x14ac:dyDescent="0.2">
      <c r="B2744" s="25" t="s">
        <v>4419</v>
      </c>
      <c r="C2744" s="25" t="s">
        <v>383</v>
      </c>
      <c r="D2744" s="25" t="s">
        <v>4420</v>
      </c>
      <c r="E2744" s="25" t="s">
        <v>394</v>
      </c>
    </row>
    <row r="2745" spans="2:5" x14ac:dyDescent="0.2">
      <c r="B2745" s="25" t="s">
        <v>4421</v>
      </c>
      <c r="C2745" s="25">
        <v>539551</v>
      </c>
      <c r="D2745" s="25" t="s">
        <v>4422</v>
      </c>
      <c r="E2745" s="25" t="s">
        <v>853</v>
      </c>
    </row>
    <row r="2746" spans="2:5" x14ac:dyDescent="0.2">
      <c r="B2746" s="25" t="s">
        <v>4423</v>
      </c>
      <c r="C2746" s="25">
        <v>540080</v>
      </c>
      <c r="D2746" s="25" t="s">
        <v>383</v>
      </c>
      <c r="E2746" s="25" t="s">
        <v>415</v>
      </c>
    </row>
    <row r="2747" spans="2:5" x14ac:dyDescent="0.2">
      <c r="B2747" s="25" t="s">
        <v>4424</v>
      </c>
      <c r="C2747" s="25">
        <v>519455</v>
      </c>
      <c r="D2747" s="25" t="s">
        <v>383</v>
      </c>
      <c r="E2747" s="25" t="s">
        <v>497</v>
      </c>
    </row>
    <row r="2748" spans="2:5" x14ac:dyDescent="0.2">
      <c r="B2748" s="25" t="s">
        <v>4425</v>
      </c>
      <c r="C2748" s="25">
        <v>540204</v>
      </c>
      <c r="D2748" s="25" t="s">
        <v>4426</v>
      </c>
      <c r="E2748" s="25" t="s">
        <v>467</v>
      </c>
    </row>
    <row r="2749" spans="2:5" x14ac:dyDescent="0.2">
      <c r="B2749" s="25" t="s">
        <v>4427</v>
      </c>
      <c r="C2749" s="25">
        <v>531416</v>
      </c>
      <c r="D2749" s="25" t="s">
        <v>383</v>
      </c>
      <c r="E2749" s="25" t="s">
        <v>469</v>
      </c>
    </row>
    <row r="2750" spans="2:5" x14ac:dyDescent="0.2">
      <c r="B2750" s="25" t="s">
        <v>4428</v>
      </c>
      <c r="C2750" s="25" t="s">
        <v>383</v>
      </c>
      <c r="D2750" s="25" t="s">
        <v>4429</v>
      </c>
      <c r="E2750" s="25" t="s">
        <v>394</v>
      </c>
    </row>
    <row r="2751" spans="2:5" x14ac:dyDescent="0.2">
      <c r="B2751" s="25" t="s">
        <v>4430</v>
      </c>
      <c r="C2751" s="25">
        <v>526739</v>
      </c>
      <c r="D2751" s="25" t="s">
        <v>383</v>
      </c>
      <c r="E2751" s="25" t="s">
        <v>543</v>
      </c>
    </row>
    <row r="2752" spans="2:5" x14ac:dyDescent="0.2">
      <c r="B2752" s="25" t="s">
        <v>4431</v>
      </c>
      <c r="C2752" s="25">
        <v>517431</v>
      </c>
      <c r="D2752" s="25" t="s">
        <v>4432</v>
      </c>
      <c r="E2752" s="25" t="s">
        <v>503</v>
      </c>
    </row>
    <row r="2753" spans="2:5" x14ac:dyDescent="0.2">
      <c r="B2753" s="25" t="s">
        <v>4433</v>
      </c>
      <c r="C2753" s="25">
        <v>539595</v>
      </c>
      <c r="D2753" s="25" t="s">
        <v>383</v>
      </c>
      <c r="E2753" s="25" t="s">
        <v>366</v>
      </c>
    </row>
    <row r="2754" spans="2:5" x14ac:dyDescent="0.2">
      <c r="B2754" s="25" t="s">
        <v>4434</v>
      </c>
      <c r="C2754" s="25">
        <v>524816</v>
      </c>
      <c r="D2754" s="25" t="s">
        <v>4435</v>
      </c>
      <c r="E2754" s="25" t="s">
        <v>421</v>
      </c>
    </row>
    <row r="2755" spans="2:5" x14ac:dyDescent="0.2">
      <c r="B2755" s="25" t="s">
        <v>4436</v>
      </c>
      <c r="C2755" s="25">
        <v>537291</v>
      </c>
      <c r="D2755" s="25" t="s">
        <v>4437</v>
      </c>
      <c r="E2755" s="25" t="s">
        <v>581</v>
      </c>
    </row>
    <row r="2756" spans="2:5" x14ac:dyDescent="0.2">
      <c r="B2756" s="25" t="s">
        <v>4438</v>
      </c>
      <c r="C2756" s="25">
        <v>537291</v>
      </c>
      <c r="D2756" s="25" t="s">
        <v>4437</v>
      </c>
      <c r="E2756" s="25" t="s">
        <v>581</v>
      </c>
    </row>
    <row r="2757" spans="2:5" x14ac:dyDescent="0.2">
      <c r="B2757" s="25" t="s">
        <v>4439</v>
      </c>
      <c r="C2757" s="25">
        <v>502407</v>
      </c>
      <c r="D2757" s="25" t="s">
        <v>383</v>
      </c>
      <c r="E2757" s="25" t="s">
        <v>377</v>
      </c>
    </row>
    <row r="2758" spans="2:5" x14ac:dyDescent="0.2">
      <c r="B2758" s="25" t="s">
        <v>4440</v>
      </c>
      <c r="C2758" s="25">
        <v>532234</v>
      </c>
      <c r="D2758" s="25" t="s">
        <v>4441</v>
      </c>
      <c r="E2758" s="25" t="s">
        <v>688</v>
      </c>
    </row>
    <row r="2759" spans="2:5" x14ac:dyDescent="0.2">
      <c r="B2759" s="25" t="s">
        <v>4442</v>
      </c>
      <c r="C2759" s="25">
        <v>523630</v>
      </c>
      <c r="D2759" s="25" t="s">
        <v>4443</v>
      </c>
      <c r="E2759" s="25" t="s">
        <v>891</v>
      </c>
    </row>
    <row r="2760" spans="2:5" x14ac:dyDescent="0.2">
      <c r="B2760" s="25" t="s">
        <v>4444</v>
      </c>
      <c r="C2760" s="25">
        <v>531289</v>
      </c>
      <c r="D2760" s="25" t="s">
        <v>383</v>
      </c>
      <c r="E2760" s="25" t="s">
        <v>706</v>
      </c>
    </row>
    <row r="2761" spans="2:5" x14ac:dyDescent="0.2">
      <c r="B2761" s="25" t="s">
        <v>4445</v>
      </c>
      <c r="C2761" s="25">
        <v>531651</v>
      </c>
      <c r="D2761" s="25" t="s">
        <v>383</v>
      </c>
      <c r="E2761" s="25" t="s">
        <v>415</v>
      </c>
    </row>
    <row r="2762" spans="2:5" x14ac:dyDescent="0.2">
      <c r="B2762" s="25" t="s">
        <v>4446</v>
      </c>
      <c r="C2762" s="25">
        <v>507813</v>
      </c>
      <c r="D2762" s="25" t="s">
        <v>383</v>
      </c>
      <c r="E2762" s="25" t="s">
        <v>1419</v>
      </c>
    </row>
    <row r="2763" spans="2:5" x14ac:dyDescent="0.2">
      <c r="B2763" s="25" t="s">
        <v>4447</v>
      </c>
      <c r="C2763" s="25">
        <v>500298</v>
      </c>
      <c r="D2763" s="25" t="s">
        <v>383</v>
      </c>
      <c r="E2763" s="25" t="s">
        <v>431</v>
      </c>
    </row>
    <row r="2764" spans="2:5" x14ac:dyDescent="0.2">
      <c r="B2764" s="25" t="s">
        <v>4448</v>
      </c>
      <c r="C2764" s="25">
        <v>526616</v>
      </c>
      <c r="D2764" s="25" t="s">
        <v>383</v>
      </c>
      <c r="E2764" s="25" t="s">
        <v>503</v>
      </c>
    </row>
    <row r="2765" spans="2:5" x14ac:dyDescent="0.2">
      <c r="B2765" s="25" t="s">
        <v>4449</v>
      </c>
      <c r="C2765" s="25">
        <v>531287</v>
      </c>
      <c r="D2765" s="25" t="s">
        <v>383</v>
      </c>
      <c r="E2765" s="25" t="s">
        <v>503</v>
      </c>
    </row>
    <row r="2766" spans="2:5" x14ac:dyDescent="0.2">
      <c r="B2766" s="25" t="s">
        <v>4450</v>
      </c>
      <c r="C2766" s="25">
        <v>516062</v>
      </c>
      <c r="D2766" s="25" t="s">
        <v>383</v>
      </c>
      <c r="E2766" s="25" t="s">
        <v>878</v>
      </c>
    </row>
    <row r="2767" spans="2:5" x14ac:dyDescent="0.2">
      <c r="B2767" s="25" t="s">
        <v>4451</v>
      </c>
      <c r="C2767" s="25">
        <v>504882</v>
      </c>
      <c r="D2767" s="25" t="s">
        <v>383</v>
      </c>
      <c r="E2767" s="25" t="s">
        <v>469</v>
      </c>
    </row>
    <row r="2768" spans="2:5" x14ac:dyDescent="0.2">
      <c r="B2768" s="25" t="s">
        <v>4452</v>
      </c>
      <c r="C2768" s="25">
        <v>504882</v>
      </c>
      <c r="D2768" s="25" t="s">
        <v>383</v>
      </c>
      <c r="E2768" s="25" t="s">
        <v>469</v>
      </c>
    </row>
    <row r="2769" spans="2:5" x14ac:dyDescent="0.2">
      <c r="B2769" s="25" t="s">
        <v>4453</v>
      </c>
      <c r="C2769" s="25">
        <v>513179</v>
      </c>
      <c r="D2769" s="25" t="s">
        <v>4454</v>
      </c>
      <c r="E2769" s="25" t="s">
        <v>415</v>
      </c>
    </row>
    <row r="2770" spans="2:5" x14ac:dyDescent="0.2">
      <c r="B2770" s="25" t="s">
        <v>4455</v>
      </c>
      <c r="C2770" s="25">
        <v>530119</v>
      </c>
      <c r="D2770" s="25" t="s">
        <v>383</v>
      </c>
      <c r="E2770" s="25" t="s">
        <v>632</v>
      </c>
    </row>
    <row r="2771" spans="2:5" x14ac:dyDescent="0.2">
      <c r="B2771" s="25" t="s">
        <v>4456</v>
      </c>
      <c r="C2771" s="25">
        <v>531834</v>
      </c>
      <c r="D2771" s="25" t="s">
        <v>383</v>
      </c>
      <c r="E2771" s="25" t="s">
        <v>581</v>
      </c>
    </row>
    <row r="2772" spans="2:5" x14ac:dyDescent="0.2">
      <c r="B2772" s="25" t="s">
        <v>4457</v>
      </c>
      <c r="C2772" s="25">
        <v>524654</v>
      </c>
      <c r="D2772" s="25" t="s">
        <v>383</v>
      </c>
      <c r="E2772" s="25" t="s">
        <v>421</v>
      </c>
    </row>
    <row r="2773" spans="2:5" x14ac:dyDescent="0.2">
      <c r="B2773" s="25" t="s">
        <v>4458</v>
      </c>
      <c r="C2773" s="25">
        <v>538926</v>
      </c>
      <c r="D2773" s="25" t="s">
        <v>383</v>
      </c>
      <c r="E2773" s="25" t="s">
        <v>581</v>
      </c>
    </row>
    <row r="2774" spans="2:5" x14ac:dyDescent="0.2">
      <c r="B2774" s="25" t="s">
        <v>4459</v>
      </c>
      <c r="C2774" s="25">
        <v>513023</v>
      </c>
      <c r="D2774" s="25" t="s">
        <v>4460</v>
      </c>
      <c r="E2774" s="25" t="s">
        <v>522</v>
      </c>
    </row>
    <row r="2775" spans="2:5" x14ac:dyDescent="0.2">
      <c r="B2775" s="25" t="s">
        <v>4461</v>
      </c>
      <c r="C2775" s="25">
        <v>539521</v>
      </c>
      <c r="D2775" s="25" t="s">
        <v>383</v>
      </c>
      <c r="E2775" s="25" t="s">
        <v>366</v>
      </c>
    </row>
    <row r="2776" spans="2:5" x14ac:dyDescent="0.2">
      <c r="B2776" s="25" t="s">
        <v>4462</v>
      </c>
      <c r="C2776" s="25">
        <v>532504</v>
      </c>
      <c r="D2776" s="25" t="s">
        <v>4463</v>
      </c>
      <c r="E2776" s="25" t="s">
        <v>431</v>
      </c>
    </row>
    <row r="2777" spans="2:5" x14ac:dyDescent="0.2">
      <c r="B2777" s="25" t="s">
        <v>4464</v>
      </c>
      <c r="C2777" s="25">
        <v>531494</v>
      </c>
      <c r="D2777" s="25" t="s">
        <v>383</v>
      </c>
      <c r="E2777" s="25" t="s">
        <v>469</v>
      </c>
    </row>
    <row r="2778" spans="2:5" x14ac:dyDescent="0.2">
      <c r="B2778" s="25" t="s">
        <v>4465</v>
      </c>
      <c r="C2778" s="25">
        <v>539332</v>
      </c>
      <c r="D2778" s="25" t="s">
        <v>4466</v>
      </c>
      <c r="E2778" s="25" t="s">
        <v>506</v>
      </c>
    </row>
    <row r="2779" spans="2:5" x14ac:dyDescent="0.2">
      <c r="B2779" s="25" t="s">
        <v>4467</v>
      </c>
      <c r="C2779" s="25">
        <v>539525</v>
      </c>
      <c r="D2779" s="25" t="s">
        <v>383</v>
      </c>
      <c r="E2779" s="25" t="s">
        <v>417</v>
      </c>
    </row>
    <row r="2780" spans="2:5" x14ac:dyDescent="0.2">
      <c r="B2780" s="25" t="s">
        <v>4468</v>
      </c>
      <c r="C2780" s="25">
        <v>508989</v>
      </c>
      <c r="D2780" s="25" t="s">
        <v>4469</v>
      </c>
      <c r="E2780" s="25" t="s">
        <v>907</v>
      </c>
    </row>
    <row r="2781" spans="2:5" x14ac:dyDescent="0.2">
      <c r="B2781" s="25" t="s">
        <v>4470</v>
      </c>
      <c r="C2781" s="25">
        <v>538668</v>
      </c>
      <c r="D2781" s="25" t="s">
        <v>383</v>
      </c>
      <c r="E2781" s="25" t="s">
        <v>400</v>
      </c>
    </row>
    <row r="2782" spans="2:5" x14ac:dyDescent="0.2">
      <c r="B2782" s="25" t="s">
        <v>4471</v>
      </c>
      <c r="C2782" s="25">
        <v>523242</v>
      </c>
      <c r="D2782" s="25" t="s">
        <v>383</v>
      </c>
      <c r="E2782" s="25" t="s">
        <v>809</v>
      </c>
    </row>
    <row r="2783" spans="2:5" x14ac:dyDescent="0.2">
      <c r="B2783" s="25" t="s">
        <v>4472</v>
      </c>
      <c r="C2783" s="25">
        <v>534309</v>
      </c>
      <c r="D2783" s="25" t="s">
        <v>4473</v>
      </c>
      <c r="E2783" s="25" t="s">
        <v>781</v>
      </c>
    </row>
    <row r="2784" spans="2:5" x14ac:dyDescent="0.2">
      <c r="B2784" s="25" t="s">
        <v>4474</v>
      </c>
      <c r="C2784" s="25">
        <v>534309</v>
      </c>
      <c r="D2784" s="25" t="s">
        <v>4473</v>
      </c>
      <c r="E2784" s="25" t="s">
        <v>781</v>
      </c>
    </row>
    <row r="2785" spans="2:5" x14ac:dyDescent="0.2">
      <c r="B2785" s="25" t="s">
        <v>4475</v>
      </c>
      <c r="C2785" s="25">
        <v>519506</v>
      </c>
      <c r="D2785" s="25" t="s">
        <v>383</v>
      </c>
      <c r="E2785" s="25" t="s">
        <v>443</v>
      </c>
    </row>
    <row r="2786" spans="2:5" x14ac:dyDescent="0.2">
      <c r="B2786" s="25" t="s">
        <v>4476</v>
      </c>
      <c r="C2786" s="25">
        <v>531452</v>
      </c>
      <c r="D2786" s="25" t="s">
        <v>383</v>
      </c>
      <c r="E2786" s="25" t="s">
        <v>400</v>
      </c>
    </row>
    <row r="2787" spans="2:5" x14ac:dyDescent="0.2">
      <c r="B2787" s="25" t="s">
        <v>4477</v>
      </c>
      <c r="C2787" s="25">
        <v>500294</v>
      </c>
      <c r="D2787" s="25" t="s">
        <v>4478</v>
      </c>
      <c r="E2787" s="25" t="s">
        <v>781</v>
      </c>
    </row>
    <row r="2788" spans="2:5" x14ac:dyDescent="0.2">
      <c r="B2788" s="25" t="s">
        <v>4479</v>
      </c>
      <c r="C2788" s="25">
        <v>502168</v>
      </c>
      <c r="D2788" s="25" t="s">
        <v>4480</v>
      </c>
      <c r="E2788" s="25" t="s">
        <v>396</v>
      </c>
    </row>
    <row r="2789" spans="2:5" x14ac:dyDescent="0.2">
      <c r="B2789" s="25" t="s">
        <v>4481</v>
      </c>
      <c r="C2789" s="25">
        <v>530557</v>
      </c>
      <c r="D2789" s="25" t="s">
        <v>383</v>
      </c>
      <c r="E2789" s="25" t="s">
        <v>366</v>
      </c>
    </row>
    <row r="2790" spans="2:5" x14ac:dyDescent="0.2">
      <c r="B2790" s="25" t="s">
        <v>4482</v>
      </c>
      <c r="C2790" s="25">
        <v>511535</v>
      </c>
      <c r="D2790" s="25" t="s">
        <v>383</v>
      </c>
      <c r="E2790" s="25" t="s">
        <v>366</v>
      </c>
    </row>
    <row r="2791" spans="2:5" x14ac:dyDescent="0.2">
      <c r="B2791" s="25" t="s">
        <v>4483</v>
      </c>
      <c r="C2791" s="25">
        <v>532649</v>
      </c>
      <c r="D2791" s="25" t="s">
        <v>4484</v>
      </c>
      <c r="E2791" s="25" t="s">
        <v>421</v>
      </c>
    </row>
    <row r="2792" spans="2:5" x14ac:dyDescent="0.2">
      <c r="B2792" s="25" t="s">
        <v>4485</v>
      </c>
      <c r="C2792" s="25">
        <v>508670</v>
      </c>
      <c r="D2792" s="25" t="s">
        <v>383</v>
      </c>
      <c r="E2792" s="25" t="s">
        <v>790</v>
      </c>
    </row>
    <row r="2793" spans="2:5" x14ac:dyDescent="0.2">
      <c r="B2793" s="25" t="s">
        <v>4486</v>
      </c>
      <c r="C2793" s="25">
        <v>531049</v>
      </c>
      <c r="D2793" s="25" t="s">
        <v>383</v>
      </c>
      <c r="E2793" s="25" t="s">
        <v>911</v>
      </c>
    </row>
    <row r="2794" spans="2:5" x14ac:dyDescent="0.2">
      <c r="B2794" s="25" t="s">
        <v>4487</v>
      </c>
      <c r="C2794" s="25">
        <v>539409</v>
      </c>
      <c r="D2794" s="25" t="s">
        <v>383</v>
      </c>
      <c r="E2794" s="25" t="s">
        <v>405</v>
      </c>
    </row>
    <row r="2795" spans="2:5" x14ac:dyDescent="0.2">
      <c r="B2795" s="25" t="s">
        <v>4488</v>
      </c>
      <c r="C2795" s="25">
        <v>537838</v>
      </c>
      <c r="D2795" s="25" t="s">
        <v>383</v>
      </c>
      <c r="E2795" s="25" t="s">
        <v>405</v>
      </c>
    </row>
    <row r="2796" spans="2:5" x14ac:dyDescent="0.2">
      <c r="B2796" s="25" t="s">
        <v>4489</v>
      </c>
      <c r="C2796" s="25">
        <v>519560</v>
      </c>
      <c r="D2796" s="25" t="s">
        <v>383</v>
      </c>
      <c r="E2796" s="25" t="s">
        <v>581</v>
      </c>
    </row>
    <row r="2797" spans="2:5" x14ac:dyDescent="0.2">
      <c r="B2797" s="25" t="s">
        <v>4490</v>
      </c>
      <c r="C2797" s="25">
        <v>539016</v>
      </c>
      <c r="D2797" s="25" t="s">
        <v>383</v>
      </c>
      <c r="E2797" s="25" t="s">
        <v>400</v>
      </c>
    </row>
    <row r="2798" spans="2:5" x14ac:dyDescent="0.2">
      <c r="B2798" s="25" t="s">
        <v>4491</v>
      </c>
      <c r="C2798" s="25">
        <v>532864</v>
      </c>
      <c r="D2798" s="25" t="s">
        <v>4492</v>
      </c>
      <c r="E2798" s="25" t="s">
        <v>1303</v>
      </c>
    </row>
    <row r="2799" spans="2:5" x14ac:dyDescent="0.2">
      <c r="B2799" s="25" t="s">
        <v>4493</v>
      </c>
      <c r="C2799" s="25">
        <v>504112</v>
      </c>
      <c r="D2799" s="25" t="s">
        <v>4494</v>
      </c>
      <c r="E2799" s="25" t="s">
        <v>2010</v>
      </c>
    </row>
    <row r="2800" spans="2:5" x14ac:dyDescent="0.2">
      <c r="B2800" s="25" t="s">
        <v>4495</v>
      </c>
      <c r="C2800" s="25">
        <v>514332</v>
      </c>
      <c r="D2800" s="25" t="s">
        <v>383</v>
      </c>
      <c r="E2800" s="25" t="s">
        <v>469</v>
      </c>
    </row>
    <row r="2801" spans="2:5" x14ac:dyDescent="0.2">
      <c r="B2801" s="25" t="s">
        <v>4496</v>
      </c>
      <c r="C2801" s="25">
        <v>526195</v>
      </c>
      <c r="D2801" s="25" t="s">
        <v>383</v>
      </c>
      <c r="E2801" s="25" t="s">
        <v>497</v>
      </c>
    </row>
    <row r="2802" spans="2:5" x14ac:dyDescent="0.2">
      <c r="B2802" s="25" t="s">
        <v>4497</v>
      </c>
      <c r="C2802" s="25">
        <v>526195</v>
      </c>
      <c r="D2802" s="25" t="s">
        <v>383</v>
      </c>
      <c r="E2802" s="25" t="s">
        <v>497</v>
      </c>
    </row>
    <row r="2803" spans="2:5" x14ac:dyDescent="0.2">
      <c r="B2803" s="25" t="s">
        <v>4498</v>
      </c>
      <c r="C2803" s="25">
        <v>542665</v>
      </c>
      <c r="D2803" s="25" t="s">
        <v>4499</v>
      </c>
      <c r="E2803" s="25" t="s">
        <v>543</v>
      </c>
    </row>
    <row r="2804" spans="2:5" x14ac:dyDescent="0.2">
      <c r="B2804" s="25" t="s">
        <v>4500</v>
      </c>
      <c r="C2804" s="25">
        <v>512522</v>
      </c>
      <c r="D2804" s="25" t="s">
        <v>383</v>
      </c>
      <c r="E2804" s="25" t="s">
        <v>405</v>
      </c>
    </row>
    <row r="2805" spans="2:5" x14ac:dyDescent="0.2">
      <c r="B2805" s="25" t="s">
        <v>4501</v>
      </c>
      <c r="C2805" s="25">
        <v>505355</v>
      </c>
      <c r="D2805" s="25" t="s">
        <v>4502</v>
      </c>
      <c r="E2805" s="25" t="s">
        <v>804</v>
      </c>
    </row>
    <row r="2806" spans="2:5" x14ac:dyDescent="0.2">
      <c r="B2806" s="25" t="s">
        <v>4503</v>
      </c>
      <c r="C2806" s="25">
        <v>500790</v>
      </c>
      <c r="D2806" s="25" t="s">
        <v>4504</v>
      </c>
      <c r="E2806" s="25" t="s">
        <v>443</v>
      </c>
    </row>
    <row r="2807" spans="2:5" x14ac:dyDescent="0.2">
      <c r="B2807" s="25" t="s">
        <v>4505</v>
      </c>
      <c r="C2807" s="25">
        <v>500790</v>
      </c>
      <c r="D2807" s="25" t="s">
        <v>4504</v>
      </c>
      <c r="E2807" s="25" t="s">
        <v>443</v>
      </c>
    </row>
    <row r="2808" spans="2:5" x14ac:dyDescent="0.2">
      <c r="B2808" s="25" t="s">
        <v>4506</v>
      </c>
      <c r="C2808" s="25">
        <v>509040</v>
      </c>
      <c r="D2808" s="25" t="s">
        <v>383</v>
      </c>
      <c r="E2808" s="25" t="s">
        <v>476</v>
      </c>
    </row>
    <row r="2809" spans="2:5" x14ac:dyDescent="0.2">
      <c r="B2809" s="25" t="s">
        <v>4507</v>
      </c>
      <c r="C2809" s="25">
        <v>509040</v>
      </c>
      <c r="D2809" s="25" t="s">
        <v>383</v>
      </c>
      <c r="E2809" s="25" t="s">
        <v>476</v>
      </c>
    </row>
    <row r="2810" spans="2:5" x14ac:dyDescent="0.2">
      <c r="B2810" s="25" t="s">
        <v>4508</v>
      </c>
      <c r="C2810" s="25">
        <v>542117</v>
      </c>
      <c r="D2810" s="25" t="s">
        <v>383</v>
      </c>
      <c r="E2810" s="25" t="s">
        <v>474</v>
      </c>
    </row>
    <row r="2811" spans="2:5" x14ac:dyDescent="0.2">
      <c r="B2811" s="25" t="s">
        <v>4509</v>
      </c>
      <c r="C2811" s="25">
        <v>511658</v>
      </c>
      <c r="D2811" s="25" t="s">
        <v>383</v>
      </c>
      <c r="E2811" s="25" t="s">
        <v>476</v>
      </c>
    </row>
    <row r="2812" spans="2:5" x14ac:dyDescent="0.2">
      <c r="B2812" s="25" t="s">
        <v>4510</v>
      </c>
      <c r="C2812" s="25">
        <v>523558</v>
      </c>
      <c r="D2812" s="25" t="s">
        <v>383</v>
      </c>
      <c r="E2812" s="25" t="s">
        <v>925</v>
      </c>
    </row>
    <row r="2813" spans="2:5" x14ac:dyDescent="0.2">
      <c r="B2813" s="25" t="s">
        <v>4511</v>
      </c>
      <c r="C2813" s="25">
        <v>532798</v>
      </c>
      <c r="D2813" s="25" t="s">
        <v>4512</v>
      </c>
      <c r="E2813" s="25" t="s">
        <v>549</v>
      </c>
    </row>
    <row r="2814" spans="2:5" x14ac:dyDescent="0.2">
      <c r="B2814" s="25" t="s">
        <v>4513</v>
      </c>
      <c r="C2814" s="25">
        <v>532887</v>
      </c>
      <c r="D2814" s="25" t="s">
        <v>4514</v>
      </c>
      <c r="E2814" s="25" t="s">
        <v>426</v>
      </c>
    </row>
    <row r="2815" spans="2:5" x14ac:dyDescent="0.2">
      <c r="B2815" s="25" t="s">
        <v>4515</v>
      </c>
      <c r="C2815" s="25">
        <v>524558</v>
      </c>
      <c r="D2815" s="25" t="s">
        <v>4516</v>
      </c>
      <c r="E2815" s="25" t="s">
        <v>421</v>
      </c>
    </row>
    <row r="2816" spans="2:5" x14ac:dyDescent="0.2">
      <c r="B2816" s="25" t="s">
        <v>4517</v>
      </c>
      <c r="C2816" s="25">
        <v>532529</v>
      </c>
      <c r="D2816" s="25" t="s">
        <v>4518</v>
      </c>
      <c r="E2816" s="25" t="s">
        <v>1122</v>
      </c>
    </row>
    <row r="2817" spans="2:5" x14ac:dyDescent="0.2">
      <c r="B2817" s="25" t="s">
        <v>4519</v>
      </c>
      <c r="C2817" s="25">
        <v>540243</v>
      </c>
      <c r="D2817" s="25" t="s">
        <v>383</v>
      </c>
      <c r="E2817" s="25" t="s">
        <v>405</v>
      </c>
    </row>
    <row r="2818" spans="2:5" x14ac:dyDescent="0.2">
      <c r="B2818" s="25" t="s">
        <v>4520</v>
      </c>
      <c r="C2818" s="25">
        <v>508867</v>
      </c>
      <c r="D2818" s="25" t="s">
        <v>383</v>
      </c>
      <c r="E2818" s="25" t="s">
        <v>476</v>
      </c>
    </row>
    <row r="2819" spans="2:5" x14ac:dyDescent="0.2">
      <c r="B2819" s="25" t="s">
        <v>4521</v>
      </c>
      <c r="C2819" s="25">
        <v>501479</v>
      </c>
      <c r="D2819" s="25" t="s">
        <v>383</v>
      </c>
      <c r="E2819" s="25" t="s">
        <v>405</v>
      </c>
    </row>
    <row r="2820" spans="2:5" x14ac:dyDescent="0.2">
      <c r="B2820" s="25" t="s">
        <v>4522</v>
      </c>
      <c r="C2820" s="25">
        <v>536644</v>
      </c>
      <c r="D2820" s="25" t="s">
        <v>383</v>
      </c>
      <c r="E2820" s="25" t="s">
        <v>405</v>
      </c>
    </row>
    <row r="2821" spans="2:5" x14ac:dyDescent="0.2">
      <c r="B2821" s="25" t="s">
        <v>4523</v>
      </c>
      <c r="C2821" s="25">
        <v>540900</v>
      </c>
      <c r="D2821" s="25" t="s">
        <v>4524</v>
      </c>
      <c r="E2821" s="25" t="s">
        <v>369</v>
      </c>
    </row>
    <row r="2822" spans="2:5" x14ac:dyDescent="0.2">
      <c r="B2822" s="25" t="s">
        <v>4525</v>
      </c>
      <c r="C2822" s="25">
        <v>532416</v>
      </c>
      <c r="D2822" s="25" t="s">
        <v>4526</v>
      </c>
      <c r="E2822" s="25" t="s">
        <v>907</v>
      </c>
    </row>
    <row r="2823" spans="2:5" x14ac:dyDescent="0.2">
      <c r="B2823" s="25" t="s">
        <v>4527</v>
      </c>
      <c r="C2823" s="25">
        <v>538874</v>
      </c>
      <c r="D2823" s="25" t="s">
        <v>383</v>
      </c>
      <c r="E2823" s="25" t="s">
        <v>366</v>
      </c>
    </row>
    <row r="2824" spans="2:5" x14ac:dyDescent="0.2">
      <c r="B2824" s="25" t="s">
        <v>4528</v>
      </c>
      <c r="C2824" s="25">
        <v>524774</v>
      </c>
      <c r="D2824" s="25" t="s">
        <v>383</v>
      </c>
      <c r="E2824" s="25" t="s">
        <v>421</v>
      </c>
    </row>
    <row r="2825" spans="2:5" x14ac:dyDescent="0.2">
      <c r="B2825" s="25" t="s">
        <v>4529</v>
      </c>
      <c r="C2825" s="25">
        <v>517554</v>
      </c>
      <c r="D2825" s="25" t="s">
        <v>383</v>
      </c>
      <c r="E2825" s="25" t="s">
        <v>463</v>
      </c>
    </row>
    <row r="2826" spans="2:5" x14ac:dyDescent="0.2">
      <c r="B2826" s="25" t="s">
        <v>4530</v>
      </c>
      <c r="C2826" s="25">
        <v>533098</v>
      </c>
      <c r="D2826" s="25" t="s">
        <v>4531</v>
      </c>
      <c r="E2826" s="25" t="s">
        <v>522</v>
      </c>
    </row>
    <row r="2827" spans="2:5" x14ac:dyDescent="0.2">
      <c r="B2827" s="25" t="s">
        <v>4532</v>
      </c>
      <c r="C2827" s="25">
        <v>526721</v>
      </c>
      <c r="D2827" s="25" t="s">
        <v>383</v>
      </c>
      <c r="E2827" s="25" t="s">
        <v>561</v>
      </c>
    </row>
    <row r="2828" spans="2:5" x14ac:dyDescent="0.2">
      <c r="B2828" s="25" t="s">
        <v>4533</v>
      </c>
      <c r="C2828" s="25">
        <v>523209</v>
      </c>
      <c r="D2828" s="25" t="s">
        <v>383</v>
      </c>
      <c r="E2828" s="25" t="s">
        <v>400</v>
      </c>
    </row>
    <row r="2829" spans="2:5" x14ac:dyDescent="0.2">
      <c r="B2829" s="25" t="s">
        <v>4534</v>
      </c>
      <c r="C2829" s="25">
        <v>512103</v>
      </c>
      <c r="D2829" s="25" t="s">
        <v>383</v>
      </c>
      <c r="E2829" s="25" t="s">
        <v>911</v>
      </c>
    </row>
    <row r="2830" spans="2:5" x14ac:dyDescent="0.2">
      <c r="B2830" s="25" t="s">
        <v>4535</v>
      </c>
      <c r="C2830" s="25">
        <v>531083</v>
      </c>
      <c r="D2830" s="25" t="s">
        <v>383</v>
      </c>
      <c r="E2830" s="25" t="s">
        <v>476</v>
      </c>
    </row>
    <row r="2831" spans="2:5" x14ac:dyDescent="0.2">
      <c r="B2831" s="25" t="s">
        <v>4536</v>
      </c>
      <c r="C2831" s="25">
        <v>500304</v>
      </c>
      <c r="D2831" s="25" t="s">
        <v>4537</v>
      </c>
      <c r="E2831" s="25" t="s">
        <v>868</v>
      </c>
    </row>
    <row r="2832" spans="2:5" x14ac:dyDescent="0.2">
      <c r="B2832" s="25" t="s">
        <v>4538</v>
      </c>
      <c r="C2832" s="25">
        <v>532541</v>
      </c>
      <c r="D2832" s="25" t="s">
        <v>4539</v>
      </c>
      <c r="E2832" s="25" t="s">
        <v>369</v>
      </c>
    </row>
    <row r="2833" spans="2:5" x14ac:dyDescent="0.2">
      <c r="B2833" s="25" t="s">
        <v>4540</v>
      </c>
      <c r="C2833" s="25">
        <v>526159</v>
      </c>
      <c r="D2833" s="25" t="s">
        <v>383</v>
      </c>
      <c r="E2833" s="25" t="s">
        <v>405</v>
      </c>
    </row>
    <row r="2834" spans="2:5" x14ac:dyDescent="0.2">
      <c r="B2834" s="25" t="s">
        <v>4541</v>
      </c>
      <c r="C2834" s="25">
        <v>531272</v>
      </c>
      <c r="D2834" s="25" t="s">
        <v>383</v>
      </c>
      <c r="E2834" s="25" t="s">
        <v>400</v>
      </c>
    </row>
    <row r="2835" spans="2:5" x14ac:dyDescent="0.2">
      <c r="B2835" s="25" t="s">
        <v>4542</v>
      </c>
      <c r="C2835" s="25">
        <v>530377</v>
      </c>
      <c r="D2835" s="25" t="s">
        <v>4543</v>
      </c>
      <c r="E2835" s="25" t="s">
        <v>469</v>
      </c>
    </row>
    <row r="2836" spans="2:5" x14ac:dyDescent="0.2">
      <c r="B2836" s="25" t="s">
        <v>4544</v>
      </c>
      <c r="C2836" s="25">
        <v>542231</v>
      </c>
      <c r="D2836" s="25" t="s">
        <v>4545</v>
      </c>
      <c r="E2836" s="25" t="s">
        <v>469</v>
      </c>
    </row>
    <row r="2837" spans="2:5" x14ac:dyDescent="0.2">
      <c r="B2837" s="25" t="s">
        <v>4546</v>
      </c>
      <c r="C2837" s="25">
        <v>502294</v>
      </c>
      <c r="D2837" s="25" t="s">
        <v>383</v>
      </c>
      <c r="E2837" s="25" t="s">
        <v>911</v>
      </c>
    </row>
    <row r="2838" spans="2:5" x14ac:dyDescent="0.2">
      <c r="B2838" s="25" t="s">
        <v>4547</v>
      </c>
      <c r="C2838" s="25">
        <v>530129</v>
      </c>
      <c r="D2838" s="25" t="s">
        <v>383</v>
      </c>
      <c r="E2838" s="25" t="s">
        <v>706</v>
      </c>
    </row>
    <row r="2839" spans="2:5" x14ac:dyDescent="0.2">
      <c r="B2839" s="25" t="s">
        <v>4548</v>
      </c>
      <c r="C2839" s="25">
        <v>523385</v>
      </c>
      <c r="D2839" s="25" t="s">
        <v>4549</v>
      </c>
      <c r="E2839" s="25" t="s">
        <v>503</v>
      </c>
    </row>
    <row r="2840" spans="2:5" x14ac:dyDescent="0.2">
      <c r="B2840" s="25" t="s">
        <v>4550</v>
      </c>
      <c r="C2840" s="25">
        <v>512004</v>
      </c>
      <c r="D2840" s="25" t="s">
        <v>383</v>
      </c>
      <c r="E2840" s="25" t="s">
        <v>804</v>
      </c>
    </row>
    <row r="2841" spans="2:5" x14ac:dyDescent="0.2">
      <c r="B2841" s="25" t="s">
        <v>4551</v>
      </c>
      <c r="C2841" s="25">
        <v>531598</v>
      </c>
      <c r="D2841" s="25" t="s">
        <v>383</v>
      </c>
      <c r="E2841" s="25" t="s">
        <v>443</v>
      </c>
    </row>
    <row r="2842" spans="2:5" x14ac:dyDescent="0.2">
      <c r="B2842" s="25" t="s">
        <v>4552</v>
      </c>
      <c r="C2842" s="25">
        <v>530971</v>
      </c>
      <c r="D2842" s="25" t="s">
        <v>383</v>
      </c>
      <c r="E2842" s="25" t="s">
        <v>405</v>
      </c>
    </row>
    <row r="2843" spans="2:5" x14ac:dyDescent="0.2">
      <c r="B2843" s="25" t="s">
        <v>4553</v>
      </c>
      <c r="C2843" s="25">
        <v>511714</v>
      </c>
      <c r="D2843" s="25" t="s">
        <v>383</v>
      </c>
      <c r="E2843" s="25" t="s">
        <v>469</v>
      </c>
    </row>
    <row r="2844" spans="2:5" x14ac:dyDescent="0.2">
      <c r="B2844" s="25" t="s">
        <v>4554</v>
      </c>
      <c r="C2844" s="25">
        <v>539843</v>
      </c>
      <c r="D2844" s="25" t="s">
        <v>383</v>
      </c>
      <c r="E2844" s="25" t="s">
        <v>369</v>
      </c>
    </row>
    <row r="2845" spans="2:5" x14ac:dyDescent="0.2">
      <c r="B2845" s="25" t="s">
        <v>4555</v>
      </c>
      <c r="C2845" s="25">
        <v>532986</v>
      </c>
      <c r="D2845" s="25" t="s">
        <v>383</v>
      </c>
      <c r="E2845" s="25" t="s">
        <v>781</v>
      </c>
    </row>
    <row r="2846" spans="2:5" x14ac:dyDescent="0.2">
      <c r="B2846" s="25" t="s">
        <v>4556</v>
      </c>
      <c r="C2846" s="25" t="s">
        <v>383</v>
      </c>
      <c r="D2846" s="25" t="s">
        <v>4557</v>
      </c>
      <c r="E2846" s="25" t="s">
        <v>474</v>
      </c>
    </row>
    <row r="2847" spans="2:5" x14ac:dyDescent="0.2">
      <c r="B2847" s="25" t="s">
        <v>4558</v>
      </c>
      <c r="C2847" s="25">
        <v>512425</v>
      </c>
      <c r="D2847" s="25" t="s">
        <v>383</v>
      </c>
      <c r="E2847" s="25" t="s">
        <v>405</v>
      </c>
    </row>
    <row r="2848" spans="2:5" x14ac:dyDescent="0.2">
      <c r="B2848" s="25" t="s">
        <v>4559</v>
      </c>
      <c r="C2848" s="25">
        <v>500307</v>
      </c>
      <c r="D2848" s="25" t="s">
        <v>383</v>
      </c>
      <c r="E2848" s="25" t="s">
        <v>804</v>
      </c>
    </row>
    <row r="2849" spans="2:5" x14ac:dyDescent="0.2">
      <c r="B2849" s="25" t="s">
        <v>4560</v>
      </c>
      <c r="C2849" s="25">
        <v>539311</v>
      </c>
      <c r="D2849" s="25" t="s">
        <v>383</v>
      </c>
      <c r="E2849" s="25" t="s">
        <v>366</v>
      </c>
    </row>
    <row r="2850" spans="2:5" x14ac:dyDescent="0.2">
      <c r="B2850" s="25" t="s">
        <v>4561</v>
      </c>
      <c r="C2850" s="25">
        <v>539311</v>
      </c>
      <c r="D2850" s="25" t="s">
        <v>383</v>
      </c>
      <c r="E2850" s="25" t="s">
        <v>366</v>
      </c>
    </row>
    <row r="2851" spans="2:5" x14ac:dyDescent="0.2">
      <c r="B2851" s="25" t="s">
        <v>4562</v>
      </c>
      <c r="C2851" s="25">
        <v>532722</v>
      </c>
      <c r="D2851" s="25" t="s">
        <v>4563</v>
      </c>
      <c r="E2851" s="25" t="s">
        <v>660</v>
      </c>
    </row>
    <row r="2852" spans="2:5" x14ac:dyDescent="0.2">
      <c r="B2852" s="25" t="s">
        <v>4564</v>
      </c>
      <c r="C2852" s="25">
        <v>533202</v>
      </c>
      <c r="D2852" s="25" t="s">
        <v>4565</v>
      </c>
      <c r="E2852" s="25" t="s">
        <v>469</v>
      </c>
    </row>
    <row r="2853" spans="2:5" x14ac:dyDescent="0.2">
      <c r="B2853" s="25" t="s">
        <v>4566</v>
      </c>
      <c r="C2853" s="25">
        <v>508875</v>
      </c>
      <c r="D2853" s="25" t="s">
        <v>383</v>
      </c>
      <c r="E2853" s="25" t="s">
        <v>804</v>
      </c>
    </row>
    <row r="2854" spans="2:5" x14ac:dyDescent="0.2">
      <c r="B2854" s="25" t="s">
        <v>4567</v>
      </c>
      <c r="C2854" s="25">
        <v>532854</v>
      </c>
      <c r="D2854" s="25" t="s">
        <v>4568</v>
      </c>
      <c r="E2854" s="25" t="s">
        <v>391</v>
      </c>
    </row>
    <row r="2855" spans="2:5" x14ac:dyDescent="0.2">
      <c r="B2855" s="25" t="s">
        <v>4569</v>
      </c>
      <c r="C2855" s="25">
        <v>532698</v>
      </c>
      <c r="D2855" s="25" t="s">
        <v>4570</v>
      </c>
      <c r="E2855" s="25" t="s">
        <v>398</v>
      </c>
    </row>
    <row r="2856" spans="2:5" x14ac:dyDescent="0.2">
      <c r="B2856" s="25" t="s">
        <v>4571</v>
      </c>
      <c r="C2856" s="25" t="s">
        <v>383</v>
      </c>
      <c r="D2856" s="25" t="s">
        <v>4572</v>
      </c>
      <c r="E2856" s="25" t="s">
        <v>394</v>
      </c>
    </row>
    <row r="2857" spans="2:5" x14ac:dyDescent="0.2">
      <c r="B2857" s="25" t="s">
        <v>4573</v>
      </c>
      <c r="C2857" s="25">
        <v>506532</v>
      </c>
      <c r="D2857" s="25" t="s">
        <v>383</v>
      </c>
      <c r="E2857" s="25" t="s">
        <v>543</v>
      </c>
    </row>
    <row r="2858" spans="2:5" x14ac:dyDescent="0.2">
      <c r="B2858" s="25" t="s">
        <v>4574</v>
      </c>
      <c r="C2858" s="25">
        <v>506532</v>
      </c>
      <c r="D2858" s="25" t="s">
        <v>383</v>
      </c>
      <c r="E2858" s="25" t="s">
        <v>543</v>
      </c>
    </row>
    <row r="2859" spans="2:5" x14ac:dyDescent="0.2">
      <c r="B2859" s="25" t="s">
        <v>4575</v>
      </c>
      <c r="C2859" s="25">
        <v>512381</v>
      </c>
      <c r="D2859" s="25" t="s">
        <v>383</v>
      </c>
      <c r="E2859" s="25" t="s">
        <v>405</v>
      </c>
    </row>
    <row r="2860" spans="2:5" x14ac:dyDescent="0.2">
      <c r="B2860" s="25" t="s">
        <v>4576</v>
      </c>
      <c r="C2860" s="25">
        <v>512245</v>
      </c>
      <c r="D2860" s="25" t="s">
        <v>383</v>
      </c>
      <c r="E2860" s="25" t="s">
        <v>804</v>
      </c>
    </row>
    <row r="2861" spans="2:5" x14ac:dyDescent="0.2">
      <c r="B2861" s="25" t="s">
        <v>4577</v>
      </c>
      <c r="C2861" s="25">
        <v>538772</v>
      </c>
      <c r="D2861" s="25" t="s">
        <v>383</v>
      </c>
      <c r="E2861" s="25" t="s">
        <v>400</v>
      </c>
    </row>
    <row r="2862" spans="2:5" x14ac:dyDescent="0.2">
      <c r="B2862" s="25" t="s">
        <v>4578</v>
      </c>
      <c r="C2862" s="25">
        <v>519494</v>
      </c>
      <c r="D2862" s="25" t="s">
        <v>4579</v>
      </c>
      <c r="E2862" s="25" t="s">
        <v>632</v>
      </c>
    </row>
    <row r="2863" spans="2:5" x14ac:dyDescent="0.2">
      <c r="B2863" s="25" t="s">
        <v>4580</v>
      </c>
      <c r="C2863" s="25">
        <v>513683</v>
      </c>
      <c r="D2863" s="25" t="s">
        <v>4581</v>
      </c>
      <c r="E2863" s="25" t="s">
        <v>522</v>
      </c>
    </row>
    <row r="2864" spans="2:5" x14ac:dyDescent="0.2">
      <c r="B2864" s="25" t="s">
        <v>4582</v>
      </c>
      <c r="C2864" s="25">
        <v>513683</v>
      </c>
      <c r="D2864" s="25" t="s">
        <v>4583</v>
      </c>
      <c r="E2864" s="25" t="s">
        <v>522</v>
      </c>
    </row>
    <row r="2865" spans="2:5" x14ac:dyDescent="0.2">
      <c r="B2865" s="25" t="s">
        <v>4584</v>
      </c>
      <c r="C2865" s="25">
        <v>526371</v>
      </c>
      <c r="D2865" s="25" t="s">
        <v>4585</v>
      </c>
      <c r="E2865" s="25" t="s">
        <v>363</v>
      </c>
    </row>
    <row r="2866" spans="2:5" x14ac:dyDescent="0.2">
      <c r="B2866" s="25" t="s">
        <v>4586</v>
      </c>
      <c r="C2866" s="25">
        <v>500730</v>
      </c>
      <c r="D2866" s="25" t="s">
        <v>4587</v>
      </c>
      <c r="E2866" s="25" t="s">
        <v>543</v>
      </c>
    </row>
    <row r="2867" spans="2:5" x14ac:dyDescent="0.2">
      <c r="B2867" s="25" t="s">
        <v>4588</v>
      </c>
      <c r="C2867" s="25">
        <v>532481</v>
      </c>
      <c r="D2867" s="25" t="s">
        <v>4589</v>
      </c>
      <c r="E2867" s="25" t="s">
        <v>978</v>
      </c>
    </row>
    <row r="2868" spans="2:5" x14ac:dyDescent="0.2">
      <c r="B2868" s="25" t="s">
        <v>4590</v>
      </c>
      <c r="C2868" s="25" t="s">
        <v>383</v>
      </c>
      <c r="D2868" s="25" t="s">
        <v>4591</v>
      </c>
      <c r="E2868" s="25" t="s">
        <v>474</v>
      </c>
    </row>
    <row r="2869" spans="2:5" x14ac:dyDescent="0.2">
      <c r="B2869" s="25" t="s">
        <v>4592</v>
      </c>
      <c r="C2869" s="25">
        <v>524414</v>
      </c>
      <c r="D2869" s="25" t="s">
        <v>383</v>
      </c>
      <c r="E2869" s="25" t="s">
        <v>405</v>
      </c>
    </row>
    <row r="2870" spans="2:5" x14ac:dyDescent="0.2">
      <c r="B2870" s="25" t="s">
        <v>4593</v>
      </c>
      <c r="C2870" s="25">
        <v>534615</v>
      </c>
      <c r="D2870" s="25" t="s">
        <v>4594</v>
      </c>
      <c r="E2870" s="25" t="s">
        <v>704</v>
      </c>
    </row>
    <row r="2871" spans="2:5" x14ac:dyDescent="0.2">
      <c r="B2871" s="25" t="s">
        <v>4595</v>
      </c>
      <c r="C2871" s="25">
        <v>542628</v>
      </c>
      <c r="D2871" s="25" t="s">
        <v>4596</v>
      </c>
      <c r="E2871" s="25" t="s">
        <v>749</v>
      </c>
    </row>
    <row r="2872" spans="2:5" x14ac:dyDescent="0.2">
      <c r="B2872" s="25" t="s">
        <v>4597</v>
      </c>
      <c r="C2872" s="25">
        <v>539110</v>
      </c>
      <c r="D2872" s="25" t="s">
        <v>383</v>
      </c>
      <c r="E2872" s="25" t="s">
        <v>400</v>
      </c>
    </row>
    <row r="2873" spans="2:5" x14ac:dyDescent="0.2">
      <c r="B2873" s="25" t="s">
        <v>4598</v>
      </c>
      <c r="C2873" s="25">
        <v>540698</v>
      </c>
      <c r="D2873" s="25" t="s">
        <v>383</v>
      </c>
      <c r="E2873" s="25" t="s">
        <v>405</v>
      </c>
    </row>
    <row r="2874" spans="2:5" x14ac:dyDescent="0.2">
      <c r="B2874" s="25" t="s">
        <v>4599</v>
      </c>
      <c r="C2874" s="25">
        <v>531465</v>
      </c>
      <c r="D2874" s="25" t="s">
        <v>383</v>
      </c>
      <c r="E2874" s="25" t="s">
        <v>405</v>
      </c>
    </row>
    <row r="2875" spans="2:5" x14ac:dyDescent="0.2">
      <c r="B2875" s="25" t="s">
        <v>4600</v>
      </c>
      <c r="C2875" s="25">
        <v>513566</v>
      </c>
      <c r="D2875" s="25" t="s">
        <v>383</v>
      </c>
      <c r="E2875" s="25" t="s">
        <v>415</v>
      </c>
    </row>
    <row r="2876" spans="2:5" x14ac:dyDescent="0.2">
      <c r="B2876" s="25" t="s">
        <v>4601</v>
      </c>
      <c r="C2876" s="25">
        <v>530733</v>
      </c>
      <c r="D2876" s="25" t="s">
        <v>383</v>
      </c>
      <c r="E2876" s="25" t="s">
        <v>907</v>
      </c>
    </row>
    <row r="2877" spans="2:5" x14ac:dyDescent="0.2">
      <c r="B2877" s="25" t="s">
        <v>4602</v>
      </c>
      <c r="C2877" s="25">
        <v>530733</v>
      </c>
      <c r="D2877" s="25" t="s">
        <v>383</v>
      </c>
      <c r="E2877" s="25" t="s">
        <v>907</v>
      </c>
    </row>
    <row r="2878" spans="2:5" x14ac:dyDescent="0.2">
      <c r="B2878" s="25" t="s">
        <v>4603</v>
      </c>
      <c r="C2878" s="25">
        <v>500672</v>
      </c>
      <c r="D2878" s="25" t="s">
        <v>383</v>
      </c>
      <c r="E2878" s="25" t="s">
        <v>421</v>
      </c>
    </row>
    <row r="2879" spans="2:5" x14ac:dyDescent="0.2">
      <c r="B2879" s="25" t="s">
        <v>4604</v>
      </c>
      <c r="C2879" s="25">
        <v>500672</v>
      </c>
      <c r="D2879" s="25" t="s">
        <v>383</v>
      </c>
      <c r="E2879" s="25" t="s">
        <v>421</v>
      </c>
    </row>
    <row r="2880" spans="2:5" x14ac:dyDescent="0.2">
      <c r="B2880" s="25" t="s">
        <v>4605</v>
      </c>
      <c r="C2880" s="25">
        <v>530127</v>
      </c>
      <c r="D2880" s="25" t="s">
        <v>383</v>
      </c>
      <c r="E2880" s="25" t="s">
        <v>366</v>
      </c>
    </row>
    <row r="2881" spans="2:5" x14ac:dyDescent="0.2">
      <c r="B2881" s="25" t="s">
        <v>4606</v>
      </c>
      <c r="C2881" s="25">
        <v>530367</v>
      </c>
      <c r="D2881" s="25" t="s">
        <v>4607</v>
      </c>
      <c r="E2881" s="25" t="s">
        <v>391</v>
      </c>
    </row>
    <row r="2882" spans="2:5" x14ac:dyDescent="0.2">
      <c r="B2882" s="25" t="s">
        <v>4608</v>
      </c>
      <c r="C2882" s="25">
        <v>535458</v>
      </c>
      <c r="D2882" s="25" t="s">
        <v>4609</v>
      </c>
      <c r="E2882" s="25" t="s">
        <v>568</v>
      </c>
    </row>
    <row r="2883" spans="2:5" x14ac:dyDescent="0.2">
      <c r="B2883" s="25" t="s">
        <v>4610</v>
      </c>
      <c r="C2883" s="25">
        <v>526723</v>
      </c>
      <c r="D2883" s="25" t="s">
        <v>383</v>
      </c>
      <c r="E2883" s="25" t="s">
        <v>2553</v>
      </c>
    </row>
    <row r="2884" spans="2:5" x14ac:dyDescent="0.2">
      <c r="B2884" s="25" t="s">
        <v>4611</v>
      </c>
      <c r="C2884" s="25">
        <v>532555</v>
      </c>
      <c r="D2884" s="25" t="s">
        <v>4612</v>
      </c>
      <c r="E2884" s="25" t="s">
        <v>522</v>
      </c>
    </row>
    <row r="2885" spans="2:5" x14ac:dyDescent="0.2">
      <c r="B2885" s="25" t="s">
        <v>4613</v>
      </c>
      <c r="C2885" s="25">
        <v>533015</v>
      </c>
      <c r="D2885" s="25" t="s">
        <v>4614</v>
      </c>
      <c r="E2885" s="25" t="s">
        <v>1330</v>
      </c>
    </row>
    <row r="2886" spans="2:5" x14ac:dyDescent="0.2">
      <c r="B2886" s="25" t="s">
        <v>4615</v>
      </c>
      <c r="C2886" s="25">
        <v>533015</v>
      </c>
      <c r="D2886" s="25" t="s">
        <v>4614</v>
      </c>
      <c r="E2886" s="25" t="s">
        <v>1330</v>
      </c>
    </row>
    <row r="2887" spans="2:5" x14ac:dyDescent="0.2">
      <c r="B2887" s="25" t="s">
        <v>4616</v>
      </c>
      <c r="C2887" s="25">
        <v>531209</v>
      </c>
      <c r="D2887" s="25" t="s">
        <v>4617</v>
      </c>
      <c r="E2887" s="25" t="s">
        <v>476</v>
      </c>
    </row>
    <row r="2888" spans="2:5" x14ac:dyDescent="0.2">
      <c r="B2888" s="25" t="s">
        <v>4618</v>
      </c>
      <c r="C2888" s="25">
        <v>531304</v>
      </c>
      <c r="D2888" s="25" t="s">
        <v>383</v>
      </c>
      <c r="E2888" s="25" t="s">
        <v>398</v>
      </c>
    </row>
    <row r="2889" spans="2:5" x14ac:dyDescent="0.2">
      <c r="B2889" s="25" t="s">
        <v>4619</v>
      </c>
      <c r="C2889" s="25">
        <v>524764</v>
      </c>
      <c r="D2889" s="25" t="s">
        <v>383</v>
      </c>
      <c r="E2889" s="25" t="s">
        <v>431</v>
      </c>
    </row>
    <row r="2890" spans="2:5" x14ac:dyDescent="0.2">
      <c r="B2890" s="25" t="s">
        <v>4620</v>
      </c>
      <c r="C2890" s="25">
        <v>524764</v>
      </c>
      <c r="D2890" s="25" t="s">
        <v>383</v>
      </c>
      <c r="E2890" s="25" t="s">
        <v>431</v>
      </c>
    </row>
    <row r="2891" spans="2:5" x14ac:dyDescent="0.2">
      <c r="B2891" s="25" t="s">
        <v>4621</v>
      </c>
      <c r="C2891" s="25">
        <v>530219</v>
      </c>
      <c r="D2891" s="25" t="s">
        <v>383</v>
      </c>
      <c r="E2891" s="25" t="s">
        <v>497</v>
      </c>
    </row>
    <row r="2892" spans="2:5" x14ac:dyDescent="0.2">
      <c r="B2892" s="25" t="s">
        <v>4622</v>
      </c>
      <c r="C2892" s="25">
        <v>531819</v>
      </c>
      <c r="D2892" s="25" t="s">
        <v>383</v>
      </c>
      <c r="E2892" s="25" t="s">
        <v>405</v>
      </c>
    </row>
    <row r="2893" spans="2:5" x14ac:dyDescent="0.2">
      <c r="B2893" s="25" t="s">
        <v>4623</v>
      </c>
      <c r="C2893" s="25">
        <v>531819</v>
      </c>
      <c r="D2893" s="25" t="s">
        <v>383</v>
      </c>
      <c r="E2893" s="25" t="s">
        <v>405</v>
      </c>
    </row>
    <row r="2894" spans="2:5" x14ac:dyDescent="0.2">
      <c r="B2894" s="25" t="s">
        <v>4624</v>
      </c>
      <c r="C2894" s="25">
        <v>504378</v>
      </c>
      <c r="D2894" s="25" t="s">
        <v>383</v>
      </c>
      <c r="E2894" s="25" t="s">
        <v>405</v>
      </c>
    </row>
    <row r="2895" spans="2:5" x14ac:dyDescent="0.2">
      <c r="B2895" s="25" t="s">
        <v>4625</v>
      </c>
      <c r="C2895" s="25">
        <v>539116</v>
      </c>
      <c r="D2895" s="25" t="s">
        <v>383</v>
      </c>
      <c r="E2895" s="25" t="s">
        <v>405</v>
      </c>
    </row>
    <row r="2896" spans="2:5" x14ac:dyDescent="0.2">
      <c r="B2896" s="25" t="s">
        <v>4626</v>
      </c>
      <c r="C2896" s="25">
        <v>512489</v>
      </c>
      <c r="D2896" s="25" t="s">
        <v>383</v>
      </c>
      <c r="E2896" s="25" t="s">
        <v>400</v>
      </c>
    </row>
    <row r="2897" spans="2:5" x14ac:dyDescent="0.2">
      <c r="B2897" s="25" t="s">
        <v>4627</v>
      </c>
      <c r="C2897" s="25">
        <v>538547</v>
      </c>
      <c r="D2897" s="25" t="s">
        <v>383</v>
      </c>
      <c r="E2897" s="25" t="s">
        <v>632</v>
      </c>
    </row>
    <row r="2898" spans="2:5" x14ac:dyDescent="0.2">
      <c r="B2898" s="25" t="s">
        <v>4628</v>
      </c>
      <c r="C2898" s="25">
        <v>533273</v>
      </c>
      <c r="D2898" s="25" t="s">
        <v>4629</v>
      </c>
      <c r="E2898" s="25" t="s">
        <v>469</v>
      </c>
    </row>
    <row r="2899" spans="2:5" x14ac:dyDescent="0.2">
      <c r="B2899" s="25" t="s">
        <v>4630</v>
      </c>
      <c r="C2899" s="25">
        <v>535657</v>
      </c>
      <c r="D2899" s="25" t="s">
        <v>383</v>
      </c>
      <c r="E2899" s="25" t="s">
        <v>369</v>
      </c>
    </row>
    <row r="2900" spans="2:5" x14ac:dyDescent="0.2">
      <c r="B2900" s="25" t="s">
        <v>4631</v>
      </c>
      <c r="C2900" s="25">
        <v>519491</v>
      </c>
      <c r="D2900" s="25" t="s">
        <v>383</v>
      </c>
      <c r="E2900" s="25" t="s">
        <v>578</v>
      </c>
    </row>
    <row r="2901" spans="2:5" x14ac:dyDescent="0.2">
      <c r="B2901" s="25" t="s">
        <v>4632</v>
      </c>
      <c r="C2901" s="25">
        <v>519491</v>
      </c>
      <c r="D2901" s="25" t="s">
        <v>383</v>
      </c>
      <c r="E2901" s="25" t="s">
        <v>578</v>
      </c>
    </row>
    <row r="2902" spans="2:5" x14ac:dyDescent="0.2">
      <c r="B2902" s="25" t="s">
        <v>4633</v>
      </c>
      <c r="C2902" s="25">
        <v>538019</v>
      </c>
      <c r="D2902" s="25" t="s">
        <v>383</v>
      </c>
      <c r="E2902" s="25" t="s">
        <v>463</v>
      </c>
    </row>
    <row r="2903" spans="2:5" x14ac:dyDescent="0.2">
      <c r="B2903" s="25" t="s">
        <v>4634</v>
      </c>
      <c r="C2903" s="25">
        <v>540405</v>
      </c>
      <c r="D2903" s="25" t="s">
        <v>383</v>
      </c>
      <c r="E2903" s="25" t="s">
        <v>463</v>
      </c>
    </row>
    <row r="2904" spans="2:5" x14ac:dyDescent="0.2">
      <c r="B2904" s="25" t="s">
        <v>4635</v>
      </c>
      <c r="C2904" s="25">
        <v>533008</v>
      </c>
      <c r="D2904" s="25" t="s">
        <v>4636</v>
      </c>
      <c r="E2904" s="25" t="s">
        <v>415</v>
      </c>
    </row>
    <row r="2905" spans="2:5" x14ac:dyDescent="0.2">
      <c r="B2905" s="25" t="s">
        <v>4637</v>
      </c>
      <c r="C2905" s="25">
        <v>538894</v>
      </c>
      <c r="D2905" s="25" t="s">
        <v>383</v>
      </c>
      <c r="E2905" s="25" t="s">
        <v>366</v>
      </c>
    </row>
    <row r="2906" spans="2:5" x14ac:dyDescent="0.2">
      <c r="B2906" s="25" t="s">
        <v>4638</v>
      </c>
      <c r="C2906" s="25">
        <v>540416</v>
      </c>
      <c r="D2906" s="25" t="s">
        <v>383</v>
      </c>
      <c r="E2906" s="25" t="s">
        <v>389</v>
      </c>
    </row>
    <row r="2907" spans="2:5" x14ac:dyDescent="0.2">
      <c r="B2907" s="25" t="s">
        <v>4639</v>
      </c>
      <c r="C2907" s="25">
        <v>531996</v>
      </c>
      <c r="D2907" s="25" t="s">
        <v>383</v>
      </c>
      <c r="E2907" s="25" t="s">
        <v>400</v>
      </c>
    </row>
    <row r="2908" spans="2:5" x14ac:dyDescent="0.2">
      <c r="B2908" s="25" t="s">
        <v>4640</v>
      </c>
      <c r="C2908" s="25">
        <v>530175</v>
      </c>
      <c r="D2908" s="25" t="s">
        <v>383</v>
      </c>
      <c r="E2908" s="25" t="s">
        <v>476</v>
      </c>
    </row>
    <row r="2909" spans="2:5" x14ac:dyDescent="0.2">
      <c r="B2909" s="25" t="s">
        <v>4641</v>
      </c>
      <c r="C2909" s="25">
        <v>539570</v>
      </c>
      <c r="D2909" s="25" t="s">
        <v>383</v>
      </c>
      <c r="E2909" s="25" t="s">
        <v>369</v>
      </c>
    </row>
    <row r="2910" spans="2:5" x14ac:dyDescent="0.2">
      <c r="B2910" s="25" t="s">
        <v>4642</v>
      </c>
      <c r="C2910" s="25">
        <v>500312</v>
      </c>
      <c r="D2910" s="25" t="s">
        <v>4643</v>
      </c>
      <c r="E2910" s="25" t="s">
        <v>446</v>
      </c>
    </row>
    <row r="2911" spans="2:5" x14ac:dyDescent="0.2">
      <c r="B2911" s="25" t="s">
        <v>4644</v>
      </c>
      <c r="C2911" s="25">
        <v>533106</v>
      </c>
      <c r="D2911" s="25" t="s">
        <v>4645</v>
      </c>
      <c r="E2911" s="25" t="s">
        <v>446</v>
      </c>
    </row>
    <row r="2912" spans="2:5" x14ac:dyDescent="0.2">
      <c r="B2912" s="25" t="s">
        <v>4646</v>
      </c>
      <c r="C2912" s="25">
        <v>500313</v>
      </c>
      <c r="D2912" s="25" t="s">
        <v>4647</v>
      </c>
      <c r="E2912" s="25" t="s">
        <v>724</v>
      </c>
    </row>
    <row r="2913" spans="2:5" x14ac:dyDescent="0.2">
      <c r="B2913" s="25" t="s">
        <v>4648</v>
      </c>
      <c r="C2913" s="25">
        <v>533106</v>
      </c>
      <c r="D2913" s="25" t="s">
        <v>4645</v>
      </c>
      <c r="E2913" s="25" t="s">
        <v>446</v>
      </c>
    </row>
    <row r="2914" spans="2:5" x14ac:dyDescent="0.2">
      <c r="B2914" s="25" t="s">
        <v>4649</v>
      </c>
      <c r="C2914" s="25">
        <v>526415</v>
      </c>
      <c r="D2914" s="25" t="s">
        <v>383</v>
      </c>
      <c r="E2914" s="25" t="s">
        <v>881</v>
      </c>
    </row>
    <row r="2915" spans="2:5" x14ac:dyDescent="0.2">
      <c r="B2915" s="25" t="s">
        <v>4650</v>
      </c>
      <c r="C2915" s="25">
        <v>526415</v>
      </c>
      <c r="D2915" s="25" t="s">
        <v>383</v>
      </c>
      <c r="E2915" s="25" t="s">
        <v>881</v>
      </c>
    </row>
    <row r="2916" spans="2:5" x14ac:dyDescent="0.2">
      <c r="B2916" s="25" t="s">
        <v>4651</v>
      </c>
      <c r="C2916" s="25">
        <v>532439</v>
      </c>
      <c r="D2916" s="25" t="s">
        <v>4652</v>
      </c>
      <c r="E2916" s="25" t="s">
        <v>391</v>
      </c>
    </row>
    <row r="2917" spans="2:5" x14ac:dyDescent="0.2">
      <c r="B2917" s="25" t="s">
        <v>4653</v>
      </c>
      <c r="C2917" s="25">
        <v>521105</v>
      </c>
      <c r="D2917" s="25" t="s">
        <v>383</v>
      </c>
      <c r="E2917" s="25" t="s">
        <v>3142</v>
      </c>
    </row>
    <row r="2918" spans="2:5" x14ac:dyDescent="0.2">
      <c r="B2918" s="25" t="s">
        <v>4654</v>
      </c>
      <c r="C2918" s="25">
        <v>534190</v>
      </c>
      <c r="D2918" s="25" t="s">
        <v>383</v>
      </c>
      <c r="E2918" s="25" t="s">
        <v>881</v>
      </c>
    </row>
    <row r="2919" spans="2:5" x14ac:dyDescent="0.2">
      <c r="B2919" s="25" t="s">
        <v>4655</v>
      </c>
      <c r="C2919" s="25">
        <v>507609</v>
      </c>
      <c r="D2919" s="25" t="s">
        <v>383</v>
      </c>
      <c r="E2919" s="25" t="s">
        <v>581</v>
      </c>
    </row>
    <row r="2920" spans="2:5" x14ac:dyDescent="0.2">
      <c r="B2920" s="25" t="s">
        <v>4656</v>
      </c>
      <c r="C2920" s="25">
        <v>531092</v>
      </c>
      <c r="D2920" s="25" t="s">
        <v>4657</v>
      </c>
      <c r="E2920" s="25" t="s">
        <v>781</v>
      </c>
    </row>
    <row r="2921" spans="2:5" x14ac:dyDescent="0.2">
      <c r="B2921" s="25" t="s">
        <v>4658</v>
      </c>
      <c r="C2921" s="25">
        <v>538537</v>
      </c>
      <c r="D2921" s="25" t="s">
        <v>383</v>
      </c>
      <c r="E2921" s="25" t="s">
        <v>405</v>
      </c>
    </row>
    <row r="2922" spans="2:5" x14ac:dyDescent="0.2">
      <c r="B2922" s="25" t="s">
        <v>4659</v>
      </c>
      <c r="C2922" s="25">
        <v>520021</v>
      </c>
      <c r="D2922" s="25" t="s">
        <v>4660</v>
      </c>
      <c r="E2922" s="25" t="s">
        <v>738</v>
      </c>
    </row>
    <row r="2923" spans="2:5" x14ac:dyDescent="0.2">
      <c r="B2923" s="25" t="s">
        <v>4661</v>
      </c>
      <c r="C2923" s="25">
        <v>532880</v>
      </c>
      <c r="D2923" s="25" t="s">
        <v>4662</v>
      </c>
      <c r="E2923" s="25" t="s">
        <v>469</v>
      </c>
    </row>
    <row r="2924" spans="2:5" x14ac:dyDescent="0.2">
      <c r="B2924" s="25" t="s">
        <v>4663</v>
      </c>
      <c r="C2924" s="25" t="s">
        <v>383</v>
      </c>
      <c r="D2924" s="25" t="s">
        <v>4664</v>
      </c>
      <c r="E2924" s="25" t="s">
        <v>394</v>
      </c>
    </row>
    <row r="2925" spans="2:5" x14ac:dyDescent="0.2">
      <c r="B2925" s="25" t="s">
        <v>4665</v>
      </c>
      <c r="C2925" s="25" t="s">
        <v>383</v>
      </c>
      <c r="D2925" s="25" t="s">
        <v>4664</v>
      </c>
      <c r="E2925" s="25" t="s">
        <v>394</v>
      </c>
    </row>
    <row r="2926" spans="2:5" x14ac:dyDescent="0.2">
      <c r="B2926" s="25" t="s">
        <v>4666</v>
      </c>
      <c r="C2926" s="25">
        <v>531496</v>
      </c>
      <c r="D2926" s="25" t="s">
        <v>383</v>
      </c>
      <c r="E2926" s="25" t="s">
        <v>398</v>
      </c>
    </row>
    <row r="2927" spans="2:5" x14ac:dyDescent="0.2">
      <c r="B2927" s="25" t="s">
        <v>4667</v>
      </c>
      <c r="C2927" s="25">
        <v>532167</v>
      </c>
      <c r="D2927" s="25" t="s">
        <v>383</v>
      </c>
      <c r="E2927" s="25" t="s">
        <v>431</v>
      </c>
    </row>
    <row r="2928" spans="2:5" x14ac:dyDescent="0.2">
      <c r="B2928" s="25" t="s">
        <v>4668</v>
      </c>
      <c r="C2928" s="25">
        <v>533317</v>
      </c>
      <c r="D2928" s="25" t="s">
        <v>4669</v>
      </c>
      <c r="E2928" s="25" t="s">
        <v>543</v>
      </c>
    </row>
    <row r="2929" spans="2:5" x14ac:dyDescent="0.2">
      <c r="B2929" s="25" t="s">
        <v>4670</v>
      </c>
      <c r="C2929" s="25">
        <v>532340</v>
      </c>
      <c r="D2929" s="25" t="s">
        <v>383</v>
      </c>
      <c r="E2929" s="25" t="s">
        <v>476</v>
      </c>
    </row>
    <row r="2930" spans="2:5" x14ac:dyDescent="0.2">
      <c r="B2930" s="25" t="s">
        <v>4671</v>
      </c>
      <c r="C2930" s="25">
        <v>514324</v>
      </c>
      <c r="D2930" s="25" t="s">
        <v>383</v>
      </c>
      <c r="E2930" s="25" t="s">
        <v>398</v>
      </c>
    </row>
    <row r="2931" spans="2:5" x14ac:dyDescent="0.2">
      <c r="B2931" s="25" t="s">
        <v>4672</v>
      </c>
      <c r="C2931" s="25">
        <v>514324</v>
      </c>
      <c r="D2931" s="25" t="s">
        <v>383</v>
      </c>
      <c r="E2931" s="25" t="s">
        <v>398</v>
      </c>
    </row>
    <row r="2932" spans="2:5" x14ac:dyDescent="0.2">
      <c r="B2932" s="25" t="s">
        <v>4673</v>
      </c>
      <c r="C2932" s="25" t="s">
        <v>383</v>
      </c>
      <c r="D2932" s="25" t="s">
        <v>4674</v>
      </c>
      <c r="E2932" s="25" t="s">
        <v>394</v>
      </c>
    </row>
    <row r="2933" spans="2:5" x14ac:dyDescent="0.2">
      <c r="B2933" s="25" t="s">
        <v>4675</v>
      </c>
      <c r="C2933" s="25">
        <v>533632</v>
      </c>
      <c r="D2933" s="25" t="s">
        <v>4676</v>
      </c>
      <c r="E2933" s="25" t="s">
        <v>403</v>
      </c>
    </row>
    <row r="2934" spans="2:5" x14ac:dyDescent="0.2">
      <c r="B2934" s="25" t="s">
        <v>4677</v>
      </c>
      <c r="C2934" s="25">
        <v>530805</v>
      </c>
      <c r="D2934" s="25" t="s">
        <v>383</v>
      </c>
      <c r="E2934" s="25" t="s">
        <v>467</v>
      </c>
    </row>
    <row r="2935" spans="2:5" x14ac:dyDescent="0.2">
      <c r="B2935" s="25" t="s">
        <v>4678</v>
      </c>
      <c r="C2935" s="25">
        <v>535647</v>
      </c>
      <c r="D2935" s="25" t="s">
        <v>383</v>
      </c>
      <c r="E2935" s="25" t="s">
        <v>386</v>
      </c>
    </row>
    <row r="2936" spans="2:5" x14ac:dyDescent="0.2">
      <c r="B2936" s="25" t="s">
        <v>4679</v>
      </c>
      <c r="C2936" s="25">
        <v>532944</v>
      </c>
      <c r="D2936" s="25" t="s">
        <v>4680</v>
      </c>
      <c r="E2936" s="25" t="s">
        <v>1330</v>
      </c>
    </row>
    <row r="2937" spans="2:5" x14ac:dyDescent="0.2">
      <c r="B2937" s="25" t="s">
        <v>4681</v>
      </c>
      <c r="C2937" s="25">
        <v>540386</v>
      </c>
      <c r="D2937" s="25" t="s">
        <v>383</v>
      </c>
      <c r="E2937" s="25" t="s">
        <v>366</v>
      </c>
    </row>
    <row r="2938" spans="2:5" x14ac:dyDescent="0.2">
      <c r="B2938" s="25" t="s">
        <v>4682</v>
      </c>
      <c r="C2938" s="25">
        <v>517536</v>
      </c>
      <c r="D2938" s="25" t="s">
        <v>4683</v>
      </c>
      <c r="E2938" s="25" t="s">
        <v>369</v>
      </c>
    </row>
    <row r="2939" spans="2:5" x14ac:dyDescent="0.2">
      <c r="B2939" s="25" t="s">
        <v>4684</v>
      </c>
      <c r="C2939" s="25" t="s">
        <v>383</v>
      </c>
      <c r="D2939" s="25" t="s">
        <v>4685</v>
      </c>
      <c r="E2939" s="25" t="s">
        <v>394</v>
      </c>
    </row>
    <row r="2940" spans="2:5" x14ac:dyDescent="0.2">
      <c r="B2940" s="25" t="s">
        <v>4686</v>
      </c>
      <c r="C2940" s="25">
        <v>530135</v>
      </c>
      <c r="D2940" s="25" t="s">
        <v>4687</v>
      </c>
      <c r="E2940" s="25" t="s">
        <v>417</v>
      </c>
    </row>
    <row r="2941" spans="2:5" x14ac:dyDescent="0.2">
      <c r="B2941" s="25" t="s">
        <v>4688</v>
      </c>
      <c r="C2941" s="25">
        <v>531254</v>
      </c>
      <c r="D2941" s="25" t="s">
        <v>383</v>
      </c>
      <c r="E2941" s="25" t="s">
        <v>400</v>
      </c>
    </row>
    <row r="2942" spans="2:5" x14ac:dyDescent="0.2">
      <c r="B2942" s="25" t="s">
        <v>4689</v>
      </c>
      <c r="C2942" s="25">
        <v>532391</v>
      </c>
      <c r="D2942" s="25" t="s">
        <v>4690</v>
      </c>
      <c r="E2942" s="25" t="s">
        <v>1550</v>
      </c>
    </row>
    <row r="2943" spans="2:5" x14ac:dyDescent="0.2">
      <c r="B2943" s="25" t="s">
        <v>4691</v>
      </c>
      <c r="C2943" s="25">
        <v>532391</v>
      </c>
      <c r="D2943" s="25" t="s">
        <v>4690</v>
      </c>
      <c r="E2943" s="25" t="s">
        <v>1550</v>
      </c>
    </row>
    <row r="2944" spans="2:5" x14ac:dyDescent="0.2">
      <c r="B2944" s="25" t="s">
        <v>4692</v>
      </c>
      <c r="C2944" s="25">
        <v>539598</v>
      </c>
      <c r="D2944" s="25" t="s">
        <v>383</v>
      </c>
      <c r="E2944" s="25" t="s">
        <v>400</v>
      </c>
    </row>
    <row r="2945" spans="2:5" x14ac:dyDescent="0.2">
      <c r="B2945" s="25" t="s">
        <v>4693</v>
      </c>
      <c r="C2945" s="25">
        <v>532466</v>
      </c>
      <c r="D2945" s="25" t="s">
        <v>4694</v>
      </c>
      <c r="E2945" s="25" t="s">
        <v>369</v>
      </c>
    </row>
    <row r="2946" spans="2:5" x14ac:dyDescent="0.2">
      <c r="B2946" s="25" t="s">
        <v>4695</v>
      </c>
      <c r="C2946" s="25">
        <v>512626</v>
      </c>
      <c r="D2946" s="25" t="s">
        <v>4696</v>
      </c>
      <c r="E2946" s="25" t="s">
        <v>398</v>
      </c>
    </row>
    <row r="2947" spans="2:5" x14ac:dyDescent="0.2">
      <c r="B2947" s="25" t="s">
        <v>4697</v>
      </c>
      <c r="C2947" s="25">
        <v>524372</v>
      </c>
      <c r="D2947" s="25" t="s">
        <v>4698</v>
      </c>
      <c r="E2947" s="25" t="s">
        <v>421</v>
      </c>
    </row>
    <row r="2948" spans="2:5" x14ac:dyDescent="0.2">
      <c r="B2948" s="25" t="s">
        <v>4699</v>
      </c>
      <c r="C2948" s="25">
        <v>531157</v>
      </c>
      <c r="D2948" s="25" t="s">
        <v>383</v>
      </c>
      <c r="E2948" s="25" t="s">
        <v>543</v>
      </c>
    </row>
    <row r="2949" spans="2:5" x14ac:dyDescent="0.2">
      <c r="B2949" s="25" t="s">
        <v>4700</v>
      </c>
      <c r="C2949" s="25">
        <v>513121</v>
      </c>
      <c r="D2949" s="25" t="s">
        <v>4701</v>
      </c>
      <c r="E2949" s="25" t="s">
        <v>543</v>
      </c>
    </row>
    <row r="2950" spans="2:5" x14ac:dyDescent="0.2">
      <c r="B2950" s="25" t="s">
        <v>4702</v>
      </c>
      <c r="C2950" s="25">
        <v>504879</v>
      </c>
      <c r="D2950" s="25" t="s">
        <v>4703</v>
      </c>
      <c r="E2950" s="25" t="s">
        <v>1303</v>
      </c>
    </row>
    <row r="2951" spans="2:5" x14ac:dyDescent="0.2">
      <c r="B2951" s="25" t="s">
        <v>4704</v>
      </c>
      <c r="C2951" s="25">
        <v>530365</v>
      </c>
      <c r="D2951" s="25" t="s">
        <v>4705</v>
      </c>
      <c r="E2951" s="25" t="s">
        <v>660</v>
      </c>
    </row>
    <row r="2952" spans="2:5" x14ac:dyDescent="0.2">
      <c r="B2952" s="25" t="s">
        <v>4706</v>
      </c>
      <c r="C2952" s="25">
        <v>507690</v>
      </c>
      <c r="D2952" s="25" t="s">
        <v>383</v>
      </c>
      <c r="E2952" s="25" t="s">
        <v>818</v>
      </c>
    </row>
    <row r="2953" spans="2:5" x14ac:dyDescent="0.2">
      <c r="B2953" s="25" t="s">
        <v>4707</v>
      </c>
      <c r="C2953" s="25">
        <v>535754</v>
      </c>
      <c r="D2953" s="25" t="s">
        <v>4708</v>
      </c>
      <c r="E2953" s="25" t="s">
        <v>396</v>
      </c>
    </row>
    <row r="2954" spans="2:5" x14ac:dyDescent="0.2">
      <c r="B2954" s="25" t="s">
        <v>4709</v>
      </c>
      <c r="C2954" s="25">
        <v>541301</v>
      </c>
      <c r="D2954" s="25" t="s">
        <v>4710</v>
      </c>
      <c r="E2954" s="25" t="s">
        <v>752</v>
      </c>
    </row>
    <row r="2955" spans="2:5" x14ac:dyDescent="0.2">
      <c r="B2955" s="25" t="s">
        <v>4711</v>
      </c>
      <c r="C2955" s="25">
        <v>533263</v>
      </c>
      <c r="D2955" s="25" t="s">
        <v>4712</v>
      </c>
      <c r="E2955" s="25" t="s">
        <v>522</v>
      </c>
    </row>
    <row r="2956" spans="2:5" x14ac:dyDescent="0.2">
      <c r="B2956" s="25" t="s">
        <v>4713</v>
      </c>
      <c r="C2956" s="25">
        <v>502420</v>
      </c>
      <c r="D2956" s="25" t="s">
        <v>4714</v>
      </c>
      <c r="E2956" s="25" t="s">
        <v>377</v>
      </c>
    </row>
    <row r="2957" spans="2:5" x14ac:dyDescent="0.2">
      <c r="B2957" s="25" t="s">
        <v>4715</v>
      </c>
      <c r="C2957" s="25">
        <v>526325</v>
      </c>
      <c r="D2957" s="25" t="s">
        <v>4716</v>
      </c>
      <c r="E2957" s="25" t="s">
        <v>578</v>
      </c>
    </row>
    <row r="2958" spans="2:5" x14ac:dyDescent="0.2">
      <c r="B2958" s="25" t="s">
        <v>4717</v>
      </c>
      <c r="C2958" s="25">
        <v>534076</v>
      </c>
      <c r="D2958" s="25" t="s">
        <v>4718</v>
      </c>
      <c r="E2958" s="25" t="s">
        <v>568</v>
      </c>
    </row>
    <row r="2959" spans="2:5" x14ac:dyDescent="0.2">
      <c r="B2959" s="25" t="s">
        <v>4719</v>
      </c>
      <c r="C2959" s="25">
        <v>531512</v>
      </c>
      <c r="D2959" s="25" t="s">
        <v>383</v>
      </c>
      <c r="E2959" s="25" t="s">
        <v>386</v>
      </c>
    </row>
    <row r="2960" spans="2:5" x14ac:dyDescent="0.2">
      <c r="B2960" s="25" t="s">
        <v>4720</v>
      </c>
      <c r="C2960" s="25">
        <v>500078</v>
      </c>
      <c r="D2960" s="25" t="s">
        <v>383</v>
      </c>
      <c r="E2960" s="25" t="s">
        <v>431</v>
      </c>
    </row>
    <row r="2961" spans="2:5" x14ac:dyDescent="0.2">
      <c r="B2961" s="25" t="s">
        <v>4721</v>
      </c>
      <c r="C2961" s="25">
        <v>500315</v>
      </c>
      <c r="D2961" s="25" t="s">
        <v>4722</v>
      </c>
      <c r="E2961" s="25" t="s">
        <v>701</v>
      </c>
    </row>
    <row r="2962" spans="2:5" x14ac:dyDescent="0.2">
      <c r="B2962" s="25" t="s">
        <v>4723</v>
      </c>
      <c r="C2962" s="25">
        <v>506579</v>
      </c>
      <c r="D2962" s="25" t="s">
        <v>4724</v>
      </c>
      <c r="E2962" s="25" t="s">
        <v>431</v>
      </c>
    </row>
    <row r="2963" spans="2:5" x14ac:dyDescent="0.2">
      <c r="B2963" s="25" t="s">
        <v>4725</v>
      </c>
      <c r="C2963" s="25">
        <v>500314</v>
      </c>
      <c r="D2963" s="25" t="s">
        <v>4726</v>
      </c>
      <c r="E2963" s="25" t="s">
        <v>584</v>
      </c>
    </row>
    <row r="2964" spans="2:5" x14ac:dyDescent="0.2">
      <c r="B2964" s="25" t="s">
        <v>4727</v>
      </c>
      <c r="C2964" s="25">
        <v>532817</v>
      </c>
      <c r="D2964" s="25" t="s">
        <v>4728</v>
      </c>
      <c r="E2964" s="25" t="s">
        <v>911</v>
      </c>
    </row>
    <row r="2965" spans="2:5" x14ac:dyDescent="0.2">
      <c r="B2965" s="25" t="s">
        <v>4729</v>
      </c>
      <c r="C2965" s="25">
        <v>531859</v>
      </c>
      <c r="D2965" s="25" t="s">
        <v>383</v>
      </c>
      <c r="E2965" s="25" t="s">
        <v>1303</v>
      </c>
    </row>
    <row r="2966" spans="2:5" x14ac:dyDescent="0.2">
      <c r="B2966" s="25" t="s">
        <v>4730</v>
      </c>
      <c r="C2966" s="25">
        <v>541206</v>
      </c>
      <c r="D2966" s="25" t="s">
        <v>383</v>
      </c>
      <c r="E2966" s="25" t="s">
        <v>704</v>
      </c>
    </row>
    <row r="2967" spans="2:5" x14ac:dyDescent="0.2">
      <c r="B2967" s="25" t="s">
        <v>4731</v>
      </c>
      <c r="C2967" s="25">
        <v>531626</v>
      </c>
      <c r="D2967" s="25" t="s">
        <v>383</v>
      </c>
      <c r="E2967" s="25" t="s">
        <v>497</v>
      </c>
    </row>
    <row r="2968" spans="2:5" x14ac:dyDescent="0.2">
      <c r="B2968" s="25" t="s">
        <v>4732</v>
      </c>
      <c r="C2968" s="25">
        <v>531626</v>
      </c>
      <c r="D2968" s="25" t="s">
        <v>383</v>
      </c>
      <c r="E2968" s="25" t="s">
        <v>497</v>
      </c>
    </row>
    <row r="2969" spans="2:5" x14ac:dyDescent="0.2">
      <c r="B2969" s="25" t="s">
        <v>4733</v>
      </c>
      <c r="C2969" s="25">
        <v>539015</v>
      </c>
      <c r="D2969" s="25" t="s">
        <v>4734</v>
      </c>
      <c r="E2969" s="25" t="s">
        <v>1122</v>
      </c>
    </row>
    <row r="2970" spans="2:5" x14ac:dyDescent="0.2">
      <c r="B2970" s="25" t="s">
        <v>4735</v>
      </c>
      <c r="C2970" s="25">
        <v>539287</v>
      </c>
      <c r="D2970" s="25" t="s">
        <v>4736</v>
      </c>
      <c r="E2970" s="25" t="s">
        <v>421</v>
      </c>
    </row>
    <row r="2971" spans="2:5" x14ac:dyDescent="0.2">
      <c r="B2971" s="25" t="s">
        <v>4737</v>
      </c>
      <c r="C2971" s="25">
        <v>530173</v>
      </c>
      <c r="D2971" s="25" t="s">
        <v>383</v>
      </c>
      <c r="E2971" s="25" t="s">
        <v>497</v>
      </c>
    </row>
    <row r="2972" spans="2:5" x14ac:dyDescent="0.2">
      <c r="B2972" s="25" t="s">
        <v>4738</v>
      </c>
      <c r="C2972" s="25">
        <v>501179</v>
      </c>
      <c r="D2972" s="25" t="s">
        <v>383</v>
      </c>
      <c r="E2972" s="25" t="s">
        <v>403</v>
      </c>
    </row>
    <row r="2973" spans="2:5" x14ac:dyDescent="0.2">
      <c r="B2973" s="25" t="s">
        <v>4739</v>
      </c>
      <c r="C2973" s="25">
        <v>509782</v>
      </c>
      <c r="D2973" s="25" t="s">
        <v>383</v>
      </c>
      <c r="E2973" s="25" t="s">
        <v>804</v>
      </c>
    </row>
    <row r="2974" spans="2:5" x14ac:dyDescent="0.2">
      <c r="B2974" s="25" t="s">
        <v>4740</v>
      </c>
      <c r="C2974" s="25">
        <v>540198</v>
      </c>
      <c r="D2974" s="25" t="s">
        <v>383</v>
      </c>
      <c r="E2974" s="25" t="s">
        <v>398</v>
      </c>
    </row>
    <row r="2975" spans="2:5" x14ac:dyDescent="0.2">
      <c r="B2975" s="25" t="s">
        <v>4741</v>
      </c>
      <c r="C2975" s="25">
        <v>500317</v>
      </c>
      <c r="D2975" s="25" t="s">
        <v>4742</v>
      </c>
      <c r="E2975" s="25" t="s">
        <v>403</v>
      </c>
    </row>
    <row r="2976" spans="2:5" x14ac:dyDescent="0.2">
      <c r="B2976" s="25" t="s">
        <v>4743</v>
      </c>
      <c r="C2976" s="25">
        <v>539290</v>
      </c>
      <c r="D2976" s="25" t="s">
        <v>4744</v>
      </c>
      <c r="E2976" s="25" t="s">
        <v>403</v>
      </c>
    </row>
    <row r="2977" spans="2:5" x14ac:dyDescent="0.2">
      <c r="B2977" s="25" t="s">
        <v>4745</v>
      </c>
      <c r="C2977" s="25">
        <v>509099</v>
      </c>
      <c r="D2977" s="25" t="s">
        <v>383</v>
      </c>
      <c r="E2977" s="25" t="s">
        <v>804</v>
      </c>
    </row>
    <row r="2978" spans="2:5" x14ac:dyDescent="0.2">
      <c r="B2978" s="25" t="s">
        <v>4746</v>
      </c>
      <c r="C2978" s="25">
        <v>531065</v>
      </c>
      <c r="D2978" s="25" t="s">
        <v>383</v>
      </c>
      <c r="E2978" s="25" t="s">
        <v>1082</v>
      </c>
    </row>
    <row r="2979" spans="2:5" x14ac:dyDescent="0.2">
      <c r="B2979" s="25" t="s">
        <v>4747</v>
      </c>
      <c r="C2979" s="25">
        <v>514460</v>
      </c>
      <c r="D2979" s="25" t="s">
        <v>383</v>
      </c>
      <c r="E2979" s="25" t="s">
        <v>405</v>
      </c>
    </row>
    <row r="2980" spans="2:5" x14ac:dyDescent="0.2">
      <c r="B2980" s="25" t="s">
        <v>4748</v>
      </c>
      <c r="C2980" s="25">
        <v>523151</v>
      </c>
      <c r="D2980" s="25" t="s">
        <v>383</v>
      </c>
      <c r="E2980" s="25" t="s">
        <v>467</v>
      </c>
    </row>
    <row r="2981" spans="2:5" x14ac:dyDescent="0.2">
      <c r="B2981" s="25" t="s">
        <v>4749</v>
      </c>
      <c r="C2981" s="25">
        <v>514330</v>
      </c>
      <c r="D2981" s="25" t="s">
        <v>383</v>
      </c>
      <c r="E2981" s="25" t="s">
        <v>398</v>
      </c>
    </row>
    <row r="2982" spans="2:5" x14ac:dyDescent="0.2">
      <c r="B2982" s="25" t="s">
        <v>4750</v>
      </c>
      <c r="C2982" s="25">
        <v>530741</v>
      </c>
      <c r="D2982" s="25" t="s">
        <v>383</v>
      </c>
      <c r="E2982" s="25" t="s">
        <v>463</v>
      </c>
    </row>
    <row r="2983" spans="2:5" x14ac:dyDescent="0.2">
      <c r="B2983" s="25" t="s">
        <v>4751</v>
      </c>
      <c r="C2983" s="25">
        <v>539291</v>
      </c>
      <c r="D2983" s="25" t="s">
        <v>383</v>
      </c>
      <c r="E2983" s="25" t="s">
        <v>581</v>
      </c>
    </row>
    <row r="2984" spans="2:5" x14ac:dyDescent="0.2">
      <c r="B2984" s="25" t="s">
        <v>4752</v>
      </c>
      <c r="C2984" s="25">
        <v>539352</v>
      </c>
      <c r="D2984" s="25" t="s">
        <v>383</v>
      </c>
      <c r="E2984" s="25" t="s">
        <v>386</v>
      </c>
    </row>
    <row r="2985" spans="2:5" x14ac:dyDescent="0.2">
      <c r="B2985" s="25" t="s">
        <v>4753</v>
      </c>
      <c r="C2985" s="25">
        <v>513403</v>
      </c>
      <c r="D2985" s="25" t="s">
        <v>383</v>
      </c>
      <c r="E2985" s="25" t="s">
        <v>415</v>
      </c>
    </row>
    <row r="2986" spans="2:5" x14ac:dyDescent="0.2">
      <c r="B2986" s="25" t="s">
        <v>4754</v>
      </c>
      <c r="C2986" s="25">
        <v>523862</v>
      </c>
      <c r="D2986" s="25" t="s">
        <v>383</v>
      </c>
      <c r="E2986" s="25" t="s">
        <v>400</v>
      </c>
    </row>
    <row r="2987" spans="2:5" x14ac:dyDescent="0.2">
      <c r="B2987" s="25" t="s">
        <v>4755</v>
      </c>
      <c r="C2987" s="25">
        <v>523483</v>
      </c>
      <c r="D2987" s="25" t="s">
        <v>383</v>
      </c>
      <c r="E2987" s="25" t="s">
        <v>911</v>
      </c>
    </row>
    <row r="2988" spans="2:5" x14ac:dyDescent="0.2">
      <c r="B2988" s="25" t="s">
        <v>4756</v>
      </c>
      <c r="C2988" s="25">
        <v>538963</v>
      </c>
      <c r="D2988" s="25" t="s">
        <v>383</v>
      </c>
      <c r="E2988" s="25" t="s">
        <v>706</v>
      </c>
    </row>
    <row r="2989" spans="2:5" x14ac:dyDescent="0.2">
      <c r="B2989" s="25" t="s">
        <v>4757</v>
      </c>
      <c r="C2989" s="25">
        <v>531395</v>
      </c>
      <c r="D2989" s="25" t="s">
        <v>383</v>
      </c>
      <c r="E2989" s="25" t="s">
        <v>398</v>
      </c>
    </row>
    <row r="2990" spans="2:5" x14ac:dyDescent="0.2">
      <c r="B2990" s="25" t="s">
        <v>4758</v>
      </c>
      <c r="C2990" s="25">
        <v>532350</v>
      </c>
      <c r="D2990" s="25" t="s">
        <v>383</v>
      </c>
      <c r="E2990" s="25" t="s">
        <v>386</v>
      </c>
    </row>
    <row r="2991" spans="2:5" x14ac:dyDescent="0.2">
      <c r="B2991" s="25" t="s">
        <v>4759</v>
      </c>
      <c r="C2991" s="25">
        <v>526905</v>
      </c>
      <c r="D2991" s="25" t="s">
        <v>383</v>
      </c>
      <c r="E2991" s="25" t="s">
        <v>431</v>
      </c>
    </row>
    <row r="2992" spans="2:5" x14ac:dyDescent="0.2">
      <c r="B2992" s="25" t="s">
        <v>4760</v>
      </c>
      <c r="C2992" s="25">
        <v>517230</v>
      </c>
      <c r="D2992" s="25" t="s">
        <v>4761</v>
      </c>
      <c r="E2992" s="25" t="s">
        <v>405</v>
      </c>
    </row>
    <row r="2993" spans="2:5" x14ac:dyDescent="0.2">
      <c r="B2993" s="25" t="s">
        <v>4762</v>
      </c>
      <c r="C2993" s="25">
        <v>532827</v>
      </c>
      <c r="D2993" s="25" t="s">
        <v>4763</v>
      </c>
      <c r="E2993" s="25" t="s">
        <v>497</v>
      </c>
    </row>
    <row r="2994" spans="2:5" x14ac:dyDescent="0.2">
      <c r="B2994" s="25" t="s">
        <v>4764</v>
      </c>
      <c r="C2994" s="25">
        <v>532900</v>
      </c>
      <c r="D2994" s="25" t="s">
        <v>4765</v>
      </c>
      <c r="E2994" s="25" t="s">
        <v>400</v>
      </c>
    </row>
    <row r="2995" spans="2:5" x14ac:dyDescent="0.2">
      <c r="B2995" s="25" t="s">
        <v>4766</v>
      </c>
      <c r="C2995" s="25">
        <v>540648</v>
      </c>
      <c r="D2995" s="25" t="s">
        <v>4767</v>
      </c>
      <c r="E2995" s="25" t="s">
        <v>403</v>
      </c>
    </row>
    <row r="2996" spans="2:5" x14ac:dyDescent="0.2">
      <c r="B2996" s="25" t="s">
        <v>4768</v>
      </c>
      <c r="C2996" s="25">
        <v>539121</v>
      </c>
      <c r="D2996" s="25" t="s">
        <v>383</v>
      </c>
      <c r="E2996" s="25" t="s">
        <v>688</v>
      </c>
    </row>
    <row r="2997" spans="2:5" x14ac:dyDescent="0.2">
      <c r="B2997" s="25" t="s">
        <v>4769</v>
      </c>
      <c r="C2997" s="25">
        <v>541444</v>
      </c>
      <c r="D2997" s="25" t="s">
        <v>383</v>
      </c>
      <c r="E2997" s="25" t="s">
        <v>497</v>
      </c>
    </row>
    <row r="2998" spans="2:5" x14ac:dyDescent="0.2">
      <c r="B2998" s="25" t="s">
        <v>4770</v>
      </c>
      <c r="C2998" s="25">
        <v>532521</v>
      </c>
      <c r="D2998" s="25" t="s">
        <v>4771</v>
      </c>
      <c r="E2998" s="25" t="s">
        <v>476</v>
      </c>
    </row>
    <row r="2999" spans="2:5" x14ac:dyDescent="0.2">
      <c r="B2999" s="25" t="s">
        <v>4772</v>
      </c>
      <c r="C2999" s="25">
        <v>511597</v>
      </c>
      <c r="D2999" s="25" t="s">
        <v>383</v>
      </c>
      <c r="E2999" s="25" t="s">
        <v>400</v>
      </c>
    </row>
    <row r="3000" spans="2:5" x14ac:dyDescent="0.2">
      <c r="B3000" s="25" t="s">
        <v>4773</v>
      </c>
      <c r="C3000" s="25">
        <v>517397</v>
      </c>
      <c r="D3000" s="25" t="s">
        <v>383</v>
      </c>
      <c r="E3000" s="25" t="s">
        <v>925</v>
      </c>
    </row>
    <row r="3001" spans="2:5" x14ac:dyDescent="0.2">
      <c r="B3001" s="25" t="s">
        <v>4774</v>
      </c>
      <c r="C3001" s="25">
        <v>517397</v>
      </c>
      <c r="D3001" s="25" t="s">
        <v>383</v>
      </c>
      <c r="E3001" s="25" t="s">
        <v>925</v>
      </c>
    </row>
    <row r="3002" spans="2:5" x14ac:dyDescent="0.2">
      <c r="B3002" s="25" t="s">
        <v>4775</v>
      </c>
      <c r="C3002" s="25">
        <v>511525</v>
      </c>
      <c r="D3002" s="25" t="s">
        <v>383</v>
      </c>
      <c r="E3002" s="25" t="s">
        <v>476</v>
      </c>
    </row>
    <row r="3003" spans="2:5" x14ac:dyDescent="0.2">
      <c r="B3003" s="25" t="s">
        <v>4776</v>
      </c>
      <c r="C3003" s="25">
        <v>531349</v>
      </c>
      <c r="D3003" s="25" t="s">
        <v>4777</v>
      </c>
      <c r="E3003" s="25" t="s">
        <v>721</v>
      </c>
    </row>
    <row r="3004" spans="2:5" x14ac:dyDescent="0.2">
      <c r="B3004" s="25" t="s">
        <v>4778</v>
      </c>
      <c r="C3004" s="25" t="s">
        <v>383</v>
      </c>
      <c r="D3004" s="25" t="s">
        <v>4779</v>
      </c>
      <c r="E3004" s="25" t="s">
        <v>394</v>
      </c>
    </row>
    <row r="3005" spans="2:5" x14ac:dyDescent="0.2">
      <c r="B3005" s="25" t="s">
        <v>4780</v>
      </c>
      <c r="C3005" s="25">
        <v>538742</v>
      </c>
      <c r="D3005" s="25" t="s">
        <v>383</v>
      </c>
      <c r="E3005" s="25" t="s">
        <v>405</v>
      </c>
    </row>
    <row r="3006" spans="2:5" x14ac:dyDescent="0.2">
      <c r="B3006" s="25" t="s">
        <v>4781</v>
      </c>
      <c r="C3006" s="25">
        <v>538860</v>
      </c>
      <c r="D3006" s="25" t="s">
        <v>383</v>
      </c>
      <c r="E3006" s="25" t="s">
        <v>400</v>
      </c>
    </row>
    <row r="3007" spans="2:5" x14ac:dyDescent="0.2">
      <c r="B3007" s="25" t="s">
        <v>4782</v>
      </c>
      <c r="C3007" s="25">
        <v>524820</v>
      </c>
      <c r="D3007" s="25" t="s">
        <v>4783</v>
      </c>
      <c r="E3007" s="25" t="s">
        <v>593</v>
      </c>
    </row>
    <row r="3008" spans="2:5" x14ac:dyDescent="0.2">
      <c r="B3008" s="25" t="s">
        <v>4784</v>
      </c>
      <c r="C3008" s="25">
        <v>508941</v>
      </c>
      <c r="D3008" s="25" t="s">
        <v>383</v>
      </c>
      <c r="E3008" s="25" t="s">
        <v>568</v>
      </c>
    </row>
    <row r="3009" spans="2:5" x14ac:dyDescent="0.2">
      <c r="B3009" s="25" t="s">
        <v>4785</v>
      </c>
      <c r="C3009" s="25">
        <v>504093</v>
      </c>
      <c r="D3009" s="25" t="s">
        <v>383</v>
      </c>
      <c r="E3009" s="25" t="s">
        <v>929</v>
      </c>
    </row>
    <row r="3010" spans="2:5" x14ac:dyDescent="0.2">
      <c r="B3010" s="25" t="s">
        <v>4786</v>
      </c>
      <c r="C3010" s="25">
        <v>513511</v>
      </c>
      <c r="D3010" s="25" t="s">
        <v>383</v>
      </c>
      <c r="E3010" s="25" t="s">
        <v>415</v>
      </c>
    </row>
    <row r="3011" spans="2:5" x14ac:dyDescent="0.2">
      <c r="B3011" s="25" t="s">
        <v>4787</v>
      </c>
      <c r="C3011" s="25">
        <v>531726</v>
      </c>
      <c r="D3011" s="25" t="s">
        <v>383</v>
      </c>
      <c r="E3011" s="25" t="s">
        <v>421</v>
      </c>
    </row>
    <row r="3012" spans="2:5" x14ac:dyDescent="0.2">
      <c r="B3012" s="25" t="s">
        <v>4788</v>
      </c>
      <c r="C3012" s="25">
        <v>506122</v>
      </c>
      <c r="D3012" s="25" t="s">
        <v>383</v>
      </c>
      <c r="E3012" s="25" t="s">
        <v>738</v>
      </c>
    </row>
    <row r="3013" spans="2:5" x14ac:dyDescent="0.2">
      <c r="B3013" s="25" t="s">
        <v>4789</v>
      </c>
      <c r="C3013" s="25">
        <v>531280</v>
      </c>
      <c r="D3013" s="25" t="s">
        <v>383</v>
      </c>
      <c r="E3013" s="25" t="s">
        <v>578</v>
      </c>
    </row>
    <row r="3014" spans="2:5" x14ac:dyDescent="0.2">
      <c r="B3014" s="25" t="s">
        <v>4790</v>
      </c>
      <c r="C3014" s="25">
        <v>534796</v>
      </c>
      <c r="D3014" s="25" t="s">
        <v>383</v>
      </c>
      <c r="E3014" s="25" t="s">
        <v>503</v>
      </c>
    </row>
    <row r="3015" spans="2:5" x14ac:dyDescent="0.2">
      <c r="B3015" s="25" t="s">
        <v>4791</v>
      </c>
      <c r="C3015" s="25" t="s">
        <v>383</v>
      </c>
      <c r="D3015" s="25" t="s">
        <v>4792</v>
      </c>
      <c r="E3015" s="25" t="s">
        <v>394</v>
      </c>
    </row>
    <row r="3016" spans="2:5" x14ac:dyDescent="0.2">
      <c r="B3016" s="25" t="s">
        <v>4793</v>
      </c>
      <c r="C3016" s="25">
        <v>539143</v>
      </c>
      <c r="D3016" s="25" t="s">
        <v>383</v>
      </c>
      <c r="E3016" s="25" t="s">
        <v>372</v>
      </c>
    </row>
    <row r="3017" spans="2:5" x14ac:dyDescent="0.2">
      <c r="B3017" s="25" t="s">
        <v>4794</v>
      </c>
      <c r="C3017" s="25">
        <v>500322</v>
      </c>
      <c r="D3017" s="25" t="s">
        <v>383</v>
      </c>
      <c r="E3017" s="25" t="s">
        <v>396</v>
      </c>
    </row>
    <row r="3018" spans="2:5" x14ac:dyDescent="0.2">
      <c r="B3018" s="25" t="s">
        <v>4795</v>
      </c>
      <c r="C3018" s="25">
        <v>513359</v>
      </c>
      <c r="D3018" s="25" t="s">
        <v>4796</v>
      </c>
      <c r="E3018" s="25" t="s">
        <v>660</v>
      </c>
    </row>
    <row r="3019" spans="2:5" x14ac:dyDescent="0.2">
      <c r="B3019" s="25" t="s">
        <v>4797</v>
      </c>
      <c r="C3019" s="25">
        <v>533211</v>
      </c>
      <c r="D3019" s="25" t="s">
        <v>4798</v>
      </c>
      <c r="E3019" s="25" t="s">
        <v>421</v>
      </c>
    </row>
    <row r="3020" spans="2:5" x14ac:dyDescent="0.2">
      <c r="B3020" s="25" t="s">
        <v>4799</v>
      </c>
      <c r="C3020" s="25">
        <v>539889</v>
      </c>
      <c r="D3020" s="25" t="s">
        <v>4800</v>
      </c>
      <c r="E3020" s="25" t="s">
        <v>443</v>
      </c>
    </row>
    <row r="3021" spans="2:5" x14ac:dyDescent="0.2">
      <c r="B3021" s="25" t="s">
        <v>4801</v>
      </c>
      <c r="C3021" s="25">
        <v>531255</v>
      </c>
      <c r="D3021" s="25" t="s">
        <v>383</v>
      </c>
      <c r="E3021" s="25" t="s">
        <v>400</v>
      </c>
    </row>
    <row r="3022" spans="2:5" x14ac:dyDescent="0.2">
      <c r="B3022" s="25" t="s">
        <v>4802</v>
      </c>
      <c r="C3022" s="25">
        <v>530555</v>
      </c>
      <c r="D3022" s="25" t="s">
        <v>4803</v>
      </c>
      <c r="E3022" s="25" t="s">
        <v>681</v>
      </c>
    </row>
    <row r="3023" spans="2:5" x14ac:dyDescent="0.2">
      <c r="B3023" s="25" t="s">
        <v>4804</v>
      </c>
      <c r="C3023" s="25">
        <v>507970</v>
      </c>
      <c r="D3023" s="25" t="s">
        <v>383</v>
      </c>
      <c r="E3023" s="25" t="s">
        <v>565</v>
      </c>
    </row>
    <row r="3024" spans="2:5" x14ac:dyDescent="0.2">
      <c r="B3024" s="25" t="s">
        <v>4805</v>
      </c>
      <c r="C3024" s="25">
        <v>507970</v>
      </c>
      <c r="D3024" s="25" t="s">
        <v>383</v>
      </c>
      <c r="E3024" s="25" t="s">
        <v>565</v>
      </c>
    </row>
    <row r="3025" spans="2:5" x14ac:dyDescent="0.2">
      <c r="B3025" s="25" t="s">
        <v>4806</v>
      </c>
      <c r="C3025" s="25">
        <v>524689</v>
      </c>
      <c r="D3025" s="25" t="s">
        <v>4807</v>
      </c>
      <c r="E3025" s="25" t="s">
        <v>421</v>
      </c>
    </row>
    <row r="3026" spans="2:5" x14ac:dyDescent="0.2">
      <c r="B3026" s="25" t="s">
        <v>4808</v>
      </c>
      <c r="C3026" s="25">
        <v>524689</v>
      </c>
      <c r="D3026" s="25" t="s">
        <v>4807</v>
      </c>
      <c r="E3026" s="25" t="s">
        <v>421</v>
      </c>
    </row>
    <row r="3027" spans="2:5" x14ac:dyDescent="0.2">
      <c r="B3027" s="25" t="s">
        <v>4809</v>
      </c>
      <c r="C3027" s="25">
        <v>539481</v>
      </c>
      <c r="D3027" s="25" t="s">
        <v>383</v>
      </c>
      <c r="E3027" s="25" t="s">
        <v>400</v>
      </c>
    </row>
    <row r="3028" spans="2:5" x14ac:dyDescent="0.2">
      <c r="B3028" s="25" t="s">
        <v>4810</v>
      </c>
      <c r="C3028" s="25" t="s">
        <v>383</v>
      </c>
      <c r="D3028" s="25" t="s">
        <v>4811</v>
      </c>
      <c r="E3028" s="25" t="s">
        <v>394</v>
      </c>
    </row>
    <row r="3029" spans="2:5" x14ac:dyDescent="0.2">
      <c r="B3029" s="25" t="s">
        <v>4812</v>
      </c>
      <c r="C3029" s="25">
        <v>524628</v>
      </c>
      <c r="D3029" s="25" t="s">
        <v>383</v>
      </c>
      <c r="E3029" s="25" t="s">
        <v>405</v>
      </c>
    </row>
    <row r="3030" spans="2:5" x14ac:dyDescent="0.2">
      <c r="B3030" s="25" t="s">
        <v>4813</v>
      </c>
      <c r="C3030" s="25">
        <v>532911</v>
      </c>
      <c r="D3030" s="25" t="s">
        <v>383</v>
      </c>
      <c r="E3030" s="25" t="s">
        <v>469</v>
      </c>
    </row>
    <row r="3031" spans="2:5" x14ac:dyDescent="0.2">
      <c r="B3031" s="25" t="s">
        <v>4814</v>
      </c>
      <c r="C3031" s="25">
        <v>540359</v>
      </c>
      <c r="D3031" s="25" t="s">
        <v>383</v>
      </c>
      <c r="E3031" s="25" t="s">
        <v>421</v>
      </c>
    </row>
    <row r="3032" spans="2:5" x14ac:dyDescent="0.2">
      <c r="B3032" s="25" t="s">
        <v>4815</v>
      </c>
      <c r="C3032" s="25">
        <v>540467</v>
      </c>
      <c r="D3032" s="25" t="s">
        <v>383</v>
      </c>
      <c r="E3032" s="25" t="s">
        <v>497</v>
      </c>
    </row>
    <row r="3033" spans="2:5" x14ac:dyDescent="0.2">
      <c r="B3033" s="25" t="s">
        <v>4816</v>
      </c>
      <c r="C3033" s="25">
        <v>780017</v>
      </c>
      <c r="D3033" s="25" t="s">
        <v>383</v>
      </c>
      <c r="E3033" s="25" t="s">
        <v>474</v>
      </c>
    </row>
    <row r="3034" spans="2:5" x14ac:dyDescent="0.2">
      <c r="B3034" s="25" t="s">
        <v>4817</v>
      </c>
      <c r="C3034" s="25">
        <v>506128</v>
      </c>
      <c r="D3034" s="25" t="s">
        <v>383</v>
      </c>
      <c r="E3034" s="25" t="s">
        <v>421</v>
      </c>
    </row>
    <row r="3035" spans="2:5" x14ac:dyDescent="0.2">
      <c r="B3035" s="25" t="s">
        <v>4818</v>
      </c>
      <c r="C3035" s="25">
        <v>511702</v>
      </c>
      <c r="D3035" s="25" t="s">
        <v>383</v>
      </c>
      <c r="E3035" s="25" t="s">
        <v>400</v>
      </c>
    </row>
    <row r="3036" spans="2:5" x14ac:dyDescent="0.2">
      <c r="B3036" s="25" t="s">
        <v>4819</v>
      </c>
      <c r="C3036" s="25">
        <v>511176</v>
      </c>
      <c r="D3036" s="25" t="s">
        <v>383</v>
      </c>
      <c r="E3036" s="25" t="s">
        <v>469</v>
      </c>
    </row>
    <row r="3037" spans="2:5" x14ac:dyDescent="0.2">
      <c r="B3037" s="25" t="s">
        <v>4820</v>
      </c>
      <c r="C3037" s="25">
        <v>532780</v>
      </c>
      <c r="D3037" s="25" t="s">
        <v>4821</v>
      </c>
      <c r="E3037" s="25" t="s">
        <v>469</v>
      </c>
    </row>
    <row r="3038" spans="2:5" x14ac:dyDescent="0.2">
      <c r="B3038" s="25" t="s">
        <v>4822</v>
      </c>
      <c r="C3038" s="25">
        <v>526349</v>
      </c>
      <c r="D3038" s="25" t="s">
        <v>383</v>
      </c>
      <c r="E3038" s="25" t="s">
        <v>738</v>
      </c>
    </row>
    <row r="3039" spans="2:5" x14ac:dyDescent="0.2">
      <c r="B3039" s="25" t="s">
        <v>4823</v>
      </c>
      <c r="C3039" s="25">
        <v>541347</v>
      </c>
      <c r="D3039" s="25" t="s">
        <v>383</v>
      </c>
      <c r="E3039" s="25" t="s">
        <v>1082</v>
      </c>
    </row>
    <row r="3040" spans="2:5" x14ac:dyDescent="0.2">
      <c r="B3040" s="25" t="s">
        <v>4824</v>
      </c>
      <c r="C3040" s="25">
        <v>521080</v>
      </c>
      <c r="D3040" s="25" t="s">
        <v>383</v>
      </c>
      <c r="E3040" s="25" t="s">
        <v>398</v>
      </c>
    </row>
    <row r="3041" spans="2:5" x14ac:dyDescent="0.2">
      <c r="B3041" s="25" t="s">
        <v>4825</v>
      </c>
      <c r="C3041" s="25" t="s">
        <v>383</v>
      </c>
      <c r="D3041" s="25" t="s">
        <v>4826</v>
      </c>
      <c r="E3041" s="25" t="s">
        <v>394</v>
      </c>
    </row>
    <row r="3042" spans="2:5" x14ac:dyDescent="0.2">
      <c r="B3042" s="25" t="s">
        <v>4827</v>
      </c>
      <c r="C3042" s="25">
        <v>500456</v>
      </c>
      <c r="D3042" s="25" t="s">
        <v>383</v>
      </c>
      <c r="E3042" s="25" t="s">
        <v>760</v>
      </c>
    </row>
    <row r="3043" spans="2:5" x14ac:dyDescent="0.2">
      <c r="B3043" s="25" t="s">
        <v>4828</v>
      </c>
      <c r="C3043" s="25">
        <v>511734</v>
      </c>
      <c r="D3043" s="25" t="s">
        <v>383</v>
      </c>
      <c r="E3043" s="25" t="s">
        <v>400</v>
      </c>
    </row>
    <row r="3044" spans="2:5" x14ac:dyDescent="0.2">
      <c r="B3044" s="25" t="s">
        <v>4829</v>
      </c>
      <c r="C3044" s="25">
        <v>503092</v>
      </c>
      <c r="D3044" s="25" t="s">
        <v>383</v>
      </c>
      <c r="E3044" s="25" t="s">
        <v>398</v>
      </c>
    </row>
    <row r="3045" spans="2:5" x14ac:dyDescent="0.2">
      <c r="B3045" s="25" t="s">
        <v>4830</v>
      </c>
      <c r="C3045" s="25">
        <v>539401</v>
      </c>
      <c r="D3045" s="25" t="s">
        <v>383</v>
      </c>
      <c r="E3045" s="25" t="s">
        <v>497</v>
      </c>
    </row>
    <row r="3046" spans="2:5" x14ac:dyDescent="0.2">
      <c r="B3046" s="25" t="s">
        <v>4831</v>
      </c>
      <c r="C3046" s="25">
        <v>531120</v>
      </c>
      <c r="D3046" s="25" t="s">
        <v>4832</v>
      </c>
      <c r="E3046" s="25" t="s">
        <v>781</v>
      </c>
    </row>
    <row r="3047" spans="2:5" x14ac:dyDescent="0.2">
      <c r="B3047" s="25" t="s">
        <v>4833</v>
      </c>
      <c r="C3047" s="25">
        <v>526381</v>
      </c>
      <c r="D3047" s="25" t="s">
        <v>4834</v>
      </c>
      <c r="E3047" s="25" t="s">
        <v>455</v>
      </c>
    </row>
    <row r="3048" spans="2:5" x14ac:dyDescent="0.2">
      <c r="B3048" s="25" t="s">
        <v>4835</v>
      </c>
      <c r="C3048" s="25">
        <v>517417</v>
      </c>
      <c r="D3048" s="25" t="s">
        <v>383</v>
      </c>
      <c r="E3048" s="25" t="s">
        <v>391</v>
      </c>
    </row>
    <row r="3049" spans="2:5" x14ac:dyDescent="0.2">
      <c r="B3049" s="25" t="s">
        <v>4836</v>
      </c>
      <c r="C3049" s="25">
        <v>517417</v>
      </c>
      <c r="D3049" s="25" t="s">
        <v>383</v>
      </c>
      <c r="E3049" s="25" t="s">
        <v>391</v>
      </c>
    </row>
    <row r="3050" spans="2:5" x14ac:dyDescent="0.2">
      <c r="B3050" s="25" t="s">
        <v>4837</v>
      </c>
      <c r="C3050" s="25">
        <v>524031</v>
      </c>
      <c r="D3050" s="25" t="s">
        <v>383</v>
      </c>
      <c r="E3050" s="25" t="s">
        <v>469</v>
      </c>
    </row>
    <row r="3051" spans="2:5" x14ac:dyDescent="0.2">
      <c r="B3051" s="25" t="s">
        <v>4838</v>
      </c>
      <c r="C3051" s="25">
        <v>514326</v>
      </c>
      <c r="D3051" s="25" t="s">
        <v>4839</v>
      </c>
      <c r="E3051" s="25" t="s">
        <v>398</v>
      </c>
    </row>
    <row r="3052" spans="2:5" x14ac:dyDescent="0.2">
      <c r="B3052" s="25" t="s">
        <v>4840</v>
      </c>
      <c r="C3052" s="25">
        <v>514326</v>
      </c>
      <c r="D3052" s="25" t="s">
        <v>4839</v>
      </c>
      <c r="E3052" s="25" t="s">
        <v>398</v>
      </c>
    </row>
    <row r="3053" spans="2:5" x14ac:dyDescent="0.2">
      <c r="B3053" s="25" t="s">
        <v>4841</v>
      </c>
      <c r="C3053" s="25">
        <v>539113</v>
      </c>
      <c r="D3053" s="25" t="s">
        <v>383</v>
      </c>
      <c r="E3053" s="25" t="s">
        <v>400</v>
      </c>
    </row>
    <row r="3054" spans="2:5" x14ac:dyDescent="0.2">
      <c r="B3054" s="25" t="s">
        <v>4842</v>
      </c>
      <c r="C3054" s="25">
        <v>532742</v>
      </c>
      <c r="D3054" s="25" t="s">
        <v>383</v>
      </c>
      <c r="E3054" s="25" t="s">
        <v>543</v>
      </c>
    </row>
    <row r="3055" spans="2:5" x14ac:dyDescent="0.2">
      <c r="B3055" s="25" t="s">
        <v>4843</v>
      </c>
      <c r="C3055" s="25">
        <v>535658</v>
      </c>
      <c r="D3055" s="25" t="s">
        <v>383</v>
      </c>
      <c r="E3055" s="25" t="s">
        <v>400</v>
      </c>
    </row>
    <row r="3056" spans="2:5" x14ac:dyDescent="0.2">
      <c r="B3056" s="25" t="s">
        <v>4844</v>
      </c>
      <c r="C3056" s="25">
        <v>532676</v>
      </c>
      <c r="D3056" s="25" t="s">
        <v>4845</v>
      </c>
      <c r="E3056" s="25" t="s">
        <v>781</v>
      </c>
    </row>
    <row r="3057" spans="2:5" x14ac:dyDescent="0.2">
      <c r="B3057" s="25" t="s">
        <v>4846</v>
      </c>
      <c r="C3057" s="25">
        <v>514087</v>
      </c>
      <c r="D3057" s="25" t="s">
        <v>383</v>
      </c>
      <c r="E3057" s="25" t="s">
        <v>398</v>
      </c>
    </row>
    <row r="3058" spans="2:5" x14ac:dyDescent="0.2">
      <c r="B3058" s="25" t="s">
        <v>4847</v>
      </c>
      <c r="C3058" s="25">
        <v>534809</v>
      </c>
      <c r="D3058" s="25" t="s">
        <v>4848</v>
      </c>
      <c r="E3058" s="25" t="s">
        <v>497</v>
      </c>
    </row>
    <row r="3059" spans="2:5" x14ac:dyDescent="0.2">
      <c r="B3059" s="25" t="s">
        <v>4849</v>
      </c>
      <c r="C3059" s="25">
        <v>517119</v>
      </c>
      <c r="D3059" s="25" t="s">
        <v>383</v>
      </c>
      <c r="E3059" s="25" t="s">
        <v>708</v>
      </c>
    </row>
    <row r="3060" spans="2:5" x14ac:dyDescent="0.2">
      <c r="B3060" s="25" t="s">
        <v>4850</v>
      </c>
      <c r="C3060" s="25">
        <v>538730</v>
      </c>
      <c r="D3060" s="25" t="s">
        <v>4851</v>
      </c>
      <c r="E3060" s="25" t="s">
        <v>405</v>
      </c>
    </row>
    <row r="3061" spans="2:5" x14ac:dyDescent="0.2">
      <c r="B3061" s="25" t="s">
        <v>4852</v>
      </c>
      <c r="C3061" s="25">
        <v>532808</v>
      </c>
      <c r="D3061" s="25" t="s">
        <v>4853</v>
      </c>
      <c r="E3061" s="25" t="s">
        <v>497</v>
      </c>
    </row>
    <row r="3062" spans="2:5" x14ac:dyDescent="0.2">
      <c r="B3062" s="25" t="s">
        <v>4854</v>
      </c>
      <c r="C3062" s="25">
        <v>523260</v>
      </c>
      <c r="D3062" s="25" t="s">
        <v>4855</v>
      </c>
      <c r="E3062" s="25" t="s">
        <v>578</v>
      </c>
    </row>
    <row r="3063" spans="2:5" x14ac:dyDescent="0.2">
      <c r="B3063" s="25" t="s">
        <v>4856</v>
      </c>
      <c r="C3063" s="25">
        <v>539273</v>
      </c>
      <c r="D3063" s="25" t="s">
        <v>383</v>
      </c>
      <c r="E3063" s="25" t="s">
        <v>872</v>
      </c>
    </row>
    <row r="3064" spans="2:5" x14ac:dyDescent="0.2">
      <c r="B3064" s="25" t="s">
        <v>4857</v>
      </c>
      <c r="C3064" s="25">
        <v>524136</v>
      </c>
      <c r="D3064" s="25" t="s">
        <v>383</v>
      </c>
      <c r="E3064" s="25" t="s">
        <v>2202</v>
      </c>
    </row>
    <row r="3065" spans="2:5" x14ac:dyDescent="0.2">
      <c r="B3065" s="25" t="s">
        <v>4858</v>
      </c>
      <c r="C3065" s="25">
        <v>531352</v>
      </c>
      <c r="D3065" s="25" t="s">
        <v>383</v>
      </c>
      <c r="E3065" s="25" t="s">
        <v>398</v>
      </c>
    </row>
    <row r="3066" spans="2:5" x14ac:dyDescent="0.2">
      <c r="B3066" s="25" t="s">
        <v>4859</v>
      </c>
      <c r="C3066" s="25">
        <v>503031</v>
      </c>
      <c r="D3066" s="25" t="s">
        <v>4860</v>
      </c>
      <c r="E3066" s="25" t="s">
        <v>469</v>
      </c>
    </row>
    <row r="3067" spans="2:5" x14ac:dyDescent="0.2">
      <c r="B3067" s="25" t="s">
        <v>4861</v>
      </c>
      <c r="C3067" s="25">
        <v>539333</v>
      </c>
      <c r="D3067" s="25" t="s">
        <v>4862</v>
      </c>
      <c r="E3067" s="25" t="s">
        <v>469</v>
      </c>
    </row>
    <row r="3068" spans="2:5" x14ac:dyDescent="0.2">
      <c r="B3068" s="25" t="s">
        <v>4863</v>
      </c>
      <c r="C3068" s="25">
        <v>513228</v>
      </c>
      <c r="D3068" s="25" t="s">
        <v>4864</v>
      </c>
      <c r="E3068" s="25" t="s">
        <v>415</v>
      </c>
    </row>
    <row r="3069" spans="2:5" x14ac:dyDescent="0.2">
      <c r="B3069" s="25" t="s">
        <v>4865</v>
      </c>
      <c r="C3069" s="25" t="s">
        <v>383</v>
      </c>
      <c r="D3069" s="25" t="s">
        <v>4866</v>
      </c>
      <c r="E3069" s="25" t="s">
        <v>394</v>
      </c>
    </row>
    <row r="3070" spans="2:5" x14ac:dyDescent="0.2">
      <c r="B3070" s="25" t="s">
        <v>4867</v>
      </c>
      <c r="C3070" s="25">
        <v>500329</v>
      </c>
      <c r="D3070" s="25" t="s">
        <v>383</v>
      </c>
      <c r="E3070" s="25" t="s">
        <v>386</v>
      </c>
    </row>
    <row r="3071" spans="2:5" x14ac:dyDescent="0.2">
      <c r="B3071" s="25" t="s">
        <v>4868</v>
      </c>
      <c r="C3071" s="25">
        <v>524210</v>
      </c>
      <c r="D3071" s="25" t="s">
        <v>383</v>
      </c>
      <c r="E3071" s="25" t="s">
        <v>431</v>
      </c>
    </row>
    <row r="3072" spans="2:5" x14ac:dyDescent="0.2">
      <c r="B3072" s="25" t="s">
        <v>4869</v>
      </c>
      <c r="C3072" s="25">
        <v>524210</v>
      </c>
      <c r="D3072" s="25" t="s">
        <v>383</v>
      </c>
      <c r="E3072" s="25" t="s">
        <v>431</v>
      </c>
    </row>
    <row r="3073" spans="2:5" x14ac:dyDescent="0.2">
      <c r="B3073" s="25" t="s">
        <v>4870</v>
      </c>
      <c r="C3073" s="25">
        <v>501144</v>
      </c>
      <c r="D3073" s="25" t="s">
        <v>383</v>
      </c>
      <c r="E3073" s="25" t="s">
        <v>804</v>
      </c>
    </row>
    <row r="3074" spans="2:5" x14ac:dyDescent="0.2">
      <c r="B3074" s="25" t="s">
        <v>4871</v>
      </c>
      <c r="C3074" s="25" t="s">
        <v>383</v>
      </c>
      <c r="D3074" s="25" t="s">
        <v>4872</v>
      </c>
      <c r="E3074" s="25" t="s">
        <v>394</v>
      </c>
    </row>
    <row r="3075" spans="2:5" x14ac:dyDescent="0.2">
      <c r="B3075" s="25" t="s">
        <v>4873</v>
      </c>
      <c r="C3075" s="25">
        <v>521062</v>
      </c>
      <c r="D3075" s="25" t="s">
        <v>383</v>
      </c>
      <c r="E3075" s="25" t="s">
        <v>1122</v>
      </c>
    </row>
    <row r="3076" spans="2:5" x14ac:dyDescent="0.2">
      <c r="B3076" s="25" t="s">
        <v>4874</v>
      </c>
      <c r="C3076" s="25">
        <v>526435</v>
      </c>
      <c r="D3076" s="25" t="s">
        <v>383</v>
      </c>
      <c r="E3076" s="25" t="s">
        <v>377</v>
      </c>
    </row>
    <row r="3077" spans="2:5" x14ac:dyDescent="0.2">
      <c r="B3077" s="25" t="s">
        <v>4875</v>
      </c>
      <c r="C3077" s="25">
        <v>504132</v>
      </c>
      <c r="D3077" s="25" t="s">
        <v>383</v>
      </c>
      <c r="E3077" s="25" t="s">
        <v>568</v>
      </c>
    </row>
    <row r="3078" spans="2:5" x14ac:dyDescent="0.2">
      <c r="B3078" s="25" t="s">
        <v>4876</v>
      </c>
      <c r="C3078" s="25">
        <v>533179</v>
      </c>
      <c r="D3078" s="25" t="s">
        <v>4877</v>
      </c>
      <c r="E3078" s="25" t="s">
        <v>369</v>
      </c>
    </row>
    <row r="3079" spans="2:5" x14ac:dyDescent="0.2">
      <c r="B3079" s="25" t="s">
        <v>4878</v>
      </c>
      <c r="C3079" s="25">
        <v>517172</v>
      </c>
      <c r="D3079" s="25" t="s">
        <v>383</v>
      </c>
      <c r="E3079" s="25" t="s">
        <v>925</v>
      </c>
    </row>
    <row r="3080" spans="2:5" x14ac:dyDescent="0.2">
      <c r="B3080" s="25" t="s">
        <v>4879</v>
      </c>
      <c r="C3080" s="25">
        <v>530381</v>
      </c>
      <c r="D3080" s="25" t="s">
        <v>4880</v>
      </c>
      <c r="E3080" s="25" t="s">
        <v>781</v>
      </c>
    </row>
    <row r="3081" spans="2:5" x14ac:dyDescent="0.2">
      <c r="B3081" s="25" t="s">
        <v>4881</v>
      </c>
      <c r="C3081" s="25">
        <v>532522</v>
      </c>
      <c r="D3081" s="25" t="s">
        <v>4882</v>
      </c>
      <c r="E3081" s="25" t="s">
        <v>593</v>
      </c>
    </row>
    <row r="3082" spans="2:5" x14ac:dyDescent="0.2">
      <c r="B3082" s="25" t="s">
        <v>4883</v>
      </c>
      <c r="C3082" s="25">
        <v>500680</v>
      </c>
      <c r="D3082" s="25" t="s">
        <v>4884</v>
      </c>
      <c r="E3082" s="25" t="s">
        <v>421</v>
      </c>
    </row>
    <row r="3083" spans="2:5" x14ac:dyDescent="0.2">
      <c r="B3083" s="25" t="s">
        <v>4885</v>
      </c>
      <c r="C3083" s="25">
        <v>531769</v>
      </c>
      <c r="D3083" s="25" t="s">
        <v>383</v>
      </c>
      <c r="E3083" s="25" t="s">
        <v>476</v>
      </c>
    </row>
    <row r="3084" spans="2:5" x14ac:dyDescent="0.2">
      <c r="B3084" s="25" t="s">
        <v>4886</v>
      </c>
      <c r="C3084" s="25">
        <v>533581</v>
      </c>
      <c r="D3084" s="25" t="s">
        <v>4887</v>
      </c>
      <c r="E3084" s="25" t="s">
        <v>752</v>
      </c>
    </row>
    <row r="3085" spans="2:5" x14ac:dyDescent="0.2">
      <c r="B3085" s="25" t="s">
        <v>4888</v>
      </c>
      <c r="C3085" s="25">
        <v>526747</v>
      </c>
      <c r="D3085" s="25" t="s">
        <v>383</v>
      </c>
      <c r="E3085" s="25" t="s">
        <v>688</v>
      </c>
    </row>
    <row r="3086" spans="2:5" x14ac:dyDescent="0.2">
      <c r="B3086" s="25" t="s">
        <v>4889</v>
      </c>
      <c r="C3086" s="25">
        <v>531281</v>
      </c>
      <c r="D3086" s="25" t="s">
        <v>383</v>
      </c>
      <c r="E3086" s="25" t="s">
        <v>911</v>
      </c>
    </row>
    <row r="3087" spans="2:5" x14ac:dyDescent="0.2">
      <c r="B3087" s="25" t="s">
        <v>4890</v>
      </c>
      <c r="C3087" s="25">
        <v>500143</v>
      </c>
      <c r="D3087" s="25" t="s">
        <v>383</v>
      </c>
      <c r="E3087" s="25" t="s">
        <v>405</v>
      </c>
    </row>
    <row r="3088" spans="2:5" x14ac:dyDescent="0.2">
      <c r="B3088" s="25" t="s">
        <v>4891</v>
      </c>
      <c r="C3088" s="25">
        <v>512026</v>
      </c>
      <c r="D3088" s="25" t="s">
        <v>383</v>
      </c>
      <c r="E3088" s="25" t="s">
        <v>405</v>
      </c>
    </row>
    <row r="3089" spans="2:5" x14ac:dyDescent="0.2">
      <c r="B3089" s="25" t="s">
        <v>4892</v>
      </c>
      <c r="C3089" s="25">
        <v>523620</v>
      </c>
      <c r="D3089" s="25" t="s">
        <v>383</v>
      </c>
      <c r="E3089" s="25" t="s">
        <v>421</v>
      </c>
    </row>
    <row r="3090" spans="2:5" x14ac:dyDescent="0.2">
      <c r="B3090" s="25" t="s">
        <v>4893</v>
      </c>
      <c r="C3090" s="25">
        <v>506590</v>
      </c>
      <c r="D3090" s="25" t="s">
        <v>4894</v>
      </c>
      <c r="E3090" s="25" t="s">
        <v>4895</v>
      </c>
    </row>
    <row r="3091" spans="2:5" x14ac:dyDescent="0.2">
      <c r="B3091" s="25" t="s">
        <v>4896</v>
      </c>
      <c r="C3091" s="25">
        <v>526481</v>
      </c>
      <c r="D3091" s="25" t="s">
        <v>383</v>
      </c>
      <c r="E3091" s="25" t="s">
        <v>497</v>
      </c>
    </row>
    <row r="3092" spans="2:5" x14ac:dyDescent="0.2">
      <c r="B3092" s="25" t="s">
        <v>4897</v>
      </c>
      <c r="C3092" s="25">
        <v>537839</v>
      </c>
      <c r="D3092" s="25" t="s">
        <v>383</v>
      </c>
      <c r="E3092" s="25" t="s">
        <v>584</v>
      </c>
    </row>
    <row r="3093" spans="2:5" x14ac:dyDescent="0.2">
      <c r="B3093" s="25" t="s">
        <v>4898</v>
      </c>
      <c r="C3093" s="25">
        <v>509084</v>
      </c>
      <c r="D3093" s="25" t="s">
        <v>383</v>
      </c>
      <c r="E3093" s="25" t="s">
        <v>804</v>
      </c>
    </row>
    <row r="3094" spans="2:5" x14ac:dyDescent="0.2">
      <c r="B3094" s="25" t="s">
        <v>4899</v>
      </c>
      <c r="C3094" s="25">
        <v>526588</v>
      </c>
      <c r="D3094" s="25" t="s">
        <v>383</v>
      </c>
      <c r="E3094" s="25" t="s">
        <v>1622</v>
      </c>
    </row>
    <row r="3095" spans="2:5" x14ac:dyDescent="0.2">
      <c r="B3095" s="25" t="s">
        <v>4900</v>
      </c>
      <c r="C3095" s="25">
        <v>526588</v>
      </c>
      <c r="D3095" s="25" t="s">
        <v>383</v>
      </c>
      <c r="E3095" s="25" t="s">
        <v>1622</v>
      </c>
    </row>
    <row r="3096" spans="2:5" x14ac:dyDescent="0.2">
      <c r="B3096" s="25" t="s">
        <v>4901</v>
      </c>
      <c r="C3096" s="25">
        <v>524808</v>
      </c>
      <c r="D3096" s="25" t="s">
        <v>383</v>
      </c>
      <c r="E3096" s="25" t="s">
        <v>527</v>
      </c>
    </row>
    <row r="3097" spans="2:5" x14ac:dyDescent="0.2">
      <c r="B3097" s="25" t="s">
        <v>4902</v>
      </c>
      <c r="C3097" s="25">
        <v>524808</v>
      </c>
      <c r="D3097" s="25" t="s">
        <v>383</v>
      </c>
      <c r="E3097" s="25" t="s">
        <v>527</v>
      </c>
    </row>
    <row r="3098" spans="2:5" x14ac:dyDescent="0.2">
      <c r="B3098" s="25" t="s">
        <v>4903</v>
      </c>
      <c r="C3098" s="25">
        <v>523642</v>
      </c>
      <c r="D3098" s="25" t="s">
        <v>4904</v>
      </c>
      <c r="E3098" s="25" t="s">
        <v>527</v>
      </c>
    </row>
    <row r="3099" spans="2:5" x14ac:dyDescent="0.2">
      <c r="B3099" s="25" t="s">
        <v>4905</v>
      </c>
      <c r="C3099" s="25">
        <v>530305</v>
      </c>
      <c r="D3099" s="25" t="s">
        <v>383</v>
      </c>
      <c r="E3099" s="25" t="s">
        <v>1082</v>
      </c>
    </row>
    <row r="3100" spans="2:5" x14ac:dyDescent="0.2">
      <c r="B3100" s="25" t="s">
        <v>4906</v>
      </c>
      <c r="C3100" s="25">
        <v>507498</v>
      </c>
      <c r="D3100" s="25" t="s">
        <v>383</v>
      </c>
      <c r="E3100" s="25" t="s">
        <v>1082</v>
      </c>
    </row>
    <row r="3101" spans="2:5" x14ac:dyDescent="0.2">
      <c r="B3101" s="25" t="s">
        <v>4907</v>
      </c>
      <c r="C3101" s="25">
        <v>532355</v>
      </c>
      <c r="D3101" s="25" t="s">
        <v>383</v>
      </c>
      <c r="E3101" s="25" t="s">
        <v>386</v>
      </c>
    </row>
    <row r="3102" spans="2:5" x14ac:dyDescent="0.2">
      <c r="B3102" s="25" t="s">
        <v>4908</v>
      </c>
      <c r="C3102" s="25">
        <v>500331</v>
      </c>
      <c r="D3102" s="25" t="s">
        <v>4909</v>
      </c>
      <c r="E3102" s="25" t="s">
        <v>543</v>
      </c>
    </row>
    <row r="3103" spans="2:5" x14ac:dyDescent="0.2">
      <c r="B3103" s="25" t="s">
        <v>4910</v>
      </c>
      <c r="C3103" s="25">
        <v>500327</v>
      </c>
      <c r="D3103" s="25" t="s">
        <v>4911</v>
      </c>
      <c r="E3103" s="25" t="s">
        <v>503</v>
      </c>
    </row>
    <row r="3104" spans="2:5" x14ac:dyDescent="0.2">
      <c r="B3104" s="25" t="s">
        <v>4912</v>
      </c>
      <c r="C3104" s="25">
        <v>539883</v>
      </c>
      <c r="D3104" s="25" t="s">
        <v>4913</v>
      </c>
      <c r="E3104" s="25" t="s">
        <v>549</v>
      </c>
    </row>
    <row r="3105" spans="2:5" x14ac:dyDescent="0.2">
      <c r="B3105" s="25" t="s">
        <v>4914</v>
      </c>
      <c r="C3105" s="25">
        <v>519439</v>
      </c>
      <c r="D3105" s="25" t="s">
        <v>383</v>
      </c>
      <c r="E3105" s="25" t="s">
        <v>632</v>
      </c>
    </row>
    <row r="3106" spans="2:5" x14ac:dyDescent="0.2">
      <c r="B3106" s="25" t="s">
        <v>4915</v>
      </c>
      <c r="C3106" s="25">
        <v>531879</v>
      </c>
      <c r="D3106" s="25" t="s">
        <v>4916</v>
      </c>
      <c r="E3106" s="25" t="s">
        <v>1015</v>
      </c>
    </row>
    <row r="3107" spans="2:5" x14ac:dyDescent="0.2">
      <c r="B3107" s="25" t="s">
        <v>4917</v>
      </c>
      <c r="C3107" s="25">
        <v>514300</v>
      </c>
      <c r="D3107" s="25" t="s">
        <v>4918</v>
      </c>
      <c r="E3107" s="25" t="s">
        <v>398</v>
      </c>
    </row>
    <row r="3108" spans="2:5" x14ac:dyDescent="0.2">
      <c r="B3108" s="25" t="s">
        <v>4919</v>
      </c>
      <c r="C3108" s="25">
        <v>507864</v>
      </c>
      <c r="D3108" s="25" t="s">
        <v>383</v>
      </c>
      <c r="E3108" s="25" t="s">
        <v>366</v>
      </c>
    </row>
    <row r="3109" spans="2:5" x14ac:dyDescent="0.2">
      <c r="B3109" s="25" t="s">
        <v>4920</v>
      </c>
      <c r="C3109" s="25">
        <v>500302</v>
      </c>
      <c r="D3109" s="25" t="s">
        <v>4921</v>
      </c>
      <c r="E3109" s="25" t="s">
        <v>421</v>
      </c>
    </row>
    <row r="3110" spans="2:5" x14ac:dyDescent="0.2">
      <c r="B3110" s="25" t="s">
        <v>4922</v>
      </c>
      <c r="C3110" s="25">
        <v>532979</v>
      </c>
      <c r="D3110" s="25" t="s">
        <v>4923</v>
      </c>
      <c r="E3110" s="25" t="s">
        <v>421</v>
      </c>
    </row>
    <row r="3111" spans="2:5" x14ac:dyDescent="0.2">
      <c r="B3111" s="25" t="s">
        <v>4924</v>
      </c>
      <c r="C3111" s="25">
        <v>530683</v>
      </c>
      <c r="D3111" s="25" t="s">
        <v>383</v>
      </c>
      <c r="E3111" s="25" t="s">
        <v>578</v>
      </c>
    </row>
    <row r="3112" spans="2:5" x14ac:dyDescent="0.2">
      <c r="B3112" s="25" t="s">
        <v>4925</v>
      </c>
      <c r="C3112" s="25">
        <v>513519</v>
      </c>
      <c r="D3112" s="25" t="s">
        <v>4926</v>
      </c>
      <c r="E3112" s="25" t="s">
        <v>681</v>
      </c>
    </row>
    <row r="3113" spans="2:5" x14ac:dyDescent="0.2">
      <c r="B3113" s="25" t="s">
        <v>4927</v>
      </c>
      <c r="C3113" s="25">
        <v>500333</v>
      </c>
      <c r="D3113" s="25" t="s">
        <v>383</v>
      </c>
      <c r="E3113" s="25" t="s">
        <v>863</v>
      </c>
    </row>
    <row r="3114" spans="2:5" x14ac:dyDescent="0.2">
      <c r="B3114" s="25" t="s">
        <v>4928</v>
      </c>
      <c r="C3114" s="25">
        <v>523105</v>
      </c>
      <c r="D3114" s="25" t="s">
        <v>383</v>
      </c>
      <c r="E3114" s="25" t="s">
        <v>578</v>
      </c>
    </row>
    <row r="3115" spans="2:5" x14ac:dyDescent="0.2">
      <c r="B3115" s="25" t="s">
        <v>4929</v>
      </c>
      <c r="C3115" s="25">
        <v>523648</v>
      </c>
      <c r="D3115" s="25" t="s">
        <v>4930</v>
      </c>
      <c r="E3115" s="25" t="s">
        <v>543</v>
      </c>
    </row>
    <row r="3116" spans="2:5" x14ac:dyDescent="0.2">
      <c r="B3116" s="25" t="s">
        <v>4931</v>
      </c>
      <c r="C3116" s="25">
        <v>523648</v>
      </c>
      <c r="D3116" s="25" t="s">
        <v>4930</v>
      </c>
      <c r="E3116" s="25" t="s">
        <v>543</v>
      </c>
    </row>
    <row r="3117" spans="2:5" x14ac:dyDescent="0.2">
      <c r="B3117" s="25" t="s">
        <v>4932</v>
      </c>
      <c r="C3117" s="25">
        <v>534060</v>
      </c>
      <c r="D3117" s="25" t="s">
        <v>383</v>
      </c>
      <c r="E3117" s="25" t="s">
        <v>400</v>
      </c>
    </row>
    <row r="3118" spans="2:5" x14ac:dyDescent="0.2">
      <c r="B3118" s="25" t="s">
        <v>4933</v>
      </c>
      <c r="C3118" s="25">
        <v>532366</v>
      </c>
      <c r="D3118" s="25" t="s">
        <v>4934</v>
      </c>
      <c r="E3118" s="25" t="s">
        <v>400</v>
      </c>
    </row>
    <row r="3119" spans="2:5" x14ac:dyDescent="0.2">
      <c r="B3119" s="25" t="s">
        <v>4935</v>
      </c>
      <c r="C3119" s="25">
        <v>540173</v>
      </c>
      <c r="D3119" s="25" t="s">
        <v>4936</v>
      </c>
      <c r="E3119" s="25" t="s">
        <v>441</v>
      </c>
    </row>
    <row r="3120" spans="2:5" x14ac:dyDescent="0.2">
      <c r="B3120" s="25" t="s">
        <v>4937</v>
      </c>
      <c r="C3120" s="25">
        <v>539150</v>
      </c>
      <c r="D3120" s="25" t="s">
        <v>4938</v>
      </c>
      <c r="E3120" s="25" t="s">
        <v>978</v>
      </c>
    </row>
    <row r="3121" spans="2:5" x14ac:dyDescent="0.2">
      <c r="B3121" s="25" t="s">
        <v>4939</v>
      </c>
      <c r="C3121" s="25">
        <v>532803</v>
      </c>
      <c r="D3121" s="25" t="s">
        <v>4940</v>
      </c>
      <c r="E3121" s="25" t="s">
        <v>581</v>
      </c>
    </row>
    <row r="3122" spans="2:5" x14ac:dyDescent="0.2">
      <c r="B3122" s="25" t="s">
        <v>4941</v>
      </c>
      <c r="C3122" s="25">
        <v>539195</v>
      </c>
      <c r="D3122" s="25" t="s">
        <v>383</v>
      </c>
      <c r="E3122" s="25" t="s">
        <v>431</v>
      </c>
    </row>
    <row r="3123" spans="2:5" x14ac:dyDescent="0.2">
      <c r="B3123" s="25" t="s">
        <v>4942</v>
      </c>
      <c r="C3123" s="25">
        <v>523628</v>
      </c>
      <c r="D3123" s="25" t="s">
        <v>4943</v>
      </c>
      <c r="E3123" s="25" t="s">
        <v>469</v>
      </c>
    </row>
    <row r="3124" spans="2:5" x14ac:dyDescent="0.2">
      <c r="B3124" s="25" t="s">
        <v>4944</v>
      </c>
      <c r="C3124" s="25">
        <v>524570</v>
      </c>
      <c r="D3124" s="25" t="s">
        <v>4945</v>
      </c>
      <c r="E3124" s="25" t="s">
        <v>543</v>
      </c>
    </row>
    <row r="3125" spans="2:5" x14ac:dyDescent="0.2">
      <c r="B3125" s="25" t="s">
        <v>4946</v>
      </c>
      <c r="C3125" s="25">
        <v>532486</v>
      </c>
      <c r="D3125" s="25" t="s">
        <v>4947</v>
      </c>
      <c r="E3125" s="25" t="s">
        <v>911</v>
      </c>
    </row>
    <row r="3126" spans="2:5" x14ac:dyDescent="0.2">
      <c r="B3126" s="25" t="s">
        <v>4948</v>
      </c>
      <c r="C3126" s="25">
        <v>526687</v>
      </c>
      <c r="D3126" s="25" t="s">
        <v>383</v>
      </c>
      <c r="E3126" s="25" t="s">
        <v>584</v>
      </c>
    </row>
    <row r="3127" spans="2:5" x14ac:dyDescent="0.2">
      <c r="B3127" s="25" t="s">
        <v>4949</v>
      </c>
      <c r="C3127" s="25">
        <v>540717</v>
      </c>
      <c r="D3127" s="25" t="s">
        <v>383</v>
      </c>
      <c r="E3127" s="25" t="s">
        <v>405</v>
      </c>
    </row>
    <row r="3128" spans="2:5" x14ac:dyDescent="0.2">
      <c r="B3128" s="25" t="s">
        <v>4950</v>
      </c>
      <c r="C3128" s="25">
        <v>507645</v>
      </c>
      <c r="D3128" s="25" t="s">
        <v>383</v>
      </c>
      <c r="E3128" s="25" t="s">
        <v>543</v>
      </c>
    </row>
    <row r="3129" spans="2:5" x14ac:dyDescent="0.2">
      <c r="B3129" s="25" t="s">
        <v>4951</v>
      </c>
      <c r="C3129" s="25">
        <v>531768</v>
      </c>
      <c r="D3129" s="25" t="s">
        <v>4952</v>
      </c>
      <c r="E3129" s="25" t="s">
        <v>1550</v>
      </c>
    </row>
    <row r="3130" spans="2:5" x14ac:dyDescent="0.2">
      <c r="B3130" s="25" t="s">
        <v>4953</v>
      </c>
      <c r="C3130" s="25">
        <v>542652</v>
      </c>
      <c r="D3130" s="25" t="s">
        <v>4954</v>
      </c>
      <c r="E3130" s="25" t="s">
        <v>681</v>
      </c>
    </row>
    <row r="3131" spans="2:5" x14ac:dyDescent="0.2">
      <c r="B3131" s="25" t="s">
        <v>4955</v>
      </c>
      <c r="C3131" s="25">
        <v>506605</v>
      </c>
      <c r="D3131" s="25" t="s">
        <v>383</v>
      </c>
      <c r="E3131" s="25" t="s">
        <v>431</v>
      </c>
    </row>
    <row r="3132" spans="2:5" x14ac:dyDescent="0.2">
      <c r="B3132" s="25" t="s">
        <v>4956</v>
      </c>
      <c r="C3132" s="25">
        <v>531397</v>
      </c>
      <c r="D3132" s="25" t="s">
        <v>383</v>
      </c>
      <c r="E3132" s="25" t="s">
        <v>578</v>
      </c>
    </row>
    <row r="3133" spans="2:5" x14ac:dyDescent="0.2">
      <c r="B3133" s="25" t="s">
        <v>4957</v>
      </c>
      <c r="C3133" s="25">
        <v>514486</v>
      </c>
      <c r="D3133" s="25" t="s">
        <v>383</v>
      </c>
      <c r="E3133" s="25" t="s">
        <v>398</v>
      </c>
    </row>
    <row r="3134" spans="2:5" x14ac:dyDescent="0.2">
      <c r="B3134" s="25" t="s">
        <v>4958</v>
      </c>
      <c r="C3134" s="25">
        <v>531454</v>
      </c>
      <c r="D3134" s="25" t="s">
        <v>383</v>
      </c>
      <c r="E3134" s="25" t="s">
        <v>760</v>
      </c>
    </row>
    <row r="3135" spans="2:5" x14ac:dyDescent="0.2">
      <c r="B3135" s="25" t="s">
        <v>4959</v>
      </c>
      <c r="C3135" s="25">
        <v>531454</v>
      </c>
      <c r="D3135" s="25" t="s">
        <v>383</v>
      </c>
      <c r="E3135" s="25" t="s">
        <v>760</v>
      </c>
    </row>
    <row r="3136" spans="2:5" x14ac:dyDescent="0.2">
      <c r="B3136" s="25" t="s">
        <v>4960</v>
      </c>
      <c r="C3136" s="25">
        <v>537573</v>
      </c>
      <c r="D3136" s="25" t="s">
        <v>383</v>
      </c>
      <c r="E3136" s="25" t="s">
        <v>503</v>
      </c>
    </row>
    <row r="3137" spans="2:5" x14ac:dyDescent="0.2">
      <c r="B3137" s="25" t="s">
        <v>4961</v>
      </c>
      <c r="C3137" s="25">
        <v>526043</v>
      </c>
      <c r="D3137" s="25" t="s">
        <v>383</v>
      </c>
      <c r="E3137" s="25" t="s">
        <v>391</v>
      </c>
    </row>
    <row r="3138" spans="2:5" x14ac:dyDescent="0.2">
      <c r="B3138" s="25" t="s">
        <v>4962</v>
      </c>
      <c r="C3138" s="25">
        <v>524051</v>
      </c>
      <c r="D3138" s="25" t="s">
        <v>4963</v>
      </c>
      <c r="E3138" s="25" t="s">
        <v>431</v>
      </c>
    </row>
    <row r="3139" spans="2:5" x14ac:dyDescent="0.2">
      <c r="B3139" s="25" t="s">
        <v>4964</v>
      </c>
      <c r="C3139" s="25">
        <v>539354</v>
      </c>
      <c r="D3139" s="25" t="s">
        <v>383</v>
      </c>
      <c r="E3139" s="25" t="s">
        <v>578</v>
      </c>
    </row>
    <row r="3140" spans="2:5" x14ac:dyDescent="0.2">
      <c r="B3140" s="25" t="s">
        <v>4965</v>
      </c>
      <c r="C3140" s="25">
        <v>512481</v>
      </c>
      <c r="D3140" s="25" t="s">
        <v>383</v>
      </c>
      <c r="E3140" s="25" t="s">
        <v>400</v>
      </c>
    </row>
    <row r="3141" spans="2:5" x14ac:dyDescent="0.2">
      <c r="B3141" s="25" t="s">
        <v>4966</v>
      </c>
      <c r="C3141" s="25">
        <v>512481</v>
      </c>
      <c r="D3141" s="25" t="s">
        <v>383</v>
      </c>
      <c r="E3141" s="25" t="s">
        <v>400</v>
      </c>
    </row>
    <row r="3142" spans="2:5" x14ac:dyDescent="0.2">
      <c r="B3142" s="25" t="s">
        <v>4967</v>
      </c>
      <c r="C3142" s="25">
        <v>532626</v>
      </c>
      <c r="D3142" s="25" t="s">
        <v>383</v>
      </c>
      <c r="E3142" s="25" t="s">
        <v>2630</v>
      </c>
    </row>
    <row r="3143" spans="2:5" x14ac:dyDescent="0.2">
      <c r="B3143" s="25" t="s">
        <v>4968</v>
      </c>
      <c r="C3143" s="25">
        <v>532460</v>
      </c>
      <c r="D3143" s="25" t="s">
        <v>4969</v>
      </c>
      <c r="E3143" s="25" t="s">
        <v>1082</v>
      </c>
    </row>
    <row r="3144" spans="2:5" x14ac:dyDescent="0.2">
      <c r="B3144" s="25" t="s">
        <v>4970</v>
      </c>
      <c r="C3144" s="25">
        <v>532011</v>
      </c>
      <c r="D3144" s="25" t="s">
        <v>383</v>
      </c>
      <c r="E3144" s="25" t="s">
        <v>386</v>
      </c>
    </row>
    <row r="3145" spans="2:5" x14ac:dyDescent="0.2">
      <c r="B3145" s="25" t="s">
        <v>4971</v>
      </c>
      <c r="C3145" s="25">
        <v>540727</v>
      </c>
      <c r="D3145" s="25" t="s">
        <v>383</v>
      </c>
      <c r="E3145" s="25" t="s">
        <v>1303</v>
      </c>
    </row>
    <row r="3146" spans="2:5" x14ac:dyDescent="0.2">
      <c r="B3146" s="25" t="s">
        <v>4972</v>
      </c>
      <c r="C3146" s="25">
        <v>519359</v>
      </c>
      <c r="D3146" s="25" t="s">
        <v>383</v>
      </c>
      <c r="E3146" s="25" t="s">
        <v>632</v>
      </c>
    </row>
    <row r="3147" spans="2:5" x14ac:dyDescent="0.2">
      <c r="B3147" s="25" t="s">
        <v>4973</v>
      </c>
      <c r="C3147" s="25">
        <v>531870</v>
      </c>
      <c r="D3147" s="25" t="s">
        <v>383</v>
      </c>
      <c r="E3147" s="25" t="s">
        <v>781</v>
      </c>
    </row>
    <row r="3148" spans="2:5" x14ac:dyDescent="0.2">
      <c r="B3148" s="25" t="s">
        <v>4974</v>
      </c>
      <c r="C3148" s="25">
        <v>532933</v>
      </c>
      <c r="D3148" s="25" t="s">
        <v>383</v>
      </c>
      <c r="E3148" s="25" t="s">
        <v>738</v>
      </c>
    </row>
    <row r="3149" spans="2:5" x14ac:dyDescent="0.2">
      <c r="B3149" s="25" t="s">
        <v>4975</v>
      </c>
      <c r="C3149" s="25" t="s">
        <v>383</v>
      </c>
      <c r="D3149" s="25" t="s">
        <v>4976</v>
      </c>
      <c r="E3149" s="25" t="s">
        <v>394</v>
      </c>
    </row>
    <row r="3150" spans="2:5" x14ac:dyDescent="0.2">
      <c r="B3150" s="25" t="s">
        <v>4977</v>
      </c>
      <c r="C3150" s="25">
        <v>532810</v>
      </c>
      <c r="D3150" s="25" t="s">
        <v>4978</v>
      </c>
      <c r="E3150" s="25" t="s">
        <v>400</v>
      </c>
    </row>
    <row r="3151" spans="2:5" x14ac:dyDescent="0.2">
      <c r="B3151" s="25" t="s">
        <v>4979</v>
      </c>
      <c r="C3151" s="25">
        <v>532898</v>
      </c>
      <c r="D3151" s="25" t="s">
        <v>4980</v>
      </c>
      <c r="E3151" s="25" t="s">
        <v>522</v>
      </c>
    </row>
    <row r="3152" spans="2:5" x14ac:dyDescent="0.2">
      <c r="B3152" s="25" t="s">
        <v>4981</v>
      </c>
      <c r="C3152" s="25">
        <v>532898</v>
      </c>
      <c r="D3152" s="25" t="s">
        <v>4980</v>
      </c>
      <c r="E3152" s="25" t="s">
        <v>522</v>
      </c>
    </row>
    <row r="3153" spans="2:5" x14ac:dyDescent="0.2">
      <c r="B3153" s="25" t="s">
        <v>4982</v>
      </c>
      <c r="C3153" s="25">
        <v>539302</v>
      </c>
      <c r="D3153" s="25" t="s">
        <v>4983</v>
      </c>
      <c r="E3153" s="25" t="s">
        <v>781</v>
      </c>
    </row>
    <row r="3154" spans="2:5" x14ac:dyDescent="0.2">
      <c r="B3154" s="25" t="s">
        <v>4984</v>
      </c>
      <c r="C3154" s="25" t="s">
        <v>383</v>
      </c>
      <c r="D3154" s="25" t="s">
        <v>4985</v>
      </c>
      <c r="E3154" s="25" t="s">
        <v>394</v>
      </c>
    </row>
    <row r="3155" spans="2:5" x14ac:dyDescent="0.2">
      <c r="B3155" s="25" t="s">
        <v>4986</v>
      </c>
      <c r="C3155" s="25">
        <v>538731</v>
      </c>
      <c r="D3155" s="25" t="s">
        <v>383</v>
      </c>
      <c r="E3155" s="25" t="s">
        <v>561</v>
      </c>
    </row>
    <row r="3156" spans="2:5" x14ac:dyDescent="0.2">
      <c r="B3156" s="25" t="s">
        <v>4987</v>
      </c>
      <c r="C3156" s="25">
        <v>532934</v>
      </c>
      <c r="D3156" s="25" t="s">
        <v>4988</v>
      </c>
      <c r="E3156" s="25" t="s">
        <v>738</v>
      </c>
    </row>
    <row r="3157" spans="2:5" x14ac:dyDescent="0.2">
      <c r="B3157" s="25" t="s">
        <v>4989</v>
      </c>
      <c r="C3157" s="25">
        <v>539351</v>
      </c>
      <c r="D3157" s="25" t="s">
        <v>4990</v>
      </c>
      <c r="E3157" s="25" t="s">
        <v>443</v>
      </c>
    </row>
    <row r="3158" spans="2:5" x14ac:dyDescent="0.2">
      <c r="B3158" s="25" t="s">
        <v>4991</v>
      </c>
      <c r="C3158" s="25">
        <v>540027</v>
      </c>
      <c r="D3158" s="25" t="s">
        <v>383</v>
      </c>
      <c r="E3158" s="25" t="s">
        <v>384</v>
      </c>
    </row>
    <row r="3159" spans="2:5" x14ac:dyDescent="0.2">
      <c r="B3159" s="25" t="s">
        <v>4992</v>
      </c>
      <c r="C3159" s="25">
        <v>540027</v>
      </c>
      <c r="D3159" s="25" t="s">
        <v>383</v>
      </c>
      <c r="E3159" s="25" t="s">
        <v>384</v>
      </c>
    </row>
    <row r="3160" spans="2:5" x14ac:dyDescent="0.2">
      <c r="B3160" s="25" t="s">
        <v>4993</v>
      </c>
      <c r="C3160" s="25">
        <v>531855</v>
      </c>
      <c r="D3160" s="25" t="s">
        <v>383</v>
      </c>
      <c r="E3160" s="25" t="s">
        <v>415</v>
      </c>
    </row>
    <row r="3161" spans="2:5" x14ac:dyDescent="0.2">
      <c r="B3161" s="25" t="s">
        <v>4994</v>
      </c>
      <c r="C3161" s="25">
        <v>506042</v>
      </c>
      <c r="D3161" s="25" t="s">
        <v>383</v>
      </c>
      <c r="E3161" s="25" t="s">
        <v>415</v>
      </c>
    </row>
    <row r="3162" spans="2:5" x14ac:dyDescent="0.2">
      <c r="B3162" s="25" t="s">
        <v>4995</v>
      </c>
      <c r="C3162" s="25">
        <v>513532</v>
      </c>
      <c r="D3162" s="25" t="s">
        <v>383</v>
      </c>
      <c r="E3162" s="25" t="s">
        <v>738</v>
      </c>
    </row>
    <row r="3163" spans="2:5" x14ac:dyDescent="0.2">
      <c r="B3163" s="25" t="s">
        <v>4996</v>
      </c>
      <c r="C3163" s="25">
        <v>530095</v>
      </c>
      <c r="D3163" s="25" t="s">
        <v>383</v>
      </c>
      <c r="E3163" s="25" t="s">
        <v>415</v>
      </c>
    </row>
    <row r="3164" spans="2:5" x14ac:dyDescent="0.2">
      <c r="B3164" s="25" t="s">
        <v>4997</v>
      </c>
      <c r="C3164" s="25">
        <v>533178</v>
      </c>
      <c r="D3164" s="25" t="s">
        <v>4998</v>
      </c>
      <c r="E3164" s="25" t="s">
        <v>398</v>
      </c>
    </row>
    <row r="3165" spans="2:5" x14ac:dyDescent="0.2">
      <c r="B3165" s="25" t="s">
        <v>4999</v>
      </c>
      <c r="C3165" s="25">
        <v>500192</v>
      </c>
      <c r="D3165" s="25" t="s">
        <v>383</v>
      </c>
      <c r="E3165" s="25" t="s">
        <v>398</v>
      </c>
    </row>
    <row r="3166" spans="2:5" x14ac:dyDescent="0.2">
      <c r="B3166" s="25" t="s">
        <v>5000</v>
      </c>
      <c r="C3166" s="25">
        <v>522205</v>
      </c>
      <c r="D3166" s="25" t="s">
        <v>5001</v>
      </c>
      <c r="E3166" s="25" t="s">
        <v>781</v>
      </c>
    </row>
    <row r="3167" spans="2:5" x14ac:dyDescent="0.2">
      <c r="B3167" s="25" t="s">
        <v>5002</v>
      </c>
      <c r="C3167" s="25">
        <v>531746</v>
      </c>
      <c r="D3167" s="25" t="s">
        <v>5003</v>
      </c>
      <c r="E3167" s="25" t="s">
        <v>469</v>
      </c>
    </row>
    <row r="3168" spans="2:5" x14ac:dyDescent="0.2">
      <c r="B3168" s="25" t="s">
        <v>5004</v>
      </c>
      <c r="C3168" s="25">
        <v>533605</v>
      </c>
      <c r="D3168" s="25" t="s">
        <v>5005</v>
      </c>
      <c r="E3168" s="25" t="s">
        <v>781</v>
      </c>
    </row>
    <row r="3169" spans="2:5" x14ac:dyDescent="0.2">
      <c r="B3169" s="25" t="s">
        <v>5006</v>
      </c>
      <c r="C3169" s="25">
        <v>506022</v>
      </c>
      <c r="D3169" s="25" t="s">
        <v>5007</v>
      </c>
      <c r="E3169" s="25" t="s">
        <v>415</v>
      </c>
    </row>
    <row r="3170" spans="2:5" x14ac:dyDescent="0.2">
      <c r="B3170" s="25" t="s">
        <v>5008</v>
      </c>
      <c r="C3170" s="25">
        <v>542684</v>
      </c>
      <c r="D3170" s="25" t="s">
        <v>5009</v>
      </c>
      <c r="E3170" s="25" t="s">
        <v>503</v>
      </c>
    </row>
    <row r="3171" spans="2:5" x14ac:dyDescent="0.2">
      <c r="B3171" s="25" t="s">
        <v>5010</v>
      </c>
      <c r="C3171" s="25">
        <v>533239</v>
      </c>
      <c r="D3171" s="25" t="s">
        <v>5011</v>
      </c>
      <c r="E3171" s="25" t="s">
        <v>781</v>
      </c>
    </row>
    <row r="3172" spans="2:5" x14ac:dyDescent="0.2">
      <c r="B3172" s="25" t="s">
        <v>5012</v>
      </c>
      <c r="C3172" s="25">
        <v>531437</v>
      </c>
      <c r="D3172" s="25" t="s">
        <v>383</v>
      </c>
      <c r="E3172" s="25" t="s">
        <v>398</v>
      </c>
    </row>
    <row r="3173" spans="2:5" x14ac:dyDescent="0.2">
      <c r="B3173" s="25" t="s">
        <v>5013</v>
      </c>
      <c r="C3173" s="25">
        <v>531172</v>
      </c>
      <c r="D3173" s="25" t="s">
        <v>383</v>
      </c>
      <c r="E3173" s="25" t="s">
        <v>398</v>
      </c>
    </row>
    <row r="3174" spans="2:5" x14ac:dyDescent="0.2">
      <c r="B3174" s="25" t="s">
        <v>5014</v>
      </c>
      <c r="C3174" s="25">
        <v>519014</v>
      </c>
      <c r="D3174" s="25" t="s">
        <v>383</v>
      </c>
      <c r="E3174" s="25" t="s">
        <v>398</v>
      </c>
    </row>
    <row r="3175" spans="2:5" x14ac:dyDescent="0.2">
      <c r="B3175" s="25" t="s">
        <v>5015</v>
      </c>
      <c r="C3175" s="25">
        <v>519014</v>
      </c>
      <c r="D3175" s="25" t="s">
        <v>383</v>
      </c>
      <c r="E3175" s="25" t="s">
        <v>398</v>
      </c>
    </row>
    <row r="3176" spans="2:5" x14ac:dyDescent="0.2">
      <c r="B3176" s="25" t="s">
        <v>5016</v>
      </c>
      <c r="C3176" s="25">
        <v>540724</v>
      </c>
      <c r="D3176" s="25" t="s">
        <v>5017</v>
      </c>
      <c r="E3176" s="25" t="s">
        <v>443</v>
      </c>
    </row>
    <row r="3177" spans="2:5" x14ac:dyDescent="0.2">
      <c r="B3177" s="25" t="s">
        <v>5018</v>
      </c>
      <c r="C3177" s="25">
        <v>526490</v>
      </c>
      <c r="D3177" s="25" t="s">
        <v>383</v>
      </c>
      <c r="E3177" s="25" t="s">
        <v>878</v>
      </c>
    </row>
    <row r="3178" spans="2:5" x14ac:dyDescent="0.2">
      <c r="B3178" s="25" t="s">
        <v>5019</v>
      </c>
      <c r="C3178" s="25">
        <v>531257</v>
      </c>
      <c r="D3178" s="25" t="s">
        <v>383</v>
      </c>
      <c r="E3178" s="25" t="s">
        <v>543</v>
      </c>
    </row>
    <row r="3179" spans="2:5" x14ac:dyDescent="0.2">
      <c r="B3179" s="25" t="s">
        <v>5020</v>
      </c>
      <c r="C3179" s="25">
        <v>540901</v>
      </c>
      <c r="D3179" s="25" t="s">
        <v>5021</v>
      </c>
      <c r="E3179" s="25" t="s">
        <v>384</v>
      </c>
    </row>
    <row r="3180" spans="2:5" x14ac:dyDescent="0.2">
      <c r="B3180" s="25" t="s">
        <v>5022</v>
      </c>
      <c r="C3180" s="25">
        <v>506107</v>
      </c>
      <c r="D3180" s="25" t="s">
        <v>383</v>
      </c>
      <c r="E3180" s="25" t="s">
        <v>804</v>
      </c>
    </row>
    <row r="3181" spans="2:5" x14ac:dyDescent="0.2">
      <c r="B3181" s="25" t="s">
        <v>5023</v>
      </c>
      <c r="C3181" s="25">
        <v>539636</v>
      </c>
      <c r="D3181" s="25" t="s">
        <v>5024</v>
      </c>
      <c r="E3181" s="25" t="s">
        <v>738</v>
      </c>
    </row>
    <row r="3182" spans="2:5" x14ac:dyDescent="0.2">
      <c r="B3182" s="25" t="s">
        <v>5025</v>
      </c>
      <c r="C3182" s="25">
        <v>523874</v>
      </c>
      <c r="D3182" s="25" t="s">
        <v>383</v>
      </c>
      <c r="E3182" s="25" t="s">
        <v>405</v>
      </c>
    </row>
    <row r="3183" spans="2:5" x14ac:dyDescent="0.2">
      <c r="B3183" s="25" t="s">
        <v>5026</v>
      </c>
      <c r="C3183" s="25">
        <v>517258</v>
      </c>
      <c r="D3183" s="25" t="s">
        <v>383</v>
      </c>
      <c r="E3183" s="25" t="s">
        <v>925</v>
      </c>
    </row>
    <row r="3184" spans="2:5" x14ac:dyDescent="0.2">
      <c r="B3184" s="25" t="s">
        <v>5027</v>
      </c>
      <c r="C3184" s="25">
        <v>523539</v>
      </c>
      <c r="D3184" s="25" t="s">
        <v>5028</v>
      </c>
      <c r="E3184" s="25" t="s">
        <v>1303</v>
      </c>
    </row>
    <row r="3185" spans="2:5" x14ac:dyDescent="0.2">
      <c r="B3185" s="25" t="s">
        <v>5029</v>
      </c>
      <c r="C3185" s="25">
        <v>523539</v>
      </c>
      <c r="D3185" s="25" t="s">
        <v>5028</v>
      </c>
      <c r="E3185" s="25" t="s">
        <v>1303</v>
      </c>
    </row>
    <row r="3186" spans="2:5" x14ac:dyDescent="0.2">
      <c r="B3186" s="25" t="s">
        <v>5030</v>
      </c>
      <c r="C3186" s="25" t="s">
        <v>383</v>
      </c>
      <c r="D3186" s="25" t="s">
        <v>5031</v>
      </c>
      <c r="E3186" s="25" t="s">
        <v>474</v>
      </c>
    </row>
    <row r="3187" spans="2:5" x14ac:dyDescent="0.2">
      <c r="B3187" s="25" t="s">
        <v>5032</v>
      </c>
      <c r="C3187" s="25">
        <v>530669</v>
      </c>
      <c r="D3187" s="25" t="s">
        <v>383</v>
      </c>
      <c r="E3187" s="25" t="s">
        <v>366</v>
      </c>
    </row>
    <row r="3188" spans="2:5" x14ac:dyDescent="0.2">
      <c r="B3188" s="25" t="s">
        <v>5033</v>
      </c>
      <c r="C3188" s="25">
        <v>530331</v>
      </c>
      <c r="D3188" s="25" t="s">
        <v>383</v>
      </c>
      <c r="E3188" s="25" t="s">
        <v>398</v>
      </c>
    </row>
    <row r="3189" spans="2:5" x14ac:dyDescent="0.2">
      <c r="B3189" s="25" t="s">
        <v>5034</v>
      </c>
      <c r="C3189" s="25">
        <v>780007</v>
      </c>
      <c r="D3189" s="25" t="s">
        <v>383</v>
      </c>
      <c r="E3189" s="25" t="s">
        <v>474</v>
      </c>
    </row>
    <row r="3190" spans="2:5" x14ac:dyDescent="0.2">
      <c r="B3190" s="25" t="s">
        <v>5035</v>
      </c>
      <c r="C3190" s="25">
        <v>526247</v>
      </c>
      <c r="D3190" s="25" t="s">
        <v>5036</v>
      </c>
      <c r="E3190" s="25" t="s">
        <v>543</v>
      </c>
    </row>
    <row r="3191" spans="2:5" x14ac:dyDescent="0.2">
      <c r="B3191" s="25" t="s">
        <v>5037</v>
      </c>
      <c r="C3191" s="25">
        <v>500540</v>
      </c>
      <c r="D3191" s="25" t="s">
        <v>5038</v>
      </c>
      <c r="E3191" s="25" t="s">
        <v>391</v>
      </c>
    </row>
    <row r="3192" spans="2:5" x14ac:dyDescent="0.2">
      <c r="B3192" s="25" t="s">
        <v>5039</v>
      </c>
      <c r="C3192" s="25">
        <v>513291</v>
      </c>
      <c r="D3192" s="25" t="s">
        <v>383</v>
      </c>
      <c r="E3192" s="25" t="s">
        <v>706</v>
      </c>
    </row>
    <row r="3193" spans="2:5" x14ac:dyDescent="0.2">
      <c r="B3193" s="25" t="s">
        <v>5040</v>
      </c>
      <c r="C3193" s="25">
        <v>514354</v>
      </c>
      <c r="D3193" s="25" t="s">
        <v>5041</v>
      </c>
      <c r="E3193" s="25" t="s">
        <v>431</v>
      </c>
    </row>
    <row r="3194" spans="2:5" x14ac:dyDescent="0.2">
      <c r="B3194" s="25" t="s">
        <v>5042</v>
      </c>
      <c r="C3194" s="25">
        <v>509835</v>
      </c>
      <c r="D3194" s="25" t="s">
        <v>383</v>
      </c>
      <c r="E3194" s="25" t="s">
        <v>398</v>
      </c>
    </row>
    <row r="3195" spans="2:5" x14ac:dyDescent="0.2">
      <c r="B3195" s="25" t="s">
        <v>5043</v>
      </c>
      <c r="C3195" s="25">
        <v>531802</v>
      </c>
      <c r="D3195" s="25" t="s">
        <v>383</v>
      </c>
      <c r="E3195" s="25" t="s">
        <v>469</v>
      </c>
    </row>
    <row r="3196" spans="2:5" x14ac:dyDescent="0.2">
      <c r="B3196" s="25" t="s">
        <v>5044</v>
      </c>
      <c r="C3196" s="25">
        <v>509077</v>
      </c>
      <c r="D3196" s="25" t="s">
        <v>5045</v>
      </c>
      <c r="E3196" s="25" t="s">
        <v>1986</v>
      </c>
    </row>
    <row r="3197" spans="2:5" x14ac:dyDescent="0.2">
      <c r="B3197" s="25" t="s">
        <v>5046</v>
      </c>
      <c r="C3197" s="25">
        <v>533274</v>
      </c>
      <c r="D3197" s="25" t="s">
        <v>5047</v>
      </c>
      <c r="E3197" s="25" t="s">
        <v>469</v>
      </c>
    </row>
    <row r="3198" spans="2:5" x14ac:dyDescent="0.2">
      <c r="B3198" s="25" t="s">
        <v>5048</v>
      </c>
      <c r="C3198" s="25">
        <v>540293</v>
      </c>
      <c r="D3198" s="25" t="s">
        <v>5049</v>
      </c>
      <c r="E3198" s="25" t="s">
        <v>738</v>
      </c>
    </row>
    <row r="3199" spans="2:5" x14ac:dyDescent="0.2">
      <c r="B3199" s="25" t="s">
        <v>5050</v>
      </c>
      <c r="C3199" s="25">
        <v>519262</v>
      </c>
      <c r="D3199" s="25" t="s">
        <v>383</v>
      </c>
      <c r="E3199" s="25" t="s">
        <v>581</v>
      </c>
    </row>
    <row r="3200" spans="2:5" x14ac:dyDescent="0.2">
      <c r="B3200" s="25" t="s">
        <v>5051</v>
      </c>
      <c r="C3200" s="25">
        <v>531246</v>
      </c>
      <c r="D3200" s="25" t="s">
        <v>383</v>
      </c>
      <c r="E3200" s="25" t="s">
        <v>632</v>
      </c>
    </row>
    <row r="3201" spans="2:5" x14ac:dyDescent="0.2">
      <c r="B3201" s="25" t="s">
        <v>5052</v>
      </c>
      <c r="C3201" s="25">
        <v>530589</v>
      </c>
      <c r="D3201" s="25" t="s">
        <v>383</v>
      </c>
      <c r="E3201" s="25" t="s">
        <v>503</v>
      </c>
    </row>
    <row r="3202" spans="2:5" x14ac:dyDescent="0.2">
      <c r="B3202" s="25" t="s">
        <v>5053</v>
      </c>
      <c r="C3202" s="25">
        <v>535514</v>
      </c>
      <c r="D3202" s="25" t="s">
        <v>383</v>
      </c>
      <c r="E3202" s="25" t="s">
        <v>400</v>
      </c>
    </row>
    <row r="3203" spans="2:5" x14ac:dyDescent="0.2">
      <c r="B3203" s="25" t="s">
        <v>5054</v>
      </c>
      <c r="C3203" s="25">
        <v>540404</v>
      </c>
      <c r="D3203" s="25" t="s">
        <v>383</v>
      </c>
      <c r="E3203" s="25" t="s">
        <v>581</v>
      </c>
    </row>
    <row r="3204" spans="2:5" x14ac:dyDescent="0.2">
      <c r="B3204" s="25" t="s">
        <v>5055</v>
      </c>
      <c r="C3204" s="25">
        <v>532748</v>
      </c>
      <c r="D3204" s="25" t="s">
        <v>5056</v>
      </c>
      <c r="E3204" s="25" t="s">
        <v>386</v>
      </c>
    </row>
    <row r="3205" spans="2:5" x14ac:dyDescent="0.2">
      <c r="B3205" s="25" t="s">
        <v>5057</v>
      </c>
      <c r="C3205" s="25">
        <v>519299</v>
      </c>
      <c r="D3205" s="25" t="s">
        <v>383</v>
      </c>
      <c r="E3205" s="25" t="s">
        <v>632</v>
      </c>
    </row>
    <row r="3206" spans="2:5" x14ac:dyDescent="0.2">
      <c r="B3206" s="25" t="s">
        <v>5058</v>
      </c>
      <c r="C3206" s="25">
        <v>530695</v>
      </c>
      <c r="D3206" s="25" t="s">
        <v>383</v>
      </c>
      <c r="E3206" s="25" t="s">
        <v>469</v>
      </c>
    </row>
    <row r="3207" spans="2:5" x14ac:dyDescent="0.2">
      <c r="B3207" s="25" t="s">
        <v>5059</v>
      </c>
      <c r="C3207" s="25">
        <v>500337</v>
      </c>
      <c r="D3207" s="25" t="s">
        <v>5060</v>
      </c>
      <c r="E3207" s="25" t="s">
        <v>366</v>
      </c>
    </row>
    <row r="3208" spans="2:5" x14ac:dyDescent="0.2">
      <c r="B3208" s="25" t="s">
        <v>5061</v>
      </c>
      <c r="C3208" s="25">
        <v>521149</v>
      </c>
      <c r="D3208" s="25" t="s">
        <v>383</v>
      </c>
      <c r="E3208" s="25" t="s">
        <v>469</v>
      </c>
    </row>
    <row r="3209" spans="2:5" x14ac:dyDescent="0.2">
      <c r="B3209" s="25" t="s">
        <v>5062</v>
      </c>
      <c r="C3209" s="25">
        <v>521149</v>
      </c>
      <c r="D3209" s="25" t="s">
        <v>383</v>
      </c>
      <c r="E3209" s="25" t="s">
        <v>469</v>
      </c>
    </row>
    <row r="3210" spans="2:5" x14ac:dyDescent="0.2">
      <c r="B3210" s="25" t="s">
        <v>5063</v>
      </c>
      <c r="C3210" s="25">
        <v>531735</v>
      </c>
      <c r="D3210" s="25" t="s">
        <v>383</v>
      </c>
      <c r="E3210" s="25" t="s">
        <v>400</v>
      </c>
    </row>
    <row r="3211" spans="2:5" x14ac:dyDescent="0.2">
      <c r="B3211" s="25" t="s">
        <v>5064</v>
      </c>
      <c r="C3211" s="25">
        <v>500338</v>
      </c>
      <c r="D3211" s="25" t="s">
        <v>5065</v>
      </c>
      <c r="E3211" s="25" t="s">
        <v>396</v>
      </c>
    </row>
    <row r="3212" spans="2:5" x14ac:dyDescent="0.2">
      <c r="B3212" s="25" t="s">
        <v>5066</v>
      </c>
      <c r="C3212" s="25">
        <v>512217</v>
      </c>
      <c r="D3212" s="25" t="s">
        <v>383</v>
      </c>
      <c r="E3212" s="25" t="s">
        <v>400</v>
      </c>
    </row>
    <row r="3213" spans="2:5" x14ac:dyDescent="0.2">
      <c r="B3213" s="25" t="s">
        <v>5067</v>
      </c>
      <c r="C3213" s="25">
        <v>531688</v>
      </c>
      <c r="D3213" s="25" t="s">
        <v>383</v>
      </c>
      <c r="E3213" s="25" t="s">
        <v>476</v>
      </c>
    </row>
    <row r="3214" spans="2:5" x14ac:dyDescent="0.2">
      <c r="B3214" s="25" t="s">
        <v>5068</v>
      </c>
      <c r="C3214" s="25">
        <v>531688</v>
      </c>
      <c r="D3214" s="25" t="s">
        <v>383</v>
      </c>
      <c r="E3214" s="25" t="s">
        <v>476</v>
      </c>
    </row>
    <row r="3215" spans="2:5" x14ac:dyDescent="0.2">
      <c r="B3215" s="25" t="s">
        <v>5069</v>
      </c>
      <c r="C3215" s="25" t="s">
        <v>383</v>
      </c>
      <c r="D3215" s="25" t="s">
        <v>5070</v>
      </c>
      <c r="E3215" s="25" t="s">
        <v>394</v>
      </c>
    </row>
    <row r="3216" spans="2:5" x14ac:dyDescent="0.2">
      <c r="B3216" s="25" t="s">
        <v>5071</v>
      </c>
      <c r="C3216" s="25">
        <v>539359</v>
      </c>
      <c r="D3216" s="25" t="s">
        <v>383</v>
      </c>
      <c r="E3216" s="25" t="s">
        <v>1303</v>
      </c>
    </row>
    <row r="3217" spans="2:5" x14ac:dyDescent="0.2">
      <c r="B3217" s="25" t="s">
        <v>5072</v>
      </c>
      <c r="C3217" s="25">
        <v>532387</v>
      </c>
      <c r="D3217" s="25" t="s">
        <v>5073</v>
      </c>
      <c r="E3217" s="25" t="s">
        <v>386</v>
      </c>
    </row>
    <row r="3218" spans="2:5" x14ac:dyDescent="0.2">
      <c r="B3218" s="25" t="s">
        <v>5074</v>
      </c>
      <c r="C3218" s="25">
        <v>524580</v>
      </c>
      <c r="D3218" s="25" t="s">
        <v>383</v>
      </c>
      <c r="E3218" s="25" t="s">
        <v>405</v>
      </c>
    </row>
    <row r="3219" spans="2:5" x14ac:dyDescent="0.2">
      <c r="B3219" s="25" t="s">
        <v>5075</v>
      </c>
      <c r="C3219" s="25">
        <v>511557</v>
      </c>
      <c r="D3219" s="25" t="s">
        <v>383</v>
      </c>
      <c r="E3219" s="25" t="s">
        <v>804</v>
      </c>
    </row>
    <row r="3220" spans="2:5" x14ac:dyDescent="0.2">
      <c r="B3220" s="25" t="s">
        <v>5076</v>
      </c>
      <c r="C3220" s="25">
        <v>512105</v>
      </c>
      <c r="D3220" s="25" t="s">
        <v>383</v>
      </c>
      <c r="E3220" s="25" t="s">
        <v>804</v>
      </c>
    </row>
    <row r="3221" spans="2:5" x14ac:dyDescent="0.2">
      <c r="B3221" s="25" t="s">
        <v>5077</v>
      </c>
      <c r="C3221" s="25">
        <v>526009</v>
      </c>
      <c r="D3221" s="25" t="s">
        <v>383</v>
      </c>
      <c r="E3221" s="25" t="s">
        <v>405</v>
      </c>
    </row>
    <row r="3222" spans="2:5" x14ac:dyDescent="0.2">
      <c r="B3222" s="25" t="s">
        <v>5078</v>
      </c>
      <c r="C3222" s="25">
        <v>526009</v>
      </c>
      <c r="D3222" s="25" t="s">
        <v>383</v>
      </c>
      <c r="E3222" s="25" t="s">
        <v>405</v>
      </c>
    </row>
    <row r="3223" spans="2:5" x14ac:dyDescent="0.2">
      <c r="B3223" s="25" t="s">
        <v>5079</v>
      </c>
      <c r="C3223" s="25" t="s">
        <v>383</v>
      </c>
      <c r="D3223" s="25" t="s">
        <v>5080</v>
      </c>
      <c r="E3223" s="25" t="s">
        <v>405</v>
      </c>
    </row>
    <row r="3224" spans="2:5" x14ac:dyDescent="0.2">
      <c r="B3224" s="25" t="s">
        <v>5081</v>
      </c>
      <c r="C3224" s="25">
        <v>500459</v>
      </c>
      <c r="D3224" s="25" t="s">
        <v>5082</v>
      </c>
      <c r="E3224" s="25" t="s">
        <v>565</v>
      </c>
    </row>
    <row r="3225" spans="2:5" x14ac:dyDescent="0.2">
      <c r="B3225" s="25" t="s">
        <v>5083</v>
      </c>
      <c r="C3225" s="25">
        <v>531265</v>
      </c>
      <c r="D3225" s="25" t="s">
        <v>383</v>
      </c>
      <c r="E3225" s="25" t="s">
        <v>463</v>
      </c>
    </row>
    <row r="3226" spans="2:5" x14ac:dyDescent="0.2">
      <c r="B3226" s="25" t="s">
        <v>5084</v>
      </c>
      <c r="C3226" s="25" t="s">
        <v>383</v>
      </c>
      <c r="D3226" s="25" t="s">
        <v>5085</v>
      </c>
      <c r="E3226" s="25" t="s">
        <v>394</v>
      </c>
    </row>
    <row r="3227" spans="2:5" x14ac:dyDescent="0.2">
      <c r="B3227" s="25" t="s">
        <v>5086</v>
      </c>
      <c r="C3227" s="25">
        <v>526494</v>
      </c>
      <c r="D3227" s="25" t="s">
        <v>383</v>
      </c>
      <c r="E3227" s="25" t="s">
        <v>578</v>
      </c>
    </row>
    <row r="3228" spans="2:5" x14ac:dyDescent="0.2">
      <c r="B3228" s="25" t="s">
        <v>5087</v>
      </c>
      <c r="C3228" s="25">
        <v>590057</v>
      </c>
      <c r="D3228" s="25" t="s">
        <v>5088</v>
      </c>
      <c r="E3228" s="25" t="s">
        <v>476</v>
      </c>
    </row>
    <row r="3229" spans="2:5" x14ac:dyDescent="0.2">
      <c r="B3229" s="25" t="s">
        <v>5089</v>
      </c>
      <c r="C3229" s="25">
        <v>590057</v>
      </c>
      <c r="D3229" s="25" t="s">
        <v>5088</v>
      </c>
      <c r="E3229" s="25" t="s">
        <v>476</v>
      </c>
    </row>
    <row r="3230" spans="2:5" x14ac:dyDescent="0.2">
      <c r="B3230" s="25" t="s">
        <v>5090</v>
      </c>
      <c r="C3230" s="25">
        <v>540703</v>
      </c>
      <c r="D3230" s="25" t="s">
        <v>383</v>
      </c>
      <c r="E3230" s="25" t="s">
        <v>467</v>
      </c>
    </row>
    <row r="3231" spans="2:5" x14ac:dyDescent="0.2">
      <c r="B3231" s="25" t="s">
        <v>5091</v>
      </c>
      <c r="C3231" s="25">
        <v>532647</v>
      </c>
      <c r="D3231" s="25" t="s">
        <v>5092</v>
      </c>
      <c r="E3231" s="25" t="s">
        <v>497</v>
      </c>
    </row>
    <row r="3232" spans="2:5" x14ac:dyDescent="0.2">
      <c r="B3232" s="25" t="s">
        <v>5093</v>
      </c>
      <c r="C3232" s="25">
        <v>532647</v>
      </c>
      <c r="D3232" s="25" t="s">
        <v>5092</v>
      </c>
      <c r="E3232" s="25" t="s">
        <v>497</v>
      </c>
    </row>
    <row r="3233" spans="2:5" x14ac:dyDescent="0.2">
      <c r="B3233" s="25" t="s">
        <v>5094</v>
      </c>
      <c r="C3233" s="25">
        <v>534675</v>
      </c>
      <c r="D3233" s="25" t="s">
        <v>5095</v>
      </c>
      <c r="E3233" s="25" t="s">
        <v>469</v>
      </c>
    </row>
    <row r="3234" spans="2:5" x14ac:dyDescent="0.2">
      <c r="B3234" s="25" t="s">
        <v>5096</v>
      </c>
      <c r="C3234" s="25">
        <v>505502</v>
      </c>
      <c r="D3234" s="25" t="s">
        <v>383</v>
      </c>
      <c r="E3234" s="25" t="s">
        <v>366</v>
      </c>
    </row>
    <row r="3235" spans="2:5" x14ac:dyDescent="0.2">
      <c r="B3235" s="25" t="s">
        <v>5097</v>
      </c>
      <c r="C3235" s="25">
        <v>526801</v>
      </c>
      <c r="D3235" s="25" t="s">
        <v>5098</v>
      </c>
      <c r="E3235" s="25" t="s">
        <v>781</v>
      </c>
    </row>
    <row r="3236" spans="2:5" x14ac:dyDescent="0.2">
      <c r="B3236" s="25" t="s">
        <v>5099</v>
      </c>
      <c r="C3236" s="25">
        <v>540544</v>
      </c>
      <c r="D3236" s="25" t="s">
        <v>5100</v>
      </c>
      <c r="E3236" s="25" t="s">
        <v>781</v>
      </c>
    </row>
    <row r="3237" spans="2:5" x14ac:dyDescent="0.2">
      <c r="B3237" s="25" t="s">
        <v>5101</v>
      </c>
      <c r="C3237" s="25">
        <v>532524</v>
      </c>
      <c r="D3237" s="25" t="s">
        <v>5102</v>
      </c>
      <c r="E3237" s="25" t="s">
        <v>522</v>
      </c>
    </row>
    <row r="3238" spans="2:5" x14ac:dyDescent="0.2">
      <c r="B3238" s="25" t="s">
        <v>5103</v>
      </c>
      <c r="C3238" s="25">
        <v>533344</v>
      </c>
      <c r="D3238" s="25" t="s">
        <v>5104</v>
      </c>
      <c r="E3238" s="25" t="s">
        <v>400</v>
      </c>
    </row>
    <row r="3239" spans="2:5" x14ac:dyDescent="0.2">
      <c r="B3239" s="25" t="s">
        <v>5105</v>
      </c>
      <c r="C3239" s="25">
        <v>532524</v>
      </c>
      <c r="D3239" s="25" t="s">
        <v>5102</v>
      </c>
      <c r="E3239" s="25" t="s">
        <v>522</v>
      </c>
    </row>
    <row r="3240" spans="2:5" x14ac:dyDescent="0.2">
      <c r="B3240" s="25" t="s">
        <v>5106</v>
      </c>
      <c r="C3240" s="25">
        <v>539006</v>
      </c>
      <c r="D3240" s="25" t="s">
        <v>383</v>
      </c>
      <c r="E3240" s="25" t="s">
        <v>1303</v>
      </c>
    </row>
    <row r="3241" spans="2:5" x14ac:dyDescent="0.2">
      <c r="B3241" s="25" t="s">
        <v>5107</v>
      </c>
      <c r="C3241" s="25">
        <v>509220</v>
      </c>
      <c r="D3241" s="25" t="s">
        <v>5108</v>
      </c>
      <c r="E3241" s="25" t="s">
        <v>405</v>
      </c>
    </row>
    <row r="3242" spans="2:5" x14ac:dyDescent="0.2">
      <c r="B3242" s="25" t="s">
        <v>5109</v>
      </c>
      <c r="C3242" s="25">
        <v>539785</v>
      </c>
      <c r="D3242" s="25" t="s">
        <v>5110</v>
      </c>
      <c r="E3242" s="25" t="s">
        <v>377</v>
      </c>
    </row>
    <row r="3243" spans="2:5" x14ac:dyDescent="0.2">
      <c r="B3243" s="25" t="s">
        <v>5111</v>
      </c>
      <c r="C3243" s="25">
        <v>512591</v>
      </c>
      <c r="D3243" s="25" t="s">
        <v>383</v>
      </c>
      <c r="E3243" s="25" t="s">
        <v>405</v>
      </c>
    </row>
    <row r="3244" spans="2:5" x14ac:dyDescent="0.2">
      <c r="B3244" s="25" t="s">
        <v>5112</v>
      </c>
      <c r="C3244" s="25" t="s">
        <v>383</v>
      </c>
      <c r="D3244" s="25" t="s">
        <v>5113</v>
      </c>
      <c r="E3244" s="25" t="s">
        <v>394</v>
      </c>
    </row>
    <row r="3245" spans="2:5" x14ac:dyDescent="0.2">
      <c r="B3245" s="25" t="s">
        <v>5114</v>
      </c>
      <c r="C3245" s="25">
        <v>512461</v>
      </c>
      <c r="D3245" s="25" t="s">
        <v>383</v>
      </c>
      <c r="E3245" s="25" t="s">
        <v>405</v>
      </c>
    </row>
    <row r="3246" spans="2:5" x14ac:dyDescent="0.2">
      <c r="B3246" s="25" t="s">
        <v>5115</v>
      </c>
      <c r="C3246" s="25">
        <v>512099</v>
      </c>
      <c r="D3246" s="25" t="s">
        <v>383</v>
      </c>
      <c r="E3246" s="25" t="s">
        <v>497</v>
      </c>
    </row>
    <row r="3247" spans="2:5" x14ac:dyDescent="0.2">
      <c r="B3247" s="25" t="s">
        <v>5116</v>
      </c>
      <c r="C3247" s="25">
        <v>532693</v>
      </c>
      <c r="D3247" s="25" t="s">
        <v>5117</v>
      </c>
      <c r="E3247" s="25" t="s">
        <v>781</v>
      </c>
    </row>
    <row r="3248" spans="2:5" x14ac:dyDescent="0.2">
      <c r="B3248" s="25" t="s">
        <v>5118</v>
      </c>
      <c r="C3248" s="25">
        <v>533295</v>
      </c>
      <c r="D3248" s="25" t="s">
        <v>5119</v>
      </c>
      <c r="E3248" s="25" t="s">
        <v>701</v>
      </c>
    </row>
    <row r="3249" spans="2:5" x14ac:dyDescent="0.2">
      <c r="B3249" s="25" t="s">
        <v>5120</v>
      </c>
      <c r="C3249" s="25">
        <v>506852</v>
      </c>
      <c r="D3249" s="25" t="s">
        <v>383</v>
      </c>
      <c r="E3249" s="25" t="s">
        <v>431</v>
      </c>
    </row>
    <row r="3250" spans="2:5" x14ac:dyDescent="0.2">
      <c r="B3250" s="25" t="s">
        <v>5121</v>
      </c>
      <c r="C3250" s="25">
        <v>506618</v>
      </c>
      <c r="D3250" s="25" t="s">
        <v>5122</v>
      </c>
      <c r="E3250" s="25" t="s">
        <v>527</v>
      </c>
    </row>
    <row r="3251" spans="2:5" x14ac:dyDescent="0.2">
      <c r="B3251" s="25" t="s">
        <v>5123</v>
      </c>
      <c r="C3251" s="25">
        <v>500346</v>
      </c>
      <c r="D3251" s="25" t="s">
        <v>383</v>
      </c>
      <c r="E3251" s="25" t="s">
        <v>529</v>
      </c>
    </row>
    <row r="3252" spans="2:5" x14ac:dyDescent="0.2">
      <c r="B3252" s="25" t="s">
        <v>5124</v>
      </c>
      <c r="C3252" s="25">
        <v>532461</v>
      </c>
      <c r="D3252" s="25" t="s">
        <v>5125</v>
      </c>
      <c r="E3252" s="25" t="s">
        <v>701</v>
      </c>
    </row>
    <row r="3253" spans="2:5" x14ac:dyDescent="0.2">
      <c r="B3253" s="25" t="s">
        <v>5126</v>
      </c>
      <c r="C3253" s="25">
        <v>532891</v>
      </c>
      <c r="D3253" s="25" t="s">
        <v>5127</v>
      </c>
      <c r="E3253" s="25" t="s">
        <v>469</v>
      </c>
    </row>
    <row r="3254" spans="2:5" x14ac:dyDescent="0.2">
      <c r="B3254" s="25" t="s">
        <v>5128</v>
      </c>
      <c r="C3254" s="25">
        <v>540492</v>
      </c>
      <c r="D3254" s="25" t="s">
        <v>383</v>
      </c>
      <c r="E3254" s="25" t="s">
        <v>405</v>
      </c>
    </row>
    <row r="3255" spans="2:5" x14ac:dyDescent="0.2">
      <c r="B3255" s="25" t="s">
        <v>5129</v>
      </c>
      <c r="C3255" s="25">
        <v>523315</v>
      </c>
      <c r="D3255" s="25" t="s">
        <v>383</v>
      </c>
      <c r="E3255" s="25" t="s">
        <v>377</v>
      </c>
    </row>
    <row r="3256" spans="2:5" x14ac:dyDescent="0.2">
      <c r="B3256" s="25" t="s">
        <v>5130</v>
      </c>
      <c r="C3256" s="25">
        <v>538993</v>
      </c>
      <c r="D3256" s="25" t="s">
        <v>383</v>
      </c>
      <c r="E3256" s="25" t="s">
        <v>469</v>
      </c>
    </row>
    <row r="3257" spans="2:5" x14ac:dyDescent="0.2">
      <c r="B3257" s="25" t="s">
        <v>5131</v>
      </c>
      <c r="C3257" s="25">
        <v>540159</v>
      </c>
      <c r="D3257" s="25" t="s">
        <v>383</v>
      </c>
      <c r="E3257" s="25" t="s">
        <v>386</v>
      </c>
    </row>
    <row r="3258" spans="2:5" x14ac:dyDescent="0.2">
      <c r="B3258" s="25" t="s">
        <v>5132</v>
      </c>
      <c r="C3258" s="25">
        <v>538647</v>
      </c>
      <c r="D3258" s="25" t="s">
        <v>383</v>
      </c>
      <c r="E3258" s="25" t="s">
        <v>400</v>
      </c>
    </row>
    <row r="3259" spans="2:5" x14ac:dyDescent="0.2">
      <c r="B3259" s="25" t="s">
        <v>5133</v>
      </c>
      <c r="C3259" s="25" t="s">
        <v>383</v>
      </c>
      <c r="D3259" s="25" t="s">
        <v>5134</v>
      </c>
      <c r="E3259" s="25" t="s">
        <v>394</v>
      </c>
    </row>
    <row r="3260" spans="2:5" x14ac:dyDescent="0.2">
      <c r="B3260" s="25" t="s">
        <v>5135</v>
      </c>
      <c r="C3260" s="25">
        <v>531562</v>
      </c>
      <c r="D3260" s="25" t="s">
        <v>383</v>
      </c>
      <c r="E3260" s="25" t="s">
        <v>398</v>
      </c>
    </row>
    <row r="3261" spans="2:5" x14ac:dyDescent="0.2">
      <c r="B3261" s="25" t="s">
        <v>5136</v>
      </c>
      <c r="C3261" s="25">
        <v>517556</v>
      </c>
      <c r="D3261" s="25" t="s">
        <v>5137</v>
      </c>
      <c r="E3261" s="25" t="s">
        <v>469</v>
      </c>
    </row>
    <row r="3262" spans="2:5" x14ac:dyDescent="0.2">
      <c r="B3262" s="25" t="s">
        <v>5138</v>
      </c>
      <c r="C3262" s="25">
        <v>532689</v>
      </c>
      <c r="D3262" s="25" t="s">
        <v>5139</v>
      </c>
      <c r="E3262" s="25" t="s">
        <v>384</v>
      </c>
    </row>
    <row r="3263" spans="2:5" x14ac:dyDescent="0.2">
      <c r="B3263" s="25" t="s">
        <v>5140</v>
      </c>
      <c r="C3263" s="25">
        <v>536659</v>
      </c>
      <c r="D3263" s="25" t="s">
        <v>383</v>
      </c>
      <c r="E3263" s="25" t="s">
        <v>781</v>
      </c>
    </row>
    <row r="3264" spans="2:5" x14ac:dyDescent="0.2">
      <c r="B3264" s="25" t="s">
        <v>5141</v>
      </c>
      <c r="C3264" s="25">
        <v>534109</v>
      </c>
      <c r="D3264" s="25" t="s">
        <v>383</v>
      </c>
      <c r="E3264" s="25" t="s">
        <v>400</v>
      </c>
    </row>
    <row r="3265" spans="2:5" x14ac:dyDescent="0.2">
      <c r="B3265" s="25" t="s">
        <v>5142</v>
      </c>
      <c r="C3265" s="25">
        <v>511116</v>
      </c>
      <c r="D3265" s="25" t="s">
        <v>383</v>
      </c>
      <c r="E3265" s="25" t="s">
        <v>1327</v>
      </c>
    </row>
    <row r="3266" spans="2:5" x14ac:dyDescent="0.2">
      <c r="B3266" s="25" t="s">
        <v>5143</v>
      </c>
      <c r="C3266" s="25">
        <v>538596</v>
      </c>
      <c r="D3266" s="25" t="s">
        <v>383</v>
      </c>
      <c r="E3266" s="25" t="s">
        <v>469</v>
      </c>
    </row>
    <row r="3267" spans="2:5" x14ac:dyDescent="0.2">
      <c r="B3267" s="25" t="s">
        <v>5144</v>
      </c>
      <c r="C3267" s="25">
        <v>530281</v>
      </c>
      <c r="D3267" s="25" t="s">
        <v>383</v>
      </c>
      <c r="E3267" s="25" t="s">
        <v>578</v>
      </c>
    </row>
    <row r="3268" spans="2:5" x14ac:dyDescent="0.2">
      <c r="B3268" s="25" t="s">
        <v>5145</v>
      </c>
      <c r="C3268" s="25">
        <v>530281</v>
      </c>
      <c r="D3268" s="25" t="s">
        <v>383</v>
      </c>
      <c r="E3268" s="25" t="s">
        <v>578</v>
      </c>
    </row>
    <row r="3269" spans="2:5" x14ac:dyDescent="0.2">
      <c r="B3269" s="25" t="s">
        <v>5146</v>
      </c>
      <c r="C3269" s="25">
        <v>590099</v>
      </c>
      <c r="D3269" s="25" t="s">
        <v>5147</v>
      </c>
      <c r="E3269" s="25" t="s">
        <v>366</v>
      </c>
    </row>
    <row r="3270" spans="2:5" x14ac:dyDescent="0.2">
      <c r="B3270" s="25" t="s">
        <v>5148</v>
      </c>
      <c r="C3270" s="25">
        <v>590110</v>
      </c>
      <c r="D3270" s="25" t="s">
        <v>5149</v>
      </c>
      <c r="E3270" s="25" t="s">
        <v>366</v>
      </c>
    </row>
    <row r="3271" spans="2:5" x14ac:dyDescent="0.2">
      <c r="B3271" s="25" t="s">
        <v>5150</v>
      </c>
      <c r="C3271" s="25">
        <v>539978</v>
      </c>
      <c r="D3271" s="25" t="s">
        <v>5151</v>
      </c>
      <c r="E3271" s="25" t="s">
        <v>372</v>
      </c>
    </row>
    <row r="3272" spans="2:5" x14ac:dyDescent="0.2">
      <c r="B3272" s="25" t="s">
        <v>5152</v>
      </c>
      <c r="C3272" s="25">
        <v>539962</v>
      </c>
      <c r="D3272" s="25" t="s">
        <v>383</v>
      </c>
      <c r="E3272" s="25" t="s">
        <v>400</v>
      </c>
    </row>
    <row r="3273" spans="2:5" x14ac:dyDescent="0.2">
      <c r="B3273" s="25" t="s">
        <v>5153</v>
      </c>
      <c r="C3273" s="25">
        <v>535719</v>
      </c>
      <c r="D3273" s="25" t="s">
        <v>383</v>
      </c>
      <c r="E3273" s="25" t="s">
        <v>369</v>
      </c>
    </row>
    <row r="3274" spans="2:5" x14ac:dyDescent="0.2">
      <c r="B3274" s="25" t="s">
        <v>5154</v>
      </c>
      <c r="C3274" s="25">
        <v>535719</v>
      </c>
      <c r="D3274" s="25" t="s">
        <v>383</v>
      </c>
      <c r="E3274" s="25" t="s">
        <v>369</v>
      </c>
    </row>
    <row r="3275" spans="2:5" x14ac:dyDescent="0.2">
      <c r="B3275" s="25" t="s">
        <v>5155</v>
      </c>
      <c r="C3275" s="25">
        <v>539678</v>
      </c>
      <c r="D3275" s="25" t="s">
        <v>5156</v>
      </c>
      <c r="E3275" s="25" t="s">
        <v>476</v>
      </c>
    </row>
    <row r="3276" spans="2:5" x14ac:dyDescent="0.2">
      <c r="B3276" s="25" t="s">
        <v>5157</v>
      </c>
      <c r="C3276" s="25">
        <v>532866</v>
      </c>
      <c r="D3276" s="25" t="s">
        <v>5158</v>
      </c>
      <c r="E3276" s="25" t="s">
        <v>369</v>
      </c>
    </row>
    <row r="3277" spans="2:5" x14ac:dyDescent="0.2">
      <c r="B3277" s="25" t="s">
        <v>5159</v>
      </c>
      <c r="C3277" s="25">
        <v>532024</v>
      </c>
      <c r="D3277" s="25" t="s">
        <v>383</v>
      </c>
      <c r="E3277" s="25" t="s">
        <v>366</v>
      </c>
    </row>
    <row r="3278" spans="2:5" x14ac:dyDescent="0.2">
      <c r="B3278" s="25" t="s">
        <v>5160</v>
      </c>
      <c r="C3278" s="25">
        <v>536456</v>
      </c>
      <c r="D3278" s="25" t="s">
        <v>383</v>
      </c>
      <c r="E3278" s="25" t="s">
        <v>581</v>
      </c>
    </row>
    <row r="3279" spans="2:5" x14ac:dyDescent="0.2">
      <c r="B3279" s="25" t="s">
        <v>5161</v>
      </c>
      <c r="C3279" s="25">
        <v>509845</v>
      </c>
      <c r="D3279" s="25" t="s">
        <v>383</v>
      </c>
      <c r="E3279" s="25" t="s">
        <v>469</v>
      </c>
    </row>
    <row r="3280" spans="2:5" x14ac:dyDescent="0.2">
      <c r="B3280" s="25" t="s">
        <v>5162</v>
      </c>
      <c r="C3280" s="25" t="s">
        <v>383</v>
      </c>
      <c r="D3280" s="25" t="s">
        <v>5163</v>
      </c>
      <c r="E3280" s="25" t="s">
        <v>394</v>
      </c>
    </row>
    <row r="3281" spans="2:5" x14ac:dyDescent="0.2">
      <c r="B3281" s="25" t="s">
        <v>5164</v>
      </c>
      <c r="C3281" s="25">
        <v>533284</v>
      </c>
      <c r="D3281" s="25" t="s">
        <v>5165</v>
      </c>
      <c r="E3281" s="25" t="s">
        <v>781</v>
      </c>
    </row>
    <row r="3282" spans="2:5" x14ac:dyDescent="0.2">
      <c r="B3282" s="25" t="s">
        <v>5166</v>
      </c>
      <c r="C3282" s="25">
        <v>530917</v>
      </c>
      <c r="D3282" s="25" t="s">
        <v>383</v>
      </c>
      <c r="E3282" s="25" t="s">
        <v>804</v>
      </c>
    </row>
    <row r="3283" spans="2:5" x14ac:dyDescent="0.2">
      <c r="B3283" s="25" t="s">
        <v>5167</v>
      </c>
      <c r="C3283" s="25">
        <v>517447</v>
      </c>
      <c r="D3283" s="25" t="s">
        <v>5168</v>
      </c>
      <c r="E3283" s="25" t="s">
        <v>476</v>
      </c>
    </row>
    <row r="3284" spans="2:5" x14ac:dyDescent="0.2">
      <c r="B3284" s="25" t="s">
        <v>5169</v>
      </c>
      <c r="C3284" s="25">
        <v>517447</v>
      </c>
      <c r="D3284" s="25" t="s">
        <v>5168</v>
      </c>
      <c r="E3284" s="25" t="s">
        <v>476</v>
      </c>
    </row>
    <row r="3285" spans="2:5" x14ac:dyDescent="0.2">
      <c r="B3285" s="25" t="s">
        <v>5170</v>
      </c>
      <c r="C3285" s="25">
        <v>532735</v>
      </c>
      <c r="D3285" s="25" t="s">
        <v>5171</v>
      </c>
      <c r="E3285" s="25" t="s">
        <v>369</v>
      </c>
    </row>
    <row r="3286" spans="2:5" x14ac:dyDescent="0.2">
      <c r="B3286" s="25" t="s">
        <v>5172</v>
      </c>
      <c r="C3286" s="25">
        <v>512565</v>
      </c>
      <c r="D3286" s="25" t="s">
        <v>383</v>
      </c>
      <c r="E3286" s="25" t="s">
        <v>581</v>
      </c>
    </row>
    <row r="3287" spans="2:5" x14ac:dyDescent="0.2">
      <c r="B3287" s="25" t="s">
        <v>5173</v>
      </c>
      <c r="C3287" s="25">
        <v>538119</v>
      </c>
      <c r="D3287" s="25" t="s">
        <v>383</v>
      </c>
      <c r="E3287" s="25" t="s">
        <v>398</v>
      </c>
    </row>
    <row r="3288" spans="2:5" x14ac:dyDescent="0.2">
      <c r="B3288" s="25" t="s">
        <v>5174</v>
      </c>
      <c r="C3288" s="25">
        <v>524502</v>
      </c>
      <c r="D3288" s="25" t="s">
        <v>383</v>
      </c>
      <c r="E3288" s="25" t="s">
        <v>1550</v>
      </c>
    </row>
    <row r="3289" spans="2:5" x14ac:dyDescent="0.2">
      <c r="B3289" s="25" t="s">
        <v>5175</v>
      </c>
      <c r="C3289" s="25">
        <v>524502</v>
      </c>
      <c r="D3289" s="25" t="s">
        <v>383</v>
      </c>
      <c r="E3289" s="25" t="s">
        <v>1550</v>
      </c>
    </row>
    <row r="3290" spans="2:5" x14ac:dyDescent="0.2">
      <c r="B3290" s="25" t="s">
        <v>5176</v>
      </c>
      <c r="C3290" s="25">
        <v>502271</v>
      </c>
      <c r="D3290" s="25" t="s">
        <v>383</v>
      </c>
      <c r="E3290" s="25" t="s">
        <v>568</v>
      </c>
    </row>
    <row r="3291" spans="2:5" x14ac:dyDescent="0.2">
      <c r="B3291" s="25" t="s">
        <v>5177</v>
      </c>
      <c r="C3291" s="25">
        <v>520073</v>
      </c>
      <c r="D3291" s="25" t="s">
        <v>383</v>
      </c>
      <c r="E3291" s="25" t="s">
        <v>738</v>
      </c>
    </row>
    <row r="3292" spans="2:5" x14ac:dyDescent="0.2">
      <c r="B3292" s="25" t="s">
        <v>5178</v>
      </c>
      <c r="C3292" s="25">
        <v>590070</v>
      </c>
      <c r="D3292" s="25" t="s">
        <v>5179</v>
      </c>
      <c r="E3292" s="25" t="s">
        <v>386</v>
      </c>
    </row>
    <row r="3293" spans="2:5" x14ac:dyDescent="0.2">
      <c r="B3293" s="25" t="s">
        <v>5180</v>
      </c>
      <c r="C3293" s="25">
        <v>590070</v>
      </c>
      <c r="D3293" s="25" t="s">
        <v>5179</v>
      </c>
      <c r="E3293" s="25" t="s">
        <v>386</v>
      </c>
    </row>
    <row r="3294" spans="2:5" x14ac:dyDescent="0.2">
      <c r="B3294" s="25" t="s">
        <v>5181</v>
      </c>
      <c r="C3294" s="25">
        <v>532692</v>
      </c>
      <c r="D3294" s="25" t="s">
        <v>5182</v>
      </c>
      <c r="E3294" s="25" t="s">
        <v>578</v>
      </c>
    </row>
    <row r="3295" spans="2:5" x14ac:dyDescent="0.2">
      <c r="B3295" s="25" t="s">
        <v>5183</v>
      </c>
      <c r="C3295" s="25">
        <v>539673</v>
      </c>
      <c r="D3295" s="25" t="s">
        <v>383</v>
      </c>
      <c r="E3295" s="25" t="s">
        <v>417</v>
      </c>
    </row>
    <row r="3296" spans="2:5" x14ac:dyDescent="0.2">
      <c r="B3296" s="25" t="s">
        <v>5184</v>
      </c>
      <c r="C3296" s="25">
        <v>531273</v>
      </c>
      <c r="D3296" s="25" t="s">
        <v>383</v>
      </c>
      <c r="E3296" s="25" t="s">
        <v>469</v>
      </c>
    </row>
    <row r="3297" spans="2:5" x14ac:dyDescent="0.2">
      <c r="B3297" s="25" t="s">
        <v>5185</v>
      </c>
      <c r="C3297" s="25">
        <v>531273</v>
      </c>
      <c r="D3297" s="25" t="s">
        <v>383</v>
      </c>
      <c r="E3297" s="25" t="s">
        <v>469</v>
      </c>
    </row>
    <row r="3298" spans="2:5" x14ac:dyDescent="0.2">
      <c r="B3298" s="25" t="s">
        <v>5186</v>
      </c>
      <c r="C3298" s="25">
        <v>539814</v>
      </c>
      <c r="D3298" s="25" t="s">
        <v>383</v>
      </c>
      <c r="E3298" s="25" t="s">
        <v>405</v>
      </c>
    </row>
    <row r="3299" spans="2:5" x14ac:dyDescent="0.2">
      <c r="B3299" s="25" t="s">
        <v>5187</v>
      </c>
      <c r="C3299" s="25">
        <v>540125</v>
      </c>
      <c r="D3299" s="25" t="s">
        <v>383</v>
      </c>
      <c r="E3299" s="25" t="s">
        <v>497</v>
      </c>
    </row>
    <row r="3300" spans="2:5" x14ac:dyDescent="0.2">
      <c r="B3300" s="25" t="s">
        <v>5188</v>
      </c>
      <c r="C3300" s="25">
        <v>532497</v>
      </c>
      <c r="D3300" s="25" t="s">
        <v>5189</v>
      </c>
      <c r="E3300" s="25" t="s">
        <v>1015</v>
      </c>
    </row>
    <row r="3301" spans="2:5" x14ac:dyDescent="0.2">
      <c r="B3301" s="25" t="s">
        <v>5190</v>
      </c>
      <c r="C3301" s="25">
        <v>531412</v>
      </c>
      <c r="D3301" s="25" t="s">
        <v>383</v>
      </c>
      <c r="E3301" s="25" t="s">
        <v>565</v>
      </c>
    </row>
    <row r="3302" spans="2:5" x14ac:dyDescent="0.2">
      <c r="B3302" s="25" t="s">
        <v>5191</v>
      </c>
      <c r="C3302" s="25">
        <v>531412</v>
      </c>
      <c r="D3302" s="25" t="s">
        <v>383</v>
      </c>
      <c r="E3302" s="25" t="s">
        <v>565</v>
      </c>
    </row>
    <row r="3303" spans="2:5" x14ac:dyDescent="0.2">
      <c r="B3303" s="25" t="s">
        <v>5192</v>
      </c>
      <c r="C3303" s="25">
        <v>539837</v>
      </c>
      <c r="D3303" s="25" t="s">
        <v>383</v>
      </c>
      <c r="E3303" s="25" t="s">
        <v>568</v>
      </c>
    </row>
    <row r="3304" spans="2:5" x14ac:dyDescent="0.2">
      <c r="B3304" s="25" t="s">
        <v>5193</v>
      </c>
      <c r="C3304" s="25">
        <v>526813</v>
      </c>
      <c r="D3304" s="25" t="s">
        <v>383</v>
      </c>
      <c r="E3304" s="25" t="s">
        <v>2553</v>
      </c>
    </row>
    <row r="3305" spans="2:5" x14ac:dyDescent="0.2">
      <c r="B3305" s="25" t="s">
        <v>5194</v>
      </c>
      <c r="C3305" s="25">
        <v>531552</v>
      </c>
      <c r="D3305" s="25" t="s">
        <v>383</v>
      </c>
      <c r="E3305" s="25" t="s">
        <v>469</v>
      </c>
    </row>
    <row r="3306" spans="2:5" x14ac:dyDescent="0.2">
      <c r="B3306" s="25" t="s">
        <v>5195</v>
      </c>
      <c r="C3306" s="25">
        <v>538921</v>
      </c>
      <c r="D3306" s="25" t="s">
        <v>383</v>
      </c>
      <c r="E3306" s="25" t="s">
        <v>581</v>
      </c>
    </row>
    <row r="3307" spans="2:5" x14ac:dyDescent="0.2">
      <c r="B3307" s="25" t="s">
        <v>5196</v>
      </c>
      <c r="C3307" s="25">
        <v>514316</v>
      </c>
      <c r="D3307" s="25" t="s">
        <v>383</v>
      </c>
      <c r="E3307" s="25" t="s">
        <v>398</v>
      </c>
    </row>
    <row r="3308" spans="2:5" x14ac:dyDescent="0.2">
      <c r="B3308" s="25" t="s">
        <v>5197</v>
      </c>
      <c r="C3308" s="25">
        <v>531887</v>
      </c>
      <c r="D3308" s="25" t="s">
        <v>383</v>
      </c>
      <c r="E3308" s="25" t="s">
        <v>497</v>
      </c>
    </row>
    <row r="3309" spans="2:5" x14ac:dyDescent="0.2">
      <c r="B3309" s="25" t="s">
        <v>5198</v>
      </c>
      <c r="C3309" s="25">
        <v>540270</v>
      </c>
      <c r="D3309" s="25" t="s">
        <v>383</v>
      </c>
      <c r="E3309" s="25" t="s">
        <v>405</v>
      </c>
    </row>
    <row r="3310" spans="2:5" x14ac:dyDescent="0.2">
      <c r="B3310" s="25" t="s">
        <v>5199</v>
      </c>
      <c r="C3310" s="25">
        <v>542649</v>
      </c>
      <c r="D3310" s="25" t="s">
        <v>5200</v>
      </c>
      <c r="E3310" s="25" t="s">
        <v>5201</v>
      </c>
    </row>
    <row r="3311" spans="2:5" x14ac:dyDescent="0.2">
      <c r="B3311" s="25" t="s">
        <v>5202</v>
      </c>
      <c r="C3311" s="25">
        <v>500339</v>
      </c>
      <c r="D3311" s="25" t="s">
        <v>5203</v>
      </c>
      <c r="E3311" s="25" t="s">
        <v>597</v>
      </c>
    </row>
    <row r="3312" spans="2:5" x14ac:dyDescent="0.2">
      <c r="B3312" s="25" t="s">
        <v>5204</v>
      </c>
      <c r="C3312" s="25">
        <v>532441</v>
      </c>
      <c r="D3312" s="25" t="s">
        <v>383</v>
      </c>
      <c r="E3312" s="25" t="s">
        <v>398</v>
      </c>
    </row>
    <row r="3313" spans="2:5" x14ac:dyDescent="0.2">
      <c r="B3313" s="25" t="s">
        <v>5205</v>
      </c>
      <c r="C3313" s="25">
        <v>531694</v>
      </c>
      <c r="D3313" s="25" t="s">
        <v>383</v>
      </c>
      <c r="E3313" s="25" t="s">
        <v>469</v>
      </c>
    </row>
    <row r="3314" spans="2:5" x14ac:dyDescent="0.2">
      <c r="B3314" s="25" t="s">
        <v>5206</v>
      </c>
      <c r="C3314" s="25">
        <v>523523</v>
      </c>
      <c r="D3314" s="25" t="s">
        <v>5207</v>
      </c>
      <c r="E3314" s="25" t="s">
        <v>377</v>
      </c>
    </row>
    <row r="3315" spans="2:5" x14ac:dyDescent="0.2">
      <c r="B3315" s="25" t="s">
        <v>5208</v>
      </c>
      <c r="C3315" s="25">
        <v>530111</v>
      </c>
      <c r="D3315" s="25" t="s">
        <v>383</v>
      </c>
      <c r="E3315" s="25" t="s">
        <v>578</v>
      </c>
    </row>
    <row r="3316" spans="2:5" x14ac:dyDescent="0.2">
      <c r="B3316" s="25" t="s">
        <v>5209</v>
      </c>
      <c r="C3316" s="25">
        <v>530699</v>
      </c>
      <c r="D3316" s="25" t="s">
        <v>5210</v>
      </c>
      <c r="E3316" s="25" t="s">
        <v>398</v>
      </c>
    </row>
    <row r="3317" spans="2:5" x14ac:dyDescent="0.2">
      <c r="B3317" s="25" t="s">
        <v>5211</v>
      </c>
      <c r="C3317" s="25">
        <v>532826</v>
      </c>
      <c r="D3317" s="25" t="s">
        <v>5212</v>
      </c>
      <c r="E3317" s="25" t="s">
        <v>1122</v>
      </c>
    </row>
    <row r="3318" spans="2:5" x14ac:dyDescent="0.2">
      <c r="B3318" s="25" t="s">
        <v>5213</v>
      </c>
      <c r="C3318" s="25">
        <v>503127</v>
      </c>
      <c r="D3318" s="25" t="s">
        <v>383</v>
      </c>
      <c r="E3318" s="25" t="s">
        <v>372</v>
      </c>
    </row>
    <row r="3319" spans="2:5" x14ac:dyDescent="0.2">
      <c r="B3319" s="25" t="s">
        <v>5214</v>
      </c>
      <c r="C3319" s="25">
        <v>532503</v>
      </c>
      <c r="D3319" s="25" t="s">
        <v>383</v>
      </c>
      <c r="E3319" s="25" t="s">
        <v>398</v>
      </c>
    </row>
    <row r="3320" spans="2:5" x14ac:dyDescent="0.2">
      <c r="B3320" s="25" t="s">
        <v>5215</v>
      </c>
      <c r="C3320" s="25">
        <v>538707</v>
      </c>
      <c r="D3320" s="25" t="s">
        <v>383</v>
      </c>
      <c r="E3320" s="25" t="s">
        <v>578</v>
      </c>
    </row>
    <row r="3321" spans="2:5" x14ac:dyDescent="0.2">
      <c r="B3321" s="25" t="s">
        <v>5216</v>
      </c>
      <c r="C3321" s="25">
        <v>526873</v>
      </c>
      <c r="D3321" s="25" t="s">
        <v>383</v>
      </c>
      <c r="E3321" s="25" t="s">
        <v>593</v>
      </c>
    </row>
    <row r="3322" spans="2:5" x14ac:dyDescent="0.2">
      <c r="B3322" s="25" t="s">
        <v>5217</v>
      </c>
      <c r="C3322" s="25">
        <v>530253</v>
      </c>
      <c r="D3322" s="25" t="s">
        <v>383</v>
      </c>
      <c r="E3322" s="25" t="s">
        <v>706</v>
      </c>
    </row>
    <row r="3323" spans="2:5" x14ac:dyDescent="0.2">
      <c r="B3323" s="25" t="s">
        <v>5218</v>
      </c>
      <c r="C3323" s="25">
        <v>507962</v>
      </c>
      <c r="D3323" s="25" t="s">
        <v>383</v>
      </c>
      <c r="E3323" s="25" t="s">
        <v>400</v>
      </c>
    </row>
    <row r="3324" spans="2:5" x14ac:dyDescent="0.2">
      <c r="B3324" s="25" t="s">
        <v>5219</v>
      </c>
      <c r="C3324" s="25">
        <v>526662</v>
      </c>
      <c r="D3324" s="25" t="s">
        <v>5220</v>
      </c>
      <c r="E3324" s="25" t="s">
        <v>781</v>
      </c>
    </row>
    <row r="3325" spans="2:5" x14ac:dyDescent="0.2">
      <c r="B3325" s="25" t="s">
        <v>5221</v>
      </c>
      <c r="C3325" s="25">
        <v>531500</v>
      </c>
      <c r="D3325" s="25" t="s">
        <v>5222</v>
      </c>
      <c r="E3325" s="25" t="s">
        <v>497</v>
      </c>
    </row>
    <row r="3326" spans="2:5" x14ac:dyDescent="0.2">
      <c r="B3326" s="25" t="s">
        <v>5223</v>
      </c>
      <c r="C3326" s="25">
        <v>526823</v>
      </c>
      <c r="D3326" s="25" t="s">
        <v>383</v>
      </c>
      <c r="E3326" s="25" t="s">
        <v>469</v>
      </c>
    </row>
    <row r="3327" spans="2:5" x14ac:dyDescent="0.2">
      <c r="B3327" s="25" t="s">
        <v>5224</v>
      </c>
      <c r="C3327" s="25">
        <v>514028</v>
      </c>
      <c r="D3327" s="25" t="s">
        <v>383</v>
      </c>
      <c r="E3327" s="25" t="s">
        <v>398</v>
      </c>
    </row>
    <row r="3328" spans="2:5" x14ac:dyDescent="0.2">
      <c r="B3328" s="25" t="s">
        <v>5225</v>
      </c>
      <c r="C3328" s="25">
        <v>539495</v>
      </c>
      <c r="D3328" s="25" t="s">
        <v>383</v>
      </c>
      <c r="E3328" s="25" t="s">
        <v>400</v>
      </c>
    </row>
    <row r="3329" spans="2:5" x14ac:dyDescent="0.2">
      <c r="B3329" s="25" t="s">
        <v>5226</v>
      </c>
      <c r="C3329" s="25">
        <v>513369</v>
      </c>
      <c r="D3329" s="25" t="s">
        <v>383</v>
      </c>
      <c r="E3329" s="25" t="s">
        <v>1303</v>
      </c>
    </row>
    <row r="3330" spans="2:5" x14ac:dyDescent="0.2">
      <c r="B3330" s="25" t="s">
        <v>5227</v>
      </c>
      <c r="C3330" s="25" t="s">
        <v>383</v>
      </c>
      <c r="D3330" s="25" t="s">
        <v>5228</v>
      </c>
      <c r="E3330" s="25" t="s">
        <v>394</v>
      </c>
    </row>
    <row r="3331" spans="2:5" x14ac:dyDescent="0.2">
      <c r="B3331" s="25" t="s">
        <v>5229</v>
      </c>
      <c r="C3331" s="25">
        <v>541601</v>
      </c>
      <c r="D3331" s="25" t="s">
        <v>383</v>
      </c>
      <c r="E3331" s="25" t="s">
        <v>421</v>
      </c>
    </row>
    <row r="3332" spans="2:5" x14ac:dyDescent="0.2">
      <c r="B3332" s="25" t="s">
        <v>5230</v>
      </c>
      <c r="C3332" s="25">
        <v>522257</v>
      </c>
      <c r="D3332" s="25" t="s">
        <v>383</v>
      </c>
      <c r="E3332" s="25" t="s">
        <v>391</v>
      </c>
    </row>
    <row r="3333" spans="2:5" x14ac:dyDescent="0.2">
      <c r="B3333" s="25" t="s">
        <v>5231</v>
      </c>
      <c r="C3333" s="25">
        <v>517522</v>
      </c>
      <c r="D3333" s="25" t="s">
        <v>383</v>
      </c>
      <c r="E3333" s="25" t="s">
        <v>738</v>
      </c>
    </row>
    <row r="3334" spans="2:5" x14ac:dyDescent="0.2">
      <c r="B3334" s="25" t="s">
        <v>5232</v>
      </c>
      <c r="C3334" s="25">
        <v>512409</v>
      </c>
      <c r="D3334" s="25" t="s">
        <v>383</v>
      </c>
      <c r="E3334" s="25" t="s">
        <v>400</v>
      </c>
    </row>
    <row r="3335" spans="2:5" x14ac:dyDescent="0.2">
      <c r="B3335" s="25" t="s">
        <v>5233</v>
      </c>
      <c r="C3335" s="25" t="s">
        <v>383</v>
      </c>
      <c r="D3335" s="25" t="s">
        <v>5234</v>
      </c>
      <c r="E3335" s="25" t="s">
        <v>394</v>
      </c>
    </row>
    <row r="3336" spans="2:5" x14ac:dyDescent="0.2">
      <c r="B3336" s="25" t="s">
        <v>5235</v>
      </c>
      <c r="C3336" s="25">
        <v>500354</v>
      </c>
      <c r="D3336" s="25" t="s">
        <v>5236</v>
      </c>
      <c r="E3336" s="25" t="s">
        <v>1082</v>
      </c>
    </row>
    <row r="3337" spans="2:5" x14ac:dyDescent="0.2">
      <c r="B3337" s="25" t="s">
        <v>5237</v>
      </c>
      <c r="C3337" s="25">
        <v>532665</v>
      </c>
      <c r="D3337" s="25" t="s">
        <v>5238</v>
      </c>
      <c r="E3337" s="25" t="s">
        <v>398</v>
      </c>
    </row>
    <row r="3338" spans="2:5" x14ac:dyDescent="0.2">
      <c r="B3338" s="25" t="s">
        <v>5239</v>
      </c>
      <c r="C3338" s="25">
        <v>500355</v>
      </c>
      <c r="D3338" s="25" t="s">
        <v>5240</v>
      </c>
      <c r="E3338" s="25" t="s">
        <v>527</v>
      </c>
    </row>
    <row r="3339" spans="2:5" x14ac:dyDescent="0.2">
      <c r="B3339" s="25" t="s">
        <v>5241</v>
      </c>
      <c r="C3339" s="25">
        <v>500355</v>
      </c>
      <c r="D3339" s="25" t="s">
        <v>5240</v>
      </c>
      <c r="E3339" s="25" t="s">
        <v>527</v>
      </c>
    </row>
    <row r="3340" spans="2:5" x14ac:dyDescent="0.2">
      <c r="B3340" s="25" t="s">
        <v>5242</v>
      </c>
      <c r="C3340" s="25">
        <v>534734</v>
      </c>
      <c r="D3340" s="25" t="s">
        <v>383</v>
      </c>
      <c r="E3340" s="25" t="s">
        <v>543</v>
      </c>
    </row>
    <row r="3341" spans="2:5" x14ac:dyDescent="0.2">
      <c r="B3341" s="25" t="s">
        <v>5243</v>
      </c>
      <c r="C3341" s="25">
        <v>522281</v>
      </c>
      <c r="D3341" s="25" t="s">
        <v>383</v>
      </c>
      <c r="E3341" s="25" t="s">
        <v>681</v>
      </c>
    </row>
    <row r="3342" spans="2:5" x14ac:dyDescent="0.2">
      <c r="B3342" s="25" t="s">
        <v>5244</v>
      </c>
      <c r="C3342" s="25">
        <v>500357</v>
      </c>
      <c r="D3342" s="25" t="s">
        <v>383</v>
      </c>
      <c r="E3342" s="25" t="s">
        <v>377</v>
      </c>
    </row>
    <row r="3343" spans="2:5" x14ac:dyDescent="0.2">
      <c r="B3343" s="25" t="s">
        <v>5245</v>
      </c>
      <c r="C3343" s="25">
        <v>500358</v>
      </c>
      <c r="D3343" s="25" t="s">
        <v>383</v>
      </c>
      <c r="E3343" s="25" t="s">
        <v>400</v>
      </c>
    </row>
    <row r="3344" spans="2:5" x14ac:dyDescent="0.2">
      <c r="B3344" s="25" t="s">
        <v>5246</v>
      </c>
      <c r="C3344" s="25">
        <v>524037</v>
      </c>
      <c r="D3344" s="25" t="s">
        <v>383</v>
      </c>
      <c r="E3344" s="25" t="s">
        <v>891</v>
      </c>
    </row>
    <row r="3345" spans="2:5" x14ac:dyDescent="0.2">
      <c r="B3345" s="25" t="s">
        <v>5247</v>
      </c>
      <c r="C3345" s="25">
        <v>502587</v>
      </c>
      <c r="D3345" s="25" t="s">
        <v>383</v>
      </c>
      <c r="E3345" s="25" t="s">
        <v>377</v>
      </c>
    </row>
    <row r="3346" spans="2:5" x14ac:dyDescent="0.2">
      <c r="B3346" s="25" t="s">
        <v>5248</v>
      </c>
      <c r="C3346" s="25">
        <v>539309</v>
      </c>
      <c r="D3346" s="25" t="s">
        <v>5249</v>
      </c>
      <c r="E3346" s="25" t="s">
        <v>706</v>
      </c>
    </row>
    <row r="3347" spans="2:5" x14ac:dyDescent="0.2">
      <c r="B3347" s="25" t="s">
        <v>5250</v>
      </c>
      <c r="C3347" s="25">
        <v>523289</v>
      </c>
      <c r="D3347" s="25" t="s">
        <v>383</v>
      </c>
      <c r="E3347" s="25" t="s">
        <v>405</v>
      </c>
    </row>
    <row r="3348" spans="2:5" x14ac:dyDescent="0.2">
      <c r="B3348" s="25" t="s">
        <v>5251</v>
      </c>
      <c r="C3348" s="25">
        <v>515127</v>
      </c>
      <c r="D3348" s="25" t="s">
        <v>383</v>
      </c>
      <c r="E3348" s="25" t="s">
        <v>405</v>
      </c>
    </row>
    <row r="3349" spans="2:5" x14ac:dyDescent="0.2">
      <c r="B3349" s="25" t="s">
        <v>5252</v>
      </c>
      <c r="C3349" s="25">
        <v>538540</v>
      </c>
      <c r="D3349" s="25" t="s">
        <v>383</v>
      </c>
      <c r="E3349" s="25" t="s">
        <v>400</v>
      </c>
    </row>
    <row r="3350" spans="2:5" x14ac:dyDescent="0.2">
      <c r="B3350" s="25" t="s">
        <v>5253</v>
      </c>
      <c r="C3350" s="25">
        <v>532369</v>
      </c>
      <c r="D3350" s="25" t="s">
        <v>5254</v>
      </c>
      <c r="E3350" s="25" t="s">
        <v>911</v>
      </c>
    </row>
    <row r="3351" spans="2:5" x14ac:dyDescent="0.2">
      <c r="B3351" s="25" t="s">
        <v>5255</v>
      </c>
      <c r="C3351" s="25">
        <v>532370</v>
      </c>
      <c r="D3351" s="25" t="s">
        <v>5256</v>
      </c>
      <c r="E3351" s="25" t="s">
        <v>369</v>
      </c>
    </row>
    <row r="3352" spans="2:5" x14ac:dyDescent="0.2">
      <c r="B3352" s="25" t="s">
        <v>5257</v>
      </c>
      <c r="C3352" s="25">
        <v>514223</v>
      </c>
      <c r="D3352" s="25" t="s">
        <v>5258</v>
      </c>
      <c r="E3352" s="25" t="s">
        <v>405</v>
      </c>
    </row>
    <row r="3353" spans="2:5" x14ac:dyDescent="0.2">
      <c r="B3353" s="25" t="s">
        <v>5259</v>
      </c>
      <c r="C3353" s="25">
        <v>530951</v>
      </c>
      <c r="D3353" s="25" t="s">
        <v>383</v>
      </c>
      <c r="E3353" s="25" t="s">
        <v>476</v>
      </c>
    </row>
    <row r="3354" spans="2:5" x14ac:dyDescent="0.2">
      <c r="B3354" s="25" t="s">
        <v>5260</v>
      </c>
      <c r="C3354" s="25">
        <v>532527</v>
      </c>
      <c r="D3354" s="25" t="s">
        <v>5261</v>
      </c>
      <c r="E3354" s="25" t="s">
        <v>1303</v>
      </c>
    </row>
    <row r="3355" spans="2:5" x14ac:dyDescent="0.2">
      <c r="B3355" s="25" t="s">
        <v>5262</v>
      </c>
      <c r="C3355" s="25">
        <v>533262</v>
      </c>
      <c r="D3355" s="25" t="s">
        <v>5263</v>
      </c>
      <c r="E3355" s="25" t="s">
        <v>781</v>
      </c>
    </row>
    <row r="3356" spans="2:5" x14ac:dyDescent="0.2">
      <c r="B3356" s="25" t="s">
        <v>5264</v>
      </c>
      <c r="C3356" s="25">
        <v>532690</v>
      </c>
      <c r="D3356" s="25" t="s">
        <v>5265</v>
      </c>
      <c r="E3356" s="25" t="s">
        <v>415</v>
      </c>
    </row>
    <row r="3357" spans="2:5" x14ac:dyDescent="0.2">
      <c r="B3357" s="25" t="s">
        <v>5266</v>
      </c>
      <c r="C3357" s="25">
        <v>530925</v>
      </c>
      <c r="D3357" s="25" t="s">
        <v>383</v>
      </c>
      <c r="E3357" s="25" t="s">
        <v>400</v>
      </c>
    </row>
    <row r="3358" spans="2:5" x14ac:dyDescent="0.2">
      <c r="B3358" s="25" t="s">
        <v>5267</v>
      </c>
      <c r="C3358" s="25">
        <v>507490</v>
      </c>
      <c r="D3358" s="25" t="s">
        <v>5268</v>
      </c>
      <c r="E3358" s="25" t="s">
        <v>1082</v>
      </c>
    </row>
    <row r="3359" spans="2:5" x14ac:dyDescent="0.2">
      <c r="B3359" s="25" t="s">
        <v>5269</v>
      </c>
      <c r="C3359" s="25">
        <v>531228</v>
      </c>
      <c r="D3359" s="25" t="s">
        <v>383</v>
      </c>
      <c r="E3359" s="25" t="s">
        <v>400</v>
      </c>
    </row>
    <row r="3360" spans="2:5" x14ac:dyDescent="0.2">
      <c r="B3360" s="25" t="s">
        <v>5270</v>
      </c>
      <c r="C3360" s="25">
        <v>532987</v>
      </c>
      <c r="D3360" s="25" t="s">
        <v>5271</v>
      </c>
      <c r="E3360" s="25" t="s">
        <v>738</v>
      </c>
    </row>
    <row r="3361" spans="2:5" x14ac:dyDescent="0.2">
      <c r="B3361" s="25" t="s">
        <v>5272</v>
      </c>
      <c r="C3361" s="25">
        <v>532988</v>
      </c>
      <c r="D3361" s="25" t="s">
        <v>5273</v>
      </c>
      <c r="E3361" s="25" t="s">
        <v>738</v>
      </c>
    </row>
    <row r="3362" spans="2:5" x14ac:dyDescent="0.2">
      <c r="B3362" s="25" t="s">
        <v>5274</v>
      </c>
      <c r="C3362" s="25">
        <v>505800</v>
      </c>
      <c r="D3362" s="25" t="s">
        <v>5275</v>
      </c>
      <c r="E3362" s="25" t="s">
        <v>738</v>
      </c>
    </row>
    <row r="3363" spans="2:5" x14ac:dyDescent="0.2">
      <c r="B3363" s="25" t="s">
        <v>5276</v>
      </c>
      <c r="C3363" s="25">
        <v>532661</v>
      </c>
      <c r="D3363" s="25" t="s">
        <v>5277</v>
      </c>
      <c r="E3363" s="25" t="s">
        <v>738</v>
      </c>
    </row>
    <row r="3364" spans="2:5" x14ac:dyDescent="0.2">
      <c r="B3364" s="25" t="s">
        <v>5278</v>
      </c>
      <c r="C3364" s="25">
        <v>541945</v>
      </c>
      <c r="D3364" s="25" t="s">
        <v>383</v>
      </c>
      <c r="E3364" s="25" t="s">
        <v>781</v>
      </c>
    </row>
    <row r="3365" spans="2:5" x14ac:dyDescent="0.2">
      <c r="B3365" s="25" t="s">
        <v>5279</v>
      </c>
      <c r="C3365" s="25">
        <v>531583</v>
      </c>
      <c r="D3365" s="25" t="s">
        <v>383</v>
      </c>
      <c r="E3365" s="25" t="s">
        <v>400</v>
      </c>
    </row>
    <row r="3366" spans="2:5" x14ac:dyDescent="0.2">
      <c r="B3366" s="25" t="s">
        <v>5280</v>
      </c>
      <c r="C3366" s="25">
        <v>500360</v>
      </c>
      <c r="D3366" s="25" t="s">
        <v>383</v>
      </c>
      <c r="E3366" s="25" t="s">
        <v>391</v>
      </c>
    </row>
    <row r="3367" spans="2:5" x14ac:dyDescent="0.2">
      <c r="B3367" s="25" t="s">
        <v>5281</v>
      </c>
      <c r="C3367" s="25">
        <v>501351</v>
      </c>
      <c r="D3367" s="25" t="s">
        <v>383</v>
      </c>
      <c r="E3367" s="25" t="s">
        <v>804</v>
      </c>
    </row>
    <row r="3368" spans="2:5" x14ac:dyDescent="0.2">
      <c r="B3368" s="25" t="s">
        <v>5282</v>
      </c>
      <c r="C3368" s="25">
        <v>507966</v>
      </c>
      <c r="D3368" s="25" t="s">
        <v>383</v>
      </c>
      <c r="E3368" s="25" t="s">
        <v>584</v>
      </c>
    </row>
    <row r="3369" spans="2:5" x14ac:dyDescent="0.2">
      <c r="B3369" s="25" t="s">
        <v>5283</v>
      </c>
      <c r="C3369" s="25">
        <v>522207</v>
      </c>
      <c r="D3369" s="25" t="s">
        <v>383</v>
      </c>
      <c r="E3369" s="25" t="s">
        <v>738</v>
      </c>
    </row>
    <row r="3370" spans="2:5" x14ac:dyDescent="0.2">
      <c r="B3370" s="25" t="s">
        <v>5284</v>
      </c>
      <c r="C3370" s="25">
        <v>522207</v>
      </c>
      <c r="D3370" s="25" t="s">
        <v>383</v>
      </c>
      <c r="E3370" s="25" t="s">
        <v>738</v>
      </c>
    </row>
    <row r="3371" spans="2:5" x14ac:dyDescent="0.2">
      <c r="B3371" s="25" t="s">
        <v>5285</v>
      </c>
      <c r="C3371" s="25">
        <v>524230</v>
      </c>
      <c r="D3371" s="25" t="s">
        <v>5286</v>
      </c>
      <c r="E3371" s="25" t="s">
        <v>891</v>
      </c>
    </row>
    <row r="3372" spans="2:5" x14ac:dyDescent="0.2">
      <c r="B3372" s="25" t="s">
        <v>5287</v>
      </c>
      <c r="C3372" s="25">
        <v>531233</v>
      </c>
      <c r="D3372" s="25" t="s">
        <v>383</v>
      </c>
      <c r="E3372" s="25" t="s">
        <v>568</v>
      </c>
    </row>
    <row r="3373" spans="2:5" x14ac:dyDescent="0.2">
      <c r="B3373" s="25" t="s">
        <v>5288</v>
      </c>
      <c r="C3373" s="25">
        <v>507649</v>
      </c>
      <c r="D3373" s="25" t="s">
        <v>383</v>
      </c>
      <c r="E3373" s="25" t="s">
        <v>632</v>
      </c>
    </row>
    <row r="3374" spans="2:5" x14ac:dyDescent="0.2">
      <c r="B3374" s="25" t="s">
        <v>5289</v>
      </c>
      <c r="C3374" s="25">
        <v>532918</v>
      </c>
      <c r="D3374" s="25" t="s">
        <v>383</v>
      </c>
      <c r="E3374" s="25" t="s">
        <v>706</v>
      </c>
    </row>
    <row r="3375" spans="2:5" x14ac:dyDescent="0.2">
      <c r="B3375" s="25" t="s">
        <v>5290</v>
      </c>
      <c r="C3375" s="25">
        <v>524610</v>
      </c>
      <c r="D3375" s="25" t="s">
        <v>383</v>
      </c>
      <c r="E3375" s="25" t="s">
        <v>543</v>
      </c>
    </row>
    <row r="3376" spans="2:5" x14ac:dyDescent="0.2">
      <c r="B3376" s="25" t="s">
        <v>5291</v>
      </c>
      <c r="C3376" s="25">
        <v>540796</v>
      </c>
      <c r="D3376" s="25" t="s">
        <v>383</v>
      </c>
      <c r="E3376" s="25" t="s">
        <v>469</v>
      </c>
    </row>
    <row r="3377" spans="2:5" x14ac:dyDescent="0.2">
      <c r="B3377" s="25" t="s">
        <v>5292</v>
      </c>
      <c r="C3377" s="25">
        <v>520111</v>
      </c>
      <c r="D3377" s="25" t="s">
        <v>5293</v>
      </c>
      <c r="E3377" s="25" t="s">
        <v>781</v>
      </c>
    </row>
    <row r="3378" spans="2:5" x14ac:dyDescent="0.2">
      <c r="B3378" s="25" t="s">
        <v>5294</v>
      </c>
      <c r="C3378" s="25">
        <v>534597</v>
      </c>
      <c r="D3378" s="25" t="s">
        <v>5295</v>
      </c>
      <c r="E3378" s="25" t="s">
        <v>522</v>
      </c>
    </row>
    <row r="3379" spans="2:5" x14ac:dyDescent="0.2">
      <c r="B3379" s="25" t="s">
        <v>5296</v>
      </c>
      <c r="C3379" s="25">
        <v>533122</v>
      </c>
      <c r="D3379" s="25" t="s">
        <v>5297</v>
      </c>
      <c r="E3379" s="25" t="s">
        <v>522</v>
      </c>
    </row>
    <row r="3380" spans="2:5" x14ac:dyDescent="0.2">
      <c r="B3380" s="25" t="s">
        <v>5298</v>
      </c>
      <c r="C3380" s="25">
        <v>537840</v>
      </c>
      <c r="D3380" s="25" t="s">
        <v>383</v>
      </c>
      <c r="E3380" s="25" t="s">
        <v>781</v>
      </c>
    </row>
    <row r="3381" spans="2:5" x14ac:dyDescent="0.2">
      <c r="B3381" s="25" t="s">
        <v>5299</v>
      </c>
      <c r="C3381" s="25">
        <v>507300</v>
      </c>
      <c r="D3381" s="25" t="s">
        <v>383</v>
      </c>
      <c r="E3381" s="25" t="s">
        <v>1082</v>
      </c>
    </row>
    <row r="3382" spans="2:5" x14ac:dyDescent="0.2">
      <c r="B3382" s="25" t="s">
        <v>5300</v>
      </c>
      <c r="C3382" s="25">
        <v>533294</v>
      </c>
      <c r="D3382" s="25" t="s">
        <v>5301</v>
      </c>
      <c r="E3382" s="25" t="s">
        <v>1015</v>
      </c>
    </row>
    <row r="3383" spans="2:5" x14ac:dyDescent="0.2">
      <c r="B3383" s="25" t="s">
        <v>5302</v>
      </c>
      <c r="C3383" s="25">
        <v>526095</v>
      </c>
      <c r="D3383" s="25" t="s">
        <v>383</v>
      </c>
      <c r="E3383" s="25" t="s">
        <v>911</v>
      </c>
    </row>
    <row r="3384" spans="2:5" x14ac:dyDescent="0.2">
      <c r="B3384" s="25" t="s">
        <v>5303</v>
      </c>
      <c r="C3384" s="25">
        <v>504341</v>
      </c>
      <c r="D3384" s="25" t="s">
        <v>383</v>
      </c>
      <c r="E3384" s="25" t="s">
        <v>366</v>
      </c>
    </row>
    <row r="3385" spans="2:5" x14ac:dyDescent="0.2">
      <c r="B3385" s="25" t="s">
        <v>5304</v>
      </c>
      <c r="C3385" s="25">
        <v>541634</v>
      </c>
      <c r="D3385" s="25" t="s">
        <v>383</v>
      </c>
      <c r="E3385" s="25" t="s">
        <v>911</v>
      </c>
    </row>
    <row r="3386" spans="2:5" x14ac:dyDescent="0.2">
      <c r="B3386" s="25" t="s">
        <v>5305</v>
      </c>
      <c r="C3386" s="25">
        <v>531207</v>
      </c>
      <c r="D3386" s="25" t="s">
        <v>383</v>
      </c>
      <c r="E3386" s="25" t="s">
        <v>421</v>
      </c>
    </row>
    <row r="3387" spans="2:5" x14ac:dyDescent="0.2">
      <c r="B3387" s="25" t="s">
        <v>5306</v>
      </c>
      <c r="C3387" s="25">
        <v>500330</v>
      </c>
      <c r="D3387" s="25" t="s">
        <v>5307</v>
      </c>
      <c r="E3387" s="25" t="s">
        <v>398</v>
      </c>
    </row>
    <row r="3388" spans="2:5" x14ac:dyDescent="0.2">
      <c r="B3388" s="25" t="s">
        <v>5308</v>
      </c>
      <c r="C3388" s="25">
        <v>540065</v>
      </c>
      <c r="D3388" s="25" t="s">
        <v>5309</v>
      </c>
      <c r="E3388" s="25" t="s">
        <v>701</v>
      </c>
    </row>
    <row r="3389" spans="2:5" x14ac:dyDescent="0.2">
      <c r="B3389" s="25" t="s">
        <v>5310</v>
      </c>
      <c r="C3389" s="25">
        <v>531825</v>
      </c>
      <c r="D3389" s="25" t="s">
        <v>383</v>
      </c>
      <c r="E3389" s="25" t="s">
        <v>369</v>
      </c>
    </row>
    <row r="3390" spans="2:5" x14ac:dyDescent="0.2">
      <c r="B3390" s="25" t="s">
        <v>5311</v>
      </c>
      <c r="C3390" s="25">
        <v>537254</v>
      </c>
      <c r="D3390" s="25" t="s">
        <v>383</v>
      </c>
      <c r="E3390" s="25" t="s">
        <v>405</v>
      </c>
    </row>
    <row r="3391" spans="2:5" x14ac:dyDescent="0.2">
      <c r="B3391" s="25" t="s">
        <v>5312</v>
      </c>
      <c r="C3391" s="25">
        <v>534708</v>
      </c>
      <c r="D3391" s="25" t="s">
        <v>383</v>
      </c>
      <c r="E3391" s="25" t="s">
        <v>552</v>
      </c>
    </row>
    <row r="3392" spans="2:5" x14ac:dyDescent="0.2">
      <c r="B3392" s="25" t="s">
        <v>5313</v>
      </c>
      <c r="C3392" s="25">
        <v>533608</v>
      </c>
      <c r="D3392" s="25" t="s">
        <v>383</v>
      </c>
      <c r="E3392" s="25" t="s">
        <v>503</v>
      </c>
    </row>
    <row r="3393" spans="2:5" x14ac:dyDescent="0.2">
      <c r="B3393" s="25" t="s">
        <v>5314</v>
      </c>
      <c r="C3393" s="25">
        <v>533285</v>
      </c>
      <c r="D3393" s="25" t="s">
        <v>383</v>
      </c>
      <c r="E3393" s="25" t="s">
        <v>469</v>
      </c>
    </row>
    <row r="3394" spans="2:5" x14ac:dyDescent="0.2">
      <c r="B3394" s="25" t="s">
        <v>5315</v>
      </c>
      <c r="C3394" s="25">
        <v>539691</v>
      </c>
      <c r="D3394" s="25" t="s">
        <v>383</v>
      </c>
      <c r="E3394" s="25" t="s">
        <v>405</v>
      </c>
    </row>
    <row r="3395" spans="2:5" x14ac:dyDescent="0.2">
      <c r="B3395" s="25" t="s">
        <v>5316</v>
      </c>
      <c r="C3395" s="25">
        <v>530053</v>
      </c>
      <c r="D3395" s="25" t="s">
        <v>383</v>
      </c>
      <c r="E3395" s="25" t="s">
        <v>469</v>
      </c>
    </row>
    <row r="3396" spans="2:5" x14ac:dyDescent="0.2">
      <c r="B3396" s="25" t="s">
        <v>5317</v>
      </c>
      <c r="C3396" s="25">
        <v>513558</v>
      </c>
      <c r="D3396" s="25" t="s">
        <v>383</v>
      </c>
      <c r="E3396" s="25" t="s">
        <v>415</v>
      </c>
    </row>
    <row r="3397" spans="2:5" x14ac:dyDescent="0.2">
      <c r="B3397" s="25" t="s">
        <v>5318</v>
      </c>
      <c r="C3397" s="25">
        <v>538611</v>
      </c>
      <c r="D3397" s="25" t="s">
        <v>383</v>
      </c>
      <c r="E3397" s="25" t="s">
        <v>366</v>
      </c>
    </row>
    <row r="3398" spans="2:5" x14ac:dyDescent="0.2">
      <c r="B3398" s="25" t="s">
        <v>5319</v>
      </c>
      <c r="C3398" s="25">
        <v>532955</v>
      </c>
      <c r="D3398" s="25" t="s">
        <v>5320</v>
      </c>
      <c r="E3398" s="25" t="s">
        <v>400</v>
      </c>
    </row>
    <row r="3399" spans="2:5" x14ac:dyDescent="0.2">
      <c r="B3399" s="25" t="s">
        <v>5321</v>
      </c>
      <c r="C3399" s="25">
        <v>523650</v>
      </c>
      <c r="D3399" s="25" t="s">
        <v>383</v>
      </c>
      <c r="E3399" s="25" t="s">
        <v>391</v>
      </c>
    </row>
    <row r="3400" spans="2:5" x14ac:dyDescent="0.2">
      <c r="B3400" s="25" t="s">
        <v>5322</v>
      </c>
      <c r="C3400" s="25">
        <v>532805</v>
      </c>
      <c r="D3400" s="25" t="s">
        <v>5323</v>
      </c>
      <c r="E3400" s="25" t="s">
        <v>405</v>
      </c>
    </row>
    <row r="3401" spans="2:5" x14ac:dyDescent="0.2">
      <c r="B3401" s="25" t="s">
        <v>5324</v>
      </c>
      <c r="C3401" s="25">
        <v>532805</v>
      </c>
      <c r="D3401" s="25" t="s">
        <v>5323</v>
      </c>
      <c r="E3401" s="25" t="s">
        <v>405</v>
      </c>
    </row>
    <row r="3402" spans="2:5" x14ac:dyDescent="0.2">
      <c r="B3402" s="25" t="s">
        <v>5325</v>
      </c>
      <c r="C3402" s="25">
        <v>532884</v>
      </c>
      <c r="D3402" s="25" t="s">
        <v>5326</v>
      </c>
      <c r="E3402" s="25" t="s">
        <v>1419</v>
      </c>
    </row>
    <row r="3403" spans="2:5" x14ac:dyDescent="0.2">
      <c r="B3403" s="25" t="s">
        <v>5327</v>
      </c>
      <c r="C3403" s="25">
        <v>530815</v>
      </c>
      <c r="D3403" s="25" t="s">
        <v>383</v>
      </c>
      <c r="E3403" s="25" t="s">
        <v>431</v>
      </c>
    </row>
    <row r="3404" spans="2:5" x14ac:dyDescent="0.2">
      <c r="B3404" s="25" t="s">
        <v>5328</v>
      </c>
      <c r="C3404" s="25">
        <v>531033</v>
      </c>
      <c r="D3404" s="25" t="s">
        <v>383</v>
      </c>
      <c r="E3404" s="25" t="s">
        <v>400</v>
      </c>
    </row>
    <row r="3405" spans="2:5" x14ac:dyDescent="0.2">
      <c r="B3405" s="25" t="s">
        <v>5329</v>
      </c>
      <c r="C3405" s="25">
        <v>530807</v>
      </c>
      <c r="D3405" s="25" t="s">
        <v>383</v>
      </c>
      <c r="E3405" s="25" t="s">
        <v>469</v>
      </c>
    </row>
    <row r="3406" spans="2:5" x14ac:dyDescent="0.2">
      <c r="B3406" s="25" t="s">
        <v>5330</v>
      </c>
      <c r="C3406" s="25">
        <v>515018</v>
      </c>
      <c r="D3406" s="25" t="s">
        <v>5331</v>
      </c>
      <c r="E3406" s="25" t="s">
        <v>660</v>
      </c>
    </row>
    <row r="3407" spans="2:5" x14ac:dyDescent="0.2">
      <c r="B3407" s="25" t="s">
        <v>5332</v>
      </c>
      <c r="C3407" s="25">
        <v>540175</v>
      </c>
      <c r="D3407" s="25" t="s">
        <v>383</v>
      </c>
      <c r="E3407" s="25" t="s">
        <v>366</v>
      </c>
    </row>
    <row r="3408" spans="2:5" x14ac:dyDescent="0.2">
      <c r="B3408" s="25" t="s">
        <v>5333</v>
      </c>
      <c r="C3408" s="25">
        <v>511585</v>
      </c>
      <c r="D3408" s="25" t="s">
        <v>383</v>
      </c>
      <c r="E3408" s="25" t="s">
        <v>400</v>
      </c>
    </row>
    <row r="3409" spans="2:5" x14ac:dyDescent="0.2">
      <c r="B3409" s="25" t="s">
        <v>5334</v>
      </c>
      <c r="C3409" s="25">
        <v>512624</v>
      </c>
      <c r="D3409" s="25" t="s">
        <v>383</v>
      </c>
      <c r="E3409" s="25" t="s">
        <v>405</v>
      </c>
    </row>
    <row r="3410" spans="2:5" x14ac:dyDescent="0.2">
      <c r="B3410" s="25" t="s">
        <v>5335</v>
      </c>
      <c r="C3410" s="25">
        <v>505817</v>
      </c>
      <c r="D3410" s="25" t="s">
        <v>383</v>
      </c>
      <c r="E3410" s="25" t="s">
        <v>738</v>
      </c>
    </row>
    <row r="3411" spans="2:5" x14ac:dyDescent="0.2">
      <c r="B3411" s="25" t="s">
        <v>5336</v>
      </c>
      <c r="C3411" s="25">
        <v>505817</v>
      </c>
      <c r="D3411" s="25" t="s">
        <v>383</v>
      </c>
      <c r="E3411" s="25" t="s">
        <v>738</v>
      </c>
    </row>
    <row r="3412" spans="2:5" x14ac:dyDescent="0.2">
      <c r="B3412" s="25" t="s">
        <v>5337</v>
      </c>
      <c r="C3412" s="25">
        <v>526075</v>
      </c>
      <c r="D3412" s="25" t="s">
        <v>383</v>
      </c>
      <c r="E3412" s="25" t="s">
        <v>421</v>
      </c>
    </row>
    <row r="3413" spans="2:5" x14ac:dyDescent="0.2">
      <c r="B3413" s="25" t="s">
        <v>5338</v>
      </c>
      <c r="C3413" s="25">
        <v>530517</v>
      </c>
      <c r="D3413" s="25" t="s">
        <v>5339</v>
      </c>
      <c r="E3413" s="25" t="s">
        <v>809</v>
      </c>
    </row>
    <row r="3414" spans="2:5" x14ac:dyDescent="0.2">
      <c r="B3414" s="25" t="s">
        <v>5340</v>
      </c>
      <c r="C3414" s="25" t="s">
        <v>383</v>
      </c>
      <c r="D3414" s="25" t="s">
        <v>5341</v>
      </c>
      <c r="E3414" s="25" t="s">
        <v>394</v>
      </c>
    </row>
    <row r="3415" spans="2:5" x14ac:dyDescent="0.2">
      <c r="B3415" s="25" t="s">
        <v>5342</v>
      </c>
      <c r="C3415" s="25">
        <v>532124</v>
      </c>
      <c r="D3415" s="25" t="s">
        <v>383</v>
      </c>
      <c r="E3415" s="25" t="s">
        <v>584</v>
      </c>
    </row>
    <row r="3416" spans="2:5" x14ac:dyDescent="0.2">
      <c r="B3416" s="25" t="s">
        <v>5343</v>
      </c>
      <c r="C3416" s="25">
        <v>532124</v>
      </c>
      <c r="D3416" s="25" t="s">
        <v>383</v>
      </c>
      <c r="E3416" s="25" t="s">
        <v>584</v>
      </c>
    </row>
    <row r="3417" spans="2:5" x14ac:dyDescent="0.2">
      <c r="B3417" s="25" t="s">
        <v>5344</v>
      </c>
      <c r="C3417" s="25">
        <v>500111</v>
      </c>
      <c r="D3417" s="25" t="s">
        <v>5345</v>
      </c>
      <c r="E3417" s="25" t="s">
        <v>400</v>
      </c>
    </row>
    <row r="3418" spans="2:5" x14ac:dyDescent="0.2">
      <c r="B3418" s="25" t="s">
        <v>5346</v>
      </c>
      <c r="C3418" s="25">
        <v>503162</v>
      </c>
      <c r="D3418" s="25" t="s">
        <v>383</v>
      </c>
      <c r="E3418" s="25" t="s">
        <v>398</v>
      </c>
    </row>
    <row r="3419" spans="2:5" x14ac:dyDescent="0.2">
      <c r="B3419" s="25" t="s">
        <v>5347</v>
      </c>
      <c r="C3419" s="25">
        <v>532712</v>
      </c>
      <c r="D3419" s="25" t="s">
        <v>5348</v>
      </c>
      <c r="E3419" s="25" t="s">
        <v>1327</v>
      </c>
    </row>
    <row r="3420" spans="2:5" x14ac:dyDescent="0.2">
      <c r="B3420" s="25" t="s">
        <v>5349</v>
      </c>
      <c r="C3420" s="25">
        <v>590106</v>
      </c>
      <c r="D3420" s="25" t="s">
        <v>5350</v>
      </c>
      <c r="E3420" s="25" t="s">
        <v>366</v>
      </c>
    </row>
    <row r="3421" spans="2:5" x14ac:dyDescent="0.2">
      <c r="B3421" s="25" t="s">
        <v>5351</v>
      </c>
      <c r="C3421" s="25">
        <v>590095</v>
      </c>
      <c r="D3421" s="25" t="s">
        <v>5352</v>
      </c>
      <c r="E3421" s="25" t="s">
        <v>366</v>
      </c>
    </row>
    <row r="3422" spans="2:5" x14ac:dyDescent="0.2">
      <c r="B3422" s="25" t="s">
        <v>5353</v>
      </c>
      <c r="C3422" s="25">
        <v>590113</v>
      </c>
      <c r="D3422" s="25" t="s">
        <v>5354</v>
      </c>
      <c r="E3422" s="25" t="s">
        <v>366</v>
      </c>
    </row>
    <row r="3423" spans="2:5" x14ac:dyDescent="0.2">
      <c r="B3423" s="25" t="s">
        <v>5355</v>
      </c>
      <c r="C3423" s="25">
        <v>590104</v>
      </c>
      <c r="D3423" s="25" t="s">
        <v>5356</v>
      </c>
      <c r="E3423" s="25" t="s">
        <v>366</v>
      </c>
    </row>
    <row r="3424" spans="2:5" x14ac:dyDescent="0.2">
      <c r="B3424" s="25" t="s">
        <v>5357</v>
      </c>
      <c r="C3424" s="25">
        <v>590103</v>
      </c>
      <c r="D3424" s="25" t="s">
        <v>5358</v>
      </c>
      <c r="E3424" s="25" t="s">
        <v>366</v>
      </c>
    </row>
    <row r="3425" spans="2:5" x14ac:dyDescent="0.2">
      <c r="B3425" s="25" t="s">
        <v>5359</v>
      </c>
      <c r="C3425" s="25">
        <v>590108</v>
      </c>
      <c r="D3425" s="25" t="s">
        <v>5360</v>
      </c>
      <c r="E3425" s="25" t="s">
        <v>366</v>
      </c>
    </row>
    <row r="3426" spans="2:5" x14ac:dyDescent="0.2">
      <c r="B3426" s="25" t="s">
        <v>5361</v>
      </c>
      <c r="C3426" s="25">
        <v>590109</v>
      </c>
      <c r="D3426" s="25" t="s">
        <v>5362</v>
      </c>
      <c r="E3426" s="25" t="s">
        <v>366</v>
      </c>
    </row>
    <row r="3427" spans="2:5" x14ac:dyDescent="0.2">
      <c r="B3427" s="25" t="s">
        <v>5363</v>
      </c>
      <c r="C3427" s="25">
        <v>540709</v>
      </c>
      <c r="D3427" s="25" t="s">
        <v>5364</v>
      </c>
      <c r="E3427" s="25" t="s">
        <v>441</v>
      </c>
    </row>
    <row r="3428" spans="2:5" x14ac:dyDescent="0.2">
      <c r="B3428" s="25" t="s">
        <v>5365</v>
      </c>
      <c r="C3428" s="25">
        <v>523445</v>
      </c>
      <c r="D3428" s="25" t="s">
        <v>5366</v>
      </c>
      <c r="E3428" s="25" t="s">
        <v>781</v>
      </c>
    </row>
    <row r="3429" spans="2:5" x14ac:dyDescent="0.2">
      <c r="B3429" s="25" t="s">
        <v>5367</v>
      </c>
      <c r="C3429" s="25">
        <v>500325</v>
      </c>
      <c r="D3429" s="25" t="s">
        <v>5368</v>
      </c>
      <c r="E3429" s="25" t="s">
        <v>514</v>
      </c>
    </row>
    <row r="3430" spans="2:5" x14ac:dyDescent="0.2">
      <c r="B3430" s="25" t="s">
        <v>5369</v>
      </c>
      <c r="C3430" s="25">
        <v>500390</v>
      </c>
      <c r="D3430" s="25" t="s">
        <v>5370</v>
      </c>
      <c r="E3430" s="25" t="s">
        <v>522</v>
      </c>
    </row>
    <row r="3431" spans="2:5" x14ac:dyDescent="0.2">
      <c r="B3431" s="25" t="s">
        <v>5371</v>
      </c>
      <c r="C3431" s="25">
        <v>533107</v>
      </c>
      <c r="D3431" s="25" t="s">
        <v>5372</v>
      </c>
      <c r="E3431" s="25" t="s">
        <v>856</v>
      </c>
    </row>
    <row r="3432" spans="2:5" x14ac:dyDescent="0.2">
      <c r="B3432" s="25" t="s">
        <v>5373</v>
      </c>
      <c r="C3432" s="25">
        <v>540767</v>
      </c>
      <c r="D3432" s="25" t="s">
        <v>5374</v>
      </c>
      <c r="E3432" s="25" t="s">
        <v>2788</v>
      </c>
    </row>
    <row r="3433" spans="2:5" x14ac:dyDescent="0.2">
      <c r="B3433" s="25" t="s">
        <v>5375</v>
      </c>
      <c r="C3433" s="25">
        <v>532939</v>
      </c>
      <c r="D3433" s="25" t="s">
        <v>5376</v>
      </c>
      <c r="E3433" s="25" t="s">
        <v>522</v>
      </c>
    </row>
    <row r="3434" spans="2:5" x14ac:dyDescent="0.2">
      <c r="B3434" s="25" t="s">
        <v>5377</v>
      </c>
      <c r="C3434" s="25">
        <v>511712</v>
      </c>
      <c r="D3434" s="25" t="s">
        <v>383</v>
      </c>
      <c r="E3434" s="25" t="s">
        <v>366</v>
      </c>
    </row>
    <row r="3435" spans="2:5" x14ac:dyDescent="0.2">
      <c r="B3435" s="25" t="s">
        <v>5378</v>
      </c>
      <c r="C3435" s="25">
        <v>539760</v>
      </c>
      <c r="D3435" s="25" t="s">
        <v>383</v>
      </c>
      <c r="E3435" s="25" t="s">
        <v>681</v>
      </c>
    </row>
    <row r="3436" spans="2:5" x14ac:dyDescent="0.2">
      <c r="B3436" s="25" t="s">
        <v>5379</v>
      </c>
      <c r="C3436" s="25">
        <v>532915</v>
      </c>
      <c r="D3436" s="25" t="s">
        <v>5380</v>
      </c>
      <c r="E3436" s="25" t="s">
        <v>366</v>
      </c>
    </row>
    <row r="3437" spans="2:5" x14ac:dyDescent="0.2">
      <c r="B3437" s="25" t="s">
        <v>5381</v>
      </c>
      <c r="C3437" s="25">
        <v>540426</v>
      </c>
      <c r="D3437" s="25" t="s">
        <v>383</v>
      </c>
      <c r="E3437" s="25" t="s">
        <v>469</v>
      </c>
    </row>
    <row r="3438" spans="2:5" x14ac:dyDescent="0.2">
      <c r="B3438" s="25" t="s">
        <v>5382</v>
      </c>
      <c r="C3438" s="25">
        <v>513043</v>
      </c>
      <c r="D3438" s="25" t="s">
        <v>383</v>
      </c>
      <c r="E3438" s="25" t="s">
        <v>706</v>
      </c>
    </row>
    <row r="3439" spans="2:5" x14ac:dyDescent="0.2">
      <c r="B3439" s="25" t="s">
        <v>5383</v>
      </c>
      <c r="C3439" s="25">
        <v>512487</v>
      </c>
      <c r="D3439" s="25" t="s">
        <v>383</v>
      </c>
      <c r="E3439" s="25" t="s">
        <v>405</v>
      </c>
    </row>
    <row r="3440" spans="2:5" x14ac:dyDescent="0.2">
      <c r="B3440" s="25" t="s">
        <v>5384</v>
      </c>
      <c r="C3440" s="25">
        <v>505658</v>
      </c>
      <c r="D3440" s="25" t="s">
        <v>383</v>
      </c>
      <c r="E3440" s="25" t="s">
        <v>391</v>
      </c>
    </row>
    <row r="3441" spans="2:5" x14ac:dyDescent="0.2">
      <c r="B3441" s="25" t="s">
        <v>5385</v>
      </c>
      <c r="C3441" s="25">
        <v>504360</v>
      </c>
      <c r="D3441" s="25" t="s">
        <v>383</v>
      </c>
      <c r="E3441" s="25" t="s">
        <v>405</v>
      </c>
    </row>
    <row r="3442" spans="2:5" x14ac:dyDescent="0.2">
      <c r="B3442" s="25" t="s">
        <v>5386</v>
      </c>
      <c r="C3442" s="25">
        <v>511149</v>
      </c>
      <c r="D3442" s="25" t="s">
        <v>383</v>
      </c>
      <c r="E3442" s="25" t="s">
        <v>804</v>
      </c>
    </row>
    <row r="3443" spans="2:5" x14ac:dyDescent="0.2">
      <c r="B3443" s="25" t="s">
        <v>5387</v>
      </c>
      <c r="C3443" s="25">
        <v>530919</v>
      </c>
      <c r="D3443" s="25" t="s">
        <v>5388</v>
      </c>
      <c r="E3443" s="25" t="s">
        <v>3722</v>
      </c>
    </row>
    <row r="3444" spans="2:5" x14ac:dyDescent="0.2">
      <c r="B3444" s="25" t="s">
        <v>5389</v>
      </c>
      <c r="C3444" s="25" t="s">
        <v>383</v>
      </c>
      <c r="D3444" s="25" t="s">
        <v>5390</v>
      </c>
      <c r="E3444" s="25" t="s">
        <v>3722</v>
      </c>
    </row>
    <row r="3445" spans="2:5" x14ac:dyDescent="0.2">
      <c r="B3445" s="25" t="s">
        <v>5391</v>
      </c>
      <c r="C3445" s="25">
        <v>532923</v>
      </c>
      <c r="D3445" s="25" t="s">
        <v>5392</v>
      </c>
      <c r="E3445" s="25" t="s">
        <v>497</v>
      </c>
    </row>
    <row r="3446" spans="2:5" x14ac:dyDescent="0.2">
      <c r="B3446" s="25" t="s">
        <v>5393</v>
      </c>
      <c r="C3446" s="25">
        <v>535322</v>
      </c>
      <c r="D3446" s="25" t="s">
        <v>5394</v>
      </c>
      <c r="E3446" s="25" t="s">
        <v>441</v>
      </c>
    </row>
    <row r="3447" spans="2:5" x14ac:dyDescent="0.2">
      <c r="B3447" s="25" t="s">
        <v>5395</v>
      </c>
      <c r="C3447" s="25">
        <v>532687</v>
      </c>
      <c r="D3447" s="25" t="s">
        <v>5396</v>
      </c>
      <c r="E3447" s="25" t="s">
        <v>2375</v>
      </c>
    </row>
    <row r="3448" spans="2:5" x14ac:dyDescent="0.2">
      <c r="B3448" s="25" t="s">
        <v>5397</v>
      </c>
      <c r="C3448" s="25">
        <v>532687</v>
      </c>
      <c r="D3448" s="25" t="s">
        <v>5396</v>
      </c>
      <c r="E3448" s="25" t="s">
        <v>2375</v>
      </c>
    </row>
    <row r="3449" spans="2:5" x14ac:dyDescent="0.2">
      <c r="B3449" s="25" t="s">
        <v>5398</v>
      </c>
      <c r="C3449" s="25">
        <v>524218</v>
      </c>
      <c r="D3449" s="25" t="s">
        <v>383</v>
      </c>
      <c r="E3449" s="25" t="s">
        <v>421</v>
      </c>
    </row>
    <row r="3450" spans="2:5" x14ac:dyDescent="0.2">
      <c r="B3450" s="25" t="s">
        <v>5399</v>
      </c>
      <c r="C3450" s="25">
        <v>505509</v>
      </c>
      <c r="D3450" s="25" t="s">
        <v>5400</v>
      </c>
      <c r="E3450" s="25" t="s">
        <v>503</v>
      </c>
    </row>
    <row r="3451" spans="2:5" x14ac:dyDescent="0.2">
      <c r="B3451" s="25" t="s">
        <v>5401</v>
      </c>
      <c r="C3451" s="25">
        <v>515085</v>
      </c>
      <c r="D3451" s="25" t="s">
        <v>383</v>
      </c>
      <c r="E3451" s="25" t="s">
        <v>660</v>
      </c>
    </row>
    <row r="3452" spans="2:5" x14ac:dyDescent="0.2">
      <c r="B3452" s="25" t="s">
        <v>5402</v>
      </c>
      <c r="C3452" s="25">
        <v>519191</v>
      </c>
      <c r="D3452" s="25" t="s">
        <v>5403</v>
      </c>
      <c r="E3452" s="25" t="s">
        <v>5404</v>
      </c>
    </row>
    <row r="3453" spans="2:5" x14ac:dyDescent="0.2">
      <c r="B3453" s="25" t="s">
        <v>5405</v>
      </c>
      <c r="C3453" s="25">
        <v>505368</v>
      </c>
      <c r="D3453" s="25" t="s">
        <v>5406</v>
      </c>
      <c r="E3453" s="25" t="s">
        <v>391</v>
      </c>
    </row>
    <row r="3454" spans="2:5" x14ac:dyDescent="0.2">
      <c r="B3454" s="25" t="s">
        <v>5407</v>
      </c>
      <c r="C3454" s="25">
        <v>531888</v>
      </c>
      <c r="D3454" s="25" t="s">
        <v>383</v>
      </c>
      <c r="E3454" s="25" t="s">
        <v>391</v>
      </c>
    </row>
    <row r="3455" spans="2:5" x14ac:dyDescent="0.2">
      <c r="B3455" s="25" t="s">
        <v>5408</v>
      </c>
      <c r="C3455" s="25">
        <v>539669</v>
      </c>
      <c r="D3455" s="25" t="s">
        <v>383</v>
      </c>
      <c r="E3455" s="25" t="s">
        <v>400</v>
      </c>
    </row>
    <row r="3456" spans="2:5" x14ac:dyDescent="0.2">
      <c r="B3456" s="25" t="s">
        <v>5409</v>
      </c>
      <c r="C3456" s="25">
        <v>531952</v>
      </c>
      <c r="D3456" s="25" t="s">
        <v>383</v>
      </c>
      <c r="E3456" s="25" t="s">
        <v>398</v>
      </c>
    </row>
    <row r="3457" spans="2:5" x14ac:dyDescent="0.2">
      <c r="B3457" s="25" t="s">
        <v>5410</v>
      </c>
      <c r="C3457" s="25">
        <v>530271</v>
      </c>
      <c r="D3457" s="25" t="s">
        <v>383</v>
      </c>
      <c r="E3457" s="25" t="s">
        <v>400</v>
      </c>
    </row>
    <row r="3458" spans="2:5" x14ac:dyDescent="0.2">
      <c r="B3458" s="25" t="s">
        <v>5411</v>
      </c>
      <c r="C3458" s="25">
        <v>532766</v>
      </c>
      <c r="D3458" s="25" t="s">
        <v>383</v>
      </c>
      <c r="E3458" s="25" t="s">
        <v>781</v>
      </c>
    </row>
    <row r="3459" spans="2:5" x14ac:dyDescent="0.2">
      <c r="B3459" s="25" t="s">
        <v>5412</v>
      </c>
      <c r="C3459" s="25">
        <v>539435</v>
      </c>
      <c r="D3459" s="25" t="s">
        <v>383</v>
      </c>
      <c r="E3459" s="25" t="s">
        <v>366</v>
      </c>
    </row>
    <row r="3460" spans="2:5" x14ac:dyDescent="0.2">
      <c r="B3460" s="25" t="s">
        <v>5413</v>
      </c>
      <c r="C3460" s="25">
        <v>519230</v>
      </c>
      <c r="D3460" s="25" t="s">
        <v>383</v>
      </c>
      <c r="E3460" s="25" t="s">
        <v>405</v>
      </c>
    </row>
    <row r="3461" spans="2:5" x14ac:dyDescent="0.2">
      <c r="B3461" s="25" t="s">
        <v>5414</v>
      </c>
      <c r="C3461" s="25">
        <v>520008</v>
      </c>
      <c r="D3461" s="25" t="s">
        <v>5415</v>
      </c>
      <c r="E3461" s="25" t="s">
        <v>738</v>
      </c>
    </row>
    <row r="3462" spans="2:5" x14ac:dyDescent="0.2">
      <c r="B3462" s="25" t="s">
        <v>5416</v>
      </c>
      <c r="C3462" s="25">
        <v>540590</v>
      </c>
      <c r="D3462" s="25" t="s">
        <v>383</v>
      </c>
      <c r="E3462" s="25" t="s">
        <v>713</v>
      </c>
    </row>
    <row r="3463" spans="2:5" x14ac:dyDescent="0.2">
      <c r="B3463" s="25" t="s">
        <v>5417</v>
      </c>
      <c r="C3463" s="25">
        <v>524480</v>
      </c>
      <c r="D3463" s="25" t="s">
        <v>383</v>
      </c>
      <c r="E3463" s="25" t="s">
        <v>431</v>
      </c>
    </row>
    <row r="3464" spans="2:5" x14ac:dyDescent="0.2">
      <c r="B3464" s="25" t="s">
        <v>5418</v>
      </c>
      <c r="C3464" s="25">
        <v>540082</v>
      </c>
      <c r="D3464" s="25" t="s">
        <v>383</v>
      </c>
      <c r="E3464" s="25" t="s">
        <v>706</v>
      </c>
    </row>
    <row r="3465" spans="2:5" x14ac:dyDescent="0.2">
      <c r="B3465" s="25" t="s">
        <v>5419</v>
      </c>
      <c r="C3465" s="25">
        <v>504365</v>
      </c>
      <c r="D3465" s="25" t="s">
        <v>383</v>
      </c>
      <c r="E3465" s="25" t="s">
        <v>366</v>
      </c>
    </row>
    <row r="3466" spans="2:5" x14ac:dyDescent="0.2">
      <c r="B3466" s="25" t="s">
        <v>5420</v>
      </c>
      <c r="C3466" s="25">
        <v>541151</v>
      </c>
      <c r="D3466" s="25" t="s">
        <v>383</v>
      </c>
      <c r="E3466" s="25" t="s">
        <v>467</v>
      </c>
    </row>
    <row r="3467" spans="2:5" x14ac:dyDescent="0.2">
      <c r="B3467" s="25" t="s">
        <v>5421</v>
      </c>
      <c r="C3467" s="25">
        <v>541151</v>
      </c>
      <c r="D3467" s="25" t="s">
        <v>383</v>
      </c>
      <c r="E3467" s="25" t="s">
        <v>467</v>
      </c>
    </row>
    <row r="3468" spans="2:5" x14ac:dyDescent="0.2">
      <c r="B3468" s="25" t="s">
        <v>5422</v>
      </c>
      <c r="C3468" s="25">
        <v>507508</v>
      </c>
      <c r="D3468" s="25" t="s">
        <v>383</v>
      </c>
      <c r="E3468" s="25" t="s">
        <v>1082</v>
      </c>
    </row>
    <row r="3469" spans="2:5" x14ac:dyDescent="0.2">
      <c r="B3469" s="25" t="s">
        <v>5423</v>
      </c>
      <c r="C3469" s="25">
        <v>530251</v>
      </c>
      <c r="D3469" s="25" t="s">
        <v>383</v>
      </c>
      <c r="E3469" s="25" t="s">
        <v>405</v>
      </c>
    </row>
    <row r="3470" spans="2:5" x14ac:dyDescent="0.2">
      <c r="B3470" s="25" t="s">
        <v>5424</v>
      </c>
      <c r="C3470" s="25">
        <v>514177</v>
      </c>
      <c r="D3470" s="25" t="s">
        <v>383</v>
      </c>
      <c r="E3470" s="25" t="s">
        <v>398</v>
      </c>
    </row>
    <row r="3471" spans="2:5" x14ac:dyDescent="0.2">
      <c r="B3471" s="25" t="s">
        <v>5425</v>
      </c>
      <c r="C3471" s="25">
        <v>531539</v>
      </c>
      <c r="D3471" s="25" t="s">
        <v>383</v>
      </c>
      <c r="E3471" s="25" t="s">
        <v>415</v>
      </c>
    </row>
    <row r="3472" spans="2:5" x14ac:dyDescent="0.2">
      <c r="B3472" s="25" t="s">
        <v>5426</v>
      </c>
      <c r="C3472" s="25">
        <v>526861</v>
      </c>
      <c r="D3472" s="25" t="s">
        <v>383</v>
      </c>
      <c r="E3472" s="25" t="s">
        <v>391</v>
      </c>
    </row>
    <row r="3473" spans="2:5" x14ac:dyDescent="0.2">
      <c r="B3473" s="25" t="s">
        <v>5427</v>
      </c>
      <c r="C3473" s="25">
        <v>523021</v>
      </c>
      <c r="D3473" s="25" t="s">
        <v>383</v>
      </c>
      <c r="E3473" s="25" t="s">
        <v>578</v>
      </c>
    </row>
    <row r="3474" spans="2:5" x14ac:dyDescent="0.2">
      <c r="B3474" s="25" t="s">
        <v>5428</v>
      </c>
      <c r="C3474" s="25">
        <v>526492</v>
      </c>
      <c r="D3474" s="25" t="s">
        <v>383</v>
      </c>
      <c r="E3474" s="25" t="s">
        <v>1303</v>
      </c>
    </row>
    <row r="3475" spans="2:5" x14ac:dyDescent="0.2">
      <c r="B3475" s="25" t="s">
        <v>5429</v>
      </c>
      <c r="C3475" s="25">
        <v>542383</v>
      </c>
      <c r="D3475" s="25" t="s">
        <v>5430</v>
      </c>
      <c r="E3475" s="25" t="s">
        <v>704</v>
      </c>
    </row>
    <row r="3476" spans="2:5" x14ac:dyDescent="0.2">
      <c r="B3476" s="25" t="s">
        <v>5431</v>
      </c>
      <c r="C3476" s="25">
        <v>541556</v>
      </c>
      <c r="D3476" s="25" t="s">
        <v>5432</v>
      </c>
      <c r="E3476" s="25" t="s">
        <v>781</v>
      </c>
    </row>
    <row r="3477" spans="2:5" x14ac:dyDescent="0.2">
      <c r="B3477" s="25" t="s">
        <v>5433</v>
      </c>
      <c r="C3477" s="25">
        <v>519097</v>
      </c>
      <c r="D3477" s="25" t="s">
        <v>383</v>
      </c>
      <c r="E3477" s="25" t="s">
        <v>431</v>
      </c>
    </row>
    <row r="3478" spans="2:5" x14ac:dyDescent="0.2">
      <c r="B3478" s="25" t="s">
        <v>5434</v>
      </c>
      <c r="C3478" s="25">
        <v>526407</v>
      </c>
      <c r="D3478" s="25" t="s">
        <v>383</v>
      </c>
      <c r="E3478" s="25" t="s">
        <v>497</v>
      </c>
    </row>
    <row r="3479" spans="2:5" x14ac:dyDescent="0.2">
      <c r="B3479" s="25" t="s">
        <v>5435</v>
      </c>
      <c r="C3479" s="25">
        <v>540843</v>
      </c>
      <c r="D3479" s="25" t="s">
        <v>383</v>
      </c>
      <c r="E3479" s="25" t="s">
        <v>3163</v>
      </c>
    </row>
    <row r="3480" spans="2:5" x14ac:dyDescent="0.2">
      <c r="B3480" s="25" t="s">
        <v>5436</v>
      </c>
      <c r="C3480" s="25" t="s">
        <v>383</v>
      </c>
      <c r="D3480" s="25" t="s">
        <v>5437</v>
      </c>
      <c r="E3480" s="25" t="s">
        <v>394</v>
      </c>
    </row>
    <row r="3481" spans="2:5" x14ac:dyDescent="0.2">
      <c r="B3481" s="25" t="s">
        <v>5438</v>
      </c>
      <c r="C3481" s="25">
        <v>512618</v>
      </c>
      <c r="D3481" s="25" t="s">
        <v>383</v>
      </c>
      <c r="E3481" s="25" t="s">
        <v>398</v>
      </c>
    </row>
    <row r="3482" spans="2:5" x14ac:dyDescent="0.2">
      <c r="B3482" s="25" t="s">
        <v>5439</v>
      </c>
      <c r="C3482" s="25">
        <v>540358</v>
      </c>
      <c r="D3482" s="25" t="s">
        <v>383</v>
      </c>
      <c r="E3482" s="25" t="s">
        <v>681</v>
      </c>
    </row>
    <row r="3483" spans="2:5" x14ac:dyDescent="0.2">
      <c r="B3483" s="25" t="s">
        <v>5440</v>
      </c>
      <c r="C3483" s="25">
        <v>500365</v>
      </c>
      <c r="D3483" s="25" t="s">
        <v>383</v>
      </c>
      <c r="E3483" s="25" t="s">
        <v>415</v>
      </c>
    </row>
    <row r="3484" spans="2:5" x14ac:dyDescent="0.2">
      <c r="B3484" s="25" t="s">
        <v>5441</v>
      </c>
      <c r="C3484" s="25">
        <v>531447</v>
      </c>
      <c r="D3484" s="25" t="s">
        <v>383</v>
      </c>
      <c r="E3484" s="25" t="s">
        <v>405</v>
      </c>
    </row>
    <row r="3485" spans="2:5" x14ac:dyDescent="0.2">
      <c r="B3485" s="25" t="s">
        <v>5442</v>
      </c>
      <c r="C3485" s="25">
        <v>531822</v>
      </c>
      <c r="D3485" s="25" t="s">
        <v>383</v>
      </c>
      <c r="E3485" s="25" t="s">
        <v>469</v>
      </c>
    </row>
    <row r="3486" spans="2:5" x14ac:dyDescent="0.2">
      <c r="B3486" s="25" t="s">
        <v>5443</v>
      </c>
      <c r="C3486" s="25">
        <v>532731</v>
      </c>
      <c r="D3486" s="25" t="s">
        <v>5444</v>
      </c>
      <c r="E3486" s="25" t="s">
        <v>415</v>
      </c>
    </row>
    <row r="3487" spans="2:5" x14ac:dyDescent="0.2">
      <c r="B3487" s="25" t="s">
        <v>5445</v>
      </c>
      <c r="C3487" s="25">
        <v>505807</v>
      </c>
      <c r="D3487" s="25" t="s">
        <v>383</v>
      </c>
      <c r="E3487" s="25" t="s">
        <v>1303</v>
      </c>
    </row>
    <row r="3488" spans="2:5" x14ac:dyDescent="0.2">
      <c r="B3488" s="25" t="s">
        <v>5446</v>
      </c>
      <c r="C3488" s="25">
        <v>502448</v>
      </c>
      <c r="D3488" s="25" t="s">
        <v>5447</v>
      </c>
      <c r="E3488" s="25" t="s">
        <v>578</v>
      </c>
    </row>
    <row r="3489" spans="2:5" x14ac:dyDescent="0.2">
      <c r="B3489" s="25" t="s">
        <v>5448</v>
      </c>
      <c r="C3489" s="25">
        <v>500366</v>
      </c>
      <c r="D3489" s="25" t="s">
        <v>5449</v>
      </c>
      <c r="E3489" s="25" t="s">
        <v>389</v>
      </c>
    </row>
    <row r="3490" spans="2:5" x14ac:dyDescent="0.2">
      <c r="B3490" s="25" t="s">
        <v>5450</v>
      </c>
      <c r="C3490" s="25">
        <v>500366</v>
      </c>
      <c r="D3490" s="25" t="s">
        <v>5449</v>
      </c>
      <c r="E3490" s="25" t="s">
        <v>389</v>
      </c>
    </row>
    <row r="3491" spans="2:5" x14ac:dyDescent="0.2">
      <c r="B3491" s="25" t="s">
        <v>5451</v>
      </c>
      <c r="C3491" s="25">
        <v>542145</v>
      </c>
      <c r="D3491" s="25" t="s">
        <v>383</v>
      </c>
      <c r="E3491" s="25" t="s">
        <v>405</v>
      </c>
    </row>
    <row r="3492" spans="2:5" x14ac:dyDescent="0.2">
      <c r="B3492" s="25" t="s">
        <v>5452</v>
      </c>
      <c r="C3492" s="25">
        <v>530991</v>
      </c>
      <c r="D3492" s="25" t="s">
        <v>383</v>
      </c>
      <c r="E3492" s="25" t="s">
        <v>421</v>
      </c>
    </row>
    <row r="3493" spans="2:5" x14ac:dyDescent="0.2">
      <c r="B3493" s="25" t="s">
        <v>5453</v>
      </c>
      <c r="C3493" s="25">
        <v>542599</v>
      </c>
      <c r="D3493" s="25" t="s">
        <v>5454</v>
      </c>
      <c r="E3493" s="25" t="s">
        <v>584</v>
      </c>
    </row>
    <row r="3494" spans="2:5" x14ac:dyDescent="0.2">
      <c r="B3494" s="25" t="s">
        <v>5455</v>
      </c>
      <c r="C3494" s="25">
        <v>531324</v>
      </c>
      <c r="D3494" s="25" t="s">
        <v>383</v>
      </c>
      <c r="E3494" s="25" t="s">
        <v>366</v>
      </c>
    </row>
    <row r="3495" spans="2:5" x14ac:dyDescent="0.2">
      <c r="B3495" s="25" t="s">
        <v>5456</v>
      </c>
      <c r="C3495" s="25">
        <v>533168</v>
      </c>
      <c r="D3495" s="25" t="s">
        <v>5457</v>
      </c>
      <c r="E3495" s="25" t="s">
        <v>790</v>
      </c>
    </row>
    <row r="3496" spans="2:5" x14ac:dyDescent="0.2">
      <c r="B3496" s="25" t="s">
        <v>5458</v>
      </c>
      <c r="C3496" s="25">
        <v>533168</v>
      </c>
      <c r="D3496" s="25" t="s">
        <v>5457</v>
      </c>
      <c r="E3496" s="25" t="s">
        <v>790</v>
      </c>
    </row>
    <row r="3497" spans="2:5" x14ac:dyDescent="0.2">
      <c r="B3497" s="25" t="s">
        <v>5459</v>
      </c>
      <c r="C3497" s="25">
        <v>517500</v>
      </c>
      <c r="D3497" s="25" t="s">
        <v>383</v>
      </c>
      <c r="E3497" s="25" t="s">
        <v>391</v>
      </c>
    </row>
    <row r="3498" spans="2:5" x14ac:dyDescent="0.2">
      <c r="B3498" s="25" t="s">
        <v>5460</v>
      </c>
      <c r="C3498" s="25">
        <v>539922</v>
      </c>
      <c r="D3498" s="25" t="s">
        <v>383</v>
      </c>
      <c r="E3498" s="25" t="s">
        <v>405</v>
      </c>
    </row>
    <row r="3499" spans="2:5" x14ac:dyDescent="0.2">
      <c r="B3499" s="25" t="s">
        <v>5461</v>
      </c>
      <c r="C3499" s="25">
        <v>539922</v>
      </c>
      <c r="D3499" s="25" t="s">
        <v>383</v>
      </c>
      <c r="E3499" s="25" t="s">
        <v>405</v>
      </c>
    </row>
    <row r="3500" spans="2:5" x14ac:dyDescent="0.2">
      <c r="B3500" s="25" t="s">
        <v>5462</v>
      </c>
      <c r="C3500" s="25">
        <v>526193</v>
      </c>
      <c r="D3500" s="25" t="s">
        <v>383</v>
      </c>
      <c r="E3500" s="25" t="s">
        <v>660</v>
      </c>
    </row>
    <row r="3501" spans="2:5" x14ac:dyDescent="0.2">
      <c r="B3501" s="25" t="s">
        <v>5463</v>
      </c>
      <c r="C3501" s="25">
        <v>512047</v>
      </c>
      <c r="D3501" s="25" t="s">
        <v>383</v>
      </c>
      <c r="E3501" s="25" t="s">
        <v>497</v>
      </c>
    </row>
    <row r="3502" spans="2:5" x14ac:dyDescent="0.2">
      <c r="B3502" s="25" t="s">
        <v>5464</v>
      </c>
      <c r="C3502" s="25">
        <v>532699</v>
      </c>
      <c r="D3502" s="25" t="s">
        <v>5465</v>
      </c>
      <c r="E3502" s="25" t="s">
        <v>584</v>
      </c>
    </row>
    <row r="3503" spans="2:5" x14ac:dyDescent="0.2">
      <c r="B3503" s="25" t="s">
        <v>5466</v>
      </c>
      <c r="C3503" s="25">
        <v>526640</v>
      </c>
      <c r="D3503" s="25" t="s">
        <v>383</v>
      </c>
      <c r="E3503" s="25" t="s">
        <v>584</v>
      </c>
    </row>
    <row r="3504" spans="2:5" x14ac:dyDescent="0.2">
      <c r="B3504" s="25" t="s">
        <v>5467</v>
      </c>
      <c r="C3504" s="25">
        <v>532983</v>
      </c>
      <c r="D3504" s="25" t="s">
        <v>5468</v>
      </c>
      <c r="E3504" s="25" t="s">
        <v>421</v>
      </c>
    </row>
    <row r="3505" spans="2:5" x14ac:dyDescent="0.2">
      <c r="B3505" s="25" t="s">
        <v>5469</v>
      </c>
      <c r="C3505" s="25">
        <v>511626</v>
      </c>
      <c r="D3505" s="25" t="s">
        <v>383</v>
      </c>
      <c r="E3505" s="25" t="s">
        <v>400</v>
      </c>
    </row>
    <row r="3506" spans="2:5" x14ac:dyDescent="0.2">
      <c r="B3506" s="25" t="s">
        <v>5470</v>
      </c>
      <c r="C3506" s="25">
        <v>530179</v>
      </c>
      <c r="D3506" s="25" t="s">
        <v>383</v>
      </c>
      <c r="E3506" s="25" t="s">
        <v>398</v>
      </c>
    </row>
    <row r="3507" spans="2:5" x14ac:dyDescent="0.2">
      <c r="B3507" s="25" t="s">
        <v>5471</v>
      </c>
      <c r="C3507" s="25">
        <v>539875</v>
      </c>
      <c r="D3507" s="25" t="s">
        <v>383</v>
      </c>
      <c r="E3507" s="25" t="s">
        <v>403</v>
      </c>
    </row>
    <row r="3508" spans="2:5" x14ac:dyDescent="0.2">
      <c r="B3508" s="25" t="s">
        <v>5472</v>
      </c>
      <c r="C3508" s="25">
        <v>500350</v>
      </c>
      <c r="D3508" s="25" t="s">
        <v>5473</v>
      </c>
      <c r="E3508" s="25" t="s">
        <v>398</v>
      </c>
    </row>
    <row r="3509" spans="2:5" x14ac:dyDescent="0.2">
      <c r="B3509" s="25" t="s">
        <v>5474</v>
      </c>
      <c r="C3509" s="25">
        <v>531215</v>
      </c>
      <c r="D3509" s="25" t="s">
        <v>383</v>
      </c>
      <c r="E3509" s="25" t="s">
        <v>681</v>
      </c>
    </row>
    <row r="3510" spans="2:5" x14ac:dyDescent="0.2">
      <c r="B3510" s="25" t="s">
        <v>5475</v>
      </c>
      <c r="C3510" s="25">
        <v>500367</v>
      </c>
      <c r="D3510" s="25" t="s">
        <v>383</v>
      </c>
      <c r="E3510" s="25" t="s">
        <v>863</v>
      </c>
    </row>
    <row r="3511" spans="2:5" x14ac:dyDescent="0.2">
      <c r="B3511" s="25" t="s">
        <v>5476</v>
      </c>
      <c r="C3511" s="25">
        <v>531099</v>
      </c>
      <c r="D3511" s="25" t="s">
        <v>383</v>
      </c>
      <c r="E3511" s="25" t="s">
        <v>421</v>
      </c>
    </row>
    <row r="3512" spans="2:5" x14ac:dyDescent="0.2">
      <c r="B3512" s="25" t="s">
        <v>5477</v>
      </c>
      <c r="C3512" s="25">
        <v>509020</v>
      </c>
      <c r="D3512" s="25" t="s">
        <v>5478</v>
      </c>
      <c r="E3512" s="25" t="s">
        <v>632</v>
      </c>
    </row>
    <row r="3513" spans="2:5" x14ac:dyDescent="0.2">
      <c r="B3513" s="25" t="s">
        <v>5479</v>
      </c>
      <c r="C3513" s="25">
        <v>500368</v>
      </c>
      <c r="D3513" s="25" t="s">
        <v>5480</v>
      </c>
      <c r="E3513" s="25" t="s">
        <v>632</v>
      </c>
    </row>
    <row r="3514" spans="2:5" x14ac:dyDescent="0.2">
      <c r="B3514" s="25" t="s">
        <v>5481</v>
      </c>
      <c r="C3514" s="25">
        <v>540696</v>
      </c>
      <c r="D3514" s="25" t="s">
        <v>383</v>
      </c>
      <c r="E3514" s="25" t="s">
        <v>405</v>
      </c>
    </row>
    <row r="3515" spans="2:5" x14ac:dyDescent="0.2">
      <c r="B3515" s="25" t="s">
        <v>5482</v>
      </c>
      <c r="C3515" s="25">
        <v>540696</v>
      </c>
      <c r="D3515" s="25" t="s">
        <v>383</v>
      </c>
      <c r="E3515" s="25" t="s">
        <v>405</v>
      </c>
    </row>
    <row r="3516" spans="2:5" x14ac:dyDescent="0.2">
      <c r="B3516" s="25" t="s">
        <v>5483</v>
      </c>
      <c r="C3516" s="25">
        <v>532785</v>
      </c>
      <c r="D3516" s="25" t="s">
        <v>5484</v>
      </c>
      <c r="E3516" s="25" t="s">
        <v>377</v>
      </c>
    </row>
    <row r="3517" spans="2:5" x14ac:dyDescent="0.2">
      <c r="B3517" s="25" t="s">
        <v>5485</v>
      </c>
      <c r="C3517" s="25">
        <v>539226</v>
      </c>
      <c r="D3517" s="25" t="s">
        <v>383</v>
      </c>
      <c r="E3517" s="25" t="s">
        <v>415</v>
      </c>
    </row>
    <row r="3518" spans="2:5" x14ac:dyDescent="0.2">
      <c r="B3518" s="25" t="s">
        <v>5486</v>
      </c>
      <c r="C3518" s="25" t="s">
        <v>383</v>
      </c>
      <c r="D3518" s="25" t="s">
        <v>5487</v>
      </c>
      <c r="E3518" s="25" t="s">
        <v>394</v>
      </c>
    </row>
    <row r="3519" spans="2:5" x14ac:dyDescent="0.2">
      <c r="B3519" s="25" t="s">
        <v>5488</v>
      </c>
      <c r="C3519" s="25">
        <v>519413</v>
      </c>
      <c r="D3519" s="25" t="s">
        <v>383</v>
      </c>
      <c r="E3519" s="25" t="s">
        <v>405</v>
      </c>
    </row>
    <row r="3520" spans="2:5" x14ac:dyDescent="0.2">
      <c r="B3520" s="25" t="s">
        <v>5489</v>
      </c>
      <c r="C3520" s="25">
        <v>530449</v>
      </c>
      <c r="D3520" s="25" t="s">
        <v>383</v>
      </c>
      <c r="E3520" s="25" t="s">
        <v>503</v>
      </c>
    </row>
    <row r="3521" spans="2:5" x14ac:dyDescent="0.2">
      <c r="B3521" s="25" t="s">
        <v>5490</v>
      </c>
      <c r="C3521" s="25">
        <v>533552</v>
      </c>
      <c r="D3521" s="25" t="s">
        <v>5491</v>
      </c>
      <c r="E3521" s="25" t="s">
        <v>497</v>
      </c>
    </row>
    <row r="3522" spans="2:5" x14ac:dyDescent="0.2">
      <c r="B3522" s="25" t="s">
        <v>5492</v>
      </c>
      <c r="C3522" s="25">
        <v>533470</v>
      </c>
      <c r="D3522" s="25" t="s">
        <v>5493</v>
      </c>
      <c r="E3522" s="25" t="s">
        <v>878</v>
      </c>
    </row>
    <row r="3523" spans="2:5" x14ac:dyDescent="0.2">
      <c r="B3523" s="25" t="s">
        <v>5494</v>
      </c>
      <c r="C3523" s="25">
        <v>504335</v>
      </c>
      <c r="D3523" s="25" t="s">
        <v>383</v>
      </c>
      <c r="E3523" s="25" t="s">
        <v>405</v>
      </c>
    </row>
    <row r="3524" spans="2:5" x14ac:dyDescent="0.2">
      <c r="B3524" s="25" t="s">
        <v>5495</v>
      </c>
      <c r="C3524" s="25">
        <v>517035</v>
      </c>
      <c r="D3524" s="25" t="s">
        <v>383</v>
      </c>
      <c r="E3524" s="25" t="s">
        <v>925</v>
      </c>
    </row>
    <row r="3525" spans="2:5" x14ac:dyDescent="0.2">
      <c r="B3525" s="25" t="s">
        <v>5496</v>
      </c>
      <c r="C3525" s="25">
        <v>542034</v>
      </c>
      <c r="D3525" s="25" t="s">
        <v>383</v>
      </c>
      <c r="E3525" s="25" t="s">
        <v>497</v>
      </c>
    </row>
    <row r="3526" spans="2:5" x14ac:dyDescent="0.2">
      <c r="B3526" s="25" t="s">
        <v>5497</v>
      </c>
      <c r="C3526" s="25">
        <v>532604</v>
      </c>
      <c r="D3526" s="25" t="s">
        <v>5498</v>
      </c>
      <c r="E3526" s="25" t="s">
        <v>415</v>
      </c>
    </row>
    <row r="3527" spans="2:5" x14ac:dyDescent="0.2">
      <c r="B3527" s="25" t="s">
        <v>5499</v>
      </c>
      <c r="C3527" s="25">
        <v>540497</v>
      </c>
      <c r="D3527" s="25" t="s">
        <v>5500</v>
      </c>
      <c r="E3527" s="25" t="s">
        <v>907</v>
      </c>
    </row>
    <row r="3528" spans="2:5" x14ac:dyDescent="0.2">
      <c r="B3528" s="25" t="s">
        <v>5501</v>
      </c>
      <c r="C3528" s="25">
        <v>534598</v>
      </c>
      <c r="D3528" s="25" t="s">
        <v>5502</v>
      </c>
      <c r="E3528" s="25" t="s">
        <v>522</v>
      </c>
    </row>
    <row r="3529" spans="2:5" x14ac:dyDescent="0.2">
      <c r="B3529" s="25" t="s">
        <v>5503</v>
      </c>
      <c r="C3529" s="25">
        <v>539450</v>
      </c>
      <c r="D3529" s="25" t="s">
        <v>5504</v>
      </c>
      <c r="E3529" s="25" t="s">
        <v>565</v>
      </c>
    </row>
    <row r="3530" spans="2:5" x14ac:dyDescent="0.2">
      <c r="B3530" s="25" t="s">
        <v>5505</v>
      </c>
      <c r="C3530" s="25">
        <v>532316</v>
      </c>
      <c r="D3530" s="25" t="s">
        <v>5506</v>
      </c>
      <c r="E3530" s="25" t="s">
        <v>5507</v>
      </c>
    </row>
    <row r="3531" spans="2:5" x14ac:dyDescent="0.2">
      <c r="B3531" s="25" t="s">
        <v>5508</v>
      </c>
      <c r="C3531" s="25">
        <v>540048</v>
      </c>
      <c r="D3531" s="25" t="s">
        <v>5509</v>
      </c>
      <c r="E3531" s="25" t="s">
        <v>497</v>
      </c>
    </row>
    <row r="3532" spans="2:5" x14ac:dyDescent="0.2">
      <c r="B3532" s="25" t="s">
        <v>5510</v>
      </c>
      <c r="C3532" s="25">
        <v>536710</v>
      </c>
      <c r="D3532" s="25" t="s">
        <v>383</v>
      </c>
      <c r="E3532" s="25" t="s">
        <v>400</v>
      </c>
    </row>
    <row r="3533" spans="2:5" x14ac:dyDescent="0.2">
      <c r="B3533" s="25" t="s">
        <v>5511</v>
      </c>
      <c r="C3533" s="25">
        <v>513515</v>
      </c>
      <c r="D3533" s="25" t="s">
        <v>383</v>
      </c>
      <c r="E3533" s="25" t="s">
        <v>398</v>
      </c>
    </row>
    <row r="3534" spans="2:5" x14ac:dyDescent="0.2">
      <c r="B3534" s="25" t="s">
        <v>5512</v>
      </c>
      <c r="C3534" s="25">
        <v>531307</v>
      </c>
      <c r="D3534" s="25" t="s">
        <v>383</v>
      </c>
      <c r="E3534" s="25" t="s">
        <v>398</v>
      </c>
    </row>
    <row r="3535" spans="2:5" x14ac:dyDescent="0.2">
      <c r="B3535" s="25" t="s">
        <v>5513</v>
      </c>
      <c r="C3535" s="25" t="s">
        <v>383</v>
      </c>
      <c r="D3535" s="25" t="s">
        <v>5514</v>
      </c>
      <c r="E3535" s="25" t="s">
        <v>394</v>
      </c>
    </row>
    <row r="3536" spans="2:5" x14ac:dyDescent="0.2">
      <c r="B3536" s="25" t="s">
        <v>5515</v>
      </c>
      <c r="C3536" s="25">
        <v>538876</v>
      </c>
      <c r="D3536" s="25" t="s">
        <v>383</v>
      </c>
      <c r="E3536" s="25" t="s">
        <v>400</v>
      </c>
    </row>
    <row r="3537" spans="2:5" x14ac:dyDescent="0.2">
      <c r="B3537" s="25" t="s">
        <v>5516</v>
      </c>
      <c r="C3537" s="25">
        <v>535621</v>
      </c>
      <c r="D3537" s="25" t="s">
        <v>383</v>
      </c>
      <c r="E3537" s="25" t="s">
        <v>469</v>
      </c>
    </row>
    <row r="3538" spans="2:5" x14ac:dyDescent="0.2">
      <c r="B3538" s="25" t="s">
        <v>5517</v>
      </c>
      <c r="C3538" s="25">
        <v>503622</v>
      </c>
      <c r="D3538" s="25" t="s">
        <v>383</v>
      </c>
      <c r="E3538" s="25" t="s">
        <v>366</v>
      </c>
    </row>
    <row r="3539" spans="2:5" x14ac:dyDescent="0.2">
      <c r="B3539" s="25" t="s">
        <v>5518</v>
      </c>
      <c r="C3539" s="25">
        <v>514197</v>
      </c>
      <c r="D3539" s="25" t="s">
        <v>383</v>
      </c>
      <c r="E3539" s="25" t="s">
        <v>398</v>
      </c>
    </row>
    <row r="3540" spans="2:5" x14ac:dyDescent="0.2">
      <c r="B3540" s="25" t="s">
        <v>5519</v>
      </c>
      <c r="C3540" s="25">
        <v>540081</v>
      </c>
      <c r="D3540" s="25" t="s">
        <v>5520</v>
      </c>
      <c r="E3540" s="25" t="s">
        <v>907</v>
      </c>
    </row>
    <row r="3541" spans="2:5" x14ac:dyDescent="0.2">
      <c r="B3541" s="25" t="s">
        <v>5521</v>
      </c>
      <c r="C3541" s="25">
        <v>539112</v>
      </c>
      <c r="D3541" s="25" t="s">
        <v>383</v>
      </c>
      <c r="E3541" s="25" t="s">
        <v>469</v>
      </c>
    </row>
    <row r="3542" spans="2:5" x14ac:dyDescent="0.2">
      <c r="B3542" s="25" t="s">
        <v>5522</v>
      </c>
      <c r="C3542" s="25">
        <v>530267</v>
      </c>
      <c r="D3542" s="25" t="s">
        <v>383</v>
      </c>
      <c r="E3542" s="25" t="s">
        <v>391</v>
      </c>
    </row>
    <row r="3543" spans="2:5" x14ac:dyDescent="0.2">
      <c r="B3543" s="25" t="s">
        <v>5523</v>
      </c>
      <c r="C3543" s="25">
        <v>530461</v>
      </c>
      <c r="D3543" s="25" t="s">
        <v>383</v>
      </c>
      <c r="E3543" s="25" t="s">
        <v>463</v>
      </c>
    </row>
    <row r="3544" spans="2:5" x14ac:dyDescent="0.2">
      <c r="B3544" s="25" t="s">
        <v>5524</v>
      </c>
      <c r="C3544" s="25">
        <v>540132</v>
      </c>
      <c r="D3544" s="25" t="s">
        <v>383</v>
      </c>
      <c r="E3544" s="25" t="s">
        <v>405</v>
      </c>
    </row>
    <row r="3545" spans="2:5" x14ac:dyDescent="0.2">
      <c r="B3545" s="25" t="s">
        <v>5525</v>
      </c>
      <c r="C3545" s="25">
        <v>540132</v>
      </c>
      <c r="D3545" s="25" t="s">
        <v>383</v>
      </c>
      <c r="E3545" s="25" t="s">
        <v>405</v>
      </c>
    </row>
    <row r="3546" spans="2:5" x14ac:dyDescent="0.2">
      <c r="B3546" s="25" t="s">
        <v>5526</v>
      </c>
      <c r="C3546" s="25">
        <v>531869</v>
      </c>
      <c r="D3546" s="25" t="s">
        <v>383</v>
      </c>
      <c r="E3546" s="25" t="s">
        <v>688</v>
      </c>
    </row>
    <row r="3547" spans="2:5" x14ac:dyDescent="0.2">
      <c r="B3547" s="25" t="s">
        <v>5527</v>
      </c>
      <c r="C3547" s="25">
        <v>532710</v>
      </c>
      <c r="D3547" s="25" t="s">
        <v>5528</v>
      </c>
      <c r="E3547" s="25" t="s">
        <v>781</v>
      </c>
    </row>
    <row r="3548" spans="2:5" x14ac:dyDescent="0.2">
      <c r="B3548" s="25" t="s">
        <v>5529</v>
      </c>
      <c r="C3548" s="25">
        <v>539346</v>
      </c>
      <c r="D3548" s="25" t="s">
        <v>5530</v>
      </c>
      <c r="E3548" s="25" t="s">
        <v>978</v>
      </c>
    </row>
    <row r="3549" spans="2:5" x14ac:dyDescent="0.2">
      <c r="B3549" s="25" t="s">
        <v>5531</v>
      </c>
      <c r="C3549" s="25">
        <v>506642</v>
      </c>
      <c r="D3549" s="25" t="s">
        <v>383</v>
      </c>
      <c r="E3549" s="25" t="s">
        <v>431</v>
      </c>
    </row>
    <row r="3550" spans="2:5" x14ac:dyDescent="0.2">
      <c r="B3550" s="25" t="s">
        <v>5532</v>
      </c>
      <c r="C3550" s="25">
        <v>540821</v>
      </c>
      <c r="D3550" s="25" t="s">
        <v>383</v>
      </c>
      <c r="E3550" s="25" t="s">
        <v>1122</v>
      </c>
    </row>
    <row r="3551" spans="2:5" x14ac:dyDescent="0.2">
      <c r="B3551" s="25" t="s">
        <v>5533</v>
      </c>
      <c r="C3551" s="25">
        <v>532034</v>
      </c>
      <c r="D3551" s="25" t="s">
        <v>383</v>
      </c>
      <c r="E3551" s="25" t="s">
        <v>565</v>
      </c>
    </row>
    <row r="3552" spans="2:5" x14ac:dyDescent="0.2">
      <c r="B3552" s="25" t="s">
        <v>5534</v>
      </c>
      <c r="C3552" s="25">
        <v>531448</v>
      </c>
      <c r="D3552" s="25" t="s">
        <v>383</v>
      </c>
      <c r="E3552" s="25" t="s">
        <v>804</v>
      </c>
    </row>
    <row r="3553" spans="2:5" x14ac:dyDescent="0.2">
      <c r="B3553" s="25" t="s">
        <v>5535</v>
      </c>
      <c r="C3553" s="25">
        <v>523025</v>
      </c>
      <c r="D3553" s="25" t="s">
        <v>383</v>
      </c>
      <c r="E3553" s="25" t="s">
        <v>497</v>
      </c>
    </row>
    <row r="3554" spans="2:5" x14ac:dyDescent="0.2">
      <c r="B3554" s="25" t="s">
        <v>5536</v>
      </c>
      <c r="C3554" s="25">
        <v>523025</v>
      </c>
      <c r="D3554" s="25" t="s">
        <v>383</v>
      </c>
      <c r="E3554" s="25" t="s">
        <v>497</v>
      </c>
    </row>
    <row r="3555" spans="2:5" x14ac:dyDescent="0.2">
      <c r="B3555" s="25" t="s">
        <v>5537</v>
      </c>
      <c r="C3555" s="25">
        <v>502090</v>
      </c>
      <c r="D3555" s="25" t="s">
        <v>5538</v>
      </c>
      <c r="E3555" s="25" t="s">
        <v>396</v>
      </c>
    </row>
    <row r="3556" spans="2:5" x14ac:dyDescent="0.2">
      <c r="B3556" s="25" t="s">
        <v>5539</v>
      </c>
      <c r="C3556" s="25">
        <v>540715</v>
      </c>
      <c r="D3556" s="25" t="s">
        <v>383</v>
      </c>
      <c r="E3556" s="25" t="s">
        <v>497</v>
      </c>
    </row>
    <row r="3557" spans="2:5" x14ac:dyDescent="0.2">
      <c r="B3557" s="25" t="s">
        <v>5540</v>
      </c>
      <c r="C3557" s="25">
        <v>532092</v>
      </c>
      <c r="D3557" s="25" t="s">
        <v>383</v>
      </c>
      <c r="E3557" s="25" t="s">
        <v>400</v>
      </c>
    </row>
    <row r="3558" spans="2:5" x14ac:dyDescent="0.2">
      <c r="B3558" s="25" t="s">
        <v>5541</v>
      </c>
      <c r="C3558" s="25">
        <v>507663</v>
      </c>
      <c r="D3558" s="25" t="s">
        <v>383</v>
      </c>
      <c r="E3558" s="25" t="s">
        <v>632</v>
      </c>
    </row>
    <row r="3559" spans="2:5" x14ac:dyDescent="0.2">
      <c r="B3559" s="25" t="s">
        <v>5542</v>
      </c>
      <c r="C3559" s="25">
        <v>511254</v>
      </c>
      <c r="D3559" s="25" t="s">
        <v>383</v>
      </c>
      <c r="E3559" s="25" t="s">
        <v>400</v>
      </c>
    </row>
    <row r="3560" spans="2:5" x14ac:dyDescent="0.2">
      <c r="B3560" s="25" t="s">
        <v>5543</v>
      </c>
      <c r="C3560" s="25">
        <v>526085</v>
      </c>
      <c r="D3560" s="25" t="s">
        <v>383</v>
      </c>
      <c r="E3560" s="25" t="s">
        <v>584</v>
      </c>
    </row>
    <row r="3561" spans="2:5" x14ac:dyDescent="0.2">
      <c r="B3561" s="25" t="s">
        <v>5544</v>
      </c>
      <c r="C3561" s="25" t="s">
        <v>383</v>
      </c>
      <c r="D3561" s="25" t="s">
        <v>5545</v>
      </c>
      <c r="E3561" s="25" t="s">
        <v>394</v>
      </c>
    </row>
    <row r="3562" spans="2:5" x14ac:dyDescent="0.2">
      <c r="B3562" s="25" t="s">
        <v>5546</v>
      </c>
      <c r="C3562" s="25">
        <v>540143</v>
      </c>
      <c r="D3562" s="25" t="s">
        <v>383</v>
      </c>
      <c r="E3562" s="25" t="s">
        <v>369</v>
      </c>
    </row>
    <row r="3563" spans="2:5" x14ac:dyDescent="0.2">
      <c r="B3563" s="25" t="s">
        <v>5547</v>
      </c>
      <c r="C3563" s="25">
        <v>540143</v>
      </c>
      <c r="D3563" s="25" t="s">
        <v>383</v>
      </c>
      <c r="E3563" s="25" t="s">
        <v>369</v>
      </c>
    </row>
    <row r="3564" spans="2:5" x14ac:dyDescent="0.2">
      <c r="B3564" s="25" t="s">
        <v>5548</v>
      </c>
      <c r="C3564" s="25">
        <v>511533</v>
      </c>
      <c r="D3564" s="25" t="s">
        <v>383</v>
      </c>
      <c r="E3564" s="25" t="s">
        <v>441</v>
      </c>
    </row>
    <row r="3565" spans="2:5" x14ac:dyDescent="0.2">
      <c r="B3565" s="25" t="s">
        <v>5549</v>
      </c>
      <c r="C3565" s="25">
        <v>503691</v>
      </c>
      <c r="D3565" s="25" t="s">
        <v>383</v>
      </c>
      <c r="E3565" s="25" t="s">
        <v>1122</v>
      </c>
    </row>
    <row r="3566" spans="2:5" x14ac:dyDescent="0.2">
      <c r="B3566" s="25" t="s">
        <v>5550</v>
      </c>
      <c r="C3566" s="25">
        <v>532841</v>
      </c>
      <c r="D3566" s="25" t="s">
        <v>383</v>
      </c>
      <c r="E3566" s="25" t="s">
        <v>396</v>
      </c>
    </row>
    <row r="3567" spans="2:5" x14ac:dyDescent="0.2">
      <c r="B3567" s="25" t="s">
        <v>5551</v>
      </c>
      <c r="C3567" s="25">
        <v>539660</v>
      </c>
      <c r="D3567" s="25" t="s">
        <v>383</v>
      </c>
      <c r="E3567" s="25" t="s">
        <v>366</v>
      </c>
    </row>
    <row r="3568" spans="2:5" x14ac:dyDescent="0.2">
      <c r="B3568" s="25" t="s">
        <v>5552</v>
      </c>
      <c r="C3568" s="25">
        <v>538557</v>
      </c>
      <c r="D3568" s="25" t="s">
        <v>383</v>
      </c>
      <c r="E3568" s="25" t="s">
        <v>405</v>
      </c>
    </row>
    <row r="3569" spans="2:5" x14ac:dyDescent="0.2">
      <c r="B3569" s="25" t="s">
        <v>5553</v>
      </c>
      <c r="C3569" s="25">
        <v>531931</v>
      </c>
      <c r="D3569" s="25" t="s">
        <v>383</v>
      </c>
      <c r="E3569" s="25" t="s">
        <v>804</v>
      </c>
    </row>
    <row r="3570" spans="2:5" x14ac:dyDescent="0.2">
      <c r="B3570" s="25" t="s">
        <v>5554</v>
      </c>
      <c r="C3570" s="25">
        <v>530905</v>
      </c>
      <c r="D3570" s="25" t="s">
        <v>383</v>
      </c>
      <c r="E3570" s="25" t="s">
        <v>400</v>
      </c>
    </row>
    <row r="3571" spans="2:5" x14ac:dyDescent="0.2">
      <c r="B3571" s="25" t="s">
        <v>5555</v>
      </c>
      <c r="C3571" s="25">
        <v>540066</v>
      </c>
      <c r="D3571" s="25" t="s">
        <v>383</v>
      </c>
      <c r="E3571" s="25" t="s">
        <v>738</v>
      </c>
    </row>
    <row r="3572" spans="2:5" x14ac:dyDescent="0.2">
      <c r="B3572" s="25" t="s">
        <v>5556</v>
      </c>
      <c r="C3572" s="25">
        <v>530265</v>
      </c>
      <c r="D3572" s="25" t="s">
        <v>383</v>
      </c>
      <c r="E3572" s="25" t="s">
        <v>396</v>
      </c>
    </row>
    <row r="3573" spans="2:5" x14ac:dyDescent="0.2">
      <c r="B3573" s="25" t="s">
        <v>5557</v>
      </c>
      <c r="C3573" s="25">
        <v>515043</v>
      </c>
      <c r="D3573" s="25" t="s">
        <v>383</v>
      </c>
      <c r="E3573" s="25" t="s">
        <v>660</v>
      </c>
    </row>
    <row r="3574" spans="2:5" x14ac:dyDescent="0.2">
      <c r="B3574" s="25" t="s">
        <v>5558</v>
      </c>
      <c r="C3574" s="25">
        <v>515043</v>
      </c>
      <c r="D3574" s="25" t="s">
        <v>383</v>
      </c>
      <c r="E3574" s="25" t="s">
        <v>660</v>
      </c>
    </row>
    <row r="3575" spans="2:5" x14ac:dyDescent="0.2">
      <c r="B3575" s="25" t="s">
        <v>5559</v>
      </c>
      <c r="C3575" s="25" t="s">
        <v>383</v>
      </c>
      <c r="D3575" s="25" t="s">
        <v>5560</v>
      </c>
      <c r="E3575" s="25" t="s">
        <v>394</v>
      </c>
    </row>
    <row r="3576" spans="2:5" x14ac:dyDescent="0.2">
      <c r="B3576" s="25" t="s">
        <v>5561</v>
      </c>
      <c r="C3576" s="25" t="s">
        <v>383</v>
      </c>
      <c r="D3576" s="25" t="s">
        <v>5562</v>
      </c>
      <c r="E3576" s="25" t="s">
        <v>394</v>
      </c>
    </row>
    <row r="3577" spans="2:5" x14ac:dyDescent="0.2">
      <c r="B3577" s="25" t="s">
        <v>5563</v>
      </c>
      <c r="C3577" s="25">
        <v>590051</v>
      </c>
      <c r="D3577" s="25" t="s">
        <v>5564</v>
      </c>
      <c r="E3577" s="25" t="s">
        <v>476</v>
      </c>
    </row>
    <row r="3578" spans="2:5" x14ac:dyDescent="0.2">
      <c r="B3578" s="25" t="s">
        <v>5565</v>
      </c>
      <c r="C3578" s="25">
        <v>511066</v>
      </c>
      <c r="D3578" s="25" t="s">
        <v>383</v>
      </c>
      <c r="E3578" s="25" t="s">
        <v>400</v>
      </c>
    </row>
    <row r="3579" spans="2:5" x14ac:dyDescent="0.2">
      <c r="B3579" s="25" t="s">
        <v>5566</v>
      </c>
      <c r="C3579" s="25">
        <v>507315</v>
      </c>
      <c r="D3579" s="25" t="s">
        <v>5567</v>
      </c>
      <c r="E3579" s="25" t="s">
        <v>1082</v>
      </c>
    </row>
    <row r="3580" spans="2:5" x14ac:dyDescent="0.2">
      <c r="B3580" s="25" t="s">
        <v>5568</v>
      </c>
      <c r="C3580" s="25">
        <v>532713</v>
      </c>
      <c r="D3580" s="25" t="s">
        <v>5569</v>
      </c>
      <c r="E3580" s="25" t="s">
        <v>405</v>
      </c>
    </row>
    <row r="3581" spans="2:5" x14ac:dyDescent="0.2">
      <c r="B3581" s="25" t="s">
        <v>5570</v>
      </c>
      <c r="C3581" s="25">
        <v>540642</v>
      </c>
      <c r="D3581" s="25" t="s">
        <v>5571</v>
      </c>
      <c r="E3581" s="25" t="s">
        <v>781</v>
      </c>
    </row>
    <row r="3582" spans="2:5" x14ac:dyDescent="0.2">
      <c r="B3582" s="25" t="s">
        <v>5572</v>
      </c>
      <c r="C3582" s="25">
        <v>540181</v>
      </c>
      <c r="D3582" s="25" t="s">
        <v>383</v>
      </c>
      <c r="E3582" s="25" t="s">
        <v>400</v>
      </c>
    </row>
    <row r="3583" spans="2:5" x14ac:dyDescent="0.2">
      <c r="B3583" s="25" t="s">
        <v>5573</v>
      </c>
      <c r="C3583" s="25">
        <v>526554</v>
      </c>
      <c r="D3583" s="25" t="s">
        <v>383</v>
      </c>
      <c r="E3583" s="25" t="s">
        <v>578</v>
      </c>
    </row>
    <row r="3584" spans="2:5" x14ac:dyDescent="0.2">
      <c r="B3584" s="25" t="s">
        <v>5574</v>
      </c>
      <c r="C3584" s="25">
        <v>590056</v>
      </c>
      <c r="D3584" s="25" t="s">
        <v>5575</v>
      </c>
      <c r="E3584" s="25" t="s">
        <v>398</v>
      </c>
    </row>
    <row r="3585" spans="2:5" x14ac:dyDescent="0.2">
      <c r="B3585" s="25" t="s">
        <v>5576</v>
      </c>
      <c r="C3585" s="25">
        <v>500370</v>
      </c>
      <c r="D3585" s="25" t="s">
        <v>5577</v>
      </c>
      <c r="E3585" s="25" t="s">
        <v>405</v>
      </c>
    </row>
    <row r="3586" spans="2:5" x14ac:dyDescent="0.2">
      <c r="B3586" s="25" t="s">
        <v>5578</v>
      </c>
      <c r="C3586" s="25">
        <v>517059</v>
      </c>
      <c r="D3586" s="25" t="s">
        <v>5579</v>
      </c>
      <c r="E3586" s="25" t="s">
        <v>681</v>
      </c>
    </row>
    <row r="3587" spans="2:5" x14ac:dyDescent="0.2">
      <c r="B3587" s="25" t="s">
        <v>5580</v>
      </c>
      <c r="C3587" s="25">
        <v>532005</v>
      </c>
      <c r="D3587" s="25" t="s">
        <v>383</v>
      </c>
      <c r="E3587" s="25" t="s">
        <v>568</v>
      </c>
    </row>
    <row r="3588" spans="2:5" x14ac:dyDescent="0.2">
      <c r="B3588" s="25" t="s">
        <v>5581</v>
      </c>
      <c r="C3588" s="25">
        <v>521240</v>
      </c>
      <c r="D3588" s="25" t="s">
        <v>383</v>
      </c>
      <c r="E3588" s="25" t="s">
        <v>398</v>
      </c>
    </row>
    <row r="3589" spans="2:5" x14ac:dyDescent="0.2">
      <c r="B3589" s="25" t="s">
        <v>5582</v>
      </c>
      <c r="C3589" s="25">
        <v>511630</v>
      </c>
      <c r="D3589" s="25" t="s">
        <v>5583</v>
      </c>
      <c r="E3589" s="25" t="s">
        <v>907</v>
      </c>
    </row>
    <row r="3590" spans="2:5" x14ac:dyDescent="0.2">
      <c r="B3590" s="25" t="s">
        <v>5584</v>
      </c>
      <c r="C3590" s="25">
        <v>520075</v>
      </c>
      <c r="D3590" s="25" t="s">
        <v>383</v>
      </c>
      <c r="E3590" s="25" t="s">
        <v>738</v>
      </c>
    </row>
    <row r="3591" spans="2:5" x14ac:dyDescent="0.2">
      <c r="B3591" s="25" t="s">
        <v>5585</v>
      </c>
      <c r="C3591" s="25">
        <v>530617</v>
      </c>
      <c r="D3591" s="25" t="s">
        <v>383</v>
      </c>
      <c r="E3591" s="25" t="s">
        <v>443</v>
      </c>
    </row>
    <row r="3592" spans="2:5" x14ac:dyDescent="0.2">
      <c r="B3592" s="25" t="s">
        <v>5586</v>
      </c>
      <c r="C3592" s="25">
        <v>530125</v>
      </c>
      <c r="D3592" s="25" t="s">
        <v>383</v>
      </c>
      <c r="E3592" s="25" t="s">
        <v>421</v>
      </c>
    </row>
    <row r="3593" spans="2:5" x14ac:dyDescent="0.2">
      <c r="B3593" s="25" t="s">
        <v>5587</v>
      </c>
      <c r="C3593" s="25">
        <v>500371</v>
      </c>
      <c r="D3593" s="25" t="s">
        <v>383</v>
      </c>
      <c r="E3593" s="25" t="s">
        <v>752</v>
      </c>
    </row>
    <row r="3594" spans="2:5" x14ac:dyDescent="0.2">
      <c r="B3594" s="25" t="s">
        <v>5588</v>
      </c>
      <c r="C3594" s="25">
        <v>500371</v>
      </c>
      <c r="D3594" s="25" t="s">
        <v>383</v>
      </c>
      <c r="E3594" s="25" t="s">
        <v>752</v>
      </c>
    </row>
    <row r="3595" spans="2:5" x14ac:dyDescent="0.2">
      <c r="B3595" s="25" t="s">
        <v>5589</v>
      </c>
      <c r="C3595" s="25">
        <v>521206</v>
      </c>
      <c r="D3595" s="25" t="s">
        <v>383</v>
      </c>
      <c r="E3595" s="25" t="s">
        <v>497</v>
      </c>
    </row>
    <row r="3596" spans="2:5" x14ac:dyDescent="0.2">
      <c r="B3596" s="25" t="s">
        <v>5590</v>
      </c>
      <c r="C3596" s="25">
        <v>530025</v>
      </c>
      <c r="D3596" s="25" t="s">
        <v>383</v>
      </c>
      <c r="E3596" s="25" t="s">
        <v>804</v>
      </c>
    </row>
    <row r="3597" spans="2:5" x14ac:dyDescent="0.2">
      <c r="B3597" s="25" t="s">
        <v>5591</v>
      </c>
      <c r="C3597" s="25">
        <v>780015</v>
      </c>
      <c r="D3597" s="25" t="s">
        <v>383</v>
      </c>
      <c r="E3597" s="25" t="s">
        <v>474</v>
      </c>
    </row>
    <row r="3598" spans="2:5" x14ac:dyDescent="0.2">
      <c r="B3598" s="25" t="s">
        <v>5592</v>
      </c>
      <c r="C3598" s="25">
        <v>509423</v>
      </c>
      <c r="D3598" s="25" t="s">
        <v>383</v>
      </c>
      <c r="E3598" s="25" t="s">
        <v>431</v>
      </c>
    </row>
    <row r="3599" spans="2:5" x14ac:dyDescent="0.2">
      <c r="B3599" s="25" t="s">
        <v>5593</v>
      </c>
      <c r="C3599" s="25">
        <v>521222</v>
      </c>
      <c r="D3599" s="25" t="s">
        <v>383</v>
      </c>
      <c r="E3599" s="25" t="s">
        <v>497</v>
      </c>
    </row>
    <row r="3600" spans="2:5" x14ac:dyDescent="0.2">
      <c r="B3600" s="25" t="s">
        <v>5594</v>
      </c>
      <c r="C3600" s="25" t="s">
        <v>383</v>
      </c>
      <c r="D3600" s="25" t="s">
        <v>5595</v>
      </c>
      <c r="E3600" s="25" t="s">
        <v>474</v>
      </c>
    </row>
    <row r="3601" spans="2:5" x14ac:dyDescent="0.2">
      <c r="B3601" s="25" t="s">
        <v>5596</v>
      </c>
      <c r="C3601" s="25">
        <v>523116</v>
      </c>
      <c r="D3601" s="25" t="s">
        <v>383</v>
      </c>
      <c r="E3601" s="25" t="s">
        <v>506</v>
      </c>
    </row>
    <row r="3602" spans="2:5" x14ac:dyDescent="0.2">
      <c r="B3602" s="25" t="s">
        <v>5597</v>
      </c>
      <c r="C3602" s="25">
        <v>541163</v>
      </c>
      <c r="D3602" s="25" t="s">
        <v>5598</v>
      </c>
      <c r="E3602" s="25" t="s">
        <v>738</v>
      </c>
    </row>
    <row r="3603" spans="2:5" x14ac:dyDescent="0.2">
      <c r="B3603" s="25" t="s">
        <v>5599</v>
      </c>
      <c r="C3603" s="25">
        <v>524703</v>
      </c>
      <c r="D3603" s="25" t="s">
        <v>383</v>
      </c>
      <c r="E3603" s="25" t="s">
        <v>421</v>
      </c>
    </row>
    <row r="3604" spans="2:5" x14ac:dyDescent="0.2">
      <c r="B3604" s="25" t="s">
        <v>5600</v>
      </c>
      <c r="C3604" s="25">
        <v>504918</v>
      </c>
      <c r="D3604" s="25" t="s">
        <v>383</v>
      </c>
      <c r="E3604" s="25" t="s">
        <v>363</v>
      </c>
    </row>
    <row r="3605" spans="2:5" x14ac:dyDescent="0.2">
      <c r="B3605" s="25" t="s">
        <v>5601</v>
      </c>
      <c r="C3605" s="25">
        <v>539392</v>
      </c>
      <c r="D3605" s="25" t="s">
        <v>383</v>
      </c>
      <c r="E3605" s="25" t="s">
        <v>405</v>
      </c>
    </row>
    <row r="3606" spans="2:5" x14ac:dyDescent="0.2">
      <c r="B3606" s="25" t="s">
        <v>5602</v>
      </c>
      <c r="C3606" s="25">
        <v>539392</v>
      </c>
      <c r="D3606" s="25" t="s">
        <v>383</v>
      </c>
      <c r="E3606" s="25" t="s">
        <v>405</v>
      </c>
    </row>
    <row r="3607" spans="2:5" x14ac:dyDescent="0.2">
      <c r="B3607" s="25" t="s">
        <v>5603</v>
      </c>
      <c r="C3607" s="25">
        <v>516096</v>
      </c>
      <c r="D3607" s="25" t="s">
        <v>383</v>
      </c>
      <c r="E3607" s="25" t="s">
        <v>377</v>
      </c>
    </row>
    <row r="3608" spans="2:5" x14ac:dyDescent="0.2">
      <c r="B3608" s="25" t="s">
        <v>5604</v>
      </c>
      <c r="C3608" s="25">
        <v>514234</v>
      </c>
      <c r="D3608" s="25" t="s">
        <v>5605</v>
      </c>
      <c r="E3608" s="25" t="s">
        <v>398</v>
      </c>
    </row>
    <row r="3609" spans="2:5" x14ac:dyDescent="0.2">
      <c r="B3609" s="25" t="s">
        <v>5606</v>
      </c>
      <c r="C3609" s="25">
        <v>514234</v>
      </c>
      <c r="D3609" s="25" t="s">
        <v>5605</v>
      </c>
      <c r="E3609" s="25" t="s">
        <v>398</v>
      </c>
    </row>
    <row r="3610" spans="2:5" x14ac:dyDescent="0.2">
      <c r="B3610" s="25" t="s">
        <v>5607</v>
      </c>
      <c r="C3610" s="25">
        <v>534618</v>
      </c>
      <c r="D3610" s="25" t="s">
        <v>383</v>
      </c>
      <c r="E3610" s="25" t="s">
        <v>522</v>
      </c>
    </row>
    <row r="3611" spans="2:5" x14ac:dyDescent="0.2">
      <c r="B3611" s="25" t="s">
        <v>5608</v>
      </c>
      <c r="C3611" s="25">
        <v>511640</v>
      </c>
      <c r="D3611" s="25" t="s">
        <v>383</v>
      </c>
      <c r="E3611" s="25" t="s">
        <v>400</v>
      </c>
    </row>
    <row r="3612" spans="2:5" x14ac:dyDescent="0.2">
      <c r="B3612" s="25" t="s">
        <v>5609</v>
      </c>
      <c r="C3612" s="25">
        <v>526521</v>
      </c>
      <c r="D3612" s="25" t="s">
        <v>5610</v>
      </c>
      <c r="E3612" s="25" t="s">
        <v>396</v>
      </c>
    </row>
    <row r="3613" spans="2:5" x14ac:dyDescent="0.2">
      <c r="B3613" s="25" t="s">
        <v>5611</v>
      </c>
      <c r="C3613" s="25">
        <v>540782</v>
      </c>
      <c r="D3613" s="25" t="s">
        <v>383</v>
      </c>
      <c r="E3613" s="25" t="s">
        <v>584</v>
      </c>
    </row>
    <row r="3614" spans="2:5" x14ac:dyDescent="0.2">
      <c r="B3614" s="25" t="s">
        <v>5612</v>
      </c>
      <c r="C3614" s="25">
        <v>533411</v>
      </c>
      <c r="D3614" s="25" t="s">
        <v>5613</v>
      </c>
      <c r="E3614" s="25" t="s">
        <v>1303</v>
      </c>
    </row>
    <row r="3615" spans="2:5" x14ac:dyDescent="0.2">
      <c r="B3615" s="25" t="s">
        <v>5614</v>
      </c>
      <c r="C3615" s="25">
        <v>530073</v>
      </c>
      <c r="D3615" s="25" t="s">
        <v>5615</v>
      </c>
      <c r="E3615" s="25" t="s">
        <v>506</v>
      </c>
    </row>
    <row r="3616" spans="2:5" x14ac:dyDescent="0.2">
      <c r="B3616" s="25" t="s">
        <v>5616</v>
      </c>
      <c r="C3616" s="25" t="s">
        <v>383</v>
      </c>
      <c r="D3616" s="25" t="s">
        <v>5617</v>
      </c>
      <c r="E3616" s="25" t="s">
        <v>394</v>
      </c>
    </row>
    <row r="3617" spans="2:5" x14ac:dyDescent="0.2">
      <c r="B3617" s="25" t="s">
        <v>5618</v>
      </c>
      <c r="C3617" s="25">
        <v>531898</v>
      </c>
      <c r="D3617" s="25" t="s">
        <v>383</v>
      </c>
      <c r="E3617" s="25" t="s">
        <v>386</v>
      </c>
    </row>
    <row r="3618" spans="2:5" x14ac:dyDescent="0.2">
      <c r="B3618" s="25" t="s">
        <v>5619</v>
      </c>
      <c r="C3618" s="25">
        <v>531569</v>
      </c>
      <c r="D3618" s="25" t="s">
        <v>383</v>
      </c>
      <c r="E3618" s="25" t="s">
        <v>421</v>
      </c>
    </row>
    <row r="3619" spans="2:5" x14ac:dyDescent="0.2">
      <c r="B3619" s="25" t="s">
        <v>5620</v>
      </c>
      <c r="C3619" s="25">
        <v>532972</v>
      </c>
      <c r="D3619" s="25" t="s">
        <v>383</v>
      </c>
      <c r="E3619" s="25" t="s">
        <v>476</v>
      </c>
    </row>
    <row r="3620" spans="2:5" x14ac:dyDescent="0.2">
      <c r="B3620" s="25" t="s">
        <v>5621</v>
      </c>
      <c r="C3620" s="25">
        <v>532435</v>
      </c>
      <c r="D3620" s="25" t="s">
        <v>383</v>
      </c>
      <c r="E3620" s="25" t="s">
        <v>469</v>
      </c>
    </row>
    <row r="3621" spans="2:5" x14ac:dyDescent="0.2">
      <c r="B3621" s="25" t="s">
        <v>5622</v>
      </c>
      <c r="C3621" s="25">
        <v>512062</v>
      </c>
      <c r="D3621" s="25" t="s">
        <v>383</v>
      </c>
      <c r="E3621" s="25" t="s">
        <v>804</v>
      </c>
    </row>
    <row r="3622" spans="2:5" x14ac:dyDescent="0.2">
      <c r="B3622" s="25" t="s">
        <v>5623</v>
      </c>
      <c r="C3622" s="25">
        <v>500674</v>
      </c>
      <c r="D3622" s="25" t="s">
        <v>5624</v>
      </c>
      <c r="E3622" s="25" t="s">
        <v>421</v>
      </c>
    </row>
    <row r="3623" spans="2:5" x14ac:dyDescent="0.2">
      <c r="B3623" s="25" t="s">
        <v>5625</v>
      </c>
      <c r="C3623" s="25">
        <v>500674</v>
      </c>
      <c r="D3623" s="25" t="s">
        <v>5624</v>
      </c>
      <c r="E3623" s="25" t="s">
        <v>421</v>
      </c>
    </row>
    <row r="3624" spans="2:5" x14ac:dyDescent="0.2">
      <c r="B3624" s="25" t="s">
        <v>5626</v>
      </c>
      <c r="C3624" s="25">
        <v>514280</v>
      </c>
      <c r="D3624" s="25" t="s">
        <v>383</v>
      </c>
      <c r="E3624" s="25" t="s">
        <v>398</v>
      </c>
    </row>
    <row r="3625" spans="2:5" x14ac:dyDescent="0.2">
      <c r="B3625" s="25" t="s">
        <v>5627</v>
      </c>
      <c r="C3625" s="25">
        <v>530035</v>
      </c>
      <c r="D3625" s="25" t="s">
        <v>383</v>
      </c>
      <c r="E3625" s="25" t="s">
        <v>398</v>
      </c>
    </row>
    <row r="3626" spans="2:5" x14ac:dyDescent="0.2">
      <c r="B3626" s="25" t="s">
        <v>5628</v>
      </c>
      <c r="C3626" s="25">
        <v>540822</v>
      </c>
      <c r="D3626" s="25" t="s">
        <v>383</v>
      </c>
      <c r="E3626" s="25" t="s">
        <v>400</v>
      </c>
    </row>
    <row r="3627" spans="2:5" x14ac:dyDescent="0.2">
      <c r="B3627" s="25" t="s">
        <v>5629</v>
      </c>
      <c r="C3627" s="25">
        <v>519260</v>
      </c>
      <c r="D3627" s="25" t="s">
        <v>5630</v>
      </c>
      <c r="E3627" s="25" t="s">
        <v>632</v>
      </c>
    </row>
    <row r="3628" spans="2:5" x14ac:dyDescent="0.2">
      <c r="B3628" s="25" t="s">
        <v>5631</v>
      </c>
      <c r="C3628" s="25">
        <v>506906</v>
      </c>
      <c r="D3628" s="25" t="s">
        <v>383</v>
      </c>
      <c r="E3628" s="25" t="s">
        <v>405</v>
      </c>
    </row>
    <row r="3629" spans="2:5" x14ac:dyDescent="0.2">
      <c r="B3629" s="25" t="s">
        <v>5632</v>
      </c>
      <c r="C3629" s="25">
        <v>519238</v>
      </c>
      <c r="D3629" s="25" t="s">
        <v>383</v>
      </c>
      <c r="E3629" s="25" t="s">
        <v>581</v>
      </c>
    </row>
    <row r="3630" spans="2:5" x14ac:dyDescent="0.2">
      <c r="B3630" s="25" t="s">
        <v>5633</v>
      </c>
      <c r="C3630" s="25">
        <v>538992</v>
      </c>
      <c r="D3630" s="25" t="s">
        <v>383</v>
      </c>
      <c r="E3630" s="25" t="s">
        <v>738</v>
      </c>
    </row>
    <row r="3631" spans="2:5" x14ac:dyDescent="0.2">
      <c r="B3631" s="25" t="s">
        <v>5634</v>
      </c>
      <c r="C3631" s="25">
        <v>512020</v>
      </c>
      <c r="D3631" s="25" t="s">
        <v>383</v>
      </c>
      <c r="E3631" s="25" t="s">
        <v>400</v>
      </c>
    </row>
    <row r="3632" spans="2:5" x14ac:dyDescent="0.2">
      <c r="B3632" s="25" t="s">
        <v>5635</v>
      </c>
      <c r="C3632" s="25">
        <v>512020</v>
      </c>
      <c r="D3632" s="25" t="s">
        <v>383</v>
      </c>
      <c r="E3632" s="25" t="s">
        <v>400</v>
      </c>
    </row>
    <row r="3633" spans="2:5" x14ac:dyDescent="0.2">
      <c r="B3633" s="25" t="s">
        <v>5636</v>
      </c>
      <c r="C3633" s="25">
        <v>504614</v>
      </c>
      <c r="D3633" s="25" t="s">
        <v>5637</v>
      </c>
      <c r="E3633" s="25" t="s">
        <v>415</v>
      </c>
    </row>
    <row r="3634" spans="2:5" x14ac:dyDescent="0.2">
      <c r="B3634" s="25" t="s">
        <v>5638</v>
      </c>
      <c r="C3634" s="25">
        <v>516032</v>
      </c>
      <c r="D3634" s="25" t="s">
        <v>383</v>
      </c>
      <c r="E3634" s="25" t="s">
        <v>377</v>
      </c>
    </row>
    <row r="3635" spans="2:5" x14ac:dyDescent="0.2">
      <c r="B3635" s="25" t="s">
        <v>5639</v>
      </c>
      <c r="C3635" s="25">
        <v>516003</v>
      </c>
      <c r="D3635" s="25" t="s">
        <v>383</v>
      </c>
      <c r="E3635" s="25" t="s">
        <v>878</v>
      </c>
    </row>
    <row r="3636" spans="2:5" x14ac:dyDescent="0.2">
      <c r="B3636" s="25" t="s">
        <v>5640</v>
      </c>
      <c r="C3636" s="25">
        <v>519242</v>
      </c>
      <c r="D3636" s="25" t="s">
        <v>383</v>
      </c>
      <c r="E3636" s="25" t="s">
        <v>632</v>
      </c>
    </row>
    <row r="3637" spans="2:5" x14ac:dyDescent="0.2">
      <c r="B3637" s="25" t="s">
        <v>5641</v>
      </c>
      <c r="C3637" s="25">
        <v>532163</v>
      </c>
      <c r="D3637" s="25" t="s">
        <v>5642</v>
      </c>
      <c r="E3637" s="25" t="s">
        <v>386</v>
      </c>
    </row>
    <row r="3638" spans="2:5" x14ac:dyDescent="0.2">
      <c r="B3638" s="25" t="s">
        <v>5643</v>
      </c>
      <c r="C3638" s="25">
        <v>532163</v>
      </c>
      <c r="D3638" s="25" t="s">
        <v>5642</v>
      </c>
      <c r="E3638" s="25" t="s">
        <v>386</v>
      </c>
    </row>
    <row r="3639" spans="2:5" x14ac:dyDescent="0.2">
      <c r="B3639" s="25" t="s">
        <v>5644</v>
      </c>
      <c r="C3639" s="25">
        <v>526885</v>
      </c>
      <c r="D3639" s="25" t="s">
        <v>5645</v>
      </c>
      <c r="E3639" s="25" t="s">
        <v>398</v>
      </c>
    </row>
    <row r="3640" spans="2:5" x14ac:dyDescent="0.2">
      <c r="B3640" s="25" t="s">
        <v>5646</v>
      </c>
      <c r="C3640" s="25">
        <v>530993</v>
      </c>
      <c r="D3640" s="25" t="s">
        <v>383</v>
      </c>
      <c r="E3640" s="25" t="s">
        <v>405</v>
      </c>
    </row>
    <row r="3641" spans="2:5" x14ac:dyDescent="0.2">
      <c r="B3641" s="25" t="s">
        <v>5647</v>
      </c>
      <c r="C3641" s="25">
        <v>531930</v>
      </c>
      <c r="D3641" s="25" t="s">
        <v>383</v>
      </c>
      <c r="E3641" s="25" t="s">
        <v>1303</v>
      </c>
    </row>
    <row r="3642" spans="2:5" x14ac:dyDescent="0.2">
      <c r="B3642" s="25" t="s">
        <v>5648</v>
      </c>
      <c r="C3642" s="25">
        <v>540393</v>
      </c>
      <c r="D3642" s="25" t="s">
        <v>383</v>
      </c>
      <c r="E3642" s="25" t="s">
        <v>706</v>
      </c>
    </row>
    <row r="3643" spans="2:5" x14ac:dyDescent="0.2">
      <c r="B3643" s="25" t="s">
        <v>5649</v>
      </c>
      <c r="C3643" s="25">
        <v>514412</v>
      </c>
      <c r="D3643" s="25" t="s">
        <v>383</v>
      </c>
      <c r="E3643" s="25" t="s">
        <v>497</v>
      </c>
    </row>
    <row r="3644" spans="2:5" x14ac:dyDescent="0.2">
      <c r="B3644" s="25" t="s">
        <v>5650</v>
      </c>
      <c r="C3644" s="25">
        <v>506190</v>
      </c>
      <c r="D3644" s="25" t="s">
        <v>383</v>
      </c>
      <c r="E3644" s="25" t="s">
        <v>804</v>
      </c>
    </row>
    <row r="3645" spans="2:5" x14ac:dyDescent="0.2">
      <c r="B3645" s="25" t="s">
        <v>5651</v>
      </c>
      <c r="C3645" s="25" t="s">
        <v>383</v>
      </c>
      <c r="D3645" s="25" t="s">
        <v>5652</v>
      </c>
      <c r="E3645" s="25" t="s">
        <v>394</v>
      </c>
    </row>
    <row r="3646" spans="2:5" x14ac:dyDescent="0.2">
      <c r="B3646" s="25" t="s">
        <v>5653</v>
      </c>
      <c r="C3646" s="25">
        <v>539124</v>
      </c>
      <c r="D3646" s="25" t="s">
        <v>383</v>
      </c>
      <c r="E3646" s="25" t="s">
        <v>400</v>
      </c>
    </row>
    <row r="3647" spans="2:5" x14ac:dyDescent="0.2">
      <c r="B3647" s="25" t="s">
        <v>5654</v>
      </c>
      <c r="C3647" s="25">
        <v>506313</v>
      </c>
      <c r="D3647" s="25" t="s">
        <v>383</v>
      </c>
      <c r="E3647" s="25" t="s">
        <v>911</v>
      </c>
    </row>
    <row r="3648" spans="2:5" x14ac:dyDescent="0.2">
      <c r="B3648" s="25" t="s">
        <v>5655</v>
      </c>
      <c r="C3648" s="25">
        <v>532663</v>
      </c>
      <c r="D3648" s="25" t="s">
        <v>5656</v>
      </c>
      <c r="E3648" s="25" t="s">
        <v>369</v>
      </c>
    </row>
    <row r="3649" spans="2:5" x14ac:dyDescent="0.2">
      <c r="B3649" s="25" t="s">
        <v>5657</v>
      </c>
      <c r="C3649" s="25">
        <v>533259</v>
      </c>
      <c r="D3649" s="25" t="s">
        <v>5658</v>
      </c>
      <c r="E3649" s="25" t="s">
        <v>572</v>
      </c>
    </row>
    <row r="3650" spans="2:5" x14ac:dyDescent="0.2">
      <c r="B3650" s="25" t="s">
        <v>5659</v>
      </c>
      <c r="C3650" s="25">
        <v>511076</v>
      </c>
      <c r="D3650" s="25" t="s">
        <v>383</v>
      </c>
      <c r="E3650" s="25" t="s">
        <v>405</v>
      </c>
    </row>
    <row r="3651" spans="2:5" x14ac:dyDescent="0.2">
      <c r="B3651" s="25" t="s">
        <v>5660</v>
      </c>
      <c r="C3651" s="25">
        <v>526093</v>
      </c>
      <c r="D3651" s="25" t="s">
        <v>5661</v>
      </c>
      <c r="E3651" s="25" t="s">
        <v>415</v>
      </c>
    </row>
    <row r="3652" spans="2:5" x14ac:dyDescent="0.2">
      <c r="B3652" s="25" t="s">
        <v>5662</v>
      </c>
      <c r="C3652" s="25">
        <v>539201</v>
      </c>
      <c r="D3652" s="25" t="s">
        <v>383</v>
      </c>
      <c r="E3652" s="25" t="s">
        <v>377</v>
      </c>
    </row>
    <row r="3653" spans="2:5" x14ac:dyDescent="0.2">
      <c r="B3653" s="25" t="s">
        <v>5663</v>
      </c>
      <c r="C3653" s="25">
        <v>539404</v>
      </c>
      <c r="D3653" s="25" t="s">
        <v>5664</v>
      </c>
      <c r="E3653" s="25" t="s">
        <v>400</v>
      </c>
    </row>
    <row r="3654" spans="2:5" x14ac:dyDescent="0.2">
      <c r="B3654" s="25" t="s">
        <v>5665</v>
      </c>
      <c r="C3654" s="25">
        <v>536592</v>
      </c>
      <c r="D3654" s="25" t="s">
        <v>383</v>
      </c>
      <c r="E3654" s="25" t="s">
        <v>400</v>
      </c>
    </row>
    <row r="3655" spans="2:5" x14ac:dyDescent="0.2">
      <c r="B3655" s="25" t="s">
        <v>5666</v>
      </c>
      <c r="C3655" s="25">
        <v>508996</v>
      </c>
      <c r="D3655" s="25" t="s">
        <v>5667</v>
      </c>
      <c r="E3655" s="25" t="s">
        <v>469</v>
      </c>
    </row>
    <row r="3656" spans="2:5" x14ac:dyDescent="0.2">
      <c r="B3656" s="25" t="s">
        <v>5668</v>
      </c>
      <c r="C3656" s="25">
        <v>503893</v>
      </c>
      <c r="D3656" s="25" t="s">
        <v>383</v>
      </c>
      <c r="E3656" s="25" t="s">
        <v>366</v>
      </c>
    </row>
    <row r="3657" spans="2:5" x14ac:dyDescent="0.2">
      <c r="B3657" s="25" t="s">
        <v>5669</v>
      </c>
      <c r="C3657" s="25">
        <v>539218</v>
      </c>
      <c r="D3657" s="25" t="s">
        <v>383</v>
      </c>
      <c r="E3657" s="25" t="s">
        <v>400</v>
      </c>
    </row>
    <row r="3658" spans="2:5" x14ac:dyDescent="0.2">
      <c r="B3658" s="25" t="s">
        <v>5670</v>
      </c>
      <c r="C3658" s="25">
        <v>502175</v>
      </c>
      <c r="D3658" s="25" t="s">
        <v>383</v>
      </c>
      <c r="E3658" s="25" t="s">
        <v>396</v>
      </c>
    </row>
    <row r="3659" spans="2:5" x14ac:dyDescent="0.2">
      <c r="B3659" s="25" t="s">
        <v>5671</v>
      </c>
      <c r="C3659" s="25">
        <v>511577</v>
      </c>
      <c r="D3659" s="25" t="s">
        <v>383</v>
      </c>
      <c r="E3659" s="25" t="s">
        <v>400</v>
      </c>
    </row>
    <row r="3660" spans="2:5" x14ac:dyDescent="0.2">
      <c r="B3660" s="25" t="s">
        <v>5672</v>
      </c>
      <c r="C3660" s="25">
        <v>517320</v>
      </c>
      <c r="D3660" s="25" t="s">
        <v>383</v>
      </c>
      <c r="E3660" s="25" t="s">
        <v>681</v>
      </c>
    </row>
    <row r="3661" spans="2:5" x14ac:dyDescent="0.2">
      <c r="B3661" s="25" t="s">
        <v>5673</v>
      </c>
      <c r="C3661" s="25">
        <v>532404</v>
      </c>
      <c r="D3661" s="25" t="s">
        <v>383</v>
      </c>
      <c r="E3661" s="25" t="s">
        <v>476</v>
      </c>
    </row>
    <row r="3662" spans="2:5" x14ac:dyDescent="0.2">
      <c r="B3662" s="25" t="s">
        <v>5674</v>
      </c>
      <c r="C3662" s="25">
        <v>512634</v>
      </c>
      <c r="D3662" s="25" t="s">
        <v>383</v>
      </c>
      <c r="E3662" s="25" t="s">
        <v>584</v>
      </c>
    </row>
    <row r="3663" spans="2:5" x14ac:dyDescent="0.2">
      <c r="B3663" s="25" t="s">
        <v>5675</v>
      </c>
      <c r="C3663" s="25">
        <v>524667</v>
      </c>
      <c r="D3663" s="25" t="s">
        <v>5676</v>
      </c>
      <c r="E3663" s="25" t="s">
        <v>1312</v>
      </c>
    </row>
    <row r="3664" spans="2:5" x14ac:dyDescent="0.2">
      <c r="B3664" s="25" t="s">
        <v>5677</v>
      </c>
      <c r="C3664" s="25">
        <v>531893</v>
      </c>
      <c r="D3664" s="25" t="s">
        <v>383</v>
      </c>
      <c r="E3664" s="25" t="s">
        <v>804</v>
      </c>
    </row>
    <row r="3665" spans="2:5" x14ac:dyDescent="0.2">
      <c r="B3665" s="25" t="s">
        <v>5678</v>
      </c>
      <c r="C3665" s="25">
        <v>523710</v>
      </c>
      <c r="D3665" s="25" t="s">
        <v>383</v>
      </c>
      <c r="E3665" s="25" t="s">
        <v>584</v>
      </c>
    </row>
    <row r="3666" spans="2:5" x14ac:dyDescent="0.2">
      <c r="B3666" s="25" t="s">
        <v>5679</v>
      </c>
      <c r="C3666" s="25">
        <v>540728</v>
      </c>
      <c r="D3666" s="25" t="s">
        <v>383</v>
      </c>
      <c r="E3666" s="25" t="s">
        <v>372</v>
      </c>
    </row>
    <row r="3667" spans="2:5" x14ac:dyDescent="0.2">
      <c r="B3667" s="25" t="s">
        <v>5680</v>
      </c>
      <c r="C3667" s="25">
        <v>532102</v>
      </c>
      <c r="D3667" s="25" t="s">
        <v>383</v>
      </c>
      <c r="E3667" s="25" t="s">
        <v>1082</v>
      </c>
    </row>
    <row r="3668" spans="2:5" x14ac:dyDescent="0.2">
      <c r="B3668" s="25" t="s">
        <v>5681</v>
      </c>
      <c r="C3668" s="25">
        <v>540719</v>
      </c>
      <c r="D3668" s="25" t="s">
        <v>5682</v>
      </c>
      <c r="E3668" s="25" t="s">
        <v>2795</v>
      </c>
    </row>
    <row r="3669" spans="2:5" x14ac:dyDescent="0.2">
      <c r="B3669" s="25" t="s">
        <v>5683</v>
      </c>
      <c r="C3669" s="25">
        <v>590098</v>
      </c>
      <c r="D3669" s="25" t="s">
        <v>5684</v>
      </c>
      <c r="E3669" s="25" t="s">
        <v>366</v>
      </c>
    </row>
    <row r="3670" spans="2:5" x14ac:dyDescent="0.2">
      <c r="B3670" s="25" t="s">
        <v>5685</v>
      </c>
      <c r="C3670" s="25">
        <v>526081</v>
      </c>
      <c r="D3670" s="25" t="s">
        <v>5686</v>
      </c>
      <c r="E3670" s="25" t="s">
        <v>443</v>
      </c>
    </row>
    <row r="3671" spans="2:5" x14ac:dyDescent="0.2">
      <c r="B3671" s="25" t="s">
        <v>5687</v>
      </c>
      <c r="C3671" s="25">
        <v>531797</v>
      </c>
      <c r="D3671" s="25" t="s">
        <v>383</v>
      </c>
      <c r="E3671" s="25" t="s">
        <v>396</v>
      </c>
    </row>
    <row r="3672" spans="2:5" x14ac:dyDescent="0.2">
      <c r="B3672" s="25" t="s">
        <v>5688</v>
      </c>
      <c r="C3672" s="25">
        <v>511672</v>
      </c>
      <c r="D3672" s="25" t="s">
        <v>383</v>
      </c>
      <c r="E3672" s="25" t="s">
        <v>415</v>
      </c>
    </row>
    <row r="3673" spans="2:5" x14ac:dyDescent="0.2">
      <c r="B3673" s="25" t="s">
        <v>5689</v>
      </c>
      <c r="C3673" s="25">
        <v>516110</v>
      </c>
      <c r="D3673" s="25" t="s">
        <v>5690</v>
      </c>
      <c r="E3673" s="25" t="s">
        <v>572</v>
      </c>
    </row>
    <row r="3674" spans="2:5" x14ac:dyDescent="0.2">
      <c r="B3674" s="25" t="s">
        <v>5691</v>
      </c>
      <c r="C3674" s="25">
        <v>526544</v>
      </c>
      <c r="D3674" s="25" t="s">
        <v>383</v>
      </c>
      <c r="E3674" s="25" t="s">
        <v>389</v>
      </c>
    </row>
    <row r="3675" spans="2:5" x14ac:dyDescent="0.2">
      <c r="B3675" s="25" t="s">
        <v>5692</v>
      </c>
      <c r="C3675" s="25">
        <v>507894</v>
      </c>
      <c r="D3675" s="25" t="s">
        <v>383</v>
      </c>
      <c r="E3675" s="25" t="s">
        <v>660</v>
      </c>
    </row>
    <row r="3676" spans="2:5" x14ac:dyDescent="0.2">
      <c r="B3676" s="25" t="s">
        <v>5693</v>
      </c>
      <c r="C3676" s="25">
        <v>507894</v>
      </c>
      <c r="D3676" s="25" t="s">
        <v>383</v>
      </c>
      <c r="E3676" s="25" t="s">
        <v>660</v>
      </c>
    </row>
    <row r="3677" spans="2:5" x14ac:dyDescent="0.2">
      <c r="B3677" s="25" t="s">
        <v>5694</v>
      </c>
      <c r="C3677" s="25">
        <v>505790</v>
      </c>
      <c r="D3677" s="25" t="s">
        <v>5695</v>
      </c>
      <c r="E3677" s="25" t="s">
        <v>391</v>
      </c>
    </row>
    <row r="3678" spans="2:5" x14ac:dyDescent="0.2">
      <c r="B3678" s="25" t="s">
        <v>5696</v>
      </c>
      <c r="C3678" s="25">
        <v>505790</v>
      </c>
      <c r="D3678" s="25" t="s">
        <v>5695</v>
      </c>
      <c r="E3678" s="25" t="s">
        <v>391</v>
      </c>
    </row>
    <row r="3679" spans="2:5" x14ac:dyDescent="0.2">
      <c r="B3679" s="25" t="s">
        <v>5697</v>
      </c>
      <c r="C3679" s="25">
        <v>534139</v>
      </c>
      <c r="D3679" s="25" t="s">
        <v>5698</v>
      </c>
      <c r="E3679" s="25" t="s">
        <v>426</v>
      </c>
    </row>
    <row r="3680" spans="2:5" x14ac:dyDescent="0.2">
      <c r="B3680" s="25" t="s">
        <v>5699</v>
      </c>
      <c r="C3680" s="25">
        <v>538857</v>
      </c>
      <c r="D3680" s="25" t="s">
        <v>383</v>
      </c>
      <c r="E3680" s="25" t="s">
        <v>400</v>
      </c>
    </row>
    <row r="3681" spans="2:5" x14ac:dyDescent="0.2">
      <c r="B3681" s="25" t="s">
        <v>5700</v>
      </c>
      <c r="C3681" s="25">
        <v>505141</v>
      </c>
      <c r="D3681" s="25" t="s">
        <v>383</v>
      </c>
      <c r="E3681" s="25" t="s">
        <v>1041</v>
      </c>
    </row>
    <row r="3682" spans="2:5" x14ac:dyDescent="0.2">
      <c r="B3682" s="25" t="s">
        <v>5701</v>
      </c>
      <c r="C3682" s="25">
        <v>505141</v>
      </c>
      <c r="D3682" s="25" t="s">
        <v>383</v>
      </c>
      <c r="E3682" s="25" t="s">
        <v>1041</v>
      </c>
    </row>
    <row r="3683" spans="2:5" x14ac:dyDescent="0.2">
      <c r="B3683" s="25" t="s">
        <v>5702</v>
      </c>
      <c r="C3683" s="25">
        <v>530361</v>
      </c>
      <c r="D3683" s="25" t="s">
        <v>383</v>
      </c>
      <c r="E3683" s="25" t="s">
        <v>443</v>
      </c>
    </row>
    <row r="3684" spans="2:5" x14ac:dyDescent="0.2">
      <c r="B3684" s="25" t="s">
        <v>5703</v>
      </c>
      <c r="C3684" s="25">
        <v>533268</v>
      </c>
      <c r="D3684" s="25" t="s">
        <v>383</v>
      </c>
      <c r="E3684" s="25" t="s">
        <v>1122</v>
      </c>
    </row>
    <row r="3685" spans="2:5" x14ac:dyDescent="0.2">
      <c r="B3685" s="25" t="s">
        <v>5704</v>
      </c>
      <c r="C3685" s="25">
        <v>526807</v>
      </c>
      <c r="D3685" s="25" t="s">
        <v>5705</v>
      </c>
      <c r="E3685" s="25" t="s">
        <v>1631</v>
      </c>
    </row>
    <row r="3686" spans="2:5" x14ac:dyDescent="0.2">
      <c r="B3686" s="25" t="s">
        <v>5706</v>
      </c>
      <c r="C3686" s="25">
        <v>521182</v>
      </c>
      <c r="D3686" s="25" t="s">
        <v>383</v>
      </c>
      <c r="E3686" s="25" t="s">
        <v>405</v>
      </c>
    </row>
    <row r="3687" spans="2:5" x14ac:dyDescent="0.2">
      <c r="B3687" s="25" t="s">
        <v>5707</v>
      </c>
      <c r="C3687" s="25">
        <v>514264</v>
      </c>
      <c r="D3687" s="25" t="s">
        <v>383</v>
      </c>
      <c r="E3687" s="25" t="s">
        <v>398</v>
      </c>
    </row>
    <row r="3688" spans="2:5" x14ac:dyDescent="0.2">
      <c r="B3688" s="25" t="s">
        <v>5708</v>
      </c>
      <c r="C3688" s="25" t="s">
        <v>383</v>
      </c>
      <c r="D3688" s="25" t="s">
        <v>5709</v>
      </c>
      <c r="E3688" s="25" t="s">
        <v>394</v>
      </c>
    </row>
    <row r="3689" spans="2:5" x14ac:dyDescent="0.2">
      <c r="B3689" s="25" t="s">
        <v>5710</v>
      </c>
      <c r="C3689" s="25">
        <v>540673</v>
      </c>
      <c r="D3689" s="25" t="s">
        <v>5711</v>
      </c>
      <c r="E3689" s="25" t="s">
        <v>3163</v>
      </c>
    </row>
    <row r="3690" spans="2:5" x14ac:dyDescent="0.2">
      <c r="B3690" s="25" t="s">
        <v>5712</v>
      </c>
      <c r="C3690" s="25">
        <v>540673</v>
      </c>
      <c r="D3690" s="25" t="s">
        <v>5711</v>
      </c>
      <c r="E3690" s="25" t="s">
        <v>3163</v>
      </c>
    </row>
    <row r="3691" spans="2:5" x14ac:dyDescent="0.2">
      <c r="B3691" s="25" t="s">
        <v>5713</v>
      </c>
      <c r="C3691" s="25">
        <v>532886</v>
      </c>
      <c r="D3691" s="25" t="s">
        <v>5714</v>
      </c>
      <c r="E3691" s="25" t="s">
        <v>398</v>
      </c>
    </row>
    <row r="3692" spans="2:5" x14ac:dyDescent="0.2">
      <c r="B3692" s="25" t="s">
        <v>5715</v>
      </c>
      <c r="C3692" s="25">
        <v>530075</v>
      </c>
      <c r="D3692" s="25" t="s">
        <v>5716</v>
      </c>
      <c r="E3692" s="25" t="s">
        <v>446</v>
      </c>
    </row>
    <row r="3693" spans="2:5" x14ac:dyDescent="0.2">
      <c r="B3693" s="25" t="s">
        <v>5717</v>
      </c>
      <c r="C3693" s="25">
        <v>538875</v>
      </c>
      <c r="D3693" s="25" t="s">
        <v>383</v>
      </c>
      <c r="E3693" s="25" t="s">
        <v>804</v>
      </c>
    </row>
    <row r="3694" spans="2:5" x14ac:dyDescent="0.2">
      <c r="B3694" s="25" t="s">
        <v>5718</v>
      </c>
      <c r="C3694" s="25">
        <v>532021</v>
      </c>
      <c r="D3694" s="25" t="s">
        <v>383</v>
      </c>
      <c r="E3694" s="25" t="s">
        <v>421</v>
      </c>
    </row>
    <row r="3695" spans="2:5" x14ac:dyDescent="0.2">
      <c r="B3695" s="25" t="s">
        <v>5719</v>
      </c>
      <c r="C3695" s="25">
        <v>531980</v>
      </c>
      <c r="D3695" s="25" t="s">
        <v>383</v>
      </c>
      <c r="E3695" s="25" t="s">
        <v>369</v>
      </c>
    </row>
    <row r="3696" spans="2:5" x14ac:dyDescent="0.2">
      <c r="B3696" s="25" t="s">
        <v>5720</v>
      </c>
      <c r="C3696" s="25">
        <v>512529</v>
      </c>
      <c r="D3696" s="25" t="s">
        <v>5721</v>
      </c>
      <c r="E3696" s="25" t="s">
        <v>421</v>
      </c>
    </row>
    <row r="3697" spans="2:5" x14ac:dyDescent="0.2">
      <c r="B3697" s="25" t="s">
        <v>5722</v>
      </c>
      <c r="C3697" s="25" t="s">
        <v>383</v>
      </c>
      <c r="D3697" s="25" t="s">
        <v>5723</v>
      </c>
      <c r="E3697" s="25" t="s">
        <v>394</v>
      </c>
    </row>
    <row r="3698" spans="2:5" x14ac:dyDescent="0.2">
      <c r="B3698" s="25" t="s">
        <v>5724</v>
      </c>
      <c r="C3698" s="25">
        <v>502450</v>
      </c>
      <c r="D3698" s="25" t="s">
        <v>5725</v>
      </c>
      <c r="E3698" s="25" t="s">
        <v>377</v>
      </c>
    </row>
    <row r="3699" spans="2:5" x14ac:dyDescent="0.2">
      <c r="B3699" s="25" t="s">
        <v>5726</v>
      </c>
      <c r="C3699" s="25">
        <v>505075</v>
      </c>
      <c r="D3699" s="25" t="s">
        <v>5727</v>
      </c>
      <c r="E3699" s="25" t="s">
        <v>738</v>
      </c>
    </row>
    <row r="3700" spans="2:5" x14ac:dyDescent="0.2">
      <c r="B3700" s="25" t="s">
        <v>5728</v>
      </c>
      <c r="C3700" s="25">
        <v>511760</v>
      </c>
      <c r="D3700" s="25" t="s">
        <v>383</v>
      </c>
      <c r="E3700" s="25" t="s">
        <v>400</v>
      </c>
    </row>
    <row r="3701" spans="2:5" x14ac:dyDescent="0.2">
      <c r="B3701" s="25" t="s">
        <v>5729</v>
      </c>
      <c r="C3701" s="25">
        <v>524324</v>
      </c>
      <c r="D3701" s="25" t="s">
        <v>383</v>
      </c>
      <c r="E3701" s="25" t="s">
        <v>543</v>
      </c>
    </row>
    <row r="3702" spans="2:5" x14ac:dyDescent="0.2">
      <c r="B3702" s="25" t="s">
        <v>5730</v>
      </c>
      <c r="C3702" s="25">
        <v>532993</v>
      </c>
      <c r="D3702" s="25" t="s">
        <v>5731</v>
      </c>
      <c r="E3702" s="25" t="s">
        <v>911</v>
      </c>
    </row>
    <row r="3703" spans="2:5" x14ac:dyDescent="0.2">
      <c r="B3703" s="25" t="s">
        <v>5732</v>
      </c>
      <c r="C3703" s="25">
        <v>530867</v>
      </c>
      <c r="D3703" s="25" t="s">
        <v>383</v>
      </c>
      <c r="E3703" s="25" t="s">
        <v>366</v>
      </c>
    </row>
    <row r="3704" spans="2:5" x14ac:dyDescent="0.2">
      <c r="B3704" s="25" t="s">
        <v>5733</v>
      </c>
      <c r="C3704" s="25">
        <v>524546</v>
      </c>
      <c r="D3704" s="25" t="s">
        <v>383</v>
      </c>
      <c r="E3704" s="25" t="s">
        <v>421</v>
      </c>
    </row>
    <row r="3705" spans="2:5" x14ac:dyDescent="0.2">
      <c r="B3705" s="25" t="s">
        <v>5734</v>
      </c>
      <c r="C3705" s="25">
        <v>513436</v>
      </c>
      <c r="D3705" s="25" t="s">
        <v>5735</v>
      </c>
      <c r="E3705" s="25" t="s">
        <v>415</v>
      </c>
    </row>
    <row r="3706" spans="2:5" x14ac:dyDescent="0.2">
      <c r="B3706" s="25" t="s">
        <v>5736</v>
      </c>
      <c r="C3706" s="25">
        <v>509870</v>
      </c>
      <c r="D3706" s="25" t="s">
        <v>383</v>
      </c>
      <c r="E3706" s="25" t="s">
        <v>469</v>
      </c>
    </row>
    <row r="3707" spans="2:5" x14ac:dyDescent="0.2">
      <c r="B3707" s="25" t="s">
        <v>5737</v>
      </c>
      <c r="C3707" s="25">
        <v>519031</v>
      </c>
      <c r="D3707" s="25" t="s">
        <v>383</v>
      </c>
      <c r="E3707" s="25" t="s">
        <v>443</v>
      </c>
    </row>
    <row r="3708" spans="2:5" x14ac:dyDescent="0.2">
      <c r="B3708" s="25" t="s">
        <v>5738</v>
      </c>
      <c r="C3708" s="25">
        <v>526508</v>
      </c>
      <c r="D3708" s="25" t="s">
        <v>383</v>
      </c>
      <c r="E3708" s="25" t="s">
        <v>1631</v>
      </c>
    </row>
    <row r="3709" spans="2:5" x14ac:dyDescent="0.2">
      <c r="B3709" s="25" t="s">
        <v>5739</v>
      </c>
      <c r="C3709" s="25">
        <v>539520</v>
      </c>
      <c r="D3709" s="25" t="s">
        <v>383</v>
      </c>
      <c r="E3709" s="25" t="s">
        <v>405</v>
      </c>
    </row>
    <row r="3710" spans="2:5" x14ac:dyDescent="0.2">
      <c r="B3710" s="25" t="s">
        <v>5740</v>
      </c>
      <c r="C3710" s="25">
        <v>501423</v>
      </c>
      <c r="D3710" s="25" t="s">
        <v>383</v>
      </c>
      <c r="E3710" s="25" t="s">
        <v>503</v>
      </c>
    </row>
    <row r="3711" spans="2:5" x14ac:dyDescent="0.2">
      <c r="B3711" s="25" t="s">
        <v>5741</v>
      </c>
      <c r="C3711" s="25" t="s">
        <v>383</v>
      </c>
      <c r="D3711" s="25" t="s">
        <v>5742</v>
      </c>
      <c r="E3711" s="25" t="s">
        <v>394</v>
      </c>
    </row>
    <row r="3712" spans="2:5" x14ac:dyDescent="0.2">
      <c r="B3712" s="25" t="s">
        <v>5743</v>
      </c>
      <c r="C3712" s="25">
        <v>531431</v>
      </c>
      <c r="D3712" s="25" t="s">
        <v>5744</v>
      </c>
      <c r="E3712" s="25" t="s">
        <v>391</v>
      </c>
    </row>
    <row r="3713" spans="2:5" x14ac:dyDescent="0.2">
      <c r="B3713" s="25" t="s">
        <v>5745</v>
      </c>
      <c r="C3713" s="25">
        <v>531431</v>
      </c>
      <c r="D3713" s="25" t="s">
        <v>5744</v>
      </c>
      <c r="E3713" s="25" t="s">
        <v>391</v>
      </c>
    </row>
    <row r="3714" spans="2:5" x14ac:dyDescent="0.2">
      <c r="B3714" s="25" t="s">
        <v>5746</v>
      </c>
      <c r="C3714" s="25">
        <v>540797</v>
      </c>
      <c r="D3714" s="25" t="s">
        <v>5747</v>
      </c>
      <c r="E3714" s="25" t="s">
        <v>853</v>
      </c>
    </row>
    <row r="3715" spans="2:5" x14ac:dyDescent="0.2">
      <c r="B3715" s="25" t="s">
        <v>5748</v>
      </c>
      <c r="C3715" s="25">
        <v>511754</v>
      </c>
      <c r="D3715" s="25" t="s">
        <v>383</v>
      </c>
      <c r="E3715" s="25" t="s">
        <v>400</v>
      </c>
    </row>
    <row r="3716" spans="2:5" x14ac:dyDescent="0.2">
      <c r="B3716" s="25" t="s">
        <v>5749</v>
      </c>
      <c r="C3716" s="25">
        <v>539895</v>
      </c>
      <c r="D3716" s="25" t="s">
        <v>383</v>
      </c>
      <c r="E3716" s="25" t="s">
        <v>366</v>
      </c>
    </row>
    <row r="3717" spans="2:5" x14ac:dyDescent="0.2">
      <c r="B3717" s="25" t="s">
        <v>5750</v>
      </c>
      <c r="C3717" s="25">
        <v>509874</v>
      </c>
      <c r="D3717" s="25" t="s">
        <v>5751</v>
      </c>
      <c r="E3717" s="25" t="s">
        <v>660</v>
      </c>
    </row>
    <row r="3718" spans="2:5" x14ac:dyDescent="0.2">
      <c r="B3718" s="25" t="s">
        <v>5752</v>
      </c>
      <c r="C3718" s="25">
        <v>512499</v>
      </c>
      <c r="D3718" s="25" t="s">
        <v>383</v>
      </c>
      <c r="E3718" s="25" t="s">
        <v>366</v>
      </c>
    </row>
    <row r="3719" spans="2:5" x14ac:dyDescent="0.2">
      <c r="B3719" s="25" t="s">
        <v>5753</v>
      </c>
      <c r="C3719" s="25">
        <v>532455</v>
      </c>
      <c r="D3719" s="25" t="s">
        <v>383</v>
      </c>
      <c r="E3719" s="25" t="s">
        <v>457</v>
      </c>
    </row>
    <row r="3720" spans="2:5" x14ac:dyDescent="0.2">
      <c r="B3720" s="25" t="s">
        <v>5754</v>
      </c>
      <c r="C3720" s="25">
        <v>540259</v>
      </c>
      <c r="D3720" s="25" t="s">
        <v>383</v>
      </c>
      <c r="E3720" s="25" t="s">
        <v>3163</v>
      </c>
    </row>
    <row r="3721" spans="2:5" x14ac:dyDescent="0.2">
      <c r="B3721" s="25" t="s">
        <v>5755</v>
      </c>
      <c r="C3721" s="25">
        <v>542232</v>
      </c>
      <c r="D3721" s="25" t="s">
        <v>5756</v>
      </c>
      <c r="E3721" s="25" t="s">
        <v>749</v>
      </c>
    </row>
    <row r="3722" spans="2:5" x14ac:dyDescent="0.2">
      <c r="B3722" s="25" t="s">
        <v>5757</v>
      </c>
      <c r="C3722" s="25">
        <v>540425</v>
      </c>
      <c r="D3722" s="25" t="s">
        <v>5758</v>
      </c>
      <c r="E3722" s="25" t="s">
        <v>706</v>
      </c>
    </row>
    <row r="3723" spans="2:5" x14ac:dyDescent="0.2">
      <c r="B3723" s="25" t="s">
        <v>5759</v>
      </c>
      <c r="C3723" s="25">
        <v>512297</v>
      </c>
      <c r="D3723" s="25" t="s">
        <v>383</v>
      </c>
      <c r="E3723" s="25" t="s">
        <v>391</v>
      </c>
    </row>
    <row r="3724" spans="2:5" x14ac:dyDescent="0.2">
      <c r="B3724" s="25" t="s">
        <v>5760</v>
      </c>
      <c r="C3724" s="25">
        <v>531925</v>
      </c>
      <c r="D3724" s="25" t="s">
        <v>383</v>
      </c>
      <c r="E3724" s="25" t="s">
        <v>443</v>
      </c>
    </row>
    <row r="3725" spans="2:5" x14ac:dyDescent="0.2">
      <c r="B3725" s="25" t="s">
        <v>5761</v>
      </c>
      <c r="C3725" s="25">
        <v>522034</v>
      </c>
      <c r="D3725" s="25" t="s">
        <v>5762</v>
      </c>
      <c r="E3725" s="25" t="s">
        <v>738</v>
      </c>
    </row>
    <row r="3726" spans="2:5" x14ac:dyDescent="0.2">
      <c r="B3726" s="25" t="s">
        <v>5763</v>
      </c>
      <c r="C3726" s="25">
        <v>539921</v>
      </c>
      <c r="D3726" s="25" t="s">
        <v>383</v>
      </c>
      <c r="E3726" s="25" t="s">
        <v>488</v>
      </c>
    </row>
    <row r="3727" spans="2:5" x14ac:dyDescent="0.2">
      <c r="B3727" s="25" t="s">
        <v>5764</v>
      </c>
      <c r="C3727" s="25" t="s">
        <v>383</v>
      </c>
      <c r="D3727" s="25" t="s">
        <v>5765</v>
      </c>
      <c r="E3727" s="25" t="s">
        <v>394</v>
      </c>
    </row>
    <row r="3728" spans="2:5" x14ac:dyDescent="0.2">
      <c r="B3728" s="25" t="s">
        <v>5766</v>
      </c>
      <c r="C3728" s="25" t="s">
        <v>383</v>
      </c>
      <c r="D3728" s="25" t="s">
        <v>5765</v>
      </c>
      <c r="E3728" s="25" t="s">
        <v>394</v>
      </c>
    </row>
    <row r="3729" spans="2:5" x14ac:dyDescent="0.2">
      <c r="B3729" s="25" t="s">
        <v>5767</v>
      </c>
      <c r="C3729" s="25">
        <v>514402</v>
      </c>
      <c r="D3729" s="25" t="s">
        <v>383</v>
      </c>
      <c r="E3729" s="25" t="s">
        <v>398</v>
      </c>
    </row>
    <row r="3730" spans="2:5" x14ac:dyDescent="0.2">
      <c r="B3730" s="25" t="s">
        <v>5768</v>
      </c>
      <c r="C3730" s="25">
        <v>539584</v>
      </c>
      <c r="D3730" s="25" t="s">
        <v>383</v>
      </c>
      <c r="E3730" s="25" t="s">
        <v>405</v>
      </c>
    </row>
    <row r="3731" spans="2:5" x14ac:dyDescent="0.2">
      <c r="B3731" s="25" t="s">
        <v>5769</v>
      </c>
      <c r="C3731" s="25">
        <v>538666</v>
      </c>
      <c r="D3731" s="25" t="s">
        <v>5770</v>
      </c>
      <c r="E3731" s="25" t="s">
        <v>527</v>
      </c>
    </row>
    <row r="3732" spans="2:5" x14ac:dyDescent="0.2">
      <c r="B3732" s="25" t="s">
        <v>5771</v>
      </c>
      <c r="C3732" s="25">
        <v>513548</v>
      </c>
      <c r="D3732" s="25" t="s">
        <v>383</v>
      </c>
      <c r="E3732" s="25" t="s">
        <v>415</v>
      </c>
    </row>
    <row r="3733" spans="2:5" x14ac:dyDescent="0.2">
      <c r="B3733" s="25" t="s">
        <v>5772</v>
      </c>
      <c r="C3733" s="25">
        <v>535602</v>
      </c>
      <c r="D3733" s="25" t="s">
        <v>5773</v>
      </c>
      <c r="E3733" s="25" t="s">
        <v>738</v>
      </c>
    </row>
    <row r="3734" spans="2:5" x14ac:dyDescent="0.2">
      <c r="B3734" s="25" t="s">
        <v>5774</v>
      </c>
      <c r="C3734" s="25">
        <v>512393</v>
      </c>
      <c r="D3734" s="25" t="s">
        <v>383</v>
      </c>
      <c r="E3734" s="25" t="s">
        <v>366</v>
      </c>
    </row>
    <row r="3735" spans="2:5" x14ac:dyDescent="0.2">
      <c r="B3735" s="25" t="s">
        <v>5775</v>
      </c>
      <c r="C3735" s="25">
        <v>540725</v>
      </c>
      <c r="D3735" s="25" t="s">
        <v>383</v>
      </c>
      <c r="E3735" s="25" t="s">
        <v>366</v>
      </c>
    </row>
    <row r="3736" spans="2:5" x14ac:dyDescent="0.2">
      <c r="B3736" s="25" t="s">
        <v>5776</v>
      </c>
      <c r="C3736" s="25">
        <v>540786</v>
      </c>
      <c r="D3736" s="25" t="s">
        <v>383</v>
      </c>
      <c r="E3736" s="25" t="s">
        <v>681</v>
      </c>
    </row>
    <row r="3737" spans="2:5" x14ac:dyDescent="0.2">
      <c r="B3737" s="25" t="s">
        <v>5777</v>
      </c>
      <c r="C3737" s="25">
        <v>532908</v>
      </c>
      <c r="D3737" s="25" t="s">
        <v>5778</v>
      </c>
      <c r="E3737" s="25" t="s">
        <v>421</v>
      </c>
    </row>
    <row r="3738" spans="2:5" x14ac:dyDescent="0.2">
      <c r="B3738" s="25" t="s">
        <v>5779</v>
      </c>
      <c r="C3738" s="25">
        <v>523449</v>
      </c>
      <c r="D3738" s="25" t="s">
        <v>383</v>
      </c>
      <c r="E3738" s="25" t="s">
        <v>752</v>
      </c>
    </row>
    <row r="3739" spans="2:5" x14ac:dyDescent="0.2">
      <c r="B3739" s="25" t="s">
        <v>5780</v>
      </c>
      <c r="C3739" s="25">
        <v>523449</v>
      </c>
      <c r="D3739" s="25" t="s">
        <v>383</v>
      </c>
      <c r="E3739" s="25" t="s">
        <v>752</v>
      </c>
    </row>
    <row r="3740" spans="2:5" x14ac:dyDescent="0.2">
      <c r="B3740" s="25" t="s">
        <v>5781</v>
      </c>
      <c r="C3740" s="25">
        <v>538212</v>
      </c>
      <c r="D3740" s="25" t="s">
        <v>383</v>
      </c>
      <c r="E3740" s="25" t="s">
        <v>400</v>
      </c>
    </row>
    <row r="3741" spans="2:5" x14ac:dyDescent="0.2">
      <c r="B3741" s="25" t="s">
        <v>5782</v>
      </c>
      <c r="C3741" s="25">
        <v>540221</v>
      </c>
      <c r="D3741" s="25" t="s">
        <v>383</v>
      </c>
      <c r="E3741" s="25" t="s">
        <v>405</v>
      </c>
    </row>
    <row r="3742" spans="2:5" x14ac:dyDescent="0.2">
      <c r="B3742" s="25" t="s">
        <v>5783</v>
      </c>
      <c r="C3742" s="25">
        <v>540147</v>
      </c>
      <c r="D3742" s="25" t="s">
        <v>383</v>
      </c>
      <c r="E3742" s="25" t="s">
        <v>781</v>
      </c>
    </row>
    <row r="3743" spans="2:5" x14ac:dyDescent="0.2">
      <c r="B3743" s="25" t="s">
        <v>5784</v>
      </c>
      <c r="C3743" s="25">
        <v>540203</v>
      </c>
      <c r="D3743" s="25" t="s">
        <v>5785</v>
      </c>
      <c r="E3743" s="25" t="s">
        <v>660</v>
      </c>
    </row>
    <row r="3744" spans="2:5" x14ac:dyDescent="0.2">
      <c r="B3744" s="25" t="s">
        <v>5786</v>
      </c>
      <c r="C3744" s="25">
        <v>540757</v>
      </c>
      <c r="D3744" s="25" t="s">
        <v>383</v>
      </c>
      <c r="E3744" s="25" t="s">
        <v>443</v>
      </c>
    </row>
    <row r="3745" spans="2:5" x14ac:dyDescent="0.2">
      <c r="B3745" s="25" t="s">
        <v>5787</v>
      </c>
      <c r="C3745" s="25">
        <v>530525</v>
      </c>
      <c r="D3745" s="25" t="s">
        <v>383</v>
      </c>
      <c r="E3745" s="25" t="s">
        <v>497</v>
      </c>
    </row>
    <row r="3746" spans="2:5" x14ac:dyDescent="0.2">
      <c r="B3746" s="25" t="s">
        <v>5788</v>
      </c>
      <c r="C3746" s="25">
        <v>533301</v>
      </c>
      <c r="D3746" s="25" t="s">
        <v>5789</v>
      </c>
      <c r="E3746" s="25" t="s">
        <v>398</v>
      </c>
    </row>
    <row r="3747" spans="2:5" x14ac:dyDescent="0.2">
      <c r="B3747" s="25" t="s">
        <v>5790</v>
      </c>
      <c r="C3747" s="25">
        <v>526839</v>
      </c>
      <c r="D3747" s="25" t="s">
        <v>383</v>
      </c>
      <c r="E3747" s="25" t="s">
        <v>781</v>
      </c>
    </row>
    <row r="3748" spans="2:5" x14ac:dyDescent="0.2">
      <c r="B3748" s="25" t="s">
        <v>5791</v>
      </c>
      <c r="C3748" s="25">
        <v>538685</v>
      </c>
      <c r="D3748" s="25" t="s">
        <v>5792</v>
      </c>
      <c r="E3748" s="25" t="s">
        <v>386</v>
      </c>
    </row>
    <row r="3749" spans="2:5" x14ac:dyDescent="0.2">
      <c r="B3749" s="25" t="s">
        <v>5793</v>
      </c>
      <c r="C3749" s="25">
        <v>512367</v>
      </c>
      <c r="D3749" s="25" t="s">
        <v>383</v>
      </c>
      <c r="E3749" s="25" t="s">
        <v>366</v>
      </c>
    </row>
    <row r="3750" spans="2:5" x14ac:dyDescent="0.2">
      <c r="B3750" s="25" t="s">
        <v>5794</v>
      </c>
      <c r="C3750" s="25">
        <v>526117</v>
      </c>
      <c r="D3750" s="25" t="s">
        <v>383</v>
      </c>
      <c r="E3750" s="25" t="s">
        <v>929</v>
      </c>
    </row>
    <row r="3751" spans="2:5" x14ac:dyDescent="0.2">
      <c r="B3751" s="25" t="s">
        <v>5795</v>
      </c>
      <c r="C3751" s="25">
        <v>539111</v>
      </c>
      <c r="D3751" s="25" t="s">
        <v>383</v>
      </c>
      <c r="E3751" s="25" t="s">
        <v>398</v>
      </c>
    </row>
    <row r="3752" spans="2:5" x14ac:dyDescent="0.2">
      <c r="B3752" s="25" t="s">
        <v>5796</v>
      </c>
      <c r="C3752" s="25">
        <v>526137</v>
      </c>
      <c r="D3752" s="25" t="s">
        <v>383</v>
      </c>
      <c r="E3752" s="25" t="s">
        <v>578</v>
      </c>
    </row>
    <row r="3753" spans="2:5" x14ac:dyDescent="0.2">
      <c r="B3753" s="25" t="s">
        <v>5797</v>
      </c>
      <c r="C3753" s="25">
        <v>507952</v>
      </c>
      <c r="D3753" s="25" t="s">
        <v>383</v>
      </c>
      <c r="E3753" s="25" t="s">
        <v>400</v>
      </c>
    </row>
    <row r="3754" spans="2:5" x14ac:dyDescent="0.2">
      <c r="B3754" s="25" t="s">
        <v>5798</v>
      </c>
      <c r="C3754" s="25">
        <v>531201</v>
      </c>
      <c r="D3754" s="25" t="s">
        <v>383</v>
      </c>
      <c r="E3754" s="25" t="s">
        <v>681</v>
      </c>
    </row>
    <row r="3755" spans="2:5" x14ac:dyDescent="0.2">
      <c r="B3755" s="25" t="s">
        <v>5799</v>
      </c>
      <c r="C3755" s="25">
        <v>513709</v>
      </c>
      <c r="D3755" s="25" t="s">
        <v>383</v>
      </c>
      <c r="E3755" s="25" t="s">
        <v>391</v>
      </c>
    </row>
    <row r="3756" spans="2:5" x14ac:dyDescent="0.2">
      <c r="B3756" s="25" t="s">
        <v>5800</v>
      </c>
      <c r="C3756" s="25">
        <v>530549</v>
      </c>
      <c r="D3756" s="25" t="s">
        <v>5801</v>
      </c>
      <c r="E3756" s="25" t="s">
        <v>421</v>
      </c>
    </row>
    <row r="3757" spans="2:5" x14ac:dyDescent="0.2">
      <c r="B3757" s="25" t="s">
        <v>5802</v>
      </c>
      <c r="C3757" s="25">
        <v>533389</v>
      </c>
      <c r="D3757" s="25" t="s">
        <v>5803</v>
      </c>
      <c r="E3757" s="25" t="s">
        <v>681</v>
      </c>
    </row>
    <row r="3758" spans="2:5" x14ac:dyDescent="0.2">
      <c r="B3758" s="25" t="s">
        <v>5804</v>
      </c>
      <c r="C3758" s="25">
        <v>523598</v>
      </c>
      <c r="D3758" s="25" t="s">
        <v>5805</v>
      </c>
      <c r="E3758" s="25" t="s">
        <v>1631</v>
      </c>
    </row>
    <row r="3759" spans="2:5" x14ac:dyDescent="0.2">
      <c r="B3759" s="25" t="s">
        <v>5806</v>
      </c>
      <c r="C3759" s="25">
        <v>523598</v>
      </c>
      <c r="D3759" s="25" t="s">
        <v>5805</v>
      </c>
      <c r="E3759" s="25" t="s">
        <v>1631</v>
      </c>
    </row>
    <row r="3760" spans="2:5" x14ac:dyDescent="0.2">
      <c r="B3760" s="25" t="s">
        <v>5807</v>
      </c>
      <c r="C3760" s="25">
        <v>512289</v>
      </c>
      <c r="D3760" s="25" t="s">
        <v>5808</v>
      </c>
      <c r="E3760" s="25" t="s">
        <v>2630</v>
      </c>
    </row>
    <row r="3761" spans="2:5" x14ac:dyDescent="0.2">
      <c r="B3761" s="25" t="s">
        <v>5809</v>
      </c>
      <c r="C3761" s="25">
        <v>540693</v>
      </c>
      <c r="D3761" s="25" t="s">
        <v>383</v>
      </c>
      <c r="E3761" s="25" t="s">
        <v>503</v>
      </c>
    </row>
    <row r="3762" spans="2:5" x14ac:dyDescent="0.2">
      <c r="B3762" s="25" t="s">
        <v>5810</v>
      </c>
      <c r="C3762" s="25">
        <v>532323</v>
      </c>
      <c r="D3762" s="25" t="s">
        <v>383</v>
      </c>
      <c r="E3762" s="25" t="s">
        <v>396</v>
      </c>
    </row>
    <row r="3763" spans="2:5" x14ac:dyDescent="0.2">
      <c r="B3763" s="25" t="s">
        <v>5811</v>
      </c>
      <c r="C3763" s="25">
        <v>530433</v>
      </c>
      <c r="D3763" s="25" t="s">
        <v>383</v>
      </c>
      <c r="E3763" s="25" t="s">
        <v>891</v>
      </c>
    </row>
    <row r="3764" spans="2:5" x14ac:dyDescent="0.2">
      <c r="B3764" s="25" t="s">
        <v>5812</v>
      </c>
      <c r="C3764" s="25">
        <v>540072</v>
      </c>
      <c r="D3764" s="25" t="s">
        <v>383</v>
      </c>
      <c r="E3764" s="25" t="s">
        <v>911</v>
      </c>
    </row>
    <row r="3765" spans="2:5" x14ac:dyDescent="0.2">
      <c r="B3765" s="25" t="s">
        <v>5813</v>
      </c>
      <c r="C3765" s="25">
        <v>524602</v>
      </c>
      <c r="D3765" s="25" t="s">
        <v>5814</v>
      </c>
      <c r="E3765" s="25" t="s">
        <v>572</v>
      </c>
    </row>
    <row r="3766" spans="2:5" x14ac:dyDescent="0.2">
      <c r="B3766" s="25" t="s">
        <v>5815</v>
      </c>
      <c r="C3766" s="25">
        <v>540961</v>
      </c>
      <c r="D3766" s="25" t="s">
        <v>5816</v>
      </c>
      <c r="E3766" s="25" t="s">
        <v>398</v>
      </c>
    </row>
    <row r="3767" spans="2:5" x14ac:dyDescent="0.2">
      <c r="B3767" s="25" t="s">
        <v>5817</v>
      </c>
      <c r="C3767" s="25">
        <v>521003</v>
      </c>
      <c r="D3767" s="25" t="s">
        <v>383</v>
      </c>
      <c r="E3767" s="25" t="s">
        <v>405</v>
      </c>
    </row>
    <row r="3768" spans="2:5" x14ac:dyDescent="0.2">
      <c r="B3768" s="25" t="s">
        <v>5818</v>
      </c>
      <c r="C3768" s="25">
        <v>511108</v>
      </c>
      <c r="D3768" s="25" t="s">
        <v>5819</v>
      </c>
      <c r="E3768" s="25" t="s">
        <v>398</v>
      </c>
    </row>
    <row r="3769" spans="2:5" x14ac:dyDescent="0.2">
      <c r="B3769" s="25" t="s">
        <v>5820</v>
      </c>
      <c r="C3769" s="25">
        <v>522237</v>
      </c>
      <c r="D3769" s="25" t="s">
        <v>383</v>
      </c>
      <c r="E3769" s="25" t="s">
        <v>391</v>
      </c>
    </row>
    <row r="3770" spans="2:5" x14ac:dyDescent="0.2">
      <c r="B3770" s="25" t="s">
        <v>5821</v>
      </c>
      <c r="C3770" s="25">
        <v>513097</v>
      </c>
      <c r="D3770" s="25" t="s">
        <v>383</v>
      </c>
      <c r="E3770" s="25" t="s">
        <v>925</v>
      </c>
    </row>
    <row r="3771" spans="2:5" x14ac:dyDescent="0.2">
      <c r="B3771" s="25" t="s">
        <v>5822</v>
      </c>
      <c r="C3771" s="25">
        <v>539148</v>
      </c>
      <c r="D3771" s="25" t="s">
        <v>383</v>
      </c>
      <c r="E3771" s="25" t="s">
        <v>527</v>
      </c>
    </row>
    <row r="3772" spans="2:5" x14ac:dyDescent="0.2">
      <c r="B3772" s="25" t="s">
        <v>5823</v>
      </c>
      <c r="C3772" s="25">
        <v>532776</v>
      </c>
      <c r="D3772" s="25" t="s">
        <v>5824</v>
      </c>
      <c r="E3772" s="25" t="s">
        <v>738</v>
      </c>
    </row>
    <row r="3773" spans="2:5" x14ac:dyDescent="0.2">
      <c r="B3773" s="25" t="s">
        <v>5825</v>
      </c>
      <c r="C3773" s="25">
        <v>539593</v>
      </c>
      <c r="D3773" s="25" t="s">
        <v>383</v>
      </c>
      <c r="E3773" s="25" t="s">
        <v>366</v>
      </c>
    </row>
    <row r="3774" spans="2:5" x14ac:dyDescent="0.2">
      <c r="B3774" s="25" t="s">
        <v>5826</v>
      </c>
      <c r="C3774" s="25">
        <v>539683</v>
      </c>
      <c r="D3774" s="25" t="s">
        <v>383</v>
      </c>
      <c r="E3774" s="25" t="s">
        <v>400</v>
      </c>
    </row>
    <row r="3775" spans="2:5" x14ac:dyDescent="0.2">
      <c r="B3775" s="25" t="s">
        <v>5827</v>
      </c>
      <c r="C3775" s="25">
        <v>539833</v>
      </c>
      <c r="D3775" s="25" t="s">
        <v>383</v>
      </c>
      <c r="E3775" s="25" t="s">
        <v>400</v>
      </c>
    </row>
    <row r="3776" spans="2:5" x14ac:dyDescent="0.2">
      <c r="B3776" s="25" t="s">
        <v>5828</v>
      </c>
      <c r="C3776" s="25">
        <v>532638</v>
      </c>
      <c r="D3776" s="25" t="s">
        <v>5829</v>
      </c>
      <c r="E3776" s="25" t="s">
        <v>552</v>
      </c>
    </row>
    <row r="3777" spans="2:5" x14ac:dyDescent="0.2">
      <c r="B3777" s="25" t="s">
        <v>5830</v>
      </c>
      <c r="C3777" s="25" t="s">
        <v>383</v>
      </c>
      <c r="D3777" s="25" t="s">
        <v>5831</v>
      </c>
      <c r="E3777" s="25" t="s">
        <v>394</v>
      </c>
    </row>
    <row r="3778" spans="2:5" x14ac:dyDescent="0.2">
      <c r="B3778" s="25" t="s">
        <v>5832</v>
      </c>
      <c r="C3778" s="25">
        <v>538795</v>
      </c>
      <c r="D3778" s="25" t="s">
        <v>383</v>
      </c>
      <c r="E3778" s="25" t="s">
        <v>377</v>
      </c>
    </row>
    <row r="3779" spans="2:5" x14ac:dyDescent="0.2">
      <c r="B3779" s="25" t="s">
        <v>5833</v>
      </c>
      <c r="C3779" s="25">
        <v>521131</v>
      </c>
      <c r="D3779" s="25" t="s">
        <v>383</v>
      </c>
      <c r="E3779" s="25" t="s">
        <v>398</v>
      </c>
    </row>
    <row r="3780" spans="2:5" x14ac:dyDescent="0.2">
      <c r="B3780" s="25" t="s">
        <v>5834</v>
      </c>
      <c r="C3780" s="25">
        <v>502563</v>
      </c>
      <c r="D3780" s="25" t="s">
        <v>383</v>
      </c>
      <c r="E3780" s="25" t="s">
        <v>377</v>
      </c>
    </row>
    <row r="3781" spans="2:5" x14ac:dyDescent="0.2">
      <c r="B3781" s="25" t="s">
        <v>5835</v>
      </c>
      <c r="C3781" s="25">
        <v>500387</v>
      </c>
      <c r="D3781" s="25" t="s">
        <v>5836</v>
      </c>
      <c r="E3781" s="25" t="s">
        <v>396</v>
      </c>
    </row>
    <row r="3782" spans="2:5" x14ac:dyDescent="0.2">
      <c r="B3782" s="25" t="s">
        <v>5837</v>
      </c>
      <c r="C3782" s="25">
        <v>502180</v>
      </c>
      <c r="D3782" s="25" t="s">
        <v>383</v>
      </c>
      <c r="E3782" s="25" t="s">
        <v>396</v>
      </c>
    </row>
    <row r="3783" spans="2:5" x14ac:dyDescent="0.2">
      <c r="B3783" s="25" t="s">
        <v>5838</v>
      </c>
      <c r="C3783" s="25">
        <v>539470</v>
      </c>
      <c r="D3783" s="25" t="s">
        <v>383</v>
      </c>
      <c r="E3783" s="25" t="s">
        <v>721</v>
      </c>
    </row>
    <row r="3784" spans="2:5" x14ac:dyDescent="0.2">
      <c r="B3784" s="25" t="s">
        <v>5839</v>
      </c>
      <c r="C3784" s="25">
        <v>539470</v>
      </c>
      <c r="D3784" s="25" t="s">
        <v>383</v>
      </c>
      <c r="E3784" s="25" t="s">
        <v>721</v>
      </c>
    </row>
    <row r="3785" spans="2:5" x14ac:dyDescent="0.2">
      <c r="B3785" s="25" t="s">
        <v>5840</v>
      </c>
      <c r="C3785" s="25">
        <v>530797</v>
      </c>
      <c r="D3785" s="25" t="s">
        <v>383</v>
      </c>
      <c r="E3785" s="25" t="s">
        <v>405</v>
      </c>
    </row>
    <row r="3786" spans="2:5" x14ac:dyDescent="0.2">
      <c r="B3786" s="25" t="s">
        <v>5841</v>
      </c>
      <c r="C3786" s="25">
        <v>532643</v>
      </c>
      <c r="D3786" s="25" t="s">
        <v>5842</v>
      </c>
      <c r="E3786" s="25" t="s">
        <v>1303</v>
      </c>
    </row>
    <row r="3787" spans="2:5" x14ac:dyDescent="0.2">
      <c r="B3787" s="25" t="s">
        <v>5843</v>
      </c>
      <c r="C3787" s="25">
        <v>540737</v>
      </c>
      <c r="D3787" s="25" t="s">
        <v>383</v>
      </c>
      <c r="E3787" s="25" t="s">
        <v>421</v>
      </c>
    </row>
    <row r="3788" spans="2:5" x14ac:dyDescent="0.2">
      <c r="B3788" s="25" t="s">
        <v>5844</v>
      </c>
      <c r="C3788" s="25">
        <v>512463</v>
      </c>
      <c r="D3788" s="25" t="s">
        <v>383</v>
      </c>
      <c r="E3788" s="25" t="s">
        <v>400</v>
      </c>
    </row>
    <row r="3789" spans="2:5" x14ac:dyDescent="0.2">
      <c r="B3789" s="25" t="s">
        <v>5845</v>
      </c>
      <c r="C3789" s="25">
        <v>524336</v>
      </c>
      <c r="D3789" s="25" t="s">
        <v>383</v>
      </c>
      <c r="E3789" s="25" t="s">
        <v>431</v>
      </c>
    </row>
    <row r="3790" spans="2:5" x14ac:dyDescent="0.2">
      <c r="B3790" s="25" t="s">
        <v>5846</v>
      </c>
      <c r="C3790" s="25">
        <v>516106</v>
      </c>
      <c r="D3790" s="25" t="s">
        <v>383</v>
      </c>
      <c r="E3790" s="25" t="s">
        <v>377</v>
      </c>
    </row>
    <row r="3791" spans="2:5" x14ac:dyDescent="0.2">
      <c r="B3791" s="25" t="s">
        <v>5847</v>
      </c>
      <c r="C3791" s="25">
        <v>542146</v>
      </c>
      <c r="D3791" s="25" t="s">
        <v>383</v>
      </c>
      <c r="E3791" s="25" t="s">
        <v>469</v>
      </c>
    </row>
    <row r="3792" spans="2:5" x14ac:dyDescent="0.2">
      <c r="B3792" s="25" t="s">
        <v>5848</v>
      </c>
      <c r="C3792" s="25">
        <v>500388</v>
      </c>
      <c r="D3792" s="25" t="s">
        <v>383</v>
      </c>
      <c r="E3792" s="25" t="s">
        <v>377</v>
      </c>
    </row>
    <row r="3793" spans="2:5" x14ac:dyDescent="0.2">
      <c r="B3793" s="25" t="s">
        <v>5849</v>
      </c>
      <c r="C3793" s="25">
        <v>503863</v>
      </c>
      <c r="D3793" s="25" t="s">
        <v>383</v>
      </c>
      <c r="E3793" s="25" t="s">
        <v>398</v>
      </c>
    </row>
    <row r="3794" spans="2:5" x14ac:dyDescent="0.2">
      <c r="B3794" s="25" t="s">
        <v>5850</v>
      </c>
      <c r="C3794" s="25">
        <v>531962</v>
      </c>
      <c r="D3794" s="25" t="s">
        <v>383</v>
      </c>
      <c r="E3794" s="25" t="s">
        <v>400</v>
      </c>
    </row>
    <row r="3795" spans="2:5" x14ac:dyDescent="0.2">
      <c r="B3795" s="25" t="s">
        <v>5851</v>
      </c>
      <c r="C3795" s="25">
        <v>540253</v>
      </c>
      <c r="D3795" s="25" t="s">
        <v>383</v>
      </c>
      <c r="E3795" s="25" t="s">
        <v>366</v>
      </c>
    </row>
    <row r="3796" spans="2:5" x14ac:dyDescent="0.2">
      <c r="B3796" s="25" t="s">
        <v>5852</v>
      </c>
      <c r="C3796" s="25">
        <v>506180</v>
      </c>
      <c r="D3796" s="25" t="s">
        <v>383</v>
      </c>
      <c r="E3796" s="25" t="s">
        <v>405</v>
      </c>
    </row>
    <row r="3797" spans="2:5" x14ac:dyDescent="0.2">
      <c r="B3797" s="25" t="s">
        <v>5853</v>
      </c>
      <c r="C3797" s="25">
        <v>527005</v>
      </c>
      <c r="D3797" s="25" t="s">
        <v>383</v>
      </c>
      <c r="E3797" s="25" t="s">
        <v>1348</v>
      </c>
    </row>
    <row r="3798" spans="2:5" x14ac:dyDescent="0.2">
      <c r="B3798" s="25" t="s">
        <v>5854</v>
      </c>
      <c r="C3798" s="25">
        <v>533110</v>
      </c>
      <c r="D3798" s="25" t="s">
        <v>383</v>
      </c>
      <c r="E3798" s="25" t="s">
        <v>706</v>
      </c>
    </row>
    <row r="3799" spans="2:5" x14ac:dyDescent="0.2">
      <c r="B3799" s="25" t="s">
        <v>5855</v>
      </c>
      <c r="C3799" s="25">
        <v>539334</v>
      </c>
      <c r="D3799" s="25" t="s">
        <v>5856</v>
      </c>
      <c r="E3799" s="25" t="s">
        <v>543</v>
      </c>
    </row>
    <row r="3800" spans="2:5" x14ac:dyDescent="0.2">
      <c r="B3800" s="25" t="s">
        <v>5857</v>
      </c>
      <c r="C3800" s="25">
        <v>503837</v>
      </c>
      <c r="D3800" s="25" t="s">
        <v>383</v>
      </c>
      <c r="E3800" s="25" t="s">
        <v>398</v>
      </c>
    </row>
    <row r="3801" spans="2:5" x14ac:dyDescent="0.2">
      <c r="B3801" s="25" t="s">
        <v>5858</v>
      </c>
      <c r="C3801" s="25">
        <v>516086</v>
      </c>
      <c r="D3801" s="25" t="s">
        <v>383</v>
      </c>
      <c r="E3801" s="25" t="s">
        <v>377</v>
      </c>
    </row>
    <row r="3802" spans="2:5" x14ac:dyDescent="0.2">
      <c r="B3802" s="25" t="s">
        <v>5859</v>
      </c>
      <c r="C3802" s="25" t="s">
        <v>383</v>
      </c>
      <c r="D3802" s="25" t="s">
        <v>5860</v>
      </c>
      <c r="E3802" s="25" t="s">
        <v>394</v>
      </c>
    </row>
    <row r="3803" spans="2:5" x14ac:dyDescent="0.2">
      <c r="B3803" s="25" t="s">
        <v>5861</v>
      </c>
      <c r="C3803" s="25">
        <v>532310</v>
      </c>
      <c r="D3803" s="25" t="s">
        <v>5862</v>
      </c>
      <c r="E3803" s="25" t="s">
        <v>578</v>
      </c>
    </row>
    <row r="3804" spans="2:5" x14ac:dyDescent="0.2">
      <c r="B3804" s="25" t="s">
        <v>5863</v>
      </c>
      <c r="C3804" s="25">
        <v>500356</v>
      </c>
      <c r="D3804" s="25" t="s">
        <v>5864</v>
      </c>
      <c r="E3804" s="25" t="s">
        <v>377</v>
      </c>
    </row>
    <row r="3805" spans="2:5" x14ac:dyDescent="0.2">
      <c r="B3805" s="25" t="s">
        <v>5865</v>
      </c>
      <c r="C3805" s="25">
        <v>532670</v>
      </c>
      <c r="D3805" s="25" t="s">
        <v>5866</v>
      </c>
      <c r="E3805" s="25" t="s">
        <v>1082</v>
      </c>
    </row>
    <row r="3806" spans="2:5" x14ac:dyDescent="0.2">
      <c r="B3806" s="25" t="s">
        <v>5867</v>
      </c>
      <c r="C3806" s="25">
        <v>503635</v>
      </c>
      <c r="D3806" s="25" t="s">
        <v>383</v>
      </c>
      <c r="E3806" s="25" t="s">
        <v>366</v>
      </c>
    </row>
    <row r="3807" spans="2:5" x14ac:dyDescent="0.2">
      <c r="B3807" s="25" t="s">
        <v>5868</v>
      </c>
      <c r="C3807" s="25">
        <v>538975</v>
      </c>
      <c r="D3807" s="25" t="s">
        <v>383</v>
      </c>
      <c r="E3807" s="25" t="s">
        <v>400</v>
      </c>
    </row>
    <row r="3808" spans="2:5" x14ac:dyDescent="0.2">
      <c r="B3808" s="25" t="s">
        <v>5869</v>
      </c>
      <c r="C3808" s="25">
        <v>513488</v>
      </c>
      <c r="D3808" s="25" t="s">
        <v>383</v>
      </c>
      <c r="E3808" s="25" t="s">
        <v>706</v>
      </c>
    </row>
    <row r="3809" spans="2:5" x14ac:dyDescent="0.2">
      <c r="B3809" s="25" t="s">
        <v>5870</v>
      </c>
      <c r="C3809" s="25">
        <v>531667</v>
      </c>
      <c r="D3809" s="25" t="s">
        <v>383</v>
      </c>
      <c r="E3809" s="25" t="s">
        <v>405</v>
      </c>
    </row>
    <row r="3810" spans="2:5" x14ac:dyDescent="0.2">
      <c r="B3810" s="25" t="s">
        <v>5871</v>
      </c>
      <c r="C3810" s="25" t="s">
        <v>383</v>
      </c>
      <c r="D3810" s="25" t="s">
        <v>5872</v>
      </c>
      <c r="E3810" s="25" t="s">
        <v>394</v>
      </c>
    </row>
    <row r="3811" spans="2:5" x14ac:dyDescent="0.2">
      <c r="B3811" s="25" t="s">
        <v>5873</v>
      </c>
      <c r="C3811" s="25">
        <v>590128</v>
      </c>
      <c r="D3811" s="25" t="s">
        <v>383</v>
      </c>
      <c r="E3811" s="25" t="s">
        <v>369</v>
      </c>
    </row>
    <row r="3812" spans="2:5" x14ac:dyDescent="0.2">
      <c r="B3812" s="25" t="s">
        <v>5874</v>
      </c>
      <c r="C3812" s="25" t="s">
        <v>383</v>
      </c>
      <c r="D3812" s="25" t="s">
        <v>5875</v>
      </c>
      <c r="E3812" s="25" t="s">
        <v>394</v>
      </c>
    </row>
    <row r="3813" spans="2:5" x14ac:dyDescent="0.2">
      <c r="B3813" s="25" t="s">
        <v>5876</v>
      </c>
      <c r="C3813" s="25">
        <v>541358</v>
      </c>
      <c r="D3813" s="25" t="s">
        <v>383</v>
      </c>
      <c r="E3813" s="25" t="s">
        <v>400</v>
      </c>
    </row>
    <row r="3814" spans="2:5" x14ac:dyDescent="0.2">
      <c r="B3814" s="25" t="s">
        <v>5877</v>
      </c>
      <c r="C3814" s="25">
        <v>540738</v>
      </c>
      <c r="D3814" s="25" t="s">
        <v>383</v>
      </c>
      <c r="E3814" s="25" t="s">
        <v>704</v>
      </c>
    </row>
    <row r="3815" spans="2:5" x14ac:dyDescent="0.2">
      <c r="B3815" s="25" t="s">
        <v>5878</v>
      </c>
      <c r="C3815" s="25">
        <v>503696</v>
      </c>
      <c r="D3815" s="25" t="s">
        <v>383</v>
      </c>
      <c r="E3815" s="25" t="s">
        <v>804</v>
      </c>
    </row>
    <row r="3816" spans="2:5" x14ac:dyDescent="0.2">
      <c r="B3816" s="25" t="s">
        <v>5879</v>
      </c>
      <c r="C3816" s="25" t="s">
        <v>383</v>
      </c>
      <c r="D3816" s="25" t="s">
        <v>5880</v>
      </c>
      <c r="E3816" s="25" t="s">
        <v>394</v>
      </c>
    </row>
    <row r="3817" spans="2:5" x14ac:dyDescent="0.2">
      <c r="B3817" s="25" t="s">
        <v>5881</v>
      </c>
      <c r="C3817" s="25">
        <v>541112</v>
      </c>
      <c r="D3817" s="25" t="s">
        <v>383</v>
      </c>
      <c r="E3817" s="25" t="s">
        <v>781</v>
      </c>
    </row>
    <row r="3818" spans="2:5" x14ac:dyDescent="0.2">
      <c r="B3818" s="25" t="s">
        <v>5882</v>
      </c>
      <c r="C3818" s="25">
        <v>532007</v>
      </c>
      <c r="D3818" s="25" t="s">
        <v>383</v>
      </c>
      <c r="E3818" s="25" t="s">
        <v>804</v>
      </c>
    </row>
    <row r="3819" spans="2:5" x14ac:dyDescent="0.2">
      <c r="B3819" s="25" t="s">
        <v>5883</v>
      </c>
      <c r="C3819" s="25" t="s">
        <v>383</v>
      </c>
      <c r="D3819" s="25" t="s">
        <v>5884</v>
      </c>
      <c r="E3819" s="25" t="s">
        <v>394</v>
      </c>
    </row>
    <row r="3820" spans="2:5" x14ac:dyDescent="0.2">
      <c r="B3820" s="25" t="s">
        <v>5885</v>
      </c>
      <c r="C3820" s="25">
        <v>516016</v>
      </c>
      <c r="D3820" s="25" t="s">
        <v>5886</v>
      </c>
      <c r="E3820" s="25" t="s">
        <v>377</v>
      </c>
    </row>
    <row r="3821" spans="2:5" x14ac:dyDescent="0.2">
      <c r="B3821" s="25" t="s">
        <v>5887</v>
      </c>
      <c r="C3821" s="25">
        <v>526335</v>
      </c>
      <c r="D3821" s="25" t="s">
        <v>383</v>
      </c>
      <c r="E3821" s="25" t="s">
        <v>431</v>
      </c>
    </row>
    <row r="3822" spans="2:5" x14ac:dyDescent="0.2">
      <c r="B3822" s="25" t="s">
        <v>5888</v>
      </c>
      <c r="C3822" s="25">
        <v>520151</v>
      </c>
      <c r="D3822" s="25" t="s">
        <v>5889</v>
      </c>
      <c r="E3822" s="25" t="s">
        <v>1631</v>
      </c>
    </row>
    <row r="3823" spans="2:5" x14ac:dyDescent="0.2">
      <c r="B3823" s="25" t="s">
        <v>5890</v>
      </c>
      <c r="C3823" s="25">
        <v>526981</v>
      </c>
      <c r="D3823" s="25" t="s">
        <v>383</v>
      </c>
      <c r="E3823" s="25" t="s">
        <v>706</v>
      </c>
    </row>
    <row r="3824" spans="2:5" x14ac:dyDescent="0.2">
      <c r="B3824" s="25" t="s">
        <v>5891</v>
      </c>
      <c r="C3824" s="25">
        <v>530841</v>
      </c>
      <c r="D3824" s="25" t="s">
        <v>383</v>
      </c>
      <c r="E3824" s="25" t="s">
        <v>660</v>
      </c>
    </row>
    <row r="3825" spans="2:5" x14ac:dyDescent="0.2">
      <c r="B3825" s="25" t="s">
        <v>5892</v>
      </c>
      <c r="C3825" s="25">
        <v>503804</v>
      </c>
      <c r="D3825" s="25" t="s">
        <v>383</v>
      </c>
      <c r="E3825" s="25" t="s">
        <v>398</v>
      </c>
    </row>
    <row r="3826" spans="2:5" x14ac:dyDescent="0.2">
      <c r="B3826" s="25" t="s">
        <v>5893</v>
      </c>
      <c r="C3826" s="25">
        <v>512453</v>
      </c>
      <c r="D3826" s="25" t="s">
        <v>383</v>
      </c>
      <c r="E3826" s="25" t="s">
        <v>578</v>
      </c>
    </row>
    <row r="3827" spans="2:5" x14ac:dyDescent="0.2">
      <c r="B3827" s="25" t="s">
        <v>5894</v>
      </c>
      <c r="C3827" s="25">
        <v>532083</v>
      </c>
      <c r="D3827" s="25" t="s">
        <v>383</v>
      </c>
      <c r="E3827" s="25" t="s">
        <v>804</v>
      </c>
    </row>
    <row r="3828" spans="2:5" x14ac:dyDescent="0.2">
      <c r="B3828" s="25" t="s">
        <v>5895</v>
      </c>
      <c r="C3828" s="25">
        <v>530977</v>
      </c>
      <c r="D3828" s="25" t="s">
        <v>383</v>
      </c>
      <c r="E3828" s="25" t="s">
        <v>396</v>
      </c>
    </row>
    <row r="3829" spans="2:5" x14ac:dyDescent="0.2">
      <c r="B3829" s="25" t="s">
        <v>5896</v>
      </c>
      <c r="C3829" s="25">
        <v>531080</v>
      </c>
      <c r="D3829" s="25" t="s">
        <v>383</v>
      </c>
      <c r="E3829" s="25" t="s">
        <v>469</v>
      </c>
    </row>
    <row r="3830" spans="2:5" x14ac:dyDescent="0.2">
      <c r="B3830" s="25" t="s">
        <v>5897</v>
      </c>
      <c r="C3830" s="25">
        <v>538897</v>
      </c>
      <c r="D3830" s="25" t="s">
        <v>383</v>
      </c>
      <c r="E3830" s="25" t="s">
        <v>400</v>
      </c>
    </row>
    <row r="3831" spans="2:5" x14ac:dyDescent="0.2">
      <c r="B3831" s="25" t="s">
        <v>5898</v>
      </c>
      <c r="C3831" s="25" t="s">
        <v>383</v>
      </c>
      <c r="D3831" s="25" t="s">
        <v>5899</v>
      </c>
      <c r="E3831" s="25" t="s">
        <v>394</v>
      </c>
    </row>
    <row r="3832" spans="2:5" x14ac:dyDescent="0.2">
      <c r="B3832" s="25" t="s">
        <v>5900</v>
      </c>
      <c r="C3832" s="25">
        <v>508961</v>
      </c>
      <c r="D3832" s="25" t="s">
        <v>383</v>
      </c>
      <c r="E3832" s="25" t="s">
        <v>400</v>
      </c>
    </row>
    <row r="3833" spans="2:5" x14ac:dyDescent="0.2">
      <c r="B3833" s="25" t="s">
        <v>5901</v>
      </c>
      <c r="C3833" s="25">
        <v>531359</v>
      </c>
      <c r="D3833" s="25" t="s">
        <v>383</v>
      </c>
      <c r="E3833" s="25" t="s">
        <v>2788</v>
      </c>
    </row>
    <row r="3834" spans="2:5" x14ac:dyDescent="0.2">
      <c r="B3834" s="25" t="s">
        <v>5902</v>
      </c>
      <c r="C3834" s="25">
        <v>532498</v>
      </c>
      <c r="D3834" s="25" t="s">
        <v>5903</v>
      </c>
      <c r="E3834" s="25" t="s">
        <v>400</v>
      </c>
    </row>
    <row r="3835" spans="2:5" x14ac:dyDescent="0.2">
      <c r="B3835" s="25" t="s">
        <v>5904</v>
      </c>
      <c r="C3835" s="25">
        <v>532945</v>
      </c>
      <c r="D3835" s="25" t="s">
        <v>5905</v>
      </c>
      <c r="E3835" s="25" t="s">
        <v>781</v>
      </c>
    </row>
    <row r="3836" spans="2:5" x14ac:dyDescent="0.2">
      <c r="B3836" s="25" t="s">
        <v>5906</v>
      </c>
      <c r="C3836" s="25" t="s">
        <v>383</v>
      </c>
      <c r="D3836" s="25" t="s">
        <v>5907</v>
      </c>
      <c r="E3836" s="25" t="s">
        <v>474</v>
      </c>
    </row>
    <row r="3837" spans="2:5" x14ac:dyDescent="0.2">
      <c r="B3837" s="25" t="s">
        <v>5908</v>
      </c>
      <c r="C3837" s="25">
        <v>511218</v>
      </c>
      <c r="D3837" s="25" t="s">
        <v>5909</v>
      </c>
      <c r="E3837" s="25" t="s">
        <v>400</v>
      </c>
    </row>
    <row r="3838" spans="2:5" x14ac:dyDescent="0.2">
      <c r="B3838" s="25" t="s">
        <v>5910</v>
      </c>
      <c r="C3838" s="25">
        <v>511411</v>
      </c>
      <c r="D3838" s="25" t="s">
        <v>383</v>
      </c>
      <c r="E3838" s="25" t="s">
        <v>781</v>
      </c>
    </row>
    <row r="3839" spans="2:5" x14ac:dyDescent="0.2">
      <c r="B3839" s="25" t="s">
        <v>5911</v>
      </c>
      <c r="C3839" s="25">
        <v>542019</v>
      </c>
      <c r="D3839" s="25" t="s">
        <v>383</v>
      </c>
      <c r="E3839" s="25" t="s">
        <v>398</v>
      </c>
    </row>
    <row r="3840" spans="2:5" x14ac:dyDescent="0.2">
      <c r="B3840" s="25" t="s">
        <v>5912</v>
      </c>
      <c r="C3840" s="25" t="s">
        <v>383</v>
      </c>
      <c r="D3840" s="25" t="s">
        <v>5913</v>
      </c>
      <c r="E3840" s="25" t="s">
        <v>394</v>
      </c>
    </row>
    <row r="3841" spans="2:5" x14ac:dyDescent="0.2">
      <c r="B3841" s="25" t="s">
        <v>5914</v>
      </c>
      <c r="C3841" s="25">
        <v>531506</v>
      </c>
      <c r="D3841" s="25" t="s">
        <v>5915</v>
      </c>
      <c r="E3841" s="25" t="s">
        <v>804</v>
      </c>
    </row>
    <row r="3842" spans="2:5" x14ac:dyDescent="0.2">
      <c r="B3842" s="25" t="s">
        <v>5916</v>
      </c>
      <c r="C3842" s="25">
        <v>523790</v>
      </c>
      <c r="D3842" s="25" t="s">
        <v>383</v>
      </c>
      <c r="E3842" s="25" t="s">
        <v>497</v>
      </c>
    </row>
    <row r="3843" spans="2:5" x14ac:dyDescent="0.2">
      <c r="B3843" s="25" t="s">
        <v>5917</v>
      </c>
      <c r="C3843" s="25">
        <v>524632</v>
      </c>
      <c r="D3843" s="25" t="s">
        <v>383</v>
      </c>
      <c r="E3843" s="25" t="s">
        <v>421</v>
      </c>
    </row>
    <row r="3844" spans="2:5" x14ac:dyDescent="0.2">
      <c r="B3844" s="25" t="s">
        <v>5918</v>
      </c>
      <c r="C3844" s="25">
        <v>539252</v>
      </c>
      <c r="D3844" s="25" t="s">
        <v>5919</v>
      </c>
      <c r="E3844" s="25" t="s">
        <v>415</v>
      </c>
    </row>
    <row r="3845" spans="2:5" x14ac:dyDescent="0.2">
      <c r="B3845" s="25" t="s">
        <v>5920</v>
      </c>
      <c r="C3845" s="25">
        <v>517411</v>
      </c>
      <c r="D3845" s="25" t="s">
        <v>5921</v>
      </c>
      <c r="E3845" s="25" t="s">
        <v>529</v>
      </c>
    </row>
    <row r="3846" spans="2:5" x14ac:dyDescent="0.2">
      <c r="B3846" s="25" t="s">
        <v>5922</v>
      </c>
      <c r="C3846" s="25">
        <v>531219</v>
      </c>
      <c r="D3846" s="25" t="s">
        <v>383</v>
      </c>
      <c r="E3846" s="25" t="s">
        <v>421</v>
      </c>
    </row>
    <row r="3847" spans="2:5" x14ac:dyDescent="0.2">
      <c r="B3847" s="25" t="s">
        <v>5923</v>
      </c>
      <c r="C3847" s="25">
        <v>505515</v>
      </c>
      <c r="D3847" s="25" t="s">
        <v>383</v>
      </c>
      <c r="E3847" s="25" t="s">
        <v>366</v>
      </c>
    </row>
    <row r="3848" spans="2:5" x14ac:dyDescent="0.2">
      <c r="B3848" s="25" t="s">
        <v>5924</v>
      </c>
      <c r="C3848" s="25">
        <v>530907</v>
      </c>
      <c r="D3848" s="25" t="s">
        <v>383</v>
      </c>
      <c r="E3848" s="25" t="s">
        <v>804</v>
      </c>
    </row>
    <row r="3849" spans="2:5" x14ac:dyDescent="0.2">
      <c r="B3849" s="25" t="s">
        <v>5925</v>
      </c>
      <c r="C3849" s="25">
        <v>520141</v>
      </c>
      <c r="D3849" s="25" t="s">
        <v>383</v>
      </c>
      <c r="E3849" s="25" t="s">
        <v>738</v>
      </c>
    </row>
    <row r="3850" spans="2:5" x14ac:dyDescent="0.2">
      <c r="B3850" s="25" t="s">
        <v>5926</v>
      </c>
      <c r="C3850" s="25">
        <v>533014</v>
      </c>
      <c r="D3850" s="25" t="s">
        <v>5927</v>
      </c>
      <c r="E3850" s="25" t="s">
        <v>405</v>
      </c>
    </row>
    <row r="3851" spans="2:5" x14ac:dyDescent="0.2">
      <c r="B3851" s="25" t="s">
        <v>5928</v>
      </c>
      <c r="C3851" s="25">
        <v>533014</v>
      </c>
      <c r="D3851" s="25" t="s">
        <v>5927</v>
      </c>
      <c r="E3851" s="25" t="s">
        <v>405</v>
      </c>
    </row>
    <row r="3852" spans="2:5" x14ac:dyDescent="0.2">
      <c r="B3852" s="25" t="s">
        <v>5929</v>
      </c>
      <c r="C3852" s="25">
        <v>520086</v>
      </c>
      <c r="D3852" s="25" t="s">
        <v>5930</v>
      </c>
      <c r="E3852" s="25" t="s">
        <v>704</v>
      </c>
    </row>
    <row r="3853" spans="2:5" x14ac:dyDescent="0.2">
      <c r="B3853" s="25" t="s">
        <v>5931</v>
      </c>
      <c r="C3853" s="25">
        <v>540736</v>
      </c>
      <c r="D3853" s="25" t="s">
        <v>383</v>
      </c>
      <c r="E3853" s="25" t="s">
        <v>488</v>
      </c>
    </row>
    <row r="3854" spans="2:5" x14ac:dyDescent="0.2">
      <c r="B3854" s="25" t="s">
        <v>5932</v>
      </c>
      <c r="C3854" s="25">
        <v>539983</v>
      </c>
      <c r="D3854" s="25" t="s">
        <v>383</v>
      </c>
      <c r="E3854" s="25" t="s">
        <v>366</v>
      </c>
    </row>
    <row r="3855" spans="2:5" x14ac:dyDescent="0.2">
      <c r="B3855" s="25" t="s">
        <v>5933</v>
      </c>
      <c r="C3855" s="25">
        <v>532217</v>
      </c>
      <c r="D3855" s="25" t="s">
        <v>383</v>
      </c>
      <c r="E3855" s="25" t="s">
        <v>366</v>
      </c>
    </row>
    <row r="3856" spans="2:5" x14ac:dyDescent="0.2">
      <c r="B3856" s="25" t="s">
        <v>5934</v>
      </c>
      <c r="C3856" s="25">
        <v>500550</v>
      </c>
      <c r="D3856" s="25" t="s">
        <v>5935</v>
      </c>
      <c r="E3856" s="25" t="s">
        <v>426</v>
      </c>
    </row>
    <row r="3857" spans="2:5" x14ac:dyDescent="0.2">
      <c r="B3857" s="25" t="s">
        <v>5936</v>
      </c>
      <c r="C3857" s="25">
        <v>512131</v>
      </c>
      <c r="D3857" s="25" t="s">
        <v>5937</v>
      </c>
      <c r="E3857" s="25" t="s">
        <v>503</v>
      </c>
    </row>
    <row r="3858" spans="2:5" x14ac:dyDescent="0.2">
      <c r="B3858" s="25" t="s">
        <v>5938</v>
      </c>
      <c r="C3858" s="25">
        <v>523606</v>
      </c>
      <c r="D3858" s="25" t="s">
        <v>383</v>
      </c>
      <c r="E3858" s="25" t="s">
        <v>856</v>
      </c>
    </row>
    <row r="3859" spans="2:5" x14ac:dyDescent="0.2">
      <c r="B3859" s="25" t="s">
        <v>5939</v>
      </c>
      <c r="C3859" s="25" t="s">
        <v>383</v>
      </c>
      <c r="D3859" s="25" t="s">
        <v>5940</v>
      </c>
      <c r="E3859" s="25" t="s">
        <v>394</v>
      </c>
    </row>
    <row r="3860" spans="2:5" x14ac:dyDescent="0.2">
      <c r="B3860" s="25" t="s">
        <v>5941</v>
      </c>
      <c r="C3860" s="25">
        <v>524642</v>
      </c>
      <c r="D3860" s="25" t="s">
        <v>383</v>
      </c>
      <c r="E3860" s="25" t="s">
        <v>469</v>
      </c>
    </row>
    <row r="3861" spans="2:5" x14ac:dyDescent="0.2">
      <c r="B3861" s="25" t="s">
        <v>5942</v>
      </c>
      <c r="C3861" s="25">
        <v>521194</v>
      </c>
      <c r="D3861" s="25" t="s">
        <v>5943</v>
      </c>
      <c r="E3861" s="25" t="s">
        <v>366</v>
      </c>
    </row>
    <row r="3862" spans="2:5" x14ac:dyDescent="0.2">
      <c r="B3862" s="25" t="s">
        <v>5944</v>
      </c>
      <c r="C3862" s="25" t="s">
        <v>383</v>
      </c>
      <c r="D3862" s="25" t="s">
        <v>5945</v>
      </c>
      <c r="E3862" s="25" t="s">
        <v>394</v>
      </c>
    </row>
    <row r="3863" spans="2:5" x14ac:dyDescent="0.2">
      <c r="B3863" s="25" t="s">
        <v>5946</v>
      </c>
      <c r="C3863" s="25" t="s">
        <v>383</v>
      </c>
      <c r="D3863" s="25" t="s">
        <v>5947</v>
      </c>
      <c r="E3863" s="25" t="s">
        <v>394</v>
      </c>
    </row>
    <row r="3864" spans="2:5" x14ac:dyDescent="0.2">
      <c r="B3864" s="25" t="s">
        <v>5948</v>
      </c>
      <c r="C3864" s="25">
        <v>531635</v>
      </c>
      <c r="D3864" s="25" t="s">
        <v>383</v>
      </c>
      <c r="E3864" s="25" t="s">
        <v>1015</v>
      </c>
    </row>
    <row r="3865" spans="2:5" x14ac:dyDescent="0.2">
      <c r="B3865" s="25" t="s">
        <v>5949</v>
      </c>
      <c r="C3865" s="25">
        <v>512197</v>
      </c>
      <c r="D3865" s="25" t="s">
        <v>383</v>
      </c>
      <c r="E3865" s="25" t="s">
        <v>400</v>
      </c>
    </row>
    <row r="3866" spans="2:5" x14ac:dyDescent="0.2">
      <c r="B3866" s="25" t="s">
        <v>5950</v>
      </c>
      <c r="C3866" s="25">
        <v>531635</v>
      </c>
      <c r="D3866" s="25" t="s">
        <v>383</v>
      </c>
      <c r="E3866" s="25" t="s">
        <v>1015</v>
      </c>
    </row>
    <row r="3867" spans="2:5" x14ac:dyDescent="0.2">
      <c r="B3867" s="25" t="s">
        <v>5951</v>
      </c>
      <c r="C3867" s="25" t="s">
        <v>383</v>
      </c>
      <c r="D3867" s="25" t="s">
        <v>5952</v>
      </c>
      <c r="E3867" s="25" t="s">
        <v>394</v>
      </c>
    </row>
    <row r="3868" spans="2:5" x14ac:dyDescent="0.2">
      <c r="B3868" s="25" t="s">
        <v>5953</v>
      </c>
      <c r="C3868" s="25">
        <v>536073</v>
      </c>
      <c r="D3868" s="25" t="s">
        <v>383</v>
      </c>
      <c r="E3868" s="25" t="s">
        <v>781</v>
      </c>
    </row>
    <row r="3869" spans="2:5" x14ac:dyDescent="0.2">
      <c r="B3869" s="25" t="s">
        <v>5954</v>
      </c>
      <c r="C3869" s="25">
        <v>539742</v>
      </c>
      <c r="D3869" s="25" t="s">
        <v>5955</v>
      </c>
      <c r="E3869" s="25" t="s">
        <v>1082</v>
      </c>
    </row>
    <row r="3870" spans="2:5" x14ac:dyDescent="0.2">
      <c r="B3870" s="25" t="s">
        <v>5956</v>
      </c>
      <c r="C3870" s="25">
        <v>507998</v>
      </c>
      <c r="D3870" s="25" t="s">
        <v>383</v>
      </c>
      <c r="E3870" s="25" t="s">
        <v>738</v>
      </c>
    </row>
    <row r="3871" spans="2:5" x14ac:dyDescent="0.2">
      <c r="B3871" s="25" t="s">
        <v>5957</v>
      </c>
      <c r="C3871" s="25">
        <v>513472</v>
      </c>
      <c r="D3871" s="25" t="s">
        <v>383</v>
      </c>
      <c r="E3871" s="25" t="s">
        <v>1303</v>
      </c>
    </row>
    <row r="3872" spans="2:5" x14ac:dyDescent="0.2">
      <c r="B3872" s="25" t="s">
        <v>5958</v>
      </c>
      <c r="C3872" s="25">
        <v>523838</v>
      </c>
      <c r="D3872" s="25" t="s">
        <v>5959</v>
      </c>
      <c r="E3872" s="25" t="s">
        <v>781</v>
      </c>
    </row>
    <row r="3873" spans="2:5" x14ac:dyDescent="0.2">
      <c r="B3873" s="25" t="s">
        <v>5960</v>
      </c>
      <c r="C3873" s="25">
        <v>533018</v>
      </c>
      <c r="D3873" s="25" t="s">
        <v>383</v>
      </c>
      <c r="E3873" s="25" t="s">
        <v>398</v>
      </c>
    </row>
    <row r="3874" spans="2:5" x14ac:dyDescent="0.2">
      <c r="B3874" s="25" t="s">
        <v>5961</v>
      </c>
      <c r="C3874" s="25">
        <v>533019</v>
      </c>
      <c r="D3874" s="25" t="s">
        <v>383</v>
      </c>
      <c r="E3874" s="25" t="s">
        <v>377</v>
      </c>
    </row>
    <row r="3875" spans="2:5" x14ac:dyDescent="0.2">
      <c r="B3875" s="25" t="s">
        <v>5962</v>
      </c>
      <c r="C3875" s="25">
        <v>503229</v>
      </c>
      <c r="D3875" s="25" t="s">
        <v>383</v>
      </c>
      <c r="E3875" s="25" t="s">
        <v>469</v>
      </c>
    </row>
    <row r="3876" spans="2:5" x14ac:dyDescent="0.2">
      <c r="B3876" s="25" t="s">
        <v>5963</v>
      </c>
      <c r="C3876" s="25">
        <v>519566</v>
      </c>
      <c r="D3876" s="25" t="s">
        <v>383</v>
      </c>
      <c r="E3876" s="25" t="s">
        <v>443</v>
      </c>
    </row>
    <row r="3877" spans="2:5" x14ac:dyDescent="0.2">
      <c r="B3877" s="25" t="s">
        <v>5964</v>
      </c>
      <c r="C3877" s="25">
        <v>523023</v>
      </c>
      <c r="D3877" s="25" t="s">
        <v>383</v>
      </c>
      <c r="E3877" s="25" t="s">
        <v>584</v>
      </c>
    </row>
    <row r="3878" spans="2:5" x14ac:dyDescent="0.2">
      <c r="B3878" s="25" t="s">
        <v>5965</v>
      </c>
      <c r="C3878" s="25">
        <v>532029</v>
      </c>
      <c r="D3878" s="25" t="s">
        <v>383</v>
      </c>
      <c r="E3878" s="25" t="s">
        <v>804</v>
      </c>
    </row>
    <row r="3879" spans="2:5" x14ac:dyDescent="0.2">
      <c r="B3879" s="25" t="s">
        <v>5966</v>
      </c>
      <c r="C3879" s="25">
        <v>505504</v>
      </c>
      <c r="D3879" s="25" t="s">
        <v>383</v>
      </c>
      <c r="E3879" s="25" t="s">
        <v>369</v>
      </c>
    </row>
    <row r="3880" spans="2:5" x14ac:dyDescent="0.2">
      <c r="B3880" s="25" t="s">
        <v>5967</v>
      </c>
      <c r="C3880" s="25">
        <v>505729</v>
      </c>
      <c r="D3880" s="25" t="s">
        <v>383</v>
      </c>
      <c r="E3880" s="25" t="s">
        <v>391</v>
      </c>
    </row>
    <row r="3881" spans="2:5" x14ac:dyDescent="0.2">
      <c r="B3881" s="25" t="s">
        <v>5968</v>
      </c>
      <c r="C3881" s="25">
        <v>505729</v>
      </c>
      <c r="D3881" s="25" t="s">
        <v>383</v>
      </c>
      <c r="E3881" s="25" t="s">
        <v>391</v>
      </c>
    </row>
    <row r="3882" spans="2:5" x14ac:dyDescent="0.2">
      <c r="B3882" s="25" t="s">
        <v>5969</v>
      </c>
      <c r="C3882" s="25">
        <v>509887</v>
      </c>
      <c r="D3882" s="25" t="s">
        <v>383</v>
      </c>
      <c r="E3882" s="25" t="s">
        <v>2553</v>
      </c>
    </row>
    <row r="3883" spans="2:5" x14ac:dyDescent="0.2">
      <c r="B3883" s="25" t="s">
        <v>5970</v>
      </c>
      <c r="C3883" s="25">
        <v>539410</v>
      </c>
      <c r="D3883" s="25" t="s">
        <v>383</v>
      </c>
      <c r="E3883" s="25" t="s">
        <v>405</v>
      </c>
    </row>
    <row r="3884" spans="2:5" x14ac:dyDescent="0.2">
      <c r="B3884" s="25" t="s">
        <v>5971</v>
      </c>
      <c r="C3884" s="25">
        <v>539410</v>
      </c>
      <c r="D3884" s="25" t="s">
        <v>383</v>
      </c>
      <c r="E3884" s="25" t="s">
        <v>405</v>
      </c>
    </row>
    <row r="3885" spans="2:5" x14ac:dyDescent="0.2">
      <c r="B3885" s="25" t="s">
        <v>5972</v>
      </c>
      <c r="C3885" s="25" t="s">
        <v>383</v>
      </c>
      <c r="D3885" s="25" t="s">
        <v>5973</v>
      </c>
      <c r="E3885" s="25" t="s">
        <v>394</v>
      </c>
    </row>
    <row r="3886" spans="2:5" x14ac:dyDescent="0.2">
      <c r="B3886" s="25" t="s">
        <v>5974</v>
      </c>
      <c r="C3886" s="25" t="s">
        <v>383</v>
      </c>
      <c r="D3886" s="25" t="s">
        <v>5973</v>
      </c>
      <c r="E3886" s="25" t="s">
        <v>394</v>
      </c>
    </row>
    <row r="3887" spans="2:5" x14ac:dyDescent="0.2">
      <c r="B3887" s="25" t="s">
        <v>5975</v>
      </c>
      <c r="C3887" s="25">
        <v>502742</v>
      </c>
      <c r="D3887" s="25" t="s">
        <v>5976</v>
      </c>
      <c r="E3887" s="25" t="s">
        <v>398</v>
      </c>
    </row>
    <row r="3888" spans="2:5" x14ac:dyDescent="0.2">
      <c r="B3888" s="25" t="s">
        <v>5977</v>
      </c>
      <c r="C3888" s="25">
        <v>540653</v>
      </c>
      <c r="D3888" s="25" t="s">
        <v>5978</v>
      </c>
      <c r="E3888" s="25" t="s">
        <v>503</v>
      </c>
    </row>
    <row r="3889" spans="2:5" x14ac:dyDescent="0.2">
      <c r="B3889" s="25" t="s">
        <v>5979</v>
      </c>
      <c r="C3889" s="25">
        <v>523164</v>
      </c>
      <c r="D3889" s="25" t="s">
        <v>383</v>
      </c>
      <c r="E3889" s="25" t="s">
        <v>581</v>
      </c>
    </row>
    <row r="3890" spans="2:5" x14ac:dyDescent="0.2">
      <c r="B3890" s="25" t="s">
        <v>5980</v>
      </c>
      <c r="C3890" s="25">
        <v>532879</v>
      </c>
      <c r="D3890" s="25" t="s">
        <v>383</v>
      </c>
      <c r="E3890" s="25" t="s">
        <v>1082</v>
      </c>
    </row>
    <row r="3891" spans="2:5" x14ac:dyDescent="0.2">
      <c r="B3891" s="25" t="s">
        <v>5981</v>
      </c>
      <c r="C3891" s="25" t="s">
        <v>383</v>
      </c>
      <c r="D3891" s="25" t="s">
        <v>5982</v>
      </c>
      <c r="E3891" s="25" t="s">
        <v>394</v>
      </c>
    </row>
    <row r="3892" spans="2:5" x14ac:dyDescent="0.2">
      <c r="B3892" s="25" t="s">
        <v>5983</v>
      </c>
      <c r="C3892" s="25" t="s">
        <v>383</v>
      </c>
      <c r="D3892" s="25" t="s">
        <v>5982</v>
      </c>
      <c r="E3892" s="25" t="s">
        <v>394</v>
      </c>
    </row>
    <row r="3893" spans="2:5" x14ac:dyDescent="0.2">
      <c r="B3893" s="25" t="s">
        <v>5984</v>
      </c>
      <c r="C3893" s="25">
        <v>538667</v>
      </c>
      <c r="D3893" s="25" t="s">
        <v>383</v>
      </c>
      <c r="E3893" s="25" t="s">
        <v>405</v>
      </c>
    </row>
    <row r="3894" spans="2:5" x14ac:dyDescent="0.2">
      <c r="B3894" s="25" t="s">
        <v>5985</v>
      </c>
      <c r="C3894" s="25">
        <v>512589</v>
      </c>
      <c r="D3894" s="25" t="s">
        <v>383</v>
      </c>
      <c r="E3894" s="25" t="s">
        <v>405</v>
      </c>
    </row>
    <row r="3895" spans="2:5" x14ac:dyDescent="0.2">
      <c r="B3895" s="25" t="s">
        <v>5986</v>
      </c>
      <c r="C3895" s="25">
        <v>532961</v>
      </c>
      <c r="D3895" s="25" t="s">
        <v>5987</v>
      </c>
      <c r="E3895" s="25" t="s">
        <v>463</v>
      </c>
    </row>
    <row r="3896" spans="2:5" x14ac:dyDescent="0.2">
      <c r="B3896" s="25" t="s">
        <v>5988</v>
      </c>
      <c r="C3896" s="25">
        <v>532795</v>
      </c>
      <c r="D3896" s="25" t="s">
        <v>5989</v>
      </c>
      <c r="E3896" s="25" t="s">
        <v>1122</v>
      </c>
    </row>
    <row r="3897" spans="2:5" x14ac:dyDescent="0.2">
      <c r="B3897" s="25" t="s">
        <v>5990</v>
      </c>
      <c r="C3897" s="25">
        <v>503811</v>
      </c>
      <c r="D3897" s="25" t="s">
        <v>5991</v>
      </c>
      <c r="E3897" s="25" t="s">
        <v>398</v>
      </c>
    </row>
    <row r="3898" spans="2:5" x14ac:dyDescent="0.2">
      <c r="B3898" s="25" t="s">
        <v>5992</v>
      </c>
      <c r="C3898" s="25">
        <v>504398</v>
      </c>
      <c r="D3898" s="25" t="s">
        <v>383</v>
      </c>
      <c r="E3898" s="25" t="s">
        <v>497</v>
      </c>
    </row>
    <row r="3899" spans="2:5" x14ac:dyDescent="0.2">
      <c r="B3899" s="25" t="s">
        <v>5993</v>
      </c>
      <c r="C3899" s="25">
        <v>533206</v>
      </c>
      <c r="D3899" s="25" t="s">
        <v>5994</v>
      </c>
      <c r="E3899" s="25" t="s">
        <v>522</v>
      </c>
    </row>
    <row r="3900" spans="2:5" x14ac:dyDescent="0.2">
      <c r="B3900" s="25" t="s">
        <v>5995</v>
      </c>
      <c r="C3900" s="25">
        <v>500472</v>
      </c>
      <c r="D3900" s="25" t="s">
        <v>5996</v>
      </c>
      <c r="E3900" s="25" t="s">
        <v>568</v>
      </c>
    </row>
    <row r="3901" spans="2:5" x14ac:dyDescent="0.2">
      <c r="B3901" s="25" t="s">
        <v>5997</v>
      </c>
      <c r="C3901" s="25">
        <v>500472</v>
      </c>
      <c r="D3901" s="25" t="s">
        <v>5998</v>
      </c>
      <c r="E3901" s="25" t="s">
        <v>568</v>
      </c>
    </row>
    <row r="3902" spans="2:5" x14ac:dyDescent="0.2">
      <c r="B3902" s="25" t="s">
        <v>5999</v>
      </c>
      <c r="C3902" s="25">
        <v>539861</v>
      </c>
      <c r="D3902" s="25" t="s">
        <v>6000</v>
      </c>
      <c r="E3902" s="25" t="s">
        <v>781</v>
      </c>
    </row>
    <row r="3903" spans="2:5" x14ac:dyDescent="0.2">
      <c r="B3903" s="25" t="s">
        <v>6001</v>
      </c>
      <c r="C3903" s="25">
        <v>538562</v>
      </c>
      <c r="D3903" s="25" t="s">
        <v>6002</v>
      </c>
      <c r="E3903" s="25" t="s">
        <v>781</v>
      </c>
    </row>
    <row r="3904" spans="2:5" x14ac:dyDescent="0.2">
      <c r="B3904" s="25" t="s">
        <v>6003</v>
      </c>
      <c r="C3904" s="25">
        <v>532143</v>
      </c>
      <c r="D3904" s="25" t="s">
        <v>6004</v>
      </c>
      <c r="E3904" s="25" t="s">
        <v>463</v>
      </c>
    </row>
    <row r="3905" spans="2:5" x14ac:dyDescent="0.2">
      <c r="B3905" s="25" t="s">
        <v>6005</v>
      </c>
      <c r="C3905" s="25">
        <v>532143</v>
      </c>
      <c r="D3905" s="25" t="s">
        <v>6004</v>
      </c>
      <c r="E3905" s="25" t="s">
        <v>463</v>
      </c>
    </row>
    <row r="3906" spans="2:5" x14ac:dyDescent="0.2">
      <c r="B3906" s="25" t="s">
        <v>6006</v>
      </c>
      <c r="C3906" s="25">
        <v>531169</v>
      </c>
      <c r="D3906" s="25" t="s">
        <v>383</v>
      </c>
      <c r="E3906" s="25" t="s">
        <v>400</v>
      </c>
    </row>
    <row r="3907" spans="2:5" x14ac:dyDescent="0.2">
      <c r="B3907" s="25" t="s">
        <v>6007</v>
      </c>
      <c r="C3907" s="25" t="s">
        <v>383</v>
      </c>
      <c r="D3907" s="25" t="s">
        <v>6008</v>
      </c>
      <c r="E3907" s="25" t="s">
        <v>394</v>
      </c>
    </row>
    <row r="3908" spans="2:5" x14ac:dyDescent="0.2">
      <c r="B3908" s="25" t="s">
        <v>6009</v>
      </c>
      <c r="C3908" s="25">
        <v>541967</v>
      </c>
      <c r="D3908" s="25" t="s">
        <v>383</v>
      </c>
      <c r="E3908" s="25" t="s">
        <v>497</v>
      </c>
    </row>
    <row r="3909" spans="2:5" x14ac:dyDescent="0.2">
      <c r="B3909" s="25" t="s">
        <v>6010</v>
      </c>
      <c r="C3909" s="25">
        <v>526479</v>
      </c>
      <c r="D3909" s="25" t="s">
        <v>383</v>
      </c>
      <c r="E3909" s="25" t="s">
        <v>398</v>
      </c>
    </row>
    <row r="3910" spans="2:5" x14ac:dyDescent="0.2">
      <c r="B3910" s="25" t="s">
        <v>6011</v>
      </c>
      <c r="C3910" s="25">
        <v>505650</v>
      </c>
      <c r="D3910" s="25" t="s">
        <v>383</v>
      </c>
      <c r="E3910" s="25" t="s">
        <v>461</v>
      </c>
    </row>
    <row r="3911" spans="2:5" x14ac:dyDescent="0.2">
      <c r="B3911" s="25" t="s">
        <v>6012</v>
      </c>
      <c r="C3911" s="25">
        <v>538919</v>
      </c>
      <c r="D3911" s="25" t="s">
        <v>383</v>
      </c>
      <c r="E3911" s="25" t="s">
        <v>469</v>
      </c>
    </row>
    <row r="3912" spans="2:5" x14ac:dyDescent="0.2">
      <c r="B3912" s="25" t="s">
        <v>6013</v>
      </c>
      <c r="C3912" s="25">
        <v>538919</v>
      </c>
      <c r="D3912" s="25" t="s">
        <v>383</v>
      </c>
      <c r="E3912" s="25" t="s">
        <v>469</v>
      </c>
    </row>
    <row r="3913" spans="2:5" x14ac:dyDescent="0.2">
      <c r="B3913" s="25" t="s">
        <v>6014</v>
      </c>
      <c r="C3913" s="25">
        <v>539494</v>
      </c>
      <c r="D3913" s="25" t="s">
        <v>383</v>
      </c>
      <c r="E3913" s="25" t="s">
        <v>400</v>
      </c>
    </row>
    <row r="3914" spans="2:5" x14ac:dyDescent="0.2">
      <c r="B3914" s="25" t="s">
        <v>6015</v>
      </c>
      <c r="C3914" s="25">
        <v>532419</v>
      </c>
      <c r="D3914" s="25" t="s">
        <v>6016</v>
      </c>
      <c r="E3914" s="25" t="s">
        <v>2010</v>
      </c>
    </row>
    <row r="3915" spans="2:5" x14ac:dyDescent="0.2">
      <c r="B3915" s="25" t="s">
        <v>6017</v>
      </c>
      <c r="C3915" s="25">
        <v>508905</v>
      </c>
      <c r="D3915" s="25" t="s">
        <v>383</v>
      </c>
      <c r="E3915" s="25" t="s">
        <v>366</v>
      </c>
    </row>
    <row r="3916" spans="2:5" x14ac:dyDescent="0.2">
      <c r="B3916" s="25" t="s">
        <v>6018</v>
      </c>
      <c r="C3916" s="25">
        <v>505192</v>
      </c>
      <c r="D3916" s="25" t="s">
        <v>6019</v>
      </c>
      <c r="E3916" s="25" t="s">
        <v>461</v>
      </c>
    </row>
    <row r="3917" spans="2:5" x14ac:dyDescent="0.2">
      <c r="B3917" s="25" t="s">
        <v>6020</v>
      </c>
      <c r="C3917" s="25">
        <v>540686</v>
      </c>
      <c r="D3917" s="25" t="s">
        <v>383</v>
      </c>
      <c r="E3917" s="25" t="s">
        <v>421</v>
      </c>
    </row>
    <row r="3918" spans="2:5" x14ac:dyDescent="0.2">
      <c r="B3918" s="25" t="s">
        <v>6021</v>
      </c>
      <c r="C3918" s="25">
        <v>540679</v>
      </c>
      <c r="D3918" s="25" t="s">
        <v>6022</v>
      </c>
      <c r="E3918" s="25" t="s">
        <v>421</v>
      </c>
    </row>
    <row r="3919" spans="2:5" x14ac:dyDescent="0.2">
      <c r="B3919" s="25" t="s">
        <v>6023</v>
      </c>
      <c r="C3919" s="25">
        <v>540679</v>
      </c>
      <c r="D3919" s="25" t="s">
        <v>6022</v>
      </c>
      <c r="E3919" s="25" t="s">
        <v>421</v>
      </c>
    </row>
    <row r="3920" spans="2:5" x14ac:dyDescent="0.2">
      <c r="B3920" s="25" t="s">
        <v>6024</v>
      </c>
      <c r="C3920" s="25">
        <v>532815</v>
      </c>
      <c r="D3920" s="25" t="s">
        <v>6025</v>
      </c>
      <c r="E3920" s="25" t="s">
        <v>421</v>
      </c>
    </row>
    <row r="3921" spans="2:5" x14ac:dyDescent="0.2">
      <c r="B3921" s="25" t="s">
        <v>6026</v>
      </c>
      <c r="C3921" s="25" t="s">
        <v>383</v>
      </c>
      <c r="D3921" s="25" t="s">
        <v>6027</v>
      </c>
      <c r="E3921" s="25" t="s">
        <v>394</v>
      </c>
    </row>
    <row r="3922" spans="2:5" x14ac:dyDescent="0.2">
      <c r="B3922" s="25" t="s">
        <v>6028</v>
      </c>
      <c r="C3922" s="25">
        <v>505827</v>
      </c>
      <c r="D3922" s="25" t="s">
        <v>383</v>
      </c>
      <c r="E3922" s="25" t="s">
        <v>568</v>
      </c>
    </row>
    <row r="3923" spans="2:5" x14ac:dyDescent="0.2">
      <c r="B3923" s="25" t="s">
        <v>6029</v>
      </c>
      <c r="C3923" s="25">
        <v>538635</v>
      </c>
      <c r="D3923" s="25" t="s">
        <v>6030</v>
      </c>
      <c r="E3923" s="25" t="s">
        <v>704</v>
      </c>
    </row>
    <row r="3924" spans="2:5" x14ac:dyDescent="0.2">
      <c r="B3924" s="25" t="s">
        <v>6031</v>
      </c>
      <c r="C3924" s="25">
        <v>532784</v>
      </c>
      <c r="D3924" s="25" t="s">
        <v>6032</v>
      </c>
      <c r="E3924" s="25" t="s">
        <v>469</v>
      </c>
    </row>
    <row r="3925" spans="2:5" x14ac:dyDescent="0.2">
      <c r="B3925" s="25" t="s">
        <v>6033</v>
      </c>
      <c r="C3925" s="25">
        <v>512014</v>
      </c>
      <c r="D3925" s="25" t="s">
        <v>383</v>
      </c>
      <c r="E3925" s="25" t="s">
        <v>804</v>
      </c>
    </row>
    <row r="3926" spans="2:5" x14ac:dyDescent="0.2">
      <c r="B3926" s="25" t="s">
        <v>6034</v>
      </c>
      <c r="C3926" s="25">
        <v>538923</v>
      </c>
      <c r="D3926" s="25" t="s">
        <v>383</v>
      </c>
      <c r="E3926" s="25" t="s">
        <v>369</v>
      </c>
    </row>
    <row r="3927" spans="2:5" x14ac:dyDescent="0.2">
      <c r="B3927" s="25" t="s">
        <v>6035</v>
      </c>
      <c r="C3927" s="25">
        <v>504375</v>
      </c>
      <c r="D3927" s="25" t="s">
        <v>383</v>
      </c>
      <c r="E3927" s="25" t="s">
        <v>369</v>
      </c>
    </row>
    <row r="3928" spans="2:5" x14ac:dyDescent="0.2">
      <c r="B3928" s="25" t="s">
        <v>6036</v>
      </c>
      <c r="C3928" s="25">
        <v>532344</v>
      </c>
      <c r="D3928" s="25" t="s">
        <v>383</v>
      </c>
      <c r="E3928" s="25" t="s">
        <v>476</v>
      </c>
    </row>
    <row r="3929" spans="2:5" x14ac:dyDescent="0.2">
      <c r="B3929" s="25" t="s">
        <v>6037</v>
      </c>
      <c r="C3929" s="25">
        <v>532344</v>
      </c>
      <c r="D3929" s="25" t="s">
        <v>383</v>
      </c>
      <c r="E3929" s="25" t="s">
        <v>476</v>
      </c>
    </row>
    <row r="3930" spans="2:5" x14ac:dyDescent="0.2">
      <c r="B3930" s="25" t="s">
        <v>6038</v>
      </c>
      <c r="C3930" s="25" t="s">
        <v>383</v>
      </c>
      <c r="D3930" s="25" t="s">
        <v>6039</v>
      </c>
      <c r="E3930" s="25" t="s">
        <v>394</v>
      </c>
    </row>
    <row r="3931" spans="2:5" x14ac:dyDescent="0.2">
      <c r="B3931" s="25" t="s">
        <v>6040</v>
      </c>
      <c r="C3931" s="25">
        <v>532725</v>
      </c>
      <c r="D3931" s="25" t="s">
        <v>6041</v>
      </c>
      <c r="E3931" s="25" t="s">
        <v>543</v>
      </c>
    </row>
    <row r="3932" spans="2:5" x14ac:dyDescent="0.2">
      <c r="B3932" s="25" t="s">
        <v>6042</v>
      </c>
      <c r="C3932" s="25">
        <v>532725</v>
      </c>
      <c r="D3932" s="25" t="s">
        <v>6041</v>
      </c>
      <c r="E3932" s="25" t="s">
        <v>543</v>
      </c>
    </row>
    <row r="3933" spans="2:5" x14ac:dyDescent="0.2">
      <c r="B3933" s="25" t="s">
        <v>6043</v>
      </c>
      <c r="C3933" s="25">
        <v>541540</v>
      </c>
      <c r="D3933" s="25" t="s">
        <v>6044</v>
      </c>
      <c r="E3933" s="25" t="s">
        <v>421</v>
      </c>
    </row>
    <row r="3934" spans="2:5" x14ac:dyDescent="0.2">
      <c r="B3934" s="25" t="s">
        <v>6045</v>
      </c>
      <c r="C3934" s="25" t="s">
        <v>383</v>
      </c>
      <c r="D3934" s="25" t="s">
        <v>6046</v>
      </c>
      <c r="E3934" s="25" t="s">
        <v>394</v>
      </c>
    </row>
    <row r="3935" spans="2:5" x14ac:dyDescent="0.2">
      <c r="B3935" s="25" t="s">
        <v>6047</v>
      </c>
      <c r="C3935" s="25">
        <v>500394</v>
      </c>
      <c r="D3935" s="25" t="s">
        <v>383</v>
      </c>
      <c r="E3935" s="25" t="s">
        <v>568</v>
      </c>
    </row>
    <row r="3936" spans="2:5" x14ac:dyDescent="0.2">
      <c r="B3936" s="25" t="s">
        <v>6048</v>
      </c>
      <c r="C3936" s="25">
        <v>502460</v>
      </c>
      <c r="D3936" s="25" t="s">
        <v>383</v>
      </c>
      <c r="E3936" s="25" t="s">
        <v>377</v>
      </c>
    </row>
    <row r="3937" spans="2:5" x14ac:dyDescent="0.2">
      <c r="B3937" s="25" t="s">
        <v>6049</v>
      </c>
      <c r="C3937" s="25">
        <v>513699</v>
      </c>
      <c r="D3937" s="25" t="s">
        <v>383</v>
      </c>
      <c r="E3937" s="25" t="s">
        <v>911</v>
      </c>
    </row>
    <row r="3938" spans="2:5" x14ac:dyDescent="0.2">
      <c r="B3938" s="25" t="s">
        <v>6050</v>
      </c>
      <c r="C3938" s="25">
        <v>538575</v>
      </c>
      <c r="D3938" s="25" t="s">
        <v>383</v>
      </c>
      <c r="E3938" s="25" t="s">
        <v>405</v>
      </c>
    </row>
    <row r="3939" spans="2:5" x14ac:dyDescent="0.2">
      <c r="B3939" s="25" t="s">
        <v>6051</v>
      </c>
      <c r="C3939" s="25">
        <v>522152</v>
      </c>
      <c r="D3939" s="25" t="s">
        <v>383</v>
      </c>
      <c r="E3939" s="25" t="s">
        <v>391</v>
      </c>
    </row>
    <row r="3940" spans="2:5" x14ac:dyDescent="0.2">
      <c r="B3940" s="25" t="s">
        <v>6052</v>
      </c>
      <c r="C3940" s="25">
        <v>511571</v>
      </c>
      <c r="D3940" s="25" t="s">
        <v>383</v>
      </c>
      <c r="E3940" s="25" t="s">
        <v>400</v>
      </c>
    </row>
    <row r="3941" spans="2:5" x14ac:dyDescent="0.2">
      <c r="B3941" s="25" t="s">
        <v>6053</v>
      </c>
      <c r="C3941" s="25">
        <v>507514</v>
      </c>
      <c r="D3941" s="25" t="s">
        <v>6054</v>
      </c>
      <c r="E3941" s="25" t="s">
        <v>1015</v>
      </c>
    </row>
    <row r="3942" spans="2:5" x14ac:dyDescent="0.2">
      <c r="B3942" s="25" t="s">
        <v>6055</v>
      </c>
      <c r="C3942" s="25">
        <v>521034</v>
      </c>
      <c r="D3942" s="25" t="s">
        <v>6056</v>
      </c>
      <c r="E3942" s="25" t="s">
        <v>398</v>
      </c>
    </row>
    <row r="3943" spans="2:5" x14ac:dyDescent="0.2">
      <c r="B3943" s="25" t="s">
        <v>6057</v>
      </c>
      <c r="C3943" s="25">
        <v>531548</v>
      </c>
      <c r="D3943" s="25" t="s">
        <v>6058</v>
      </c>
      <c r="E3943" s="25" t="s">
        <v>660</v>
      </c>
    </row>
    <row r="3944" spans="2:5" x14ac:dyDescent="0.2">
      <c r="B3944" s="25" t="s">
        <v>6059</v>
      </c>
      <c r="C3944" s="25">
        <v>533001</v>
      </c>
      <c r="D3944" s="25" t="s">
        <v>6060</v>
      </c>
      <c r="E3944" s="25" t="s">
        <v>391</v>
      </c>
    </row>
    <row r="3945" spans="2:5" x14ac:dyDescent="0.2">
      <c r="B3945" s="25" t="s">
        <v>6061</v>
      </c>
      <c r="C3945" s="25">
        <v>526901</v>
      </c>
      <c r="D3945" s="25" t="s">
        <v>383</v>
      </c>
      <c r="E3945" s="25" t="s">
        <v>431</v>
      </c>
    </row>
    <row r="3946" spans="2:5" x14ac:dyDescent="0.2">
      <c r="B3946" s="25" t="s">
        <v>6062</v>
      </c>
      <c r="C3946" s="25">
        <v>538943</v>
      </c>
      <c r="D3946" s="25" t="s">
        <v>383</v>
      </c>
      <c r="E3946" s="25" t="s">
        <v>400</v>
      </c>
    </row>
    <row r="3947" spans="2:5" x14ac:dyDescent="0.2">
      <c r="B3947" s="25" t="s">
        <v>6063</v>
      </c>
      <c r="C3947" s="25" t="s">
        <v>383</v>
      </c>
      <c r="D3947" s="25" t="s">
        <v>6064</v>
      </c>
      <c r="E3947" s="25" t="s">
        <v>394</v>
      </c>
    </row>
    <row r="3948" spans="2:5" x14ac:dyDescent="0.2">
      <c r="B3948" s="25" t="s">
        <v>6065</v>
      </c>
      <c r="C3948" s="25">
        <v>532221</v>
      </c>
      <c r="D3948" s="25" t="s">
        <v>6066</v>
      </c>
      <c r="E3948" s="25" t="s">
        <v>369</v>
      </c>
    </row>
    <row r="3949" spans="2:5" x14ac:dyDescent="0.2">
      <c r="B3949" s="25" t="s">
        <v>6067</v>
      </c>
      <c r="C3949" s="25">
        <v>539378</v>
      </c>
      <c r="D3949" s="25" t="s">
        <v>383</v>
      </c>
      <c r="E3949" s="25" t="s">
        <v>853</v>
      </c>
    </row>
    <row r="3950" spans="2:5" x14ac:dyDescent="0.2">
      <c r="B3950" s="25" t="s">
        <v>6068</v>
      </c>
      <c r="C3950" s="25" t="s">
        <v>383</v>
      </c>
      <c r="D3950" s="25" t="s">
        <v>6069</v>
      </c>
      <c r="E3950" s="25" t="s">
        <v>394</v>
      </c>
    </row>
    <row r="3951" spans="2:5" x14ac:dyDescent="0.2">
      <c r="B3951" s="25" t="s">
        <v>6070</v>
      </c>
      <c r="C3951" s="25">
        <v>541633</v>
      </c>
      <c r="D3951" s="25" t="s">
        <v>383</v>
      </c>
      <c r="E3951" s="25" t="s">
        <v>377</v>
      </c>
    </row>
    <row r="3952" spans="2:5" x14ac:dyDescent="0.2">
      <c r="B3952" s="25" t="s">
        <v>6071</v>
      </c>
      <c r="C3952" s="25">
        <v>532679</v>
      </c>
      <c r="D3952" s="25" t="s">
        <v>6072</v>
      </c>
      <c r="E3952" s="25" t="s">
        <v>372</v>
      </c>
    </row>
    <row r="3953" spans="2:5" x14ac:dyDescent="0.2">
      <c r="B3953" s="25" t="s">
        <v>6073</v>
      </c>
      <c r="C3953" s="25">
        <v>521036</v>
      </c>
      <c r="D3953" s="25" t="s">
        <v>383</v>
      </c>
      <c r="E3953" s="25" t="s">
        <v>398</v>
      </c>
    </row>
    <row r="3954" spans="2:5" x14ac:dyDescent="0.2">
      <c r="B3954" s="25" t="s">
        <v>6074</v>
      </c>
      <c r="C3954" s="25">
        <v>521036</v>
      </c>
      <c r="D3954" s="25" t="s">
        <v>383</v>
      </c>
      <c r="E3954" s="25" t="s">
        <v>398</v>
      </c>
    </row>
    <row r="3955" spans="2:5" x14ac:dyDescent="0.2">
      <c r="B3955" s="25" t="s">
        <v>6075</v>
      </c>
      <c r="C3955" s="25">
        <v>531398</v>
      </c>
      <c r="D3955" s="25" t="s">
        <v>383</v>
      </c>
      <c r="E3955" s="25" t="s">
        <v>421</v>
      </c>
    </row>
    <row r="3956" spans="2:5" x14ac:dyDescent="0.2">
      <c r="B3956" s="25" t="s">
        <v>6076</v>
      </c>
      <c r="C3956" s="25">
        <v>526477</v>
      </c>
      <c r="D3956" s="25" t="s">
        <v>383</v>
      </c>
      <c r="E3956" s="25" t="s">
        <v>561</v>
      </c>
    </row>
    <row r="3957" spans="2:5" x14ac:dyDescent="0.2">
      <c r="B3957" s="25" t="s">
        <v>6077</v>
      </c>
      <c r="C3957" s="25">
        <v>516108</v>
      </c>
      <c r="D3957" s="25" t="s">
        <v>383</v>
      </c>
      <c r="E3957" s="25" t="s">
        <v>377</v>
      </c>
    </row>
    <row r="3958" spans="2:5" x14ac:dyDescent="0.2">
      <c r="B3958" s="25" t="s">
        <v>6078</v>
      </c>
      <c r="C3958" s="25">
        <v>538891</v>
      </c>
      <c r="D3958" s="25" t="s">
        <v>383</v>
      </c>
      <c r="E3958" s="25" t="s">
        <v>400</v>
      </c>
    </row>
    <row r="3959" spans="2:5" x14ac:dyDescent="0.2">
      <c r="B3959" s="25" t="s">
        <v>6079</v>
      </c>
      <c r="C3959" s="25" t="s">
        <v>383</v>
      </c>
      <c r="D3959" s="25" t="s">
        <v>6080</v>
      </c>
      <c r="E3959" s="25" t="s">
        <v>394</v>
      </c>
    </row>
    <row r="3960" spans="2:5" x14ac:dyDescent="0.2">
      <c r="B3960" s="25" t="s">
        <v>6081</v>
      </c>
      <c r="C3960" s="25">
        <v>509910</v>
      </c>
      <c r="D3960" s="25" t="s">
        <v>383</v>
      </c>
      <c r="E3960" s="25" t="s">
        <v>431</v>
      </c>
    </row>
    <row r="3961" spans="2:5" x14ac:dyDescent="0.2">
      <c r="B3961" s="25" t="s">
        <v>6082</v>
      </c>
      <c r="C3961" s="25">
        <v>540174</v>
      </c>
      <c r="D3961" s="25" t="s">
        <v>383</v>
      </c>
      <c r="E3961" s="25" t="s">
        <v>369</v>
      </c>
    </row>
    <row r="3962" spans="2:5" x14ac:dyDescent="0.2">
      <c r="B3962" s="25" t="s">
        <v>6083</v>
      </c>
      <c r="C3962" s="25">
        <v>514454</v>
      </c>
      <c r="D3962" s="25" t="s">
        <v>383</v>
      </c>
      <c r="E3962" s="25" t="s">
        <v>398</v>
      </c>
    </row>
    <row r="3963" spans="2:5" x14ac:dyDescent="0.2">
      <c r="B3963" s="25" t="s">
        <v>6084</v>
      </c>
      <c r="C3963" s="25">
        <v>513498</v>
      </c>
      <c r="D3963" s="25" t="s">
        <v>383</v>
      </c>
      <c r="E3963" s="25" t="s">
        <v>363</v>
      </c>
    </row>
    <row r="3964" spans="2:5" x14ac:dyDescent="0.2">
      <c r="B3964" s="25" t="s">
        <v>6085</v>
      </c>
      <c r="C3964" s="25">
        <v>532669</v>
      </c>
      <c r="D3964" s="25" t="s">
        <v>383</v>
      </c>
      <c r="E3964" s="25" t="s">
        <v>431</v>
      </c>
    </row>
    <row r="3965" spans="2:5" x14ac:dyDescent="0.2">
      <c r="B3965" s="25" t="s">
        <v>6086</v>
      </c>
      <c r="C3965" s="25">
        <v>590030</v>
      </c>
      <c r="D3965" s="25" t="s">
        <v>6087</v>
      </c>
      <c r="E3965" s="25" t="s">
        <v>891</v>
      </c>
    </row>
    <row r="3966" spans="2:5" x14ac:dyDescent="0.2">
      <c r="B3966" s="25" t="s">
        <v>6088</v>
      </c>
      <c r="C3966" s="25">
        <v>523826</v>
      </c>
      <c r="D3966" s="25" t="s">
        <v>383</v>
      </c>
      <c r="E3966" s="25" t="s">
        <v>497</v>
      </c>
    </row>
    <row r="3967" spans="2:5" x14ac:dyDescent="0.2">
      <c r="B3967" s="25" t="s">
        <v>6089</v>
      </c>
      <c r="C3967" s="25">
        <v>532025</v>
      </c>
      <c r="D3967" s="25" t="s">
        <v>383</v>
      </c>
      <c r="E3967" s="25" t="s">
        <v>386</v>
      </c>
    </row>
    <row r="3968" spans="2:5" x14ac:dyDescent="0.2">
      <c r="B3968" s="25" t="s">
        <v>6090</v>
      </c>
      <c r="C3968" s="25">
        <v>530289</v>
      </c>
      <c r="D3968" s="25" t="s">
        <v>383</v>
      </c>
      <c r="E3968" s="25" t="s">
        <v>804</v>
      </c>
    </row>
    <row r="3969" spans="2:5" x14ac:dyDescent="0.2">
      <c r="B3969" s="25" t="s">
        <v>6091</v>
      </c>
      <c r="C3969" s="25">
        <v>542376</v>
      </c>
      <c r="D3969" s="25" t="s">
        <v>6092</v>
      </c>
      <c r="E3969" s="25" t="s">
        <v>366</v>
      </c>
    </row>
    <row r="3970" spans="2:5" x14ac:dyDescent="0.2">
      <c r="B3970" s="25" t="s">
        <v>6093</v>
      </c>
      <c r="C3970" s="25">
        <v>541890</v>
      </c>
      <c r="D3970" s="25" t="s">
        <v>383</v>
      </c>
      <c r="E3970" s="25" t="s">
        <v>369</v>
      </c>
    </row>
    <row r="3971" spans="2:5" x14ac:dyDescent="0.2">
      <c r="B3971" s="25" t="s">
        <v>6094</v>
      </c>
      <c r="C3971" s="25">
        <v>538920</v>
      </c>
      <c r="D3971" s="25" t="s">
        <v>383</v>
      </c>
      <c r="E3971" s="25" t="s">
        <v>405</v>
      </c>
    </row>
    <row r="3972" spans="2:5" x14ac:dyDescent="0.2">
      <c r="B3972" s="25" t="s">
        <v>6095</v>
      </c>
      <c r="C3972" s="25" t="s">
        <v>383</v>
      </c>
      <c r="D3972" s="25" t="s">
        <v>6096</v>
      </c>
      <c r="E3972" s="25" t="s">
        <v>474</v>
      </c>
    </row>
    <row r="3973" spans="2:5" x14ac:dyDescent="0.2">
      <c r="B3973" s="25" t="s">
        <v>6097</v>
      </c>
      <c r="C3973" s="25" t="s">
        <v>383</v>
      </c>
      <c r="D3973" s="25" t="s">
        <v>6096</v>
      </c>
      <c r="E3973" s="25" t="s">
        <v>474</v>
      </c>
    </row>
    <row r="3974" spans="2:5" x14ac:dyDescent="0.2">
      <c r="B3974" s="25" t="s">
        <v>6098</v>
      </c>
      <c r="C3974" s="25">
        <v>524727</v>
      </c>
      <c r="D3974" s="25" t="s">
        <v>383</v>
      </c>
      <c r="E3974" s="25" t="s">
        <v>421</v>
      </c>
    </row>
    <row r="3975" spans="2:5" x14ac:dyDescent="0.2">
      <c r="B3975" s="25" t="s">
        <v>6099</v>
      </c>
      <c r="C3975" s="25">
        <v>531370</v>
      </c>
      <c r="D3975" s="25" t="s">
        <v>383</v>
      </c>
      <c r="E3975" s="25" t="s">
        <v>369</v>
      </c>
    </row>
    <row r="3976" spans="2:5" x14ac:dyDescent="0.2">
      <c r="B3976" s="25" t="s">
        <v>6100</v>
      </c>
      <c r="C3976" s="25">
        <v>540211</v>
      </c>
      <c r="D3976" s="25" t="s">
        <v>383</v>
      </c>
      <c r="E3976" s="25" t="s">
        <v>400</v>
      </c>
    </row>
    <row r="3977" spans="2:5" x14ac:dyDescent="0.2">
      <c r="B3977" s="25" t="s">
        <v>6101</v>
      </c>
      <c r="C3977" s="25">
        <v>534425</v>
      </c>
      <c r="D3977" s="25" t="s">
        <v>6102</v>
      </c>
      <c r="E3977" s="25" t="s">
        <v>872</v>
      </c>
    </row>
    <row r="3978" spans="2:5" x14ac:dyDescent="0.2">
      <c r="B3978" s="25" t="s">
        <v>6103</v>
      </c>
      <c r="C3978" s="25">
        <v>513687</v>
      </c>
      <c r="D3978" s="25" t="s">
        <v>383</v>
      </c>
      <c r="E3978" s="25" t="s">
        <v>738</v>
      </c>
    </row>
    <row r="3979" spans="2:5" x14ac:dyDescent="0.2">
      <c r="B3979" s="25" t="s">
        <v>6104</v>
      </c>
      <c r="C3979" s="25" t="s">
        <v>383</v>
      </c>
      <c r="D3979" s="25" t="s">
        <v>6105</v>
      </c>
      <c r="E3979" s="25" t="s">
        <v>394</v>
      </c>
    </row>
    <row r="3980" spans="2:5" x14ac:dyDescent="0.2">
      <c r="B3980" s="25" t="s">
        <v>6106</v>
      </c>
      <c r="C3980" s="25">
        <v>531982</v>
      </c>
      <c r="D3980" s="25" t="s">
        <v>383</v>
      </c>
      <c r="E3980" s="25" t="s">
        <v>463</v>
      </c>
    </row>
    <row r="3981" spans="2:5" x14ac:dyDescent="0.2">
      <c r="B3981" s="25" t="s">
        <v>6107</v>
      </c>
      <c r="C3981" s="25">
        <v>512153</v>
      </c>
      <c r="D3981" s="25" t="s">
        <v>383</v>
      </c>
      <c r="E3981" s="25" t="s">
        <v>804</v>
      </c>
    </row>
    <row r="3982" spans="2:5" x14ac:dyDescent="0.2">
      <c r="B3982" s="25" t="s">
        <v>6108</v>
      </c>
      <c r="C3982" s="25">
        <v>512291</v>
      </c>
      <c r="D3982" s="25" t="s">
        <v>383</v>
      </c>
      <c r="E3982" s="25" t="s">
        <v>366</v>
      </c>
    </row>
    <row r="3983" spans="2:5" x14ac:dyDescent="0.2">
      <c r="B3983" s="25" t="s">
        <v>6109</v>
      </c>
      <c r="C3983" s="25">
        <v>517166</v>
      </c>
      <c r="D3983" s="25" t="s">
        <v>383</v>
      </c>
      <c r="E3983" s="25" t="s">
        <v>925</v>
      </c>
    </row>
    <row r="3984" spans="2:5" x14ac:dyDescent="0.2">
      <c r="B3984" s="25" t="s">
        <v>6110</v>
      </c>
      <c r="C3984" s="25">
        <v>542337</v>
      </c>
      <c r="D3984" s="25" t="s">
        <v>6111</v>
      </c>
      <c r="E3984" s="25" t="s">
        <v>552</v>
      </c>
    </row>
    <row r="3985" spans="2:5" x14ac:dyDescent="0.2">
      <c r="B3985" s="25" t="s">
        <v>6112</v>
      </c>
      <c r="C3985" s="25" t="s">
        <v>383</v>
      </c>
      <c r="D3985" s="25" t="s">
        <v>6113</v>
      </c>
      <c r="E3985" s="25" t="s">
        <v>552</v>
      </c>
    </row>
    <row r="3986" spans="2:5" x14ac:dyDescent="0.2">
      <c r="B3986" s="25" t="s">
        <v>6114</v>
      </c>
      <c r="C3986" s="25">
        <v>526161</v>
      </c>
      <c r="D3986" s="25" t="s">
        <v>383</v>
      </c>
      <c r="E3986" s="25" t="s">
        <v>497</v>
      </c>
    </row>
    <row r="3987" spans="2:5" x14ac:dyDescent="0.2">
      <c r="B3987" s="25" t="s">
        <v>6115</v>
      </c>
      <c r="C3987" s="25">
        <v>521082</v>
      </c>
      <c r="D3987" s="25" t="s">
        <v>6116</v>
      </c>
      <c r="E3987" s="25" t="s">
        <v>398</v>
      </c>
    </row>
    <row r="3988" spans="2:5" x14ac:dyDescent="0.2">
      <c r="B3988" s="25" t="s">
        <v>6117</v>
      </c>
      <c r="C3988" s="25">
        <v>526827</v>
      </c>
      <c r="D3988" s="25" t="s">
        <v>383</v>
      </c>
      <c r="E3988" s="25" t="s">
        <v>497</v>
      </c>
    </row>
    <row r="3989" spans="2:5" x14ac:dyDescent="0.2">
      <c r="B3989" s="25" t="s">
        <v>6118</v>
      </c>
      <c r="C3989" s="25">
        <v>517214</v>
      </c>
      <c r="D3989" s="25" t="s">
        <v>6119</v>
      </c>
      <c r="E3989" s="25" t="s">
        <v>529</v>
      </c>
    </row>
    <row r="3990" spans="2:5" x14ac:dyDescent="0.2">
      <c r="B3990" s="25" t="s">
        <v>6120</v>
      </c>
      <c r="C3990" s="25">
        <v>500285</v>
      </c>
      <c r="D3990" s="25" t="s">
        <v>383</v>
      </c>
      <c r="E3990" s="25" t="s">
        <v>2520</v>
      </c>
    </row>
    <row r="3991" spans="2:5" x14ac:dyDescent="0.2">
      <c r="B3991" s="25" t="s">
        <v>6121</v>
      </c>
      <c r="C3991" s="25">
        <v>540084</v>
      </c>
      <c r="D3991" s="25" t="s">
        <v>383</v>
      </c>
      <c r="E3991" s="25" t="s">
        <v>386</v>
      </c>
    </row>
    <row r="3992" spans="2:5" x14ac:dyDescent="0.2">
      <c r="B3992" s="25" t="s">
        <v>6122</v>
      </c>
      <c r="C3992" s="25">
        <v>532651</v>
      </c>
      <c r="D3992" s="25" t="s">
        <v>6123</v>
      </c>
      <c r="E3992" s="25" t="s">
        <v>497</v>
      </c>
    </row>
    <row r="3993" spans="2:5" x14ac:dyDescent="0.2">
      <c r="B3993" s="25" t="s">
        <v>6124</v>
      </c>
      <c r="C3993" s="25">
        <v>513414</v>
      </c>
      <c r="D3993" s="25" t="s">
        <v>6125</v>
      </c>
      <c r="E3993" s="25" t="s">
        <v>415</v>
      </c>
    </row>
    <row r="3994" spans="2:5" x14ac:dyDescent="0.2">
      <c r="B3994" s="25" t="s">
        <v>6126</v>
      </c>
      <c r="C3994" s="25">
        <v>500402</v>
      </c>
      <c r="D3994" s="25" t="s">
        <v>6127</v>
      </c>
      <c r="E3994" s="25" t="s">
        <v>781</v>
      </c>
    </row>
    <row r="3995" spans="2:5" x14ac:dyDescent="0.2">
      <c r="B3995" s="25" t="s">
        <v>6128</v>
      </c>
      <c r="C3995" s="25">
        <v>539221</v>
      </c>
      <c r="D3995" s="25" t="s">
        <v>383</v>
      </c>
      <c r="E3995" s="25" t="s">
        <v>398</v>
      </c>
    </row>
    <row r="3996" spans="2:5" x14ac:dyDescent="0.2">
      <c r="B3996" s="25" t="s">
        <v>6129</v>
      </c>
      <c r="C3996" s="25">
        <v>539221</v>
      </c>
      <c r="D3996" s="25" t="s">
        <v>383</v>
      </c>
      <c r="E3996" s="25" t="s">
        <v>398</v>
      </c>
    </row>
    <row r="3997" spans="2:5" x14ac:dyDescent="0.2">
      <c r="B3997" s="25" t="s">
        <v>6130</v>
      </c>
      <c r="C3997" s="25">
        <v>540079</v>
      </c>
      <c r="D3997" s="25" t="s">
        <v>383</v>
      </c>
      <c r="E3997" s="25" t="s">
        <v>1303</v>
      </c>
    </row>
    <row r="3998" spans="2:5" x14ac:dyDescent="0.2">
      <c r="B3998" s="25" t="s">
        <v>6131</v>
      </c>
      <c r="C3998" s="25">
        <v>540570</v>
      </c>
      <c r="D3998" s="25" t="s">
        <v>6132</v>
      </c>
      <c r="E3998" s="25" t="s">
        <v>5201</v>
      </c>
    </row>
    <row r="3999" spans="2:5" x14ac:dyDescent="0.2">
      <c r="B3999" s="25" t="s">
        <v>6133</v>
      </c>
      <c r="C3999" s="25">
        <v>538402</v>
      </c>
      <c r="D3999" s="25" t="s">
        <v>383</v>
      </c>
      <c r="E3999" s="25" t="s">
        <v>400</v>
      </c>
    </row>
    <row r="4000" spans="2:5" x14ac:dyDescent="0.2">
      <c r="B4000" s="25" t="s">
        <v>6134</v>
      </c>
      <c r="C4000" s="25">
        <v>530177</v>
      </c>
      <c r="D4000" s="25" t="s">
        <v>383</v>
      </c>
      <c r="E4000" s="25" t="s">
        <v>405</v>
      </c>
    </row>
    <row r="4001" spans="2:5" x14ac:dyDescent="0.2">
      <c r="B4001" s="25" t="s">
        <v>6135</v>
      </c>
      <c r="C4001" s="25">
        <v>533121</v>
      </c>
      <c r="D4001" s="25" t="s">
        <v>6136</v>
      </c>
      <c r="E4001" s="25" t="s">
        <v>369</v>
      </c>
    </row>
    <row r="4002" spans="2:5" x14ac:dyDescent="0.2">
      <c r="B4002" s="25" t="s">
        <v>6137</v>
      </c>
      <c r="C4002" s="25">
        <v>526532</v>
      </c>
      <c r="D4002" s="25" t="s">
        <v>383</v>
      </c>
      <c r="E4002" s="25" t="s">
        <v>431</v>
      </c>
    </row>
    <row r="4003" spans="2:5" x14ac:dyDescent="0.2">
      <c r="B4003" s="25" t="s">
        <v>6138</v>
      </c>
      <c r="C4003" s="25">
        <v>526532</v>
      </c>
      <c r="D4003" s="25" t="s">
        <v>383</v>
      </c>
      <c r="E4003" s="25" t="s">
        <v>431</v>
      </c>
    </row>
    <row r="4004" spans="2:5" x14ac:dyDescent="0.2">
      <c r="B4004" s="25" t="s">
        <v>6139</v>
      </c>
      <c r="C4004" s="25">
        <v>530037</v>
      </c>
      <c r="D4004" s="25" t="s">
        <v>383</v>
      </c>
      <c r="E4004" s="25" t="s">
        <v>398</v>
      </c>
    </row>
    <row r="4005" spans="2:5" x14ac:dyDescent="0.2">
      <c r="B4005" s="25" t="s">
        <v>6140</v>
      </c>
      <c r="C4005" s="25">
        <v>532842</v>
      </c>
      <c r="D4005" s="25" t="s">
        <v>6141</v>
      </c>
      <c r="E4005" s="25" t="s">
        <v>431</v>
      </c>
    </row>
    <row r="4006" spans="2:5" x14ac:dyDescent="0.2">
      <c r="B4006" s="25" t="s">
        <v>6142</v>
      </c>
      <c r="C4006" s="25">
        <v>514248</v>
      </c>
      <c r="D4006" s="25" t="s">
        <v>383</v>
      </c>
      <c r="E4006" s="25" t="s">
        <v>431</v>
      </c>
    </row>
    <row r="4007" spans="2:5" x14ac:dyDescent="0.2">
      <c r="B4007" s="25" t="s">
        <v>6143</v>
      </c>
      <c r="C4007" s="25">
        <v>535601</v>
      </c>
      <c r="D4007" s="25" t="s">
        <v>6144</v>
      </c>
      <c r="E4007" s="25" t="s">
        <v>809</v>
      </c>
    </row>
    <row r="4008" spans="2:5" x14ac:dyDescent="0.2">
      <c r="B4008" s="25" t="s">
        <v>6145</v>
      </c>
      <c r="C4008" s="25">
        <v>523756</v>
      </c>
      <c r="D4008" s="25" t="s">
        <v>6146</v>
      </c>
      <c r="E4008" s="25" t="s">
        <v>400</v>
      </c>
    </row>
    <row r="4009" spans="2:5" x14ac:dyDescent="0.2">
      <c r="B4009" s="25" t="s">
        <v>6147</v>
      </c>
      <c r="C4009" s="25">
        <v>539217</v>
      </c>
      <c r="D4009" s="25" t="s">
        <v>383</v>
      </c>
      <c r="E4009" s="25" t="s">
        <v>403</v>
      </c>
    </row>
    <row r="4010" spans="2:5" x14ac:dyDescent="0.2">
      <c r="B4010" s="25" t="s">
        <v>6148</v>
      </c>
      <c r="C4010" s="25">
        <v>503806</v>
      </c>
      <c r="D4010" s="25" t="s">
        <v>6149</v>
      </c>
      <c r="E4010" s="25" t="s">
        <v>398</v>
      </c>
    </row>
    <row r="4011" spans="2:5" x14ac:dyDescent="0.2">
      <c r="B4011" s="25" t="s">
        <v>6150</v>
      </c>
      <c r="C4011" s="25">
        <v>534680</v>
      </c>
      <c r="D4011" s="25" t="s">
        <v>383</v>
      </c>
      <c r="E4011" s="25" t="s">
        <v>441</v>
      </c>
    </row>
    <row r="4012" spans="2:5" x14ac:dyDescent="0.2">
      <c r="B4012" s="25" t="s">
        <v>6151</v>
      </c>
      <c r="C4012" s="25">
        <v>530943</v>
      </c>
      <c r="D4012" s="25" t="s">
        <v>6152</v>
      </c>
      <c r="E4012" s="25" t="s">
        <v>386</v>
      </c>
    </row>
    <row r="4013" spans="2:5" x14ac:dyDescent="0.2">
      <c r="B4013" s="25" t="s">
        <v>6153</v>
      </c>
      <c r="C4013" s="25">
        <v>538863</v>
      </c>
      <c r="D4013" s="25" t="s">
        <v>383</v>
      </c>
      <c r="E4013" s="25" t="s">
        <v>400</v>
      </c>
    </row>
    <row r="4014" spans="2:5" x14ac:dyDescent="0.2">
      <c r="B4014" s="25" t="s">
        <v>6154</v>
      </c>
      <c r="C4014" s="25">
        <v>531322</v>
      </c>
      <c r="D4014" s="25" t="s">
        <v>6155</v>
      </c>
      <c r="E4014" s="25" t="s">
        <v>593</v>
      </c>
    </row>
    <row r="4015" spans="2:5" x14ac:dyDescent="0.2">
      <c r="B4015" s="25" t="s">
        <v>6156</v>
      </c>
      <c r="C4015" s="25">
        <v>514442</v>
      </c>
      <c r="D4015" s="25" t="s">
        <v>383</v>
      </c>
      <c r="E4015" s="25" t="s">
        <v>503</v>
      </c>
    </row>
    <row r="4016" spans="2:5" x14ac:dyDescent="0.2">
      <c r="B4016" s="25" t="s">
        <v>6157</v>
      </c>
      <c r="C4016" s="25">
        <v>539363</v>
      </c>
      <c r="D4016" s="25" t="s">
        <v>383</v>
      </c>
      <c r="E4016" s="25" t="s">
        <v>469</v>
      </c>
    </row>
    <row r="4017" spans="2:5" x14ac:dyDescent="0.2">
      <c r="B4017" s="25" t="s">
        <v>6158</v>
      </c>
      <c r="C4017" s="25">
        <v>539363</v>
      </c>
      <c r="D4017" s="25" t="s">
        <v>383</v>
      </c>
      <c r="E4017" s="25" t="s">
        <v>469</v>
      </c>
    </row>
    <row r="4018" spans="2:5" x14ac:dyDescent="0.2">
      <c r="B4018" s="25" t="s">
        <v>6159</v>
      </c>
      <c r="C4018" s="25" t="s">
        <v>383</v>
      </c>
      <c r="D4018" s="25" t="s">
        <v>6160</v>
      </c>
      <c r="E4018" s="25" t="s">
        <v>394</v>
      </c>
    </row>
    <row r="4019" spans="2:5" x14ac:dyDescent="0.2">
      <c r="B4019" s="25" t="s">
        <v>6161</v>
      </c>
      <c r="C4019" s="25">
        <v>521161</v>
      </c>
      <c r="D4019" s="25" t="s">
        <v>383</v>
      </c>
      <c r="E4019" s="25" t="s">
        <v>398</v>
      </c>
    </row>
    <row r="4020" spans="2:5" x14ac:dyDescent="0.2">
      <c r="B4020" s="25" t="s">
        <v>6162</v>
      </c>
      <c r="C4020" s="25">
        <v>521234</v>
      </c>
      <c r="D4020" s="25" t="s">
        <v>383</v>
      </c>
      <c r="E4020" s="25" t="s">
        <v>398</v>
      </c>
    </row>
    <row r="4021" spans="2:5" x14ac:dyDescent="0.2">
      <c r="B4021" s="25" t="s">
        <v>6163</v>
      </c>
      <c r="C4021" s="25">
        <v>521178</v>
      </c>
      <c r="D4021" s="25" t="s">
        <v>383</v>
      </c>
      <c r="E4021" s="25" t="s">
        <v>398</v>
      </c>
    </row>
    <row r="4022" spans="2:5" x14ac:dyDescent="0.2">
      <c r="B4022" s="25" t="s">
        <v>6164</v>
      </c>
      <c r="C4022" s="25">
        <v>515081</v>
      </c>
      <c r="D4022" s="25" t="s">
        <v>383</v>
      </c>
      <c r="E4022" s="25" t="s">
        <v>911</v>
      </c>
    </row>
    <row r="4023" spans="2:5" x14ac:dyDescent="0.2">
      <c r="B4023" s="25" t="s">
        <v>6165</v>
      </c>
      <c r="C4023" s="25">
        <v>513605</v>
      </c>
      <c r="D4023" s="25" t="s">
        <v>6166</v>
      </c>
      <c r="E4023" s="25" t="s">
        <v>706</v>
      </c>
    </row>
    <row r="4024" spans="2:5" x14ac:dyDescent="0.2">
      <c r="B4024" s="25" t="s">
        <v>6167</v>
      </c>
      <c r="C4024" s="25">
        <v>523222</v>
      </c>
      <c r="D4024" s="25" t="s">
        <v>383</v>
      </c>
      <c r="E4024" s="25" t="s">
        <v>522</v>
      </c>
    </row>
    <row r="4025" spans="2:5" x14ac:dyDescent="0.2">
      <c r="B4025" s="25" t="s">
        <v>6168</v>
      </c>
      <c r="C4025" s="25">
        <v>536799</v>
      </c>
      <c r="D4025" s="25" t="s">
        <v>383</v>
      </c>
      <c r="E4025" s="25" t="s">
        <v>400</v>
      </c>
    </row>
    <row r="4026" spans="2:5" x14ac:dyDescent="0.2">
      <c r="B4026" s="25" t="s">
        <v>6169</v>
      </c>
      <c r="C4026" s="25">
        <v>533569</v>
      </c>
      <c r="D4026" s="25" t="s">
        <v>6170</v>
      </c>
      <c r="E4026" s="25" t="s">
        <v>497</v>
      </c>
    </row>
    <row r="4027" spans="2:5" x14ac:dyDescent="0.2">
      <c r="B4027" s="25" t="s">
        <v>6171</v>
      </c>
      <c r="C4027" s="25">
        <v>540914</v>
      </c>
      <c r="D4027" s="25" t="s">
        <v>383</v>
      </c>
      <c r="E4027" s="25" t="s">
        <v>405</v>
      </c>
    </row>
    <row r="4028" spans="2:5" x14ac:dyDescent="0.2">
      <c r="B4028" s="25" t="s">
        <v>6172</v>
      </c>
      <c r="C4028" s="25">
        <v>524636</v>
      </c>
      <c r="D4028" s="25" t="s">
        <v>383</v>
      </c>
      <c r="E4028" s="25" t="s">
        <v>421</v>
      </c>
    </row>
    <row r="4029" spans="2:5" x14ac:dyDescent="0.2">
      <c r="B4029" s="25" t="s">
        <v>6173</v>
      </c>
      <c r="C4029" s="25">
        <v>530821</v>
      </c>
      <c r="D4029" s="25" t="s">
        <v>383</v>
      </c>
      <c r="E4029" s="25" t="s">
        <v>469</v>
      </c>
    </row>
    <row r="4030" spans="2:5" x14ac:dyDescent="0.2">
      <c r="B4030" s="25" t="s">
        <v>6174</v>
      </c>
      <c r="C4030" s="25">
        <v>539026</v>
      </c>
      <c r="D4030" s="25" t="s">
        <v>383</v>
      </c>
      <c r="E4030" s="25" t="s">
        <v>366</v>
      </c>
    </row>
    <row r="4031" spans="2:5" x14ac:dyDescent="0.2">
      <c r="B4031" s="25" t="s">
        <v>6175</v>
      </c>
      <c r="C4031" s="25">
        <v>531723</v>
      </c>
      <c r="D4031" s="25" t="s">
        <v>6176</v>
      </c>
      <c r="E4031" s="25" t="s">
        <v>366</v>
      </c>
    </row>
    <row r="4032" spans="2:5" x14ac:dyDescent="0.2">
      <c r="B4032" s="25" t="s">
        <v>6175</v>
      </c>
      <c r="C4032" s="25">
        <v>570005</v>
      </c>
      <c r="D4032" s="25" t="s">
        <v>6177</v>
      </c>
      <c r="E4032" s="25" t="s">
        <v>366</v>
      </c>
    </row>
    <row r="4033" spans="2:5" x14ac:dyDescent="0.2">
      <c r="B4033" s="25" t="s">
        <v>6178</v>
      </c>
      <c r="C4033" s="25">
        <v>504180</v>
      </c>
      <c r="D4033" s="25" t="s">
        <v>383</v>
      </c>
      <c r="E4033" s="25" t="s">
        <v>400</v>
      </c>
    </row>
    <row r="4034" spans="2:5" x14ac:dyDescent="0.2">
      <c r="B4034" s="25" t="s">
        <v>6179</v>
      </c>
      <c r="C4034" s="25">
        <v>511700</v>
      </c>
      <c r="D4034" s="25" t="s">
        <v>383</v>
      </c>
      <c r="E4034" s="25" t="s">
        <v>400</v>
      </c>
    </row>
    <row r="4035" spans="2:5" x14ac:dyDescent="0.2">
      <c r="B4035" s="25" t="s">
        <v>6180</v>
      </c>
      <c r="C4035" s="25">
        <v>580001</v>
      </c>
      <c r="D4035" s="25" t="s">
        <v>383</v>
      </c>
      <c r="E4035" s="25" t="s">
        <v>701</v>
      </c>
    </row>
    <row r="4036" spans="2:5" x14ac:dyDescent="0.2">
      <c r="B4036" s="25" t="s">
        <v>6181</v>
      </c>
      <c r="C4036" s="25">
        <v>530017</v>
      </c>
      <c r="D4036" s="25" t="s">
        <v>6182</v>
      </c>
      <c r="E4036" s="25" t="s">
        <v>431</v>
      </c>
    </row>
    <row r="4037" spans="2:5" x14ac:dyDescent="0.2">
      <c r="B4037" s="25" t="s">
        <v>6183</v>
      </c>
      <c r="C4037" s="25">
        <v>523351</v>
      </c>
      <c r="D4037" s="25" t="s">
        <v>383</v>
      </c>
      <c r="E4037" s="25" t="s">
        <v>543</v>
      </c>
    </row>
    <row r="4038" spans="2:5" x14ac:dyDescent="0.2">
      <c r="B4038" s="25" t="s">
        <v>6184</v>
      </c>
      <c r="C4038" s="25">
        <v>523351</v>
      </c>
      <c r="D4038" s="25" t="s">
        <v>383</v>
      </c>
      <c r="E4038" s="25" t="s">
        <v>543</v>
      </c>
    </row>
    <row r="4039" spans="2:5" x14ac:dyDescent="0.2">
      <c r="B4039" s="25" t="s">
        <v>6185</v>
      </c>
      <c r="C4039" s="25">
        <v>526231</v>
      </c>
      <c r="D4039" s="25" t="s">
        <v>383</v>
      </c>
      <c r="E4039" s="25" t="s">
        <v>431</v>
      </c>
    </row>
    <row r="4040" spans="2:5" x14ac:dyDescent="0.2">
      <c r="B4040" s="25" t="s">
        <v>6186</v>
      </c>
      <c r="C4040" s="25">
        <v>530931</v>
      </c>
      <c r="D4040" s="25" t="s">
        <v>383</v>
      </c>
      <c r="E4040" s="25" t="s">
        <v>578</v>
      </c>
    </row>
    <row r="4041" spans="2:5" x14ac:dyDescent="0.2">
      <c r="B4041" s="25" t="s">
        <v>6187</v>
      </c>
      <c r="C4041" s="25">
        <v>530931</v>
      </c>
      <c r="D4041" s="25" t="s">
        <v>383</v>
      </c>
      <c r="E4041" s="25" t="s">
        <v>578</v>
      </c>
    </row>
    <row r="4042" spans="2:5" x14ac:dyDescent="0.2">
      <c r="B4042" s="25" t="s">
        <v>6188</v>
      </c>
      <c r="C4042" s="25">
        <v>506105</v>
      </c>
      <c r="D4042" s="25" t="s">
        <v>383</v>
      </c>
      <c r="E4042" s="25" t="s">
        <v>403</v>
      </c>
    </row>
    <row r="4043" spans="2:5" x14ac:dyDescent="0.2">
      <c r="B4043" s="25" t="s">
        <v>6189</v>
      </c>
      <c r="C4043" s="25">
        <v>540575</v>
      </c>
      <c r="D4043" s="25" t="s">
        <v>6190</v>
      </c>
      <c r="E4043" s="25" t="s">
        <v>396</v>
      </c>
    </row>
    <row r="4044" spans="2:5" x14ac:dyDescent="0.2">
      <c r="B4044" s="25" t="s">
        <v>6191</v>
      </c>
      <c r="C4044" s="25">
        <v>539255</v>
      </c>
      <c r="D4044" s="25" t="s">
        <v>383</v>
      </c>
      <c r="E4044" s="25" t="s">
        <v>426</v>
      </c>
    </row>
    <row r="4045" spans="2:5" x14ac:dyDescent="0.2">
      <c r="B4045" s="25" t="s">
        <v>6192</v>
      </c>
      <c r="C4045" s="25">
        <v>516022</v>
      </c>
      <c r="D4045" s="25" t="s">
        <v>6193</v>
      </c>
      <c r="E4045" s="25" t="s">
        <v>377</v>
      </c>
    </row>
    <row r="4046" spans="2:5" x14ac:dyDescent="0.2">
      <c r="B4046" s="25" t="s">
        <v>6194</v>
      </c>
      <c r="C4046" s="25">
        <v>531616</v>
      </c>
      <c r="D4046" s="25" t="s">
        <v>383</v>
      </c>
      <c r="E4046" s="25" t="s">
        <v>369</v>
      </c>
    </row>
    <row r="4047" spans="2:5" x14ac:dyDescent="0.2">
      <c r="B4047" s="25" t="s">
        <v>6195</v>
      </c>
      <c r="C4047" s="25">
        <v>538733</v>
      </c>
      <c r="D4047" s="25" t="s">
        <v>383</v>
      </c>
      <c r="E4047" s="25" t="s">
        <v>2630</v>
      </c>
    </row>
    <row r="4048" spans="2:5" x14ac:dyDescent="0.2">
      <c r="B4048" s="25" t="s">
        <v>6196</v>
      </c>
      <c r="C4048" s="25">
        <v>517548</v>
      </c>
      <c r="D4048" s="25" t="s">
        <v>383</v>
      </c>
      <c r="E4048" s="25" t="s">
        <v>405</v>
      </c>
    </row>
    <row r="4049" spans="2:5" x14ac:dyDescent="0.2">
      <c r="B4049" s="25" t="s">
        <v>6197</v>
      </c>
      <c r="C4049" s="25">
        <v>520155</v>
      </c>
      <c r="D4049" s="25" t="s">
        <v>383</v>
      </c>
      <c r="E4049" s="25" t="s">
        <v>519</v>
      </c>
    </row>
    <row r="4050" spans="2:5" x14ac:dyDescent="0.2">
      <c r="B4050" s="25" t="s">
        <v>6198</v>
      </c>
      <c r="C4050" s="25">
        <v>500112</v>
      </c>
      <c r="D4050" s="25" t="s">
        <v>6199</v>
      </c>
      <c r="E4050" s="25" t="s">
        <v>701</v>
      </c>
    </row>
    <row r="4051" spans="2:5" x14ac:dyDescent="0.2">
      <c r="B4051" s="25" t="s">
        <v>6200</v>
      </c>
      <c r="C4051" s="25">
        <v>500113</v>
      </c>
      <c r="D4051" s="25" t="s">
        <v>6201</v>
      </c>
      <c r="E4051" s="25" t="s">
        <v>415</v>
      </c>
    </row>
    <row r="4052" spans="2:5" x14ac:dyDescent="0.2">
      <c r="B4052" s="25" t="s">
        <v>6202</v>
      </c>
      <c r="C4052" s="25">
        <v>500113</v>
      </c>
      <c r="D4052" s="25" t="s">
        <v>6201</v>
      </c>
      <c r="E4052" s="25" t="s">
        <v>415</v>
      </c>
    </row>
    <row r="4053" spans="2:5" x14ac:dyDescent="0.2">
      <c r="B4053" s="25" t="s">
        <v>6203</v>
      </c>
      <c r="C4053" s="25" t="s">
        <v>383</v>
      </c>
      <c r="D4053" s="25" t="s">
        <v>6204</v>
      </c>
      <c r="E4053" s="25" t="s">
        <v>394</v>
      </c>
    </row>
    <row r="4054" spans="2:5" x14ac:dyDescent="0.2">
      <c r="B4054" s="25" t="s">
        <v>6205</v>
      </c>
      <c r="C4054" s="25">
        <v>534748</v>
      </c>
      <c r="D4054" s="25" t="s">
        <v>6206</v>
      </c>
      <c r="E4054" s="25" t="s">
        <v>415</v>
      </c>
    </row>
    <row r="4055" spans="2:5" x14ac:dyDescent="0.2">
      <c r="B4055" s="25" t="s">
        <v>6207</v>
      </c>
      <c r="C4055" s="25">
        <v>534748</v>
      </c>
      <c r="D4055" s="25" t="s">
        <v>6206</v>
      </c>
      <c r="E4055" s="25" t="s">
        <v>415</v>
      </c>
    </row>
    <row r="4056" spans="2:5" x14ac:dyDescent="0.2">
      <c r="B4056" s="25" t="s">
        <v>6208</v>
      </c>
      <c r="C4056" s="25">
        <v>513173</v>
      </c>
      <c r="D4056" s="25" t="s">
        <v>383</v>
      </c>
      <c r="E4056" s="25" t="s">
        <v>469</v>
      </c>
    </row>
    <row r="4057" spans="2:5" x14ac:dyDescent="0.2">
      <c r="B4057" s="25" t="s">
        <v>6209</v>
      </c>
      <c r="C4057" s="25">
        <v>504717</v>
      </c>
      <c r="D4057" s="25" t="s">
        <v>6210</v>
      </c>
      <c r="E4057" s="25" t="s">
        <v>4257</v>
      </c>
    </row>
    <row r="4058" spans="2:5" x14ac:dyDescent="0.2">
      <c r="B4058" s="25" t="s">
        <v>6211</v>
      </c>
      <c r="C4058" s="25">
        <v>513262</v>
      </c>
      <c r="D4058" s="25" t="s">
        <v>6212</v>
      </c>
      <c r="E4058" s="25" t="s">
        <v>738</v>
      </c>
    </row>
    <row r="4059" spans="2:5" x14ac:dyDescent="0.2">
      <c r="B4059" s="25" t="s">
        <v>6213</v>
      </c>
      <c r="C4059" s="25">
        <v>513517</v>
      </c>
      <c r="D4059" s="25" t="s">
        <v>383</v>
      </c>
      <c r="E4059" s="25" t="s">
        <v>1303</v>
      </c>
    </row>
    <row r="4060" spans="2:5" x14ac:dyDescent="0.2">
      <c r="B4060" s="25" t="s">
        <v>6214</v>
      </c>
      <c r="C4060" s="25">
        <v>500399</v>
      </c>
      <c r="D4060" s="25" t="s">
        <v>383</v>
      </c>
      <c r="E4060" s="25" t="s">
        <v>415</v>
      </c>
    </row>
    <row r="4061" spans="2:5" x14ac:dyDescent="0.2">
      <c r="B4061" s="25" t="s">
        <v>6215</v>
      </c>
      <c r="C4061" s="25">
        <v>533316</v>
      </c>
      <c r="D4061" s="25" t="s">
        <v>6216</v>
      </c>
      <c r="E4061" s="25" t="s">
        <v>549</v>
      </c>
    </row>
    <row r="4062" spans="2:5" x14ac:dyDescent="0.2">
      <c r="B4062" s="25" t="s">
        <v>6217</v>
      </c>
      <c r="C4062" s="25">
        <v>526071</v>
      </c>
      <c r="D4062" s="25" t="s">
        <v>383</v>
      </c>
      <c r="E4062" s="25" t="s">
        <v>366</v>
      </c>
    </row>
    <row r="4063" spans="2:5" x14ac:dyDescent="0.2">
      <c r="B4063" s="25" t="s">
        <v>6218</v>
      </c>
      <c r="C4063" s="25">
        <v>526071</v>
      </c>
      <c r="D4063" s="25" t="s">
        <v>383</v>
      </c>
      <c r="E4063" s="25" t="s">
        <v>366</v>
      </c>
    </row>
    <row r="4064" spans="2:5" x14ac:dyDescent="0.2">
      <c r="B4064" s="25" t="s">
        <v>6219</v>
      </c>
      <c r="C4064" s="25">
        <v>536738</v>
      </c>
      <c r="D4064" s="25" t="s">
        <v>383</v>
      </c>
      <c r="E4064" s="25" t="s">
        <v>366</v>
      </c>
    </row>
    <row r="4065" spans="2:5" x14ac:dyDescent="0.2">
      <c r="B4065" s="25" t="s">
        <v>6220</v>
      </c>
      <c r="C4065" s="25">
        <v>531509</v>
      </c>
      <c r="D4065" s="25" t="s">
        <v>383</v>
      </c>
      <c r="E4065" s="25" t="s">
        <v>366</v>
      </c>
    </row>
    <row r="4066" spans="2:5" x14ac:dyDescent="0.2">
      <c r="B4066" s="25" t="s">
        <v>6221</v>
      </c>
      <c r="C4066" s="25">
        <v>526500</v>
      </c>
      <c r="D4066" s="25" t="s">
        <v>383</v>
      </c>
      <c r="E4066" s="25" t="s">
        <v>584</v>
      </c>
    </row>
    <row r="4067" spans="2:5" x14ac:dyDescent="0.2">
      <c r="B4067" s="25" t="s">
        <v>6222</v>
      </c>
      <c r="C4067" s="25">
        <v>508963</v>
      </c>
      <c r="D4067" s="25" t="s">
        <v>6223</v>
      </c>
      <c r="E4067" s="25" t="s">
        <v>400</v>
      </c>
    </row>
    <row r="4068" spans="2:5" x14ac:dyDescent="0.2">
      <c r="B4068" s="25" t="s">
        <v>6224</v>
      </c>
      <c r="C4068" s="25">
        <v>531628</v>
      </c>
      <c r="D4068" s="25" t="s">
        <v>383</v>
      </c>
      <c r="E4068" s="25" t="s">
        <v>398</v>
      </c>
    </row>
    <row r="4069" spans="2:5" x14ac:dyDescent="0.2">
      <c r="B4069" s="25" t="s">
        <v>6225</v>
      </c>
      <c r="C4069" s="25">
        <v>530759</v>
      </c>
      <c r="D4069" s="25" t="s">
        <v>6226</v>
      </c>
      <c r="E4069" s="25" t="s">
        <v>738</v>
      </c>
    </row>
    <row r="4070" spans="2:5" x14ac:dyDescent="0.2">
      <c r="B4070" s="25" t="s">
        <v>6227</v>
      </c>
      <c r="C4070" s="25">
        <v>532374</v>
      </c>
      <c r="D4070" s="25" t="s">
        <v>6228</v>
      </c>
      <c r="E4070" s="25" t="s">
        <v>1330</v>
      </c>
    </row>
    <row r="4071" spans="2:5" x14ac:dyDescent="0.2">
      <c r="B4071" s="25" t="s">
        <v>6229</v>
      </c>
      <c r="C4071" s="25">
        <v>513151</v>
      </c>
      <c r="D4071" s="25" t="s">
        <v>6230</v>
      </c>
      <c r="E4071" s="25" t="s">
        <v>398</v>
      </c>
    </row>
    <row r="4072" spans="2:5" x14ac:dyDescent="0.2">
      <c r="B4072" s="25" t="s">
        <v>6231</v>
      </c>
      <c r="C4072" s="25">
        <v>513151</v>
      </c>
      <c r="D4072" s="25" t="s">
        <v>6232</v>
      </c>
      <c r="E4072" s="25" t="s">
        <v>398</v>
      </c>
    </row>
    <row r="4073" spans="2:5" x14ac:dyDescent="0.2">
      <c r="B4073" s="25" t="s">
        <v>6233</v>
      </c>
      <c r="C4073" s="25">
        <v>532730</v>
      </c>
      <c r="D4073" s="25" t="s">
        <v>6234</v>
      </c>
      <c r="E4073" s="25" t="s">
        <v>398</v>
      </c>
    </row>
    <row r="4074" spans="2:5" x14ac:dyDescent="0.2">
      <c r="B4074" s="25" t="s">
        <v>6235</v>
      </c>
      <c r="C4074" s="25">
        <v>504959</v>
      </c>
      <c r="D4074" s="25" t="s">
        <v>383</v>
      </c>
      <c r="E4074" s="25" t="s">
        <v>391</v>
      </c>
    </row>
    <row r="4075" spans="2:5" x14ac:dyDescent="0.2">
      <c r="B4075" s="25" t="s">
        <v>6236</v>
      </c>
      <c r="C4075" s="25">
        <v>530495</v>
      </c>
      <c r="D4075" s="25" t="s">
        <v>383</v>
      </c>
      <c r="E4075" s="25" t="s">
        <v>405</v>
      </c>
    </row>
    <row r="4076" spans="2:5" x14ac:dyDescent="0.2">
      <c r="B4076" s="25" t="s">
        <v>6237</v>
      </c>
      <c r="C4076" s="25">
        <v>532531</v>
      </c>
      <c r="D4076" s="25" t="s">
        <v>6238</v>
      </c>
      <c r="E4076" s="25" t="s">
        <v>421</v>
      </c>
    </row>
    <row r="4077" spans="2:5" x14ac:dyDescent="0.2">
      <c r="B4077" s="25" t="s">
        <v>6239</v>
      </c>
      <c r="C4077" s="25">
        <v>530611</v>
      </c>
      <c r="D4077" s="25" t="s">
        <v>383</v>
      </c>
      <c r="E4077" s="25" t="s">
        <v>503</v>
      </c>
    </row>
    <row r="4078" spans="2:5" x14ac:dyDescent="0.2">
      <c r="B4078" s="25" t="s">
        <v>6240</v>
      </c>
      <c r="C4078" s="25">
        <v>526951</v>
      </c>
      <c r="D4078" s="25" t="s">
        <v>383</v>
      </c>
      <c r="E4078" s="25" t="s">
        <v>878</v>
      </c>
    </row>
    <row r="4079" spans="2:5" x14ac:dyDescent="0.2">
      <c r="B4079" s="25" t="s">
        <v>6241</v>
      </c>
      <c r="C4079" s="25" t="s">
        <v>383</v>
      </c>
      <c r="D4079" s="25" t="s">
        <v>6242</v>
      </c>
      <c r="E4079" s="25" t="s">
        <v>878</v>
      </c>
    </row>
    <row r="4080" spans="2:5" x14ac:dyDescent="0.2">
      <c r="B4080" s="25" t="s">
        <v>6243</v>
      </c>
      <c r="C4080" s="25">
        <v>532348</v>
      </c>
      <c r="D4080" s="25" t="s">
        <v>383</v>
      </c>
      <c r="E4080" s="25" t="s">
        <v>476</v>
      </c>
    </row>
    <row r="4081" spans="2:5" x14ac:dyDescent="0.2">
      <c r="B4081" s="25" t="s">
        <v>6244</v>
      </c>
      <c r="C4081" s="25">
        <v>530231</v>
      </c>
      <c r="D4081" s="25" t="s">
        <v>383</v>
      </c>
      <c r="E4081" s="25" t="s">
        <v>398</v>
      </c>
    </row>
    <row r="4082" spans="2:5" x14ac:dyDescent="0.2">
      <c r="B4082" s="25" t="s">
        <v>6245</v>
      </c>
      <c r="C4082" s="25">
        <v>517168</v>
      </c>
      <c r="D4082" s="25" t="s">
        <v>6246</v>
      </c>
      <c r="E4082" s="25" t="s">
        <v>738</v>
      </c>
    </row>
    <row r="4083" spans="2:5" x14ac:dyDescent="0.2">
      <c r="B4083" s="25" t="s">
        <v>6247</v>
      </c>
      <c r="C4083" s="25">
        <v>511024</v>
      </c>
      <c r="D4083" s="25" t="s">
        <v>383</v>
      </c>
      <c r="E4083" s="25" t="s">
        <v>804</v>
      </c>
    </row>
    <row r="4084" spans="2:5" x14ac:dyDescent="0.2">
      <c r="B4084" s="25" t="s">
        <v>6248</v>
      </c>
      <c r="C4084" s="25">
        <v>538714</v>
      </c>
      <c r="D4084" s="25" t="s">
        <v>383</v>
      </c>
      <c r="E4084" s="25" t="s">
        <v>400</v>
      </c>
    </row>
    <row r="4085" spans="2:5" x14ac:dyDescent="0.2">
      <c r="B4085" s="25" t="s">
        <v>6249</v>
      </c>
      <c r="C4085" s="25">
        <v>506003</v>
      </c>
      <c r="D4085" s="25" t="s">
        <v>383</v>
      </c>
      <c r="E4085" s="25" t="s">
        <v>688</v>
      </c>
    </row>
    <row r="4086" spans="2:5" x14ac:dyDescent="0.2">
      <c r="B4086" s="25" t="s">
        <v>6250</v>
      </c>
      <c r="C4086" s="25">
        <v>506655</v>
      </c>
      <c r="D4086" s="25" t="s">
        <v>6251</v>
      </c>
      <c r="E4086" s="25" t="s">
        <v>543</v>
      </c>
    </row>
    <row r="4087" spans="2:5" x14ac:dyDescent="0.2">
      <c r="B4087" s="25" t="s">
        <v>6252</v>
      </c>
      <c r="C4087" s="25">
        <v>521113</v>
      </c>
      <c r="D4087" s="25" t="s">
        <v>383</v>
      </c>
      <c r="E4087" s="25" t="s">
        <v>398</v>
      </c>
    </row>
    <row r="4088" spans="2:5" x14ac:dyDescent="0.2">
      <c r="B4088" s="25" t="s">
        <v>6253</v>
      </c>
      <c r="C4088" s="25">
        <v>540318</v>
      </c>
      <c r="D4088" s="25" t="s">
        <v>383</v>
      </c>
      <c r="E4088" s="25" t="s">
        <v>398</v>
      </c>
    </row>
    <row r="4089" spans="2:5" x14ac:dyDescent="0.2">
      <c r="B4089" s="25" t="s">
        <v>6254</v>
      </c>
      <c r="C4089" s="25">
        <v>511654</v>
      </c>
      <c r="D4089" s="25" t="s">
        <v>383</v>
      </c>
      <c r="E4089" s="25" t="s">
        <v>400</v>
      </c>
    </row>
    <row r="4090" spans="2:5" x14ac:dyDescent="0.2">
      <c r="B4090" s="25" t="s">
        <v>6255</v>
      </c>
      <c r="C4090" s="25">
        <v>542683</v>
      </c>
      <c r="D4090" s="25" t="s">
        <v>6256</v>
      </c>
      <c r="E4090" s="25" t="s">
        <v>529</v>
      </c>
    </row>
    <row r="4091" spans="2:5" x14ac:dyDescent="0.2">
      <c r="B4091" s="25" t="s">
        <v>6257</v>
      </c>
      <c r="C4091" s="25">
        <v>539117</v>
      </c>
      <c r="D4091" s="25" t="s">
        <v>383</v>
      </c>
      <c r="E4091" s="25" t="s">
        <v>400</v>
      </c>
    </row>
    <row r="4092" spans="2:5" x14ac:dyDescent="0.2">
      <c r="B4092" s="25" t="s">
        <v>6258</v>
      </c>
      <c r="C4092" s="25">
        <v>517224</v>
      </c>
      <c r="D4092" s="25" t="s">
        <v>6259</v>
      </c>
      <c r="E4092" s="25" t="s">
        <v>1303</v>
      </c>
    </row>
    <row r="4093" spans="2:5" x14ac:dyDescent="0.2">
      <c r="B4093" s="25" t="s">
        <v>6260</v>
      </c>
      <c r="C4093" s="25">
        <v>524542</v>
      </c>
      <c r="D4093" s="25" t="s">
        <v>383</v>
      </c>
      <c r="E4093" s="25" t="s">
        <v>581</v>
      </c>
    </row>
    <row r="4094" spans="2:5" x14ac:dyDescent="0.2">
      <c r="B4094" s="25" t="s">
        <v>6261</v>
      </c>
      <c r="C4094" s="25">
        <v>508969</v>
      </c>
      <c r="D4094" s="25" t="s">
        <v>383</v>
      </c>
      <c r="E4094" s="25" t="s">
        <v>400</v>
      </c>
    </row>
    <row r="4095" spans="2:5" x14ac:dyDescent="0.2">
      <c r="B4095" s="25" t="s">
        <v>6262</v>
      </c>
      <c r="C4095" s="25">
        <v>530419</v>
      </c>
      <c r="D4095" s="25" t="s">
        <v>383</v>
      </c>
      <c r="E4095" s="25" t="s">
        <v>366</v>
      </c>
    </row>
    <row r="4096" spans="2:5" x14ac:dyDescent="0.2">
      <c r="B4096" s="25" t="s">
        <v>6263</v>
      </c>
      <c r="C4096" s="25">
        <v>514211</v>
      </c>
      <c r="D4096" s="25" t="s">
        <v>6264</v>
      </c>
      <c r="E4096" s="25" t="s">
        <v>398</v>
      </c>
    </row>
    <row r="4097" spans="2:5" x14ac:dyDescent="0.2">
      <c r="B4097" s="25" t="s">
        <v>6265</v>
      </c>
      <c r="C4097" s="25">
        <v>530445</v>
      </c>
      <c r="D4097" s="25" t="s">
        <v>383</v>
      </c>
      <c r="E4097" s="25" t="s">
        <v>405</v>
      </c>
    </row>
    <row r="4098" spans="2:5" x14ac:dyDescent="0.2">
      <c r="B4098" s="25" t="s">
        <v>6266</v>
      </c>
      <c r="C4098" s="25" t="s">
        <v>383</v>
      </c>
      <c r="D4098" s="25" t="s">
        <v>6267</v>
      </c>
      <c r="E4098" s="25" t="s">
        <v>394</v>
      </c>
    </row>
    <row r="4099" spans="2:5" x14ac:dyDescent="0.2">
      <c r="B4099" s="25" t="s">
        <v>6268</v>
      </c>
      <c r="C4099" s="25">
        <v>533306</v>
      </c>
      <c r="D4099" s="25" t="s">
        <v>6269</v>
      </c>
      <c r="E4099" s="25" t="s">
        <v>403</v>
      </c>
    </row>
    <row r="4100" spans="2:5" x14ac:dyDescent="0.2">
      <c r="B4100" s="25" t="s">
        <v>6270</v>
      </c>
      <c r="C4100" s="25">
        <v>532154</v>
      </c>
      <c r="D4100" s="25" t="s">
        <v>383</v>
      </c>
      <c r="E4100" s="25" t="s">
        <v>804</v>
      </c>
    </row>
    <row r="4101" spans="2:5" x14ac:dyDescent="0.2">
      <c r="B4101" s="25" t="s">
        <v>6271</v>
      </c>
      <c r="C4101" s="25">
        <v>532872</v>
      </c>
      <c r="D4101" s="25" t="s">
        <v>6272</v>
      </c>
      <c r="E4101" s="25" t="s">
        <v>421</v>
      </c>
    </row>
    <row r="4102" spans="2:5" x14ac:dyDescent="0.2">
      <c r="B4102" s="25" t="s">
        <v>6273</v>
      </c>
      <c r="C4102" s="25">
        <v>524715</v>
      </c>
      <c r="D4102" s="25" t="s">
        <v>6274</v>
      </c>
      <c r="E4102" s="25" t="s">
        <v>421</v>
      </c>
    </row>
    <row r="4103" spans="2:5" x14ac:dyDescent="0.2">
      <c r="B4103" s="25" t="s">
        <v>6275</v>
      </c>
      <c r="C4103" s="25">
        <v>542025</v>
      </c>
      <c r="D4103" s="25" t="s">
        <v>383</v>
      </c>
      <c r="E4103" s="25" t="s">
        <v>405</v>
      </c>
    </row>
    <row r="4104" spans="2:5" x14ac:dyDescent="0.2">
      <c r="B4104" s="25" t="s">
        <v>6276</v>
      </c>
      <c r="C4104" s="25">
        <v>517403</v>
      </c>
      <c r="D4104" s="25" t="s">
        <v>383</v>
      </c>
      <c r="E4104" s="25" t="s">
        <v>522</v>
      </c>
    </row>
    <row r="4105" spans="2:5" x14ac:dyDescent="0.2">
      <c r="B4105" s="25" t="s">
        <v>6277</v>
      </c>
      <c r="C4105" s="25">
        <v>517403</v>
      </c>
      <c r="D4105" s="25" t="s">
        <v>383</v>
      </c>
      <c r="E4105" s="25" t="s">
        <v>522</v>
      </c>
    </row>
    <row r="4106" spans="2:5" x14ac:dyDescent="0.2">
      <c r="B4106" s="25" t="s">
        <v>6278</v>
      </c>
      <c r="C4106" s="25">
        <v>531752</v>
      </c>
      <c r="D4106" s="25" t="s">
        <v>383</v>
      </c>
      <c r="E4106" s="25" t="s">
        <v>405</v>
      </c>
    </row>
    <row r="4107" spans="2:5" x14ac:dyDescent="0.2">
      <c r="B4107" s="25" t="s">
        <v>6279</v>
      </c>
      <c r="C4107" s="25">
        <v>532733</v>
      </c>
      <c r="D4107" s="25" t="s">
        <v>6280</v>
      </c>
      <c r="E4107" s="25" t="s">
        <v>1122</v>
      </c>
    </row>
    <row r="4108" spans="2:5" x14ac:dyDescent="0.2">
      <c r="B4108" s="25" t="s">
        <v>6281</v>
      </c>
      <c r="C4108" s="25">
        <v>539526</v>
      </c>
      <c r="D4108" s="25" t="s">
        <v>383</v>
      </c>
      <c r="E4108" s="25" t="s">
        <v>417</v>
      </c>
    </row>
    <row r="4109" spans="2:5" x14ac:dyDescent="0.2">
      <c r="B4109" s="25" t="s">
        <v>6282</v>
      </c>
      <c r="C4109" s="25">
        <v>530795</v>
      </c>
      <c r="D4109" s="25" t="s">
        <v>383</v>
      </c>
      <c r="E4109" s="25" t="s">
        <v>398</v>
      </c>
    </row>
    <row r="4110" spans="2:5" x14ac:dyDescent="0.2">
      <c r="B4110" s="25" t="s">
        <v>6283</v>
      </c>
      <c r="C4110" s="25">
        <v>590072</v>
      </c>
      <c r="D4110" s="25" t="s">
        <v>6284</v>
      </c>
      <c r="E4110" s="25" t="s">
        <v>738</v>
      </c>
    </row>
    <row r="4111" spans="2:5" x14ac:dyDescent="0.2">
      <c r="B4111" s="25" t="s">
        <v>6285</v>
      </c>
      <c r="C4111" s="25">
        <v>520056</v>
      </c>
      <c r="D4111" s="25" t="s">
        <v>6286</v>
      </c>
      <c r="E4111" s="25" t="s">
        <v>738</v>
      </c>
    </row>
    <row r="4112" spans="2:5" x14ac:dyDescent="0.2">
      <c r="B4112" s="25" t="s">
        <v>6287</v>
      </c>
      <c r="C4112" s="25" t="s">
        <v>383</v>
      </c>
      <c r="D4112" s="25" t="s">
        <v>6288</v>
      </c>
      <c r="E4112" s="25" t="s">
        <v>474</v>
      </c>
    </row>
    <row r="4113" spans="2:5" x14ac:dyDescent="0.2">
      <c r="B4113" s="25" t="s">
        <v>6289</v>
      </c>
      <c r="C4113" s="25">
        <v>590071</v>
      </c>
      <c r="D4113" s="25" t="s">
        <v>6290</v>
      </c>
      <c r="E4113" s="25" t="s">
        <v>400</v>
      </c>
    </row>
    <row r="4114" spans="2:5" x14ac:dyDescent="0.2">
      <c r="B4114" s="25" t="s">
        <v>6291</v>
      </c>
      <c r="C4114" s="25">
        <v>533166</v>
      </c>
      <c r="D4114" s="25" t="s">
        <v>6292</v>
      </c>
      <c r="E4114" s="25" t="s">
        <v>2375</v>
      </c>
    </row>
    <row r="4115" spans="2:5" x14ac:dyDescent="0.2">
      <c r="B4115" s="25" t="s">
        <v>6293</v>
      </c>
      <c r="C4115" s="25">
        <v>500403</v>
      </c>
      <c r="D4115" s="25" t="s">
        <v>6294</v>
      </c>
      <c r="E4115" s="25" t="s">
        <v>738</v>
      </c>
    </row>
    <row r="4116" spans="2:5" x14ac:dyDescent="0.2">
      <c r="B4116" s="25" t="s">
        <v>6295</v>
      </c>
      <c r="C4116" s="25">
        <v>500404</v>
      </c>
      <c r="D4116" s="25" t="s">
        <v>6296</v>
      </c>
      <c r="E4116" s="25" t="s">
        <v>415</v>
      </c>
    </row>
    <row r="4117" spans="2:5" x14ac:dyDescent="0.2">
      <c r="B4117" s="25" t="s">
        <v>6297</v>
      </c>
      <c r="C4117" s="25">
        <v>531433</v>
      </c>
      <c r="D4117" s="25" t="s">
        <v>383</v>
      </c>
      <c r="E4117" s="25" t="s">
        <v>400</v>
      </c>
    </row>
    <row r="4118" spans="2:5" x14ac:dyDescent="0.2">
      <c r="B4118" s="25" t="s">
        <v>6298</v>
      </c>
      <c r="C4118" s="25">
        <v>541799</v>
      </c>
      <c r="D4118" s="25" t="s">
        <v>383</v>
      </c>
      <c r="E4118" s="25" t="s">
        <v>1986</v>
      </c>
    </row>
    <row r="4119" spans="2:5" x14ac:dyDescent="0.2">
      <c r="B4119" s="25" t="s">
        <v>6299</v>
      </c>
      <c r="C4119" s="25">
        <v>530953</v>
      </c>
      <c r="D4119" s="25" t="s">
        <v>383</v>
      </c>
      <c r="E4119" s="25" t="s">
        <v>443</v>
      </c>
    </row>
    <row r="4120" spans="2:5" x14ac:dyDescent="0.2">
      <c r="B4120" s="25" t="s">
        <v>6300</v>
      </c>
      <c r="C4120" s="25">
        <v>537253</v>
      </c>
      <c r="D4120" s="25" t="s">
        <v>383</v>
      </c>
      <c r="E4120" s="25" t="s">
        <v>421</v>
      </c>
    </row>
    <row r="4121" spans="2:5" x14ac:dyDescent="0.2">
      <c r="B4121" s="25" t="s">
        <v>6301</v>
      </c>
      <c r="C4121" s="25">
        <v>532711</v>
      </c>
      <c r="D4121" s="25" t="s">
        <v>6302</v>
      </c>
      <c r="E4121" s="25" t="s">
        <v>781</v>
      </c>
    </row>
    <row r="4122" spans="2:5" x14ac:dyDescent="0.2">
      <c r="B4122" s="25" t="s">
        <v>6303</v>
      </c>
      <c r="C4122" s="25">
        <v>521232</v>
      </c>
      <c r="D4122" s="25" t="s">
        <v>383</v>
      </c>
      <c r="E4122" s="25" t="s">
        <v>405</v>
      </c>
    </row>
    <row r="4123" spans="2:5" x14ac:dyDescent="0.2">
      <c r="B4123" s="25" t="s">
        <v>6304</v>
      </c>
      <c r="C4123" s="25">
        <v>523425</v>
      </c>
      <c r="D4123" s="25" t="s">
        <v>6305</v>
      </c>
      <c r="E4123" s="25" t="s">
        <v>939</v>
      </c>
    </row>
    <row r="4124" spans="2:5" x14ac:dyDescent="0.2">
      <c r="B4124" s="25" t="s">
        <v>6306</v>
      </c>
      <c r="C4124" s="25">
        <v>501110</v>
      </c>
      <c r="D4124" s="25" t="s">
        <v>383</v>
      </c>
      <c r="E4124" s="25" t="s">
        <v>366</v>
      </c>
    </row>
    <row r="4125" spans="2:5" x14ac:dyDescent="0.2">
      <c r="B4125" s="25" t="s">
        <v>6307</v>
      </c>
      <c r="C4125" s="25">
        <v>530845</v>
      </c>
      <c r="D4125" s="25" t="s">
        <v>383</v>
      </c>
      <c r="E4125" s="25" t="s">
        <v>431</v>
      </c>
    </row>
    <row r="4126" spans="2:5" x14ac:dyDescent="0.2">
      <c r="B4126" s="25" t="s">
        <v>6308</v>
      </c>
      <c r="C4126" s="25">
        <v>539574</v>
      </c>
      <c r="D4126" s="25" t="s">
        <v>383</v>
      </c>
      <c r="E4126" s="25" t="s">
        <v>400</v>
      </c>
    </row>
    <row r="4127" spans="2:5" x14ac:dyDescent="0.2">
      <c r="B4127" s="25" t="s">
        <v>6309</v>
      </c>
      <c r="C4127" s="25">
        <v>535141</v>
      </c>
      <c r="D4127" s="25" t="s">
        <v>383</v>
      </c>
      <c r="E4127" s="25" t="s">
        <v>469</v>
      </c>
    </row>
    <row r="4128" spans="2:5" x14ac:dyDescent="0.2">
      <c r="B4128" s="25" t="s">
        <v>6310</v>
      </c>
      <c r="C4128" s="25">
        <v>512179</v>
      </c>
      <c r="D4128" s="25" t="s">
        <v>6311</v>
      </c>
      <c r="E4128" s="25" t="s">
        <v>469</v>
      </c>
    </row>
    <row r="4129" spans="2:5" x14ac:dyDescent="0.2">
      <c r="B4129" s="25" t="s">
        <v>6312</v>
      </c>
      <c r="C4129" s="25">
        <v>530735</v>
      </c>
      <c r="D4129" s="25" t="s">
        <v>383</v>
      </c>
      <c r="E4129" s="25" t="s">
        <v>443</v>
      </c>
    </row>
    <row r="4130" spans="2:5" x14ac:dyDescent="0.2">
      <c r="B4130" s="25" t="s">
        <v>6313</v>
      </c>
      <c r="C4130" s="25">
        <v>530735</v>
      </c>
      <c r="D4130" s="25" t="s">
        <v>383</v>
      </c>
      <c r="E4130" s="25" t="s">
        <v>443</v>
      </c>
    </row>
    <row r="4131" spans="2:5" x14ac:dyDescent="0.2">
      <c r="B4131" s="25" t="s">
        <v>6314</v>
      </c>
      <c r="C4131" s="25">
        <v>530883</v>
      </c>
      <c r="D4131" s="25" t="s">
        <v>383</v>
      </c>
      <c r="E4131" s="25" t="s">
        <v>527</v>
      </c>
    </row>
    <row r="4132" spans="2:5" x14ac:dyDescent="0.2">
      <c r="B4132" s="25" t="s">
        <v>6315</v>
      </c>
      <c r="C4132" s="25">
        <v>531699</v>
      </c>
      <c r="D4132" s="25" t="s">
        <v>383</v>
      </c>
      <c r="E4132" s="25" t="s">
        <v>1148</v>
      </c>
    </row>
    <row r="4133" spans="2:5" x14ac:dyDescent="0.2">
      <c r="B4133" s="25" t="s">
        <v>6316</v>
      </c>
      <c r="C4133" s="25">
        <v>540269</v>
      </c>
      <c r="D4133" s="25" t="s">
        <v>383</v>
      </c>
      <c r="E4133" s="25" t="s">
        <v>497</v>
      </c>
    </row>
    <row r="4134" spans="2:5" x14ac:dyDescent="0.2">
      <c r="B4134" s="25" t="s">
        <v>6317</v>
      </c>
      <c r="C4134" s="25">
        <v>512527</v>
      </c>
      <c r="D4134" s="25" t="s">
        <v>383</v>
      </c>
      <c r="E4134" s="25" t="s">
        <v>398</v>
      </c>
    </row>
    <row r="4135" spans="2:5" x14ac:dyDescent="0.2">
      <c r="B4135" s="25" t="s">
        <v>6318</v>
      </c>
      <c r="C4135" s="25">
        <v>512527</v>
      </c>
      <c r="D4135" s="25" t="s">
        <v>383</v>
      </c>
      <c r="E4135" s="25" t="s">
        <v>398</v>
      </c>
    </row>
    <row r="4136" spans="2:5" x14ac:dyDescent="0.2">
      <c r="B4136" s="25" t="s">
        <v>6319</v>
      </c>
      <c r="C4136" s="25">
        <v>521180</v>
      </c>
      <c r="D4136" s="25" t="s">
        <v>6320</v>
      </c>
      <c r="E4136" s="25" t="s">
        <v>398</v>
      </c>
    </row>
    <row r="4137" spans="2:5" x14ac:dyDescent="0.2">
      <c r="B4137" s="25" t="s">
        <v>6321</v>
      </c>
      <c r="C4137" s="25">
        <v>523842</v>
      </c>
      <c r="D4137" s="25" t="s">
        <v>383</v>
      </c>
      <c r="E4137" s="25" t="s">
        <v>497</v>
      </c>
    </row>
    <row r="4138" spans="2:5" x14ac:dyDescent="0.2">
      <c r="B4138" s="25" t="s">
        <v>6322</v>
      </c>
      <c r="C4138" s="25">
        <v>532070</v>
      </c>
      <c r="D4138" s="25" t="s">
        <v>383</v>
      </c>
      <c r="E4138" s="25" t="s">
        <v>377</v>
      </c>
    </row>
    <row r="4139" spans="2:5" x14ac:dyDescent="0.2">
      <c r="B4139" s="25" t="s">
        <v>6323</v>
      </c>
      <c r="C4139" s="25">
        <v>523283</v>
      </c>
      <c r="D4139" s="25" t="s">
        <v>6324</v>
      </c>
      <c r="E4139" s="25" t="s">
        <v>809</v>
      </c>
    </row>
    <row r="4140" spans="2:5" x14ac:dyDescent="0.2">
      <c r="B4140" s="25" t="s">
        <v>6325</v>
      </c>
      <c r="C4140" s="25">
        <v>539835</v>
      </c>
      <c r="D4140" s="25" t="s">
        <v>383</v>
      </c>
      <c r="E4140" s="25" t="s">
        <v>400</v>
      </c>
    </row>
    <row r="4141" spans="2:5" x14ac:dyDescent="0.2">
      <c r="B4141" s="25" t="s">
        <v>6326</v>
      </c>
      <c r="C4141" s="25">
        <v>519234</v>
      </c>
      <c r="D4141" s="25" t="s">
        <v>6327</v>
      </c>
      <c r="E4141" s="25" t="s">
        <v>632</v>
      </c>
    </row>
    <row r="4142" spans="2:5" x14ac:dyDescent="0.2">
      <c r="B4142" s="25" t="s">
        <v>6328</v>
      </c>
      <c r="C4142" s="25">
        <v>780008</v>
      </c>
      <c r="D4142" s="25" t="s">
        <v>383</v>
      </c>
      <c r="E4142" s="25" t="s">
        <v>474</v>
      </c>
    </row>
    <row r="4143" spans="2:5" x14ac:dyDescent="0.2">
      <c r="B4143" s="25" t="s">
        <v>6329</v>
      </c>
      <c r="C4143" s="25">
        <v>541701</v>
      </c>
      <c r="D4143" s="25" t="s">
        <v>383</v>
      </c>
      <c r="E4143" s="25" t="s">
        <v>706</v>
      </c>
    </row>
    <row r="4144" spans="2:5" x14ac:dyDescent="0.2">
      <c r="B4144" s="25" t="s">
        <v>6330</v>
      </c>
      <c r="C4144" s="25">
        <v>526133</v>
      </c>
      <c r="D4144" s="25" t="s">
        <v>383</v>
      </c>
      <c r="E4144" s="25" t="s">
        <v>398</v>
      </c>
    </row>
    <row r="4145" spans="2:5" x14ac:dyDescent="0.2">
      <c r="B4145" s="25" t="s">
        <v>6331</v>
      </c>
      <c r="C4145" s="25">
        <v>540168</v>
      </c>
      <c r="D4145" s="25" t="s">
        <v>383</v>
      </c>
      <c r="E4145" s="25" t="s">
        <v>400</v>
      </c>
    </row>
    <row r="4146" spans="2:5" x14ac:dyDescent="0.2">
      <c r="B4146" s="25" t="s">
        <v>6332</v>
      </c>
      <c r="C4146" s="25">
        <v>511539</v>
      </c>
      <c r="D4146" s="25" t="s">
        <v>383</v>
      </c>
      <c r="E4146" s="25" t="s">
        <v>366</v>
      </c>
    </row>
    <row r="4147" spans="2:5" x14ac:dyDescent="0.2">
      <c r="B4147" s="25" t="s">
        <v>6333</v>
      </c>
      <c r="C4147" s="25">
        <v>532509</v>
      </c>
      <c r="D4147" s="25" t="s">
        <v>6334</v>
      </c>
      <c r="E4147" s="25" t="s">
        <v>738</v>
      </c>
    </row>
    <row r="4148" spans="2:5" x14ac:dyDescent="0.2">
      <c r="B4148" s="25" t="s">
        <v>6335</v>
      </c>
      <c r="C4148" s="25" t="s">
        <v>383</v>
      </c>
      <c r="D4148" s="25" t="s">
        <v>6336</v>
      </c>
      <c r="E4148" s="25" t="s">
        <v>394</v>
      </c>
    </row>
    <row r="4149" spans="2:5" x14ac:dyDescent="0.2">
      <c r="B4149" s="25" t="s">
        <v>6337</v>
      </c>
      <c r="C4149" s="25">
        <v>530677</v>
      </c>
      <c r="D4149" s="25" t="s">
        <v>383</v>
      </c>
      <c r="E4149" s="25" t="s">
        <v>469</v>
      </c>
    </row>
    <row r="4150" spans="2:5" x14ac:dyDescent="0.2">
      <c r="B4150" s="25" t="s">
        <v>6338</v>
      </c>
      <c r="C4150" s="25">
        <v>530677</v>
      </c>
      <c r="D4150" s="25" t="s">
        <v>383</v>
      </c>
      <c r="E4150" s="25" t="s">
        <v>469</v>
      </c>
    </row>
    <row r="4151" spans="2:5" x14ac:dyDescent="0.2">
      <c r="B4151" s="25" t="s">
        <v>6339</v>
      </c>
      <c r="C4151" s="25" t="s">
        <v>383</v>
      </c>
      <c r="D4151" s="25" t="s">
        <v>6340</v>
      </c>
      <c r="E4151" s="25" t="s">
        <v>394</v>
      </c>
    </row>
    <row r="4152" spans="2:5" x14ac:dyDescent="0.2">
      <c r="B4152" s="25" t="s">
        <v>6341</v>
      </c>
      <c r="C4152" s="25">
        <v>509930</v>
      </c>
      <c r="D4152" s="25" t="s">
        <v>6342</v>
      </c>
      <c r="E4152" s="25" t="s">
        <v>503</v>
      </c>
    </row>
    <row r="4153" spans="2:5" x14ac:dyDescent="0.2">
      <c r="B4153" s="25" t="s">
        <v>6343</v>
      </c>
      <c r="C4153" s="25">
        <v>532904</v>
      </c>
      <c r="D4153" s="25" t="s">
        <v>6344</v>
      </c>
      <c r="E4153" s="25" t="s">
        <v>781</v>
      </c>
    </row>
    <row r="4154" spans="2:5" x14ac:dyDescent="0.2">
      <c r="B4154" s="25" t="s">
        <v>6345</v>
      </c>
      <c r="C4154" s="25">
        <v>532904</v>
      </c>
      <c r="D4154" s="25" t="s">
        <v>6344</v>
      </c>
      <c r="E4154" s="25" t="s">
        <v>781</v>
      </c>
    </row>
    <row r="4155" spans="2:5" x14ac:dyDescent="0.2">
      <c r="B4155" s="25" t="s">
        <v>6346</v>
      </c>
      <c r="C4155" s="25">
        <v>500405</v>
      </c>
      <c r="D4155" s="25" t="s">
        <v>6347</v>
      </c>
      <c r="E4155" s="25" t="s">
        <v>597</v>
      </c>
    </row>
    <row r="4156" spans="2:5" x14ac:dyDescent="0.2">
      <c r="B4156" s="25" t="s">
        <v>6348</v>
      </c>
      <c r="C4156" s="25">
        <v>534733</v>
      </c>
      <c r="D4156" s="25" t="s">
        <v>383</v>
      </c>
      <c r="E4156" s="25" t="s">
        <v>415</v>
      </c>
    </row>
    <row r="4157" spans="2:5" x14ac:dyDescent="0.2">
      <c r="B4157" s="25" t="s">
        <v>6349</v>
      </c>
      <c r="C4157" s="25">
        <v>531638</v>
      </c>
      <c r="D4157" s="25" t="s">
        <v>383</v>
      </c>
      <c r="E4157" s="25" t="s">
        <v>706</v>
      </c>
    </row>
    <row r="4158" spans="2:5" x14ac:dyDescent="0.2">
      <c r="B4158" s="25" t="s">
        <v>6350</v>
      </c>
      <c r="C4158" s="25">
        <v>518075</v>
      </c>
      <c r="D4158" s="25" t="s">
        <v>383</v>
      </c>
      <c r="E4158" s="25" t="s">
        <v>415</v>
      </c>
    </row>
    <row r="4159" spans="2:5" x14ac:dyDescent="0.2">
      <c r="B4159" s="25" t="s">
        <v>6351</v>
      </c>
      <c r="C4159" s="25">
        <v>533298</v>
      </c>
      <c r="D4159" s="25" t="s">
        <v>6352</v>
      </c>
      <c r="E4159" s="25" t="s">
        <v>925</v>
      </c>
    </row>
    <row r="4160" spans="2:5" x14ac:dyDescent="0.2">
      <c r="B4160" s="25" t="s">
        <v>6353</v>
      </c>
      <c r="C4160" s="25">
        <v>517530</v>
      </c>
      <c r="D4160" s="25" t="s">
        <v>6354</v>
      </c>
      <c r="E4160" s="25" t="s">
        <v>653</v>
      </c>
    </row>
    <row r="4161" spans="2:5" x14ac:dyDescent="0.2">
      <c r="B4161" s="25" t="s">
        <v>6355</v>
      </c>
      <c r="C4161" s="25">
        <v>530185</v>
      </c>
      <c r="D4161" s="25" t="s">
        <v>383</v>
      </c>
      <c r="E4161" s="25" t="s">
        <v>398</v>
      </c>
    </row>
    <row r="4162" spans="2:5" x14ac:dyDescent="0.2">
      <c r="B4162" s="25" t="s">
        <v>6356</v>
      </c>
      <c r="C4162" s="25" t="s">
        <v>383</v>
      </c>
      <c r="D4162" s="25" t="s">
        <v>6357</v>
      </c>
      <c r="E4162" s="25" t="s">
        <v>394</v>
      </c>
    </row>
    <row r="4163" spans="2:5" x14ac:dyDescent="0.2">
      <c r="B4163" s="25" t="s">
        <v>6358</v>
      </c>
      <c r="C4163" s="25">
        <v>539253</v>
      </c>
      <c r="D4163" s="25" t="s">
        <v>383</v>
      </c>
      <c r="E4163" s="25" t="s">
        <v>400</v>
      </c>
    </row>
    <row r="4164" spans="2:5" x14ac:dyDescent="0.2">
      <c r="B4164" s="25" t="s">
        <v>6359</v>
      </c>
      <c r="C4164" s="25">
        <v>539253</v>
      </c>
      <c r="D4164" s="25" t="s">
        <v>383</v>
      </c>
      <c r="E4164" s="25" t="s">
        <v>400</v>
      </c>
    </row>
    <row r="4165" spans="2:5" x14ac:dyDescent="0.2">
      <c r="B4165" s="25" t="s">
        <v>6360</v>
      </c>
      <c r="C4165" s="25">
        <v>500336</v>
      </c>
      <c r="D4165" s="25" t="s">
        <v>6361</v>
      </c>
      <c r="E4165" s="25" t="s">
        <v>372</v>
      </c>
    </row>
    <row r="4166" spans="2:5" x14ac:dyDescent="0.2">
      <c r="B4166" s="25" t="s">
        <v>6362</v>
      </c>
      <c r="C4166" s="25">
        <v>533101</v>
      </c>
      <c r="D4166" s="25" t="s">
        <v>383</v>
      </c>
      <c r="E4166" s="25" t="s">
        <v>398</v>
      </c>
    </row>
    <row r="4167" spans="2:5" x14ac:dyDescent="0.2">
      <c r="B4167" s="25" t="s">
        <v>6363</v>
      </c>
      <c r="C4167" s="25">
        <v>532874</v>
      </c>
      <c r="D4167" s="25" t="s">
        <v>383</v>
      </c>
      <c r="E4167" s="25" t="s">
        <v>522</v>
      </c>
    </row>
    <row r="4168" spans="2:5" x14ac:dyDescent="0.2">
      <c r="B4168" s="25" t="s">
        <v>6364</v>
      </c>
      <c r="C4168" s="25">
        <v>511185</v>
      </c>
      <c r="D4168" s="25" t="s">
        <v>383</v>
      </c>
      <c r="E4168" s="25" t="s">
        <v>704</v>
      </c>
    </row>
    <row r="4169" spans="2:5" x14ac:dyDescent="0.2">
      <c r="B4169" s="25" t="s">
        <v>6365</v>
      </c>
      <c r="C4169" s="25">
        <v>521200</v>
      </c>
      <c r="D4169" s="25" t="s">
        <v>6366</v>
      </c>
      <c r="E4169" s="25" t="s">
        <v>398</v>
      </c>
    </row>
    <row r="4170" spans="2:5" x14ac:dyDescent="0.2">
      <c r="B4170" s="25" t="s">
        <v>6367</v>
      </c>
      <c r="C4170" s="25">
        <v>514138</v>
      </c>
      <c r="D4170" s="25" t="s">
        <v>383</v>
      </c>
      <c r="E4170" s="25" t="s">
        <v>398</v>
      </c>
    </row>
    <row r="4171" spans="2:5" x14ac:dyDescent="0.2">
      <c r="B4171" s="25" t="s">
        <v>6368</v>
      </c>
      <c r="C4171" s="25">
        <v>514140</v>
      </c>
      <c r="D4171" s="25" t="s">
        <v>383</v>
      </c>
      <c r="E4171" s="25" t="s">
        <v>398</v>
      </c>
    </row>
    <row r="4172" spans="2:5" x14ac:dyDescent="0.2">
      <c r="B4172" s="25" t="s">
        <v>6369</v>
      </c>
      <c r="C4172" s="25">
        <v>519604</v>
      </c>
      <c r="D4172" s="25" t="s">
        <v>6370</v>
      </c>
      <c r="E4172" s="25" t="s">
        <v>443</v>
      </c>
    </row>
    <row r="4173" spans="2:5" x14ac:dyDescent="0.2">
      <c r="B4173" s="25" t="s">
        <v>6371</v>
      </c>
      <c r="C4173" s="25">
        <v>532782</v>
      </c>
      <c r="D4173" s="25" t="s">
        <v>6372</v>
      </c>
      <c r="E4173" s="25" t="s">
        <v>398</v>
      </c>
    </row>
    <row r="4174" spans="2:5" x14ac:dyDescent="0.2">
      <c r="B4174" s="25" t="s">
        <v>6373</v>
      </c>
      <c r="C4174" s="25" t="s">
        <v>383</v>
      </c>
      <c r="D4174" s="25" t="s">
        <v>6374</v>
      </c>
      <c r="E4174" s="25" t="s">
        <v>394</v>
      </c>
    </row>
    <row r="4175" spans="2:5" x14ac:dyDescent="0.2">
      <c r="B4175" s="25" t="s">
        <v>6375</v>
      </c>
      <c r="C4175" s="25">
        <v>530239</v>
      </c>
      <c r="D4175" s="25" t="s">
        <v>6376</v>
      </c>
      <c r="E4175" s="25" t="s">
        <v>421</v>
      </c>
    </row>
    <row r="4176" spans="2:5" x14ac:dyDescent="0.2">
      <c r="B4176" s="25" t="s">
        <v>6377</v>
      </c>
      <c r="C4176" s="25">
        <v>531640</v>
      </c>
      <c r="D4176" s="25" t="s">
        <v>383</v>
      </c>
      <c r="E4176" s="25" t="s">
        <v>469</v>
      </c>
    </row>
    <row r="4177" spans="2:5" x14ac:dyDescent="0.2">
      <c r="B4177" s="25" t="s">
        <v>6378</v>
      </c>
      <c r="C4177" s="25">
        <v>537259</v>
      </c>
      <c r="D4177" s="25" t="s">
        <v>383</v>
      </c>
      <c r="E4177" s="25" t="s">
        <v>1330</v>
      </c>
    </row>
    <row r="4178" spans="2:5" x14ac:dyDescent="0.2">
      <c r="B4178" s="25" t="s">
        <v>6379</v>
      </c>
      <c r="C4178" s="25">
        <v>532667</v>
      </c>
      <c r="D4178" s="25" t="s">
        <v>6380</v>
      </c>
      <c r="E4178" s="25" t="s">
        <v>426</v>
      </c>
    </row>
    <row r="4179" spans="2:5" x14ac:dyDescent="0.2">
      <c r="B4179" s="25" t="s">
        <v>6381</v>
      </c>
      <c r="C4179" s="25">
        <v>531885</v>
      </c>
      <c r="D4179" s="25" t="s">
        <v>383</v>
      </c>
      <c r="E4179" s="25" t="s">
        <v>405</v>
      </c>
    </row>
    <row r="4180" spans="2:5" x14ac:dyDescent="0.2">
      <c r="B4180" s="25" t="s">
        <v>6382</v>
      </c>
      <c r="C4180" s="25">
        <v>531885</v>
      </c>
      <c r="D4180" s="25" t="s">
        <v>383</v>
      </c>
      <c r="E4180" s="25" t="s">
        <v>405</v>
      </c>
    </row>
    <row r="4181" spans="2:5" x14ac:dyDescent="0.2">
      <c r="B4181" s="25" t="s">
        <v>6383</v>
      </c>
      <c r="C4181" s="25">
        <v>523722</v>
      </c>
      <c r="D4181" s="25" t="s">
        <v>383</v>
      </c>
      <c r="E4181" s="25" t="s">
        <v>476</v>
      </c>
    </row>
    <row r="4182" spans="2:5" x14ac:dyDescent="0.2">
      <c r="B4182" s="25" t="s">
        <v>6384</v>
      </c>
      <c r="C4182" s="25">
        <v>503624</v>
      </c>
      <c r="D4182" s="25" t="s">
        <v>383</v>
      </c>
      <c r="E4182" s="25" t="s">
        <v>366</v>
      </c>
    </row>
    <row r="4183" spans="2:5" x14ac:dyDescent="0.2">
      <c r="B4183" s="25" t="s">
        <v>6385</v>
      </c>
      <c r="C4183" s="25">
        <v>539911</v>
      </c>
      <c r="D4183" s="25" t="s">
        <v>383</v>
      </c>
      <c r="E4183" s="25" t="s">
        <v>405</v>
      </c>
    </row>
    <row r="4184" spans="2:5" x14ac:dyDescent="0.2">
      <c r="B4184" s="25" t="s">
        <v>6386</v>
      </c>
      <c r="C4184" s="25">
        <v>524488</v>
      </c>
      <c r="D4184" s="25" t="s">
        <v>6387</v>
      </c>
      <c r="E4184" s="25" t="s">
        <v>431</v>
      </c>
    </row>
    <row r="4185" spans="2:5" x14ac:dyDescent="0.2">
      <c r="B4185" s="25" t="s">
        <v>6388</v>
      </c>
      <c r="C4185" s="25">
        <v>512449</v>
      </c>
      <c r="D4185" s="25" t="s">
        <v>383</v>
      </c>
      <c r="E4185" s="25" t="s">
        <v>363</v>
      </c>
    </row>
    <row r="4186" spans="2:5" x14ac:dyDescent="0.2">
      <c r="B4186" s="25" t="s">
        <v>6389</v>
      </c>
      <c r="C4186" s="25">
        <v>505590</v>
      </c>
      <c r="D4186" s="25" t="s">
        <v>383</v>
      </c>
      <c r="E4186" s="25" t="s">
        <v>398</v>
      </c>
    </row>
    <row r="4187" spans="2:5" x14ac:dyDescent="0.2">
      <c r="B4187" s="25" t="s">
        <v>6390</v>
      </c>
      <c r="C4187" s="25">
        <v>539041</v>
      </c>
      <c r="D4187" s="25" t="s">
        <v>383</v>
      </c>
      <c r="E4187" s="25" t="s">
        <v>405</v>
      </c>
    </row>
    <row r="4188" spans="2:5" x14ac:dyDescent="0.2">
      <c r="B4188" s="25" t="s">
        <v>6391</v>
      </c>
      <c r="C4188" s="25">
        <v>503659</v>
      </c>
      <c r="D4188" s="25" t="s">
        <v>383</v>
      </c>
      <c r="E4188" s="25" t="s">
        <v>804</v>
      </c>
    </row>
    <row r="4189" spans="2:5" x14ac:dyDescent="0.2">
      <c r="B4189" s="25" t="s">
        <v>6392</v>
      </c>
      <c r="C4189" s="25">
        <v>506863</v>
      </c>
      <c r="D4189" s="25" t="s">
        <v>383</v>
      </c>
      <c r="E4189" s="25" t="s">
        <v>578</v>
      </c>
    </row>
    <row r="4190" spans="2:5" x14ac:dyDescent="0.2">
      <c r="B4190" s="25" t="s">
        <v>6393</v>
      </c>
      <c r="C4190" s="25">
        <v>503816</v>
      </c>
      <c r="D4190" s="25" t="s">
        <v>383</v>
      </c>
      <c r="E4190" s="25" t="s">
        <v>398</v>
      </c>
    </row>
    <row r="4191" spans="2:5" x14ac:dyDescent="0.2">
      <c r="B4191" s="25" t="s">
        <v>6394</v>
      </c>
      <c r="C4191" s="25">
        <v>531909</v>
      </c>
      <c r="D4191" s="25" t="s">
        <v>383</v>
      </c>
      <c r="E4191" s="25" t="s">
        <v>469</v>
      </c>
    </row>
    <row r="4192" spans="2:5" x14ac:dyDescent="0.2">
      <c r="B4192" s="25" t="s">
        <v>6395</v>
      </c>
      <c r="C4192" s="25">
        <v>539406</v>
      </c>
      <c r="D4192" s="25" t="s">
        <v>383</v>
      </c>
      <c r="E4192" s="25" t="s">
        <v>405</v>
      </c>
    </row>
    <row r="4193" spans="2:5" x14ac:dyDescent="0.2">
      <c r="B4193" s="25" t="s">
        <v>6396</v>
      </c>
      <c r="C4193" s="25">
        <v>503310</v>
      </c>
      <c r="D4193" s="25" t="s">
        <v>6397</v>
      </c>
      <c r="E4193" s="25" t="s">
        <v>398</v>
      </c>
    </row>
    <row r="4194" spans="2:5" x14ac:dyDescent="0.2">
      <c r="B4194" s="25" t="s">
        <v>6398</v>
      </c>
      <c r="C4194" s="25">
        <v>539353</v>
      </c>
      <c r="D4194" s="25" t="s">
        <v>383</v>
      </c>
      <c r="E4194" s="25" t="s">
        <v>738</v>
      </c>
    </row>
    <row r="4195" spans="2:5" x14ac:dyDescent="0.2">
      <c r="B4195" s="25" t="s">
        <v>6399</v>
      </c>
      <c r="C4195" s="25">
        <v>500407</v>
      </c>
      <c r="D4195" s="25" t="s">
        <v>6400</v>
      </c>
      <c r="E4195" s="25" t="s">
        <v>738</v>
      </c>
    </row>
    <row r="4196" spans="2:5" x14ac:dyDescent="0.2">
      <c r="B4196" s="25" t="s">
        <v>6401</v>
      </c>
      <c r="C4196" s="25">
        <v>531003</v>
      </c>
      <c r="D4196" s="25" t="s">
        <v>383</v>
      </c>
      <c r="E4196" s="25" t="s">
        <v>400</v>
      </c>
    </row>
    <row r="4197" spans="2:5" x14ac:dyDescent="0.2">
      <c r="B4197" s="25" t="s">
        <v>6402</v>
      </c>
      <c r="C4197" s="25">
        <v>526365</v>
      </c>
      <c r="D4197" s="25" t="s">
        <v>383</v>
      </c>
      <c r="E4197" s="25" t="s">
        <v>497</v>
      </c>
    </row>
    <row r="4198" spans="2:5" x14ac:dyDescent="0.2">
      <c r="B4198" s="25" t="s">
        <v>6403</v>
      </c>
      <c r="C4198" s="25">
        <v>512257</v>
      </c>
      <c r="D4198" s="25" t="s">
        <v>383</v>
      </c>
      <c r="E4198" s="25" t="s">
        <v>372</v>
      </c>
    </row>
    <row r="4199" spans="2:5" x14ac:dyDescent="0.2">
      <c r="B4199" s="25" t="s">
        <v>6404</v>
      </c>
      <c r="C4199" s="25">
        <v>510245</v>
      </c>
      <c r="D4199" s="25" t="s">
        <v>383</v>
      </c>
      <c r="E4199" s="25" t="s">
        <v>405</v>
      </c>
    </row>
    <row r="4200" spans="2:5" x14ac:dyDescent="0.2">
      <c r="B4200" s="25" t="s">
        <v>6405</v>
      </c>
      <c r="C4200" s="25">
        <v>501386</v>
      </c>
      <c r="D4200" s="25" t="s">
        <v>383</v>
      </c>
      <c r="E4200" s="25" t="s">
        <v>366</v>
      </c>
    </row>
    <row r="4201" spans="2:5" x14ac:dyDescent="0.2">
      <c r="B4201" s="25" t="s">
        <v>6406</v>
      </c>
      <c r="C4201" s="25">
        <v>530585</v>
      </c>
      <c r="D4201" s="25" t="s">
        <v>383</v>
      </c>
      <c r="E4201" s="25" t="s">
        <v>366</v>
      </c>
    </row>
    <row r="4202" spans="2:5" x14ac:dyDescent="0.2">
      <c r="B4202" s="25" t="s">
        <v>6407</v>
      </c>
      <c r="C4202" s="25">
        <v>532051</v>
      </c>
      <c r="D4202" s="25" t="s">
        <v>6408</v>
      </c>
      <c r="E4202" s="25" t="s">
        <v>426</v>
      </c>
    </row>
    <row r="4203" spans="2:5" x14ac:dyDescent="0.2">
      <c r="B4203" s="25" t="s">
        <v>6409</v>
      </c>
      <c r="C4203" s="25">
        <v>522215</v>
      </c>
      <c r="D4203" s="25" t="s">
        <v>383</v>
      </c>
      <c r="E4203" s="25" t="s">
        <v>391</v>
      </c>
    </row>
    <row r="4204" spans="2:5" x14ac:dyDescent="0.2">
      <c r="B4204" s="25" t="s">
        <v>6410</v>
      </c>
      <c r="C4204" s="25">
        <v>517201</v>
      </c>
      <c r="D4204" s="25" t="s">
        <v>383</v>
      </c>
      <c r="E4204" s="25" t="s">
        <v>925</v>
      </c>
    </row>
    <row r="4205" spans="2:5" x14ac:dyDescent="0.2">
      <c r="B4205" s="25" t="s">
        <v>6411</v>
      </c>
      <c r="C4205" s="25">
        <v>531637</v>
      </c>
      <c r="D4205" s="25" t="s">
        <v>383</v>
      </c>
      <c r="E4205" s="25" t="s">
        <v>421</v>
      </c>
    </row>
    <row r="4206" spans="2:5" x14ac:dyDescent="0.2">
      <c r="B4206" s="25" t="s">
        <v>6412</v>
      </c>
      <c r="C4206" s="25">
        <v>512359</v>
      </c>
      <c r="D4206" s="25" t="s">
        <v>383</v>
      </c>
      <c r="E4206" s="25" t="s">
        <v>405</v>
      </c>
    </row>
    <row r="4207" spans="2:5" x14ac:dyDescent="0.2">
      <c r="B4207" s="25" t="s">
        <v>6413</v>
      </c>
      <c r="C4207" s="25">
        <v>531499</v>
      </c>
      <c r="D4207" s="25" t="s">
        <v>383</v>
      </c>
      <c r="E4207" s="25" t="s">
        <v>398</v>
      </c>
    </row>
    <row r="4208" spans="2:5" x14ac:dyDescent="0.2">
      <c r="B4208" s="25" t="s">
        <v>6414</v>
      </c>
      <c r="C4208" s="25">
        <v>539682</v>
      </c>
      <c r="D4208" s="25" t="s">
        <v>383</v>
      </c>
      <c r="E4208" s="25" t="s">
        <v>488</v>
      </c>
    </row>
    <row r="4209" spans="2:5" x14ac:dyDescent="0.2">
      <c r="B4209" s="25" t="s">
        <v>6415</v>
      </c>
      <c r="C4209" s="25">
        <v>511447</v>
      </c>
      <c r="D4209" s="25" t="s">
        <v>383</v>
      </c>
      <c r="E4209" s="25" t="s">
        <v>389</v>
      </c>
    </row>
    <row r="4210" spans="2:5" x14ac:dyDescent="0.2">
      <c r="B4210" s="25" t="s">
        <v>6416</v>
      </c>
      <c r="C4210" s="25">
        <v>539278</v>
      </c>
      <c r="D4210" s="25" t="s">
        <v>383</v>
      </c>
      <c r="E4210" s="25" t="s">
        <v>366</v>
      </c>
    </row>
    <row r="4211" spans="2:5" x14ac:dyDescent="0.2">
      <c r="B4211" s="25" t="s">
        <v>6417</v>
      </c>
      <c r="C4211" s="25">
        <v>517385</v>
      </c>
      <c r="D4211" s="25" t="s">
        <v>6418</v>
      </c>
      <c r="E4211" s="25" t="s">
        <v>752</v>
      </c>
    </row>
    <row r="4212" spans="2:5" x14ac:dyDescent="0.2">
      <c r="B4212" s="25" t="s">
        <v>6419</v>
      </c>
      <c r="C4212" s="25">
        <v>524470</v>
      </c>
      <c r="D4212" s="25" t="s">
        <v>383</v>
      </c>
      <c r="E4212" s="25" t="s">
        <v>421</v>
      </c>
    </row>
    <row r="4213" spans="2:5" x14ac:dyDescent="0.2">
      <c r="B4213" s="25" t="s">
        <v>6420</v>
      </c>
      <c r="C4213" s="25">
        <v>524470</v>
      </c>
      <c r="D4213" s="25" t="s">
        <v>383</v>
      </c>
      <c r="E4213" s="25" t="s">
        <v>421</v>
      </c>
    </row>
    <row r="4214" spans="2:5" x14ac:dyDescent="0.2">
      <c r="B4214" s="25" t="s">
        <v>6421</v>
      </c>
      <c r="C4214" s="25">
        <v>533157</v>
      </c>
      <c r="D4214" s="25" t="s">
        <v>6422</v>
      </c>
      <c r="E4214" s="25" t="s">
        <v>421</v>
      </c>
    </row>
    <row r="4215" spans="2:5" x14ac:dyDescent="0.2">
      <c r="B4215" s="25" t="s">
        <v>6423</v>
      </c>
      <c r="C4215" s="25">
        <v>532276</v>
      </c>
      <c r="D4215" s="25" t="s">
        <v>6424</v>
      </c>
      <c r="E4215" s="25" t="s">
        <v>701</v>
      </c>
    </row>
    <row r="4216" spans="2:5" x14ac:dyDescent="0.2">
      <c r="B4216" s="25" t="s">
        <v>6425</v>
      </c>
      <c r="C4216" s="25">
        <v>541929</v>
      </c>
      <c r="D4216" s="25" t="s">
        <v>383</v>
      </c>
      <c r="E4216" s="25" t="s">
        <v>1303</v>
      </c>
    </row>
    <row r="4217" spans="2:5" x14ac:dyDescent="0.2">
      <c r="B4217" s="25" t="s">
        <v>6426</v>
      </c>
      <c r="C4217" s="25">
        <v>539268</v>
      </c>
      <c r="D4217" s="25" t="s">
        <v>6427</v>
      </c>
      <c r="E4217" s="25" t="s">
        <v>421</v>
      </c>
    </row>
    <row r="4218" spans="2:5" x14ac:dyDescent="0.2">
      <c r="B4218" s="25" t="s">
        <v>6428</v>
      </c>
      <c r="C4218" s="25">
        <v>513307</v>
      </c>
      <c r="D4218" s="25" t="s">
        <v>383</v>
      </c>
      <c r="E4218" s="25" t="s">
        <v>688</v>
      </c>
    </row>
    <row r="4219" spans="2:5" x14ac:dyDescent="0.2">
      <c r="B4219" s="25" t="s">
        <v>6429</v>
      </c>
      <c r="C4219" s="25">
        <v>531173</v>
      </c>
      <c r="D4219" s="25" t="s">
        <v>383</v>
      </c>
      <c r="E4219" s="25" t="s">
        <v>421</v>
      </c>
    </row>
    <row r="4220" spans="2:5" x14ac:dyDescent="0.2">
      <c r="B4220" s="25" t="s">
        <v>6430</v>
      </c>
      <c r="C4220" s="25">
        <v>531173</v>
      </c>
      <c r="D4220" s="25" t="s">
        <v>383</v>
      </c>
      <c r="E4220" s="25" t="s">
        <v>421</v>
      </c>
    </row>
    <row r="4221" spans="2:5" x14ac:dyDescent="0.2">
      <c r="B4221" s="25" t="s">
        <v>6431</v>
      </c>
      <c r="C4221" s="25">
        <v>539842</v>
      </c>
      <c r="D4221" s="25" t="s">
        <v>383</v>
      </c>
      <c r="E4221" s="25" t="s">
        <v>578</v>
      </c>
    </row>
    <row r="4222" spans="2:5" x14ac:dyDescent="0.2">
      <c r="B4222" s="25" t="s">
        <v>6432</v>
      </c>
      <c r="C4222" s="25">
        <v>526506</v>
      </c>
      <c r="D4222" s="25" t="s">
        <v>383</v>
      </c>
      <c r="E4222" s="25" t="s">
        <v>366</v>
      </c>
    </row>
    <row r="4223" spans="2:5" x14ac:dyDescent="0.2">
      <c r="B4223" s="25" t="s">
        <v>6433</v>
      </c>
      <c r="C4223" s="25">
        <v>531432</v>
      </c>
      <c r="D4223" s="25" t="s">
        <v>383</v>
      </c>
      <c r="E4223" s="25" t="s">
        <v>400</v>
      </c>
    </row>
    <row r="4224" spans="2:5" x14ac:dyDescent="0.2">
      <c r="B4224" s="25" t="s">
        <v>6434</v>
      </c>
      <c r="C4224" s="25">
        <v>522294</v>
      </c>
      <c r="D4224" s="25" t="s">
        <v>383</v>
      </c>
      <c r="E4224" s="25" t="s">
        <v>391</v>
      </c>
    </row>
    <row r="4225" spans="2:5" x14ac:dyDescent="0.2">
      <c r="B4225" s="25" t="s">
        <v>6435</v>
      </c>
      <c r="C4225" s="25">
        <v>533553</v>
      </c>
      <c r="D4225" s="25" t="s">
        <v>383</v>
      </c>
      <c r="E4225" s="25" t="s">
        <v>426</v>
      </c>
    </row>
    <row r="4226" spans="2:5" x14ac:dyDescent="0.2">
      <c r="B4226" s="25" t="s">
        <v>6436</v>
      </c>
      <c r="C4226" s="25">
        <v>532444</v>
      </c>
      <c r="D4226" s="25" t="s">
        <v>383</v>
      </c>
      <c r="E4226" s="25" t="s">
        <v>476</v>
      </c>
    </row>
    <row r="4227" spans="2:5" x14ac:dyDescent="0.2">
      <c r="B4227" s="25" t="s">
        <v>6437</v>
      </c>
      <c r="C4227" s="25">
        <v>514142</v>
      </c>
      <c r="D4227" s="25" t="s">
        <v>6438</v>
      </c>
      <c r="E4227" s="25" t="s">
        <v>398</v>
      </c>
    </row>
    <row r="4228" spans="2:5" x14ac:dyDescent="0.2">
      <c r="B4228" s="25" t="s">
        <v>6439</v>
      </c>
      <c r="C4228" s="25">
        <v>539956</v>
      </c>
      <c r="D4228" s="25" t="s">
        <v>383</v>
      </c>
      <c r="E4228" s="25" t="s">
        <v>2520</v>
      </c>
    </row>
    <row r="4229" spans="2:5" x14ac:dyDescent="0.2">
      <c r="B4229" s="25" t="s">
        <v>6440</v>
      </c>
      <c r="C4229" s="25">
        <v>537392</v>
      </c>
      <c r="D4229" s="25" t="s">
        <v>383</v>
      </c>
      <c r="E4229" s="25" t="s">
        <v>552</v>
      </c>
    </row>
    <row r="4230" spans="2:5" x14ac:dyDescent="0.2">
      <c r="B4230" s="25" t="s">
        <v>6441</v>
      </c>
      <c r="C4230" s="25">
        <v>519483</v>
      </c>
      <c r="D4230" s="25" t="s">
        <v>383</v>
      </c>
      <c r="E4230" s="25" t="s">
        <v>405</v>
      </c>
    </row>
    <row r="4231" spans="2:5" x14ac:dyDescent="0.2">
      <c r="B4231" s="25" t="s">
        <v>6442</v>
      </c>
      <c r="C4231" s="25">
        <v>507785</v>
      </c>
      <c r="D4231" s="25" t="s">
        <v>6443</v>
      </c>
      <c r="E4231" s="25" t="s">
        <v>503</v>
      </c>
    </row>
    <row r="4232" spans="2:5" x14ac:dyDescent="0.2">
      <c r="B4232" s="25" t="s">
        <v>6444</v>
      </c>
      <c r="C4232" s="25">
        <v>532390</v>
      </c>
      <c r="D4232" s="25" t="s">
        <v>6445</v>
      </c>
      <c r="E4232" s="25" t="s">
        <v>584</v>
      </c>
    </row>
    <row r="4233" spans="2:5" x14ac:dyDescent="0.2">
      <c r="B4233" s="25" t="s">
        <v>6446</v>
      </c>
      <c r="C4233" s="25">
        <v>532890</v>
      </c>
      <c r="D4233" s="25" t="s">
        <v>6447</v>
      </c>
      <c r="E4233" s="25" t="s">
        <v>369</v>
      </c>
    </row>
    <row r="4234" spans="2:5" x14ac:dyDescent="0.2">
      <c r="B4234" s="25" t="s">
        <v>6448</v>
      </c>
      <c r="C4234" s="25">
        <v>505160</v>
      </c>
      <c r="D4234" s="25" t="s">
        <v>6449</v>
      </c>
      <c r="E4234" s="25" t="s">
        <v>738</v>
      </c>
    </row>
    <row r="4235" spans="2:5" x14ac:dyDescent="0.2">
      <c r="B4235" s="25" t="s">
        <v>6450</v>
      </c>
      <c r="C4235" s="25">
        <v>538987</v>
      </c>
      <c r="D4235" s="25" t="s">
        <v>383</v>
      </c>
      <c r="E4235" s="25" t="s">
        <v>738</v>
      </c>
    </row>
    <row r="4236" spans="2:5" x14ac:dyDescent="0.2">
      <c r="B4236" s="25" t="s">
        <v>6451</v>
      </c>
      <c r="C4236" s="25">
        <v>533200</v>
      </c>
      <c r="D4236" s="25" t="s">
        <v>6452</v>
      </c>
      <c r="E4236" s="25" t="s">
        <v>561</v>
      </c>
    </row>
    <row r="4237" spans="2:5" x14ac:dyDescent="0.2">
      <c r="B4237" s="25" t="s">
        <v>6453</v>
      </c>
      <c r="C4237" s="25">
        <v>541545</v>
      </c>
      <c r="D4237" s="25" t="s">
        <v>6454</v>
      </c>
      <c r="E4237" s="25" t="s">
        <v>561</v>
      </c>
    </row>
    <row r="4238" spans="2:5" x14ac:dyDescent="0.2">
      <c r="B4238" s="25" t="s">
        <v>6455</v>
      </c>
      <c r="C4238" s="25">
        <v>533170</v>
      </c>
      <c r="D4238" s="25" t="s">
        <v>383</v>
      </c>
      <c r="E4238" s="25" t="s">
        <v>403</v>
      </c>
    </row>
    <row r="4239" spans="2:5" x14ac:dyDescent="0.2">
      <c r="B4239" s="25" t="s">
        <v>6456</v>
      </c>
      <c r="C4239" s="25">
        <v>531426</v>
      </c>
      <c r="D4239" s="25" t="s">
        <v>6457</v>
      </c>
      <c r="E4239" s="25" t="s">
        <v>377</v>
      </c>
    </row>
    <row r="4240" spans="2:5" x14ac:dyDescent="0.2">
      <c r="B4240" s="25" t="s">
        <v>6458</v>
      </c>
      <c r="C4240" s="25">
        <v>521038</v>
      </c>
      <c r="D4240" s="25" t="s">
        <v>383</v>
      </c>
      <c r="E4240" s="25" t="s">
        <v>398</v>
      </c>
    </row>
    <row r="4241" spans="2:5" x14ac:dyDescent="0.2">
      <c r="B4241" s="25" t="s">
        <v>6459</v>
      </c>
      <c r="C4241" s="25">
        <v>500777</v>
      </c>
      <c r="D4241" s="25" t="s">
        <v>6460</v>
      </c>
      <c r="E4241" s="25" t="s">
        <v>431</v>
      </c>
    </row>
    <row r="4242" spans="2:5" x14ac:dyDescent="0.2">
      <c r="B4242" s="25" t="s">
        <v>6461</v>
      </c>
      <c r="C4242" s="25">
        <v>513540</v>
      </c>
      <c r="D4242" s="25" t="s">
        <v>383</v>
      </c>
      <c r="E4242" s="25" t="s">
        <v>706</v>
      </c>
    </row>
    <row r="4243" spans="2:5" x14ac:dyDescent="0.2">
      <c r="B4243" s="25" t="s">
        <v>6462</v>
      </c>
      <c r="C4243" s="25">
        <v>523419</v>
      </c>
      <c r="D4243" s="25" t="s">
        <v>6463</v>
      </c>
      <c r="E4243" s="25" t="s">
        <v>653</v>
      </c>
    </row>
    <row r="4244" spans="2:5" x14ac:dyDescent="0.2">
      <c r="B4244" s="25" t="s">
        <v>6464</v>
      </c>
      <c r="C4244" s="25">
        <v>522229</v>
      </c>
      <c r="D4244" s="25" t="s">
        <v>383</v>
      </c>
      <c r="E4244" s="25" t="s">
        <v>2867</v>
      </c>
    </row>
    <row r="4245" spans="2:5" x14ac:dyDescent="0.2">
      <c r="B4245" s="25" t="s">
        <v>6465</v>
      </c>
      <c r="C4245" s="25">
        <v>506854</v>
      </c>
      <c r="D4245" s="25" t="s">
        <v>383</v>
      </c>
      <c r="E4245" s="25" t="s">
        <v>431</v>
      </c>
    </row>
    <row r="4246" spans="2:5" x14ac:dyDescent="0.2">
      <c r="B4246" s="25" t="s">
        <v>6466</v>
      </c>
      <c r="C4246" s="25">
        <v>532790</v>
      </c>
      <c r="D4246" s="25" t="s">
        <v>6467</v>
      </c>
      <c r="E4246" s="25" t="s">
        <v>476</v>
      </c>
    </row>
    <row r="4247" spans="2:5" x14ac:dyDescent="0.2">
      <c r="B4247" s="25" t="s">
        <v>6468</v>
      </c>
      <c r="C4247" s="25">
        <v>532738</v>
      </c>
      <c r="D4247" s="25" t="s">
        <v>6469</v>
      </c>
      <c r="E4247" s="25" t="s">
        <v>781</v>
      </c>
    </row>
    <row r="4248" spans="2:5" x14ac:dyDescent="0.2">
      <c r="B4248" s="25" t="s">
        <v>6470</v>
      </c>
      <c r="C4248" s="25">
        <v>540332</v>
      </c>
      <c r="D4248" s="25" t="s">
        <v>383</v>
      </c>
      <c r="E4248" s="25" t="s">
        <v>405</v>
      </c>
    </row>
    <row r="4249" spans="2:5" x14ac:dyDescent="0.2">
      <c r="B4249" s="25" t="s">
        <v>6471</v>
      </c>
      <c r="C4249" s="25">
        <v>540332</v>
      </c>
      <c r="D4249" s="25" t="s">
        <v>383</v>
      </c>
      <c r="E4249" s="25" t="s">
        <v>405</v>
      </c>
    </row>
    <row r="4250" spans="2:5" x14ac:dyDescent="0.2">
      <c r="B4250" s="25" t="s">
        <v>6472</v>
      </c>
      <c r="C4250" s="25">
        <v>505685</v>
      </c>
      <c r="D4250" s="25" t="s">
        <v>383</v>
      </c>
      <c r="E4250" s="25" t="s">
        <v>706</v>
      </c>
    </row>
    <row r="4251" spans="2:5" x14ac:dyDescent="0.2">
      <c r="B4251" s="25" t="s">
        <v>6473</v>
      </c>
      <c r="C4251" s="25" t="s">
        <v>383</v>
      </c>
      <c r="D4251" s="25" t="s">
        <v>6474</v>
      </c>
      <c r="E4251" s="25" t="s">
        <v>394</v>
      </c>
    </row>
    <row r="4252" spans="2:5" x14ac:dyDescent="0.2">
      <c r="B4252" s="25" t="s">
        <v>6475</v>
      </c>
      <c r="C4252" s="25">
        <v>534756</v>
      </c>
      <c r="D4252" s="25" t="s">
        <v>6476</v>
      </c>
      <c r="E4252" s="25" t="s">
        <v>497</v>
      </c>
    </row>
    <row r="4253" spans="2:5" x14ac:dyDescent="0.2">
      <c r="B4253" s="25" t="s">
        <v>6477</v>
      </c>
      <c r="C4253" s="25">
        <v>519285</v>
      </c>
      <c r="D4253" s="25" t="s">
        <v>383</v>
      </c>
      <c r="E4253" s="25" t="s">
        <v>581</v>
      </c>
    </row>
    <row r="4254" spans="2:5" x14ac:dyDescent="0.2">
      <c r="B4254" s="25" t="s">
        <v>6478</v>
      </c>
      <c r="C4254" s="25">
        <v>533203</v>
      </c>
      <c r="D4254" s="25" t="s">
        <v>6479</v>
      </c>
      <c r="E4254" s="25" t="s">
        <v>426</v>
      </c>
    </row>
    <row r="4255" spans="2:5" x14ac:dyDescent="0.2">
      <c r="B4255" s="25" t="s">
        <v>6480</v>
      </c>
      <c r="C4255" s="25">
        <v>538496</v>
      </c>
      <c r="D4255" s="25" t="s">
        <v>383</v>
      </c>
      <c r="E4255" s="25" t="s">
        <v>467</v>
      </c>
    </row>
    <row r="4256" spans="2:5" x14ac:dyDescent="0.2">
      <c r="B4256" s="25" t="s">
        <v>6481</v>
      </c>
      <c r="C4256" s="25">
        <v>532869</v>
      </c>
      <c r="D4256" s="25" t="s">
        <v>6482</v>
      </c>
      <c r="E4256" s="25" t="s">
        <v>781</v>
      </c>
    </row>
    <row r="4257" spans="2:5" x14ac:dyDescent="0.2">
      <c r="B4257" s="25" t="s">
        <v>6483</v>
      </c>
      <c r="C4257" s="25">
        <v>512271</v>
      </c>
      <c r="D4257" s="25" t="s">
        <v>383</v>
      </c>
      <c r="E4257" s="25" t="s">
        <v>804</v>
      </c>
    </row>
    <row r="4258" spans="2:5" x14ac:dyDescent="0.2">
      <c r="B4258" s="25" t="s">
        <v>6484</v>
      </c>
      <c r="C4258" s="25">
        <v>512271</v>
      </c>
      <c r="D4258" s="25" t="s">
        <v>383</v>
      </c>
      <c r="E4258" s="25" t="s">
        <v>804</v>
      </c>
    </row>
    <row r="4259" spans="2:5" x14ac:dyDescent="0.2">
      <c r="B4259" s="25" t="s">
        <v>6485</v>
      </c>
      <c r="C4259" s="25">
        <v>519091</v>
      </c>
      <c r="D4259" s="25" t="s">
        <v>6486</v>
      </c>
      <c r="E4259" s="25" t="s">
        <v>443</v>
      </c>
    </row>
    <row r="4260" spans="2:5" x14ac:dyDescent="0.2">
      <c r="B4260" s="25" t="s">
        <v>6487</v>
      </c>
      <c r="C4260" s="25">
        <v>540955</v>
      </c>
      <c r="D4260" s="25" t="s">
        <v>383</v>
      </c>
      <c r="E4260" s="25" t="s">
        <v>443</v>
      </c>
    </row>
    <row r="4261" spans="2:5" x14ac:dyDescent="0.2">
      <c r="B4261" s="25" t="s">
        <v>6488</v>
      </c>
      <c r="C4261" s="25">
        <v>500770</v>
      </c>
      <c r="D4261" s="25" t="s">
        <v>6489</v>
      </c>
      <c r="E4261" s="25" t="s">
        <v>431</v>
      </c>
    </row>
    <row r="4262" spans="2:5" x14ac:dyDescent="0.2">
      <c r="B4262" s="25" t="s">
        <v>6490</v>
      </c>
      <c r="C4262" s="25">
        <v>532301</v>
      </c>
      <c r="D4262" s="25" t="s">
        <v>6491</v>
      </c>
      <c r="E4262" s="25" t="s">
        <v>790</v>
      </c>
    </row>
    <row r="4263" spans="2:5" x14ac:dyDescent="0.2">
      <c r="B4263" s="25" t="s">
        <v>6492</v>
      </c>
      <c r="C4263" s="25">
        <v>500483</v>
      </c>
      <c r="D4263" s="25" t="s">
        <v>6493</v>
      </c>
      <c r="E4263" s="25" t="s">
        <v>6494</v>
      </c>
    </row>
    <row r="4264" spans="2:5" x14ac:dyDescent="0.2">
      <c r="B4264" s="25" t="s">
        <v>6495</v>
      </c>
      <c r="C4264" s="25">
        <v>532540</v>
      </c>
      <c r="D4264" s="25" t="s">
        <v>6496</v>
      </c>
      <c r="E4264" s="25" t="s">
        <v>369</v>
      </c>
    </row>
    <row r="4265" spans="2:5" x14ac:dyDescent="0.2">
      <c r="B4265" s="25" t="s">
        <v>6497</v>
      </c>
      <c r="C4265" s="25">
        <v>500408</v>
      </c>
      <c r="D4265" s="25" t="s">
        <v>6498</v>
      </c>
      <c r="E4265" s="25" t="s">
        <v>476</v>
      </c>
    </row>
    <row r="4266" spans="2:5" x14ac:dyDescent="0.2">
      <c r="B4266" s="25" t="s">
        <v>6499</v>
      </c>
      <c r="C4266" s="25">
        <v>500800</v>
      </c>
      <c r="D4266" s="25" t="s">
        <v>6500</v>
      </c>
      <c r="E4266" s="25" t="s">
        <v>790</v>
      </c>
    </row>
    <row r="4267" spans="2:5" x14ac:dyDescent="0.2">
      <c r="B4267" s="25" t="s">
        <v>6501</v>
      </c>
      <c r="C4267" s="25">
        <v>501301</v>
      </c>
      <c r="D4267" s="25" t="s">
        <v>6502</v>
      </c>
      <c r="E4267" s="25" t="s">
        <v>549</v>
      </c>
    </row>
    <row r="4268" spans="2:5" x14ac:dyDescent="0.2">
      <c r="B4268" s="25" t="s">
        <v>6503</v>
      </c>
      <c r="C4268" s="25">
        <v>513434</v>
      </c>
      <c r="D4268" s="25" t="s">
        <v>6504</v>
      </c>
      <c r="E4268" s="25" t="s">
        <v>415</v>
      </c>
    </row>
    <row r="4269" spans="2:5" x14ac:dyDescent="0.2">
      <c r="B4269" s="25" t="s">
        <v>36</v>
      </c>
      <c r="C4269" s="25">
        <v>500570</v>
      </c>
      <c r="D4269" s="25" t="s">
        <v>6505</v>
      </c>
      <c r="E4269" s="25" t="s">
        <v>461</v>
      </c>
    </row>
    <row r="4270" spans="2:5" x14ac:dyDescent="0.2">
      <c r="B4270" s="25" t="s">
        <v>36</v>
      </c>
      <c r="C4270" s="25">
        <v>570001</v>
      </c>
      <c r="D4270" s="25" t="s">
        <v>6506</v>
      </c>
      <c r="E4270" s="25" t="s">
        <v>461</v>
      </c>
    </row>
    <row r="4271" spans="2:5" x14ac:dyDescent="0.2">
      <c r="B4271" s="25" t="s">
        <v>6507</v>
      </c>
      <c r="C4271" s="25">
        <v>500400</v>
      </c>
      <c r="D4271" s="25" t="s">
        <v>6508</v>
      </c>
      <c r="E4271" s="25" t="s">
        <v>522</v>
      </c>
    </row>
    <row r="4272" spans="2:5" x14ac:dyDescent="0.2">
      <c r="B4272" s="25" t="s">
        <v>6509</v>
      </c>
      <c r="C4272" s="25">
        <v>513010</v>
      </c>
      <c r="D4272" s="25" t="s">
        <v>6510</v>
      </c>
      <c r="E4272" s="25" t="s">
        <v>415</v>
      </c>
    </row>
    <row r="4273" spans="2:5" x14ac:dyDescent="0.2">
      <c r="B4273" s="25" t="s">
        <v>6511</v>
      </c>
      <c r="C4273" s="25" t="s">
        <v>383</v>
      </c>
      <c r="D4273" s="25" t="s">
        <v>6512</v>
      </c>
      <c r="E4273" s="25" t="s">
        <v>415</v>
      </c>
    </row>
    <row r="4274" spans="2:5" x14ac:dyDescent="0.2">
      <c r="B4274" s="25" t="s">
        <v>6513</v>
      </c>
      <c r="C4274" s="25">
        <v>500470</v>
      </c>
      <c r="D4274" s="25" t="s">
        <v>6514</v>
      </c>
      <c r="E4274" s="25" t="s">
        <v>415</v>
      </c>
    </row>
    <row r="4275" spans="2:5" x14ac:dyDescent="0.2">
      <c r="B4275" s="25" t="s">
        <v>6515</v>
      </c>
      <c r="C4275" s="25">
        <v>532371</v>
      </c>
      <c r="D4275" s="25" t="s">
        <v>6516</v>
      </c>
      <c r="E4275" s="25" t="s">
        <v>1327</v>
      </c>
    </row>
    <row r="4276" spans="2:5" x14ac:dyDescent="0.2">
      <c r="B4276" s="25" t="s">
        <v>6517</v>
      </c>
      <c r="C4276" s="25">
        <v>521228</v>
      </c>
      <c r="D4276" s="25" t="s">
        <v>383</v>
      </c>
      <c r="E4276" s="25" t="s">
        <v>497</v>
      </c>
    </row>
    <row r="4277" spans="2:5" x14ac:dyDescent="0.2">
      <c r="B4277" s="25" t="s">
        <v>6518</v>
      </c>
      <c r="C4277" s="25">
        <v>531190</v>
      </c>
      <c r="D4277" s="25" t="s">
        <v>383</v>
      </c>
      <c r="E4277" s="25" t="s">
        <v>398</v>
      </c>
    </row>
    <row r="4278" spans="2:5" x14ac:dyDescent="0.2">
      <c r="B4278" s="25" t="s">
        <v>6519</v>
      </c>
      <c r="C4278" s="25">
        <v>541228</v>
      </c>
      <c r="D4278" s="25" t="s">
        <v>383</v>
      </c>
      <c r="E4278" s="25" t="s">
        <v>391</v>
      </c>
    </row>
    <row r="4279" spans="2:5" x14ac:dyDescent="0.2">
      <c r="B4279" s="25" t="s">
        <v>6520</v>
      </c>
      <c r="C4279" s="25">
        <v>504961</v>
      </c>
      <c r="D4279" s="25" t="s">
        <v>383</v>
      </c>
      <c r="E4279" s="25" t="s">
        <v>415</v>
      </c>
    </row>
    <row r="4280" spans="2:5" x14ac:dyDescent="0.2">
      <c r="B4280" s="25" t="s">
        <v>6521</v>
      </c>
      <c r="C4280" s="25">
        <v>532284</v>
      </c>
      <c r="D4280" s="25" t="s">
        <v>383</v>
      </c>
      <c r="E4280" s="25" t="s">
        <v>366</v>
      </c>
    </row>
    <row r="4281" spans="2:5" x14ac:dyDescent="0.2">
      <c r="B4281" s="25" t="s">
        <v>6522</v>
      </c>
      <c r="C4281" s="25">
        <v>533393</v>
      </c>
      <c r="D4281" s="25" t="s">
        <v>6523</v>
      </c>
      <c r="E4281" s="25" t="s">
        <v>469</v>
      </c>
    </row>
    <row r="4282" spans="2:5" x14ac:dyDescent="0.2">
      <c r="B4282" s="25" t="s">
        <v>6524</v>
      </c>
      <c r="C4282" s="25">
        <v>540212</v>
      </c>
      <c r="D4282" s="25" t="s">
        <v>6525</v>
      </c>
      <c r="E4282" s="25" t="s">
        <v>704</v>
      </c>
    </row>
    <row r="4283" spans="2:5" x14ac:dyDescent="0.2">
      <c r="B4283" s="25" t="s">
        <v>6526</v>
      </c>
      <c r="C4283" s="25">
        <v>501242</v>
      </c>
      <c r="D4283" s="25" t="s">
        <v>6527</v>
      </c>
      <c r="E4283" s="25" t="s">
        <v>400</v>
      </c>
    </row>
    <row r="4284" spans="2:5" x14ac:dyDescent="0.2">
      <c r="B4284" s="25" t="s">
        <v>6528</v>
      </c>
      <c r="C4284" s="25">
        <v>532262</v>
      </c>
      <c r="D4284" s="25" t="s">
        <v>383</v>
      </c>
      <c r="E4284" s="25" t="s">
        <v>704</v>
      </c>
    </row>
    <row r="4285" spans="2:5" x14ac:dyDescent="0.2">
      <c r="B4285" s="25" t="s">
        <v>6529</v>
      </c>
      <c r="C4285" s="25">
        <v>524156</v>
      </c>
      <c r="D4285" s="25" t="s">
        <v>383</v>
      </c>
      <c r="E4285" s="25" t="s">
        <v>431</v>
      </c>
    </row>
    <row r="4286" spans="2:5" x14ac:dyDescent="0.2">
      <c r="B4286" s="25" t="s">
        <v>6530</v>
      </c>
      <c r="C4286" s="25">
        <v>541700</v>
      </c>
      <c r="D4286" s="25" t="s">
        <v>6531</v>
      </c>
      <c r="E4286" s="25" t="s">
        <v>497</v>
      </c>
    </row>
    <row r="4287" spans="2:5" x14ac:dyDescent="0.2">
      <c r="B4287" s="25" t="s">
        <v>6532</v>
      </c>
      <c r="C4287" s="25">
        <v>523301</v>
      </c>
      <c r="D4287" s="25" t="s">
        <v>6533</v>
      </c>
      <c r="E4287" s="25" t="s">
        <v>377</v>
      </c>
    </row>
    <row r="4288" spans="2:5" x14ac:dyDescent="0.2">
      <c r="B4288" s="25" t="s">
        <v>6534</v>
      </c>
      <c r="C4288" s="25" t="s">
        <v>383</v>
      </c>
      <c r="D4288" s="25" t="s">
        <v>6535</v>
      </c>
      <c r="E4288" s="25" t="s">
        <v>474</v>
      </c>
    </row>
    <row r="4289" spans="2:5" x14ac:dyDescent="0.2">
      <c r="B4289" s="25" t="s">
        <v>6536</v>
      </c>
      <c r="C4289" s="25">
        <v>512011</v>
      </c>
      <c r="D4289" s="25" t="s">
        <v>383</v>
      </c>
      <c r="E4289" s="25" t="s">
        <v>405</v>
      </c>
    </row>
    <row r="4290" spans="2:5" x14ac:dyDescent="0.2">
      <c r="B4290" s="25" t="s">
        <v>6537</v>
      </c>
      <c r="C4290" s="25">
        <v>539658</v>
      </c>
      <c r="D4290" s="25" t="s">
        <v>6538</v>
      </c>
      <c r="E4290" s="25" t="s">
        <v>3163</v>
      </c>
    </row>
    <row r="4291" spans="2:5" x14ac:dyDescent="0.2">
      <c r="B4291" s="25" t="s">
        <v>6539</v>
      </c>
      <c r="C4291" s="25">
        <v>532755</v>
      </c>
      <c r="D4291" s="25" t="s">
        <v>6540</v>
      </c>
      <c r="E4291" s="25" t="s">
        <v>369</v>
      </c>
    </row>
    <row r="4292" spans="2:5" x14ac:dyDescent="0.2">
      <c r="B4292" s="25" t="s">
        <v>6541</v>
      </c>
      <c r="C4292" s="25">
        <v>526576</v>
      </c>
      <c r="D4292" s="25" t="s">
        <v>6542</v>
      </c>
      <c r="E4292" s="25" t="s">
        <v>581</v>
      </c>
    </row>
    <row r="4293" spans="2:5" x14ac:dyDescent="0.2">
      <c r="B4293" s="25" t="s">
        <v>6543</v>
      </c>
      <c r="C4293" s="25">
        <v>542141</v>
      </c>
      <c r="D4293" s="25" t="s">
        <v>6544</v>
      </c>
      <c r="E4293" s="25" t="s">
        <v>781</v>
      </c>
    </row>
    <row r="4294" spans="2:5" x14ac:dyDescent="0.2">
      <c r="B4294" s="25" t="s">
        <v>6545</v>
      </c>
      <c r="C4294" s="25">
        <v>532804</v>
      </c>
      <c r="D4294" s="25" t="s">
        <v>6546</v>
      </c>
      <c r="E4294" s="25" t="s">
        <v>706</v>
      </c>
    </row>
    <row r="4295" spans="2:5" x14ac:dyDescent="0.2">
      <c r="B4295" s="25" t="s">
        <v>6547</v>
      </c>
      <c r="C4295" s="25">
        <v>532804</v>
      </c>
      <c r="D4295" s="25" t="s">
        <v>6546</v>
      </c>
      <c r="E4295" s="25" t="s">
        <v>706</v>
      </c>
    </row>
    <row r="4296" spans="2:5" x14ac:dyDescent="0.2">
      <c r="B4296" s="25" t="s">
        <v>6548</v>
      </c>
      <c r="C4296" s="25">
        <v>533216</v>
      </c>
      <c r="D4296" s="25" t="s">
        <v>6549</v>
      </c>
      <c r="E4296" s="25" t="s">
        <v>781</v>
      </c>
    </row>
    <row r="4297" spans="2:5" x14ac:dyDescent="0.2">
      <c r="B4297" s="25" t="s">
        <v>6550</v>
      </c>
      <c r="C4297" s="25">
        <v>509917</v>
      </c>
      <c r="D4297" s="25" t="s">
        <v>383</v>
      </c>
      <c r="E4297" s="25" t="s">
        <v>925</v>
      </c>
    </row>
    <row r="4298" spans="2:5" x14ac:dyDescent="0.2">
      <c r="B4298" s="25" t="s">
        <v>6551</v>
      </c>
      <c r="C4298" s="25">
        <v>501421</v>
      </c>
      <c r="D4298" s="25" t="s">
        <v>383</v>
      </c>
      <c r="E4298" s="25" t="s">
        <v>476</v>
      </c>
    </row>
    <row r="4299" spans="2:5" x14ac:dyDescent="0.2">
      <c r="B4299" s="25" t="s">
        <v>6552</v>
      </c>
      <c r="C4299" s="25">
        <v>524204</v>
      </c>
      <c r="D4299" s="25" t="s">
        <v>383</v>
      </c>
      <c r="E4299" s="25" t="s">
        <v>891</v>
      </c>
    </row>
    <row r="4300" spans="2:5" x14ac:dyDescent="0.2">
      <c r="B4300" s="25" t="s">
        <v>6553</v>
      </c>
      <c r="C4300" s="25">
        <v>540595</v>
      </c>
      <c r="D4300" s="25" t="s">
        <v>6554</v>
      </c>
      <c r="E4300" s="25" t="s">
        <v>1330</v>
      </c>
    </row>
    <row r="4301" spans="2:5" x14ac:dyDescent="0.2">
      <c r="B4301" s="25" t="s">
        <v>6555</v>
      </c>
      <c r="C4301" s="25">
        <v>539428</v>
      </c>
      <c r="D4301" s="25" t="s">
        <v>383</v>
      </c>
      <c r="E4301" s="25" t="s">
        <v>853</v>
      </c>
    </row>
    <row r="4302" spans="2:5" x14ac:dyDescent="0.2">
      <c r="B4302" s="25" t="s">
        <v>6556</v>
      </c>
      <c r="C4302" s="25">
        <v>530595</v>
      </c>
      <c r="D4302" s="25" t="s">
        <v>383</v>
      </c>
      <c r="E4302" s="25" t="s">
        <v>476</v>
      </c>
    </row>
    <row r="4303" spans="2:5" x14ac:dyDescent="0.2">
      <c r="B4303" s="25" t="s">
        <v>6557</v>
      </c>
      <c r="C4303" s="25">
        <v>533982</v>
      </c>
      <c r="D4303" s="25" t="s">
        <v>6558</v>
      </c>
      <c r="E4303" s="25" t="s">
        <v>369</v>
      </c>
    </row>
    <row r="4304" spans="2:5" x14ac:dyDescent="0.2">
      <c r="B4304" s="25" t="s">
        <v>6559</v>
      </c>
      <c r="C4304" s="25">
        <v>530533</v>
      </c>
      <c r="D4304" s="25" t="s">
        <v>383</v>
      </c>
      <c r="E4304" s="25" t="s">
        <v>790</v>
      </c>
    </row>
    <row r="4305" spans="2:5" x14ac:dyDescent="0.2">
      <c r="B4305" s="25" t="s">
        <v>6560</v>
      </c>
      <c r="C4305" s="25">
        <v>506162</v>
      </c>
      <c r="D4305" s="25" t="s">
        <v>383</v>
      </c>
      <c r="E4305" s="25" t="s">
        <v>366</v>
      </c>
    </row>
    <row r="4306" spans="2:5" x14ac:dyDescent="0.2">
      <c r="B4306" s="25" t="s">
        <v>6561</v>
      </c>
      <c r="C4306" s="25">
        <v>512157</v>
      </c>
      <c r="D4306" s="25" t="s">
        <v>383</v>
      </c>
      <c r="E4306" s="25" t="s">
        <v>804</v>
      </c>
    </row>
    <row r="4307" spans="2:5" x14ac:dyDescent="0.2">
      <c r="B4307" s="25" t="s">
        <v>6562</v>
      </c>
      <c r="C4307" s="25">
        <v>505400</v>
      </c>
      <c r="D4307" s="25" t="s">
        <v>6563</v>
      </c>
      <c r="E4307" s="25" t="s">
        <v>469</v>
      </c>
    </row>
    <row r="4308" spans="2:5" x14ac:dyDescent="0.2">
      <c r="B4308" s="25" t="s">
        <v>6564</v>
      </c>
      <c r="C4308" s="25">
        <v>533326</v>
      </c>
      <c r="D4308" s="25" t="s">
        <v>6565</v>
      </c>
      <c r="E4308" s="25" t="s">
        <v>781</v>
      </c>
    </row>
    <row r="4309" spans="2:5" x14ac:dyDescent="0.2">
      <c r="B4309" s="25" t="s">
        <v>6566</v>
      </c>
      <c r="C4309" s="25">
        <v>533164</v>
      </c>
      <c r="D4309" s="25" t="s">
        <v>6567</v>
      </c>
      <c r="E4309" s="25" t="s">
        <v>503</v>
      </c>
    </row>
    <row r="4310" spans="2:5" x14ac:dyDescent="0.2">
      <c r="B4310" s="25" t="s">
        <v>6568</v>
      </c>
      <c r="C4310" s="25">
        <v>532845</v>
      </c>
      <c r="D4310" s="25" t="s">
        <v>6569</v>
      </c>
      <c r="E4310" s="25" t="s">
        <v>584</v>
      </c>
    </row>
    <row r="4311" spans="2:5" x14ac:dyDescent="0.2">
      <c r="B4311" s="25" t="s">
        <v>6570</v>
      </c>
      <c r="C4311" s="25">
        <v>507753</v>
      </c>
      <c r="D4311" s="25" t="s">
        <v>383</v>
      </c>
      <c r="E4311" s="25" t="s">
        <v>431</v>
      </c>
    </row>
    <row r="4312" spans="2:5" x14ac:dyDescent="0.2">
      <c r="B4312" s="25" t="s">
        <v>6571</v>
      </c>
      <c r="C4312" s="25">
        <v>509945</v>
      </c>
      <c r="D4312" s="25" t="s">
        <v>383</v>
      </c>
      <c r="E4312" s="25" t="s">
        <v>366</v>
      </c>
    </row>
    <row r="4313" spans="2:5" x14ac:dyDescent="0.2">
      <c r="B4313" s="25" t="s">
        <v>6572</v>
      </c>
      <c r="C4313" s="25">
        <v>526654</v>
      </c>
      <c r="D4313" s="25" t="s">
        <v>383</v>
      </c>
      <c r="E4313" s="25" t="s">
        <v>469</v>
      </c>
    </row>
    <row r="4314" spans="2:5" x14ac:dyDescent="0.2">
      <c r="B4314" s="25" t="s">
        <v>6573</v>
      </c>
      <c r="C4314" s="25">
        <v>509015</v>
      </c>
      <c r="D4314" s="25" t="s">
        <v>383</v>
      </c>
      <c r="E4314" s="25" t="s">
        <v>925</v>
      </c>
    </row>
    <row r="4315" spans="2:5" x14ac:dyDescent="0.2">
      <c r="B4315" s="25" t="s">
        <v>6574</v>
      </c>
      <c r="C4315" s="25">
        <v>509015</v>
      </c>
      <c r="D4315" s="25" t="s">
        <v>383</v>
      </c>
      <c r="E4315" s="25" t="s">
        <v>925</v>
      </c>
    </row>
    <row r="4316" spans="2:5" x14ac:dyDescent="0.2">
      <c r="B4316" s="25" t="s">
        <v>6575</v>
      </c>
      <c r="C4316" s="25">
        <v>514484</v>
      </c>
      <c r="D4316" s="25" t="s">
        <v>383</v>
      </c>
      <c r="E4316" s="25" t="s">
        <v>398</v>
      </c>
    </row>
    <row r="4317" spans="2:5" x14ac:dyDescent="0.2">
      <c r="B4317" s="25" t="s">
        <v>6576</v>
      </c>
      <c r="C4317" s="25">
        <v>533158</v>
      </c>
      <c r="D4317" s="25" t="s">
        <v>6577</v>
      </c>
      <c r="E4317" s="25" t="s">
        <v>497</v>
      </c>
    </row>
    <row r="4318" spans="2:5" x14ac:dyDescent="0.2">
      <c r="B4318" s="25" t="s">
        <v>6578</v>
      </c>
      <c r="C4318" s="25">
        <v>590062</v>
      </c>
      <c r="D4318" s="25" t="s">
        <v>6579</v>
      </c>
      <c r="E4318" s="25" t="s">
        <v>431</v>
      </c>
    </row>
    <row r="4319" spans="2:5" x14ac:dyDescent="0.2">
      <c r="B4319" s="25" t="s">
        <v>6580</v>
      </c>
      <c r="C4319" s="25">
        <v>542460</v>
      </c>
      <c r="D4319" s="25" t="s">
        <v>6581</v>
      </c>
      <c r="E4319" s="25" t="s">
        <v>391</v>
      </c>
    </row>
    <row r="4320" spans="2:5" x14ac:dyDescent="0.2">
      <c r="B4320" s="25" t="s">
        <v>6582</v>
      </c>
      <c r="C4320" s="25">
        <v>531373</v>
      </c>
      <c r="D4320" s="25" t="s">
        <v>6583</v>
      </c>
      <c r="E4320" s="25" t="s">
        <v>584</v>
      </c>
    </row>
    <row r="4321" spans="2:5" x14ac:dyDescent="0.2">
      <c r="B4321" s="25" t="s">
        <v>6584</v>
      </c>
      <c r="C4321" s="25">
        <v>500469</v>
      </c>
      <c r="D4321" s="25" t="s">
        <v>6585</v>
      </c>
      <c r="E4321" s="25" t="s">
        <v>701</v>
      </c>
    </row>
    <row r="4322" spans="2:5" x14ac:dyDescent="0.2">
      <c r="B4322" s="25" t="s">
        <v>6586</v>
      </c>
      <c r="C4322" s="25">
        <v>500620</v>
      </c>
      <c r="D4322" s="25" t="s">
        <v>6587</v>
      </c>
      <c r="E4322" s="25" t="s">
        <v>1631</v>
      </c>
    </row>
    <row r="4323" spans="2:5" x14ac:dyDescent="0.2">
      <c r="B4323" s="25" t="s">
        <v>6588</v>
      </c>
      <c r="C4323" s="25" t="s">
        <v>383</v>
      </c>
      <c r="D4323" s="25" t="s">
        <v>6589</v>
      </c>
      <c r="E4323" s="25" t="s">
        <v>474</v>
      </c>
    </row>
    <row r="4324" spans="2:5" x14ac:dyDescent="0.2">
      <c r="B4324" s="25" t="s">
        <v>6590</v>
      </c>
      <c r="C4324" s="25">
        <v>522073</v>
      </c>
      <c r="D4324" s="25" t="s">
        <v>6591</v>
      </c>
      <c r="E4324" s="25" t="s">
        <v>738</v>
      </c>
    </row>
    <row r="4325" spans="2:5" x14ac:dyDescent="0.2">
      <c r="B4325" s="25" t="s">
        <v>6592</v>
      </c>
      <c r="C4325" s="25">
        <v>530005</v>
      </c>
      <c r="D4325" s="25" t="s">
        <v>6593</v>
      </c>
      <c r="E4325" s="25" t="s">
        <v>396</v>
      </c>
    </row>
    <row r="4326" spans="2:5" x14ac:dyDescent="0.2">
      <c r="B4326" s="25" t="s">
        <v>6594</v>
      </c>
      <c r="C4326" s="25">
        <v>500850</v>
      </c>
      <c r="D4326" s="25" t="s">
        <v>6595</v>
      </c>
      <c r="E4326" s="25" t="s">
        <v>584</v>
      </c>
    </row>
    <row r="4327" spans="2:5" x14ac:dyDescent="0.2">
      <c r="B4327" s="25" t="s">
        <v>6596</v>
      </c>
      <c r="C4327" s="25">
        <v>540954</v>
      </c>
      <c r="D4327" s="25" t="s">
        <v>383</v>
      </c>
      <c r="E4327" s="25" t="s">
        <v>878</v>
      </c>
    </row>
    <row r="4328" spans="2:5" x14ac:dyDescent="0.2">
      <c r="B4328" s="25" t="s">
        <v>6597</v>
      </c>
      <c r="C4328" s="25">
        <v>530023</v>
      </c>
      <c r="D4328" s="25" t="s">
        <v>6598</v>
      </c>
      <c r="E4328" s="25" t="s">
        <v>400</v>
      </c>
    </row>
    <row r="4329" spans="2:5" x14ac:dyDescent="0.2">
      <c r="B4329" s="25" t="s">
        <v>6599</v>
      </c>
      <c r="C4329" s="25">
        <v>530023</v>
      </c>
      <c r="D4329" s="25" t="s">
        <v>6598</v>
      </c>
      <c r="E4329" s="25" t="s">
        <v>400</v>
      </c>
    </row>
    <row r="4330" spans="2:5" x14ac:dyDescent="0.2">
      <c r="B4330" s="25" t="s">
        <v>6600</v>
      </c>
      <c r="C4330" s="25">
        <v>532209</v>
      </c>
      <c r="D4330" s="25" t="s">
        <v>6601</v>
      </c>
      <c r="E4330" s="25" t="s">
        <v>701</v>
      </c>
    </row>
    <row r="4331" spans="2:5" x14ac:dyDescent="0.2">
      <c r="B4331" s="25" t="s">
        <v>6602</v>
      </c>
      <c r="C4331" s="25">
        <v>532652</v>
      </c>
      <c r="D4331" s="25" t="s">
        <v>6603</v>
      </c>
      <c r="E4331" s="25" t="s">
        <v>701</v>
      </c>
    </row>
    <row r="4332" spans="2:5" x14ac:dyDescent="0.2">
      <c r="B4332" s="25" t="s">
        <v>6604</v>
      </c>
      <c r="C4332" s="25">
        <v>540210</v>
      </c>
      <c r="D4332" s="25" t="s">
        <v>6605</v>
      </c>
      <c r="E4332" s="25" t="s">
        <v>384</v>
      </c>
    </row>
    <row r="4333" spans="2:5" x14ac:dyDescent="0.2">
      <c r="B4333" s="25" t="s">
        <v>6606</v>
      </c>
      <c r="C4333" s="25">
        <v>501343</v>
      </c>
      <c r="D4333" s="25" t="s">
        <v>6607</v>
      </c>
      <c r="E4333" s="25" t="s">
        <v>400</v>
      </c>
    </row>
    <row r="4334" spans="2:5" x14ac:dyDescent="0.2">
      <c r="B4334" s="25" t="s">
        <v>6608</v>
      </c>
      <c r="C4334" s="25">
        <v>540769</v>
      </c>
      <c r="D4334" s="25" t="s">
        <v>6609</v>
      </c>
      <c r="E4334" s="25" t="s">
        <v>2465</v>
      </c>
    </row>
    <row r="4335" spans="2:5" x14ac:dyDescent="0.2">
      <c r="B4335" s="25" t="s">
        <v>6610</v>
      </c>
      <c r="C4335" s="25">
        <v>590086</v>
      </c>
      <c r="D4335" s="25" t="s">
        <v>6611</v>
      </c>
      <c r="E4335" s="25" t="s">
        <v>363</v>
      </c>
    </row>
    <row r="4336" spans="2:5" x14ac:dyDescent="0.2">
      <c r="B4336" s="25" t="s">
        <v>6612</v>
      </c>
      <c r="C4336" s="25" t="s">
        <v>383</v>
      </c>
      <c r="D4336" s="25" t="s">
        <v>6613</v>
      </c>
      <c r="E4336" s="25" t="s">
        <v>474</v>
      </c>
    </row>
    <row r="4337" spans="2:5" x14ac:dyDescent="0.2">
      <c r="B4337" s="25" t="s">
        <v>6614</v>
      </c>
      <c r="C4337" s="25">
        <v>503100</v>
      </c>
      <c r="D4337" s="25" t="s">
        <v>6615</v>
      </c>
      <c r="E4337" s="25" t="s">
        <v>469</v>
      </c>
    </row>
    <row r="4338" spans="2:5" x14ac:dyDescent="0.2">
      <c r="B4338" s="25" t="s">
        <v>6616</v>
      </c>
      <c r="C4338" s="25">
        <v>542123</v>
      </c>
      <c r="D4338" s="25" t="s">
        <v>383</v>
      </c>
      <c r="E4338" s="25" t="s">
        <v>891</v>
      </c>
    </row>
    <row r="4339" spans="2:5" x14ac:dyDescent="0.2">
      <c r="B4339" s="25" t="s">
        <v>6617</v>
      </c>
      <c r="C4339" s="25">
        <v>500260</v>
      </c>
      <c r="D4339" s="25" t="s">
        <v>6618</v>
      </c>
      <c r="E4339" s="25" t="s">
        <v>396</v>
      </c>
    </row>
    <row r="4340" spans="2:5" x14ac:dyDescent="0.2">
      <c r="B4340" s="25" t="s">
        <v>6619</v>
      </c>
      <c r="C4340" s="25">
        <v>503169</v>
      </c>
      <c r="D4340" s="25" t="s">
        <v>6620</v>
      </c>
      <c r="E4340" s="25" t="s">
        <v>398</v>
      </c>
    </row>
    <row r="4341" spans="2:5" x14ac:dyDescent="0.2">
      <c r="B4341" s="25" t="s">
        <v>6621</v>
      </c>
      <c r="C4341" s="25">
        <v>526725</v>
      </c>
      <c r="D4341" s="25" t="s">
        <v>6622</v>
      </c>
      <c r="E4341" s="25" t="s">
        <v>907</v>
      </c>
    </row>
    <row r="4342" spans="2:5" x14ac:dyDescent="0.2">
      <c r="B4342" s="25" t="s">
        <v>6623</v>
      </c>
      <c r="C4342" s="25">
        <v>532218</v>
      </c>
      <c r="D4342" s="25" t="s">
        <v>6624</v>
      </c>
      <c r="E4342" s="25" t="s">
        <v>701</v>
      </c>
    </row>
    <row r="4343" spans="2:5" x14ac:dyDescent="0.2">
      <c r="B4343" s="25" t="s">
        <v>6625</v>
      </c>
      <c r="C4343" s="25">
        <v>512531</v>
      </c>
      <c r="D4343" s="25" t="s">
        <v>6626</v>
      </c>
      <c r="E4343" s="25" t="s">
        <v>405</v>
      </c>
    </row>
    <row r="4344" spans="2:5" x14ac:dyDescent="0.2">
      <c r="B4344" s="25" t="s">
        <v>6627</v>
      </c>
      <c r="C4344" s="25">
        <v>512531</v>
      </c>
      <c r="D4344" s="25" t="s">
        <v>6628</v>
      </c>
      <c r="E4344" s="25" t="s">
        <v>405</v>
      </c>
    </row>
    <row r="4345" spans="2:5" x14ac:dyDescent="0.2">
      <c r="B4345" s="25" t="s">
        <v>6629</v>
      </c>
      <c r="C4345" s="25">
        <v>504966</v>
      </c>
      <c r="D4345" s="25" t="s">
        <v>6630</v>
      </c>
      <c r="E4345" s="25" t="s">
        <v>578</v>
      </c>
    </row>
    <row r="4346" spans="2:5" x14ac:dyDescent="0.2">
      <c r="B4346" s="25" t="s">
        <v>6631</v>
      </c>
      <c r="C4346" s="25">
        <v>504966</v>
      </c>
      <c r="D4346" s="25" t="s">
        <v>6630</v>
      </c>
      <c r="E4346" s="25" t="s">
        <v>578</v>
      </c>
    </row>
    <row r="4347" spans="2:5" x14ac:dyDescent="0.2">
      <c r="B4347" s="25" t="s">
        <v>6632</v>
      </c>
      <c r="C4347" s="25">
        <v>530363</v>
      </c>
      <c r="D4347" s="25" t="s">
        <v>6633</v>
      </c>
      <c r="E4347" s="25" t="s">
        <v>1082</v>
      </c>
    </row>
    <row r="4348" spans="2:5" x14ac:dyDescent="0.2">
      <c r="B4348" s="25" t="s">
        <v>6634</v>
      </c>
      <c r="C4348" s="25" t="s">
        <v>383</v>
      </c>
      <c r="D4348" s="25" t="s">
        <v>6635</v>
      </c>
      <c r="E4348" s="25" t="s">
        <v>474</v>
      </c>
    </row>
    <row r="4349" spans="2:5" x14ac:dyDescent="0.2">
      <c r="B4349" s="25" t="s">
        <v>6636</v>
      </c>
      <c r="C4349" s="25" t="s">
        <v>383</v>
      </c>
      <c r="D4349" s="25" t="s">
        <v>6637</v>
      </c>
      <c r="E4349" s="25" t="s">
        <v>474</v>
      </c>
    </row>
    <row r="4350" spans="2:5" x14ac:dyDescent="0.2">
      <c r="B4350" s="25" t="s">
        <v>6638</v>
      </c>
      <c r="C4350" s="25">
        <v>540980</v>
      </c>
      <c r="D4350" s="25" t="s">
        <v>383</v>
      </c>
      <c r="E4350" s="25" t="s">
        <v>405</v>
      </c>
    </row>
    <row r="4351" spans="2:5" x14ac:dyDescent="0.2">
      <c r="B4351" s="25" t="s">
        <v>6639</v>
      </c>
      <c r="C4351" s="25" t="s">
        <v>383</v>
      </c>
      <c r="D4351" s="25" t="s">
        <v>6640</v>
      </c>
      <c r="E4351" s="25" t="s">
        <v>394</v>
      </c>
    </row>
    <row r="4352" spans="2:5" x14ac:dyDescent="0.2">
      <c r="B4352" s="25" t="s">
        <v>6641</v>
      </c>
      <c r="C4352" s="25">
        <v>530199</v>
      </c>
      <c r="D4352" s="25" t="s">
        <v>6642</v>
      </c>
      <c r="E4352" s="25" t="s">
        <v>421</v>
      </c>
    </row>
    <row r="4353" spans="2:5" x14ac:dyDescent="0.2">
      <c r="B4353" s="25" t="s">
        <v>6643</v>
      </c>
      <c r="C4353" s="25">
        <v>500411</v>
      </c>
      <c r="D4353" s="25" t="s">
        <v>6644</v>
      </c>
      <c r="E4353" s="25" t="s">
        <v>426</v>
      </c>
    </row>
    <row r="4354" spans="2:5" x14ac:dyDescent="0.2">
      <c r="B4354" s="25" t="s">
        <v>6645</v>
      </c>
      <c r="C4354" s="25">
        <v>539310</v>
      </c>
      <c r="D4354" s="25" t="s">
        <v>383</v>
      </c>
      <c r="E4354" s="25" t="s">
        <v>1986</v>
      </c>
    </row>
    <row r="4355" spans="2:5" x14ac:dyDescent="0.2">
      <c r="B4355" s="25" t="s">
        <v>6646</v>
      </c>
      <c r="C4355" s="25">
        <v>538464</v>
      </c>
      <c r="D4355" s="25" t="s">
        <v>383</v>
      </c>
      <c r="E4355" s="25" t="s">
        <v>400</v>
      </c>
    </row>
    <row r="4356" spans="2:5" x14ac:dyDescent="0.2">
      <c r="B4356" s="25" t="s">
        <v>6647</v>
      </c>
      <c r="C4356" s="25">
        <v>531652</v>
      </c>
      <c r="D4356" s="25" t="s">
        <v>383</v>
      </c>
      <c r="E4356" s="25" t="s">
        <v>400</v>
      </c>
    </row>
    <row r="4357" spans="2:5" x14ac:dyDescent="0.2">
      <c r="B4357" s="25" t="s">
        <v>6648</v>
      </c>
      <c r="C4357" s="25">
        <v>507450</v>
      </c>
      <c r="D4357" s="25" t="s">
        <v>6649</v>
      </c>
      <c r="E4357" s="25" t="s">
        <v>1082</v>
      </c>
    </row>
    <row r="4358" spans="2:5" x14ac:dyDescent="0.2">
      <c r="B4358" s="25" t="s">
        <v>6650</v>
      </c>
      <c r="C4358" s="25">
        <v>500412</v>
      </c>
      <c r="D4358" s="25" t="s">
        <v>6651</v>
      </c>
      <c r="E4358" s="25" t="s">
        <v>431</v>
      </c>
    </row>
    <row r="4359" spans="2:5" x14ac:dyDescent="0.2">
      <c r="B4359" s="25" t="s">
        <v>6652</v>
      </c>
      <c r="C4359" s="25">
        <v>500413</v>
      </c>
      <c r="D4359" s="25" t="s">
        <v>6653</v>
      </c>
      <c r="E4359" s="25" t="s">
        <v>1386</v>
      </c>
    </row>
    <row r="4360" spans="2:5" x14ac:dyDescent="0.2">
      <c r="B4360" s="25" t="s">
        <v>6654</v>
      </c>
      <c r="C4360" s="25">
        <v>500413</v>
      </c>
      <c r="D4360" s="25" t="s">
        <v>6653</v>
      </c>
      <c r="E4360" s="25" t="s">
        <v>1386</v>
      </c>
    </row>
    <row r="4361" spans="2:5" x14ac:dyDescent="0.2">
      <c r="B4361" s="25" t="s">
        <v>6655</v>
      </c>
      <c r="C4361" s="25">
        <v>533941</v>
      </c>
      <c r="D4361" s="25" t="s">
        <v>6656</v>
      </c>
      <c r="E4361" s="25" t="s">
        <v>497</v>
      </c>
    </row>
    <row r="4362" spans="2:5" x14ac:dyDescent="0.2">
      <c r="B4362" s="25" t="s">
        <v>6657</v>
      </c>
      <c r="C4362" s="25">
        <v>533941</v>
      </c>
      <c r="D4362" s="25" t="s">
        <v>6656</v>
      </c>
      <c r="E4362" s="25" t="s">
        <v>497</v>
      </c>
    </row>
    <row r="4363" spans="2:5" x14ac:dyDescent="0.2">
      <c r="B4363" s="25" t="s">
        <v>6658</v>
      </c>
      <c r="C4363" s="25">
        <v>539871</v>
      </c>
      <c r="D4363" s="25" t="s">
        <v>6659</v>
      </c>
      <c r="E4363" s="25" t="s">
        <v>572</v>
      </c>
    </row>
    <row r="4364" spans="2:5" x14ac:dyDescent="0.2">
      <c r="B4364" s="25" t="s">
        <v>6660</v>
      </c>
      <c r="C4364" s="25">
        <v>504973</v>
      </c>
      <c r="D4364" s="25" t="s">
        <v>6661</v>
      </c>
      <c r="E4364" s="25" t="s">
        <v>738</v>
      </c>
    </row>
    <row r="4365" spans="2:5" x14ac:dyDescent="0.2">
      <c r="B4365" s="25" t="s">
        <v>6662</v>
      </c>
      <c r="C4365" s="25">
        <v>540108</v>
      </c>
      <c r="D4365" s="25" t="s">
        <v>383</v>
      </c>
      <c r="E4365" s="25" t="s">
        <v>366</v>
      </c>
    </row>
    <row r="4366" spans="2:5" x14ac:dyDescent="0.2">
      <c r="B4366" s="25" t="s">
        <v>6663</v>
      </c>
      <c r="C4366" s="25">
        <v>590005</v>
      </c>
      <c r="D4366" s="25" t="s">
        <v>6664</v>
      </c>
      <c r="E4366" s="25" t="s">
        <v>593</v>
      </c>
    </row>
    <row r="4367" spans="2:5" x14ac:dyDescent="0.2">
      <c r="B4367" s="25" t="s">
        <v>6665</v>
      </c>
      <c r="C4367" s="25">
        <v>590005</v>
      </c>
      <c r="D4367" s="25" t="s">
        <v>6664</v>
      </c>
      <c r="E4367" s="25" t="s">
        <v>593</v>
      </c>
    </row>
    <row r="4368" spans="2:5" x14ac:dyDescent="0.2">
      <c r="B4368" s="25" t="s">
        <v>6666</v>
      </c>
      <c r="C4368" s="25">
        <v>536264</v>
      </c>
      <c r="D4368" s="25" t="s">
        <v>383</v>
      </c>
      <c r="E4368" s="25" t="s">
        <v>704</v>
      </c>
    </row>
    <row r="4369" spans="2:5" x14ac:dyDescent="0.2">
      <c r="B4369" s="25" t="s">
        <v>6667</v>
      </c>
      <c r="C4369" s="25">
        <v>536264</v>
      </c>
      <c r="D4369" s="25" t="s">
        <v>383</v>
      </c>
      <c r="E4369" s="25" t="s">
        <v>704</v>
      </c>
    </row>
    <row r="4370" spans="2:5" x14ac:dyDescent="0.2">
      <c r="B4370" s="25" t="s">
        <v>6668</v>
      </c>
      <c r="C4370" s="25">
        <v>533629</v>
      </c>
      <c r="D4370" s="25" t="s">
        <v>6669</v>
      </c>
      <c r="E4370" s="25" t="s">
        <v>503</v>
      </c>
    </row>
    <row r="4371" spans="2:5" x14ac:dyDescent="0.2">
      <c r="B4371" s="25" t="s">
        <v>6670</v>
      </c>
      <c r="C4371" s="25">
        <v>505196</v>
      </c>
      <c r="D4371" s="25" t="s">
        <v>6671</v>
      </c>
      <c r="E4371" s="25" t="s">
        <v>506</v>
      </c>
    </row>
    <row r="4372" spans="2:5" x14ac:dyDescent="0.2">
      <c r="B4372" s="25" t="s">
        <v>6672</v>
      </c>
      <c r="C4372" s="25">
        <v>503663</v>
      </c>
      <c r="D4372" s="25" t="s">
        <v>6673</v>
      </c>
      <c r="E4372" s="25" t="s">
        <v>403</v>
      </c>
    </row>
    <row r="4373" spans="2:5" x14ac:dyDescent="0.2">
      <c r="B4373" s="25" t="s">
        <v>6674</v>
      </c>
      <c r="C4373" s="25">
        <v>507205</v>
      </c>
      <c r="D4373" s="25" t="s">
        <v>6675</v>
      </c>
      <c r="E4373" s="25" t="s">
        <v>1015</v>
      </c>
    </row>
    <row r="4374" spans="2:5" x14ac:dyDescent="0.2">
      <c r="B4374" s="25" t="s">
        <v>6676</v>
      </c>
      <c r="C4374" s="25">
        <v>532856</v>
      </c>
      <c r="D4374" s="25" t="s">
        <v>6677</v>
      </c>
      <c r="E4374" s="25" t="s">
        <v>503</v>
      </c>
    </row>
    <row r="4375" spans="2:5" x14ac:dyDescent="0.2">
      <c r="B4375" s="25" t="s">
        <v>6678</v>
      </c>
      <c r="C4375" s="25">
        <v>511559</v>
      </c>
      <c r="D4375" s="25" t="s">
        <v>6679</v>
      </c>
      <c r="E4375" s="25" t="s">
        <v>400</v>
      </c>
    </row>
    <row r="4376" spans="2:5" x14ac:dyDescent="0.2">
      <c r="B4376" s="25" t="s">
        <v>6680</v>
      </c>
      <c r="C4376" s="25">
        <v>500414</v>
      </c>
      <c r="D4376" s="25" t="s">
        <v>383</v>
      </c>
      <c r="E4376" s="25" t="s">
        <v>497</v>
      </c>
    </row>
    <row r="4377" spans="2:5" x14ac:dyDescent="0.2">
      <c r="B4377" s="25" t="s">
        <v>6681</v>
      </c>
      <c r="C4377" s="25">
        <v>500414</v>
      </c>
      <c r="D4377" s="25" t="s">
        <v>383</v>
      </c>
      <c r="E4377" s="25" t="s">
        <v>497</v>
      </c>
    </row>
    <row r="4378" spans="2:5" x14ac:dyDescent="0.2">
      <c r="B4378" s="25" t="s">
        <v>6682</v>
      </c>
      <c r="C4378" s="25">
        <v>522113</v>
      </c>
      <c r="D4378" s="25" t="s">
        <v>6683</v>
      </c>
      <c r="E4378" s="25" t="s">
        <v>391</v>
      </c>
    </row>
    <row r="4379" spans="2:5" x14ac:dyDescent="0.2">
      <c r="B4379" s="25" t="s">
        <v>6684</v>
      </c>
      <c r="C4379" s="25">
        <v>522113</v>
      </c>
      <c r="D4379" s="25" t="s">
        <v>6683</v>
      </c>
      <c r="E4379" s="25" t="s">
        <v>391</v>
      </c>
    </row>
    <row r="4380" spans="2:5" x14ac:dyDescent="0.2">
      <c r="B4380" s="25" t="s">
        <v>6685</v>
      </c>
      <c r="C4380" s="25">
        <v>530475</v>
      </c>
      <c r="D4380" s="25" t="s">
        <v>383</v>
      </c>
      <c r="E4380" s="25" t="s">
        <v>543</v>
      </c>
    </row>
    <row r="4381" spans="2:5" x14ac:dyDescent="0.2">
      <c r="B4381" s="25" t="s">
        <v>6686</v>
      </c>
      <c r="C4381" s="25">
        <v>541741</v>
      </c>
      <c r="D4381" s="25" t="s">
        <v>383</v>
      </c>
      <c r="E4381" s="25" t="s">
        <v>405</v>
      </c>
    </row>
    <row r="4382" spans="2:5" x14ac:dyDescent="0.2">
      <c r="B4382" s="25" t="s">
        <v>6687</v>
      </c>
      <c r="C4382" s="25">
        <v>532375</v>
      </c>
      <c r="D4382" s="25" t="s">
        <v>6688</v>
      </c>
      <c r="E4382" s="25" t="s">
        <v>386</v>
      </c>
    </row>
    <row r="4383" spans="2:5" x14ac:dyDescent="0.2">
      <c r="B4383" s="25" t="s">
        <v>6689</v>
      </c>
      <c r="C4383" s="25">
        <v>539488</v>
      </c>
      <c r="D4383" s="25" t="s">
        <v>383</v>
      </c>
      <c r="E4383" s="25" t="s">
        <v>403</v>
      </c>
    </row>
    <row r="4384" spans="2:5" x14ac:dyDescent="0.2">
      <c r="B4384" s="25" t="s">
        <v>6690</v>
      </c>
      <c r="C4384" s="25">
        <v>540904</v>
      </c>
      <c r="D4384" s="25" t="s">
        <v>383</v>
      </c>
      <c r="E4384" s="25" t="s">
        <v>660</v>
      </c>
    </row>
    <row r="4385" spans="2:5" x14ac:dyDescent="0.2">
      <c r="B4385" s="25" t="s">
        <v>6691</v>
      </c>
      <c r="C4385" s="25" t="s">
        <v>383</v>
      </c>
      <c r="D4385" s="25" t="s">
        <v>6692</v>
      </c>
      <c r="E4385" s="25" t="s">
        <v>394</v>
      </c>
    </row>
    <row r="4386" spans="2:5" x14ac:dyDescent="0.2">
      <c r="B4386" s="25" t="s">
        <v>6693</v>
      </c>
      <c r="C4386" s="25">
        <v>531547</v>
      </c>
      <c r="D4386" s="25" t="s">
        <v>383</v>
      </c>
      <c r="E4386" s="25" t="s">
        <v>581</v>
      </c>
    </row>
    <row r="4387" spans="2:5" x14ac:dyDescent="0.2">
      <c r="B4387" s="25" t="s">
        <v>6694</v>
      </c>
      <c r="C4387" s="25">
        <v>531547</v>
      </c>
      <c r="D4387" s="25" t="s">
        <v>383</v>
      </c>
      <c r="E4387" s="25" t="s">
        <v>581</v>
      </c>
    </row>
    <row r="4388" spans="2:5" x14ac:dyDescent="0.2">
      <c r="B4388" s="25" t="s">
        <v>6695</v>
      </c>
      <c r="C4388" s="25">
        <v>531814</v>
      </c>
      <c r="D4388" s="25" t="s">
        <v>383</v>
      </c>
      <c r="E4388" s="25" t="s">
        <v>469</v>
      </c>
    </row>
    <row r="4389" spans="2:5" x14ac:dyDescent="0.2">
      <c r="B4389" s="25" t="s">
        <v>6696</v>
      </c>
      <c r="C4389" s="25">
        <v>524582</v>
      </c>
      <c r="D4389" s="25" t="s">
        <v>383</v>
      </c>
      <c r="E4389" s="25" t="s">
        <v>463</v>
      </c>
    </row>
    <row r="4390" spans="2:5" x14ac:dyDescent="0.2">
      <c r="B4390" s="25" t="s">
        <v>6697</v>
      </c>
      <c r="C4390" s="25">
        <v>539040</v>
      </c>
      <c r="D4390" s="25" t="s">
        <v>383</v>
      </c>
      <c r="E4390" s="25" t="s">
        <v>863</v>
      </c>
    </row>
    <row r="4391" spans="2:5" x14ac:dyDescent="0.2">
      <c r="B4391" s="25" t="s">
        <v>6698</v>
      </c>
      <c r="C4391" s="25">
        <v>539985</v>
      </c>
      <c r="D4391" s="25" t="s">
        <v>383</v>
      </c>
      <c r="E4391" s="25" t="s">
        <v>398</v>
      </c>
    </row>
    <row r="4392" spans="2:5" x14ac:dyDescent="0.2">
      <c r="B4392" s="25" t="s">
        <v>6699</v>
      </c>
      <c r="C4392" s="25">
        <v>532966</v>
      </c>
      <c r="D4392" s="25" t="s">
        <v>6700</v>
      </c>
      <c r="E4392" s="25" t="s">
        <v>461</v>
      </c>
    </row>
    <row r="4393" spans="2:5" x14ac:dyDescent="0.2">
      <c r="B4393" s="25" t="s">
        <v>6701</v>
      </c>
      <c r="C4393" s="25">
        <v>524717</v>
      </c>
      <c r="D4393" s="25" t="s">
        <v>383</v>
      </c>
      <c r="E4393" s="25" t="s">
        <v>543</v>
      </c>
    </row>
    <row r="4394" spans="2:5" x14ac:dyDescent="0.2">
      <c r="B4394" s="25" t="s">
        <v>6702</v>
      </c>
      <c r="C4394" s="25">
        <v>500114</v>
      </c>
      <c r="D4394" s="25" t="s">
        <v>6703</v>
      </c>
      <c r="E4394" s="25" t="s">
        <v>497</v>
      </c>
    </row>
    <row r="4395" spans="2:5" x14ac:dyDescent="0.2">
      <c r="B4395" s="25" t="s">
        <v>6704</v>
      </c>
      <c r="C4395" s="25">
        <v>530045</v>
      </c>
      <c r="D4395" s="25" t="s">
        <v>383</v>
      </c>
      <c r="E4395" s="25" t="s">
        <v>400</v>
      </c>
    </row>
    <row r="4396" spans="2:5" x14ac:dyDescent="0.2">
      <c r="B4396" s="25" t="s">
        <v>6705</v>
      </c>
      <c r="C4396" s="25">
        <v>511096</v>
      </c>
      <c r="D4396" s="25" t="s">
        <v>383</v>
      </c>
      <c r="E4396" s="25" t="s">
        <v>469</v>
      </c>
    </row>
    <row r="4397" spans="2:5" x14ac:dyDescent="0.2">
      <c r="B4397" s="25" t="s">
        <v>6706</v>
      </c>
      <c r="C4397" s="25">
        <v>531830</v>
      </c>
      <c r="D4397" s="25" t="s">
        <v>6707</v>
      </c>
      <c r="E4397" s="25" t="s">
        <v>929</v>
      </c>
    </row>
    <row r="4398" spans="2:5" x14ac:dyDescent="0.2">
      <c r="B4398" s="25" t="s">
        <v>6708</v>
      </c>
      <c r="C4398" s="25">
        <v>531644</v>
      </c>
      <c r="D4398" s="25" t="s">
        <v>383</v>
      </c>
      <c r="E4398" s="25" t="s">
        <v>400</v>
      </c>
    </row>
    <row r="4399" spans="2:5" x14ac:dyDescent="0.2">
      <c r="B4399" s="25" t="s">
        <v>6709</v>
      </c>
      <c r="C4399" s="25">
        <v>500418</v>
      </c>
      <c r="D4399" s="25" t="s">
        <v>6710</v>
      </c>
      <c r="E4399" s="25" t="s">
        <v>503</v>
      </c>
    </row>
    <row r="4400" spans="2:5" x14ac:dyDescent="0.2">
      <c r="B4400" s="25" t="s">
        <v>6711</v>
      </c>
      <c r="C4400" s="25">
        <v>500420</v>
      </c>
      <c r="D4400" s="25" t="s">
        <v>6712</v>
      </c>
      <c r="E4400" s="25" t="s">
        <v>421</v>
      </c>
    </row>
    <row r="4401" spans="2:5" x14ac:dyDescent="0.2">
      <c r="B4401" s="25" t="s">
        <v>6713</v>
      </c>
      <c r="C4401" s="25">
        <v>532779</v>
      </c>
      <c r="D4401" s="25" t="s">
        <v>6714</v>
      </c>
      <c r="E4401" s="25" t="s">
        <v>522</v>
      </c>
    </row>
    <row r="4402" spans="2:5" x14ac:dyDescent="0.2">
      <c r="B4402" s="25" t="s">
        <v>6715</v>
      </c>
      <c r="C4402" s="25">
        <v>523878</v>
      </c>
      <c r="D4402" s="25" t="s">
        <v>383</v>
      </c>
      <c r="E4402" s="25" t="s">
        <v>708</v>
      </c>
    </row>
    <row r="4403" spans="2:5" x14ac:dyDescent="0.2">
      <c r="B4403" s="25" t="s">
        <v>6716</v>
      </c>
      <c r="C4403" s="25" t="s">
        <v>383</v>
      </c>
      <c r="D4403" s="25" t="s">
        <v>6717</v>
      </c>
      <c r="E4403" s="25" t="s">
        <v>394</v>
      </c>
    </row>
    <row r="4404" spans="2:5" x14ac:dyDescent="0.2">
      <c r="B4404" s="25" t="s">
        <v>6718</v>
      </c>
      <c r="C4404" s="25" t="s">
        <v>383</v>
      </c>
      <c r="D4404" s="25" t="s">
        <v>6719</v>
      </c>
      <c r="E4404" s="25" t="s">
        <v>394</v>
      </c>
    </row>
    <row r="4405" spans="2:5" x14ac:dyDescent="0.2">
      <c r="B4405" s="25" t="s">
        <v>6720</v>
      </c>
      <c r="C4405" s="25">
        <v>526650</v>
      </c>
      <c r="D4405" s="25" t="s">
        <v>6721</v>
      </c>
      <c r="E4405" s="25" t="s">
        <v>2715</v>
      </c>
    </row>
    <row r="4406" spans="2:5" x14ac:dyDescent="0.2">
      <c r="B4406" s="25" t="s">
        <v>6722</v>
      </c>
      <c r="C4406" s="25">
        <v>526650</v>
      </c>
      <c r="D4406" s="25" t="s">
        <v>6721</v>
      </c>
      <c r="E4406" s="25" t="s">
        <v>2715</v>
      </c>
    </row>
    <row r="4407" spans="2:5" x14ac:dyDescent="0.2">
      <c r="B4407" s="25" t="s">
        <v>6723</v>
      </c>
      <c r="C4407" s="25">
        <v>531771</v>
      </c>
      <c r="D4407" s="25" t="s">
        <v>383</v>
      </c>
      <c r="E4407" s="25" t="s">
        <v>681</v>
      </c>
    </row>
    <row r="4408" spans="2:5" x14ac:dyDescent="0.2">
      <c r="B4408" s="25" t="s">
        <v>6724</v>
      </c>
      <c r="C4408" s="25">
        <v>538607</v>
      </c>
      <c r="D4408" s="25" t="s">
        <v>383</v>
      </c>
      <c r="E4408" s="25" t="s">
        <v>366</v>
      </c>
    </row>
    <row r="4409" spans="2:5" x14ac:dyDescent="0.2">
      <c r="B4409" s="25" t="s">
        <v>6725</v>
      </c>
      <c r="C4409" s="25">
        <v>500421</v>
      </c>
      <c r="D4409" s="25" t="s">
        <v>383</v>
      </c>
      <c r="E4409" s="25" t="s">
        <v>578</v>
      </c>
    </row>
    <row r="4410" spans="2:5" x14ac:dyDescent="0.2">
      <c r="B4410" s="25" t="s">
        <v>6726</v>
      </c>
      <c r="C4410" s="25">
        <v>500421</v>
      </c>
      <c r="D4410" s="25" t="s">
        <v>383</v>
      </c>
      <c r="E4410" s="25" t="s">
        <v>578</v>
      </c>
    </row>
    <row r="4411" spans="2:5" x14ac:dyDescent="0.2">
      <c r="B4411" s="25" t="s">
        <v>6727</v>
      </c>
      <c r="C4411" s="25">
        <v>526582</v>
      </c>
      <c r="D4411" s="25" t="s">
        <v>6728</v>
      </c>
      <c r="E4411" s="25" t="s">
        <v>503</v>
      </c>
    </row>
    <row r="4412" spans="2:5" x14ac:dyDescent="0.2">
      <c r="B4412" s="25" t="s">
        <v>6729</v>
      </c>
      <c r="C4412" s="25">
        <v>509953</v>
      </c>
      <c r="D4412" s="25" t="s">
        <v>383</v>
      </c>
      <c r="E4412" s="25" t="s">
        <v>1386</v>
      </c>
    </row>
    <row r="4413" spans="2:5" x14ac:dyDescent="0.2">
      <c r="B4413" s="25" t="s">
        <v>6730</v>
      </c>
      <c r="C4413" s="25">
        <v>530783</v>
      </c>
      <c r="D4413" s="25" t="s">
        <v>383</v>
      </c>
      <c r="E4413" s="25" t="s">
        <v>421</v>
      </c>
    </row>
    <row r="4414" spans="2:5" x14ac:dyDescent="0.2">
      <c r="B4414" s="25" t="s">
        <v>6731</v>
      </c>
      <c r="C4414" s="25">
        <v>526961</v>
      </c>
      <c r="D4414" s="25" t="s">
        <v>6732</v>
      </c>
      <c r="E4414" s="25" t="s">
        <v>400</v>
      </c>
    </row>
    <row r="4415" spans="2:5" x14ac:dyDescent="0.2">
      <c r="B4415" s="25" t="s">
        <v>6733</v>
      </c>
      <c r="C4415" s="25">
        <v>500422</v>
      </c>
      <c r="D4415" s="25" t="s">
        <v>383</v>
      </c>
      <c r="E4415" s="25" t="s">
        <v>421</v>
      </c>
    </row>
    <row r="4416" spans="2:5" x14ac:dyDescent="0.2">
      <c r="B4416" s="25" t="s">
        <v>6734</v>
      </c>
      <c r="C4416" s="25">
        <v>532410</v>
      </c>
      <c r="D4416" s="25" t="s">
        <v>383</v>
      </c>
      <c r="E4416" s="25" t="s">
        <v>366</v>
      </c>
    </row>
    <row r="4417" spans="2:5" x14ac:dyDescent="0.2">
      <c r="B4417" s="25" t="s">
        <v>6735</v>
      </c>
      <c r="C4417" s="25">
        <v>532928</v>
      </c>
      <c r="D4417" s="25" t="s">
        <v>6736</v>
      </c>
      <c r="E4417" s="25" t="s">
        <v>426</v>
      </c>
    </row>
    <row r="4418" spans="2:5" x14ac:dyDescent="0.2">
      <c r="B4418" s="25" t="s">
        <v>6737</v>
      </c>
      <c r="C4418" s="25">
        <v>532928</v>
      </c>
      <c r="D4418" s="25" t="s">
        <v>6736</v>
      </c>
      <c r="E4418" s="25" t="s">
        <v>426</v>
      </c>
    </row>
    <row r="4419" spans="2:5" x14ac:dyDescent="0.2">
      <c r="B4419" s="25" t="s">
        <v>6738</v>
      </c>
      <c r="C4419" s="25">
        <v>513063</v>
      </c>
      <c r="D4419" s="25" t="s">
        <v>383</v>
      </c>
      <c r="E4419" s="25" t="s">
        <v>706</v>
      </c>
    </row>
    <row r="4420" spans="2:5" x14ac:dyDescent="0.2">
      <c r="B4420" s="25" t="s">
        <v>6739</v>
      </c>
      <c r="C4420" s="25">
        <v>526139</v>
      </c>
      <c r="D4420" s="25" t="s">
        <v>383</v>
      </c>
      <c r="E4420" s="25" t="s">
        <v>572</v>
      </c>
    </row>
    <row r="4421" spans="2:5" x14ac:dyDescent="0.2">
      <c r="B4421" s="25" t="s">
        <v>6740</v>
      </c>
      <c r="C4421" s="25">
        <v>519367</v>
      </c>
      <c r="D4421" s="25" t="s">
        <v>383</v>
      </c>
      <c r="E4421" s="25" t="s">
        <v>818</v>
      </c>
    </row>
    <row r="4422" spans="2:5" x14ac:dyDescent="0.2">
      <c r="B4422" s="25" t="s">
        <v>6741</v>
      </c>
      <c r="C4422" s="25">
        <v>509003</v>
      </c>
      <c r="D4422" s="25" t="s">
        <v>383</v>
      </c>
      <c r="E4422" s="25" t="s">
        <v>804</v>
      </c>
    </row>
    <row r="4423" spans="2:5" x14ac:dyDescent="0.2">
      <c r="B4423" s="25" t="s">
        <v>6742</v>
      </c>
      <c r="C4423" s="25">
        <v>506687</v>
      </c>
      <c r="D4423" s="25" t="s">
        <v>383</v>
      </c>
      <c r="E4423" s="25" t="s">
        <v>431</v>
      </c>
    </row>
    <row r="4424" spans="2:5" x14ac:dyDescent="0.2">
      <c r="B4424" s="25" t="s">
        <v>6743</v>
      </c>
      <c r="C4424" s="25">
        <v>532349</v>
      </c>
      <c r="D4424" s="25" t="s">
        <v>6744</v>
      </c>
      <c r="E4424" s="25" t="s">
        <v>455</v>
      </c>
    </row>
    <row r="4425" spans="2:5" x14ac:dyDescent="0.2">
      <c r="B4425" s="25" t="s">
        <v>6745</v>
      </c>
      <c r="C4425" s="25">
        <v>532349</v>
      </c>
      <c r="D4425" s="25" t="s">
        <v>6744</v>
      </c>
      <c r="E4425" s="25" t="s">
        <v>455</v>
      </c>
    </row>
    <row r="4426" spans="2:5" x14ac:dyDescent="0.2">
      <c r="B4426" s="25" t="s">
        <v>6746</v>
      </c>
      <c r="C4426" s="25">
        <v>532812</v>
      </c>
      <c r="D4426" s="25" t="s">
        <v>6747</v>
      </c>
      <c r="E4426" s="25" t="s">
        <v>400</v>
      </c>
    </row>
    <row r="4427" spans="2:5" x14ac:dyDescent="0.2">
      <c r="B4427" s="25" t="s">
        <v>6748</v>
      </c>
      <c r="C4427" s="25" t="s">
        <v>383</v>
      </c>
      <c r="D4427" s="25" t="s">
        <v>6749</v>
      </c>
      <c r="E4427" s="25" t="s">
        <v>394</v>
      </c>
    </row>
    <row r="4428" spans="2:5" x14ac:dyDescent="0.2">
      <c r="B4428" s="25" t="s">
        <v>6750</v>
      </c>
      <c r="C4428" s="25">
        <v>533540</v>
      </c>
      <c r="D4428" s="25" t="s">
        <v>6751</v>
      </c>
      <c r="E4428" s="25" t="s">
        <v>488</v>
      </c>
    </row>
    <row r="4429" spans="2:5" x14ac:dyDescent="0.2">
      <c r="B4429" s="25" t="s">
        <v>6752</v>
      </c>
      <c r="C4429" s="25">
        <v>542233</v>
      </c>
      <c r="D4429" s="25" t="s">
        <v>6753</v>
      </c>
      <c r="E4429" s="25" t="s">
        <v>1580</v>
      </c>
    </row>
    <row r="4430" spans="2:5" x14ac:dyDescent="0.2">
      <c r="B4430" s="25" t="s">
        <v>6754</v>
      </c>
      <c r="C4430" s="25">
        <v>500251</v>
      </c>
      <c r="D4430" s="25" t="s">
        <v>6755</v>
      </c>
      <c r="E4430" s="25" t="s">
        <v>384</v>
      </c>
    </row>
    <row r="4431" spans="2:5" x14ac:dyDescent="0.2">
      <c r="B4431" s="25" t="s">
        <v>6756</v>
      </c>
      <c r="C4431" s="25">
        <v>532159</v>
      </c>
      <c r="D4431" s="25" t="s">
        <v>383</v>
      </c>
      <c r="E4431" s="25" t="s">
        <v>366</v>
      </c>
    </row>
    <row r="4432" spans="2:5" x14ac:dyDescent="0.2">
      <c r="B4432" s="25" t="s">
        <v>6757</v>
      </c>
      <c r="C4432" s="25">
        <v>505854</v>
      </c>
      <c r="D4432" s="25" t="s">
        <v>6758</v>
      </c>
      <c r="E4432" s="25" t="s">
        <v>391</v>
      </c>
    </row>
    <row r="4433" spans="2:5" x14ac:dyDescent="0.2">
      <c r="B4433" s="25" t="s">
        <v>6759</v>
      </c>
      <c r="C4433" s="25">
        <v>534369</v>
      </c>
      <c r="D4433" s="25" t="s">
        <v>6760</v>
      </c>
      <c r="E4433" s="25" t="s">
        <v>497</v>
      </c>
    </row>
    <row r="4434" spans="2:5" x14ac:dyDescent="0.2">
      <c r="B4434" s="25" t="s">
        <v>6761</v>
      </c>
      <c r="C4434" s="25">
        <v>531716</v>
      </c>
      <c r="D4434" s="25" t="s">
        <v>383</v>
      </c>
      <c r="E4434" s="25" t="s">
        <v>463</v>
      </c>
    </row>
    <row r="4435" spans="2:5" x14ac:dyDescent="0.2">
      <c r="B4435" s="25" t="s">
        <v>6762</v>
      </c>
      <c r="C4435" s="25">
        <v>521064</v>
      </c>
      <c r="D4435" s="25" t="s">
        <v>6763</v>
      </c>
      <c r="E4435" s="25" t="s">
        <v>398</v>
      </c>
    </row>
    <row r="4436" spans="2:5" x14ac:dyDescent="0.2">
      <c r="B4436" s="25" t="s">
        <v>6764</v>
      </c>
      <c r="C4436" s="25">
        <v>540726</v>
      </c>
      <c r="D4436" s="25" t="s">
        <v>383</v>
      </c>
      <c r="E4436" s="25" t="s">
        <v>405</v>
      </c>
    </row>
    <row r="4437" spans="2:5" x14ac:dyDescent="0.2">
      <c r="B4437" s="25" t="s">
        <v>6765</v>
      </c>
      <c r="C4437" s="25">
        <v>531972</v>
      </c>
      <c r="D4437" s="25" t="s">
        <v>383</v>
      </c>
      <c r="E4437" s="25" t="s">
        <v>568</v>
      </c>
    </row>
    <row r="4438" spans="2:5" x14ac:dyDescent="0.2">
      <c r="B4438" s="25" t="s">
        <v>6766</v>
      </c>
      <c r="C4438" s="25">
        <v>517562</v>
      </c>
      <c r="D4438" s="25" t="s">
        <v>6767</v>
      </c>
      <c r="E4438" s="25" t="s">
        <v>369</v>
      </c>
    </row>
    <row r="4439" spans="2:5" x14ac:dyDescent="0.2">
      <c r="B4439" s="25" t="s">
        <v>6768</v>
      </c>
      <c r="C4439" s="25">
        <v>531658</v>
      </c>
      <c r="D4439" s="25" t="s">
        <v>383</v>
      </c>
      <c r="E4439" s="25" t="s">
        <v>400</v>
      </c>
    </row>
    <row r="4440" spans="2:5" x14ac:dyDescent="0.2">
      <c r="B4440" s="25" t="s">
        <v>6769</v>
      </c>
      <c r="C4440" s="25">
        <v>536565</v>
      </c>
      <c r="D4440" s="25" t="s">
        <v>383</v>
      </c>
      <c r="E4440" s="25" t="s">
        <v>6770</v>
      </c>
    </row>
    <row r="4441" spans="2:5" x14ac:dyDescent="0.2">
      <c r="B4441" s="25" t="s">
        <v>6771</v>
      </c>
      <c r="C4441" s="25">
        <v>531846</v>
      </c>
      <c r="D4441" s="25" t="s">
        <v>383</v>
      </c>
      <c r="E4441" s="25" t="s">
        <v>366</v>
      </c>
    </row>
    <row r="4442" spans="2:5" x14ac:dyDescent="0.2">
      <c r="B4442" s="25" t="s">
        <v>6772</v>
      </c>
      <c r="C4442" s="25">
        <v>531846</v>
      </c>
      <c r="D4442" s="25" t="s">
        <v>383</v>
      </c>
      <c r="E4442" s="25" t="s">
        <v>366</v>
      </c>
    </row>
    <row r="4443" spans="2:5" x14ac:dyDescent="0.2">
      <c r="B4443" s="25" t="s">
        <v>6773</v>
      </c>
      <c r="C4443" s="25">
        <v>534755</v>
      </c>
      <c r="D4443" s="25" t="s">
        <v>6774</v>
      </c>
      <c r="E4443" s="25" t="s">
        <v>366</v>
      </c>
    </row>
    <row r="4444" spans="2:5" x14ac:dyDescent="0.2">
      <c r="B4444" s="25" t="s">
        <v>6775</v>
      </c>
      <c r="C4444" s="25">
        <v>512101</v>
      </c>
      <c r="D4444" s="25" t="s">
        <v>383</v>
      </c>
      <c r="E4444" s="25" t="s">
        <v>421</v>
      </c>
    </row>
    <row r="4445" spans="2:5" x14ac:dyDescent="0.2">
      <c r="B4445" s="25" t="s">
        <v>6776</v>
      </c>
      <c r="C4445" s="25">
        <v>531279</v>
      </c>
      <c r="D4445" s="25" t="s">
        <v>383</v>
      </c>
      <c r="E4445" s="25" t="s">
        <v>400</v>
      </c>
    </row>
    <row r="4446" spans="2:5" x14ac:dyDescent="0.2">
      <c r="B4446" s="25" t="s">
        <v>6777</v>
      </c>
      <c r="C4446" s="25">
        <v>523387</v>
      </c>
      <c r="D4446" s="25" t="s">
        <v>383</v>
      </c>
      <c r="E4446" s="25" t="s">
        <v>497</v>
      </c>
    </row>
    <row r="4447" spans="2:5" x14ac:dyDescent="0.2">
      <c r="B4447" s="25" t="s">
        <v>6778</v>
      </c>
      <c r="C4447" s="25">
        <v>505978</v>
      </c>
      <c r="D4447" s="25" t="s">
        <v>383</v>
      </c>
      <c r="E4447" s="25" t="s">
        <v>738</v>
      </c>
    </row>
    <row r="4448" spans="2:5" x14ac:dyDescent="0.2">
      <c r="B4448" s="25" t="s">
        <v>6779</v>
      </c>
      <c r="C4448" s="25">
        <v>532356</v>
      </c>
      <c r="D4448" s="25" t="s">
        <v>6780</v>
      </c>
      <c r="E4448" s="25" t="s">
        <v>1082</v>
      </c>
    </row>
    <row r="4449" spans="2:5" x14ac:dyDescent="0.2">
      <c r="B4449" s="25" t="s">
        <v>6781</v>
      </c>
      <c r="C4449" s="25">
        <v>538569</v>
      </c>
      <c r="D4449" s="25" t="s">
        <v>6782</v>
      </c>
      <c r="E4449" s="25" t="s">
        <v>749</v>
      </c>
    </row>
    <row r="4450" spans="2:5" x14ac:dyDescent="0.2">
      <c r="B4450" s="25" t="s">
        <v>6783</v>
      </c>
      <c r="C4450" s="25">
        <v>502281</v>
      </c>
      <c r="D4450" s="25" t="s">
        <v>383</v>
      </c>
      <c r="E4450" s="25" t="s">
        <v>911</v>
      </c>
    </row>
    <row r="4451" spans="2:5" x14ac:dyDescent="0.2">
      <c r="B4451" s="25" t="s">
        <v>6784</v>
      </c>
      <c r="C4451" s="25">
        <v>533655</v>
      </c>
      <c r="D4451" s="25" t="s">
        <v>6785</v>
      </c>
      <c r="E4451" s="25" t="s">
        <v>426</v>
      </c>
    </row>
    <row r="4452" spans="2:5" x14ac:dyDescent="0.2">
      <c r="B4452" s="25" t="s">
        <v>6786</v>
      </c>
      <c r="C4452" s="25">
        <v>538579</v>
      </c>
      <c r="D4452" s="25" t="s">
        <v>383</v>
      </c>
      <c r="E4452" s="25" t="s">
        <v>405</v>
      </c>
    </row>
    <row r="4453" spans="2:5" x14ac:dyDescent="0.2">
      <c r="B4453" s="25" t="s">
        <v>6787</v>
      </c>
      <c r="C4453" s="25">
        <v>519303</v>
      </c>
      <c r="D4453" s="25" t="s">
        <v>383</v>
      </c>
      <c r="E4453" s="25" t="s">
        <v>632</v>
      </c>
    </row>
    <row r="4454" spans="2:5" x14ac:dyDescent="0.2">
      <c r="B4454" s="25" t="s">
        <v>6788</v>
      </c>
      <c r="C4454" s="25">
        <v>538597</v>
      </c>
      <c r="D4454" s="25" t="s">
        <v>383</v>
      </c>
      <c r="E4454" s="25" t="s">
        <v>400</v>
      </c>
    </row>
    <row r="4455" spans="2:5" x14ac:dyDescent="0.2">
      <c r="B4455" s="25" t="s">
        <v>6789</v>
      </c>
      <c r="C4455" s="25">
        <v>507747</v>
      </c>
      <c r="D4455" s="25" t="s">
        <v>6790</v>
      </c>
      <c r="E4455" s="25" t="s">
        <v>421</v>
      </c>
    </row>
    <row r="4456" spans="2:5" x14ac:dyDescent="0.2">
      <c r="B4456" s="25" t="s">
        <v>6791</v>
      </c>
      <c r="C4456" s="25">
        <v>517506</v>
      </c>
      <c r="D4456" s="25" t="s">
        <v>6792</v>
      </c>
      <c r="E4456" s="25" t="s">
        <v>1429</v>
      </c>
    </row>
    <row r="4457" spans="2:5" x14ac:dyDescent="0.2">
      <c r="B4457" s="25" t="s">
        <v>6793</v>
      </c>
      <c r="C4457" s="25">
        <v>514236</v>
      </c>
      <c r="D4457" s="25" t="s">
        <v>6794</v>
      </c>
      <c r="E4457" s="25" t="s">
        <v>749</v>
      </c>
    </row>
    <row r="4458" spans="2:5" x14ac:dyDescent="0.2">
      <c r="B4458" s="25" t="s">
        <v>6795</v>
      </c>
      <c r="C4458" s="25">
        <v>540762</v>
      </c>
      <c r="D4458" s="25" t="s">
        <v>6796</v>
      </c>
      <c r="E4458" s="25" t="s">
        <v>738</v>
      </c>
    </row>
    <row r="4459" spans="2:5" x14ac:dyDescent="0.2">
      <c r="B4459" s="25" t="s">
        <v>6797</v>
      </c>
      <c r="C4459" s="25">
        <v>540762</v>
      </c>
      <c r="D4459" s="25" t="s">
        <v>6798</v>
      </c>
      <c r="E4459" s="25" t="s">
        <v>738</v>
      </c>
    </row>
    <row r="4460" spans="2:5" x14ac:dyDescent="0.2">
      <c r="B4460" s="25" t="s">
        <v>6799</v>
      </c>
      <c r="C4460" s="25">
        <v>524514</v>
      </c>
      <c r="D4460" s="25" t="s">
        <v>383</v>
      </c>
      <c r="E4460" s="25" t="s">
        <v>431</v>
      </c>
    </row>
    <row r="4461" spans="2:5" x14ac:dyDescent="0.2">
      <c r="B4461" s="25" t="s">
        <v>6800</v>
      </c>
      <c r="C4461" s="25">
        <v>531088</v>
      </c>
      <c r="D4461" s="25" t="s">
        <v>383</v>
      </c>
      <c r="E4461" s="25" t="s">
        <v>400</v>
      </c>
    </row>
    <row r="4462" spans="2:5" x14ac:dyDescent="0.2">
      <c r="B4462" s="25" t="s">
        <v>6801</v>
      </c>
      <c r="C4462" s="25">
        <v>505285</v>
      </c>
      <c r="D4462" s="25" t="s">
        <v>383</v>
      </c>
      <c r="E4462" s="25" t="s">
        <v>568</v>
      </c>
    </row>
    <row r="4463" spans="2:5" x14ac:dyDescent="0.2">
      <c r="B4463" s="25" t="s">
        <v>6802</v>
      </c>
      <c r="C4463" s="25">
        <v>532948</v>
      </c>
      <c r="D4463" s="25" t="s">
        <v>6803</v>
      </c>
      <c r="E4463" s="25" t="s">
        <v>503</v>
      </c>
    </row>
    <row r="4464" spans="2:5" x14ac:dyDescent="0.2">
      <c r="B4464" s="25" t="s">
        <v>6804</v>
      </c>
      <c r="C4464" s="25">
        <v>504273</v>
      </c>
      <c r="D4464" s="25" t="s">
        <v>383</v>
      </c>
      <c r="E4464" s="25" t="s">
        <v>681</v>
      </c>
    </row>
    <row r="4465" spans="2:5" x14ac:dyDescent="0.2">
      <c r="B4465" s="25" t="s">
        <v>6805</v>
      </c>
      <c r="C4465" s="25">
        <v>531411</v>
      </c>
      <c r="D4465" s="25" t="s">
        <v>383</v>
      </c>
      <c r="E4465" s="25" t="s">
        <v>398</v>
      </c>
    </row>
    <row r="4466" spans="2:5" x14ac:dyDescent="0.2">
      <c r="B4466" s="25" t="s">
        <v>6806</v>
      </c>
      <c r="C4466" s="25">
        <v>506808</v>
      </c>
      <c r="D4466" s="25" t="s">
        <v>383</v>
      </c>
      <c r="E4466" s="25" t="s">
        <v>431</v>
      </c>
    </row>
    <row r="4467" spans="2:5" x14ac:dyDescent="0.2">
      <c r="B4467" s="25" t="s">
        <v>6807</v>
      </c>
      <c r="C4467" s="25">
        <v>532515</v>
      </c>
      <c r="D4467" s="25" t="s">
        <v>6808</v>
      </c>
      <c r="E4467" s="25" t="s">
        <v>1122</v>
      </c>
    </row>
    <row r="4468" spans="2:5" x14ac:dyDescent="0.2">
      <c r="B4468" s="25" t="s">
        <v>6809</v>
      </c>
      <c r="C4468" s="25">
        <v>540083</v>
      </c>
      <c r="D4468" s="25" t="s">
        <v>6810</v>
      </c>
      <c r="E4468" s="25" t="s">
        <v>1122</v>
      </c>
    </row>
    <row r="4469" spans="2:5" x14ac:dyDescent="0.2">
      <c r="B4469" s="25" t="s">
        <v>6811</v>
      </c>
      <c r="C4469" s="25">
        <v>532800</v>
      </c>
      <c r="D4469" s="25" t="s">
        <v>6812</v>
      </c>
      <c r="E4469" s="25" t="s">
        <v>1122</v>
      </c>
    </row>
    <row r="4470" spans="2:5" x14ac:dyDescent="0.2">
      <c r="B4470" s="25" t="s">
        <v>6813</v>
      </c>
      <c r="C4470" s="25">
        <v>532513</v>
      </c>
      <c r="D4470" s="25" t="s">
        <v>6814</v>
      </c>
      <c r="E4470" s="25" t="s">
        <v>480</v>
      </c>
    </row>
    <row r="4471" spans="2:5" x14ac:dyDescent="0.2">
      <c r="B4471" s="25" t="s">
        <v>6815</v>
      </c>
      <c r="C4471" s="25">
        <v>532343</v>
      </c>
      <c r="D4471" s="25" t="s">
        <v>6816</v>
      </c>
      <c r="E4471" s="25" t="s">
        <v>1041</v>
      </c>
    </row>
    <row r="4472" spans="2:5" x14ac:dyDescent="0.2">
      <c r="B4472" s="25" t="s">
        <v>6817</v>
      </c>
      <c r="C4472" s="25">
        <v>509243</v>
      </c>
      <c r="D4472" s="25" t="s">
        <v>6818</v>
      </c>
      <c r="E4472" s="25" t="s">
        <v>863</v>
      </c>
    </row>
    <row r="4473" spans="2:5" x14ac:dyDescent="0.2">
      <c r="B4473" s="25" t="s">
        <v>6819</v>
      </c>
      <c r="C4473" s="25">
        <v>512117</v>
      </c>
      <c r="D4473" s="25" t="s">
        <v>383</v>
      </c>
      <c r="E4473" s="25" t="s">
        <v>804</v>
      </c>
    </row>
    <row r="4474" spans="2:5" x14ac:dyDescent="0.2">
      <c r="B4474" s="25" t="s">
        <v>6820</v>
      </c>
      <c r="C4474" s="25">
        <v>531917</v>
      </c>
      <c r="D4474" s="25" t="s">
        <v>383</v>
      </c>
      <c r="E4474" s="25" t="s">
        <v>476</v>
      </c>
    </row>
    <row r="4475" spans="2:5" x14ac:dyDescent="0.2">
      <c r="B4475" s="25" t="s">
        <v>6821</v>
      </c>
      <c r="C4475" s="25">
        <v>532384</v>
      </c>
      <c r="D4475" s="25" t="s">
        <v>383</v>
      </c>
      <c r="E4475" s="25" t="s">
        <v>421</v>
      </c>
    </row>
    <row r="4476" spans="2:5" x14ac:dyDescent="0.2">
      <c r="B4476" s="25" t="s">
        <v>6822</v>
      </c>
      <c r="C4476" s="25">
        <v>539468</v>
      </c>
      <c r="D4476" s="25" t="s">
        <v>383</v>
      </c>
      <c r="E4476" s="25" t="s">
        <v>400</v>
      </c>
    </row>
    <row r="4477" spans="2:5" x14ac:dyDescent="0.2">
      <c r="B4477" s="25" t="s">
        <v>6823</v>
      </c>
      <c r="C4477" s="25">
        <v>512307</v>
      </c>
      <c r="D4477" s="25" t="s">
        <v>383</v>
      </c>
      <c r="E4477" s="25" t="s">
        <v>398</v>
      </c>
    </row>
    <row r="4478" spans="2:5" x14ac:dyDescent="0.2">
      <c r="B4478" s="25" t="s">
        <v>6824</v>
      </c>
      <c r="C4478" s="25">
        <v>526945</v>
      </c>
      <c r="D4478" s="25" t="s">
        <v>383</v>
      </c>
      <c r="E4478" s="25" t="s">
        <v>790</v>
      </c>
    </row>
    <row r="4479" spans="2:5" x14ac:dyDescent="0.2">
      <c r="B4479" s="25" t="s">
        <v>6825</v>
      </c>
      <c r="C4479" s="25">
        <v>541338</v>
      </c>
      <c r="D4479" s="25" t="s">
        <v>383</v>
      </c>
      <c r="E4479" s="25" t="s">
        <v>497</v>
      </c>
    </row>
    <row r="4480" spans="2:5" x14ac:dyDescent="0.2">
      <c r="B4480" s="25" t="s">
        <v>6826</v>
      </c>
      <c r="C4480" s="25">
        <v>500464</v>
      </c>
      <c r="D4480" s="25" t="s">
        <v>6827</v>
      </c>
      <c r="E4480" s="25" t="s">
        <v>738</v>
      </c>
    </row>
    <row r="4481" spans="2:5" x14ac:dyDescent="0.2">
      <c r="B4481" s="25" t="s">
        <v>6828</v>
      </c>
      <c r="C4481" s="25">
        <v>532505</v>
      </c>
      <c r="D4481" s="25" t="s">
        <v>6829</v>
      </c>
      <c r="E4481" s="25" t="s">
        <v>701</v>
      </c>
    </row>
    <row r="4482" spans="2:5" x14ac:dyDescent="0.2">
      <c r="B4482" s="25" t="s">
        <v>6830</v>
      </c>
      <c r="C4482" s="25">
        <v>530131</v>
      </c>
      <c r="D4482" s="25" t="s">
        <v>383</v>
      </c>
      <c r="E4482" s="25" t="s">
        <v>396</v>
      </c>
    </row>
    <row r="4483" spans="2:5" x14ac:dyDescent="0.2">
      <c r="B4483" s="25" t="s">
        <v>6831</v>
      </c>
      <c r="C4483" s="25">
        <v>539518</v>
      </c>
      <c r="D4483" s="25" t="s">
        <v>383</v>
      </c>
      <c r="E4483" s="25" t="s">
        <v>417</v>
      </c>
    </row>
    <row r="4484" spans="2:5" x14ac:dyDescent="0.2">
      <c r="B4484" s="25" t="s">
        <v>6832</v>
      </c>
      <c r="C4484" s="25">
        <v>500148</v>
      </c>
      <c r="D4484" s="25" t="s">
        <v>6833</v>
      </c>
      <c r="E4484" s="25" t="s">
        <v>578</v>
      </c>
    </row>
    <row r="4485" spans="2:5" x14ac:dyDescent="0.2">
      <c r="B4485" s="25" t="s">
        <v>6834</v>
      </c>
      <c r="C4485" s="25">
        <v>539141</v>
      </c>
      <c r="D4485" s="25" t="s">
        <v>6835</v>
      </c>
      <c r="E4485" s="25" t="s">
        <v>1122</v>
      </c>
    </row>
    <row r="4486" spans="2:5" x14ac:dyDescent="0.2">
      <c r="B4486" s="25" t="s">
        <v>6836</v>
      </c>
      <c r="C4486" s="25">
        <v>539141</v>
      </c>
      <c r="D4486" s="25" t="s">
        <v>6835</v>
      </c>
      <c r="E4486" s="25" t="s">
        <v>1122</v>
      </c>
    </row>
    <row r="4487" spans="2:5" x14ac:dyDescent="0.2">
      <c r="B4487" s="25" t="s">
        <v>6837</v>
      </c>
      <c r="C4487" s="25">
        <v>511742</v>
      </c>
      <c r="D4487" s="25" t="s">
        <v>383</v>
      </c>
      <c r="E4487" s="25" t="s">
        <v>400</v>
      </c>
    </row>
    <row r="4488" spans="2:5" x14ac:dyDescent="0.2">
      <c r="B4488" s="25" t="s">
        <v>6838</v>
      </c>
      <c r="C4488" s="25">
        <v>533644</v>
      </c>
      <c r="D4488" s="25" t="s">
        <v>6839</v>
      </c>
      <c r="E4488" s="25" t="s">
        <v>426</v>
      </c>
    </row>
    <row r="4489" spans="2:5" x14ac:dyDescent="0.2">
      <c r="B4489" s="25" t="s">
        <v>6840</v>
      </c>
      <c r="C4489" s="25">
        <v>539874</v>
      </c>
      <c r="D4489" s="25" t="s">
        <v>6841</v>
      </c>
      <c r="E4489" s="25" t="s">
        <v>400</v>
      </c>
    </row>
    <row r="4490" spans="2:5" x14ac:dyDescent="0.2">
      <c r="B4490" s="25" t="s">
        <v>6842</v>
      </c>
      <c r="C4490" s="25" t="s">
        <v>383</v>
      </c>
      <c r="D4490" s="25" t="s">
        <v>6843</v>
      </c>
      <c r="E4490" s="25" t="s">
        <v>394</v>
      </c>
    </row>
    <row r="4491" spans="2:5" x14ac:dyDescent="0.2">
      <c r="B4491" s="25" t="s">
        <v>6844</v>
      </c>
      <c r="C4491" s="25">
        <v>538706</v>
      </c>
      <c r="D4491" s="25" t="s">
        <v>383</v>
      </c>
      <c r="E4491" s="25" t="s">
        <v>681</v>
      </c>
    </row>
    <row r="4492" spans="2:5" x14ac:dyDescent="0.2">
      <c r="B4492" s="25" t="s">
        <v>6845</v>
      </c>
      <c r="C4492" s="25">
        <v>538706</v>
      </c>
      <c r="D4492" s="25" t="s">
        <v>383</v>
      </c>
      <c r="E4492" s="25" t="s">
        <v>681</v>
      </c>
    </row>
    <row r="4493" spans="2:5" x14ac:dyDescent="0.2">
      <c r="B4493" s="25" t="s">
        <v>6846</v>
      </c>
      <c r="C4493" s="25">
        <v>506685</v>
      </c>
      <c r="D4493" s="25" t="s">
        <v>383</v>
      </c>
      <c r="E4493" s="25" t="s">
        <v>543</v>
      </c>
    </row>
    <row r="4494" spans="2:5" x14ac:dyDescent="0.2">
      <c r="B4494" s="25" t="s">
        <v>6847</v>
      </c>
      <c r="C4494" s="25">
        <v>532538</v>
      </c>
      <c r="D4494" s="25" t="s">
        <v>6848</v>
      </c>
      <c r="E4494" s="25" t="s">
        <v>396</v>
      </c>
    </row>
    <row r="4495" spans="2:5" x14ac:dyDescent="0.2">
      <c r="B4495" s="25" t="s">
        <v>6849</v>
      </c>
      <c r="C4495" s="25">
        <v>500231</v>
      </c>
      <c r="D4495" s="25" t="s">
        <v>6850</v>
      </c>
      <c r="E4495" s="25" t="s">
        <v>443</v>
      </c>
    </row>
    <row r="4496" spans="2:5" x14ac:dyDescent="0.2">
      <c r="B4496" s="25" t="s">
        <v>6851</v>
      </c>
      <c r="C4496" s="25">
        <v>539798</v>
      </c>
      <c r="D4496" s="25" t="s">
        <v>383</v>
      </c>
      <c r="E4496" s="25" t="s">
        <v>706</v>
      </c>
    </row>
    <row r="4497" spans="2:5" x14ac:dyDescent="0.2">
      <c r="B4497" s="25" t="s">
        <v>6852</v>
      </c>
      <c r="C4497" s="25">
        <v>504605</v>
      </c>
      <c r="D4497" s="25" t="s">
        <v>383</v>
      </c>
      <c r="E4497" s="25" t="s">
        <v>706</v>
      </c>
    </row>
    <row r="4498" spans="2:5" x14ac:dyDescent="0.2">
      <c r="B4498" s="25" t="s">
        <v>6853</v>
      </c>
      <c r="C4498" s="25">
        <v>506690</v>
      </c>
      <c r="D4498" s="25" t="s">
        <v>6854</v>
      </c>
      <c r="E4498" s="25" t="s">
        <v>421</v>
      </c>
    </row>
    <row r="4499" spans="2:5" x14ac:dyDescent="0.2">
      <c r="B4499" s="25" t="s">
        <v>6855</v>
      </c>
      <c r="C4499" s="25">
        <v>541503</v>
      </c>
      <c r="D4499" s="25" t="s">
        <v>383</v>
      </c>
      <c r="E4499" s="25" t="s">
        <v>2375</v>
      </c>
    </row>
    <row r="4500" spans="2:5" x14ac:dyDescent="0.2">
      <c r="B4500" s="25" t="s">
        <v>6856</v>
      </c>
      <c r="C4500" s="25" t="s">
        <v>383</v>
      </c>
      <c r="D4500" s="25" t="s">
        <v>6857</v>
      </c>
      <c r="E4500" s="25" t="s">
        <v>394</v>
      </c>
    </row>
    <row r="4501" spans="2:5" x14ac:dyDescent="0.2">
      <c r="B4501" s="25" t="s">
        <v>6858</v>
      </c>
      <c r="C4501" s="25">
        <v>503671</v>
      </c>
      <c r="D4501" s="25" t="s">
        <v>383</v>
      </c>
      <c r="E4501" s="25" t="s">
        <v>366</v>
      </c>
    </row>
    <row r="4502" spans="2:5" x14ac:dyDescent="0.2">
      <c r="B4502" s="25" t="s">
        <v>6859</v>
      </c>
      <c r="C4502" s="25">
        <v>512595</v>
      </c>
      <c r="D4502" s="25" t="s">
        <v>6860</v>
      </c>
      <c r="E4502" s="25" t="s">
        <v>939</v>
      </c>
    </row>
    <row r="4503" spans="2:5" x14ac:dyDescent="0.2">
      <c r="B4503" s="25" t="s">
        <v>6861</v>
      </c>
      <c r="C4503" s="25">
        <v>532477</v>
      </c>
      <c r="D4503" s="25" t="s">
        <v>6862</v>
      </c>
      <c r="E4503" s="25" t="s">
        <v>701</v>
      </c>
    </row>
    <row r="4504" spans="2:5" x14ac:dyDescent="0.2">
      <c r="B4504" s="25" t="s">
        <v>6863</v>
      </c>
      <c r="C4504" s="25">
        <v>526799</v>
      </c>
      <c r="D4504" s="25" t="s">
        <v>383</v>
      </c>
      <c r="E4504" s="25" t="s">
        <v>578</v>
      </c>
    </row>
    <row r="4505" spans="2:5" x14ac:dyDescent="0.2">
      <c r="B4505" s="25" t="s">
        <v>6864</v>
      </c>
      <c r="C4505" s="25">
        <v>500429</v>
      </c>
      <c r="D4505" s="25" t="s">
        <v>6865</v>
      </c>
      <c r="E4505" s="25" t="s">
        <v>405</v>
      </c>
    </row>
    <row r="4506" spans="2:5" x14ac:dyDescent="0.2">
      <c r="B4506" s="25" t="s">
        <v>6866</v>
      </c>
      <c r="C4506" s="25">
        <v>526957</v>
      </c>
      <c r="D4506" s="25" t="s">
        <v>383</v>
      </c>
      <c r="E4506" s="25" t="s">
        <v>878</v>
      </c>
    </row>
    <row r="4507" spans="2:5" x14ac:dyDescent="0.2">
      <c r="B4507" s="25" t="s">
        <v>6867</v>
      </c>
      <c r="C4507" s="25">
        <v>532646</v>
      </c>
      <c r="D4507" s="25" t="s">
        <v>6868</v>
      </c>
      <c r="E4507" s="25" t="s">
        <v>878</v>
      </c>
    </row>
    <row r="4508" spans="2:5" x14ac:dyDescent="0.2">
      <c r="B4508" s="25" t="s">
        <v>6869</v>
      </c>
      <c r="C4508" s="25">
        <v>530997</v>
      </c>
      <c r="D4508" s="25" t="s">
        <v>383</v>
      </c>
      <c r="E4508" s="25" t="s">
        <v>581</v>
      </c>
    </row>
    <row r="4509" spans="2:5" x14ac:dyDescent="0.2">
      <c r="B4509" s="25" t="s">
        <v>6870</v>
      </c>
      <c r="C4509" s="25">
        <v>521226</v>
      </c>
      <c r="D4509" s="25" t="s">
        <v>383</v>
      </c>
      <c r="E4509" s="25" t="s">
        <v>398</v>
      </c>
    </row>
    <row r="4510" spans="2:5" x14ac:dyDescent="0.2">
      <c r="B4510" s="25" t="s">
        <v>6871</v>
      </c>
      <c r="C4510" s="25">
        <v>526113</v>
      </c>
      <c r="D4510" s="25" t="s">
        <v>383</v>
      </c>
      <c r="E4510" s="25" t="s">
        <v>443</v>
      </c>
    </row>
    <row r="4511" spans="2:5" x14ac:dyDescent="0.2">
      <c r="B4511" s="25" t="s">
        <v>6872</v>
      </c>
      <c r="C4511" s="25">
        <v>537582</v>
      </c>
      <c r="D4511" s="25" t="s">
        <v>383</v>
      </c>
      <c r="E4511" s="25" t="s">
        <v>469</v>
      </c>
    </row>
    <row r="4512" spans="2:5" x14ac:dyDescent="0.2">
      <c r="B4512" s="25" t="s">
        <v>6873</v>
      </c>
      <c r="C4512" s="25">
        <v>538610</v>
      </c>
      <c r="D4512" s="25" t="s">
        <v>383</v>
      </c>
      <c r="E4512" s="25" t="s">
        <v>706</v>
      </c>
    </row>
    <row r="4513" spans="2:5" x14ac:dyDescent="0.2">
      <c r="B4513" s="25" t="s">
        <v>6874</v>
      </c>
      <c r="C4513" s="25">
        <v>532035</v>
      </c>
      <c r="D4513" s="25" t="s">
        <v>383</v>
      </c>
      <c r="E4513" s="25" t="s">
        <v>400</v>
      </c>
    </row>
    <row r="4514" spans="2:5" x14ac:dyDescent="0.2">
      <c r="B4514" s="25" t="s">
        <v>6875</v>
      </c>
      <c r="C4514" s="25">
        <v>531831</v>
      </c>
      <c r="D4514" s="25" t="s">
        <v>383</v>
      </c>
      <c r="E4514" s="25" t="s">
        <v>441</v>
      </c>
    </row>
    <row r="4515" spans="2:5" x14ac:dyDescent="0.2">
      <c r="B4515" s="25" t="s">
        <v>6876</v>
      </c>
      <c r="C4515" s="25">
        <v>531867</v>
      </c>
      <c r="D4515" s="25" t="s">
        <v>383</v>
      </c>
      <c r="E4515" s="25" t="s">
        <v>405</v>
      </c>
    </row>
    <row r="4516" spans="2:5" x14ac:dyDescent="0.2">
      <c r="B4516" s="25" t="s">
        <v>6877</v>
      </c>
      <c r="C4516" s="25">
        <v>507878</v>
      </c>
      <c r="D4516" s="25" t="s">
        <v>6878</v>
      </c>
      <c r="E4516" s="25" t="s">
        <v>469</v>
      </c>
    </row>
    <row r="4517" spans="2:5" x14ac:dyDescent="0.2">
      <c r="B4517" s="25" t="s">
        <v>6879</v>
      </c>
      <c r="C4517" s="25">
        <v>533171</v>
      </c>
      <c r="D4517" s="25" t="s">
        <v>6880</v>
      </c>
      <c r="E4517" s="25" t="s">
        <v>701</v>
      </c>
    </row>
    <row r="4518" spans="2:5" x14ac:dyDescent="0.2">
      <c r="B4518" s="25" t="s">
        <v>6881</v>
      </c>
      <c r="C4518" s="25">
        <v>532478</v>
      </c>
      <c r="D4518" s="25" t="s">
        <v>6882</v>
      </c>
      <c r="E4518" s="25" t="s">
        <v>1015</v>
      </c>
    </row>
    <row r="4519" spans="2:5" x14ac:dyDescent="0.2">
      <c r="B4519" s="25" t="s">
        <v>6883</v>
      </c>
      <c r="C4519" s="25">
        <v>531091</v>
      </c>
      <c r="D4519" s="25" t="s">
        <v>383</v>
      </c>
      <c r="E4519" s="25" t="s">
        <v>400</v>
      </c>
    </row>
    <row r="4520" spans="2:5" x14ac:dyDescent="0.2">
      <c r="B4520" s="25" t="s">
        <v>6884</v>
      </c>
      <c r="C4520" s="25">
        <v>522014</v>
      </c>
      <c r="D4520" s="25" t="s">
        <v>383</v>
      </c>
      <c r="E4520" s="25" t="s">
        <v>568</v>
      </c>
    </row>
    <row r="4521" spans="2:5" x14ac:dyDescent="0.2">
      <c r="B4521" s="25" t="s">
        <v>6885</v>
      </c>
      <c r="C4521" s="25">
        <v>502893</v>
      </c>
      <c r="D4521" s="25" t="s">
        <v>383</v>
      </c>
      <c r="E4521" s="25" t="s">
        <v>389</v>
      </c>
    </row>
    <row r="4522" spans="2:5" x14ac:dyDescent="0.2">
      <c r="B4522" s="25" t="s">
        <v>6886</v>
      </c>
      <c r="C4522" s="25">
        <v>507808</v>
      </c>
      <c r="D4522" s="25" t="s">
        <v>383</v>
      </c>
      <c r="E4522" s="25" t="s">
        <v>400</v>
      </c>
    </row>
    <row r="4523" spans="2:5" x14ac:dyDescent="0.2">
      <c r="B4523" s="25" t="s">
        <v>6887</v>
      </c>
      <c r="C4523" s="25" t="s">
        <v>383</v>
      </c>
      <c r="D4523" s="25" t="s">
        <v>6888</v>
      </c>
      <c r="E4523" s="25" t="s">
        <v>394</v>
      </c>
    </row>
    <row r="4524" spans="2:5" x14ac:dyDescent="0.2">
      <c r="B4524" s="25" t="s">
        <v>6889</v>
      </c>
      <c r="C4524" s="25">
        <v>532432</v>
      </c>
      <c r="D4524" s="25" t="s">
        <v>6890</v>
      </c>
      <c r="E4524" s="25" t="s">
        <v>1015</v>
      </c>
    </row>
    <row r="4525" spans="2:5" x14ac:dyDescent="0.2">
      <c r="B4525" s="25" t="s">
        <v>6891</v>
      </c>
      <c r="C4525" s="25">
        <v>521188</v>
      </c>
      <c r="D4525" s="25" t="s">
        <v>383</v>
      </c>
      <c r="E4525" s="25" t="s">
        <v>398</v>
      </c>
    </row>
    <row r="4526" spans="2:5" x14ac:dyDescent="0.2">
      <c r="B4526" s="25" t="s">
        <v>6892</v>
      </c>
      <c r="C4526" s="25">
        <v>522091</v>
      </c>
      <c r="D4526" s="25" t="s">
        <v>383</v>
      </c>
      <c r="E4526" s="25" t="s">
        <v>426</v>
      </c>
    </row>
    <row r="4527" spans="2:5" x14ac:dyDescent="0.2">
      <c r="B4527" s="25" t="s">
        <v>6893</v>
      </c>
      <c r="C4527" s="25">
        <v>532746</v>
      </c>
      <c r="D4527" s="25" t="s">
        <v>6894</v>
      </c>
      <c r="E4527" s="25" t="s">
        <v>781</v>
      </c>
    </row>
    <row r="4528" spans="2:5" x14ac:dyDescent="0.2">
      <c r="B4528" s="25" t="s">
        <v>6895</v>
      </c>
      <c r="C4528" s="25" t="s">
        <v>383</v>
      </c>
      <c r="D4528" s="25" t="s">
        <v>6896</v>
      </c>
      <c r="E4528" s="25" t="s">
        <v>394</v>
      </c>
    </row>
    <row r="4529" spans="2:5" x14ac:dyDescent="0.2">
      <c r="B4529" s="25" t="s">
        <v>6897</v>
      </c>
      <c r="C4529" s="25" t="s">
        <v>383</v>
      </c>
      <c r="D4529" s="25" t="s">
        <v>6896</v>
      </c>
      <c r="E4529" s="25" t="s">
        <v>394</v>
      </c>
    </row>
    <row r="4530" spans="2:5" x14ac:dyDescent="0.2">
      <c r="B4530" s="25" t="s">
        <v>6898</v>
      </c>
      <c r="C4530" s="25">
        <v>532378</v>
      </c>
      <c r="D4530" s="25" t="s">
        <v>383</v>
      </c>
      <c r="E4530" s="25" t="s">
        <v>386</v>
      </c>
    </row>
    <row r="4531" spans="2:5" x14ac:dyDescent="0.2">
      <c r="B4531" s="25" t="s">
        <v>6899</v>
      </c>
      <c r="C4531" s="25">
        <v>539314</v>
      </c>
      <c r="D4531" s="25" t="s">
        <v>383</v>
      </c>
      <c r="E4531" s="25" t="s">
        <v>738</v>
      </c>
    </row>
    <row r="4532" spans="2:5" x14ac:dyDescent="0.2">
      <c r="B4532" s="25" t="s">
        <v>6900</v>
      </c>
      <c r="C4532" s="25">
        <v>504212</v>
      </c>
      <c r="D4532" s="25" t="s">
        <v>6901</v>
      </c>
      <c r="E4532" s="25" t="s">
        <v>681</v>
      </c>
    </row>
    <row r="4533" spans="2:5" x14ac:dyDescent="0.2">
      <c r="B4533" s="25" t="s">
        <v>6902</v>
      </c>
      <c r="C4533" s="25">
        <v>531963</v>
      </c>
      <c r="D4533" s="25" t="s">
        <v>383</v>
      </c>
      <c r="E4533" s="25" t="s">
        <v>804</v>
      </c>
    </row>
    <row r="4534" spans="2:5" x14ac:dyDescent="0.2">
      <c r="B4534" s="25" t="s">
        <v>6903</v>
      </c>
      <c r="C4534" s="25">
        <v>523519</v>
      </c>
      <c r="D4534" s="25" t="s">
        <v>383</v>
      </c>
      <c r="E4534" s="25" t="s">
        <v>405</v>
      </c>
    </row>
    <row r="4535" spans="2:5" x14ac:dyDescent="0.2">
      <c r="B4535" s="25" t="s">
        <v>6904</v>
      </c>
      <c r="C4535" s="25">
        <v>504673</v>
      </c>
      <c r="D4535" s="25" t="s">
        <v>383</v>
      </c>
      <c r="E4535" s="25" t="s">
        <v>688</v>
      </c>
    </row>
    <row r="4536" spans="2:5" x14ac:dyDescent="0.2">
      <c r="B4536" s="25" t="s">
        <v>6905</v>
      </c>
      <c r="C4536" s="25">
        <v>524408</v>
      </c>
      <c r="D4536" s="25" t="s">
        <v>383</v>
      </c>
      <c r="E4536" s="25" t="s">
        <v>431</v>
      </c>
    </row>
    <row r="4537" spans="2:5" x14ac:dyDescent="0.2">
      <c r="B4537" s="25" t="s">
        <v>6906</v>
      </c>
      <c r="C4537" s="25">
        <v>514144</v>
      </c>
      <c r="D4537" s="25" t="s">
        <v>383</v>
      </c>
      <c r="E4537" s="25" t="s">
        <v>398</v>
      </c>
    </row>
    <row r="4538" spans="2:5" x14ac:dyDescent="0.2">
      <c r="B4538" s="25" t="s">
        <v>6907</v>
      </c>
      <c r="C4538" s="25">
        <v>512408</v>
      </c>
      <c r="D4538" s="25" t="s">
        <v>383</v>
      </c>
      <c r="E4538" s="25" t="s">
        <v>398</v>
      </c>
    </row>
    <row r="4539" spans="2:5" x14ac:dyDescent="0.2">
      <c r="B4539" s="25" t="s">
        <v>6908</v>
      </c>
      <c r="C4539" s="25">
        <v>531762</v>
      </c>
      <c r="D4539" s="25" t="s">
        <v>383</v>
      </c>
      <c r="E4539" s="25" t="s">
        <v>421</v>
      </c>
    </row>
    <row r="4540" spans="2:5" x14ac:dyDescent="0.2">
      <c r="B4540" s="25" t="s">
        <v>6909</v>
      </c>
      <c r="C4540" s="25">
        <v>511764</v>
      </c>
      <c r="D4540" s="25" t="s">
        <v>383</v>
      </c>
      <c r="E4540" s="25" t="s">
        <v>400</v>
      </c>
    </row>
    <row r="4541" spans="2:5" x14ac:dyDescent="0.2">
      <c r="B4541" s="25" t="s">
        <v>6910</v>
      </c>
      <c r="C4541" s="25">
        <v>512070</v>
      </c>
      <c r="D4541" s="25" t="s">
        <v>6911</v>
      </c>
      <c r="E4541" s="25" t="s">
        <v>527</v>
      </c>
    </row>
    <row r="4542" spans="2:5" x14ac:dyDescent="0.2">
      <c r="B4542" s="25" t="s">
        <v>6912</v>
      </c>
      <c r="C4542" s="25">
        <v>531390</v>
      </c>
      <c r="D4542" s="25" t="s">
        <v>383</v>
      </c>
      <c r="E4542" s="25" t="s">
        <v>400</v>
      </c>
    </row>
    <row r="4543" spans="2:5" x14ac:dyDescent="0.2">
      <c r="B4543" s="25" t="s">
        <v>6913</v>
      </c>
      <c r="C4543" s="25" t="s">
        <v>383</v>
      </c>
      <c r="D4543" s="25" t="s">
        <v>6914</v>
      </c>
      <c r="E4543" s="25" t="s">
        <v>394</v>
      </c>
    </row>
    <row r="4544" spans="2:5" x14ac:dyDescent="0.2">
      <c r="B4544" s="25" t="s">
        <v>6915</v>
      </c>
      <c r="C4544" s="25">
        <v>526987</v>
      </c>
      <c r="D4544" s="25" t="s">
        <v>6916</v>
      </c>
      <c r="E4544" s="25" t="s">
        <v>405</v>
      </c>
    </row>
    <row r="4545" spans="2:5" x14ac:dyDescent="0.2">
      <c r="B4545" s="25" t="s">
        <v>6917</v>
      </c>
      <c r="C4545" s="25">
        <v>532402</v>
      </c>
      <c r="D4545" s="25" t="s">
        <v>383</v>
      </c>
      <c r="E4545" s="25" t="s">
        <v>476</v>
      </c>
    </row>
    <row r="4546" spans="2:5" x14ac:dyDescent="0.2">
      <c r="B4546" s="25" t="s">
        <v>6918</v>
      </c>
      <c r="C4546" s="25">
        <v>532398</v>
      </c>
      <c r="D4546" s="25" t="s">
        <v>6919</v>
      </c>
      <c r="E4546" s="25" t="s">
        <v>476</v>
      </c>
    </row>
    <row r="4547" spans="2:5" x14ac:dyDescent="0.2">
      <c r="B4547" s="25" t="s">
        <v>6920</v>
      </c>
      <c r="C4547" s="25">
        <v>517146</v>
      </c>
      <c r="D4547" s="25" t="s">
        <v>6921</v>
      </c>
      <c r="E4547" s="25" t="s">
        <v>706</v>
      </c>
    </row>
    <row r="4548" spans="2:5" x14ac:dyDescent="0.2">
      <c r="B4548" s="25" t="s">
        <v>6922</v>
      </c>
      <c r="C4548" s="25">
        <v>511507</v>
      </c>
      <c r="D4548" s="25" t="s">
        <v>383</v>
      </c>
      <c r="E4548" s="25" t="s">
        <v>400</v>
      </c>
    </row>
    <row r="4549" spans="2:5" x14ac:dyDescent="0.2">
      <c r="B4549" s="25" t="s">
        <v>6923</v>
      </c>
      <c r="C4549" s="25" t="s">
        <v>383</v>
      </c>
      <c r="D4549" s="25" t="s">
        <v>6924</v>
      </c>
      <c r="E4549" s="25" t="s">
        <v>394</v>
      </c>
    </row>
    <row r="4550" spans="2:5" x14ac:dyDescent="0.2">
      <c r="B4550" s="25" t="s">
        <v>6925</v>
      </c>
      <c r="C4550" s="25">
        <v>511736</v>
      </c>
      <c r="D4550" s="25" t="s">
        <v>383</v>
      </c>
      <c r="E4550" s="25" t="s">
        <v>405</v>
      </c>
    </row>
    <row r="4551" spans="2:5" x14ac:dyDescent="0.2">
      <c r="B4551" s="25" t="s">
        <v>6926</v>
      </c>
      <c r="C4551" s="25">
        <v>532765</v>
      </c>
      <c r="D4551" s="25" t="s">
        <v>6927</v>
      </c>
      <c r="E4551" s="25" t="s">
        <v>581</v>
      </c>
    </row>
    <row r="4552" spans="2:5" x14ac:dyDescent="0.2">
      <c r="B4552" s="25" t="s">
        <v>6928</v>
      </c>
      <c r="C4552" s="25">
        <v>590101</v>
      </c>
      <c r="D4552" s="25" t="s">
        <v>6929</v>
      </c>
      <c r="E4552" s="25" t="s">
        <v>366</v>
      </c>
    </row>
    <row r="4553" spans="2:5" x14ac:dyDescent="0.2">
      <c r="B4553" s="25" t="s">
        <v>6930</v>
      </c>
      <c r="C4553" s="25">
        <v>500426</v>
      </c>
      <c r="D4553" s="25" t="s">
        <v>383</v>
      </c>
      <c r="E4553" s="25" t="s">
        <v>469</v>
      </c>
    </row>
    <row r="4554" spans="2:5" x14ac:dyDescent="0.2">
      <c r="B4554" s="25" t="s">
        <v>6931</v>
      </c>
      <c r="C4554" s="25">
        <v>513216</v>
      </c>
      <c r="D4554" s="25" t="s">
        <v>6932</v>
      </c>
      <c r="E4554" s="25" t="s">
        <v>415</v>
      </c>
    </row>
    <row r="4555" spans="2:5" x14ac:dyDescent="0.2">
      <c r="B4555" s="25" t="s">
        <v>6933</v>
      </c>
      <c r="C4555" s="25">
        <v>532729</v>
      </c>
      <c r="D4555" s="25" t="s">
        <v>6934</v>
      </c>
      <c r="E4555" s="25" t="s">
        <v>1082</v>
      </c>
    </row>
    <row r="4556" spans="2:5" x14ac:dyDescent="0.2">
      <c r="B4556" s="25" t="s">
        <v>6935</v>
      </c>
      <c r="C4556" s="25">
        <v>500254</v>
      </c>
      <c r="D4556" s="25" t="s">
        <v>6936</v>
      </c>
      <c r="E4556" s="25" t="s">
        <v>415</v>
      </c>
    </row>
    <row r="4557" spans="2:5" x14ac:dyDescent="0.2">
      <c r="B4557" s="25" t="s">
        <v>6937</v>
      </c>
      <c r="C4557" s="25">
        <v>511110</v>
      </c>
      <c r="D4557" s="25" t="s">
        <v>383</v>
      </c>
      <c r="E4557" s="25" t="s">
        <v>366</v>
      </c>
    </row>
    <row r="4558" spans="2:5" x14ac:dyDescent="0.2">
      <c r="B4558" s="25" t="s">
        <v>6938</v>
      </c>
      <c r="C4558" s="25">
        <v>539123</v>
      </c>
      <c r="D4558" s="25" t="s">
        <v>383</v>
      </c>
      <c r="E4558" s="25" t="s">
        <v>403</v>
      </c>
    </row>
    <row r="4559" spans="2:5" x14ac:dyDescent="0.2">
      <c r="B4559" s="25" t="s">
        <v>6939</v>
      </c>
      <c r="C4559" s="25">
        <v>542654</v>
      </c>
      <c r="D4559" s="25" t="s">
        <v>6940</v>
      </c>
      <c r="E4559" s="25" t="s">
        <v>384</v>
      </c>
    </row>
    <row r="4560" spans="2:5" x14ac:dyDescent="0.2">
      <c r="B4560" s="25" t="s">
        <v>6941</v>
      </c>
      <c r="C4560" s="25">
        <v>523888</v>
      </c>
      <c r="D4560" s="25" t="s">
        <v>383</v>
      </c>
      <c r="E4560" s="25" t="s">
        <v>863</v>
      </c>
    </row>
    <row r="4561" spans="2:5" x14ac:dyDescent="0.2">
      <c r="B4561" s="25" t="s">
        <v>6942</v>
      </c>
      <c r="C4561" s="25">
        <v>531266</v>
      </c>
      <c r="D4561" s="25" t="s">
        <v>6943</v>
      </c>
      <c r="E4561" s="25" t="s">
        <v>461</v>
      </c>
    </row>
    <row r="4562" spans="2:5" x14ac:dyDescent="0.2">
      <c r="B4562" s="25" t="s">
        <v>6944</v>
      </c>
      <c r="C4562" s="25">
        <v>532867</v>
      </c>
      <c r="D4562" s="25" t="s">
        <v>6945</v>
      </c>
      <c r="E4562" s="25" t="s">
        <v>552</v>
      </c>
    </row>
    <row r="4563" spans="2:5" x14ac:dyDescent="0.2">
      <c r="B4563" s="25" t="s">
        <v>6946</v>
      </c>
      <c r="C4563" s="25">
        <v>533269</v>
      </c>
      <c r="D4563" s="25" t="s">
        <v>6947</v>
      </c>
      <c r="E4563" s="25" t="s">
        <v>408</v>
      </c>
    </row>
    <row r="4564" spans="2:5" x14ac:dyDescent="0.2">
      <c r="B4564" s="25" t="s">
        <v>6948</v>
      </c>
      <c r="C4564" s="25">
        <v>532320</v>
      </c>
      <c r="D4564" s="25" t="s">
        <v>383</v>
      </c>
      <c r="E4564" s="25" t="s">
        <v>400</v>
      </c>
    </row>
    <row r="4565" spans="2:5" x14ac:dyDescent="0.2">
      <c r="B4565" s="25" t="s">
        <v>6949</v>
      </c>
      <c r="C4565" s="25">
        <v>519152</v>
      </c>
      <c r="D4565" s="25" t="s">
        <v>383</v>
      </c>
      <c r="E4565" s="25" t="s">
        <v>405</v>
      </c>
    </row>
    <row r="4566" spans="2:5" x14ac:dyDescent="0.2">
      <c r="B4566" s="25" t="s">
        <v>6950</v>
      </c>
      <c r="C4566" s="25">
        <v>519156</v>
      </c>
      <c r="D4566" s="25" t="s">
        <v>6951</v>
      </c>
      <c r="E4566" s="25" t="s">
        <v>443</v>
      </c>
    </row>
    <row r="4567" spans="2:5" x14ac:dyDescent="0.2">
      <c r="B4567" s="25" t="s">
        <v>6952</v>
      </c>
      <c r="C4567" s="25" t="s">
        <v>383</v>
      </c>
      <c r="D4567" s="25" t="s">
        <v>6953</v>
      </c>
      <c r="E4567" s="25" t="s">
        <v>394</v>
      </c>
    </row>
    <row r="4568" spans="2:5" x14ac:dyDescent="0.2">
      <c r="B4568" s="25" t="s">
        <v>6954</v>
      </c>
      <c r="C4568" s="25">
        <v>531676</v>
      </c>
      <c r="D4568" s="25" t="s">
        <v>383</v>
      </c>
      <c r="E4568" s="25" t="s">
        <v>443</v>
      </c>
    </row>
    <row r="4569" spans="2:5" x14ac:dyDescent="0.2">
      <c r="B4569" s="25" t="s">
        <v>6955</v>
      </c>
      <c r="C4569" s="25">
        <v>532156</v>
      </c>
      <c r="D4569" s="25" t="s">
        <v>6956</v>
      </c>
      <c r="E4569" s="25" t="s">
        <v>497</v>
      </c>
    </row>
    <row r="4570" spans="2:5" x14ac:dyDescent="0.2">
      <c r="B4570" s="25" t="s">
        <v>6957</v>
      </c>
      <c r="C4570" s="25" t="s">
        <v>383</v>
      </c>
      <c r="D4570" s="25" t="s">
        <v>6958</v>
      </c>
      <c r="E4570" s="25" t="s">
        <v>394</v>
      </c>
    </row>
    <row r="4571" spans="2:5" x14ac:dyDescent="0.2">
      <c r="B4571" s="25" t="s">
        <v>6959</v>
      </c>
      <c r="C4571" s="25">
        <v>511431</v>
      </c>
      <c r="D4571" s="25" t="s">
        <v>6960</v>
      </c>
      <c r="E4571" s="25" t="s">
        <v>384</v>
      </c>
    </row>
    <row r="4572" spans="2:5" x14ac:dyDescent="0.2">
      <c r="B4572" s="25" t="s">
        <v>6961</v>
      </c>
      <c r="C4572" s="25">
        <v>539402</v>
      </c>
      <c r="D4572" s="25" t="s">
        <v>383</v>
      </c>
      <c r="E4572" s="25" t="s">
        <v>581</v>
      </c>
    </row>
    <row r="4573" spans="2:5" x14ac:dyDescent="0.2">
      <c r="B4573" s="25" t="s">
        <v>6962</v>
      </c>
      <c r="C4573" s="25">
        <v>526775</v>
      </c>
      <c r="D4573" s="25" t="s">
        <v>383</v>
      </c>
      <c r="E4573" s="25" t="s">
        <v>529</v>
      </c>
    </row>
    <row r="4574" spans="2:5" x14ac:dyDescent="0.2">
      <c r="B4574" s="25" t="s">
        <v>6963</v>
      </c>
      <c r="C4574" s="25">
        <v>540145</v>
      </c>
      <c r="D4574" s="25" t="s">
        <v>383</v>
      </c>
      <c r="E4574" s="25" t="s">
        <v>421</v>
      </c>
    </row>
    <row r="4575" spans="2:5" x14ac:dyDescent="0.2">
      <c r="B4575" s="25" t="s">
        <v>6964</v>
      </c>
      <c r="C4575" s="25">
        <v>530403</v>
      </c>
      <c r="D4575" s="25" t="s">
        <v>383</v>
      </c>
      <c r="E4575" s="25" t="s">
        <v>578</v>
      </c>
    </row>
    <row r="4576" spans="2:5" x14ac:dyDescent="0.2">
      <c r="B4576" s="25" t="s">
        <v>6965</v>
      </c>
      <c r="C4576" s="25">
        <v>513397</v>
      </c>
      <c r="D4576" s="25" t="s">
        <v>383</v>
      </c>
      <c r="E4576" s="25" t="s">
        <v>706</v>
      </c>
    </row>
    <row r="4577" spans="2:5" x14ac:dyDescent="0.2">
      <c r="B4577" s="25" t="s">
        <v>6966</v>
      </c>
      <c r="C4577" s="25">
        <v>539543</v>
      </c>
      <c r="D4577" s="25" t="s">
        <v>383</v>
      </c>
      <c r="E4577" s="25" t="s">
        <v>403</v>
      </c>
    </row>
    <row r="4578" spans="2:5" x14ac:dyDescent="0.2">
      <c r="B4578" s="25" t="s">
        <v>6967</v>
      </c>
      <c r="C4578" s="25">
        <v>530459</v>
      </c>
      <c r="D4578" s="25" t="s">
        <v>383</v>
      </c>
      <c r="E4578" s="25" t="s">
        <v>398</v>
      </c>
    </row>
    <row r="4579" spans="2:5" x14ac:dyDescent="0.2">
      <c r="B4579" s="25" t="s">
        <v>6968</v>
      </c>
      <c r="C4579" s="25">
        <v>512175</v>
      </c>
      <c r="D4579" s="25" t="s">
        <v>383</v>
      </c>
      <c r="E4579" s="25" t="s">
        <v>369</v>
      </c>
    </row>
    <row r="4580" spans="2:5" x14ac:dyDescent="0.2">
      <c r="B4580" s="25" t="s">
        <v>6969</v>
      </c>
      <c r="C4580" s="25">
        <v>530369</v>
      </c>
      <c r="D4580" s="25" t="s">
        <v>383</v>
      </c>
      <c r="E4580" s="25" t="s">
        <v>863</v>
      </c>
    </row>
    <row r="4581" spans="2:5" x14ac:dyDescent="0.2">
      <c r="B4581" s="25" t="s">
        <v>6970</v>
      </c>
      <c r="C4581" s="25">
        <v>532090</v>
      </c>
      <c r="D4581" s="25" t="s">
        <v>383</v>
      </c>
      <c r="E4581" s="25" t="s">
        <v>398</v>
      </c>
    </row>
    <row r="4582" spans="2:5" x14ac:dyDescent="0.2">
      <c r="B4582" s="25" t="s">
        <v>6971</v>
      </c>
      <c r="C4582" s="25">
        <v>538918</v>
      </c>
      <c r="D4582" s="25" t="s">
        <v>383</v>
      </c>
      <c r="E4582" s="25" t="s">
        <v>400</v>
      </c>
    </row>
    <row r="4583" spans="2:5" x14ac:dyDescent="0.2">
      <c r="B4583" s="25" t="s">
        <v>6972</v>
      </c>
      <c r="C4583" s="25">
        <v>540729</v>
      </c>
      <c r="D4583" s="25" t="s">
        <v>383</v>
      </c>
      <c r="E4583" s="25" t="s">
        <v>421</v>
      </c>
    </row>
    <row r="4584" spans="2:5" x14ac:dyDescent="0.2">
      <c r="B4584" s="25" t="s">
        <v>6973</v>
      </c>
      <c r="C4584" s="25">
        <v>539761</v>
      </c>
      <c r="D4584" s="25" t="s">
        <v>383</v>
      </c>
      <c r="E4584" s="25" t="s">
        <v>488</v>
      </c>
    </row>
    <row r="4585" spans="2:5" x14ac:dyDescent="0.2">
      <c r="B4585" s="25" t="s">
        <v>6974</v>
      </c>
      <c r="C4585" s="25">
        <v>502589</v>
      </c>
      <c r="D4585" s="25" t="s">
        <v>383</v>
      </c>
      <c r="E4585" s="25" t="s">
        <v>377</v>
      </c>
    </row>
    <row r="4586" spans="2:5" x14ac:dyDescent="0.2">
      <c r="B4586" s="25" t="s">
        <v>6975</v>
      </c>
      <c r="C4586" s="25">
        <v>524796</v>
      </c>
      <c r="D4586" s="25" t="s">
        <v>383</v>
      </c>
      <c r="E4586" s="25" t="s">
        <v>421</v>
      </c>
    </row>
    <row r="4587" spans="2:5" x14ac:dyDescent="0.2">
      <c r="B4587" s="25" t="s">
        <v>6976</v>
      </c>
      <c r="C4587" s="25" t="s">
        <v>383</v>
      </c>
      <c r="D4587" s="25" t="s">
        <v>6977</v>
      </c>
      <c r="E4587" s="25" t="s">
        <v>474</v>
      </c>
    </row>
    <row r="4588" spans="2:5" x14ac:dyDescent="0.2">
      <c r="B4588" s="25" t="s">
        <v>6978</v>
      </c>
      <c r="C4588" s="25">
        <v>531444</v>
      </c>
      <c r="D4588" s="25" t="s">
        <v>383</v>
      </c>
      <c r="E4588" s="25" t="s">
        <v>396</v>
      </c>
    </row>
    <row r="4589" spans="2:5" x14ac:dyDescent="0.2">
      <c r="B4589" s="25" t="s">
        <v>6979</v>
      </c>
      <c r="C4589" s="25">
        <v>500439</v>
      </c>
      <c r="D4589" s="25" t="s">
        <v>6980</v>
      </c>
      <c r="E4589" s="25" t="s">
        <v>400</v>
      </c>
    </row>
    <row r="4590" spans="2:5" x14ac:dyDescent="0.2">
      <c r="B4590" s="25" t="s">
        <v>6981</v>
      </c>
      <c r="C4590" s="25">
        <v>513534</v>
      </c>
      <c r="D4590" s="25" t="s">
        <v>383</v>
      </c>
      <c r="E4590" s="25" t="s">
        <v>415</v>
      </c>
    </row>
    <row r="4591" spans="2:5" x14ac:dyDescent="0.2">
      <c r="B4591" s="25" t="s">
        <v>6982</v>
      </c>
      <c r="C4591" s="25">
        <v>514175</v>
      </c>
      <c r="D4591" s="25" t="s">
        <v>6983</v>
      </c>
      <c r="E4591" s="25" t="s">
        <v>398</v>
      </c>
    </row>
    <row r="4592" spans="2:5" x14ac:dyDescent="0.2">
      <c r="B4592" s="25" t="s">
        <v>6984</v>
      </c>
      <c r="C4592" s="25">
        <v>534392</v>
      </c>
      <c r="D4592" s="25" t="s">
        <v>6985</v>
      </c>
      <c r="E4592" s="25" t="s">
        <v>706</v>
      </c>
    </row>
    <row r="4593" spans="2:5" x14ac:dyDescent="0.2">
      <c r="B4593" s="25" t="s">
        <v>6986</v>
      </c>
      <c r="C4593" s="25">
        <v>502986</v>
      </c>
      <c r="D4593" s="25" t="s">
        <v>6987</v>
      </c>
      <c r="E4593" s="25" t="s">
        <v>398</v>
      </c>
    </row>
    <row r="4594" spans="2:5" x14ac:dyDescent="0.2">
      <c r="B4594" s="25" t="s">
        <v>6988</v>
      </c>
      <c r="C4594" s="25">
        <v>541578</v>
      </c>
      <c r="D4594" s="25" t="s">
        <v>6989</v>
      </c>
      <c r="E4594" s="25" t="s">
        <v>738</v>
      </c>
    </row>
    <row r="4595" spans="2:5" x14ac:dyDescent="0.2">
      <c r="B4595" s="25" t="s">
        <v>6990</v>
      </c>
      <c r="C4595" s="25">
        <v>540180</v>
      </c>
      <c r="D4595" s="25" t="s">
        <v>6991</v>
      </c>
      <c r="E4595" s="25" t="s">
        <v>578</v>
      </c>
    </row>
    <row r="4596" spans="2:5" x14ac:dyDescent="0.2">
      <c r="B4596" s="25" t="s">
        <v>6992</v>
      </c>
      <c r="C4596" s="25">
        <v>512511</v>
      </c>
      <c r="D4596" s="25" t="s">
        <v>383</v>
      </c>
      <c r="E4596" s="25" t="s">
        <v>804</v>
      </c>
    </row>
    <row r="4597" spans="2:5" x14ac:dyDescent="0.2">
      <c r="B4597" s="25" t="s">
        <v>6993</v>
      </c>
      <c r="C4597" s="25">
        <v>531574</v>
      </c>
      <c r="D4597" s="25" t="s">
        <v>383</v>
      </c>
      <c r="E4597" s="25" t="s">
        <v>469</v>
      </c>
    </row>
    <row r="4598" spans="2:5" x14ac:dyDescent="0.2">
      <c r="B4598" s="25" t="s">
        <v>6994</v>
      </c>
      <c r="C4598" s="25" t="s">
        <v>383</v>
      </c>
      <c r="D4598" s="25" t="s">
        <v>6995</v>
      </c>
      <c r="E4598" s="25" t="s">
        <v>394</v>
      </c>
    </row>
    <row r="4599" spans="2:5" x14ac:dyDescent="0.2">
      <c r="B4599" s="25" t="s">
        <v>6996</v>
      </c>
      <c r="C4599" s="25">
        <v>533156</v>
      </c>
      <c r="D4599" s="25" t="s">
        <v>6997</v>
      </c>
      <c r="E4599" s="25" t="s">
        <v>469</v>
      </c>
    </row>
    <row r="4600" spans="2:5" x14ac:dyDescent="0.2">
      <c r="B4600" s="25" t="s">
        <v>6998</v>
      </c>
      <c r="C4600" s="25">
        <v>538634</v>
      </c>
      <c r="D4600" s="25" t="s">
        <v>383</v>
      </c>
      <c r="E4600" s="25" t="s">
        <v>421</v>
      </c>
    </row>
    <row r="4601" spans="2:5" x14ac:dyDescent="0.2">
      <c r="B4601" s="25" t="s">
        <v>6999</v>
      </c>
      <c r="C4601" s="25">
        <v>533576</v>
      </c>
      <c r="D4601" s="25" t="s">
        <v>7000</v>
      </c>
      <c r="E4601" s="25" t="s">
        <v>415</v>
      </c>
    </row>
    <row r="4602" spans="2:5" x14ac:dyDescent="0.2">
      <c r="B4602" s="25" t="s">
        <v>7001</v>
      </c>
      <c r="C4602" s="25">
        <v>531650</v>
      </c>
      <c r="D4602" s="25" t="s">
        <v>383</v>
      </c>
      <c r="E4602" s="25" t="s">
        <v>804</v>
      </c>
    </row>
    <row r="4603" spans="2:5" x14ac:dyDescent="0.2">
      <c r="B4603" s="25" t="s">
        <v>7002</v>
      </c>
      <c r="C4603" s="25">
        <v>513005</v>
      </c>
      <c r="D4603" s="25" t="s">
        <v>383</v>
      </c>
      <c r="E4603" s="25" t="s">
        <v>415</v>
      </c>
    </row>
    <row r="4604" spans="2:5" x14ac:dyDescent="0.2">
      <c r="B4604" s="25" t="s">
        <v>7003</v>
      </c>
      <c r="C4604" s="25">
        <v>511493</v>
      </c>
      <c r="D4604" s="25" t="s">
        <v>383</v>
      </c>
      <c r="E4604" s="25" t="s">
        <v>400</v>
      </c>
    </row>
    <row r="4605" spans="2:5" x14ac:dyDescent="0.2">
      <c r="B4605" s="25" t="s">
        <v>7004</v>
      </c>
      <c r="C4605" s="25">
        <v>536672</v>
      </c>
      <c r="D4605" s="25" t="s">
        <v>383</v>
      </c>
      <c r="E4605" s="25" t="s">
        <v>2010</v>
      </c>
    </row>
    <row r="4606" spans="2:5" x14ac:dyDescent="0.2">
      <c r="B4606" s="25" t="s">
        <v>7005</v>
      </c>
      <c r="C4606" s="25">
        <v>500295</v>
      </c>
      <c r="D4606" s="25" t="s">
        <v>7006</v>
      </c>
      <c r="E4606" s="25" t="s">
        <v>2898</v>
      </c>
    </row>
    <row r="4607" spans="2:5" x14ac:dyDescent="0.2">
      <c r="B4607" s="25" t="s">
        <v>7007</v>
      </c>
      <c r="C4607" s="25">
        <v>533056</v>
      </c>
      <c r="D4607" s="25" t="s">
        <v>383</v>
      </c>
      <c r="E4607" s="25" t="s">
        <v>389</v>
      </c>
    </row>
    <row r="4608" spans="2:5" x14ac:dyDescent="0.2">
      <c r="B4608" s="25" t="s">
        <v>7008</v>
      </c>
      <c r="C4608" s="25">
        <v>522267</v>
      </c>
      <c r="D4608" s="25" t="s">
        <v>383</v>
      </c>
      <c r="E4608" s="25" t="s">
        <v>391</v>
      </c>
    </row>
    <row r="4609" spans="2:5" x14ac:dyDescent="0.2">
      <c r="B4609" s="25" t="s">
        <v>7009</v>
      </c>
      <c r="C4609" s="25">
        <v>503657</v>
      </c>
      <c r="D4609" s="25" t="s">
        <v>383</v>
      </c>
      <c r="E4609" s="25" t="s">
        <v>522</v>
      </c>
    </row>
    <row r="4610" spans="2:5" x14ac:dyDescent="0.2">
      <c r="B4610" s="25" t="s">
        <v>7010</v>
      </c>
      <c r="C4610" s="25">
        <v>542046</v>
      </c>
      <c r="D4610" s="25" t="s">
        <v>383</v>
      </c>
      <c r="E4610" s="25" t="s">
        <v>469</v>
      </c>
    </row>
    <row r="4611" spans="2:5" x14ac:dyDescent="0.2">
      <c r="B4611" s="25" t="s">
        <v>7011</v>
      </c>
      <c r="C4611" s="25">
        <v>540252</v>
      </c>
      <c r="D4611" s="25" t="s">
        <v>383</v>
      </c>
      <c r="E4611" s="25" t="s">
        <v>497</v>
      </c>
    </row>
    <row r="4612" spans="2:5" x14ac:dyDescent="0.2">
      <c r="B4612" s="25" t="s">
        <v>7012</v>
      </c>
      <c r="C4612" s="25">
        <v>511523</v>
      </c>
      <c r="D4612" s="25" t="s">
        <v>383</v>
      </c>
      <c r="E4612" s="25" t="s">
        <v>421</v>
      </c>
    </row>
    <row r="4613" spans="2:5" x14ac:dyDescent="0.2">
      <c r="B4613" s="25" t="s">
        <v>7013</v>
      </c>
      <c r="C4613" s="25">
        <v>539132</v>
      </c>
      <c r="D4613" s="25" t="s">
        <v>383</v>
      </c>
      <c r="E4613" s="25" t="s">
        <v>632</v>
      </c>
    </row>
    <row r="4614" spans="2:5" x14ac:dyDescent="0.2">
      <c r="B4614" s="25" t="s">
        <v>7014</v>
      </c>
      <c r="C4614" s="25">
        <v>526755</v>
      </c>
      <c r="D4614" s="25" t="s">
        <v>383</v>
      </c>
      <c r="E4614" s="25" t="s">
        <v>584</v>
      </c>
    </row>
    <row r="4615" spans="2:5" x14ac:dyDescent="0.2">
      <c r="B4615" s="25" t="s">
        <v>7015</v>
      </c>
      <c r="C4615" s="25">
        <v>505232</v>
      </c>
      <c r="D4615" s="25" t="s">
        <v>383</v>
      </c>
      <c r="E4615" s="25" t="s">
        <v>738</v>
      </c>
    </row>
    <row r="4616" spans="2:5" x14ac:dyDescent="0.2">
      <c r="B4616" s="25" t="s">
        <v>7016</v>
      </c>
      <c r="C4616" s="25">
        <v>523261</v>
      </c>
      <c r="D4616" s="25" t="s">
        <v>7017</v>
      </c>
      <c r="E4616" s="25" t="s">
        <v>443</v>
      </c>
    </row>
    <row r="4617" spans="2:5" x14ac:dyDescent="0.2">
      <c r="B4617" s="25" t="s">
        <v>7018</v>
      </c>
      <c r="C4617" s="25">
        <v>523261</v>
      </c>
      <c r="D4617" s="25" t="s">
        <v>7017</v>
      </c>
      <c r="E4617" s="25" t="s">
        <v>443</v>
      </c>
    </row>
    <row r="4618" spans="2:5" x14ac:dyDescent="0.2">
      <c r="B4618" s="25" t="s">
        <v>7019</v>
      </c>
      <c r="C4618" s="25">
        <v>524038</v>
      </c>
      <c r="D4618" s="25" t="s">
        <v>383</v>
      </c>
      <c r="E4618" s="25" t="s">
        <v>431</v>
      </c>
    </row>
    <row r="4619" spans="2:5" x14ac:dyDescent="0.2">
      <c r="B4619" s="25" t="s">
        <v>7020</v>
      </c>
      <c r="C4619" s="25">
        <v>512060</v>
      </c>
      <c r="D4619" s="25" t="s">
        <v>7021</v>
      </c>
      <c r="E4619" s="25" t="s">
        <v>804</v>
      </c>
    </row>
    <row r="4620" spans="2:5" x14ac:dyDescent="0.2">
      <c r="B4620" s="25" t="s">
        <v>7022</v>
      </c>
      <c r="C4620" s="25">
        <v>516098</v>
      </c>
      <c r="D4620" s="25" t="s">
        <v>383</v>
      </c>
      <c r="E4620" s="25" t="s">
        <v>398</v>
      </c>
    </row>
    <row r="4621" spans="2:5" x14ac:dyDescent="0.2">
      <c r="B4621" s="25" t="s">
        <v>7023</v>
      </c>
      <c r="C4621" s="25">
        <v>526953</v>
      </c>
      <c r="D4621" s="25" t="s">
        <v>7024</v>
      </c>
      <c r="E4621" s="25" t="s">
        <v>421</v>
      </c>
    </row>
    <row r="4622" spans="2:5" x14ac:dyDescent="0.2">
      <c r="B4622" s="25" t="s">
        <v>7025</v>
      </c>
      <c r="C4622" s="25" t="s">
        <v>383</v>
      </c>
      <c r="D4622" s="25" t="s">
        <v>7026</v>
      </c>
      <c r="E4622" s="25" t="s">
        <v>394</v>
      </c>
    </row>
    <row r="4623" spans="2:5" x14ac:dyDescent="0.2">
      <c r="B4623" s="25" t="s">
        <v>7027</v>
      </c>
      <c r="C4623" s="25">
        <v>512229</v>
      </c>
      <c r="D4623" s="25" t="s">
        <v>383</v>
      </c>
      <c r="E4623" s="25" t="s">
        <v>405</v>
      </c>
    </row>
    <row r="4624" spans="2:5" x14ac:dyDescent="0.2">
      <c r="B4624" s="25" t="s">
        <v>7028</v>
      </c>
      <c r="C4624" s="25">
        <v>512229</v>
      </c>
      <c r="D4624" s="25" t="s">
        <v>383</v>
      </c>
      <c r="E4624" s="25" t="s">
        <v>405</v>
      </c>
    </row>
    <row r="4625" spans="2:5" x14ac:dyDescent="0.2">
      <c r="B4625" s="25" t="s">
        <v>7029</v>
      </c>
      <c r="C4625" s="25">
        <v>531695</v>
      </c>
      <c r="D4625" s="25" t="s">
        <v>383</v>
      </c>
      <c r="E4625" s="25" t="s">
        <v>386</v>
      </c>
    </row>
    <row r="4626" spans="2:5" x14ac:dyDescent="0.2">
      <c r="B4626" s="25" t="s">
        <v>7030</v>
      </c>
      <c r="C4626" s="25">
        <v>531950</v>
      </c>
      <c r="D4626" s="25" t="s">
        <v>383</v>
      </c>
      <c r="E4626" s="25" t="s">
        <v>366</v>
      </c>
    </row>
    <row r="4627" spans="2:5" x14ac:dyDescent="0.2">
      <c r="B4627" s="25" t="s">
        <v>7031</v>
      </c>
      <c r="C4627" s="25">
        <v>515099</v>
      </c>
      <c r="D4627" s="25" t="s">
        <v>383</v>
      </c>
      <c r="E4627" s="25" t="s">
        <v>911</v>
      </c>
    </row>
    <row r="4628" spans="2:5" x14ac:dyDescent="0.2">
      <c r="B4628" s="25" t="s">
        <v>7032</v>
      </c>
      <c r="C4628" s="25" t="s">
        <v>383</v>
      </c>
      <c r="D4628" s="25" t="s">
        <v>7033</v>
      </c>
      <c r="E4628" s="25" t="s">
        <v>394</v>
      </c>
    </row>
    <row r="4629" spans="2:5" x14ac:dyDescent="0.2">
      <c r="B4629" s="25" t="s">
        <v>7034</v>
      </c>
      <c r="C4629" s="25">
        <v>520113</v>
      </c>
      <c r="D4629" s="25" t="s">
        <v>7035</v>
      </c>
      <c r="E4629" s="25" t="s">
        <v>568</v>
      </c>
    </row>
    <row r="4630" spans="2:5" x14ac:dyDescent="0.2">
      <c r="B4630" s="25" t="s">
        <v>7036</v>
      </c>
      <c r="C4630" s="25">
        <v>520113</v>
      </c>
      <c r="D4630" s="25" t="s">
        <v>7035</v>
      </c>
      <c r="E4630" s="25" t="s">
        <v>568</v>
      </c>
    </row>
    <row r="4631" spans="2:5" x14ac:dyDescent="0.2">
      <c r="B4631" s="25" t="s">
        <v>7037</v>
      </c>
      <c r="C4631" s="25">
        <v>539331</v>
      </c>
      <c r="D4631" s="25" t="s">
        <v>7038</v>
      </c>
      <c r="E4631" s="25" t="s">
        <v>681</v>
      </c>
    </row>
    <row r="4632" spans="2:5" x14ac:dyDescent="0.2">
      <c r="B4632" s="25" t="s">
        <v>7039</v>
      </c>
      <c r="C4632" s="25">
        <v>532953</v>
      </c>
      <c r="D4632" s="25" t="s">
        <v>7040</v>
      </c>
      <c r="E4632" s="25" t="s">
        <v>681</v>
      </c>
    </row>
    <row r="4633" spans="2:5" x14ac:dyDescent="0.2">
      <c r="B4633" s="25" t="s">
        <v>7041</v>
      </c>
      <c r="C4633" s="25">
        <v>537524</v>
      </c>
      <c r="D4633" s="25" t="s">
        <v>383</v>
      </c>
      <c r="E4633" s="25" t="s">
        <v>1429</v>
      </c>
    </row>
    <row r="4634" spans="2:5" x14ac:dyDescent="0.2">
      <c r="B4634" s="25" t="s">
        <v>7042</v>
      </c>
      <c r="C4634" s="25">
        <v>538732</v>
      </c>
      <c r="D4634" s="25" t="s">
        <v>383</v>
      </c>
      <c r="E4634" s="25" t="s">
        <v>400</v>
      </c>
    </row>
    <row r="4635" spans="2:5" x14ac:dyDescent="0.2">
      <c r="B4635" s="25" t="s">
        <v>7043</v>
      </c>
      <c r="C4635" s="25">
        <v>523796</v>
      </c>
      <c r="D4635" s="25" t="s">
        <v>7044</v>
      </c>
      <c r="E4635" s="25" t="s">
        <v>584</v>
      </c>
    </row>
    <row r="4636" spans="2:5" x14ac:dyDescent="0.2">
      <c r="B4636" s="25" t="s">
        <v>7045</v>
      </c>
      <c r="C4636" s="25">
        <v>503349</v>
      </c>
      <c r="D4636" s="25" t="s">
        <v>383</v>
      </c>
      <c r="E4636" s="25" t="s">
        <v>398</v>
      </c>
    </row>
    <row r="4637" spans="2:5" x14ac:dyDescent="0.2">
      <c r="B4637" s="25" t="s">
        <v>7046</v>
      </c>
      <c r="C4637" s="25">
        <v>531234</v>
      </c>
      <c r="D4637" s="25" t="s">
        <v>383</v>
      </c>
      <c r="E4637" s="25" t="s">
        <v>377</v>
      </c>
    </row>
    <row r="4638" spans="2:5" x14ac:dyDescent="0.2">
      <c r="B4638" s="25" t="s">
        <v>7047</v>
      </c>
      <c r="C4638" s="25">
        <v>531234</v>
      </c>
      <c r="D4638" s="25" t="s">
        <v>383</v>
      </c>
      <c r="E4638" s="25" t="s">
        <v>377</v>
      </c>
    </row>
    <row r="4639" spans="2:5" x14ac:dyDescent="0.2">
      <c r="B4639" s="25" t="s">
        <v>7048</v>
      </c>
      <c r="C4639" s="25">
        <v>511389</v>
      </c>
      <c r="D4639" s="25" t="s">
        <v>7049</v>
      </c>
      <c r="E4639" s="25" t="s">
        <v>752</v>
      </c>
    </row>
    <row r="4640" spans="2:5" x14ac:dyDescent="0.2">
      <c r="B4640" s="25" t="s">
        <v>7050</v>
      </c>
      <c r="C4640" s="25">
        <v>531717</v>
      </c>
      <c r="D4640" s="25" t="s">
        <v>7051</v>
      </c>
      <c r="E4640" s="25" t="s">
        <v>543</v>
      </c>
    </row>
    <row r="4641" spans="2:5" x14ac:dyDescent="0.2">
      <c r="B4641" s="25" t="s">
        <v>7052</v>
      </c>
      <c r="C4641" s="25">
        <v>539659</v>
      </c>
      <c r="D4641" s="25" t="s">
        <v>383</v>
      </c>
      <c r="E4641" s="25" t="s">
        <v>872</v>
      </c>
    </row>
    <row r="4642" spans="2:5" x14ac:dyDescent="0.2">
      <c r="B4642" s="25" t="s">
        <v>7053</v>
      </c>
      <c r="C4642" s="25">
        <v>523724</v>
      </c>
      <c r="D4642" s="25" t="s">
        <v>7054</v>
      </c>
      <c r="E4642" s="25" t="s">
        <v>469</v>
      </c>
    </row>
    <row r="4643" spans="2:5" x14ac:dyDescent="0.2">
      <c r="B4643" s="25" t="s">
        <v>7055</v>
      </c>
      <c r="C4643" s="25">
        <v>531069</v>
      </c>
      <c r="D4643" s="25" t="s">
        <v>383</v>
      </c>
      <c r="E4643" s="25" t="s">
        <v>632</v>
      </c>
    </row>
    <row r="4644" spans="2:5" x14ac:dyDescent="0.2">
      <c r="B4644" s="25" t="s">
        <v>7056</v>
      </c>
      <c r="C4644" s="25">
        <v>530151</v>
      </c>
      <c r="D4644" s="25" t="s">
        <v>383</v>
      </c>
      <c r="E4644" s="25" t="s">
        <v>405</v>
      </c>
    </row>
    <row r="4645" spans="2:5" x14ac:dyDescent="0.2">
      <c r="B4645" s="25" t="s">
        <v>7057</v>
      </c>
      <c r="C4645" s="25">
        <v>532401</v>
      </c>
      <c r="D4645" s="25" t="s">
        <v>7058</v>
      </c>
      <c r="E4645" s="25" t="s">
        <v>701</v>
      </c>
    </row>
    <row r="4646" spans="2:5" x14ac:dyDescent="0.2">
      <c r="B4646" s="25" t="s">
        <v>7059</v>
      </c>
      <c r="C4646" s="25">
        <v>537820</v>
      </c>
      <c r="D4646" s="25" t="s">
        <v>7060</v>
      </c>
      <c r="E4646" s="25" t="s">
        <v>400</v>
      </c>
    </row>
    <row r="4647" spans="2:5" x14ac:dyDescent="0.2">
      <c r="B4647" s="25" t="s">
        <v>7061</v>
      </c>
      <c r="C4647" s="25">
        <v>531334</v>
      </c>
      <c r="D4647" s="25" t="s">
        <v>383</v>
      </c>
      <c r="E4647" s="25" t="s">
        <v>804</v>
      </c>
    </row>
    <row r="4648" spans="2:5" x14ac:dyDescent="0.2">
      <c r="B4648" s="25" t="s">
        <v>7062</v>
      </c>
      <c r="C4648" s="25">
        <v>530961</v>
      </c>
      <c r="D4648" s="25" t="s">
        <v>7063</v>
      </c>
      <c r="E4648" s="25" t="s">
        <v>543</v>
      </c>
    </row>
    <row r="4649" spans="2:5" x14ac:dyDescent="0.2">
      <c r="B4649" s="25" t="s">
        <v>7064</v>
      </c>
      <c r="C4649" s="25">
        <v>542655</v>
      </c>
      <c r="D4649" s="25" t="s">
        <v>7065</v>
      </c>
      <c r="E4649" s="25" t="s">
        <v>749</v>
      </c>
    </row>
    <row r="4650" spans="2:5" x14ac:dyDescent="0.2">
      <c r="B4650" s="25" t="s">
        <v>7066</v>
      </c>
      <c r="C4650" s="25">
        <v>531518</v>
      </c>
      <c r="D4650" s="25" t="s">
        <v>383</v>
      </c>
      <c r="E4650" s="25" t="s">
        <v>581</v>
      </c>
    </row>
    <row r="4651" spans="2:5" x14ac:dyDescent="0.2">
      <c r="B4651" s="25" t="s">
        <v>7067</v>
      </c>
      <c r="C4651" s="25">
        <v>519307</v>
      </c>
      <c r="D4651" s="25" t="s">
        <v>383</v>
      </c>
      <c r="E4651" s="25" t="s">
        <v>543</v>
      </c>
    </row>
    <row r="4652" spans="2:5" x14ac:dyDescent="0.2">
      <c r="B4652" s="25" t="s">
        <v>7068</v>
      </c>
      <c r="C4652" s="25">
        <v>530477</v>
      </c>
      <c r="D4652" s="25" t="s">
        <v>383</v>
      </c>
      <c r="E4652" s="25" t="s">
        <v>421</v>
      </c>
    </row>
    <row r="4653" spans="2:5" x14ac:dyDescent="0.2">
      <c r="B4653" s="25" t="s">
        <v>7069</v>
      </c>
      <c r="C4653" s="25">
        <v>530477</v>
      </c>
      <c r="D4653" s="25" t="s">
        <v>383</v>
      </c>
      <c r="E4653" s="25" t="s">
        <v>421</v>
      </c>
    </row>
    <row r="4654" spans="2:5" x14ac:dyDescent="0.2">
      <c r="B4654" s="25" t="s">
        <v>7070</v>
      </c>
      <c r="C4654" s="25">
        <v>506196</v>
      </c>
      <c r="D4654" s="25" t="s">
        <v>383</v>
      </c>
      <c r="E4654" s="25" t="s">
        <v>405</v>
      </c>
    </row>
    <row r="4655" spans="2:5" x14ac:dyDescent="0.2">
      <c r="B4655" s="25" t="s">
        <v>7071</v>
      </c>
      <c r="C4655" s="25">
        <v>519373</v>
      </c>
      <c r="D4655" s="25" t="s">
        <v>7072</v>
      </c>
      <c r="E4655" s="25" t="s">
        <v>632</v>
      </c>
    </row>
    <row r="4656" spans="2:5" x14ac:dyDescent="0.2">
      <c r="B4656" s="25" t="s">
        <v>7073</v>
      </c>
      <c r="C4656" s="25">
        <v>524394</v>
      </c>
      <c r="D4656" s="25" t="s">
        <v>7074</v>
      </c>
      <c r="E4656" s="25" t="s">
        <v>572</v>
      </c>
    </row>
    <row r="4657" spans="2:5" x14ac:dyDescent="0.2">
      <c r="B4657" s="25" t="s">
        <v>7075</v>
      </c>
      <c r="C4657" s="25">
        <v>504380</v>
      </c>
      <c r="D4657" s="25" t="s">
        <v>383</v>
      </c>
      <c r="E4657" s="25" t="s">
        <v>405</v>
      </c>
    </row>
    <row r="4658" spans="2:5" x14ac:dyDescent="0.2">
      <c r="B4658" s="25" t="s">
        <v>7076</v>
      </c>
      <c r="C4658" s="25">
        <v>524200</v>
      </c>
      <c r="D4658" s="25" t="s">
        <v>7077</v>
      </c>
      <c r="E4658" s="25" t="s">
        <v>431</v>
      </c>
    </row>
    <row r="4659" spans="2:5" x14ac:dyDescent="0.2">
      <c r="B4659" s="25" t="s">
        <v>7078</v>
      </c>
      <c r="C4659" s="25">
        <v>534639</v>
      </c>
      <c r="D4659" s="25" t="s">
        <v>383</v>
      </c>
      <c r="E4659" s="25" t="s">
        <v>578</v>
      </c>
    </row>
    <row r="4660" spans="2:5" x14ac:dyDescent="0.2">
      <c r="B4660" s="25" t="s">
        <v>7079</v>
      </c>
      <c r="C4660" s="25">
        <v>517015</v>
      </c>
      <c r="D4660" s="25" t="s">
        <v>7080</v>
      </c>
      <c r="E4660" s="25" t="s">
        <v>653</v>
      </c>
    </row>
    <row r="4661" spans="2:5" x14ac:dyDescent="0.2">
      <c r="B4661" s="25" t="s">
        <v>7081</v>
      </c>
      <c r="C4661" s="25" t="s">
        <v>383</v>
      </c>
      <c r="D4661" s="25" t="s">
        <v>7082</v>
      </c>
      <c r="E4661" s="25" t="s">
        <v>394</v>
      </c>
    </row>
    <row r="4662" spans="2:5" x14ac:dyDescent="0.2">
      <c r="B4662" s="25" t="s">
        <v>7083</v>
      </c>
      <c r="C4662" s="25">
        <v>531051</v>
      </c>
      <c r="D4662" s="25" t="s">
        <v>383</v>
      </c>
      <c r="E4662" s="25" t="s">
        <v>400</v>
      </c>
    </row>
    <row r="4663" spans="2:5" x14ac:dyDescent="0.2">
      <c r="B4663" s="25" t="s">
        <v>7084</v>
      </c>
      <c r="C4663" s="25">
        <v>524129</v>
      </c>
      <c r="D4663" s="25" t="s">
        <v>7085</v>
      </c>
      <c r="E4663" s="25" t="s">
        <v>760</v>
      </c>
    </row>
    <row r="4664" spans="2:5" x14ac:dyDescent="0.2">
      <c r="B4664" s="25" t="s">
        <v>7086</v>
      </c>
      <c r="C4664" s="25">
        <v>524129</v>
      </c>
      <c r="D4664" s="25" t="s">
        <v>7087</v>
      </c>
      <c r="E4664" s="25" t="s">
        <v>760</v>
      </c>
    </row>
    <row r="4665" spans="2:5" x14ac:dyDescent="0.2">
      <c r="B4665" s="25" t="s">
        <v>7088</v>
      </c>
      <c r="C4665" s="25">
        <v>530401</v>
      </c>
      <c r="D4665" s="25" t="s">
        <v>383</v>
      </c>
      <c r="E4665" s="25" t="s">
        <v>431</v>
      </c>
    </row>
    <row r="4666" spans="2:5" x14ac:dyDescent="0.2">
      <c r="B4666" s="25" t="s">
        <v>7089</v>
      </c>
      <c r="C4666" s="25">
        <v>532613</v>
      </c>
      <c r="D4666" s="25" t="s">
        <v>7090</v>
      </c>
      <c r="E4666" s="25" t="s">
        <v>405</v>
      </c>
    </row>
    <row r="4667" spans="2:5" x14ac:dyDescent="0.2">
      <c r="B4667" s="25" t="s">
        <v>7091</v>
      </c>
      <c r="C4667" s="25">
        <v>507880</v>
      </c>
      <c r="D4667" s="25" t="s">
        <v>7092</v>
      </c>
      <c r="E4667" s="25" t="s">
        <v>497</v>
      </c>
    </row>
    <row r="4668" spans="2:5" x14ac:dyDescent="0.2">
      <c r="B4668" s="25" t="s">
        <v>7093</v>
      </c>
      <c r="C4668" s="25">
        <v>514302</v>
      </c>
      <c r="D4668" s="25" t="s">
        <v>383</v>
      </c>
      <c r="E4668" s="25" t="s">
        <v>398</v>
      </c>
    </row>
    <row r="4669" spans="2:5" x14ac:dyDescent="0.2">
      <c r="B4669" s="25" t="s">
        <v>7094</v>
      </c>
      <c r="C4669" s="25">
        <v>511726</v>
      </c>
      <c r="D4669" s="25" t="s">
        <v>7095</v>
      </c>
      <c r="E4669" s="25" t="s">
        <v>469</v>
      </c>
    </row>
    <row r="4670" spans="2:5" x14ac:dyDescent="0.2">
      <c r="B4670" s="25" t="s">
        <v>7096</v>
      </c>
      <c r="C4670" s="25">
        <v>530627</v>
      </c>
      <c r="D4670" s="25" t="s">
        <v>383</v>
      </c>
      <c r="E4670" s="25" t="s">
        <v>543</v>
      </c>
    </row>
    <row r="4671" spans="2:5" x14ac:dyDescent="0.2">
      <c r="B4671" s="25" t="s">
        <v>7097</v>
      </c>
      <c r="C4671" s="25">
        <v>519457</v>
      </c>
      <c r="D4671" s="25" t="s">
        <v>383</v>
      </c>
      <c r="E4671" s="25" t="s">
        <v>443</v>
      </c>
    </row>
    <row r="4672" spans="2:5" x14ac:dyDescent="0.2">
      <c r="B4672" s="25" t="s">
        <v>7098</v>
      </c>
      <c r="C4672" s="25">
        <v>530521</v>
      </c>
      <c r="D4672" s="25" t="s">
        <v>383</v>
      </c>
      <c r="E4672" s="25" t="s">
        <v>497</v>
      </c>
    </row>
    <row r="4673" spans="2:5" x14ac:dyDescent="0.2">
      <c r="B4673" s="25" t="s">
        <v>7099</v>
      </c>
      <c r="C4673" s="25">
        <v>539167</v>
      </c>
      <c r="D4673" s="25" t="s">
        <v>383</v>
      </c>
      <c r="E4673" s="25" t="s">
        <v>400</v>
      </c>
    </row>
    <row r="4674" spans="2:5" x14ac:dyDescent="0.2">
      <c r="B4674" s="25" t="s">
        <v>7100</v>
      </c>
      <c r="C4674" s="25">
        <v>532354</v>
      </c>
      <c r="D4674" s="25" t="s">
        <v>383</v>
      </c>
      <c r="E4674" s="25" t="s">
        <v>476</v>
      </c>
    </row>
    <row r="4675" spans="2:5" x14ac:dyDescent="0.2">
      <c r="B4675" s="25" t="s">
        <v>7101</v>
      </c>
      <c r="C4675" s="25">
        <v>532372</v>
      </c>
      <c r="D4675" s="25" t="s">
        <v>383</v>
      </c>
      <c r="E4675" s="25" t="s">
        <v>476</v>
      </c>
    </row>
    <row r="4676" spans="2:5" x14ac:dyDescent="0.2">
      <c r="B4676" s="25" t="s">
        <v>7102</v>
      </c>
      <c r="C4676" s="25">
        <v>534741</v>
      </c>
      <c r="D4676" s="25" t="s">
        <v>383</v>
      </c>
      <c r="E4676" s="25" t="s">
        <v>488</v>
      </c>
    </row>
    <row r="4677" spans="2:5" x14ac:dyDescent="0.2">
      <c r="B4677" s="25" t="s">
        <v>7103</v>
      </c>
      <c r="C4677" s="25">
        <v>531126</v>
      </c>
      <c r="D4677" s="25" t="s">
        <v>383</v>
      </c>
      <c r="E4677" s="25" t="s">
        <v>476</v>
      </c>
    </row>
    <row r="4678" spans="2:5" x14ac:dyDescent="0.2">
      <c r="B4678" s="25" t="s">
        <v>7104</v>
      </c>
      <c r="C4678" s="25">
        <v>532721</v>
      </c>
      <c r="D4678" s="25" t="s">
        <v>7105</v>
      </c>
      <c r="E4678" s="25" t="s">
        <v>415</v>
      </c>
    </row>
    <row r="4679" spans="2:5" x14ac:dyDescent="0.2">
      <c r="B4679" s="25" t="s">
        <v>7106</v>
      </c>
      <c r="C4679" s="25">
        <v>531025</v>
      </c>
      <c r="D4679" s="25" t="s">
        <v>383</v>
      </c>
      <c r="E4679" s="25" t="s">
        <v>366</v>
      </c>
    </row>
    <row r="4680" spans="2:5" x14ac:dyDescent="0.2">
      <c r="B4680" s="25" t="s">
        <v>7107</v>
      </c>
      <c r="C4680" s="25">
        <v>506146</v>
      </c>
      <c r="D4680" s="25" t="s">
        <v>7108</v>
      </c>
      <c r="E4680" s="25" t="s">
        <v>398</v>
      </c>
    </row>
    <row r="4681" spans="2:5" x14ac:dyDescent="0.2">
      <c r="B4681" s="25" t="s">
        <v>7109</v>
      </c>
      <c r="C4681" s="25">
        <v>509055</v>
      </c>
      <c r="D4681" s="25" t="s">
        <v>7110</v>
      </c>
      <c r="E4681" s="25" t="s">
        <v>396</v>
      </c>
    </row>
    <row r="4682" spans="2:5" x14ac:dyDescent="0.2">
      <c r="B4682" s="25" t="s">
        <v>7111</v>
      </c>
      <c r="C4682" s="25">
        <v>540097</v>
      </c>
      <c r="D4682" s="25" t="s">
        <v>383</v>
      </c>
      <c r="E4682" s="25" t="s">
        <v>366</v>
      </c>
    </row>
    <row r="4683" spans="2:5" x14ac:dyDescent="0.2">
      <c r="B4683" s="25" t="s">
        <v>7112</v>
      </c>
      <c r="C4683" s="25">
        <v>532411</v>
      </c>
      <c r="D4683" s="25" t="s">
        <v>7113</v>
      </c>
      <c r="E4683" s="25" t="s">
        <v>476</v>
      </c>
    </row>
    <row r="4684" spans="2:5" x14ac:dyDescent="0.2">
      <c r="B4684" s="25" t="s">
        <v>7114</v>
      </c>
      <c r="C4684" s="25">
        <v>539398</v>
      </c>
      <c r="D4684" s="25" t="s">
        <v>383</v>
      </c>
      <c r="E4684" s="25" t="s">
        <v>391</v>
      </c>
    </row>
    <row r="4685" spans="2:5" x14ac:dyDescent="0.2">
      <c r="B4685" s="25" t="s">
        <v>7115</v>
      </c>
      <c r="C4685" s="25">
        <v>538598</v>
      </c>
      <c r="D4685" s="25" t="s">
        <v>383</v>
      </c>
      <c r="E4685" s="25" t="s">
        <v>398</v>
      </c>
    </row>
    <row r="4686" spans="2:5" x14ac:dyDescent="0.2">
      <c r="B4686" s="25" t="s">
        <v>7116</v>
      </c>
      <c r="C4686" s="25">
        <v>516072</v>
      </c>
      <c r="D4686" s="25" t="s">
        <v>7117</v>
      </c>
      <c r="E4686" s="25" t="s">
        <v>431</v>
      </c>
    </row>
    <row r="4687" spans="2:5" x14ac:dyDescent="0.2">
      <c r="B4687" s="25" t="s">
        <v>7118</v>
      </c>
      <c r="C4687" s="25">
        <v>512064</v>
      </c>
      <c r="D4687" s="25" t="s">
        <v>7119</v>
      </c>
      <c r="E4687" s="25" t="s">
        <v>804</v>
      </c>
    </row>
    <row r="4688" spans="2:5" x14ac:dyDescent="0.2">
      <c r="B4688" s="25" t="s">
        <v>7120</v>
      </c>
      <c r="C4688" s="25">
        <v>526441</v>
      </c>
      <c r="D4688" s="25" t="s">
        <v>383</v>
      </c>
      <c r="E4688" s="25" t="s">
        <v>1986</v>
      </c>
    </row>
    <row r="4689" spans="2:5" x14ac:dyDescent="0.2">
      <c r="B4689" s="25" t="s">
        <v>7121</v>
      </c>
      <c r="C4689" s="25">
        <v>531668</v>
      </c>
      <c r="D4689" s="25" t="s">
        <v>383</v>
      </c>
      <c r="E4689" s="25" t="s">
        <v>386</v>
      </c>
    </row>
    <row r="4690" spans="2:5" x14ac:dyDescent="0.2">
      <c r="B4690" s="25" t="s">
        <v>7122</v>
      </c>
      <c r="C4690" s="25">
        <v>524711</v>
      </c>
      <c r="D4690" s="25" t="s">
        <v>383</v>
      </c>
      <c r="E4690" s="25" t="s">
        <v>421</v>
      </c>
    </row>
    <row r="4691" spans="2:5" x14ac:dyDescent="0.2">
      <c r="B4691" s="25" t="s">
        <v>7123</v>
      </c>
      <c r="C4691" s="25">
        <v>538565</v>
      </c>
      <c r="D4691" s="25" t="s">
        <v>383</v>
      </c>
      <c r="E4691" s="25" t="s">
        <v>400</v>
      </c>
    </row>
    <row r="4692" spans="2:5" x14ac:dyDescent="0.2">
      <c r="B4692" s="25" t="s">
        <v>7124</v>
      </c>
      <c r="C4692" s="25">
        <v>540823</v>
      </c>
      <c r="D4692" s="25" t="s">
        <v>383</v>
      </c>
      <c r="E4692" s="25" t="s">
        <v>405</v>
      </c>
    </row>
    <row r="4693" spans="2:5" x14ac:dyDescent="0.2">
      <c r="B4693" s="25" t="s">
        <v>7125</v>
      </c>
      <c r="C4693" s="25">
        <v>541735</v>
      </c>
      <c r="D4693" s="25" t="s">
        <v>383</v>
      </c>
      <c r="E4693" s="25" t="s">
        <v>781</v>
      </c>
    </row>
    <row r="4694" spans="2:5" x14ac:dyDescent="0.2">
      <c r="B4694" s="25" t="s">
        <v>7126</v>
      </c>
      <c r="C4694" s="25">
        <v>530057</v>
      </c>
      <c r="D4694" s="25" t="s">
        <v>383</v>
      </c>
      <c r="E4694" s="25" t="s">
        <v>421</v>
      </c>
    </row>
    <row r="4695" spans="2:5" x14ac:dyDescent="0.2">
      <c r="B4695" s="25" t="s">
        <v>7127</v>
      </c>
      <c r="C4695" s="25">
        <v>524576</v>
      </c>
      <c r="D4695" s="25" t="s">
        <v>383</v>
      </c>
      <c r="E4695" s="25" t="s">
        <v>431</v>
      </c>
    </row>
    <row r="4696" spans="2:5" x14ac:dyDescent="0.2">
      <c r="B4696" s="25" t="s">
        <v>7128</v>
      </c>
      <c r="C4696" s="25">
        <v>532660</v>
      </c>
      <c r="D4696" s="25" t="s">
        <v>7129</v>
      </c>
      <c r="E4696" s="25" t="s">
        <v>421</v>
      </c>
    </row>
    <row r="4697" spans="2:5" x14ac:dyDescent="0.2">
      <c r="B4697" s="25" t="s">
        <v>7130</v>
      </c>
      <c r="C4697" s="25">
        <v>511509</v>
      </c>
      <c r="D4697" s="25" t="s">
        <v>383</v>
      </c>
      <c r="E4697" s="25" t="s">
        <v>721</v>
      </c>
    </row>
    <row r="4698" spans="2:5" x14ac:dyDescent="0.2">
      <c r="B4698" s="25" t="s">
        <v>7131</v>
      </c>
      <c r="C4698" s="25">
        <v>509026</v>
      </c>
      <c r="D4698" s="25" t="s">
        <v>383</v>
      </c>
      <c r="E4698" s="25" t="s">
        <v>488</v>
      </c>
    </row>
    <row r="4699" spans="2:5" x14ac:dyDescent="0.2">
      <c r="B4699" s="25" t="s">
        <v>7132</v>
      </c>
      <c r="C4699" s="25">
        <v>536128</v>
      </c>
      <c r="D4699" s="25" t="s">
        <v>383</v>
      </c>
      <c r="E4699" s="25" t="s">
        <v>781</v>
      </c>
    </row>
    <row r="4700" spans="2:5" x14ac:dyDescent="0.2">
      <c r="B4700" s="25" t="s">
        <v>7133</v>
      </c>
      <c r="C4700" s="25">
        <v>511333</v>
      </c>
      <c r="D4700" s="25" t="s">
        <v>7134</v>
      </c>
      <c r="E4700" s="25" t="s">
        <v>366</v>
      </c>
    </row>
    <row r="4701" spans="2:5" x14ac:dyDescent="0.2">
      <c r="B4701" s="25" t="s">
        <v>7135</v>
      </c>
      <c r="C4701" s="25">
        <v>534976</v>
      </c>
      <c r="D4701" s="25" t="s">
        <v>7136</v>
      </c>
      <c r="E4701" s="25" t="s">
        <v>552</v>
      </c>
    </row>
    <row r="4702" spans="2:5" x14ac:dyDescent="0.2">
      <c r="B4702" s="25" t="s">
        <v>7137</v>
      </c>
      <c r="C4702" s="25">
        <v>533427</v>
      </c>
      <c r="D4702" s="25" t="s">
        <v>383</v>
      </c>
      <c r="E4702" s="25" t="s">
        <v>519</v>
      </c>
    </row>
    <row r="4703" spans="2:5" x14ac:dyDescent="0.2">
      <c r="B4703" s="25" t="s">
        <v>7138</v>
      </c>
      <c r="C4703" s="25">
        <v>539222</v>
      </c>
      <c r="D4703" s="25" t="s">
        <v>383</v>
      </c>
      <c r="E4703" s="25" t="s">
        <v>1386</v>
      </c>
    </row>
    <row r="4704" spans="2:5" x14ac:dyDescent="0.2">
      <c r="B4704" s="25" t="s">
        <v>7139</v>
      </c>
      <c r="C4704" s="25">
        <v>532822</v>
      </c>
      <c r="D4704" s="25" t="s">
        <v>7140</v>
      </c>
      <c r="E4704" s="25" t="s">
        <v>1327</v>
      </c>
    </row>
    <row r="4705" spans="2:5" x14ac:dyDescent="0.2">
      <c r="B4705" s="25" t="s">
        <v>7141</v>
      </c>
      <c r="C4705" s="25">
        <v>522122</v>
      </c>
      <c r="D4705" s="25" t="s">
        <v>383</v>
      </c>
      <c r="E4705" s="25" t="s">
        <v>398</v>
      </c>
    </row>
    <row r="4706" spans="2:5" x14ac:dyDescent="0.2">
      <c r="B4706" s="25" t="s">
        <v>7142</v>
      </c>
      <c r="C4706" s="25">
        <v>522122</v>
      </c>
      <c r="D4706" s="25" t="s">
        <v>383</v>
      </c>
      <c r="E4706" s="25" t="s">
        <v>398</v>
      </c>
    </row>
    <row r="4707" spans="2:5" x14ac:dyDescent="0.2">
      <c r="B4707" s="25" t="s">
        <v>7143</v>
      </c>
      <c r="C4707" s="25">
        <v>509038</v>
      </c>
      <c r="D4707" s="25" t="s">
        <v>383</v>
      </c>
      <c r="E4707" s="25" t="s">
        <v>400</v>
      </c>
    </row>
    <row r="4708" spans="2:5" x14ac:dyDescent="0.2">
      <c r="B4708" s="25" t="s">
        <v>7144</v>
      </c>
      <c r="C4708" s="25">
        <v>532757</v>
      </c>
      <c r="D4708" s="25" t="s">
        <v>7145</v>
      </c>
      <c r="E4708" s="25" t="s">
        <v>426</v>
      </c>
    </row>
    <row r="4709" spans="2:5" x14ac:dyDescent="0.2">
      <c r="B4709" s="25" t="s">
        <v>7146</v>
      </c>
      <c r="C4709" s="25">
        <v>500575</v>
      </c>
      <c r="D4709" s="25" t="s">
        <v>7147</v>
      </c>
      <c r="E4709" s="25" t="s">
        <v>752</v>
      </c>
    </row>
    <row r="4710" spans="2:5" x14ac:dyDescent="0.2">
      <c r="B4710" s="25" t="s">
        <v>7148</v>
      </c>
      <c r="C4710" s="25">
        <v>512215</v>
      </c>
      <c r="D4710" s="25" t="s">
        <v>383</v>
      </c>
      <c r="E4710" s="25" t="s">
        <v>366</v>
      </c>
    </row>
    <row r="4711" spans="2:5" x14ac:dyDescent="0.2">
      <c r="B4711" s="25" t="s">
        <v>7149</v>
      </c>
      <c r="C4711" s="25">
        <v>539118</v>
      </c>
      <c r="D4711" s="25" t="s">
        <v>7150</v>
      </c>
      <c r="E4711" s="25" t="s">
        <v>704</v>
      </c>
    </row>
    <row r="4712" spans="2:5" x14ac:dyDescent="0.2">
      <c r="B4712" s="25" t="s">
        <v>7151</v>
      </c>
      <c r="C4712" s="25">
        <v>519331</v>
      </c>
      <c r="D4712" s="25" t="s">
        <v>383</v>
      </c>
      <c r="E4712" s="25" t="s">
        <v>781</v>
      </c>
    </row>
    <row r="4713" spans="2:5" x14ac:dyDescent="0.2">
      <c r="B4713" s="25" t="s">
        <v>7152</v>
      </c>
      <c r="C4713" s="25">
        <v>509966</v>
      </c>
      <c r="D4713" s="25" t="s">
        <v>7153</v>
      </c>
      <c r="E4713" s="25" t="s">
        <v>2553</v>
      </c>
    </row>
    <row r="4714" spans="2:5" x14ac:dyDescent="0.2">
      <c r="B4714" s="25" t="s">
        <v>7154</v>
      </c>
      <c r="C4714" s="25">
        <v>532893</v>
      </c>
      <c r="D4714" s="25" t="s">
        <v>383</v>
      </c>
      <c r="E4714" s="25" t="s">
        <v>398</v>
      </c>
    </row>
    <row r="4715" spans="2:5" x14ac:dyDescent="0.2">
      <c r="B4715" s="25" t="s">
        <v>7155</v>
      </c>
      <c r="C4715" s="25">
        <v>517399</v>
      </c>
      <c r="D4715" s="25" t="s">
        <v>7156</v>
      </c>
      <c r="E4715" s="25" t="s">
        <v>752</v>
      </c>
    </row>
    <row r="4716" spans="2:5" x14ac:dyDescent="0.2">
      <c r="B4716" s="25" t="s">
        <v>7157</v>
      </c>
      <c r="C4716" s="25">
        <v>506142</v>
      </c>
      <c r="D4716" s="25" t="s">
        <v>383</v>
      </c>
      <c r="E4716" s="25" t="s">
        <v>366</v>
      </c>
    </row>
    <row r="4717" spans="2:5" x14ac:dyDescent="0.2">
      <c r="B4717" s="25" t="s">
        <v>7158</v>
      </c>
      <c r="C4717" s="25">
        <v>501391</v>
      </c>
      <c r="D4717" s="25" t="s">
        <v>383</v>
      </c>
      <c r="E4717" s="25" t="s">
        <v>405</v>
      </c>
    </row>
    <row r="4718" spans="2:5" x14ac:dyDescent="0.2">
      <c r="B4718" s="25" t="s">
        <v>7159</v>
      </c>
      <c r="C4718" s="25">
        <v>504220</v>
      </c>
      <c r="D4718" s="25" t="s">
        <v>383</v>
      </c>
      <c r="E4718" s="25" t="s">
        <v>391</v>
      </c>
    </row>
    <row r="4719" spans="2:5" x14ac:dyDescent="0.2">
      <c r="B4719" s="25" t="s">
        <v>7160</v>
      </c>
      <c r="C4719" s="25" t="s">
        <v>383</v>
      </c>
      <c r="D4719" s="25" t="s">
        <v>7161</v>
      </c>
      <c r="E4719" s="25" t="s">
        <v>474</v>
      </c>
    </row>
    <row r="4720" spans="2:5" x14ac:dyDescent="0.2">
      <c r="B4720" s="25" t="s">
        <v>7162</v>
      </c>
      <c r="C4720" s="25">
        <v>504220</v>
      </c>
      <c r="D4720" s="25" t="s">
        <v>383</v>
      </c>
      <c r="E4720" s="25" t="s">
        <v>391</v>
      </c>
    </row>
    <row r="4721" spans="2:5" x14ac:dyDescent="0.2">
      <c r="B4721" s="25" t="s">
        <v>7163</v>
      </c>
      <c r="C4721" s="25">
        <v>505583</v>
      </c>
      <c r="D4721" s="25" t="s">
        <v>383</v>
      </c>
      <c r="E4721" s="25" t="s">
        <v>469</v>
      </c>
    </row>
    <row r="4722" spans="2:5" x14ac:dyDescent="0.2">
      <c r="B4722" s="25" t="s">
        <v>7164</v>
      </c>
      <c r="C4722" s="25">
        <v>541445</v>
      </c>
      <c r="D4722" s="25" t="s">
        <v>383</v>
      </c>
      <c r="E4722" s="25" t="s">
        <v>681</v>
      </c>
    </row>
    <row r="4723" spans="2:5" x14ac:dyDescent="0.2">
      <c r="B4723" s="25" t="s">
        <v>7165</v>
      </c>
      <c r="C4723" s="25">
        <v>533023</v>
      </c>
      <c r="D4723" s="25" t="s">
        <v>7166</v>
      </c>
      <c r="E4723" s="25" t="s">
        <v>738</v>
      </c>
    </row>
    <row r="4724" spans="2:5" x14ac:dyDescent="0.2">
      <c r="B4724" s="25" t="s">
        <v>7167</v>
      </c>
      <c r="C4724" s="25">
        <v>533023</v>
      </c>
      <c r="D4724" s="25" t="s">
        <v>7168</v>
      </c>
      <c r="E4724" s="25" t="s">
        <v>738</v>
      </c>
    </row>
    <row r="4725" spans="2:5" x14ac:dyDescent="0.2">
      <c r="B4725" s="25" t="s">
        <v>7169</v>
      </c>
      <c r="C4725" s="25">
        <v>503675</v>
      </c>
      <c r="D4725" s="25" t="s">
        <v>383</v>
      </c>
      <c r="E4725" s="25" t="s">
        <v>804</v>
      </c>
    </row>
    <row r="4726" spans="2:5" x14ac:dyDescent="0.2">
      <c r="B4726" s="25" t="s">
        <v>7170</v>
      </c>
      <c r="C4726" s="25">
        <v>501370</v>
      </c>
      <c r="D4726" s="25" t="s">
        <v>383</v>
      </c>
      <c r="E4726" s="25" t="s">
        <v>467</v>
      </c>
    </row>
    <row r="4727" spans="2:5" x14ac:dyDescent="0.2">
      <c r="B4727" s="25" t="s">
        <v>7171</v>
      </c>
      <c r="C4727" s="25">
        <v>507410</v>
      </c>
      <c r="D4727" s="25" t="s">
        <v>7172</v>
      </c>
      <c r="E4727" s="25" t="s">
        <v>372</v>
      </c>
    </row>
    <row r="4728" spans="2:5" x14ac:dyDescent="0.2">
      <c r="B4728" s="25" t="s">
        <v>7173</v>
      </c>
      <c r="C4728" s="25">
        <v>511147</v>
      </c>
      <c r="D4728" s="25" t="s">
        <v>383</v>
      </c>
      <c r="E4728" s="25" t="s">
        <v>400</v>
      </c>
    </row>
    <row r="4729" spans="2:5" x14ac:dyDescent="0.2">
      <c r="B4729" s="25" t="s">
        <v>7174</v>
      </c>
      <c r="C4729" s="25">
        <v>532053</v>
      </c>
      <c r="D4729" s="25" t="s">
        <v>383</v>
      </c>
      <c r="E4729" s="25" t="s">
        <v>366</v>
      </c>
    </row>
    <row r="4730" spans="2:5" x14ac:dyDescent="0.2">
      <c r="B4730" s="25" t="s">
        <v>7175</v>
      </c>
      <c r="C4730" s="25">
        <v>524212</v>
      </c>
      <c r="D4730" s="25" t="s">
        <v>7176</v>
      </c>
      <c r="E4730" s="25" t="s">
        <v>421</v>
      </c>
    </row>
    <row r="4731" spans="2:5" x14ac:dyDescent="0.2">
      <c r="B4731" s="25" t="s">
        <v>7177</v>
      </c>
      <c r="C4731" s="25">
        <v>511690</v>
      </c>
      <c r="D4731" s="25" t="s">
        <v>383</v>
      </c>
      <c r="E4731" s="25" t="s">
        <v>400</v>
      </c>
    </row>
    <row r="4732" spans="2:5" x14ac:dyDescent="0.2">
      <c r="B4732" s="25" t="s">
        <v>7178</v>
      </c>
      <c r="C4732" s="25">
        <v>508494</v>
      </c>
      <c r="D4732" s="25" t="s">
        <v>383</v>
      </c>
      <c r="E4732" s="25" t="s">
        <v>790</v>
      </c>
    </row>
    <row r="4733" spans="2:5" x14ac:dyDescent="0.2">
      <c r="B4733" s="25" t="s">
        <v>7179</v>
      </c>
      <c r="C4733" s="25">
        <v>523660</v>
      </c>
      <c r="D4733" s="25" t="s">
        <v>383</v>
      </c>
      <c r="E4733" s="25" t="s">
        <v>463</v>
      </c>
    </row>
    <row r="4734" spans="2:5" x14ac:dyDescent="0.2">
      <c r="B4734" s="25" t="s">
        <v>7180</v>
      </c>
      <c r="C4734" s="25" t="s">
        <v>383</v>
      </c>
      <c r="D4734" s="25" t="s">
        <v>7181</v>
      </c>
      <c r="E4734" s="25" t="s">
        <v>394</v>
      </c>
    </row>
    <row r="4735" spans="2:5" x14ac:dyDescent="0.2">
      <c r="B4735" s="25" t="s">
        <v>7182</v>
      </c>
      <c r="C4735" s="25">
        <v>780016</v>
      </c>
      <c r="D4735" s="25" t="s">
        <v>383</v>
      </c>
      <c r="E4735" s="25" t="s">
        <v>474</v>
      </c>
    </row>
    <row r="4736" spans="2:5" x14ac:dyDescent="0.2">
      <c r="B4736" s="25" t="s">
        <v>7183</v>
      </c>
      <c r="C4736" s="25">
        <v>517498</v>
      </c>
      <c r="D4736" s="25" t="s">
        <v>7184</v>
      </c>
      <c r="E4736" s="25" t="s">
        <v>681</v>
      </c>
    </row>
    <row r="4737" spans="2:5" x14ac:dyDescent="0.2">
      <c r="B4737" s="25" t="s">
        <v>7185</v>
      </c>
      <c r="C4737" s="25">
        <v>511074</v>
      </c>
      <c r="D4737" s="25" t="s">
        <v>383</v>
      </c>
      <c r="E4737" s="25" t="s">
        <v>400</v>
      </c>
    </row>
    <row r="4738" spans="2:5" x14ac:dyDescent="0.2">
      <c r="B4738" s="25" t="s">
        <v>7186</v>
      </c>
      <c r="C4738" s="25">
        <v>533452</v>
      </c>
      <c r="D4738" s="25" t="s">
        <v>7187</v>
      </c>
      <c r="E4738" s="25" t="s">
        <v>366</v>
      </c>
    </row>
    <row r="4739" spans="2:5" x14ac:dyDescent="0.2">
      <c r="B4739" s="25" t="s">
        <v>7188</v>
      </c>
      <c r="C4739" s="25">
        <v>523011</v>
      </c>
      <c r="D4739" s="25" t="s">
        <v>7189</v>
      </c>
      <c r="E4739" s="25" t="s">
        <v>405</v>
      </c>
    </row>
    <row r="4740" spans="2:5" x14ac:dyDescent="0.2">
      <c r="B4740" s="25" t="s">
        <v>7190</v>
      </c>
      <c r="C4740" s="25">
        <v>504988</v>
      </c>
      <c r="D4740" s="25" t="s">
        <v>383</v>
      </c>
      <c r="E4740" s="25" t="s">
        <v>1303</v>
      </c>
    </row>
    <row r="4741" spans="2:5" x14ac:dyDescent="0.2">
      <c r="B4741" s="25" t="s">
        <v>7191</v>
      </c>
      <c r="C4741" s="25">
        <v>524661</v>
      </c>
      <c r="D4741" s="25" t="s">
        <v>383</v>
      </c>
      <c r="E4741" s="25" t="s">
        <v>421</v>
      </c>
    </row>
    <row r="4742" spans="2:5" x14ac:dyDescent="0.2">
      <c r="B4742" s="25" t="s">
        <v>7192</v>
      </c>
      <c r="C4742" s="25">
        <v>532016</v>
      </c>
      <c r="D4742" s="25" t="s">
        <v>383</v>
      </c>
      <c r="E4742" s="25" t="s">
        <v>469</v>
      </c>
    </row>
    <row r="4743" spans="2:5" x14ac:dyDescent="0.2">
      <c r="B4743" s="25" t="s">
        <v>7193</v>
      </c>
      <c r="C4743" s="25">
        <v>531211</v>
      </c>
      <c r="D4743" s="25" t="s">
        <v>383</v>
      </c>
      <c r="E4743" s="25" t="s">
        <v>366</v>
      </c>
    </row>
    <row r="4744" spans="2:5" x14ac:dyDescent="0.2">
      <c r="B4744" s="25" t="s">
        <v>7194</v>
      </c>
      <c r="C4744" s="25">
        <v>514162</v>
      </c>
      <c r="D4744" s="25" t="s">
        <v>7195</v>
      </c>
      <c r="E4744" s="25" t="s">
        <v>398</v>
      </c>
    </row>
    <row r="4745" spans="2:5" x14ac:dyDescent="0.2">
      <c r="B4745" s="25" t="s">
        <v>7196</v>
      </c>
      <c r="C4745" s="25">
        <v>532144</v>
      </c>
      <c r="D4745" s="25" t="s">
        <v>7197</v>
      </c>
      <c r="E4745" s="25" t="s">
        <v>781</v>
      </c>
    </row>
    <row r="4746" spans="2:5" x14ac:dyDescent="0.2">
      <c r="B4746" s="25" t="s">
        <v>7198</v>
      </c>
      <c r="C4746" s="25">
        <v>532553</v>
      </c>
      <c r="D4746" s="25" t="s">
        <v>7199</v>
      </c>
      <c r="E4746" s="25" t="s">
        <v>781</v>
      </c>
    </row>
    <row r="4747" spans="2:5" x14ac:dyDescent="0.2">
      <c r="B4747" s="25" t="s">
        <v>7200</v>
      </c>
      <c r="C4747" s="25">
        <v>514162</v>
      </c>
      <c r="D4747" s="25" t="s">
        <v>7195</v>
      </c>
      <c r="E4747" s="25" t="s">
        <v>398</v>
      </c>
    </row>
    <row r="4748" spans="2:5" x14ac:dyDescent="0.2">
      <c r="B4748" s="25" t="s">
        <v>7201</v>
      </c>
      <c r="C4748" s="25">
        <v>533252</v>
      </c>
      <c r="D4748" s="25" t="s">
        <v>7202</v>
      </c>
      <c r="E4748" s="25" t="s">
        <v>366</v>
      </c>
    </row>
    <row r="4749" spans="2:5" x14ac:dyDescent="0.2">
      <c r="B4749" s="25" t="s">
        <v>7203</v>
      </c>
      <c r="C4749" s="25">
        <v>526431</v>
      </c>
      <c r="D4749" s="25" t="s">
        <v>383</v>
      </c>
      <c r="E4749" s="25" t="s">
        <v>809</v>
      </c>
    </row>
    <row r="4750" spans="2:5" x14ac:dyDescent="0.2">
      <c r="B4750" s="25" t="s">
        <v>7204</v>
      </c>
      <c r="C4750" s="25">
        <v>505412</v>
      </c>
      <c r="D4750" s="25" t="s">
        <v>7205</v>
      </c>
      <c r="E4750" s="25" t="s">
        <v>391</v>
      </c>
    </row>
    <row r="4751" spans="2:5" x14ac:dyDescent="0.2">
      <c r="B4751" s="25" t="s">
        <v>7206</v>
      </c>
      <c r="C4751" s="25">
        <v>505412</v>
      </c>
      <c r="D4751" s="25" t="s">
        <v>7205</v>
      </c>
      <c r="E4751" s="25" t="s">
        <v>391</v>
      </c>
    </row>
    <row r="4752" spans="2:5" x14ac:dyDescent="0.2">
      <c r="B4752" s="25" t="s">
        <v>7207</v>
      </c>
      <c r="C4752" s="25">
        <v>532373</v>
      </c>
      <c r="D4752" s="25" t="s">
        <v>383</v>
      </c>
      <c r="E4752" s="25" t="s">
        <v>405</v>
      </c>
    </row>
    <row r="4753" spans="2:5" x14ac:dyDescent="0.2">
      <c r="B4753" s="25" t="s">
        <v>7208</v>
      </c>
      <c r="C4753" s="25">
        <v>500444</v>
      </c>
      <c r="D4753" s="25" t="s">
        <v>7209</v>
      </c>
      <c r="E4753" s="25" t="s">
        <v>377</v>
      </c>
    </row>
    <row r="4754" spans="2:5" x14ac:dyDescent="0.2">
      <c r="B4754" s="25" t="s">
        <v>7210</v>
      </c>
      <c r="C4754" s="25">
        <v>538382</v>
      </c>
      <c r="D4754" s="25" t="s">
        <v>383</v>
      </c>
      <c r="E4754" s="25" t="s">
        <v>405</v>
      </c>
    </row>
    <row r="4755" spans="2:5" x14ac:dyDescent="0.2">
      <c r="B4755" s="25" t="s">
        <v>7211</v>
      </c>
      <c r="C4755" s="25">
        <v>504998</v>
      </c>
      <c r="D4755" s="25" t="s">
        <v>383</v>
      </c>
      <c r="E4755" s="25" t="s">
        <v>415</v>
      </c>
    </row>
    <row r="4756" spans="2:5" x14ac:dyDescent="0.2">
      <c r="B4756" s="25" t="s">
        <v>7212</v>
      </c>
      <c r="C4756" s="25">
        <v>505533</v>
      </c>
      <c r="D4756" s="25" t="s">
        <v>383</v>
      </c>
      <c r="E4756" s="25" t="s">
        <v>872</v>
      </c>
    </row>
    <row r="4757" spans="2:5" x14ac:dyDescent="0.2">
      <c r="B4757" s="25" t="s">
        <v>7213</v>
      </c>
      <c r="C4757" s="25">
        <v>590073</v>
      </c>
      <c r="D4757" s="25" t="s">
        <v>7214</v>
      </c>
      <c r="E4757" s="25" t="s">
        <v>738</v>
      </c>
    </row>
    <row r="4758" spans="2:5" x14ac:dyDescent="0.2">
      <c r="B4758" s="25" t="s">
        <v>7215</v>
      </c>
      <c r="C4758" s="25">
        <v>590073</v>
      </c>
      <c r="D4758" s="25" t="s">
        <v>7214</v>
      </c>
      <c r="E4758" s="25" t="s">
        <v>738</v>
      </c>
    </row>
    <row r="4759" spans="2:5" x14ac:dyDescent="0.2">
      <c r="B4759" s="25" t="s">
        <v>7216</v>
      </c>
      <c r="C4759" s="25">
        <v>500238</v>
      </c>
      <c r="D4759" s="25" t="s">
        <v>7217</v>
      </c>
      <c r="E4759" s="25" t="s">
        <v>752</v>
      </c>
    </row>
    <row r="4760" spans="2:5" x14ac:dyDescent="0.2">
      <c r="B4760" s="25" t="s">
        <v>7218</v>
      </c>
      <c r="C4760" s="25">
        <v>500238</v>
      </c>
      <c r="D4760" s="25" t="s">
        <v>7217</v>
      </c>
      <c r="E4760" s="25" t="s">
        <v>752</v>
      </c>
    </row>
    <row r="4761" spans="2:5" x14ac:dyDescent="0.2">
      <c r="B4761" s="25" t="s">
        <v>7219</v>
      </c>
      <c r="C4761" s="25">
        <v>513713</v>
      </c>
      <c r="D4761" s="25" t="s">
        <v>383</v>
      </c>
      <c r="E4761" s="25" t="s">
        <v>497</v>
      </c>
    </row>
    <row r="4762" spans="2:5" x14ac:dyDescent="0.2">
      <c r="B4762" s="25" t="s">
        <v>7220</v>
      </c>
      <c r="C4762" s="25">
        <v>542667</v>
      </c>
      <c r="D4762" s="25" t="s">
        <v>7221</v>
      </c>
      <c r="E4762" s="25" t="s">
        <v>749</v>
      </c>
    </row>
    <row r="4763" spans="2:5" x14ac:dyDescent="0.2">
      <c r="B4763" s="25" t="s">
        <v>7222</v>
      </c>
      <c r="C4763" s="25">
        <v>519214</v>
      </c>
      <c r="D4763" s="25" t="s">
        <v>383</v>
      </c>
      <c r="E4763" s="25" t="s">
        <v>400</v>
      </c>
    </row>
    <row r="4764" spans="2:5" x14ac:dyDescent="0.2">
      <c r="B4764" s="25" t="s">
        <v>7223</v>
      </c>
      <c r="C4764" s="25">
        <v>519224</v>
      </c>
      <c r="D4764" s="25" t="s">
        <v>7224</v>
      </c>
      <c r="E4764" s="25" t="s">
        <v>405</v>
      </c>
    </row>
    <row r="4765" spans="2:5" x14ac:dyDescent="0.2">
      <c r="B4765" s="25" t="s">
        <v>7225</v>
      </c>
      <c r="C4765" s="25">
        <v>526586</v>
      </c>
      <c r="D4765" s="25" t="s">
        <v>383</v>
      </c>
      <c r="E4765" s="25" t="s">
        <v>503</v>
      </c>
    </row>
    <row r="4766" spans="2:5" x14ac:dyDescent="0.2">
      <c r="B4766" s="25" t="s">
        <v>7226</v>
      </c>
      <c r="C4766" s="25">
        <v>522029</v>
      </c>
      <c r="D4766" s="25" t="s">
        <v>7227</v>
      </c>
      <c r="E4766" s="25" t="s">
        <v>391</v>
      </c>
    </row>
    <row r="4767" spans="2:5" x14ac:dyDescent="0.2">
      <c r="B4767" s="25" t="s">
        <v>7228</v>
      </c>
      <c r="C4767" s="25">
        <v>512022</v>
      </c>
      <c r="D4767" s="25" t="s">
        <v>383</v>
      </c>
      <c r="E4767" s="25" t="s">
        <v>366</v>
      </c>
    </row>
    <row r="4768" spans="2:5" x14ac:dyDescent="0.2">
      <c r="B4768" s="25" t="s">
        <v>7229</v>
      </c>
      <c r="C4768" s="25">
        <v>512022</v>
      </c>
      <c r="D4768" s="25" t="s">
        <v>383</v>
      </c>
      <c r="E4768" s="25" t="s">
        <v>366</v>
      </c>
    </row>
    <row r="4769" spans="2:5" x14ac:dyDescent="0.2">
      <c r="B4769" s="25" t="s">
        <v>7230</v>
      </c>
      <c r="C4769" s="25">
        <v>526471</v>
      </c>
      <c r="D4769" s="25" t="s">
        <v>383</v>
      </c>
      <c r="E4769" s="25" t="s">
        <v>1015</v>
      </c>
    </row>
    <row r="4770" spans="2:5" x14ac:dyDescent="0.2">
      <c r="B4770" s="25" t="s">
        <v>7231</v>
      </c>
      <c r="C4770" s="25">
        <v>514470</v>
      </c>
      <c r="D4770" s="25" t="s">
        <v>383</v>
      </c>
      <c r="E4770" s="25" t="s">
        <v>398</v>
      </c>
    </row>
    <row r="4771" spans="2:5" x14ac:dyDescent="0.2">
      <c r="B4771" s="25" t="s">
        <v>7232</v>
      </c>
      <c r="C4771" s="25">
        <v>514348</v>
      </c>
      <c r="D4771" s="25" t="s">
        <v>7233</v>
      </c>
      <c r="E4771" s="25" t="s">
        <v>398</v>
      </c>
    </row>
    <row r="4772" spans="2:5" x14ac:dyDescent="0.2">
      <c r="B4772" s="25" t="s">
        <v>7234</v>
      </c>
      <c r="C4772" s="25">
        <v>524758</v>
      </c>
      <c r="D4772" s="25" t="s">
        <v>383</v>
      </c>
      <c r="E4772" s="25" t="s">
        <v>421</v>
      </c>
    </row>
    <row r="4773" spans="2:5" x14ac:dyDescent="0.2">
      <c r="B4773" s="25" t="s">
        <v>7235</v>
      </c>
      <c r="C4773" s="25">
        <v>538873</v>
      </c>
      <c r="D4773" s="25" t="s">
        <v>383</v>
      </c>
      <c r="E4773" s="25" t="s">
        <v>400</v>
      </c>
    </row>
    <row r="4774" spans="2:5" x14ac:dyDescent="0.2">
      <c r="B4774" s="25" t="s">
        <v>7236</v>
      </c>
      <c r="C4774" s="25">
        <v>507685</v>
      </c>
      <c r="D4774" s="25" t="s">
        <v>7237</v>
      </c>
      <c r="E4774" s="25" t="s">
        <v>369</v>
      </c>
    </row>
    <row r="4775" spans="2:5" x14ac:dyDescent="0.2">
      <c r="B4775" s="25" t="s">
        <v>7238</v>
      </c>
      <c r="C4775" s="25">
        <v>507817</v>
      </c>
      <c r="D4775" s="25" t="s">
        <v>383</v>
      </c>
      <c r="E4775" s="25" t="s">
        <v>398</v>
      </c>
    </row>
    <row r="4776" spans="2:5" x14ac:dyDescent="0.2">
      <c r="B4776" s="25" t="s">
        <v>7239</v>
      </c>
      <c r="C4776" s="25">
        <v>511642</v>
      </c>
      <c r="D4776" s="25" t="s">
        <v>383</v>
      </c>
      <c r="E4776" s="25" t="s">
        <v>400</v>
      </c>
    </row>
    <row r="4777" spans="2:5" x14ac:dyDescent="0.2">
      <c r="B4777" s="25" t="s">
        <v>7240</v>
      </c>
      <c r="C4777" s="25">
        <v>532300</v>
      </c>
      <c r="D4777" s="25" t="s">
        <v>7241</v>
      </c>
      <c r="E4777" s="25" t="s">
        <v>421</v>
      </c>
    </row>
    <row r="4778" spans="2:5" x14ac:dyDescent="0.2">
      <c r="B4778" s="25" t="s">
        <v>7242</v>
      </c>
      <c r="C4778" s="25">
        <v>531396</v>
      </c>
      <c r="D4778" s="25" t="s">
        <v>383</v>
      </c>
      <c r="E4778" s="25" t="s">
        <v>476</v>
      </c>
    </row>
    <row r="4779" spans="2:5" x14ac:dyDescent="0.2">
      <c r="B4779" s="25" t="s">
        <v>7243</v>
      </c>
      <c r="C4779" s="25">
        <v>538128</v>
      </c>
      <c r="D4779" s="25" t="s">
        <v>383</v>
      </c>
      <c r="E4779" s="25" t="s">
        <v>497</v>
      </c>
    </row>
    <row r="4780" spans="2:5" x14ac:dyDescent="0.2">
      <c r="B4780" s="25" t="s">
        <v>7244</v>
      </c>
      <c r="C4780" s="25">
        <v>538268</v>
      </c>
      <c r="D4780" s="25" t="s">
        <v>7245</v>
      </c>
      <c r="E4780" s="25" t="s">
        <v>561</v>
      </c>
    </row>
    <row r="4781" spans="2:5" x14ac:dyDescent="0.2">
      <c r="B4781" s="25" t="s">
        <v>7246</v>
      </c>
      <c r="C4781" s="25">
        <v>526959</v>
      </c>
      <c r="D4781" s="25" t="s">
        <v>383</v>
      </c>
      <c r="E4781" s="25" t="s">
        <v>584</v>
      </c>
    </row>
    <row r="4782" spans="2:5" x14ac:dyDescent="0.2">
      <c r="B4782" s="25" t="s">
        <v>7247</v>
      </c>
      <c r="C4782" s="25">
        <v>526525</v>
      </c>
      <c r="D4782" s="25" t="s">
        <v>383</v>
      </c>
      <c r="E4782" s="25" t="s">
        <v>497</v>
      </c>
    </row>
    <row r="4783" spans="2:5" x14ac:dyDescent="0.2">
      <c r="B4783" s="25" t="s">
        <v>7248</v>
      </c>
      <c r="C4783" s="25">
        <v>538451</v>
      </c>
      <c r="D4783" s="25" t="s">
        <v>383</v>
      </c>
      <c r="E4783" s="25" t="s">
        <v>403</v>
      </c>
    </row>
    <row r="4784" spans="2:5" x14ac:dyDescent="0.2">
      <c r="B4784" s="25" t="s">
        <v>7249</v>
      </c>
      <c r="C4784" s="25" t="s">
        <v>383</v>
      </c>
      <c r="D4784" s="25" t="s">
        <v>7250</v>
      </c>
      <c r="E4784" s="25" t="s">
        <v>394</v>
      </c>
    </row>
    <row r="4785" spans="2:5" x14ac:dyDescent="0.2">
      <c r="B4785" s="25" t="s">
        <v>7251</v>
      </c>
      <c r="C4785" s="25">
        <v>505872</v>
      </c>
      <c r="D4785" s="25" t="s">
        <v>383</v>
      </c>
      <c r="E4785" s="25" t="s">
        <v>391</v>
      </c>
    </row>
    <row r="4786" spans="2:5" x14ac:dyDescent="0.2">
      <c r="B4786" s="25" t="s">
        <v>7252</v>
      </c>
      <c r="C4786" s="25">
        <v>532616</v>
      </c>
      <c r="D4786" s="25" t="s">
        <v>7253</v>
      </c>
      <c r="E4786" s="25" t="s">
        <v>713</v>
      </c>
    </row>
    <row r="4787" spans="2:5" x14ac:dyDescent="0.2">
      <c r="B4787" s="25" t="s">
        <v>7254</v>
      </c>
      <c r="C4787" s="25">
        <v>542367</v>
      </c>
      <c r="D4787" s="25" t="s">
        <v>7255</v>
      </c>
      <c r="E4787" s="25" t="s">
        <v>5507</v>
      </c>
    </row>
    <row r="4788" spans="2:5" x14ac:dyDescent="0.2">
      <c r="B4788" s="25" t="s">
        <v>7256</v>
      </c>
      <c r="C4788" s="25">
        <v>532788</v>
      </c>
      <c r="D4788" s="25" t="s">
        <v>7257</v>
      </c>
      <c r="E4788" s="25" t="s">
        <v>529</v>
      </c>
    </row>
    <row r="4789" spans="2:5" x14ac:dyDescent="0.2">
      <c r="B4789" s="25" t="s">
        <v>7258</v>
      </c>
      <c r="C4789" s="25">
        <v>590013</v>
      </c>
      <c r="D4789" s="25" t="s">
        <v>7259</v>
      </c>
      <c r="E4789" s="25" t="s">
        <v>431</v>
      </c>
    </row>
    <row r="4790" spans="2:5" x14ac:dyDescent="0.2">
      <c r="B4790" s="25" t="s">
        <v>7260</v>
      </c>
      <c r="C4790" s="25">
        <v>590013</v>
      </c>
      <c r="D4790" s="25" t="s">
        <v>7261</v>
      </c>
      <c r="E4790" s="25" t="s">
        <v>431</v>
      </c>
    </row>
    <row r="4791" spans="2:5" x14ac:dyDescent="0.2">
      <c r="B4791" s="25" t="s">
        <v>7262</v>
      </c>
      <c r="C4791" s="25">
        <v>511012</v>
      </c>
      <c r="D4791" s="25" t="s">
        <v>383</v>
      </c>
      <c r="E4791" s="25" t="s">
        <v>403</v>
      </c>
    </row>
    <row r="4792" spans="2:5" x14ac:dyDescent="0.2">
      <c r="B4792" s="25" t="s">
        <v>7263</v>
      </c>
      <c r="C4792" s="25">
        <v>514378</v>
      </c>
      <c r="D4792" s="25" t="s">
        <v>383</v>
      </c>
      <c r="E4792" s="25" t="s">
        <v>405</v>
      </c>
    </row>
    <row r="4793" spans="2:5" x14ac:dyDescent="0.2">
      <c r="B4793" s="25" t="s">
        <v>7264</v>
      </c>
      <c r="C4793" s="25">
        <v>539939</v>
      </c>
      <c r="D4793" s="25" t="s">
        <v>383</v>
      </c>
      <c r="E4793" s="25" t="s">
        <v>543</v>
      </c>
    </row>
    <row r="4794" spans="2:5" x14ac:dyDescent="0.2">
      <c r="B4794" s="25" t="s">
        <v>7265</v>
      </c>
      <c r="C4794" s="25">
        <v>511601</v>
      </c>
      <c r="D4794" s="25" t="s">
        <v>383</v>
      </c>
      <c r="E4794" s="25" t="s">
        <v>405</v>
      </c>
    </row>
    <row r="4795" spans="2:5" x14ac:dyDescent="0.2">
      <c r="B4795" s="25" t="s">
        <v>7266</v>
      </c>
      <c r="C4795" s="25">
        <v>516030</v>
      </c>
      <c r="D4795" s="25" t="s">
        <v>383</v>
      </c>
      <c r="E4795" s="25" t="s">
        <v>377</v>
      </c>
    </row>
    <row r="4796" spans="2:5" x14ac:dyDescent="0.2">
      <c r="B4796" s="25" t="s">
        <v>7267</v>
      </c>
      <c r="C4796" s="25">
        <v>541167</v>
      </c>
      <c r="D4796" s="25" t="s">
        <v>383</v>
      </c>
      <c r="E4796" s="25" t="s">
        <v>543</v>
      </c>
    </row>
    <row r="4797" spans="2:5" x14ac:dyDescent="0.2">
      <c r="B4797" s="25" t="s">
        <v>7268</v>
      </c>
      <c r="C4797" s="25">
        <v>530063</v>
      </c>
      <c r="D4797" s="25" t="s">
        <v>383</v>
      </c>
      <c r="E4797" s="25" t="s">
        <v>578</v>
      </c>
    </row>
    <row r="4798" spans="2:5" x14ac:dyDescent="0.2">
      <c r="B4798" s="25" t="s">
        <v>7269</v>
      </c>
      <c r="C4798" s="25">
        <v>532648</v>
      </c>
      <c r="D4798" s="25" t="s">
        <v>7270</v>
      </c>
      <c r="E4798" s="25" t="s">
        <v>701</v>
      </c>
    </row>
    <row r="4799" spans="2:5" x14ac:dyDescent="0.2">
      <c r="B4799" s="25" t="s">
        <v>7271</v>
      </c>
      <c r="C4799" s="25">
        <v>531260</v>
      </c>
      <c r="D4799" s="25" t="s">
        <v>383</v>
      </c>
      <c r="E4799" s="25" t="s">
        <v>443</v>
      </c>
    </row>
    <row r="4800" spans="2:5" x14ac:dyDescent="0.2">
      <c r="B4800" s="25" t="s">
        <v>7272</v>
      </c>
      <c r="C4800" s="25">
        <v>522209</v>
      </c>
      <c r="D4800" s="25" t="s">
        <v>383</v>
      </c>
      <c r="E4800" s="25" t="s">
        <v>366</v>
      </c>
    </row>
    <row r="4801" spans="2:5" x14ac:dyDescent="0.2">
      <c r="B4801" s="25" t="s">
        <v>7273</v>
      </c>
      <c r="C4801" s="25">
        <v>522209</v>
      </c>
      <c r="D4801" s="25" t="s">
        <v>383</v>
      </c>
      <c r="E4801" s="25" t="s">
        <v>366</v>
      </c>
    </row>
    <row r="4802" spans="2:5" x14ac:dyDescent="0.2">
      <c r="B4802" s="25" t="s">
        <v>7274</v>
      </c>
      <c r="C4802" s="25">
        <v>539097</v>
      </c>
      <c r="D4802" s="25" t="s">
        <v>383</v>
      </c>
      <c r="E4802" s="25" t="s">
        <v>405</v>
      </c>
    </row>
    <row r="4803" spans="2:5" x14ac:dyDescent="0.2">
      <c r="B4803" s="25" t="s">
        <v>7275</v>
      </c>
      <c r="C4803" s="25">
        <v>530675</v>
      </c>
      <c r="D4803" s="25" t="s">
        <v>383</v>
      </c>
      <c r="E4803" s="25" t="s">
        <v>497</v>
      </c>
    </row>
    <row r="4804" spans="2:5" x14ac:dyDescent="0.2">
      <c r="B4804" s="25" t="s">
        <v>7276</v>
      </c>
      <c r="C4804" s="25">
        <v>540550</v>
      </c>
      <c r="D4804" s="25" t="s">
        <v>383</v>
      </c>
      <c r="E4804" s="25" t="s">
        <v>543</v>
      </c>
    </row>
    <row r="4805" spans="2:5" x14ac:dyDescent="0.2">
      <c r="B4805" s="25" t="s">
        <v>7277</v>
      </c>
      <c r="C4805" s="25">
        <v>522108</v>
      </c>
      <c r="D4805" s="25" t="s">
        <v>383</v>
      </c>
      <c r="E4805" s="25" t="s">
        <v>738</v>
      </c>
    </row>
    <row r="4806" spans="2:5" x14ac:dyDescent="0.2">
      <c r="B4806" s="25" t="s">
        <v>7278</v>
      </c>
      <c r="C4806" s="25">
        <v>522108</v>
      </c>
      <c r="D4806" s="25" t="s">
        <v>383</v>
      </c>
      <c r="E4806" s="25" t="s">
        <v>738</v>
      </c>
    </row>
    <row r="4807" spans="2:5" x14ac:dyDescent="0.2">
      <c r="B4807" s="25" t="s">
        <v>7279</v>
      </c>
      <c r="C4807" s="25">
        <v>536846</v>
      </c>
      <c r="D4807" s="25" t="s">
        <v>383</v>
      </c>
      <c r="E4807" s="25" t="s">
        <v>781</v>
      </c>
    </row>
    <row r="4808" spans="2:5" x14ac:dyDescent="0.2">
      <c r="B4808" s="25" t="s">
        <v>7280</v>
      </c>
      <c r="C4808" s="25">
        <v>531663</v>
      </c>
      <c r="D4808" s="25" t="s">
        <v>7281</v>
      </c>
      <c r="E4808" s="25" t="s">
        <v>2202</v>
      </c>
    </row>
    <row r="4809" spans="2:5" x14ac:dyDescent="0.2">
      <c r="B4809" s="25" t="s">
        <v>7282</v>
      </c>
      <c r="C4809" s="25">
        <v>505163</v>
      </c>
      <c r="D4809" s="25" t="s">
        <v>383</v>
      </c>
      <c r="E4809" s="25" t="s">
        <v>738</v>
      </c>
    </row>
    <row r="4810" spans="2:5" x14ac:dyDescent="0.2">
      <c r="B4810" s="25" t="s">
        <v>7283</v>
      </c>
      <c r="C4810" s="25">
        <v>505163</v>
      </c>
      <c r="D4810" s="25" t="s">
        <v>383</v>
      </c>
      <c r="E4810" s="25" t="s">
        <v>738</v>
      </c>
    </row>
    <row r="4811" spans="2:5" x14ac:dyDescent="0.2">
      <c r="B4811" s="25" t="s">
        <v>7284</v>
      </c>
      <c r="C4811" s="25">
        <v>539963</v>
      </c>
      <c r="D4811" s="25" t="s">
        <v>383</v>
      </c>
      <c r="E4811" s="25" t="s">
        <v>463</v>
      </c>
    </row>
    <row r="4812" spans="2:5" x14ac:dyDescent="0.2">
      <c r="B4812" s="25" t="s">
        <v>7285</v>
      </c>
      <c r="C4812" s="25">
        <v>505537</v>
      </c>
      <c r="D4812" s="25" t="s">
        <v>7286</v>
      </c>
      <c r="E4812" s="25" t="s">
        <v>1122</v>
      </c>
    </row>
    <row r="4813" spans="2:5" x14ac:dyDescent="0.2">
      <c r="B4813" s="25" t="s">
        <v>7287</v>
      </c>
      <c r="C4813" s="25">
        <v>533287</v>
      </c>
      <c r="D4813" s="25" t="s">
        <v>7288</v>
      </c>
      <c r="E4813" s="25" t="s">
        <v>488</v>
      </c>
    </row>
    <row r="4814" spans="2:5" x14ac:dyDescent="0.2">
      <c r="B4814" s="25" t="s">
        <v>7289</v>
      </c>
      <c r="C4814" s="25">
        <v>532794</v>
      </c>
      <c r="D4814" s="25" t="s">
        <v>7290</v>
      </c>
      <c r="E4814" s="25" t="s">
        <v>1122</v>
      </c>
    </row>
    <row r="4815" spans="2:5" x14ac:dyDescent="0.2">
      <c r="B4815" s="25" t="s">
        <v>7291</v>
      </c>
      <c r="C4815" s="25">
        <v>533339</v>
      </c>
      <c r="D4815" s="25" t="s">
        <v>7292</v>
      </c>
      <c r="E4815" s="25" t="s">
        <v>476</v>
      </c>
    </row>
    <row r="4816" spans="2:5" x14ac:dyDescent="0.2">
      <c r="B4816" s="25" t="s">
        <v>7293</v>
      </c>
      <c r="C4816" s="25">
        <v>531845</v>
      </c>
      <c r="D4816" s="25" t="s">
        <v>7294</v>
      </c>
      <c r="E4816" s="25" t="s">
        <v>781</v>
      </c>
    </row>
    <row r="4817" spans="2:5" x14ac:dyDescent="0.2">
      <c r="B4817" s="25" t="s">
        <v>7295</v>
      </c>
      <c r="C4817" s="25">
        <v>531845</v>
      </c>
      <c r="D4817" s="25" t="s">
        <v>7294</v>
      </c>
      <c r="E4817" s="25" t="s">
        <v>781</v>
      </c>
    </row>
    <row r="4818" spans="2:5" x14ac:dyDescent="0.2">
      <c r="B4818" s="25" t="s">
        <v>7296</v>
      </c>
      <c r="C4818" s="25">
        <v>512553</v>
      </c>
      <c r="D4818" s="25" t="s">
        <v>7297</v>
      </c>
      <c r="E4818" s="25" t="s">
        <v>398</v>
      </c>
    </row>
    <row r="4819" spans="2:5" x14ac:dyDescent="0.2">
      <c r="B4819" s="25" t="s">
        <v>7298</v>
      </c>
      <c r="C4819" s="25">
        <v>514266</v>
      </c>
      <c r="D4819" s="25" t="s">
        <v>383</v>
      </c>
      <c r="E4819" s="25" t="s">
        <v>398</v>
      </c>
    </row>
    <row r="4820" spans="2:5" x14ac:dyDescent="0.2">
      <c r="B4820" s="25" t="s">
        <v>7299</v>
      </c>
      <c r="C4820" s="25">
        <v>530665</v>
      </c>
      <c r="D4820" s="25" t="s">
        <v>383</v>
      </c>
      <c r="E4820" s="25" t="s">
        <v>421</v>
      </c>
    </row>
    <row r="4821" spans="2:5" x14ac:dyDescent="0.2">
      <c r="B4821" s="25" t="s">
        <v>7300</v>
      </c>
      <c r="C4821" s="25">
        <v>530697</v>
      </c>
      <c r="D4821" s="25" t="s">
        <v>383</v>
      </c>
      <c r="E4821" s="25" t="s">
        <v>804</v>
      </c>
    </row>
    <row r="4822" spans="2:5" x14ac:dyDescent="0.2">
      <c r="B4822" s="25" t="s">
        <v>7301</v>
      </c>
      <c r="C4822" s="25">
        <v>532039</v>
      </c>
      <c r="D4822" s="25" t="s">
        <v>383</v>
      </c>
      <c r="E4822" s="25" t="s">
        <v>421</v>
      </c>
    </row>
    <row r="4823" spans="2:5" x14ac:dyDescent="0.2">
      <c r="B4823" s="25" t="s">
        <v>7302</v>
      </c>
      <c r="C4823" s="25">
        <v>504067</v>
      </c>
      <c r="D4823" s="25" t="s">
        <v>7303</v>
      </c>
      <c r="E4823" s="25" t="s">
        <v>369</v>
      </c>
    </row>
    <row r="4824" spans="2:5" x14ac:dyDescent="0.2">
      <c r="B4824" s="25" t="s">
        <v>7304</v>
      </c>
      <c r="C4824" s="25">
        <v>531404</v>
      </c>
      <c r="D4824" s="25" t="s">
        <v>7305</v>
      </c>
      <c r="E4824" s="25" t="s">
        <v>925</v>
      </c>
    </row>
    <row r="4825" spans="2:5" x14ac:dyDescent="0.2">
      <c r="B4825" s="25" t="s">
        <v>7306</v>
      </c>
      <c r="C4825" s="25">
        <v>541400</v>
      </c>
      <c r="D4825" s="25" t="s">
        <v>383</v>
      </c>
      <c r="E4825" s="25" t="s">
        <v>421</v>
      </c>
    </row>
    <row r="4826" spans="2:5" x14ac:dyDescent="0.2">
      <c r="B4826" s="25" t="s">
        <v>7307</v>
      </c>
      <c r="C4826" s="25">
        <v>521163</v>
      </c>
      <c r="D4826" s="25" t="s">
        <v>7308</v>
      </c>
      <c r="E4826" s="25" t="s">
        <v>497</v>
      </c>
    </row>
    <row r="4827" spans="2:5" x14ac:dyDescent="0.2">
      <c r="B4827" s="25" t="s">
        <v>7309</v>
      </c>
      <c r="C4827" s="25" t="s">
        <v>383</v>
      </c>
      <c r="D4827" s="25" t="s">
        <v>7310</v>
      </c>
      <c r="E4827" s="25" t="s">
        <v>394</v>
      </c>
    </row>
    <row r="4828" spans="2:5" x14ac:dyDescent="0.2">
      <c r="B4828" s="25" t="s">
        <v>7311</v>
      </c>
      <c r="C4828" s="25">
        <v>512587</v>
      </c>
      <c r="D4828" s="25" t="s">
        <v>7312</v>
      </c>
      <c r="E4828" s="25" t="s">
        <v>497</v>
      </c>
    </row>
    <row r="4829" spans="2:5" x14ac:dyDescent="0.2">
      <c r="B4829" s="25" t="s">
        <v>7313</v>
      </c>
      <c r="C4829" s="25">
        <v>503641</v>
      </c>
      <c r="D4829" s="25" t="s">
        <v>7314</v>
      </c>
      <c r="E4829" s="25" t="s">
        <v>467</v>
      </c>
    </row>
    <row r="4830" spans="2:5" x14ac:dyDescent="0.2">
      <c r="B4830" s="25" t="s">
        <v>7315</v>
      </c>
      <c r="C4830" s="25" t="s">
        <v>383</v>
      </c>
      <c r="D4830" s="25" t="s">
        <v>7316</v>
      </c>
      <c r="E4830" s="25" t="s">
        <v>394</v>
      </c>
    </row>
    <row r="4831" spans="2:5" x14ac:dyDescent="0.2">
      <c r="B4831" s="25" t="s">
        <v>7317</v>
      </c>
      <c r="C4831" s="25">
        <v>534742</v>
      </c>
      <c r="D4831" s="25" t="s">
        <v>7318</v>
      </c>
      <c r="E4831" s="25" t="s">
        <v>891</v>
      </c>
    </row>
    <row r="4832" spans="2:5" x14ac:dyDescent="0.2">
      <c r="B4832" s="25" t="s">
        <v>7319</v>
      </c>
      <c r="C4832" s="25">
        <v>500780</v>
      </c>
      <c r="D4832" s="25" t="s">
        <v>7320</v>
      </c>
      <c r="E4832" s="25" t="s">
        <v>891</v>
      </c>
    </row>
    <row r="4833" spans="2:5" x14ac:dyDescent="0.2">
      <c r="B4833" s="25" t="s">
        <v>7321</v>
      </c>
      <c r="C4833" s="25">
        <v>531335</v>
      </c>
      <c r="D4833" s="25" t="s">
        <v>7322</v>
      </c>
      <c r="E4833" s="25" t="s">
        <v>443</v>
      </c>
    </row>
    <row r="4834" spans="2:5" x14ac:dyDescent="0.2">
      <c r="B4834" s="25" t="s">
        <v>7323</v>
      </c>
      <c r="C4834" s="25">
        <v>532883</v>
      </c>
      <c r="D4834" s="25" t="s">
        <v>7324</v>
      </c>
      <c r="E4834" s="25" t="s">
        <v>476</v>
      </c>
    </row>
    <row r="4835" spans="2:5" x14ac:dyDescent="0.2">
      <c r="B4835" s="25" t="s">
        <v>7325</v>
      </c>
      <c r="C4835" s="25">
        <v>500202</v>
      </c>
      <c r="D4835" s="25" t="s">
        <v>7326</v>
      </c>
      <c r="E4835" s="25" t="s">
        <v>400</v>
      </c>
    </row>
    <row r="4836" spans="2:5" x14ac:dyDescent="0.2">
      <c r="B4836" s="25" t="s">
        <v>7327</v>
      </c>
      <c r="C4836" s="25">
        <v>500458</v>
      </c>
      <c r="D4836" s="25" t="s">
        <v>7328</v>
      </c>
      <c r="E4836" s="25" t="s">
        <v>463</v>
      </c>
    </row>
    <row r="4837" spans="2:5" x14ac:dyDescent="0.2">
      <c r="B4837" s="25" t="s">
        <v>7329</v>
      </c>
      <c r="C4837" s="25">
        <v>501111</v>
      </c>
      <c r="D4837" s="25" t="s">
        <v>7330</v>
      </c>
      <c r="E4837" s="25" t="s">
        <v>405</v>
      </c>
    </row>
    <row r="4838" spans="2:5" x14ac:dyDescent="0.2">
      <c r="B4838" s="25" t="s">
        <v>7331</v>
      </c>
      <c r="C4838" s="25">
        <v>501151</v>
      </c>
      <c r="D4838" s="25" t="s">
        <v>7332</v>
      </c>
      <c r="E4838" s="25" t="s">
        <v>366</v>
      </c>
    </row>
    <row r="4839" spans="2:5" x14ac:dyDescent="0.2">
      <c r="B4839" s="25" t="s">
        <v>7333</v>
      </c>
      <c r="C4839" s="25">
        <v>501311</v>
      </c>
      <c r="D4839" s="25" t="s">
        <v>7334</v>
      </c>
      <c r="E4839" s="25" t="s">
        <v>400</v>
      </c>
    </row>
    <row r="4840" spans="2:5" x14ac:dyDescent="0.2">
      <c r="B4840" s="25" t="s">
        <v>7335</v>
      </c>
      <c r="C4840" s="25">
        <v>501622</v>
      </c>
      <c r="D4840" s="25" t="s">
        <v>7336</v>
      </c>
      <c r="E4840" s="25" t="s">
        <v>7337</v>
      </c>
    </row>
    <row r="4841" spans="2:5" x14ac:dyDescent="0.2">
      <c r="B4841" s="25" t="s">
        <v>7338</v>
      </c>
      <c r="C4841" s="25">
        <v>502850</v>
      </c>
      <c r="D4841" s="25" t="s">
        <v>7339</v>
      </c>
      <c r="E4841" s="25" t="s">
        <v>398</v>
      </c>
    </row>
    <row r="4842" spans="2:5" x14ac:dyDescent="0.2">
      <c r="B4842" s="25" t="s">
        <v>7340</v>
      </c>
      <c r="C4842" s="25">
        <v>503669</v>
      </c>
      <c r="D4842" s="25" t="s">
        <v>7341</v>
      </c>
      <c r="E4842" s="25" t="s">
        <v>7337</v>
      </c>
    </row>
    <row r="4843" spans="2:5" x14ac:dyDescent="0.2">
      <c r="B4843" s="25" t="s">
        <v>7342</v>
      </c>
      <c r="C4843" s="25">
        <v>506975</v>
      </c>
      <c r="D4843" s="25" t="s">
        <v>7343</v>
      </c>
      <c r="E4843" s="25" t="s">
        <v>398</v>
      </c>
    </row>
    <row r="4844" spans="2:5" x14ac:dyDescent="0.2">
      <c r="B4844" s="25" t="s">
        <v>7344</v>
      </c>
      <c r="C4844" s="25">
        <v>508924</v>
      </c>
      <c r="D4844" s="25" t="s">
        <v>7345</v>
      </c>
      <c r="E4844" s="25" t="s">
        <v>7337</v>
      </c>
    </row>
    <row r="4845" spans="2:5" x14ac:dyDescent="0.2">
      <c r="B4845" s="25" t="s">
        <v>7346</v>
      </c>
      <c r="C4845" s="25">
        <v>511260</v>
      </c>
      <c r="D4845" s="25" t="s">
        <v>7347</v>
      </c>
      <c r="E4845" s="25" t="s">
        <v>366</v>
      </c>
    </row>
    <row r="4846" spans="2:5" x14ac:dyDescent="0.2">
      <c r="B4846" s="25" t="s">
        <v>7348</v>
      </c>
      <c r="C4846" s="25">
        <v>511730</v>
      </c>
      <c r="D4846" s="25" t="s">
        <v>7349</v>
      </c>
      <c r="E4846" s="25" t="s">
        <v>400</v>
      </c>
    </row>
    <row r="4847" spans="2:5" x14ac:dyDescent="0.2">
      <c r="B4847" s="25" t="s">
        <v>7350</v>
      </c>
      <c r="C4847" s="25">
        <v>512221</v>
      </c>
      <c r="D4847" s="25" t="s">
        <v>7351</v>
      </c>
      <c r="E4847" s="25" t="s">
        <v>400</v>
      </c>
    </row>
    <row r="4848" spans="2:5" x14ac:dyDescent="0.2">
      <c r="B4848" s="25" t="s">
        <v>7352</v>
      </c>
      <c r="C4848" s="25">
        <v>512344</v>
      </c>
      <c r="D4848" s="25" t="s">
        <v>7353</v>
      </c>
      <c r="E4848" s="25" t="s">
        <v>405</v>
      </c>
    </row>
    <row r="4849" spans="2:5" x14ac:dyDescent="0.2">
      <c r="B4849" s="25" t="s">
        <v>7354</v>
      </c>
      <c r="C4849" s="25">
        <v>512345</v>
      </c>
      <c r="D4849" s="25" t="s">
        <v>7355</v>
      </c>
      <c r="E4849" s="25" t="s">
        <v>366</v>
      </c>
    </row>
    <row r="4850" spans="2:5" x14ac:dyDescent="0.2">
      <c r="B4850" s="25" t="s">
        <v>7356</v>
      </c>
      <c r="C4850" s="25">
        <v>512479</v>
      </c>
      <c r="D4850" s="25" t="s">
        <v>7357</v>
      </c>
      <c r="E4850" s="25" t="s">
        <v>469</v>
      </c>
    </row>
    <row r="4851" spans="2:5" x14ac:dyDescent="0.2">
      <c r="B4851" s="25" t="s">
        <v>7358</v>
      </c>
      <c r="C4851" s="25">
        <v>513343</v>
      </c>
      <c r="D4851" s="25" t="s">
        <v>7359</v>
      </c>
      <c r="E4851" s="25" t="s">
        <v>706</v>
      </c>
    </row>
    <row r="4852" spans="2:5" x14ac:dyDescent="0.2">
      <c r="B4852" s="25" t="s">
        <v>7360</v>
      </c>
      <c r="C4852" s="25">
        <v>513418</v>
      </c>
      <c r="D4852" s="25" t="s">
        <v>7361</v>
      </c>
      <c r="E4852" s="25" t="s">
        <v>1303</v>
      </c>
    </row>
    <row r="4853" spans="2:5" x14ac:dyDescent="0.2">
      <c r="B4853" s="25" t="s">
        <v>7362</v>
      </c>
      <c r="C4853" s="25">
        <v>515008</v>
      </c>
      <c r="D4853" s="25" t="s">
        <v>7363</v>
      </c>
      <c r="E4853" s="25" t="s">
        <v>681</v>
      </c>
    </row>
    <row r="4854" spans="2:5" x14ac:dyDescent="0.2">
      <c r="B4854" s="25" t="s">
        <v>7364</v>
      </c>
      <c r="C4854" s="25">
        <v>517273</v>
      </c>
      <c r="D4854" s="25" t="s">
        <v>7365</v>
      </c>
      <c r="E4854" s="25" t="s">
        <v>681</v>
      </c>
    </row>
    <row r="4855" spans="2:5" x14ac:dyDescent="0.2">
      <c r="B4855" s="25" t="s">
        <v>7366</v>
      </c>
      <c r="C4855" s="25">
        <v>517360</v>
      </c>
      <c r="D4855" s="25" t="s">
        <v>7367</v>
      </c>
      <c r="E4855" s="25" t="s">
        <v>405</v>
      </c>
    </row>
    <row r="4856" spans="2:5" x14ac:dyDescent="0.2">
      <c r="B4856" s="25" t="s">
        <v>7368</v>
      </c>
      <c r="C4856" s="25">
        <v>517393</v>
      </c>
      <c r="D4856" s="25" t="s">
        <v>7369</v>
      </c>
      <c r="E4856" s="25" t="s">
        <v>708</v>
      </c>
    </row>
    <row r="4857" spans="2:5" x14ac:dyDescent="0.2">
      <c r="B4857" s="25" t="s">
        <v>7370</v>
      </c>
      <c r="C4857" s="25">
        <v>519397</v>
      </c>
      <c r="D4857" s="25" t="s">
        <v>7371</v>
      </c>
      <c r="E4857" s="25" t="s">
        <v>443</v>
      </c>
    </row>
    <row r="4858" spans="2:5" x14ac:dyDescent="0.2">
      <c r="B4858" s="25" t="s">
        <v>7372</v>
      </c>
      <c r="C4858" s="25">
        <v>519500</v>
      </c>
      <c r="D4858" s="25" t="s">
        <v>7373</v>
      </c>
      <c r="E4858" s="25" t="s">
        <v>443</v>
      </c>
    </row>
    <row r="4859" spans="2:5" x14ac:dyDescent="0.2">
      <c r="B4859" s="25" t="s">
        <v>7374</v>
      </c>
      <c r="C4859" s="25">
        <v>522171</v>
      </c>
      <c r="D4859" s="25" t="s">
        <v>7375</v>
      </c>
      <c r="E4859" s="25" t="s">
        <v>391</v>
      </c>
    </row>
    <row r="4860" spans="2:5" x14ac:dyDescent="0.2">
      <c r="B4860" s="25" t="s">
        <v>7376</v>
      </c>
      <c r="C4860" s="25">
        <v>524572</v>
      </c>
      <c r="D4860" s="25" t="s">
        <v>7377</v>
      </c>
      <c r="E4860" s="25" t="s">
        <v>421</v>
      </c>
    </row>
    <row r="4861" spans="2:5" x14ac:dyDescent="0.2">
      <c r="B4861" s="25" t="s">
        <v>7378</v>
      </c>
      <c r="C4861" s="25">
        <v>526211</v>
      </c>
      <c r="D4861" s="25" t="s">
        <v>7379</v>
      </c>
      <c r="E4861" s="25" t="s">
        <v>632</v>
      </c>
    </row>
    <row r="4862" spans="2:5" x14ac:dyDescent="0.2">
      <c r="B4862" s="25" t="s">
        <v>7380</v>
      </c>
      <c r="C4862" s="25">
        <v>526638</v>
      </c>
      <c r="D4862" s="25" t="s">
        <v>7381</v>
      </c>
      <c r="E4862" s="25" t="s">
        <v>503</v>
      </c>
    </row>
    <row r="4863" spans="2:5" x14ac:dyDescent="0.2">
      <c r="B4863" s="25" t="s">
        <v>7382</v>
      </c>
      <c r="C4863" s="25">
        <v>530291</v>
      </c>
      <c r="D4863" s="25" t="s">
        <v>7383</v>
      </c>
      <c r="E4863" s="25" t="s">
        <v>632</v>
      </c>
    </row>
    <row r="4864" spans="2:5" x14ac:dyDescent="0.2">
      <c r="B4864" s="25" t="s">
        <v>7384</v>
      </c>
      <c r="C4864" s="25">
        <v>530439</v>
      </c>
      <c r="D4864" s="25" t="s">
        <v>7385</v>
      </c>
      <c r="E4864" s="25" t="s">
        <v>400</v>
      </c>
    </row>
    <row r="4865" spans="2:5" x14ac:dyDescent="0.2">
      <c r="B4865" s="25" t="s">
        <v>7386</v>
      </c>
      <c r="C4865" s="25">
        <v>530443</v>
      </c>
      <c r="D4865" s="25" t="s">
        <v>7387</v>
      </c>
      <c r="E4865" s="25" t="s">
        <v>398</v>
      </c>
    </row>
    <row r="4866" spans="2:5" x14ac:dyDescent="0.2">
      <c r="B4866" s="25" t="s">
        <v>7388</v>
      </c>
      <c r="C4866" s="25">
        <v>531205</v>
      </c>
      <c r="D4866" s="25" t="s">
        <v>7389</v>
      </c>
      <c r="E4866" s="25" t="s">
        <v>405</v>
      </c>
    </row>
    <row r="4867" spans="2:5" x14ac:dyDescent="0.2">
      <c r="B4867" s="25" t="s">
        <v>7390</v>
      </c>
      <c r="C4867" s="25">
        <v>531225</v>
      </c>
      <c r="D4867" s="25" t="s">
        <v>7391</v>
      </c>
      <c r="E4867" s="25" t="s">
        <v>476</v>
      </c>
    </row>
    <row r="4868" spans="2:5" x14ac:dyDescent="0.2">
      <c r="B4868" s="25" t="s">
        <v>7392</v>
      </c>
      <c r="C4868" s="25">
        <v>531436</v>
      </c>
      <c r="D4868" s="25" t="s">
        <v>7393</v>
      </c>
      <c r="E4868" s="25" t="s">
        <v>377</v>
      </c>
    </row>
    <row r="4869" spans="2:5" x14ac:dyDescent="0.2">
      <c r="B4869" s="25" t="s">
        <v>7394</v>
      </c>
      <c r="C4869" s="25">
        <v>531621</v>
      </c>
      <c r="D4869" s="25" t="s">
        <v>7395</v>
      </c>
      <c r="E4869" s="25" t="s">
        <v>389</v>
      </c>
    </row>
    <row r="4870" spans="2:5" x14ac:dyDescent="0.2">
      <c r="B4870" s="25" t="s">
        <v>7396</v>
      </c>
      <c r="C4870" s="25">
        <v>531944</v>
      </c>
      <c r="D4870" s="25" t="s">
        <v>7397</v>
      </c>
      <c r="E4870" s="25" t="s">
        <v>391</v>
      </c>
    </row>
    <row r="4871" spans="2:5" x14ac:dyDescent="0.2">
      <c r="B4871" s="25" t="s">
        <v>7398</v>
      </c>
      <c r="C4871" s="25">
        <v>532138</v>
      </c>
      <c r="D4871" s="25" t="s">
        <v>7399</v>
      </c>
      <c r="E4871" s="25" t="s">
        <v>400</v>
      </c>
    </row>
    <row r="4872" spans="2:5" x14ac:dyDescent="0.2">
      <c r="B4872" s="25" t="s">
        <v>7400</v>
      </c>
      <c r="C4872" s="25">
        <v>533093</v>
      </c>
      <c r="D4872" s="25" t="s">
        <v>7401</v>
      </c>
      <c r="E4872" s="25" t="s">
        <v>632</v>
      </c>
    </row>
    <row r="4873" spans="2:5" x14ac:dyDescent="0.2">
      <c r="B4873" s="25" t="s">
        <v>7402</v>
      </c>
      <c r="C4873" s="25">
        <v>533570</v>
      </c>
      <c r="D4873" s="25" t="s">
        <v>7403</v>
      </c>
      <c r="E4873" s="25" t="s">
        <v>7404</v>
      </c>
    </row>
    <row r="4874" spans="2:5" x14ac:dyDescent="0.2">
      <c r="B4874" s="25" t="s">
        <v>7405</v>
      </c>
      <c r="C4874" s="25">
        <v>533719</v>
      </c>
      <c r="D4874" s="25" t="s">
        <v>7406</v>
      </c>
      <c r="E4874" s="25" t="s">
        <v>7404</v>
      </c>
    </row>
    <row r="4875" spans="2:5" x14ac:dyDescent="0.2">
      <c r="B4875" s="25" t="s">
        <v>7407</v>
      </c>
      <c r="C4875" s="25">
        <v>535276</v>
      </c>
      <c r="D4875" s="25" t="s">
        <v>7408</v>
      </c>
      <c r="E4875" s="25" t="s">
        <v>7404</v>
      </c>
    </row>
    <row r="4876" spans="2:5" x14ac:dyDescent="0.2">
      <c r="B4876" s="25" t="s">
        <v>7409</v>
      </c>
      <c r="C4876" s="25">
        <v>536960</v>
      </c>
      <c r="D4876" s="25" t="s">
        <v>7410</v>
      </c>
      <c r="E4876" s="25" t="s">
        <v>7404</v>
      </c>
    </row>
    <row r="4877" spans="2:5" x14ac:dyDescent="0.2">
      <c r="B4877" s="25" t="s">
        <v>7411</v>
      </c>
      <c r="C4877" s="25">
        <v>537007</v>
      </c>
      <c r="D4877" s="25" t="s">
        <v>7412</v>
      </c>
      <c r="E4877" s="25" t="s">
        <v>7404</v>
      </c>
    </row>
    <row r="4878" spans="2:5" x14ac:dyDescent="0.2">
      <c r="B4878" s="25" t="s">
        <v>7413</v>
      </c>
      <c r="C4878" s="25">
        <v>537008</v>
      </c>
      <c r="D4878" s="25" t="s">
        <v>7414</v>
      </c>
      <c r="E4878" s="25" t="s">
        <v>7404</v>
      </c>
    </row>
    <row r="4879" spans="2:5" x14ac:dyDescent="0.2">
      <c r="B4879" s="25" t="s">
        <v>7415</v>
      </c>
      <c r="C4879" s="25">
        <v>537483</v>
      </c>
      <c r="D4879" s="25" t="s">
        <v>7416</v>
      </c>
      <c r="E4879" s="25" t="s">
        <v>7404</v>
      </c>
    </row>
    <row r="4880" spans="2:5" x14ac:dyDescent="0.2">
      <c r="B4880" s="25" t="s">
        <v>7417</v>
      </c>
      <c r="C4880" s="25">
        <v>537708</v>
      </c>
      <c r="D4880" s="25" t="s">
        <v>7418</v>
      </c>
      <c r="E4880" s="25" t="s">
        <v>7404</v>
      </c>
    </row>
    <row r="4881" spans="2:5" x14ac:dyDescent="0.2">
      <c r="B4881" s="25" t="s">
        <v>7419</v>
      </c>
      <c r="C4881" s="25">
        <v>538057</v>
      </c>
      <c r="D4881" s="25" t="s">
        <v>7420</v>
      </c>
      <c r="E4881" s="25" t="s">
        <v>7404</v>
      </c>
    </row>
    <row r="4882" spans="2:5" x14ac:dyDescent="0.2">
      <c r="B4882" s="25" t="s">
        <v>7421</v>
      </c>
      <c r="C4882" s="25">
        <v>538273</v>
      </c>
      <c r="D4882" s="25" t="s">
        <v>7422</v>
      </c>
      <c r="E4882" s="25" t="s">
        <v>476</v>
      </c>
    </row>
    <row r="4883" spans="2:5" x14ac:dyDescent="0.2">
      <c r="B4883" s="25" t="s">
        <v>7423</v>
      </c>
      <c r="C4883" s="25">
        <v>538452</v>
      </c>
      <c r="D4883" s="25" t="s">
        <v>7424</v>
      </c>
      <c r="E4883" s="25" t="s">
        <v>405</v>
      </c>
    </row>
    <row r="4884" spans="2:5" x14ac:dyDescent="0.2">
      <c r="B4884" s="25" t="s">
        <v>7425</v>
      </c>
      <c r="C4884" s="25">
        <v>538501</v>
      </c>
      <c r="D4884" s="25" t="s">
        <v>7426</v>
      </c>
      <c r="E4884" s="25" t="s">
        <v>7404</v>
      </c>
    </row>
    <row r="4885" spans="2:5" x14ac:dyDescent="0.2">
      <c r="B4885" s="25" t="s">
        <v>7427</v>
      </c>
      <c r="C4885" s="25">
        <v>538502</v>
      </c>
      <c r="D4885" s="25" t="s">
        <v>7428</v>
      </c>
      <c r="E4885" s="25" t="s">
        <v>7404</v>
      </c>
    </row>
    <row r="4886" spans="2:5" x14ac:dyDescent="0.2">
      <c r="B4886" s="25" t="s">
        <v>7429</v>
      </c>
      <c r="C4886" s="25">
        <v>538577</v>
      </c>
      <c r="D4886" s="25" t="s">
        <v>7430</v>
      </c>
      <c r="E4886" s="25" t="s">
        <v>7404</v>
      </c>
    </row>
    <row r="4887" spans="2:5" x14ac:dyDescent="0.2">
      <c r="B4887" s="25" t="s">
        <v>7431</v>
      </c>
      <c r="C4887" s="25">
        <v>538578</v>
      </c>
      <c r="D4887" s="25" t="s">
        <v>7432</v>
      </c>
      <c r="E4887" s="25" t="s">
        <v>7404</v>
      </c>
    </row>
    <row r="4888" spans="2:5" x14ac:dyDescent="0.2">
      <c r="B4888" s="25" t="s">
        <v>7433</v>
      </c>
      <c r="C4888" s="25">
        <v>538646</v>
      </c>
      <c r="D4888" s="25" t="s">
        <v>7434</v>
      </c>
      <c r="E4888" s="25" t="s">
        <v>400</v>
      </c>
    </row>
    <row r="4889" spans="2:5" x14ac:dyDescent="0.2">
      <c r="B4889" s="25" t="s">
        <v>7435</v>
      </c>
      <c r="C4889" s="25">
        <v>538683</v>
      </c>
      <c r="D4889" s="25" t="s">
        <v>7436</v>
      </c>
      <c r="E4889" s="25" t="s">
        <v>7404</v>
      </c>
    </row>
    <row r="4890" spans="2:5" x14ac:dyDescent="0.2">
      <c r="B4890" s="25" t="s">
        <v>7437</v>
      </c>
      <c r="C4890" s="25">
        <v>538728</v>
      </c>
      <c r="D4890" s="25" t="s">
        <v>7438</v>
      </c>
      <c r="E4890" s="25" t="s">
        <v>7404</v>
      </c>
    </row>
    <row r="4891" spans="2:5" x14ac:dyDescent="0.2">
      <c r="B4891" s="25" t="s">
        <v>7439</v>
      </c>
      <c r="C4891" s="25">
        <v>538729</v>
      </c>
      <c r="D4891" s="25" t="s">
        <v>7440</v>
      </c>
      <c r="E4891" s="25" t="s">
        <v>7404</v>
      </c>
    </row>
    <row r="4892" spans="2:5" x14ac:dyDescent="0.2">
      <c r="B4892" s="25" t="s">
        <v>7441</v>
      </c>
      <c r="C4892" s="25">
        <v>538808</v>
      </c>
      <c r="D4892" s="25" t="s">
        <v>7442</v>
      </c>
      <c r="E4892" s="25" t="s">
        <v>7404</v>
      </c>
    </row>
    <row r="4893" spans="2:5" x14ac:dyDescent="0.2">
      <c r="B4893" s="25" t="s">
        <v>7443</v>
      </c>
      <c r="C4893" s="25">
        <v>538809</v>
      </c>
      <c r="D4893" s="25" t="s">
        <v>7444</v>
      </c>
      <c r="E4893" s="25" t="s">
        <v>7404</v>
      </c>
    </row>
    <row r="4894" spans="2:5" x14ac:dyDescent="0.2">
      <c r="B4894" s="25" t="s">
        <v>7445</v>
      </c>
      <c r="C4894" s="25">
        <v>538810</v>
      </c>
      <c r="D4894" s="25" t="s">
        <v>7446</v>
      </c>
      <c r="E4894" s="25" t="s">
        <v>7404</v>
      </c>
    </row>
    <row r="4895" spans="2:5" x14ac:dyDescent="0.2">
      <c r="B4895" s="25" t="s">
        <v>7447</v>
      </c>
      <c r="C4895" s="25">
        <v>538811</v>
      </c>
      <c r="D4895" s="25" t="s">
        <v>7448</v>
      </c>
      <c r="E4895" s="25" t="s">
        <v>7404</v>
      </c>
    </row>
    <row r="4896" spans="2:5" x14ac:dyDescent="0.2">
      <c r="B4896" s="25" t="s">
        <v>7449</v>
      </c>
      <c r="C4896" s="25">
        <v>539031</v>
      </c>
      <c r="D4896" s="25" t="s">
        <v>7450</v>
      </c>
      <c r="E4896" s="25" t="s">
        <v>7404</v>
      </c>
    </row>
    <row r="4897" spans="2:5" x14ac:dyDescent="0.2">
      <c r="B4897" s="25" t="s">
        <v>7451</v>
      </c>
      <c r="C4897" s="25">
        <v>539090</v>
      </c>
      <c r="D4897" s="25" t="s">
        <v>7452</v>
      </c>
      <c r="E4897" s="25" t="s">
        <v>400</v>
      </c>
    </row>
    <row r="4898" spans="2:5" x14ac:dyDescent="0.2">
      <c r="B4898" s="25" t="s">
        <v>7453</v>
      </c>
      <c r="C4898" s="25">
        <v>539142</v>
      </c>
      <c r="D4898" s="25" t="s">
        <v>7454</v>
      </c>
      <c r="E4898" s="25" t="s">
        <v>7404</v>
      </c>
    </row>
    <row r="4899" spans="2:5" x14ac:dyDescent="0.2">
      <c r="B4899" s="25" t="s">
        <v>7455</v>
      </c>
      <c r="C4899" s="25">
        <v>539274</v>
      </c>
      <c r="D4899" s="25" t="s">
        <v>7456</v>
      </c>
      <c r="E4899" s="25" t="s">
        <v>400</v>
      </c>
    </row>
    <row r="4900" spans="2:5" x14ac:dyDescent="0.2">
      <c r="B4900" s="25" t="s">
        <v>7457</v>
      </c>
      <c r="C4900" s="25">
        <v>539312</v>
      </c>
      <c r="D4900" s="25" t="s">
        <v>7458</v>
      </c>
      <c r="E4900" s="25" t="s">
        <v>7404</v>
      </c>
    </row>
    <row r="4901" spans="2:5" x14ac:dyDescent="0.2">
      <c r="B4901" s="25" t="s">
        <v>7459</v>
      </c>
      <c r="C4901" s="25">
        <v>539313</v>
      </c>
      <c r="D4901" s="25" t="s">
        <v>7460</v>
      </c>
      <c r="E4901" s="25" t="s">
        <v>7404</v>
      </c>
    </row>
    <row r="4902" spans="2:5" x14ac:dyDescent="0.2">
      <c r="B4902" s="25" t="s">
        <v>7461</v>
      </c>
      <c r="C4902" s="25">
        <v>539480</v>
      </c>
      <c r="D4902" s="25" t="s">
        <v>7462</v>
      </c>
      <c r="E4902" s="25" t="s">
        <v>7404</v>
      </c>
    </row>
    <row r="4903" spans="2:5" x14ac:dyDescent="0.2">
      <c r="B4903" s="25" t="s">
        <v>7463</v>
      </c>
      <c r="C4903" s="25">
        <v>539487</v>
      </c>
      <c r="D4903" s="25" t="s">
        <v>7464</v>
      </c>
      <c r="E4903" s="25" t="s">
        <v>7404</v>
      </c>
    </row>
    <row r="4904" spans="2:5" x14ac:dyDescent="0.2">
      <c r="B4904" s="25" t="s">
        <v>7465</v>
      </c>
      <c r="C4904" s="25">
        <v>539516</v>
      </c>
      <c r="D4904" s="25" t="s">
        <v>7466</v>
      </c>
      <c r="E4904" s="25" t="s">
        <v>7404</v>
      </c>
    </row>
    <row r="4905" spans="2:5" x14ac:dyDescent="0.2">
      <c r="B4905" s="25" t="s">
        <v>7467</v>
      </c>
      <c r="C4905" s="25">
        <v>539517</v>
      </c>
      <c r="D4905" s="25" t="s">
        <v>7468</v>
      </c>
      <c r="E4905" s="25" t="s">
        <v>7404</v>
      </c>
    </row>
    <row r="4906" spans="2:5" x14ac:dyDescent="0.2">
      <c r="B4906" s="25" t="s">
        <v>7469</v>
      </c>
      <c r="C4906" s="25">
        <v>539561</v>
      </c>
      <c r="D4906" s="25" t="s">
        <v>7470</v>
      </c>
      <c r="E4906" s="25" t="s">
        <v>405</v>
      </c>
    </row>
    <row r="4907" spans="2:5" x14ac:dyDescent="0.2">
      <c r="B4907" s="25" t="s">
        <v>7471</v>
      </c>
      <c r="C4907" s="25">
        <v>539784</v>
      </c>
      <c r="D4907" s="25" t="s">
        <v>7472</v>
      </c>
      <c r="E4907" s="25" t="s">
        <v>7404</v>
      </c>
    </row>
    <row r="4908" spans="2:5" x14ac:dyDescent="0.2">
      <c r="B4908" s="25" t="s">
        <v>7473</v>
      </c>
      <c r="C4908" s="25">
        <v>539945</v>
      </c>
      <c r="D4908" s="25" t="s">
        <v>7474</v>
      </c>
      <c r="E4908" s="25" t="s">
        <v>7404</v>
      </c>
    </row>
    <row r="4909" spans="2:5" x14ac:dyDescent="0.2">
      <c r="B4909" s="25" t="s">
        <v>7475</v>
      </c>
      <c r="C4909" s="25">
        <v>539980</v>
      </c>
      <c r="D4909" s="25" t="s">
        <v>7476</v>
      </c>
      <c r="E4909" s="25" t="s">
        <v>7404</v>
      </c>
    </row>
    <row r="4910" spans="2:5" x14ac:dyDescent="0.2">
      <c r="B4910" s="25" t="s">
        <v>7477</v>
      </c>
      <c r="C4910" s="25">
        <v>540008</v>
      </c>
      <c r="D4910" s="25" t="s">
        <v>7478</v>
      </c>
      <c r="E4910" s="25" t="s">
        <v>7404</v>
      </c>
    </row>
    <row r="4911" spans="2:5" x14ac:dyDescent="0.2">
      <c r="B4911" s="25" t="s">
        <v>7479</v>
      </c>
      <c r="C4911" s="25">
        <v>540154</v>
      </c>
      <c r="D4911" s="25" t="s">
        <v>7480</v>
      </c>
      <c r="E4911" s="25" t="s">
        <v>7404</v>
      </c>
    </row>
    <row r="4912" spans="2:5" x14ac:dyDescent="0.2">
      <c r="B4912" s="25" t="s">
        <v>7481</v>
      </c>
      <c r="C4912" s="25">
        <v>540333</v>
      </c>
      <c r="D4912" s="25" t="s">
        <v>7482</v>
      </c>
      <c r="E4912" s="25" t="s">
        <v>7404</v>
      </c>
    </row>
    <row r="4913" spans="2:5" x14ac:dyDescent="0.2">
      <c r="B4913" s="25" t="s">
        <v>7483</v>
      </c>
      <c r="C4913" s="25">
        <v>540334</v>
      </c>
      <c r="D4913" s="25" t="s">
        <v>7484</v>
      </c>
      <c r="E4913" s="25" t="s">
        <v>7404</v>
      </c>
    </row>
    <row r="4914" spans="2:5" x14ac:dyDescent="0.2">
      <c r="B4914" s="25" t="s">
        <v>7485</v>
      </c>
      <c r="C4914" s="25">
        <v>540335</v>
      </c>
      <c r="D4914" s="25" t="s">
        <v>7486</v>
      </c>
      <c r="E4914" s="25" t="s">
        <v>7404</v>
      </c>
    </row>
    <row r="4915" spans="2:5" x14ac:dyDescent="0.2">
      <c r="B4915" s="25" t="s">
        <v>7487</v>
      </c>
      <c r="C4915" s="25">
        <v>540336</v>
      </c>
      <c r="D4915" s="25" t="s">
        <v>7488</v>
      </c>
      <c r="E4915" s="25" t="s">
        <v>7404</v>
      </c>
    </row>
    <row r="4916" spans="2:5" x14ac:dyDescent="0.2">
      <c r="B4916" s="25" t="s">
        <v>7489</v>
      </c>
      <c r="C4916" s="25">
        <v>540469</v>
      </c>
      <c r="D4916" s="25" t="s">
        <v>7490</v>
      </c>
      <c r="E4916" s="25" t="s">
        <v>7404</v>
      </c>
    </row>
    <row r="4917" spans="2:5" x14ac:dyDescent="0.2">
      <c r="B4917" s="25" t="s">
        <v>7491</v>
      </c>
      <c r="C4917" s="25">
        <v>540470</v>
      </c>
      <c r="D4917" s="25" t="s">
        <v>7492</v>
      </c>
      <c r="E4917" s="25" t="s">
        <v>7404</v>
      </c>
    </row>
    <row r="4918" spans="2:5" x14ac:dyDescent="0.2">
      <c r="B4918" s="25" t="s">
        <v>7493</v>
      </c>
      <c r="C4918" s="25">
        <v>540538</v>
      </c>
      <c r="D4918" s="25" t="s">
        <v>7494</v>
      </c>
      <c r="E4918" s="25" t="s">
        <v>7404</v>
      </c>
    </row>
    <row r="4919" spans="2:5" x14ac:dyDescent="0.2">
      <c r="B4919" s="25" t="s">
        <v>7495</v>
      </c>
      <c r="C4919" s="25">
        <v>540539</v>
      </c>
      <c r="D4919" s="25" t="s">
        <v>7496</v>
      </c>
      <c r="E4919" s="25" t="s">
        <v>7404</v>
      </c>
    </row>
    <row r="4920" spans="2:5" x14ac:dyDescent="0.2">
      <c r="B4920" s="25" t="s">
        <v>7497</v>
      </c>
      <c r="C4920" s="25">
        <v>540551</v>
      </c>
      <c r="D4920" s="25" t="s">
        <v>7498</v>
      </c>
      <c r="E4920" s="25" t="s">
        <v>7404</v>
      </c>
    </row>
    <row r="4921" spans="2:5" x14ac:dyDescent="0.2">
      <c r="B4921" s="25" t="s">
        <v>7499</v>
      </c>
      <c r="C4921" s="25">
        <v>540552</v>
      </c>
      <c r="D4921" s="25" t="s">
        <v>7500</v>
      </c>
      <c r="E4921" s="25" t="s">
        <v>7404</v>
      </c>
    </row>
    <row r="4922" spans="2:5" x14ac:dyDescent="0.2">
      <c r="B4922" s="25" t="s">
        <v>7501</v>
      </c>
      <c r="C4922" s="25">
        <v>540586</v>
      </c>
      <c r="D4922" s="25" t="s">
        <v>7502</v>
      </c>
      <c r="E4922" s="25" t="s">
        <v>7404</v>
      </c>
    </row>
    <row r="4923" spans="2:5" x14ac:dyDescent="0.2">
      <c r="B4923" s="25" t="s">
        <v>7503</v>
      </c>
      <c r="C4923" s="25">
        <v>540587</v>
      </c>
      <c r="D4923" s="25" t="s">
        <v>7504</v>
      </c>
      <c r="E4923" s="25" t="s">
        <v>7404</v>
      </c>
    </row>
    <row r="4924" spans="2:5" x14ac:dyDescent="0.2">
      <c r="B4924" s="25" t="s">
        <v>7505</v>
      </c>
      <c r="C4924" s="25">
        <v>540588</v>
      </c>
      <c r="D4924" s="25" t="s">
        <v>7506</v>
      </c>
      <c r="E4924" s="25" t="s">
        <v>7404</v>
      </c>
    </row>
    <row r="4925" spans="2:5" x14ac:dyDescent="0.2">
      <c r="B4925" s="25" t="s">
        <v>7507</v>
      </c>
      <c r="C4925" s="25">
        <v>540589</v>
      </c>
      <c r="D4925" s="25" t="s">
        <v>7508</v>
      </c>
      <c r="E4925" s="25" t="s">
        <v>7404</v>
      </c>
    </row>
    <row r="4926" spans="2:5" x14ac:dyDescent="0.2">
      <c r="B4926" s="25" t="s">
        <v>7509</v>
      </c>
      <c r="C4926" s="25">
        <v>540591</v>
      </c>
      <c r="D4926" s="25" t="s">
        <v>7510</v>
      </c>
      <c r="E4926" s="25" t="s">
        <v>7404</v>
      </c>
    </row>
    <row r="4927" spans="2:5" x14ac:dyDescent="0.2">
      <c r="B4927" s="25" t="s">
        <v>7511</v>
      </c>
      <c r="C4927" s="25">
        <v>540592</v>
      </c>
      <c r="D4927" s="25" t="s">
        <v>7512</v>
      </c>
      <c r="E4927" s="25" t="s">
        <v>7404</v>
      </c>
    </row>
    <row r="4928" spans="2:5" x14ac:dyDescent="0.2">
      <c r="B4928" s="25" t="s">
        <v>7513</v>
      </c>
      <c r="C4928" s="25">
        <v>540593</v>
      </c>
      <c r="D4928" s="25" t="s">
        <v>7514</v>
      </c>
      <c r="E4928" s="25" t="s">
        <v>7404</v>
      </c>
    </row>
    <row r="4929" spans="2:5" x14ac:dyDescent="0.2">
      <c r="B4929" s="25" t="s">
        <v>7515</v>
      </c>
      <c r="C4929" s="25">
        <v>540594</v>
      </c>
      <c r="D4929" s="25" t="s">
        <v>7516</v>
      </c>
      <c r="E4929" s="25" t="s">
        <v>7404</v>
      </c>
    </row>
    <row r="4930" spans="2:5" x14ac:dyDescent="0.2">
      <c r="B4930" s="25" t="s">
        <v>7517</v>
      </c>
      <c r="C4930" s="25">
        <v>540612</v>
      </c>
      <c r="D4930" s="25" t="s">
        <v>7518</v>
      </c>
      <c r="E4930" s="25" t="s">
        <v>7404</v>
      </c>
    </row>
    <row r="4931" spans="2:5" x14ac:dyDescent="0.2">
      <c r="B4931" s="25" t="s">
        <v>7519</v>
      </c>
      <c r="C4931" s="25">
        <v>540617</v>
      </c>
      <c r="D4931" s="25" t="s">
        <v>7520</v>
      </c>
      <c r="E4931" s="25" t="s">
        <v>7404</v>
      </c>
    </row>
    <row r="4932" spans="2:5" x14ac:dyDescent="0.2">
      <c r="B4932" s="25" t="s">
        <v>7521</v>
      </c>
      <c r="C4932" s="25">
        <v>540618</v>
      </c>
      <c r="D4932" s="25" t="s">
        <v>7522</v>
      </c>
      <c r="E4932" s="25" t="s">
        <v>7404</v>
      </c>
    </row>
    <row r="4933" spans="2:5" x14ac:dyDescent="0.2">
      <c r="B4933" s="25" t="s">
        <v>7523</v>
      </c>
      <c r="C4933" s="25">
        <v>540619</v>
      </c>
      <c r="D4933" s="25" t="s">
        <v>7524</v>
      </c>
      <c r="E4933" s="25" t="s">
        <v>7404</v>
      </c>
    </row>
    <row r="4934" spans="2:5" x14ac:dyDescent="0.2">
      <c r="B4934" s="25" t="s">
        <v>7525</v>
      </c>
      <c r="C4934" s="25">
        <v>540620</v>
      </c>
      <c r="D4934" s="25" t="s">
        <v>7526</v>
      </c>
      <c r="E4934" s="25" t="s">
        <v>7404</v>
      </c>
    </row>
    <row r="4935" spans="2:5" x14ac:dyDescent="0.2">
      <c r="B4935" s="25" t="s">
        <v>7527</v>
      </c>
      <c r="C4935" s="25">
        <v>540626</v>
      </c>
      <c r="D4935" s="25" t="s">
        <v>7528</v>
      </c>
      <c r="E4935" s="25" t="s">
        <v>7404</v>
      </c>
    </row>
    <row r="4936" spans="2:5" x14ac:dyDescent="0.2">
      <c r="B4936" s="25" t="s">
        <v>7529</v>
      </c>
      <c r="C4936" s="25">
        <v>540627</v>
      </c>
      <c r="D4936" s="25" t="s">
        <v>7530</v>
      </c>
      <c r="E4936" s="25" t="s">
        <v>7404</v>
      </c>
    </row>
    <row r="4937" spans="2:5" x14ac:dyDescent="0.2">
      <c r="B4937" s="25" t="s">
        <v>7531</v>
      </c>
      <c r="C4937" s="25">
        <v>540629</v>
      </c>
      <c r="D4937" s="25" t="s">
        <v>7532</v>
      </c>
      <c r="E4937" s="25" t="s">
        <v>7404</v>
      </c>
    </row>
    <row r="4938" spans="2:5" x14ac:dyDescent="0.2">
      <c r="B4938" s="25" t="s">
        <v>7533</v>
      </c>
      <c r="C4938" s="25">
        <v>540631</v>
      </c>
      <c r="D4938" s="25" t="s">
        <v>7534</v>
      </c>
      <c r="E4938" s="25" t="s">
        <v>7404</v>
      </c>
    </row>
    <row r="4939" spans="2:5" x14ac:dyDescent="0.2">
      <c r="B4939" s="25" t="s">
        <v>7535</v>
      </c>
      <c r="C4939" s="25">
        <v>540634</v>
      </c>
      <c r="D4939" s="25" t="s">
        <v>7536</v>
      </c>
      <c r="E4939" s="25" t="s">
        <v>7404</v>
      </c>
    </row>
    <row r="4940" spans="2:5" x14ac:dyDescent="0.2">
      <c r="B4940" s="25" t="s">
        <v>7537</v>
      </c>
      <c r="C4940" s="25">
        <v>540635</v>
      </c>
      <c r="D4940" s="25" t="s">
        <v>7538</v>
      </c>
      <c r="E4940" s="25" t="s">
        <v>7404</v>
      </c>
    </row>
    <row r="4941" spans="2:5" x14ac:dyDescent="0.2">
      <c r="B4941" s="25" t="s">
        <v>7539</v>
      </c>
      <c r="C4941" s="25">
        <v>540636</v>
      </c>
      <c r="D4941" s="25" t="s">
        <v>7540</v>
      </c>
      <c r="E4941" s="25" t="s">
        <v>7404</v>
      </c>
    </row>
    <row r="4942" spans="2:5" x14ac:dyDescent="0.2">
      <c r="B4942" s="25" t="s">
        <v>7541</v>
      </c>
      <c r="C4942" s="25">
        <v>540637</v>
      </c>
      <c r="D4942" s="25" t="s">
        <v>7542</v>
      </c>
      <c r="E4942" s="25" t="s">
        <v>7404</v>
      </c>
    </row>
    <row r="4943" spans="2:5" x14ac:dyDescent="0.2">
      <c r="B4943" s="25" t="s">
        <v>7543</v>
      </c>
      <c r="C4943" s="25">
        <v>540669</v>
      </c>
      <c r="D4943" s="25" t="s">
        <v>7544</v>
      </c>
      <c r="E4943" s="25" t="s">
        <v>7404</v>
      </c>
    </row>
    <row r="4944" spans="2:5" x14ac:dyDescent="0.2">
      <c r="B4944" s="25" t="s">
        <v>7545</v>
      </c>
      <c r="C4944" s="25">
        <v>540671</v>
      </c>
      <c r="D4944" s="25" t="s">
        <v>7546</v>
      </c>
      <c r="E4944" s="25" t="s">
        <v>7404</v>
      </c>
    </row>
    <row r="4945" spans="2:5" x14ac:dyDescent="0.2">
      <c r="B4945" s="25" t="s">
        <v>7547</v>
      </c>
      <c r="C4945" s="25">
        <v>540672</v>
      </c>
      <c r="D4945" s="25" t="s">
        <v>7548</v>
      </c>
      <c r="E4945" s="25" t="s">
        <v>7404</v>
      </c>
    </row>
    <row r="4946" spans="2:5" x14ac:dyDescent="0.2">
      <c r="B4946" s="25" t="s">
        <v>7549</v>
      </c>
      <c r="C4946" s="25">
        <v>540682</v>
      </c>
      <c r="D4946" s="25" t="s">
        <v>7550</v>
      </c>
      <c r="E4946" s="25" t="s">
        <v>7404</v>
      </c>
    </row>
    <row r="4947" spans="2:5" x14ac:dyDescent="0.2">
      <c r="B4947" s="25" t="s">
        <v>7551</v>
      </c>
      <c r="C4947" s="25">
        <v>540683</v>
      </c>
      <c r="D4947" s="25" t="s">
        <v>7552</v>
      </c>
      <c r="E4947" s="25" t="s">
        <v>7404</v>
      </c>
    </row>
    <row r="4948" spans="2:5" x14ac:dyDescent="0.2">
      <c r="B4948" s="25" t="s">
        <v>7553</v>
      </c>
      <c r="C4948" s="25">
        <v>540684</v>
      </c>
      <c r="D4948" s="25" t="s">
        <v>7554</v>
      </c>
      <c r="E4948" s="25" t="s">
        <v>7404</v>
      </c>
    </row>
    <row r="4949" spans="2:5" x14ac:dyDescent="0.2">
      <c r="B4949" s="25" t="s">
        <v>7555</v>
      </c>
      <c r="C4949" s="25">
        <v>540685</v>
      </c>
      <c r="D4949" s="25" t="s">
        <v>7556</v>
      </c>
      <c r="E4949" s="25" t="s">
        <v>7404</v>
      </c>
    </row>
    <row r="4950" spans="2:5" x14ac:dyDescent="0.2">
      <c r="B4950" s="25" t="s">
        <v>7557</v>
      </c>
      <c r="C4950" s="25">
        <v>540711</v>
      </c>
      <c r="D4950" s="25" t="s">
        <v>7558</v>
      </c>
      <c r="E4950" s="25" t="s">
        <v>7404</v>
      </c>
    </row>
    <row r="4951" spans="2:5" x14ac:dyDescent="0.2">
      <c r="B4951" s="25" t="s">
        <v>7559</v>
      </c>
      <c r="C4951" s="25">
        <v>540712</v>
      </c>
      <c r="D4951" s="25" t="s">
        <v>7560</v>
      </c>
      <c r="E4951" s="25" t="s">
        <v>7404</v>
      </c>
    </row>
    <row r="4952" spans="2:5" x14ac:dyDescent="0.2">
      <c r="B4952" s="25" t="s">
        <v>7561</v>
      </c>
      <c r="C4952" s="25">
        <v>540713</v>
      </c>
      <c r="D4952" s="25" t="s">
        <v>7562</v>
      </c>
      <c r="E4952" s="25" t="s">
        <v>7404</v>
      </c>
    </row>
    <row r="4953" spans="2:5" x14ac:dyDescent="0.2">
      <c r="B4953" s="25" t="s">
        <v>7563</v>
      </c>
      <c r="C4953" s="25">
        <v>540714</v>
      </c>
      <c r="D4953" s="25" t="s">
        <v>7564</v>
      </c>
      <c r="E4953" s="25" t="s">
        <v>7404</v>
      </c>
    </row>
    <row r="4954" spans="2:5" x14ac:dyDescent="0.2">
      <c r="B4954" s="25" t="s">
        <v>7565</v>
      </c>
      <c r="C4954" s="25">
        <v>540739</v>
      </c>
      <c r="D4954" s="25" t="s">
        <v>7566</v>
      </c>
      <c r="E4954" s="25" t="s">
        <v>7404</v>
      </c>
    </row>
    <row r="4955" spans="2:5" x14ac:dyDescent="0.2">
      <c r="B4955" s="25" t="s">
        <v>7567</v>
      </c>
      <c r="C4955" s="25">
        <v>540740</v>
      </c>
      <c r="D4955" s="25" t="s">
        <v>7568</v>
      </c>
      <c r="E4955" s="25" t="s">
        <v>7404</v>
      </c>
    </row>
    <row r="4956" spans="2:5" x14ac:dyDescent="0.2">
      <c r="B4956" s="25" t="s">
        <v>7569</v>
      </c>
      <c r="C4956" s="25">
        <v>540741</v>
      </c>
      <c r="D4956" s="25" t="s">
        <v>7570</v>
      </c>
      <c r="E4956" s="25" t="s">
        <v>7404</v>
      </c>
    </row>
    <row r="4957" spans="2:5" x14ac:dyDescent="0.2">
      <c r="B4957" s="25" t="s">
        <v>7571</v>
      </c>
      <c r="C4957" s="25">
        <v>540742</v>
      </c>
      <c r="D4957" s="25" t="s">
        <v>7572</v>
      </c>
      <c r="E4957" s="25" t="s">
        <v>7404</v>
      </c>
    </row>
    <row r="4958" spans="2:5" x14ac:dyDescent="0.2">
      <c r="B4958" s="25" t="s">
        <v>7573</v>
      </c>
      <c r="C4958" s="25">
        <v>540763</v>
      </c>
      <c r="D4958" s="25" t="s">
        <v>7574</v>
      </c>
      <c r="E4958" s="25" t="s">
        <v>7404</v>
      </c>
    </row>
    <row r="4959" spans="2:5" x14ac:dyDescent="0.2">
      <c r="B4959" s="25" t="s">
        <v>7575</v>
      </c>
      <c r="C4959" s="25">
        <v>540764</v>
      </c>
      <c r="D4959" s="25" t="s">
        <v>7576</v>
      </c>
      <c r="E4959" s="25" t="s">
        <v>7404</v>
      </c>
    </row>
    <row r="4960" spans="2:5" x14ac:dyDescent="0.2">
      <c r="B4960" s="25" t="s">
        <v>7577</v>
      </c>
      <c r="C4960" s="25">
        <v>540765</v>
      </c>
      <c r="D4960" s="25" t="s">
        <v>7578</v>
      </c>
      <c r="E4960" s="25" t="s">
        <v>7404</v>
      </c>
    </row>
    <row r="4961" spans="2:5" x14ac:dyDescent="0.2">
      <c r="B4961" s="25" t="s">
        <v>7579</v>
      </c>
      <c r="C4961" s="25">
        <v>540766</v>
      </c>
      <c r="D4961" s="25" t="s">
        <v>7580</v>
      </c>
      <c r="E4961" s="25" t="s">
        <v>7404</v>
      </c>
    </row>
    <row r="4962" spans="2:5" x14ac:dyDescent="0.2">
      <c r="B4962" s="25" t="s">
        <v>7581</v>
      </c>
      <c r="C4962" s="25">
        <v>540778</v>
      </c>
      <c r="D4962" s="25" t="s">
        <v>7582</v>
      </c>
      <c r="E4962" s="25" t="s">
        <v>7404</v>
      </c>
    </row>
    <row r="4963" spans="2:5" x14ac:dyDescent="0.2">
      <c r="B4963" s="25" t="s">
        <v>7583</v>
      </c>
      <c r="C4963" s="25">
        <v>540779</v>
      </c>
      <c r="D4963" s="25" t="s">
        <v>7584</v>
      </c>
      <c r="E4963" s="25" t="s">
        <v>7404</v>
      </c>
    </row>
    <row r="4964" spans="2:5" x14ac:dyDescent="0.2">
      <c r="B4964" s="25" t="s">
        <v>7585</v>
      </c>
      <c r="C4964" s="25">
        <v>540780</v>
      </c>
      <c r="D4964" s="25" t="s">
        <v>7586</v>
      </c>
      <c r="E4964" s="25" t="s">
        <v>7404</v>
      </c>
    </row>
    <row r="4965" spans="2:5" x14ac:dyDescent="0.2">
      <c r="B4965" s="25" t="s">
        <v>7587</v>
      </c>
      <c r="C4965" s="25">
        <v>540781</v>
      </c>
      <c r="D4965" s="25" t="s">
        <v>7588</v>
      </c>
      <c r="E4965" s="25" t="s">
        <v>7404</v>
      </c>
    </row>
    <row r="4966" spans="2:5" x14ac:dyDescent="0.2">
      <c r="B4966" s="25" t="s">
        <v>7589</v>
      </c>
      <c r="C4966" s="25">
        <v>540787</v>
      </c>
      <c r="D4966" s="25" t="s">
        <v>7590</v>
      </c>
      <c r="E4966" s="25" t="s">
        <v>7404</v>
      </c>
    </row>
    <row r="4967" spans="2:5" x14ac:dyDescent="0.2">
      <c r="B4967" s="25" t="s">
        <v>7591</v>
      </c>
      <c r="C4967" s="25">
        <v>540791</v>
      </c>
      <c r="D4967" s="25" t="s">
        <v>7592</v>
      </c>
      <c r="E4967" s="25" t="s">
        <v>7404</v>
      </c>
    </row>
    <row r="4968" spans="2:5" x14ac:dyDescent="0.2">
      <c r="B4968" s="25" t="s">
        <v>7593</v>
      </c>
      <c r="C4968" s="25">
        <v>540792</v>
      </c>
      <c r="D4968" s="25" t="s">
        <v>7594</v>
      </c>
      <c r="E4968" s="25" t="s">
        <v>7404</v>
      </c>
    </row>
    <row r="4969" spans="2:5" x14ac:dyDescent="0.2">
      <c r="B4969" s="25" t="s">
        <v>7595</v>
      </c>
      <c r="C4969" s="25">
        <v>540793</v>
      </c>
      <c r="D4969" s="25" t="s">
        <v>7596</v>
      </c>
      <c r="E4969" s="25" t="s">
        <v>7404</v>
      </c>
    </row>
    <row r="4970" spans="2:5" x14ac:dyDescent="0.2">
      <c r="B4970" s="25" t="s">
        <v>7597</v>
      </c>
      <c r="C4970" s="25">
        <v>540794</v>
      </c>
      <c r="D4970" s="25" t="s">
        <v>7598</v>
      </c>
      <c r="E4970" s="25" t="s">
        <v>7404</v>
      </c>
    </row>
    <row r="4971" spans="2:5" x14ac:dyDescent="0.2">
      <c r="B4971" s="25" t="s">
        <v>7599</v>
      </c>
      <c r="C4971" s="25">
        <v>540799</v>
      </c>
      <c r="D4971" s="25" t="s">
        <v>7600</v>
      </c>
      <c r="E4971" s="25" t="s">
        <v>7404</v>
      </c>
    </row>
    <row r="4972" spans="2:5" x14ac:dyDescent="0.2">
      <c r="B4972" s="25" t="s">
        <v>7601</v>
      </c>
      <c r="C4972" s="25">
        <v>540800</v>
      </c>
      <c r="D4972" s="25" t="s">
        <v>7602</v>
      </c>
      <c r="E4972" s="25" t="s">
        <v>7404</v>
      </c>
    </row>
    <row r="4973" spans="2:5" x14ac:dyDescent="0.2">
      <c r="B4973" s="25" t="s">
        <v>7603</v>
      </c>
      <c r="C4973" s="25">
        <v>540801</v>
      </c>
      <c r="D4973" s="25" t="s">
        <v>7604</v>
      </c>
      <c r="E4973" s="25" t="s">
        <v>7404</v>
      </c>
    </row>
    <row r="4974" spans="2:5" x14ac:dyDescent="0.2">
      <c r="B4974" s="25" t="s">
        <v>7605</v>
      </c>
      <c r="C4974" s="25">
        <v>540802</v>
      </c>
      <c r="D4974" s="25" t="s">
        <v>7606</v>
      </c>
      <c r="E4974" s="25" t="s">
        <v>7404</v>
      </c>
    </row>
    <row r="4975" spans="2:5" x14ac:dyDescent="0.2">
      <c r="B4975" s="25" t="s">
        <v>7607</v>
      </c>
      <c r="C4975" s="25">
        <v>540825</v>
      </c>
      <c r="D4975" s="25" t="s">
        <v>7608</v>
      </c>
      <c r="E4975" s="25" t="s">
        <v>7404</v>
      </c>
    </row>
    <row r="4976" spans="2:5" x14ac:dyDescent="0.2">
      <c r="B4976" s="25" t="s">
        <v>7609</v>
      </c>
      <c r="C4976" s="25">
        <v>540826</v>
      </c>
      <c r="D4976" s="25" t="s">
        <v>7610</v>
      </c>
      <c r="E4976" s="25" t="s">
        <v>7404</v>
      </c>
    </row>
    <row r="4977" spans="2:5" x14ac:dyDescent="0.2">
      <c r="B4977" s="25" t="s">
        <v>7611</v>
      </c>
      <c r="C4977" s="25">
        <v>540827</v>
      </c>
      <c r="D4977" s="25" t="s">
        <v>7612</v>
      </c>
      <c r="E4977" s="25" t="s">
        <v>7404</v>
      </c>
    </row>
    <row r="4978" spans="2:5" x14ac:dyDescent="0.2">
      <c r="B4978" s="25" t="s">
        <v>7613</v>
      </c>
      <c r="C4978" s="25">
        <v>540828</v>
      </c>
      <c r="D4978" s="25" t="s">
        <v>7614</v>
      </c>
      <c r="E4978" s="25" t="s">
        <v>7404</v>
      </c>
    </row>
    <row r="4979" spans="2:5" x14ac:dyDescent="0.2">
      <c r="B4979" s="25" t="s">
        <v>7615</v>
      </c>
      <c r="C4979" s="25">
        <v>540861</v>
      </c>
      <c r="D4979" s="25" t="s">
        <v>7616</v>
      </c>
      <c r="E4979" s="25" t="s">
        <v>7404</v>
      </c>
    </row>
    <row r="4980" spans="2:5" x14ac:dyDescent="0.2">
      <c r="B4980" s="25" t="s">
        <v>7617</v>
      </c>
      <c r="C4980" s="25">
        <v>540862</v>
      </c>
      <c r="D4980" s="25" t="s">
        <v>7618</v>
      </c>
      <c r="E4980" s="25" t="s">
        <v>7404</v>
      </c>
    </row>
    <row r="4981" spans="2:5" x14ac:dyDescent="0.2">
      <c r="B4981" s="25" t="s">
        <v>7619</v>
      </c>
      <c r="C4981" s="25">
        <v>540863</v>
      </c>
      <c r="D4981" s="25" t="s">
        <v>7620</v>
      </c>
      <c r="E4981" s="25" t="s">
        <v>7404</v>
      </c>
    </row>
    <row r="4982" spans="2:5" x14ac:dyDescent="0.2">
      <c r="B4982" s="25" t="s">
        <v>7621</v>
      </c>
      <c r="C4982" s="25">
        <v>540864</v>
      </c>
      <c r="D4982" s="25" t="s">
        <v>7622</v>
      </c>
      <c r="E4982" s="25" t="s">
        <v>7404</v>
      </c>
    </row>
    <row r="4983" spans="2:5" x14ac:dyDescent="0.2">
      <c r="B4983" s="25" t="s">
        <v>7623</v>
      </c>
      <c r="C4983" s="25">
        <v>540896</v>
      </c>
      <c r="D4983" s="25" t="s">
        <v>7624</v>
      </c>
      <c r="E4983" s="25" t="s">
        <v>7404</v>
      </c>
    </row>
    <row r="4984" spans="2:5" x14ac:dyDescent="0.2">
      <c r="B4984" s="25" t="s">
        <v>7625</v>
      </c>
      <c r="C4984" s="25">
        <v>540897</v>
      </c>
      <c r="D4984" s="25" t="s">
        <v>7626</v>
      </c>
      <c r="E4984" s="25" t="s">
        <v>7404</v>
      </c>
    </row>
    <row r="4985" spans="2:5" x14ac:dyDescent="0.2">
      <c r="B4985" s="25" t="s">
        <v>7627</v>
      </c>
      <c r="C4985" s="25">
        <v>540898</v>
      </c>
      <c r="D4985" s="25" t="s">
        <v>7628</v>
      </c>
      <c r="E4985" s="25" t="s">
        <v>7404</v>
      </c>
    </row>
    <row r="4986" spans="2:5" x14ac:dyDescent="0.2">
      <c r="B4986" s="25" t="s">
        <v>7629</v>
      </c>
      <c r="C4986" s="25">
        <v>540899</v>
      </c>
      <c r="D4986" s="25" t="s">
        <v>7630</v>
      </c>
      <c r="E4986" s="25" t="s">
        <v>7404</v>
      </c>
    </row>
    <row r="4987" spans="2:5" x14ac:dyDescent="0.2">
      <c r="B4987" s="25" t="s">
        <v>7631</v>
      </c>
      <c r="C4987" s="25">
        <v>540947</v>
      </c>
      <c r="D4987" s="25" t="s">
        <v>7632</v>
      </c>
      <c r="E4987" s="25" t="s">
        <v>7404</v>
      </c>
    </row>
    <row r="4988" spans="2:5" x14ac:dyDescent="0.2">
      <c r="B4988" s="25" t="s">
        <v>7633</v>
      </c>
      <c r="C4988" s="25">
        <v>540949</v>
      </c>
      <c r="D4988" s="25" t="s">
        <v>7634</v>
      </c>
      <c r="E4988" s="25" t="s">
        <v>7404</v>
      </c>
    </row>
    <row r="4989" spans="2:5" x14ac:dyDescent="0.2">
      <c r="B4989" s="25" t="s">
        <v>7635</v>
      </c>
      <c r="C4989" s="25">
        <v>540950</v>
      </c>
      <c r="D4989" s="25" t="s">
        <v>7636</v>
      </c>
      <c r="E4989" s="25" t="s">
        <v>7404</v>
      </c>
    </row>
    <row r="4990" spans="2:5" x14ac:dyDescent="0.2">
      <c r="B4990" s="25" t="s">
        <v>7637</v>
      </c>
      <c r="C4990" s="25">
        <v>540951</v>
      </c>
      <c r="D4990" s="25" t="s">
        <v>7638</v>
      </c>
      <c r="E4990" s="25" t="s">
        <v>7404</v>
      </c>
    </row>
    <row r="4991" spans="2:5" x14ac:dyDescent="0.2">
      <c r="B4991" s="25" t="s">
        <v>7639</v>
      </c>
      <c r="C4991" s="25">
        <v>540981</v>
      </c>
      <c r="D4991" s="25" t="s">
        <v>7640</v>
      </c>
      <c r="E4991" s="25" t="s">
        <v>7404</v>
      </c>
    </row>
    <row r="4992" spans="2:5" x14ac:dyDescent="0.2">
      <c r="B4992" s="25" t="s">
        <v>7641</v>
      </c>
      <c r="C4992" s="25">
        <v>540982</v>
      </c>
      <c r="D4992" s="25" t="s">
        <v>7642</v>
      </c>
      <c r="E4992" s="25" t="s">
        <v>7404</v>
      </c>
    </row>
    <row r="4993" spans="2:5" x14ac:dyDescent="0.2">
      <c r="B4993" s="25" t="s">
        <v>7643</v>
      </c>
      <c r="C4993" s="25">
        <v>540983</v>
      </c>
      <c r="D4993" s="25" t="s">
        <v>7644</v>
      </c>
      <c r="E4993" s="25" t="s">
        <v>7404</v>
      </c>
    </row>
    <row r="4994" spans="2:5" x14ac:dyDescent="0.2">
      <c r="B4994" s="25" t="s">
        <v>7645</v>
      </c>
      <c r="C4994" s="25">
        <v>540984</v>
      </c>
      <c r="D4994" s="25" t="s">
        <v>7646</v>
      </c>
      <c r="E4994" s="25" t="s">
        <v>7404</v>
      </c>
    </row>
    <row r="4995" spans="2:5" x14ac:dyDescent="0.2">
      <c r="B4995" s="25" t="s">
        <v>7647</v>
      </c>
      <c r="C4995" s="25">
        <v>541068</v>
      </c>
      <c r="D4995" s="25" t="s">
        <v>7648</v>
      </c>
      <c r="E4995" s="25" t="s">
        <v>7404</v>
      </c>
    </row>
    <row r="4996" spans="2:5" x14ac:dyDescent="0.2">
      <c r="B4996" s="25" t="s">
        <v>7649</v>
      </c>
      <c r="C4996" s="25">
        <v>541069</v>
      </c>
      <c r="D4996" s="25" t="s">
        <v>7650</v>
      </c>
      <c r="E4996" s="25" t="s">
        <v>7404</v>
      </c>
    </row>
    <row r="4997" spans="2:5" x14ac:dyDescent="0.2">
      <c r="B4997" s="25" t="s">
        <v>7651</v>
      </c>
      <c r="C4997" s="25">
        <v>541070</v>
      </c>
      <c r="D4997" s="25" t="s">
        <v>7652</v>
      </c>
      <c r="E4997" s="25" t="s">
        <v>7404</v>
      </c>
    </row>
    <row r="4998" spans="2:5" x14ac:dyDescent="0.2">
      <c r="B4998" s="25" t="s">
        <v>7653</v>
      </c>
      <c r="C4998" s="25">
        <v>541071</v>
      </c>
      <c r="D4998" s="25" t="s">
        <v>7654</v>
      </c>
      <c r="E4998" s="25" t="s">
        <v>7404</v>
      </c>
    </row>
    <row r="4999" spans="2:5" x14ac:dyDescent="0.2">
      <c r="B4999" s="25" t="s">
        <v>7655</v>
      </c>
      <c r="C4999" s="25">
        <v>541084</v>
      </c>
      <c r="D4999" s="25" t="s">
        <v>7656</v>
      </c>
      <c r="E4999" s="25" t="s">
        <v>7404</v>
      </c>
    </row>
    <row r="5000" spans="2:5" x14ac:dyDescent="0.2">
      <c r="B5000" s="25" t="s">
        <v>7657</v>
      </c>
      <c r="C5000" s="25">
        <v>541085</v>
      </c>
      <c r="D5000" s="25" t="s">
        <v>7658</v>
      </c>
      <c r="E5000" s="25" t="s">
        <v>7404</v>
      </c>
    </row>
    <row r="5001" spans="2:5" x14ac:dyDescent="0.2">
      <c r="B5001" s="25" t="s">
        <v>7659</v>
      </c>
      <c r="C5001" s="25">
        <v>541086</v>
      </c>
      <c r="D5001" s="25" t="s">
        <v>7660</v>
      </c>
      <c r="E5001" s="25" t="s">
        <v>7404</v>
      </c>
    </row>
    <row r="5002" spans="2:5" x14ac:dyDescent="0.2">
      <c r="B5002" s="25" t="s">
        <v>7661</v>
      </c>
      <c r="C5002" s="25">
        <v>541087</v>
      </c>
      <c r="D5002" s="25" t="s">
        <v>7662</v>
      </c>
      <c r="E5002" s="25" t="s">
        <v>7404</v>
      </c>
    </row>
    <row r="5003" spans="2:5" x14ac:dyDescent="0.2">
      <c r="B5003" s="25" t="s">
        <v>7663</v>
      </c>
      <c r="C5003" s="25">
        <v>541092</v>
      </c>
      <c r="D5003" s="25" t="s">
        <v>7664</v>
      </c>
      <c r="E5003" s="25" t="s">
        <v>7404</v>
      </c>
    </row>
    <row r="5004" spans="2:5" x14ac:dyDescent="0.2">
      <c r="B5004" s="25" t="s">
        <v>7665</v>
      </c>
      <c r="C5004" s="25">
        <v>541093</v>
      </c>
      <c r="D5004" s="25" t="s">
        <v>7666</v>
      </c>
      <c r="E5004" s="25" t="s">
        <v>7404</v>
      </c>
    </row>
    <row r="5005" spans="2:5" x14ac:dyDescent="0.2">
      <c r="B5005" s="25" t="s">
        <v>7667</v>
      </c>
      <c r="C5005" s="25">
        <v>541094</v>
      </c>
      <c r="D5005" s="25" t="s">
        <v>7668</v>
      </c>
      <c r="E5005" s="25" t="s">
        <v>7404</v>
      </c>
    </row>
    <row r="5006" spans="2:5" x14ac:dyDescent="0.2">
      <c r="B5006" s="25" t="s">
        <v>7669</v>
      </c>
      <c r="C5006" s="25">
        <v>541095</v>
      </c>
      <c r="D5006" s="25" t="s">
        <v>7670</v>
      </c>
      <c r="E5006" s="25" t="s">
        <v>7404</v>
      </c>
    </row>
    <row r="5007" spans="2:5" x14ac:dyDescent="0.2">
      <c r="B5007" s="25" t="s">
        <v>7671</v>
      </c>
      <c r="C5007" s="25">
        <v>541252</v>
      </c>
      <c r="D5007" s="25" t="s">
        <v>7672</v>
      </c>
      <c r="E5007" s="25" t="s">
        <v>7404</v>
      </c>
    </row>
    <row r="5008" spans="2:5" x14ac:dyDescent="0.2">
      <c r="B5008" s="25" t="s">
        <v>7673</v>
      </c>
      <c r="C5008" s="25">
        <v>541253</v>
      </c>
      <c r="D5008" s="25" t="s">
        <v>7674</v>
      </c>
      <c r="E5008" s="25" t="s">
        <v>7404</v>
      </c>
    </row>
    <row r="5009" spans="2:5" x14ac:dyDescent="0.2">
      <c r="B5009" s="25" t="s">
        <v>7675</v>
      </c>
      <c r="C5009" s="25">
        <v>541254</v>
      </c>
      <c r="D5009" s="25" t="s">
        <v>7676</v>
      </c>
      <c r="E5009" s="25" t="s">
        <v>7404</v>
      </c>
    </row>
    <row r="5010" spans="2:5" x14ac:dyDescent="0.2">
      <c r="B5010" s="25" t="s">
        <v>7677</v>
      </c>
      <c r="C5010" s="25">
        <v>541255</v>
      </c>
      <c r="D5010" s="25" t="s">
        <v>7678</v>
      </c>
      <c r="E5010" s="25" t="s">
        <v>7404</v>
      </c>
    </row>
    <row r="5011" spans="2:5" x14ac:dyDescent="0.2">
      <c r="B5011" s="25" t="s">
        <v>7679</v>
      </c>
      <c r="C5011" s="25">
        <v>541300</v>
      </c>
      <c r="D5011" s="25" t="s">
        <v>7680</v>
      </c>
      <c r="E5011" s="25" t="s">
        <v>7404</v>
      </c>
    </row>
    <row r="5012" spans="2:5" x14ac:dyDescent="0.2">
      <c r="B5012" s="25" t="s">
        <v>7681</v>
      </c>
      <c r="C5012" s="25">
        <v>541309</v>
      </c>
      <c r="D5012" s="25" t="s">
        <v>7682</v>
      </c>
      <c r="E5012" s="25" t="s">
        <v>7404</v>
      </c>
    </row>
    <row r="5013" spans="2:5" x14ac:dyDescent="0.2">
      <c r="B5013" s="25" t="s">
        <v>7683</v>
      </c>
      <c r="C5013" s="25">
        <v>541310</v>
      </c>
      <c r="D5013" s="25" t="s">
        <v>7684</v>
      </c>
      <c r="E5013" s="25" t="s">
        <v>7404</v>
      </c>
    </row>
    <row r="5014" spans="2:5" x14ac:dyDescent="0.2">
      <c r="B5014" s="25" t="s">
        <v>7685</v>
      </c>
      <c r="C5014" s="25">
        <v>541311</v>
      </c>
      <c r="D5014" s="25" t="s">
        <v>7686</v>
      </c>
      <c r="E5014" s="25" t="s">
        <v>7404</v>
      </c>
    </row>
    <row r="5015" spans="2:5" x14ac:dyDescent="0.2">
      <c r="B5015" s="25" t="s">
        <v>7687</v>
      </c>
      <c r="C5015" s="25">
        <v>541312</v>
      </c>
      <c r="D5015" s="25" t="s">
        <v>7688</v>
      </c>
      <c r="E5015" s="25" t="s">
        <v>7404</v>
      </c>
    </row>
    <row r="5016" spans="2:5" x14ac:dyDescent="0.2">
      <c r="B5016" s="25" t="s">
        <v>7689</v>
      </c>
      <c r="C5016" s="25">
        <v>541313</v>
      </c>
      <c r="D5016" s="25" t="s">
        <v>7690</v>
      </c>
      <c r="E5016" s="25" t="s">
        <v>7404</v>
      </c>
    </row>
    <row r="5017" spans="2:5" x14ac:dyDescent="0.2">
      <c r="B5017" s="25" t="s">
        <v>7691</v>
      </c>
      <c r="C5017" s="25">
        <v>541341</v>
      </c>
      <c r="D5017" s="25" t="s">
        <v>7692</v>
      </c>
      <c r="E5017" s="25" t="s">
        <v>7404</v>
      </c>
    </row>
    <row r="5018" spans="2:5" x14ac:dyDescent="0.2">
      <c r="B5018" s="25" t="s">
        <v>7693</v>
      </c>
      <c r="C5018" s="25">
        <v>541343</v>
      </c>
      <c r="D5018" s="25" t="s">
        <v>7694</v>
      </c>
      <c r="E5018" s="25" t="s">
        <v>7404</v>
      </c>
    </row>
    <row r="5019" spans="2:5" x14ac:dyDescent="0.2">
      <c r="B5019" s="25" t="s">
        <v>7695</v>
      </c>
      <c r="C5019" s="25">
        <v>541345</v>
      </c>
      <c r="D5019" s="25" t="s">
        <v>7696</v>
      </c>
      <c r="E5019" s="25" t="s">
        <v>7404</v>
      </c>
    </row>
    <row r="5020" spans="2:5" x14ac:dyDescent="0.2">
      <c r="B5020" s="25" t="s">
        <v>7697</v>
      </c>
      <c r="C5020" s="25">
        <v>541346</v>
      </c>
      <c r="D5020" s="25" t="s">
        <v>7698</v>
      </c>
      <c r="E5020" s="25" t="s">
        <v>7404</v>
      </c>
    </row>
    <row r="5021" spans="2:5" x14ac:dyDescent="0.2">
      <c r="B5021" s="25" t="s">
        <v>7699</v>
      </c>
      <c r="C5021" s="25">
        <v>541672</v>
      </c>
      <c r="D5021" s="25" t="s">
        <v>7700</v>
      </c>
      <c r="E5021" s="25" t="s">
        <v>7404</v>
      </c>
    </row>
    <row r="5022" spans="2:5" x14ac:dyDescent="0.2">
      <c r="B5022" s="25" t="s">
        <v>7701</v>
      </c>
      <c r="C5022" s="25">
        <v>541673</v>
      </c>
      <c r="D5022" s="25" t="s">
        <v>7702</v>
      </c>
      <c r="E5022" s="25" t="s">
        <v>7404</v>
      </c>
    </row>
    <row r="5023" spans="2:5" x14ac:dyDescent="0.2">
      <c r="B5023" s="25" t="s">
        <v>7703</v>
      </c>
      <c r="C5023" s="25">
        <v>541674</v>
      </c>
      <c r="D5023" s="25" t="s">
        <v>7704</v>
      </c>
      <c r="E5023" s="25" t="s">
        <v>7404</v>
      </c>
    </row>
    <row r="5024" spans="2:5" x14ac:dyDescent="0.2">
      <c r="B5024" s="25" t="s">
        <v>7705</v>
      </c>
      <c r="C5024" s="25">
        <v>541675</v>
      </c>
      <c r="D5024" s="25" t="s">
        <v>7706</v>
      </c>
      <c r="E5024" s="25" t="s">
        <v>7404</v>
      </c>
    </row>
    <row r="5025" spans="2:5" x14ac:dyDescent="0.2">
      <c r="B5025" s="25" t="s">
        <v>7707</v>
      </c>
      <c r="C5025" s="25">
        <v>541676</v>
      </c>
      <c r="D5025" s="25" t="s">
        <v>7708</v>
      </c>
      <c r="E5025" s="25" t="s">
        <v>7404</v>
      </c>
    </row>
    <row r="5026" spans="2:5" x14ac:dyDescent="0.2">
      <c r="B5026" s="25" t="s">
        <v>7709</v>
      </c>
      <c r="C5026" s="25">
        <v>541677</v>
      </c>
      <c r="D5026" s="25" t="s">
        <v>7710</v>
      </c>
      <c r="E5026" s="25" t="s">
        <v>7404</v>
      </c>
    </row>
    <row r="5027" spans="2:5" x14ac:dyDescent="0.2">
      <c r="B5027" s="25" t="s">
        <v>7711</v>
      </c>
      <c r="C5027" s="25">
        <v>541678</v>
      </c>
      <c r="D5027" s="25" t="s">
        <v>7712</v>
      </c>
      <c r="E5027" s="25" t="s">
        <v>7404</v>
      </c>
    </row>
    <row r="5028" spans="2:5" x14ac:dyDescent="0.2">
      <c r="B5028" s="25" t="s">
        <v>7713</v>
      </c>
      <c r="C5028" s="25">
        <v>541679</v>
      </c>
      <c r="D5028" s="25" t="s">
        <v>7714</v>
      </c>
      <c r="E5028" s="25" t="s">
        <v>7404</v>
      </c>
    </row>
    <row r="5029" spans="2:5" x14ac:dyDescent="0.2">
      <c r="B5029" s="25" t="s">
        <v>7715</v>
      </c>
      <c r="C5029" s="25">
        <v>541725</v>
      </c>
      <c r="D5029" s="25" t="s">
        <v>7716</v>
      </c>
      <c r="E5029" s="25" t="s">
        <v>7404</v>
      </c>
    </row>
    <row r="5030" spans="2:5" x14ac:dyDescent="0.2">
      <c r="B5030" s="25" t="s">
        <v>7717</v>
      </c>
      <c r="C5030" s="25">
        <v>541726</v>
      </c>
      <c r="D5030" s="25" t="s">
        <v>7718</v>
      </c>
      <c r="E5030" s="25" t="s">
        <v>7404</v>
      </c>
    </row>
    <row r="5031" spans="2:5" x14ac:dyDescent="0.2">
      <c r="B5031" s="25" t="s">
        <v>7719</v>
      </c>
      <c r="C5031" s="25">
        <v>541727</v>
      </c>
      <c r="D5031" s="25" t="s">
        <v>7720</v>
      </c>
      <c r="E5031" s="25" t="s">
        <v>7404</v>
      </c>
    </row>
    <row r="5032" spans="2:5" x14ac:dyDescent="0.2">
      <c r="B5032" s="25" t="s">
        <v>7721</v>
      </c>
      <c r="C5032" s="25">
        <v>541728</v>
      </c>
      <c r="D5032" s="25" t="s">
        <v>7722</v>
      </c>
      <c r="E5032" s="25" t="s">
        <v>7404</v>
      </c>
    </row>
    <row r="5033" spans="2:5" x14ac:dyDescent="0.2">
      <c r="B5033" s="25" t="s">
        <v>7723</v>
      </c>
      <c r="C5033" s="25">
        <v>541742</v>
      </c>
      <c r="D5033" s="25" t="s">
        <v>7724</v>
      </c>
      <c r="E5033" s="25" t="s">
        <v>7404</v>
      </c>
    </row>
    <row r="5034" spans="2:5" x14ac:dyDescent="0.2">
      <c r="B5034" s="25" t="s">
        <v>7725</v>
      </c>
      <c r="C5034" s="25">
        <v>541743</v>
      </c>
      <c r="D5034" s="25" t="s">
        <v>7726</v>
      </c>
      <c r="E5034" s="25" t="s">
        <v>7404</v>
      </c>
    </row>
    <row r="5035" spans="2:5" x14ac:dyDescent="0.2">
      <c r="B5035" s="25" t="s">
        <v>7727</v>
      </c>
      <c r="C5035" s="25">
        <v>541744</v>
      </c>
      <c r="D5035" s="25" t="s">
        <v>7728</v>
      </c>
      <c r="E5035" s="25" t="s">
        <v>7404</v>
      </c>
    </row>
    <row r="5036" spans="2:5" x14ac:dyDescent="0.2">
      <c r="B5036" s="25" t="s">
        <v>7729</v>
      </c>
      <c r="C5036" s="25">
        <v>541745</v>
      </c>
      <c r="D5036" s="25" t="s">
        <v>7730</v>
      </c>
      <c r="E5036" s="25" t="s">
        <v>7404</v>
      </c>
    </row>
    <row r="5037" spans="2:5" x14ac:dyDescent="0.2">
      <c r="B5037" s="25" t="s">
        <v>7731</v>
      </c>
      <c r="C5037" s="25">
        <v>541804</v>
      </c>
      <c r="D5037" s="25" t="s">
        <v>7732</v>
      </c>
      <c r="E5037" s="25" t="s">
        <v>7404</v>
      </c>
    </row>
    <row r="5038" spans="2:5" x14ac:dyDescent="0.2">
      <c r="B5038" s="25" t="s">
        <v>7733</v>
      </c>
      <c r="C5038" s="25">
        <v>541805</v>
      </c>
      <c r="D5038" s="25" t="s">
        <v>7734</v>
      </c>
      <c r="E5038" s="25" t="s">
        <v>7404</v>
      </c>
    </row>
    <row r="5039" spans="2:5" x14ac:dyDescent="0.2">
      <c r="B5039" s="25" t="s">
        <v>7735</v>
      </c>
      <c r="C5039" s="25">
        <v>541806</v>
      </c>
      <c r="D5039" s="25" t="s">
        <v>7736</v>
      </c>
      <c r="E5039" s="25" t="s">
        <v>7404</v>
      </c>
    </row>
    <row r="5040" spans="2:5" x14ac:dyDescent="0.2">
      <c r="B5040" s="25" t="s">
        <v>7737</v>
      </c>
      <c r="C5040" s="25">
        <v>541807</v>
      </c>
      <c r="D5040" s="25" t="s">
        <v>7738</v>
      </c>
      <c r="E5040" s="25" t="s">
        <v>7404</v>
      </c>
    </row>
    <row r="5041" spans="2:5" x14ac:dyDescent="0.2">
      <c r="B5041" s="25" t="s">
        <v>7739</v>
      </c>
      <c r="C5041" s="25">
        <v>541809</v>
      </c>
      <c r="D5041" s="25" t="s">
        <v>7740</v>
      </c>
      <c r="E5041" s="25" t="s">
        <v>7404</v>
      </c>
    </row>
    <row r="5042" spans="2:5" x14ac:dyDescent="0.2">
      <c r="B5042" s="25" t="s">
        <v>7741</v>
      </c>
      <c r="C5042" s="25">
        <v>541879</v>
      </c>
      <c r="D5042" s="25" t="s">
        <v>7742</v>
      </c>
      <c r="E5042" s="25" t="s">
        <v>7404</v>
      </c>
    </row>
    <row r="5043" spans="2:5" x14ac:dyDescent="0.2">
      <c r="B5043" s="25" t="s">
        <v>7743</v>
      </c>
      <c r="C5043" s="25">
        <v>541881</v>
      </c>
      <c r="D5043" s="25" t="s">
        <v>7744</v>
      </c>
      <c r="E5043" s="25" t="s">
        <v>7404</v>
      </c>
    </row>
    <row r="5044" spans="2:5" x14ac:dyDescent="0.2">
      <c r="B5044" s="25" t="s">
        <v>7745</v>
      </c>
      <c r="C5044" s="25">
        <v>541882</v>
      </c>
      <c r="D5044" s="25" t="s">
        <v>7746</v>
      </c>
      <c r="E5044" s="25" t="s">
        <v>7404</v>
      </c>
    </row>
    <row r="5045" spans="2:5" x14ac:dyDescent="0.2">
      <c r="B5045" s="25" t="s">
        <v>7747</v>
      </c>
      <c r="C5045" s="25">
        <v>541884</v>
      </c>
      <c r="D5045" s="25" t="s">
        <v>7748</v>
      </c>
      <c r="E5045" s="25" t="s">
        <v>7404</v>
      </c>
    </row>
    <row r="5046" spans="2:5" x14ac:dyDescent="0.2">
      <c r="B5046" s="25" t="s">
        <v>7749</v>
      </c>
      <c r="C5046" s="25">
        <v>541972</v>
      </c>
      <c r="D5046" s="25" t="s">
        <v>7750</v>
      </c>
      <c r="E5046" s="25" t="s">
        <v>7404</v>
      </c>
    </row>
    <row r="5047" spans="2:5" x14ac:dyDescent="0.2">
      <c r="B5047" s="25" t="s">
        <v>7751</v>
      </c>
      <c r="C5047" s="25">
        <v>541984</v>
      </c>
      <c r="D5047" s="25" t="s">
        <v>7752</v>
      </c>
      <c r="E5047" s="25" t="s">
        <v>7404</v>
      </c>
    </row>
    <row r="5048" spans="2:5" x14ac:dyDescent="0.2">
      <c r="B5048" s="25" t="s">
        <v>7753</v>
      </c>
      <c r="C5048" s="25">
        <v>541985</v>
      </c>
      <c r="D5048" s="25" t="s">
        <v>7754</v>
      </c>
      <c r="E5048" s="25" t="s">
        <v>7404</v>
      </c>
    </row>
    <row r="5049" spans="2:5" x14ac:dyDescent="0.2">
      <c r="B5049" s="25" t="s">
        <v>7755</v>
      </c>
      <c r="C5049" s="25">
        <v>541986</v>
      </c>
      <c r="D5049" s="25" t="s">
        <v>7756</v>
      </c>
      <c r="E5049" s="25" t="s">
        <v>7404</v>
      </c>
    </row>
    <row r="5050" spans="2:5" x14ac:dyDescent="0.2">
      <c r="B5050" s="25" t="s">
        <v>7757</v>
      </c>
      <c r="C5050" s="25">
        <v>541987</v>
      </c>
      <c r="D5050" s="25" t="s">
        <v>7758</v>
      </c>
      <c r="E5050" s="25" t="s">
        <v>7404</v>
      </c>
    </row>
    <row r="5051" spans="2:5" x14ac:dyDescent="0.2">
      <c r="B5051" s="25" t="s">
        <v>7759</v>
      </c>
      <c r="C5051" s="25">
        <v>542131</v>
      </c>
      <c r="D5051" s="25" t="s">
        <v>7760</v>
      </c>
      <c r="E5051" s="25" t="s">
        <v>7404</v>
      </c>
    </row>
    <row r="5052" spans="2:5" x14ac:dyDescent="0.2">
      <c r="B5052" s="25" t="s">
        <v>7761</v>
      </c>
      <c r="C5052" s="25">
        <v>542156</v>
      </c>
      <c r="D5052" s="25" t="s">
        <v>7762</v>
      </c>
      <c r="E5052" s="25" t="s">
        <v>7404</v>
      </c>
    </row>
    <row r="5053" spans="2:5" x14ac:dyDescent="0.2">
      <c r="B5053" s="25" t="s">
        <v>7763</v>
      </c>
      <c r="C5053" s="25">
        <v>542158</v>
      </c>
      <c r="D5053" s="25" t="s">
        <v>7764</v>
      </c>
      <c r="E5053" s="25" t="s">
        <v>7404</v>
      </c>
    </row>
    <row r="5054" spans="2:5" x14ac:dyDescent="0.2">
      <c r="B5054" s="25" t="s">
        <v>7765</v>
      </c>
      <c r="C5054" s="25">
        <v>542160</v>
      </c>
      <c r="D5054" s="25" t="s">
        <v>7766</v>
      </c>
      <c r="E5054" s="25" t="s">
        <v>7404</v>
      </c>
    </row>
    <row r="5055" spans="2:5" x14ac:dyDescent="0.2">
      <c r="B5055" s="25" t="s">
        <v>7767</v>
      </c>
      <c r="C5055" s="25">
        <v>542163</v>
      </c>
      <c r="D5055" s="25" t="s">
        <v>7768</v>
      </c>
      <c r="E5055" s="25" t="s">
        <v>7404</v>
      </c>
    </row>
    <row r="5056" spans="2:5" x14ac:dyDescent="0.2">
      <c r="B5056" s="25" t="s">
        <v>7769</v>
      </c>
      <c r="C5056" s="25">
        <v>542230</v>
      </c>
      <c r="D5056" s="25" t="s">
        <v>7770</v>
      </c>
      <c r="E5056" s="25" t="s">
        <v>7404</v>
      </c>
    </row>
    <row r="5057" spans="2:5" x14ac:dyDescent="0.2">
      <c r="B5057" s="25" t="s">
        <v>7771</v>
      </c>
      <c r="C5057" s="25">
        <v>542244</v>
      </c>
      <c r="D5057" s="25" t="s">
        <v>7772</v>
      </c>
      <c r="E5057" s="25" t="s">
        <v>7404</v>
      </c>
    </row>
    <row r="5058" spans="2:5" x14ac:dyDescent="0.2">
      <c r="B5058" s="25" t="s">
        <v>7773</v>
      </c>
      <c r="C5058" s="25">
        <v>542245</v>
      </c>
      <c r="D5058" s="25" t="s">
        <v>7774</v>
      </c>
      <c r="E5058" s="25" t="s">
        <v>7404</v>
      </c>
    </row>
    <row r="5059" spans="2:5" x14ac:dyDescent="0.2">
      <c r="B5059" s="25" t="s">
        <v>7775</v>
      </c>
      <c r="C5059" s="25">
        <v>542246</v>
      </c>
      <c r="D5059" s="25" t="s">
        <v>7776</v>
      </c>
      <c r="E5059" s="25" t="s">
        <v>7404</v>
      </c>
    </row>
    <row r="5060" spans="2:5" x14ac:dyDescent="0.2">
      <c r="B5060" s="25" t="s">
        <v>7777</v>
      </c>
      <c r="C5060" s="25">
        <v>542247</v>
      </c>
      <c r="D5060" s="25" t="s">
        <v>7778</v>
      </c>
      <c r="E5060" s="25" t="s">
        <v>7404</v>
      </c>
    </row>
    <row r="5061" spans="2:5" x14ac:dyDescent="0.2">
      <c r="B5061" s="25" t="s">
        <v>7779</v>
      </c>
      <c r="C5061" s="25">
        <v>542513</v>
      </c>
      <c r="D5061" s="25" t="s">
        <v>7780</v>
      </c>
      <c r="E5061" s="25" t="s">
        <v>7404</v>
      </c>
    </row>
    <row r="5062" spans="2:5" x14ac:dyDescent="0.2">
      <c r="B5062" s="25" t="s">
        <v>7781</v>
      </c>
      <c r="C5062" s="25">
        <v>542543</v>
      </c>
      <c r="D5062" s="25" t="s">
        <v>7782</v>
      </c>
      <c r="E5062" s="25" t="s">
        <v>7404</v>
      </c>
    </row>
    <row r="5063" spans="2:5" x14ac:dyDescent="0.2">
      <c r="B5063" s="25" t="s">
        <v>7783</v>
      </c>
      <c r="C5063" s="25">
        <v>542694</v>
      </c>
      <c r="D5063" s="25" t="s">
        <v>7784</v>
      </c>
      <c r="E5063" s="25" t="s">
        <v>405</v>
      </c>
    </row>
    <row r="5064" spans="2:5" x14ac:dyDescent="0.2">
      <c r="B5064" s="25" t="s">
        <v>7785</v>
      </c>
      <c r="C5064" s="25">
        <v>542721</v>
      </c>
      <c r="D5064" s="25" t="s">
        <v>7786</v>
      </c>
      <c r="E5064" s="25" t="s">
        <v>405</v>
      </c>
    </row>
    <row r="5065" spans="2:5" x14ac:dyDescent="0.2">
      <c r="B5065" s="25" t="s">
        <v>7787</v>
      </c>
      <c r="C5065" s="25">
        <v>542724</v>
      </c>
      <c r="D5065" s="25" t="s">
        <v>7788</v>
      </c>
      <c r="E5065" s="25" t="s">
        <v>421</v>
      </c>
    </row>
    <row r="5066" spans="2:5" x14ac:dyDescent="0.2">
      <c r="B5066" s="25" t="s">
        <v>7789</v>
      </c>
      <c r="C5066" s="25">
        <v>542725</v>
      </c>
      <c r="D5066" s="25" t="s">
        <v>7790</v>
      </c>
      <c r="E5066" s="25" t="s">
        <v>497</v>
      </c>
    </row>
    <row r="5067" spans="2:5" x14ac:dyDescent="0.2">
      <c r="B5067" s="25" t="s">
        <v>7791</v>
      </c>
      <c r="C5067" s="25">
        <v>542726</v>
      </c>
      <c r="D5067" s="25" t="s">
        <v>7792</v>
      </c>
      <c r="E5067" s="25" t="s">
        <v>389</v>
      </c>
    </row>
    <row r="5068" spans="2:5" x14ac:dyDescent="0.2">
      <c r="B5068" s="25" t="s">
        <v>7793</v>
      </c>
      <c r="C5068" s="25">
        <v>542727</v>
      </c>
      <c r="D5068" s="25" t="s">
        <v>7794</v>
      </c>
      <c r="E5068" s="25" t="s">
        <v>384</v>
      </c>
    </row>
    <row r="5069" spans="2:5" x14ac:dyDescent="0.2">
      <c r="B5069" s="25" t="s">
        <v>7795</v>
      </c>
      <c r="C5069" s="25">
        <v>542728</v>
      </c>
      <c r="D5069" s="25" t="s">
        <v>7796</v>
      </c>
      <c r="E5069" s="25" t="s">
        <v>497</v>
      </c>
    </row>
    <row r="5070" spans="2:5" x14ac:dyDescent="0.2">
      <c r="B5070" s="25" t="s">
        <v>7797</v>
      </c>
      <c r="C5070" s="25">
        <v>542729</v>
      </c>
      <c r="D5070" s="25" t="s">
        <v>7798</v>
      </c>
      <c r="E5070" s="25" t="s">
        <v>398</v>
      </c>
    </row>
    <row r="5071" spans="2:5" x14ac:dyDescent="0.2">
      <c r="B5071" s="25" t="s">
        <v>7799</v>
      </c>
      <c r="C5071" s="25">
        <v>542730</v>
      </c>
      <c r="D5071" s="25" t="s">
        <v>7800</v>
      </c>
      <c r="E5071" s="25" t="s">
        <v>7404</v>
      </c>
    </row>
    <row r="5072" spans="2:5" x14ac:dyDescent="0.2">
      <c r="B5072" s="25" t="s">
        <v>7801</v>
      </c>
      <c r="C5072" s="25">
        <v>542747</v>
      </c>
      <c r="D5072" s="25" t="s">
        <v>7802</v>
      </c>
      <c r="E5072" s="25" t="s">
        <v>7404</v>
      </c>
    </row>
    <row r="5073" spans="2:5" x14ac:dyDescent="0.2">
      <c r="B5073" s="25" t="s">
        <v>7803</v>
      </c>
      <c r="C5073" s="25">
        <v>542752</v>
      </c>
      <c r="D5073" s="25" t="s">
        <v>7804</v>
      </c>
      <c r="E5073" s="25" t="s">
        <v>1986</v>
      </c>
    </row>
    <row r="5074" spans="2:5" x14ac:dyDescent="0.2">
      <c r="B5074" s="25" t="s">
        <v>7805</v>
      </c>
      <c r="C5074" s="25">
        <v>542753</v>
      </c>
      <c r="D5074" s="25" t="s">
        <v>7806</v>
      </c>
      <c r="E5074" s="25" t="s">
        <v>417</v>
      </c>
    </row>
    <row r="5075" spans="2:5" x14ac:dyDescent="0.2">
      <c r="B5075" s="25" t="s">
        <v>7807</v>
      </c>
      <c r="C5075" s="25">
        <v>542758</v>
      </c>
      <c r="D5075" s="25" t="s">
        <v>7808</v>
      </c>
      <c r="E5075" s="25" t="s">
        <v>7404</v>
      </c>
    </row>
    <row r="5076" spans="2:5" x14ac:dyDescent="0.2">
      <c r="B5076" s="25" t="s">
        <v>7809</v>
      </c>
      <c r="C5076" s="25">
        <v>542759</v>
      </c>
      <c r="D5076" s="25" t="s">
        <v>7810</v>
      </c>
      <c r="E5076" s="25" t="s">
        <v>400</v>
      </c>
    </row>
    <row r="5077" spans="2:5" x14ac:dyDescent="0.2">
      <c r="B5077" s="25" t="s">
        <v>7811</v>
      </c>
      <c r="C5077" s="25">
        <v>542760</v>
      </c>
      <c r="D5077" s="25" t="s">
        <v>7812</v>
      </c>
      <c r="E5077" s="25" t="s">
        <v>426</v>
      </c>
    </row>
    <row r="5078" spans="2:5" x14ac:dyDescent="0.2">
      <c r="B5078" s="25" t="s">
        <v>7813</v>
      </c>
      <c r="C5078" s="25">
        <v>542765</v>
      </c>
      <c r="D5078" s="25" t="s">
        <v>7814</v>
      </c>
      <c r="E5078" s="25" t="s">
        <v>1550</v>
      </c>
    </row>
    <row r="5079" spans="2:5" x14ac:dyDescent="0.2">
      <c r="B5079" s="25" t="s">
        <v>7815</v>
      </c>
      <c r="C5079" s="25">
        <v>542770</v>
      </c>
      <c r="D5079" s="25" t="s">
        <v>7816</v>
      </c>
      <c r="E5079" s="25" t="s">
        <v>369</v>
      </c>
    </row>
    <row r="5080" spans="2:5" x14ac:dyDescent="0.2">
      <c r="B5080" s="25" t="s">
        <v>7817</v>
      </c>
      <c r="C5080" s="25">
        <v>542771</v>
      </c>
      <c r="D5080" s="25" t="s">
        <v>7818</v>
      </c>
      <c r="E5080" s="25" t="s">
        <v>565</v>
      </c>
    </row>
    <row r="5081" spans="2:5" x14ac:dyDescent="0.2">
      <c r="B5081" s="25" t="s">
        <v>7819</v>
      </c>
      <c r="C5081" s="25">
        <v>542772</v>
      </c>
      <c r="D5081" s="25" t="s">
        <v>7820</v>
      </c>
      <c r="E5081" s="25" t="s">
        <v>366</v>
      </c>
    </row>
    <row r="5082" spans="2:5" x14ac:dyDescent="0.2">
      <c r="B5082" s="25" t="s">
        <v>7821</v>
      </c>
      <c r="C5082" s="25">
        <v>542773</v>
      </c>
      <c r="D5082" s="25" t="s">
        <v>7822</v>
      </c>
      <c r="E5082" s="25" t="s">
        <v>366</v>
      </c>
    </row>
    <row r="5083" spans="2:5" x14ac:dyDescent="0.2">
      <c r="B5083" s="25" t="s">
        <v>7823</v>
      </c>
      <c r="C5083" s="25">
        <v>542774</v>
      </c>
      <c r="D5083" s="25" t="s">
        <v>7824</v>
      </c>
      <c r="E5083" s="25" t="s">
        <v>400</v>
      </c>
    </row>
    <row r="5084" spans="2:5" x14ac:dyDescent="0.2">
      <c r="B5084" s="25" t="s">
        <v>7825</v>
      </c>
      <c r="C5084" s="25">
        <v>542801</v>
      </c>
      <c r="D5084" s="25" t="s">
        <v>7826</v>
      </c>
      <c r="E5084" s="25" t="s">
        <v>391</v>
      </c>
    </row>
    <row r="5085" spans="2:5" x14ac:dyDescent="0.2">
      <c r="B5085" s="25" t="s">
        <v>7827</v>
      </c>
      <c r="C5085" s="25">
        <v>542802</v>
      </c>
      <c r="D5085" s="25" t="s">
        <v>7828</v>
      </c>
      <c r="E5085" s="25" t="s">
        <v>366</v>
      </c>
    </row>
    <row r="5086" spans="2:5" x14ac:dyDescent="0.2">
      <c r="B5086" s="25" t="s">
        <v>7829</v>
      </c>
      <c r="C5086" s="25">
        <v>542803</v>
      </c>
      <c r="D5086" s="25" t="s">
        <v>7830</v>
      </c>
      <c r="E5086" s="25" t="s">
        <v>405</v>
      </c>
    </row>
    <row r="5087" spans="2:5" x14ac:dyDescent="0.2">
      <c r="B5087" s="25" t="s">
        <v>7831</v>
      </c>
      <c r="C5087" s="25">
        <v>542804</v>
      </c>
      <c r="D5087" s="25" t="s">
        <v>7832</v>
      </c>
      <c r="E5087" s="25" t="s">
        <v>7404</v>
      </c>
    </row>
    <row r="5088" spans="2:5" x14ac:dyDescent="0.2">
      <c r="B5088" s="25" t="s">
        <v>7833</v>
      </c>
      <c r="C5088" s="25">
        <v>542805</v>
      </c>
      <c r="D5088" s="25" t="s">
        <v>7834</v>
      </c>
      <c r="E5088" s="25" t="s">
        <v>7404</v>
      </c>
    </row>
    <row r="5089" spans="2:5" x14ac:dyDescent="0.2">
      <c r="B5089" s="25" t="s">
        <v>7835</v>
      </c>
      <c r="C5089" s="25">
        <v>542806</v>
      </c>
      <c r="D5089" s="25" t="s">
        <v>7836</v>
      </c>
      <c r="E5089" s="25" t="s">
        <v>7404</v>
      </c>
    </row>
    <row r="5090" spans="2:5" x14ac:dyDescent="0.2">
      <c r="B5090" s="25" t="s">
        <v>7837</v>
      </c>
      <c r="C5090" s="25">
        <v>542807</v>
      </c>
      <c r="D5090" s="25" t="s">
        <v>7838</v>
      </c>
      <c r="E5090" s="25" t="s">
        <v>7404</v>
      </c>
    </row>
    <row r="5091" spans="2:5" x14ac:dyDescent="0.2">
      <c r="B5091" s="25" t="s">
        <v>7839</v>
      </c>
      <c r="C5091" s="25">
        <v>542808</v>
      </c>
      <c r="D5091" s="25" t="s">
        <v>7840</v>
      </c>
      <c r="E5091" s="25" t="s">
        <v>7404</v>
      </c>
    </row>
    <row r="5092" spans="2:5" x14ac:dyDescent="0.2">
      <c r="B5092" s="25" t="s">
        <v>7841</v>
      </c>
      <c r="C5092" s="25">
        <v>542809</v>
      </c>
      <c r="D5092" s="25" t="s">
        <v>7842</v>
      </c>
      <c r="E5092" s="25" t="s">
        <v>7404</v>
      </c>
    </row>
    <row r="5093" spans="2:5" x14ac:dyDescent="0.2">
      <c r="B5093" s="25" t="s">
        <v>7843</v>
      </c>
      <c r="C5093" s="25">
        <v>542810</v>
      </c>
      <c r="D5093" s="25" t="s">
        <v>7844</v>
      </c>
      <c r="E5093" s="25" t="s">
        <v>7404</v>
      </c>
    </row>
    <row r="5094" spans="2:5" x14ac:dyDescent="0.2">
      <c r="B5094" s="25" t="s">
        <v>7845</v>
      </c>
      <c r="C5094" s="25">
        <v>542811</v>
      </c>
      <c r="D5094" s="25" t="s">
        <v>7846</v>
      </c>
      <c r="E5094" s="25" t="s">
        <v>7404</v>
      </c>
    </row>
    <row r="5095" spans="2:5" x14ac:dyDescent="0.2">
      <c r="B5095" s="25" t="s">
        <v>7847</v>
      </c>
      <c r="C5095" s="25">
        <v>542812</v>
      </c>
      <c r="D5095" s="25" t="s">
        <v>7848</v>
      </c>
      <c r="E5095" s="25" t="s">
        <v>543</v>
      </c>
    </row>
    <row r="5096" spans="2:5" x14ac:dyDescent="0.2">
      <c r="B5096" s="25" t="s">
        <v>7849</v>
      </c>
      <c r="C5096" s="25">
        <v>542813</v>
      </c>
      <c r="D5096" s="25" t="s">
        <v>7850</v>
      </c>
      <c r="E5096" s="25" t="s">
        <v>7404</v>
      </c>
    </row>
    <row r="5097" spans="2:5" x14ac:dyDescent="0.2">
      <c r="B5097" s="25" t="s">
        <v>7851</v>
      </c>
      <c r="C5097" s="25">
        <v>542814</v>
      </c>
      <c r="D5097" s="25" t="s">
        <v>7852</v>
      </c>
      <c r="E5097" s="25" t="s">
        <v>7404</v>
      </c>
    </row>
    <row r="5098" spans="2:5" x14ac:dyDescent="0.2">
      <c r="B5098" s="25" t="s">
        <v>7853</v>
      </c>
      <c r="C5098" s="25">
        <v>542815</v>
      </c>
      <c r="D5098" s="25" t="s">
        <v>7854</v>
      </c>
      <c r="E5098" s="25" t="s">
        <v>7404</v>
      </c>
    </row>
    <row r="5099" spans="2:5" x14ac:dyDescent="0.2">
      <c r="B5099" s="25" t="s">
        <v>7855</v>
      </c>
      <c r="C5099" s="25">
        <v>542816</v>
      </c>
      <c r="D5099" s="25" t="s">
        <v>7856</v>
      </c>
      <c r="E5099" s="25" t="s">
        <v>7404</v>
      </c>
    </row>
    <row r="5100" spans="2:5" x14ac:dyDescent="0.2">
      <c r="B5100" s="25" t="s">
        <v>7857</v>
      </c>
      <c r="C5100" s="25">
        <v>542817</v>
      </c>
      <c r="D5100" s="25" t="s">
        <v>7858</v>
      </c>
      <c r="E5100" s="25" t="s">
        <v>7404</v>
      </c>
    </row>
    <row r="5101" spans="2:5" x14ac:dyDescent="0.2">
      <c r="B5101" s="25" t="s">
        <v>7859</v>
      </c>
      <c r="C5101" s="25">
        <v>542818</v>
      </c>
      <c r="D5101" s="25" t="s">
        <v>7860</v>
      </c>
      <c r="E5101" s="25" t="s">
        <v>7404</v>
      </c>
    </row>
    <row r="5102" spans="2:5" x14ac:dyDescent="0.2">
      <c r="B5102" s="25" t="s">
        <v>7861</v>
      </c>
      <c r="C5102" s="25">
        <v>542819</v>
      </c>
      <c r="D5102" s="25" t="s">
        <v>7862</v>
      </c>
      <c r="E5102" s="25" t="s">
        <v>7404</v>
      </c>
    </row>
    <row r="5103" spans="2:5" x14ac:dyDescent="0.2">
      <c r="B5103" s="25" t="s">
        <v>7863</v>
      </c>
      <c r="C5103" s="25">
        <v>542820</v>
      </c>
      <c r="D5103" s="25" t="s">
        <v>7864</v>
      </c>
      <c r="E5103" s="25" t="s">
        <v>7404</v>
      </c>
    </row>
    <row r="5104" spans="2:5" x14ac:dyDescent="0.2">
      <c r="B5104" s="25" t="s">
        <v>7865</v>
      </c>
      <c r="C5104" s="25">
        <v>542830</v>
      </c>
      <c r="D5104" s="25" t="s">
        <v>7866</v>
      </c>
      <c r="E5104" s="25" t="s">
        <v>1386</v>
      </c>
    </row>
    <row r="5105" spans="2:5" x14ac:dyDescent="0.2">
      <c r="B5105" s="25" t="s">
        <v>7867</v>
      </c>
      <c r="C5105" s="25">
        <v>542836</v>
      </c>
      <c r="D5105" s="25" t="s">
        <v>7868</v>
      </c>
      <c r="E5105" s="25" t="s">
        <v>7404</v>
      </c>
    </row>
    <row r="5106" spans="2:5" x14ac:dyDescent="0.2">
      <c r="B5106" s="25" t="s">
        <v>7869</v>
      </c>
      <c r="C5106" s="25">
        <v>542837</v>
      </c>
      <c r="D5106" s="25" t="s">
        <v>7870</v>
      </c>
      <c r="E5106" s="25" t="s">
        <v>7404</v>
      </c>
    </row>
    <row r="5107" spans="2:5" x14ac:dyDescent="0.2">
      <c r="B5107" s="25" t="s">
        <v>7871</v>
      </c>
      <c r="C5107" s="25">
        <v>542838</v>
      </c>
      <c r="D5107" s="25" t="s">
        <v>7872</v>
      </c>
      <c r="E5107" s="25" t="s">
        <v>7404</v>
      </c>
    </row>
    <row r="5108" spans="2:5" x14ac:dyDescent="0.2">
      <c r="B5108" s="25" t="s">
        <v>7873</v>
      </c>
      <c r="C5108" s="25">
        <v>542839</v>
      </c>
      <c r="D5108" s="25" t="s">
        <v>7874</v>
      </c>
      <c r="E5108" s="25" t="s">
        <v>7404</v>
      </c>
    </row>
    <row r="5109" spans="2:5" x14ac:dyDescent="0.2">
      <c r="B5109" s="25" t="s">
        <v>7875</v>
      </c>
      <c r="C5109" s="25">
        <v>542840</v>
      </c>
      <c r="D5109" s="25" t="s">
        <v>7876</v>
      </c>
      <c r="E5109" s="25" t="s">
        <v>7404</v>
      </c>
    </row>
    <row r="5110" spans="2:5" x14ac:dyDescent="0.2">
      <c r="B5110" s="25" t="s">
        <v>7877</v>
      </c>
      <c r="C5110" s="25">
        <v>542841</v>
      </c>
      <c r="D5110" s="25" t="s">
        <v>7878</v>
      </c>
      <c r="E5110" s="25" t="s">
        <v>7404</v>
      </c>
    </row>
    <row r="5111" spans="2:5" x14ac:dyDescent="0.2">
      <c r="B5111" s="25" t="s">
        <v>7879</v>
      </c>
      <c r="C5111" s="25">
        <v>542842</v>
      </c>
      <c r="D5111" s="25" t="s">
        <v>7880</v>
      </c>
      <c r="E5111" s="25" t="s">
        <v>7404</v>
      </c>
    </row>
    <row r="5112" spans="2:5" x14ac:dyDescent="0.2">
      <c r="B5112" s="25" t="s">
        <v>7881</v>
      </c>
      <c r="C5112" s="25">
        <v>542843</v>
      </c>
      <c r="D5112" s="25" t="s">
        <v>7882</v>
      </c>
      <c r="E5112" s="25" t="s">
        <v>7404</v>
      </c>
    </row>
    <row r="5113" spans="2:5" x14ac:dyDescent="0.2">
      <c r="B5113" s="25" t="s">
        <v>7883</v>
      </c>
      <c r="C5113" s="25">
        <v>542844</v>
      </c>
      <c r="D5113" s="25" t="s">
        <v>7884</v>
      </c>
      <c r="E5113" s="25" t="s">
        <v>7404</v>
      </c>
    </row>
    <row r="5114" spans="2:5" x14ac:dyDescent="0.2">
      <c r="B5114" s="25" t="s">
        <v>7885</v>
      </c>
      <c r="C5114" s="25">
        <v>542845</v>
      </c>
      <c r="D5114" s="25" t="s">
        <v>7886</v>
      </c>
      <c r="E5114" s="25" t="s">
        <v>7404</v>
      </c>
    </row>
    <row r="5115" spans="2:5" x14ac:dyDescent="0.2">
      <c r="B5115" s="25" t="s">
        <v>7887</v>
      </c>
      <c r="C5115" s="25">
        <v>542846</v>
      </c>
      <c r="D5115" s="25" t="s">
        <v>7888</v>
      </c>
      <c r="E5115" s="25" t="s">
        <v>7404</v>
      </c>
    </row>
    <row r="5116" spans="2:5" x14ac:dyDescent="0.2">
      <c r="B5116" s="25" t="s">
        <v>7889</v>
      </c>
      <c r="C5116" s="25">
        <v>542847</v>
      </c>
      <c r="D5116" s="25" t="s">
        <v>7890</v>
      </c>
      <c r="E5116" s="25" t="s">
        <v>7404</v>
      </c>
    </row>
    <row r="5117" spans="2:5" x14ac:dyDescent="0.2">
      <c r="B5117" s="25" t="s">
        <v>7891</v>
      </c>
      <c r="C5117" s="25">
        <v>542848</v>
      </c>
      <c r="D5117" s="25" t="s">
        <v>7892</v>
      </c>
      <c r="E5117" s="25" t="s">
        <v>7404</v>
      </c>
    </row>
    <row r="5118" spans="2:5" x14ac:dyDescent="0.2">
      <c r="B5118" s="25" t="s">
        <v>7893</v>
      </c>
      <c r="C5118" s="25">
        <v>542849</v>
      </c>
      <c r="D5118" s="25" t="s">
        <v>7894</v>
      </c>
      <c r="E5118" s="25" t="s">
        <v>7404</v>
      </c>
    </row>
    <row r="5119" spans="2:5" x14ac:dyDescent="0.2">
      <c r="B5119" s="25" t="s">
        <v>7895</v>
      </c>
      <c r="C5119" s="25">
        <v>542850</v>
      </c>
      <c r="D5119" s="25" t="s">
        <v>7896</v>
      </c>
      <c r="E5119" s="25" t="s">
        <v>497</v>
      </c>
    </row>
    <row r="5120" spans="2:5" x14ac:dyDescent="0.2">
      <c r="B5120" s="25" t="s">
        <v>7897</v>
      </c>
      <c r="C5120" s="25">
        <v>542851</v>
      </c>
      <c r="D5120" s="25" t="s">
        <v>7898</v>
      </c>
      <c r="E5120" s="25" t="s">
        <v>467</v>
      </c>
    </row>
    <row r="5121" spans="2:5" x14ac:dyDescent="0.2">
      <c r="B5121" s="25" t="s">
        <v>7899</v>
      </c>
      <c r="C5121" s="25">
        <v>542852</v>
      </c>
      <c r="D5121" s="25" t="s">
        <v>7900</v>
      </c>
      <c r="E5121" s="25" t="s">
        <v>1082</v>
      </c>
    </row>
    <row r="5122" spans="2:5" x14ac:dyDescent="0.2">
      <c r="B5122" s="25" t="s">
        <v>7901</v>
      </c>
      <c r="C5122" s="25">
        <v>542857</v>
      </c>
      <c r="D5122" s="25" t="s">
        <v>7902</v>
      </c>
      <c r="E5122" s="25" t="s">
        <v>878</v>
      </c>
    </row>
    <row r="5123" spans="2:5" x14ac:dyDescent="0.2">
      <c r="B5123" s="25" t="s">
        <v>7903</v>
      </c>
      <c r="C5123" s="25">
        <v>542862</v>
      </c>
      <c r="D5123" s="25" t="s">
        <v>7904</v>
      </c>
      <c r="E5123" s="25" t="s">
        <v>398</v>
      </c>
    </row>
    <row r="5124" spans="2:5" x14ac:dyDescent="0.2">
      <c r="B5124" s="25" t="s">
        <v>7905</v>
      </c>
      <c r="C5124" s="25">
        <v>542863</v>
      </c>
      <c r="D5124" s="25" t="s">
        <v>7906</v>
      </c>
      <c r="E5124" s="25" t="s">
        <v>7404</v>
      </c>
    </row>
    <row r="5125" spans="2:5" x14ac:dyDescent="0.2">
      <c r="B5125" s="25" t="s">
        <v>7907</v>
      </c>
      <c r="C5125" s="25">
        <v>542864</v>
      </c>
      <c r="D5125" s="25" t="s">
        <v>7908</v>
      </c>
      <c r="E5125" s="25" t="s">
        <v>469</v>
      </c>
    </row>
    <row r="5126" spans="2:5" x14ac:dyDescent="0.2">
      <c r="B5126" s="25" t="s">
        <v>7909</v>
      </c>
      <c r="C5126" s="25">
        <v>542865</v>
      </c>
      <c r="D5126" s="25" t="s">
        <v>7910</v>
      </c>
      <c r="E5126" s="25" t="s">
        <v>578</v>
      </c>
    </row>
    <row r="5127" spans="2:5" x14ac:dyDescent="0.2">
      <c r="B5127" s="25" t="s">
        <v>7911</v>
      </c>
      <c r="C5127" s="25">
        <v>542866</v>
      </c>
      <c r="D5127" s="25" t="s">
        <v>7912</v>
      </c>
      <c r="E5127" s="25" t="s">
        <v>366</v>
      </c>
    </row>
    <row r="5128" spans="2:5" x14ac:dyDescent="0.2">
      <c r="B5128" s="25" t="s">
        <v>7913</v>
      </c>
      <c r="C5128" s="25">
        <v>542867</v>
      </c>
      <c r="D5128" s="25" t="s">
        <v>7914</v>
      </c>
      <c r="E5128" s="25" t="s">
        <v>701</v>
      </c>
    </row>
    <row r="5129" spans="2:5" x14ac:dyDescent="0.2">
      <c r="B5129" s="25" t="s">
        <v>7915</v>
      </c>
      <c r="C5129" s="25">
        <v>542904</v>
      </c>
      <c r="D5129" s="25" t="s">
        <v>7916</v>
      </c>
      <c r="E5129" s="25" t="s">
        <v>701</v>
      </c>
    </row>
    <row r="5130" spans="2:5" x14ac:dyDescent="0.2">
      <c r="B5130" s="25" t="s">
        <v>7917</v>
      </c>
      <c r="C5130" s="25">
        <v>542905</v>
      </c>
      <c r="D5130" s="25" t="s">
        <v>7918</v>
      </c>
      <c r="E5130" s="25" t="s">
        <v>681</v>
      </c>
    </row>
    <row r="5131" spans="2:5" x14ac:dyDescent="0.2">
      <c r="B5131" s="25" t="s">
        <v>7919</v>
      </c>
      <c r="C5131" s="25">
        <v>542906</v>
      </c>
      <c r="D5131" s="25" t="s">
        <v>7920</v>
      </c>
      <c r="E5131" s="25" t="s">
        <v>400</v>
      </c>
    </row>
    <row r="5132" spans="2:5" x14ac:dyDescent="0.2">
      <c r="B5132" s="25" t="s">
        <v>7921</v>
      </c>
      <c r="C5132" s="25">
        <v>542907</v>
      </c>
      <c r="D5132" s="25" t="s">
        <v>7922</v>
      </c>
      <c r="E5132" s="25" t="s">
        <v>503</v>
      </c>
    </row>
    <row r="5133" spans="2:5" x14ac:dyDescent="0.2">
      <c r="B5133" s="25" t="s">
        <v>7923</v>
      </c>
      <c r="C5133" s="25">
        <v>542910</v>
      </c>
      <c r="D5133" s="25" t="s">
        <v>7924</v>
      </c>
      <c r="E5133" s="25" t="s">
        <v>818</v>
      </c>
    </row>
    <row r="5134" spans="2:5" x14ac:dyDescent="0.2">
      <c r="B5134" s="25" t="s">
        <v>7925</v>
      </c>
      <c r="C5134" s="25">
        <v>542911</v>
      </c>
      <c r="D5134" s="25" t="s">
        <v>7926</v>
      </c>
      <c r="E5134" s="25" t="s">
        <v>400</v>
      </c>
    </row>
    <row r="5135" spans="2:5" x14ac:dyDescent="0.2">
      <c r="B5135" s="25" t="s">
        <v>7927</v>
      </c>
      <c r="C5135" s="25">
        <v>542918</v>
      </c>
      <c r="D5135" s="25" t="s">
        <v>7928</v>
      </c>
      <c r="E5135" s="25" t="s">
        <v>572</v>
      </c>
    </row>
    <row r="5136" spans="2:5" x14ac:dyDescent="0.2">
      <c r="B5136" s="25" t="s">
        <v>7929</v>
      </c>
      <c r="C5136" s="25">
        <v>542919</v>
      </c>
      <c r="D5136" s="25" t="s">
        <v>7930</v>
      </c>
      <c r="E5136" s="25" t="s">
        <v>572</v>
      </c>
    </row>
    <row r="5137" spans="2:5" x14ac:dyDescent="0.2">
      <c r="B5137" s="25" t="s">
        <v>7931</v>
      </c>
      <c r="C5137" s="25">
        <v>542920</v>
      </c>
      <c r="D5137" s="25" t="s">
        <v>7932</v>
      </c>
      <c r="E5137" s="25" t="s">
        <v>527</v>
      </c>
    </row>
    <row r="5138" spans="2:5" x14ac:dyDescent="0.2">
      <c r="B5138" s="25" t="s">
        <v>7933</v>
      </c>
      <c r="C5138" s="25">
        <v>542921</v>
      </c>
      <c r="D5138" s="25" t="s">
        <v>7934</v>
      </c>
      <c r="E5138" s="25" t="s">
        <v>7404</v>
      </c>
    </row>
    <row r="5139" spans="2:5" x14ac:dyDescent="0.2">
      <c r="B5139" s="25" t="s">
        <v>7935</v>
      </c>
      <c r="C5139" s="25">
        <v>542922</v>
      </c>
      <c r="D5139" s="25" t="s">
        <v>7936</v>
      </c>
      <c r="E5139" s="25" t="s">
        <v>7404</v>
      </c>
    </row>
    <row r="5140" spans="2:5" x14ac:dyDescent="0.2">
      <c r="B5140" s="25" t="s">
        <v>7937</v>
      </c>
      <c r="C5140" s="25">
        <v>542923</v>
      </c>
      <c r="D5140" s="25" t="s">
        <v>7938</v>
      </c>
      <c r="E5140" s="25" t="s">
        <v>369</v>
      </c>
    </row>
    <row r="5141" spans="2:5" x14ac:dyDescent="0.2">
      <c r="B5141" s="25" t="s">
        <v>7939</v>
      </c>
      <c r="C5141" s="25">
        <v>542924</v>
      </c>
      <c r="D5141" s="25" t="s">
        <v>7940</v>
      </c>
      <c r="E5141" s="25" t="s">
        <v>372</v>
      </c>
    </row>
    <row r="5142" spans="2:5" x14ac:dyDescent="0.2">
      <c r="B5142" s="25" t="s">
        <v>7941</v>
      </c>
      <c r="C5142" s="25">
        <v>542931</v>
      </c>
      <c r="D5142" s="25" t="s">
        <v>7942</v>
      </c>
      <c r="E5142" s="25" t="s">
        <v>400</v>
      </c>
    </row>
    <row r="5143" spans="2:5" x14ac:dyDescent="0.2">
      <c r="B5143" s="25" t="s">
        <v>7943</v>
      </c>
      <c r="C5143" s="25">
        <v>542932</v>
      </c>
      <c r="D5143" s="25" t="s">
        <v>7944</v>
      </c>
      <c r="E5143" s="25" t="s">
        <v>863</v>
      </c>
    </row>
    <row r="5144" spans="2:5" x14ac:dyDescent="0.2">
      <c r="B5144" s="25" t="s">
        <v>7945</v>
      </c>
      <c r="C5144" s="25">
        <v>542933</v>
      </c>
      <c r="D5144" s="25" t="s">
        <v>7946</v>
      </c>
      <c r="E5144" s="25" t="s">
        <v>1622</v>
      </c>
    </row>
    <row r="5145" spans="2:5" x14ac:dyDescent="0.2">
      <c r="B5145" s="25" t="s">
        <v>7947</v>
      </c>
      <c r="C5145" s="25">
        <v>542934</v>
      </c>
      <c r="D5145" s="25" t="s">
        <v>7948</v>
      </c>
      <c r="E5145" s="25" t="s">
        <v>421</v>
      </c>
    </row>
    <row r="5146" spans="2:5" x14ac:dyDescent="0.2">
      <c r="B5146" s="25" t="s">
        <v>7949</v>
      </c>
      <c r="C5146" s="25">
        <v>542935</v>
      </c>
      <c r="D5146" s="25" t="s">
        <v>7950</v>
      </c>
      <c r="E5146" s="25" t="s">
        <v>443</v>
      </c>
    </row>
    <row r="5147" spans="2:5" x14ac:dyDescent="0.2">
      <c r="B5147" s="25" t="s">
        <v>7951</v>
      </c>
      <c r="C5147" s="25">
        <v>542938</v>
      </c>
      <c r="D5147" s="25" t="s">
        <v>7952</v>
      </c>
      <c r="E5147" s="25" t="s">
        <v>790</v>
      </c>
    </row>
    <row r="5148" spans="2:5" x14ac:dyDescent="0.2">
      <c r="B5148" s="25" t="s">
        <v>7953</v>
      </c>
      <c r="C5148" s="25">
        <v>543064</v>
      </c>
      <c r="D5148" s="25" t="s">
        <v>7954</v>
      </c>
      <c r="E5148" s="25" t="s">
        <v>421</v>
      </c>
    </row>
    <row r="5149" spans="2:5" x14ac:dyDescent="0.2">
      <c r="B5149" s="25" t="s">
        <v>7955</v>
      </c>
      <c r="C5149" s="25">
        <v>543065</v>
      </c>
      <c r="D5149" s="25" t="s">
        <v>7956</v>
      </c>
      <c r="E5149" s="25" t="s">
        <v>568</v>
      </c>
    </row>
    <row r="5150" spans="2:5" x14ac:dyDescent="0.2">
      <c r="B5150" s="25" t="s">
        <v>7957</v>
      </c>
      <c r="C5150" s="25">
        <v>543066</v>
      </c>
      <c r="D5150" s="25" t="s">
        <v>7958</v>
      </c>
      <c r="E5150" s="25" t="s">
        <v>400</v>
      </c>
    </row>
    <row r="5151" spans="2:5" x14ac:dyDescent="0.2">
      <c r="B5151" s="25" t="s">
        <v>7959</v>
      </c>
      <c r="C5151" s="25">
        <v>543144</v>
      </c>
      <c r="D5151" s="25" t="s">
        <v>7960</v>
      </c>
      <c r="E5151" s="25" t="s">
        <v>7404</v>
      </c>
    </row>
    <row r="5152" spans="2:5" x14ac:dyDescent="0.2">
      <c r="B5152" s="25" t="s">
        <v>7961</v>
      </c>
      <c r="C5152" s="25">
        <v>543145</v>
      </c>
      <c r="D5152" s="25" t="s">
        <v>7962</v>
      </c>
      <c r="E5152" s="25" t="s">
        <v>7404</v>
      </c>
    </row>
    <row r="5153" spans="2:5" x14ac:dyDescent="0.2">
      <c r="B5153" s="25" t="s">
        <v>7959</v>
      </c>
      <c r="C5153" s="25">
        <v>543146</v>
      </c>
      <c r="D5153" s="25" t="s">
        <v>7963</v>
      </c>
      <c r="E5153" s="25" t="s">
        <v>7404</v>
      </c>
    </row>
    <row r="5154" spans="2:5" x14ac:dyDescent="0.2">
      <c r="B5154" s="25" t="s">
        <v>7964</v>
      </c>
      <c r="C5154" s="25">
        <v>543147</v>
      </c>
      <c r="D5154" s="25" t="s">
        <v>7965</v>
      </c>
      <c r="E5154" s="25" t="s">
        <v>7404</v>
      </c>
    </row>
    <row r="5155" spans="2:5" x14ac:dyDescent="0.2">
      <c r="B5155" s="25" t="s">
        <v>7964</v>
      </c>
      <c r="C5155" s="25">
        <v>543148</v>
      </c>
      <c r="D5155" s="25" t="s">
        <v>7966</v>
      </c>
      <c r="E5155" s="25" t="s">
        <v>7404</v>
      </c>
    </row>
    <row r="5156" spans="2:5" x14ac:dyDescent="0.2">
      <c r="B5156" s="25" t="s">
        <v>7967</v>
      </c>
      <c r="C5156" s="25">
        <v>543149</v>
      </c>
      <c r="D5156" s="25" t="s">
        <v>7968</v>
      </c>
      <c r="E5156" s="25" t="s">
        <v>7404</v>
      </c>
    </row>
    <row r="5157" spans="2:5" x14ac:dyDescent="0.2">
      <c r="B5157" s="25" t="s">
        <v>7969</v>
      </c>
      <c r="C5157" s="25">
        <v>543150</v>
      </c>
      <c r="D5157" s="25" t="s">
        <v>7970</v>
      </c>
      <c r="E5157" s="25" t="s">
        <v>7404</v>
      </c>
    </row>
    <row r="5158" spans="2:5" x14ac:dyDescent="0.2">
      <c r="B5158" s="25" t="s">
        <v>7971</v>
      </c>
      <c r="C5158" s="25">
        <v>543151</v>
      </c>
      <c r="D5158" s="25" t="s">
        <v>7972</v>
      </c>
      <c r="E5158" s="25" t="s">
        <v>7404</v>
      </c>
    </row>
    <row r="5159" spans="2:5" x14ac:dyDescent="0.2">
      <c r="B5159" s="25" t="s">
        <v>7973</v>
      </c>
      <c r="C5159" s="25">
        <v>543152</v>
      </c>
      <c r="D5159" s="25" t="s">
        <v>7974</v>
      </c>
      <c r="E5159" s="25" t="s">
        <v>7404</v>
      </c>
    </row>
    <row r="5160" spans="2:5" x14ac:dyDescent="0.2">
      <c r="B5160" s="25" t="s">
        <v>7975</v>
      </c>
      <c r="C5160" s="25">
        <v>543153</v>
      </c>
      <c r="D5160" s="25" t="s">
        <v>7976</v>
      </c>
      <c r="E5160" s="25" t="s">
        <v>7404</v>
      </c>
    </row>
    <row r="5161" spans="2:5" x14ac:dyDescent="0.2">
      <c r="B5161" s="25" t="s">
        <v>7973</v>
      </c>
      <c r="C5161" s="25">
        <v>543154</v>
      </c>
      <c r="D5161" s="25" t="s">
        <v>7977</v>
      </c>
      <c r="E5161" s="25" t="s">
        <v>7404</v>
      </c>
    </row>
    <row r="5162" spans="2:5" x14ac:dyDescent="0.2">
      <c r="B5162" s="25" t="s">
        <v>7978</v>
      </c>
      <c r="C5162" s="25">
        <v>543155</v>
      </c>
      <c r="D5162" s="25" t="s">
        <v>7979</v>
      </c>
      <c r="E5162" s="25" t="s">
        <v>7404</v>
      </c>
    </row>
    <row r="5163" spans="2:5" x14ac:dyDescent="0.2">
      <c r="B5163" s="25" t="s">
        <v>7980</v>
      </c>
      <c r="C5163" s="25">
        <v>543156</v>
      </c>
      <c r="D5163" s="25" t="s">
        <v>7981</v>
      </c>
      <c r="E5163" s="25" t="s">
        <v>7404</v>
      </c>
    </row>
    <row r="5164" spans="2:5" x14ac:dyDescent="0.2">
      <c r="B5164" s="25" t="s">
        <v>7978</v>
      </c>
      <c r="C5164" s="25">
        <v>543168</v>
      </c>
      <c r="D5164" s="25" t="s">
        <v>7982</v>
      </c>
      <c r="E5164" s="25" t="s">
        <v>7404</v>
      </c>
    </row>
    <row r="5165" spans="2:5" x14ac:dyDescent="0.2">
      <c r="B5165" s="25" t="s">
        <v>7980</v>
      </c>
      <c r="C5165" s="25">
        <v>543169</v>
      </c>
      <c r="D5165" s="25" t="s">
        <v>7983</v>
      </c>
      <c r="E5165" s="25" t="s">
        <v>7404</v>
      </c>
    </row>
    <row r="5166" spans="2:5" x14ac:dyDescent="0.2">
      <c r="B5166" s="25" t="s">
        <v>7961</v>
      </c>
      <c r="C5166" s="25">
        <v>543170</v>
      </c>
      <c r="D5166" s="25" t="s">
        <v>7984</v>
      </c>
      <c r="E5166" s="25" t="s">
        <v>7404</v>
      </c>
    </row>
    <row r="5167" spans="2:5" x14ac:dyDescent="0.2">
      <c r="B5167" s="25" t="s">
        <v>7985</v>
      </c>
      <c r="C5167" s="25">
        <v>543171</v>
      </c>
      <c r="D5167" s="25" t="s">
        <v>7986</v>
      </c>
      <c r="E5167" s="25" t="s">
        <v>497</v>
      </c>
    </row>
    <row r="5168" spans="2:5" x14ac:dyDescent="0.2">
      <c r="B5168" s="25" t="s">
        <v>7987</v>
      </c>
      <c r="C5168" s="25">
        <v>543172</v>
      </c>
      <c r="D5168" s="25" t="s">
        <v>7988</v>
      </c>
      <c r="E5168" s="25" t="s">
        <v>391</v>
      </c>
    </row>
    <row r="5169" spans="2:5" x14ac:dyDescent="0.2">
      <c r="B5169" s="25" t="s">
        <v>7989</v>
      </c>
      <c r="C5169" s="25">
        <v>543173</v>
      </c>
      <c r="D5169" s="25" t="s">
        <v>7990</v>
      </c>
      <c r="E5169" s="25" t="s">
        <v>7404</v>
      </c>
    </row>
    <row r="5170" spans="2:5" x14ac:dyDescent="0.2">
      <c r="B5170" s="25" t="s">
        <v>7991</v>
      </c>
      <c r="C5170" s="25">
        <v>543174</v>
      </c>
      <c r="D5170" s="25" t="s">
        <v>7992</v>
      </c>
      <c r="E5170" s="25" t="s">
        <v>7404</v>
      </c>
    </row>
    <row r="5171" spans="2:5" x14ac:dyDescent="0.2">
      <c r="B5171" s="25" t="s">
        <v>7993</v>
      </c>
      <c r="C5171" s="25">
        <v>543175</v>
      </c>
      <c r="D5171" s="25" t="s">
        <v>7994</v>
      </c>
      <c r="E5171" s="25" t="s">
        <v>7404</v>
      </c>
    </row>
    <row r="5172" spans="2:5" x14ac:dyDescent="0.2">
      <c r="B5172" s="25" t="s">
        <v>7995</v>
      </c>
      <c r="C5172" s="25">
        <v>543176</v>
      </c>
      <c r="D5172" s="25" t="s">
        <v>7996</v>
      </c>
      <c r="E5172" s="25" t="s">
        <v>7404</v>
      </c>
    </row>
    <row r="5173" spans="2:5" x14ac:dyDescent="0.2">
      <c r="B5173" s="25" t="s">
        <v>7997</v>
      </c>
      <c r="C5173" s="25">
        <v>543177</v>
      </c>
      <c r="D5173" s="25" t="s">
        <v>7998</v>
      </c>
      <c r="E5173" s="25" t="s">
        <v>7404</v>
      </c>
    </row>
    <row r="5174" spans="2:5" x14ac:dyDescent="0.2">
      <c r="B5174" s="25" t="s">
        <v>7999</v>
      </c>
      <c r="C5174" s="25">
        <v>543178</v>
      </c>
      <c r="D5174" s="25" t="s">
        <v>8000</v>
      </c>
      <c r="E5174" s="25" t="s">
        <v>7404</v>
      </c>
    </row>
    <row r="5175" spans="2:5" x14ac:dyDescent="0.2">
      <c r="B5175" s="25" t="s">
        <v>8001</v>
      </c>
      <c r="C5175" s="25">
        <v>543179</v>
      </c>
      <c r="D5175" s="25" t="s">
        <v>8002</v>
      </c>
      <c r="E5175" s="25" t="s">
        <v>7404</v>
      </c>
    </row>
    <row r="5176" spans="2:5" x14ac:dyDescent="0.2">
      <c r="B5176" s="25" t="s">
        <v>8003</v>
      </c>
      <c r="C5176" s="25">
        <v>543180</v>
      </c>
      <c r="D5176" s="25" t="s">
        <v>8004</v>
      </c>
      <c r="E5176" s="25" t="s">
        <v>7404</v>
      </c>
    </row>
    <row r="5177" spans="2:5" x14ac:dyDescent="0.2">
      <c r="B5177" s="25" t="s">
        <v>8005</v>
      </c>
      <c r="C5177" s="25">
        <v>543181</v>
      </c>
      <c r="D5177" s="25" t="s">
        <v>8006</v>
      </c>
      <c r="E5177" s="25" t="s">
        <v>7404</v>
      </c>
    </row>
    <row r="5178" spans="2:5" x14ac:dyDescent="0.2">
      <c r="B5178" s="25" t="s">
        <v>8007</v>
      </c>
      <c r="C5178" s="25">
        <v>543182</v>
      </c>
      <c r="D5178" s="25" t="s">
        <v>8008</v>
      </c>
      <c r="E5178" s="25" t="s">
        <v>7404</v>
      </c>
    </row>
    <row r="5179" spans="2:5" x14ac:dyDescent="0.2">
      <c r="B5179" s="25" t="s">
        <v>8009</v>
      </c>
      <c r="C5179" s="25">
        <v>543183</v>
      </c>
      <c r="D5179" s="25" t="s">
        <v>8010</v>
      </c>
      <c r="E5179" s="25" t="s">
        <v>7404</v>
      </c>
    </row>
    <row r="5180" spans="2:5" x14ac:dyDescent="0.2">
      <c r="B5180" s="25" t="s">
        <v>8011</v>
      </c>
      <c r="C5180" s="25">
        <v>543184</v>
      </c>
      <c r="D5180" s="25" t="s">
        <v>8012</v>
      </c>
      <c r="E5180" s="25" t="s">
        <v>7404</v>
      </c>
    </row>
    <row r="5181" spans="2:5" x14ac:dyDescent="0.2">
      <c r="B5181" s="25" t="s">
        <v>8013</v>
      </c>
      <c r="C5181" s="25">
        <v>543185</v>
      </c>
      <c r="D5181" s="25" t="s">
        <v>8014</v>
      </c>
      <c r="E5181" s="25" t="s">
        <v>7404</v>
      </c>
    </row>
    <row r="5182" spans="2:5" x14ac:dyDescent="0.2">
      <c r="B5182" s="25" t="s">
        <v>8015</v>
      </c>
      <c r="C5182" s="25">
        <v>543186</v>
      </c>
      <c r="D5182" s="25" t="s">
        <v>8016</v>
      </c>
      <c r="E5182" s="25" t="s">
        <v>7404</v>
      </c>
    </row>
    <row r="5183" spans="2:5" x14ac:dyDescent="0.2">
      <c r="B5183" s="25" t="s">
        <v>8017</v>
      </c>
      <c r="C5183" s="25">
        <v>543187</v>
      </c>
      <c r="D5183" s="25" t="s">
        <v>8018</v>
      </c>
      <c r="E5183" s="25" t="s">
        <v>426</v>
      </c>
    </row>
    <row r="5184" spans="2:5" x14ac:dyDescent="0.2">
      <c r="B5184" s="25" t="s">
        <v>8019</v>
      </c>
      <c r="C5184" s="25">
        <v>543193</v>
      </c>
      <c r="D5184" s="25" t="s">
        <v>8020</v>
      </c>
      <c r="E5184" s="25" t="s">
        <v>704</v>
      </c>
    </row>
    <row r="5185" spans="2:5" x14ac:dyDescent="0.2">
      <c r="B5185" s="25" t="s">
        <v>8021</v>
      </c>
      <c r="C5185" s="25">
        <v>543194</v>
      </c>
      <c r="D5185" s="25" t="s">
        <v>8022</v>
      </c>
      <c r="E5185" s="25" t="s">
        <v>7337</v>
      </c>
    </row>
    <row r="5186" spans="2:5" x14ac:dyDescent="0.2">
      <c r="B5186" s="25" t="s">
        <v>8023</v>
      </c>
      <c r="C5186" s="25">
        <v>543207</v>
      </c>
      <c r="D5186" s="25" t="s">
        <v>8024</v>
      </c>
      <c r="E5186" s="25" t="s">
        <v>527</v>
      </c>
    </row>
    <row r="5187" spans="2:5" x14ac:dyDescent="0.2">
      <c r="B5187" s="25" t="s">
        <v>8025</v>
      </c>
      <c r="C5187" s="25">
        <v>543208</v>
      </c>
      <c r="D5187" s="25" t="s">
        <v>8026</v>
      </c>
      <c r="E5187" s="25" t="s">
        <v>400</v>
      </c>
    </row>
    <row r="5188" spans="2:5" x14ac:dyDescent="0.2">
      <c r="B5188" s="25" t="s">
        <v>8027</v>
      </c>
      <c r="C5188" s="25">
        <v>543209</v>
      </c>
      <c r="D5188" s="25" t="s">
        <v>8028</v>
      </c>
      <c r="E5188" s="25" t="s">
        <v>372</v>
      </c>
    </row>
    <row r="5189" spans="2:5" x14ac:dyDescent="0.2">
      <c r="B5189" s="25" t="s">
        <v>8029</v>
      </c>
      <c r="C5189" s="25">
        <v>543210</v>
      </c>
      <c r="D5189" s="25" t="s">
        <v>8030</v>
      </c>
      <c r="E5189" s="25" t="s">
        <v>543</v>
      </c>
    </row>
    <row r="5190" spans="2:5" x14ac:dyDescent="0.2">
      <c r="B5190" s="25" t="s">
        <v>8031</v>
      </c>
      <c r="C5190" s="25">
        <v>543211</v>
      </c>
      <c r="D5190" s="25" t="s">
        <v>8032</v>
      </c>
      <c r="E5190" s="25" t="s">
        <v>1303</v>
      </c>
    </row>
    <row r="5191" spans="2:5" x14ac:dyDescent="0.2">
      <c r="B5191" s="25" t="s">
        <v>8033</v>
      </c>
      <c r="C5191" s="25">
        <v>543212</v>
      </c>
      <c r="D5191" s="25" t="s">
        <v>8034</v>
      </c>
      <c r="E5191" s="25" t="s">
        <v>1429</v>
      </c>
    </row>
    <row r="5192" spans="2:5" x14ac:dyDescent="0.2">
      <c r="B5192" s="25" t="s">
        <v>8035</v>
      </c>
      <c r="C5192" s="25">
        <v>543213</v>
      </c>
      <c r="D5192" s="25" t="s">
        <v>8036</v>
      </c>
      <c r="E5192" s="25" t="s">
        <v>543</v>
      </c>
    </row>
    <row r="5193" spans="2:5" x14ac:dyDescent="0.2">
      <c r="B5193" s="25" t="s">
        <v>8037</v>
      </c>
      <c r="C5193" s="25">
        <v>543214</v>
      </c>
      <c r="D5193" s="25" t="s">
        <v>8038</v>
      </c>
      <c r="E5193" s="25" t="s">
        <v>738</v>
      </c>
    </row>
    <row r="5194" spans="2:5" x14ac:dyDescent="0.2">
      <c r="B5194" s="25" t="s">
        <v>8039</v>
      </c>
      <c r="C5194" s="25">
        <v>543217</v>
      </c>
      <c r="D5194" s="25" t="s">
        <v>8040</v>
      </c>
      <c r="E5194" s="25" t="s">
        <v>7404</v>
      </c>
    </row>
    <row r="5195" spans="2:5" x14ac:dyDescent="0.2">
      <c r="B5195" s="25" t="s">
        <v>8041</v>
      </c>
      <c r="C5195" s="25">
        <v>543218</v>
      </c>
      <c r="D5195" s="25" t="s">
        <v>8042</v>
      </c>
      <c r="E5195" s="25" t="s">
        <v>469</v>
      </c>
    </row>
    <row r="5196" spans="2:5" x14ac:dyDescent="0.2">
      <c r="B5196" s="25" t="s">
        <v>8043</v>
      </c>
      <c r="C5196" s="25">
        <v>543219</v>
      </c>
      <c r="D5196" s="25" t="s">
        <v>8044</v>
      </c>
      <c r="E5196" s="25" t="s">
        <v>7404</v>
      </c>
    </row>
    <row r="5197" spans="2:5" x14ac:dyDescent="0.2">
      <c r="B5197" s="25" t="s">
        <v>8045</v>
      </c>
      <c r="C5197" s="25">
        <v>543220</v>
      </c>
      <c r="D5197" s="25" t="s">
        <v>8046</v>
      </c>
      <c r="E5197" s="25" t="s">
        <v>853</v>
      </c>
    </row>
    <row r="5198" spans="2:5" x14ac:dyDescent="0.2">
      <c r="B5198" s="25" t="s">
        <v>8047</v>
      </c>
      <c r="C5198" s="25">
        <v>543221</v>
      </c>
      <c r="D5198" s="25" t="s">
        <v>8048</v>
      </c>
      <c r="E5198" s="25" t="s">
        <v>7404</v>
      </c>
    </row>
    <row r="5199" spans="2:5" x14ac:dyDescent="0.2">
      <c r="B5199" s="25" t="s">
        <v>8049</v>
      </c>
      <c r="C5199" s="25">
        <v>543222</v>
      </c>
      <c r="D5199" s="25" t="s">
        <v>8050</v>
      </c>
      <c r="E5199" s="25" t="s">
        <v>506</v>
      </c>
    </row>
    <row r="5200" spans="2:5" x14ac:dyDescent="0.2">
      <c r="B5200" s="25" t="s">
        <v>8051</v>
      </c>
      <c r="C5200" s="25">
        <v>543223</v>
      </c>
      <c r="D5200" s="25" t="s">
        <v>4103</v>
      </c>
      <c r="E5200" s="25" t="s">
        <v>549</v>
      </c>
    </row>
    <row r="5201" spans="2:5" x14ac:dyDescent="0.2">
      <c r="B5201" s="25" t="s">
        <v>8052</v>
      </c>
      <c r="C5201" s="25">
        <v>543224</v>
      </c>
      <c r="D5201" s="25" t="s">
        <v>8053</v>
      </c>
      <c r="E5201" s="25" t="s">
        <v>7404</v>
      </c>
    </row>
    <row r="5202" spans="2:5" x14ac:dyDescent="0.2">
      <c r="B5202" s="25" t="s">
        <v>8054</v>
      </c>
      <c r="C5202" s="25">
        <v>543225</v>
      </c>
      <c r="D5202" s="25" t="s">
        <v>8055</v>
      </c>
      <c r="E5202" s="25" t="s">
        <v>7404</v>
      </c>
    </row>
    <row r="5203" spans="2:5" x14ac:dyDescent="0.2">
      <c r="B5203" s="25" t="s">
        <v>8056</v>
      </c>
      <c r="C5203" s="25">
        <v>543226</v>
      </c>
      <c r="D5203" s="25" t="s">
        <v>8057</v>
      </c>
      <c r="E5203" s="25" t="s">
        <v>7404</v>
      </c>
    </row>
    <row r="5204" spans="2:5" x14ac:dyDescent="0.2">
      <c r="B5204" s="25" t="s">
        <v>8058</v>
      </c>
      <c r="C5204" s="25">
        <v>543227</v>
      </c>
      <c r="D5204" s="25" t="s">
        <v>8059</v>
      </c>
      <c r="E5204" s="25" t="s">
        <v>369</v>
      </c>
    </row>
    <row r="5205" spans="2:5" x14ac:dyDescent="0.2">
      <c r="B5205" s="25" t="s">
        <v>8060</v>
      </c>
      <c r="C5205" s="25">
        <v>543228</v>
      </c>
      <c r="D5205" s="25" t="s">
        <v>8061</v>
      </c>
      <c r="E5205" s="25" t="s">
        <v>389</v>
      </c>
    </row>
    <row r="5206" spans="2:5" x14ac:dyDescent="0.2">
      <c r="B5206" s="25" t="s">
        <v>8062</v>
      </c>
      <c r="C5206" s="25">
        <v>543230</v>
      </c>
      <c r="D5206" s="25" t="s">
        <v>8063</v>
      </c>
      <c r="E5206" s="25" t="s">
        <v>681</v>
      </c>
    </row>
    <row r="5207" spans="2:5" x14ac:dyDescent="0.2">
      <c r="B5207" s="25" t="s">
        <v>8064</v>
      </c>
      <c r="C5207" s="25">
        <v>543231</v>
      </c>
      <c r="D5207" s="25" t="s">
        <v>8065</v>
      </c>
      <c r="E5207" s="25" t="s">
        <v>878</v>
      </c>
    </row>
    <row r="5208" spans="2:5" x14ac:dyDescent="0.2">
      <c r="B5208" s="25" t="s">
        <v>8066</v>
      </c>
      <c r="C5208" s="25">
        <v>543232</v>
      </c>
      <c r="D5208" s="25" t="s">
        <v>8067</v>
      </c>
      <c r="E5208" s="25" t="s">
        <v>366</v>
      </c>
    </row>
    <row r="5209" spans="2:5" x14ac:dyDescent="0.2">
      <c r="B5209" s="25" t="s">
        <v>8068</v>
      </c>
      <c r="C5209" s="25">
        <v>543233</v>
      </c>
      <c r="D5209" s="25" t="s">
        <v>8069</v>
      </c>
      <c r="E5209" s="25" t="s">
        <v>543</v>
      </c>
    </row>
    <row r="5210" spans="2:5" x14ac:dyDescent="0.2">
      <c r="B5210" s="25" t="s">
        <v>8070</v>
      </c>
      <c r="C5210" s="25">
        <v>543234</v>
      </c>
      <c r="D5210" s="25" t="s">
        <v>8071</v>
      </c>
      <c r="E5210" s="25" t="s">
        <v>369</v>
      </c>
    </row>
    <row r="5211" spans="2:5" x14ac:dyDescent="0.2">
      <c r="B5211" s="25" t="s">
        <v>8072</v>
      </c>
      <c r="C5211" s="25">
        <v>543235</v>
      </c>
      <c r="D5211" s="25" t="s">
        <v>8073</v>
      </c>
      <c r="E5211" s="25" t="s">
        <v>366</v>
      </c>
    </row>
    <row r="5212" spans="2:5" x14ac:dyDescent="0.2">
      <c r="B5212" s="25" t="s">
        <v>8074</v>
      </c>
      <c r="C5212" s="25">
        <v>543236</v>
      </c>
      <c r="D5212" s="25" t="s">
        <v>8075</v>
      </c>
      <c r="E5212" s="25" t="s">
        <v>391</v>
      </c>
    </row>
    <row r="5213" spans="2:5" x14ac:dyDescent="0.2">
      <c r="B5213" s="25" t="s">
        <v>8076</v>
      </c>
      <c r="C5213" s="25">
        <v>543237</v>
      </c>
      <c r="D5213" s="25" t="s">
        <v>8077</v>
      </c>
      <c r="E5213" s="25" t="s">
        <v>856</v>
      </c>
    </row>
    <row r="5214" spans="2:5" x14ac:dyDescent="0.2">
      <c r="B5214" s="25" t="s">
        <v>8078</v>
      </c>
      <c r="C5214" s="25">
        <v>543238</v>
      </c>
      <c r="D5214" s="25" t="s">
        <v>8079</v>
      </c>
      <c r="E5214" s="25" t="s">
        <v>2788</v>
      </c>
    </row>
    <row r="5215" spans="2:5" x14ac:dyDescent="0.2">
      <c r="B5215" s="25" t="s">
        <v>8080</v>
      </c>
      <c r="C5215" s="25">
        <v>543239</v>
      </c>
      <c r="D5215" s="25" t="s">
        <v>8081</v>
      </c>
      <c r="E5215" s="25" t="s">
        <v>503</v>
      </c>
    </row>
    <row r="5216" spans="2:5" x14ac:dyDescent="0.2">
      <c r="B5216" s="25" t="s">
        <v>8082</v>
      </c>
      <c r="C5216" s="25">
        <v>543240</v>
      </c>
      <c r="D5216" s="25" t="s">
        <v>8083</v>
      </c>
      <c r="E5216" s="25" t="s">
        <v>781</v>
      </c>
    </row>
    <row r="5217" spans="2:5" x14ac:dyDescent="0.2">
      <c r="B5217" s="25" t="s">
        <v>8084</v>
      </c>
      <c r="C5217" s="25">
        <v>543241</v>
      </c>
      <c r="D5217" s="25" t="s">
        <v>8085</v>
      </c>
      <c r="E5217" s="25" t="s">
        <v>469</v>
      </c>
    </row>
    <row r="5218" spans="2:5" x14ac:dyDescent="0.2">
      <c r="B5218" s="25" t="s">
        <v>8086</v>
      </c>
      <c r="C5218" s="25">
        <v>543242</v>
      </c>
      <c r="D5218" s="25" t="s">
        <v>8087</v>
      </c>
      <c r="E5218" s="25" t="s">
        <v>469</v>
      </c>
    </row>
    <row r="5219" spans="2:5" x14ac:dyDescent="0.2">
      <c r="B5219" s="25" t="s">
        <v>8088</v>
      </c>
      <c r="C5219" s="25">
        <v>543243</v>
      </c>
      <c r="D5219" s="25" t="s">
        <v>8089</v>
      </c>
      <c r="E5219" s="25" t="s">
        <v>701</v>
      </c>
    </row>
    <row r="5220" spans="2:5" x14ac:dyDescent="0.2">
      <c r="B5220" s="25" t="s">
        <v>8090</v>
      </c>
      <c r="C5220" s="25">
        <v>543244</v>
      </c>
      <c r="D5220" s="25" t="s">
        <v>8091</v>
      </c>
      <c r="E5220" s="25" t="s">
        <v>398</v>
      </c>
    </row>
    <row r="5221" spans="2:5" x14ac:dyDescent="0.2">
      <c r="B5221" s="25" t="s">
        <v>8092</v>
      </c>
      <c r="C5221" s="25">
        <v>500270</v>
      </c>
      <c r="D5221" s="25" t="s">
        <v>8093</v>
      </c>
      <c r="E5221" s="25" t="s">
        <v>8094</v>
      </c>
    </row>
    <row r="5222" spans="2:5" x14ac:dyDescent="0.2">
      <c r="B5222" s="25" t="s">
        <v>8095</v>
      </c>
      <c r="C5222" s="25">
        <v>503685</v>
      </c>
      <c r="D5222" s="25" t="s">
        <v>8096</v>
      </c>
      <c r="E5222" s="25" t="s">
        <v>8097</v>
      </c>
    </row>
    <row r="5223" spans="2:5" x14ac:dyDescent="0.2">
      <c r="B5223" s="25" t="s">
        <v>8098</v>
      </c>
      <c r="C5223" s="25">
        <v>505100</v>
      </c>
      <c r="D5223" s="25" t="s">
        <v>8099</v>
      </c>
      <c r="E5223" s="25" t="s">
        <v>8100</v>
      </c>
    </row>
    <row r="5224" spans="2:5" x14ac:dyDescent="0.2">
      <c r="B5224" s="25" t="s">
        <v>8101</v>
      </c>
      <c r="C5224" s="25">
        <v>506580</v>
      </c>
      <c r="D5224" s="25" t="s">
        <v>8102</v>
      </c>
      <c r="E5224" s="25" t="s">
        <v>8103</v>
      </c>
    </row>
    <row r="5225" spans="2:5" x14ac:dyDescent="0.2">
      <c r="B5225" s="25" t="s">
        <v>8104</v>
      </c>
      <c r="C5225" s="25">
        <v>509069</v>
      </c>
      <c r="D5225" s="25" t="s">
        <v>8105</v>
      </c>
      <c r="E5225" s="25" t="s">
        <v>8106</v>
      </c>
    </row>
    <row r="5226" spans="2:5" x14ac:dyDescent="0.2">
      <c r="B5226" s="25" t="s">
        <v>8107</v>
      </c>
      <c r="C5226" s="25">
        <v>509960</v>
      </c>
      <c r="D5226" s="25" t="s">
        <v>8108</v>
      </c>
      <c r="E5226" s="25" t="s">
        <v>8109</v>
      </c>
    </row>
    <row r="5227" spans="2:5" x14ac:dyDescent="0.2">
      <c r="B5227" s="25" t="s">
        <v>8110</v>
      </c>
      <c r="C5227" s="25">
        <v>511016</v>
      </c>
      <c r="D5227" s="25" t="s">
        <v>8111</v>
      </c>
      <c r="E5227" s="25" t="s">
        <v>8112</v>
      </c>
    </row>
    <row r="5228" spans="2:5" x14ac:dyDescent="0.2">
      <c r="B5228" s="25" t="s">
        <v>8113</v>
      </c>
      <c r="C5228" s="25">
        <v>511194</v>
      </c>
      <c r="D5228" s="25" t="s">
        <v>8114</v>
      </c>
      <c r="E5228" s="25" t="s">
        <v>7337</v>
      </c>
    </row>
    <row r="5229" spans="2:5" x14ac:dyDescent="0.2">
      <c r="B5229" s="25" t="s">
        <v>8115</v>
      </c>
      <c r="C5229" s="25">
        <v>512097</v>
      </c>
      <c r="D5229" s="25" t="s">
        <v>8116</v>
      </c>
      <c r="E5229" s="25" t="s">
        <v>8117</v>
      </c>
    </row>
    <row r="5230" spans="2:5" x14ac:dyDescent="0.2">
      <c r="B5230" s="25" t="s">
        <v>8118</v>
      </c>
      <c r="C5230" s="25">
        <v>512115</v>
      </c>
      <c r="D5230" s="25" t="s">
        <v>8119</v>
      </c>
      <c r="E5230" s="25" t="s">
        <v>8117</v>
      </c>
    </row>
    <row r="5231" spans="2:5" x14ac:dyDescent="0.2">
      <c r="B5231" s="25" t="s">
        <v>8120</v>
      </c>
      <c r="C5231" s="25">
        <v>514260</v>
      </c>
      <c r="D5231" s="25" t="s">
        <v>8121</v>
      </c>
      <c r="E5231" s="25" t="s">
        <v>8094</v>
      </c>
    </row>
    <row r="5232" spans="2:5" x14ac:dyDescent="0.2">
      <c r="B5232" s="25" t="s">
        <v>8122</v>
      </c>
      <c r="C5232" s="25">
        <v>523309</v>
      </c>
      <c r="D5232" s="25" t="s">
        <v>8123</v>
      </c>
      <c r="E5232" s="25" t="s">
        <v>8124</v>
      </c>
    </row>
    <row r="5233" spans="2:5" x14ac:dyDescent="0.2">
      <c r="B5233" s="25" t="s">
        <v>8125</v>
      </c>
      <c r="C5233" s="25">
        <v>523868</v>
      </c>
      <c r="D5233" s="25" t="s">
        <v>8126</v>
      </c>
      <c r="E5233" s="25" t="s">
        <v>391</v>
      </c>
    </row>
    <row r="5234" spans="2:5" x14ac:dyDescent="0.2">
      <c r="B5234" s="25" t="s">
        <v>8127</v>
      </c>
      <c r="C5234" s="25">
        <v>524046</v>
      </c>
      <c r="D5234" s="25" t="s">
        <v>8128</v>
      </c>
      <c r="E5234" s="25" t="s">
        <v>8129</v>
      </c>
    </row>
    <row r="5235" spans="2:5" x14ac:dyDescent="0.2">
      <c r="B5235" s="25" t="s">
        <v>8130</v>
      </c>
      <c r="C5235" s="25">
        <v>526345</v>
      </c>
      <c r="D5235" s="25" t="s">
        <v>8131</v>
      </c>
      <c r="E5235" s="25" t="s">
        <v>443</v>
      </c>
    </row>
    <row r="5236" spans="2:5" x14ac:dyDescent="0.2">
      <c r="B5236" s="25" t="s">
        <v>8132</v>
      </c>
      <c r="C5236" s="25">
        <v>526468</v>
      </c>
      <c r="D5236" s="25" t="s">
        <v>8133</v>
      </c>
      <c r="E5236" s="25" t="s">
        <v>8134</v>
      </c>
    </row>
    <row r="5237" spans="2:5" x14ac:dyDescent="0.2">
      <c r="B5237" s="25" t="s">
        <v>8135</v>
      </c>
      <c r="C5237" s="25">
        <v>526677</v>
      </c>
      <c r="D5237" s="25" t="s">
        <v>8136</v>
      </c>
      <c r="E5237" s="25" t="s">
        <v>488</v>
      </c>
    </row>
    <row r="5238" spans="2:5" x14ac:dyDescent="0.2">
      <c r="B5238" s="25" t="s">
        <v>8137</v>
      </c>
      <c r="C5238" s="25">
        <v>526877</v>
      </c>
      <c r="D5238" s="25" t="s">
        <v>8138</v>
      </c>
      <c r="E5238" s="25" t="s">
        <v>8117</v>
      </c>
    </row>
    <row r="5239" spans="2:5" x14ac:dyDescent="0.2">
      <c r="B5239" s="25" t="s">
        <v>8139</v>
      </c>
      <c r="C5239" s="25">
        <v>530027</v>
      </c>
      <c r="D5239" s="25" t="s">
        <v>8140</v>
      </c>
      <c r="E5239" s="25" t="s">
        <v>597</v>
      </c>
    </row>
    <row r="5240" spans="2:5" x14ac:dyDescent="0.2">
      <c r="B5240" s="25" t="s">
        <v>8141</v>
      </c>
      <c r="C5240" s="25">
        <v>531240</v>
      </c>
      <c r="D5240" s="25" t="s">
        <v>8142</v>
      </c>
      <c r="E5240" s="25" t="s">
        <v>8117</v>
      </c>
    </row>
    <row r="5241" spans="2:5" x14ac:dyDescent="0.2">
      <c r="B5241" s="25" t="s">
        <v>8143</v>
      </c>
      <c r="C5241" s="25">
        <v>531399</v>
      </c>
      <c r="D5241" s="25" t="s">
        <v>8144</v>
      </c>
      <c r="E5241" s="25" t="s">
        <v>8100</v>
      </c>
    </row>
    <row r="5242" spans="2:5" x14ac:dyDescent="0.2">
      <c r="B5242" s="25" t="s">
        <v>8145</v>
      </c>
      <c r="C5242" s="25">
        <v>531812</v>
      </c>
      <c r="D5242" s="25" t="s">
        <v>8146</v>
      </c>
      <c r="E5242" s="25" t="s">
        <v>8112</v>
      </c>
    </row>
    <row r="5243" spans="2:5" x14ac:dyDescent="0.2">
      <c r="B5243" s="25" t="s">
        <v>8147</v>
      </c>
      <c r="C5243" s="25">
        <v>532019</v>
      </c>
      <c r="D5243" s="25" t="s">
        <v>8148</v>
      </c>
      <c r="E5243" s="25" t="s">
        <v>8149</v>
      </c>
    </row>
    <row r="5244" spans="2:5" x14ac:dyDescent="0.2">
      <c r="B5244" s="25" t="s">
        <v>8150</v>
      </c>
      <c r="C5244" s="25">
        <v>532335</v>
      </c>
      <c r="D5244" s="25" t="s">
        <v>8151</v>
      </c>
      <c r="E5244" s="25" t="s">
        <v>2202</v>
      </c>
    </row>
    <row r="5245" spans="2:5" x14ac:dyDescent="0.2">
      <c r="B5245" s="25" t="s">
        <v>8152</v>
      </c>
      <c r="C5245" s="25">
        <v>537709</v>
      </c>
      <c r="D5245" s="25" t="s">
        <v>8153</v>
      </c>
      <c r="E5245" s="25" t="s">
        <v>1082</v>
      </c>
    </row>
    <row r="5246" spans="2:5" x14ac:dyDescent="0.2">
      <c r="B5246" s="25" t="s">
        <v>8154</v>
      </c>
      <c r="C5246" s="25">
        <v>543229</v>
      </c>
      <c r="D5246" s="25" t="s">
        <v>8155</v>
      </c>
      <c r="E5246" s="25" t="s">
        <v>8156</v>
      </c>
    </row>
    <row r="5247" spans="2:5" x14ac:dyDescent="0.2">
      <c r="B5247" s="25" t="s">
        <v>8157</v>
      </c>
      <c r="C5247" s="25">
        <v>543245</v>
      </c>
      <c r="D5247" s="25" t="s">
        <v>8158</v>
      </c>
      <c r="E5247" s="25" t="s">
        <v>421</v>
      </c>
    </row>
    <row r="5248" spans="2:5" x14ac:dyDescent="0.2">
      <c r="B5248" s="25" t="s">
        <v>8159</v>
      </c>
      <c r="C5248" s="25">
        <v>543246</v>
      </c>
      <c r="D5248" s="25" t="s">
        <v>8160</v>
      </c>
      <c r="E5248" s="25" t="s">
        <v>7404</v>
      </c>
    </row>
    <row r="5249" spans="2:5" x14ac:dyDescent="0.2">
      <c r="B5249" s="25" t="s">
        <v>8161</v>
      </c>
      <c r="C5249" s="25">
        <v>543247</v>
      </c>
      <c r="D5249" s="25" t="s">
        <v>8162</v>
      </c>
      <c r="E5249" s="25" t="s">
        <v>8097</v>
      </c>
    </row>
    <row r="5250" spans="2:5" x14ac:dyDescent="0.2">
      <c r="B5250" s="25" t="s">
        <v>8163</v>
      </c>
      <c r="C5250" s="25">
        <v>543248</v>
      </c>
      <c r="D5250" s="25" t="s">
        <v>8164</v>
      </c>
      <c r="E5250" s="25" t="s">
        <v>872</v>
      </c>
    </row>
    <row r="5251" spans="2:5" x14ac:dyDescent="0.2">
      <c r="B5251" s="25" t="s">
        <v>8165</v>
      </c>
      <c r="C5251" s="25">
        <v>543249</v>
      </c>
      <c r="D5251" s="25" t="s">
        <v>8166</v>
      </c>
      <c r="E5251" s="25" t="s">
        <v>8167</v>
      </c>
    </row>
    <row r="5252" spans="2:5" x14ac:dyDescent="0.2">
      <c r="B5252" s="25" t="s">
        <v>8168</v>
      </c>
      <c r="C5252" s="25">
        <v>543251</v>
      </c>
      <c r="D5252" s="25" t="s">
        <v>8169</v>
      </c>
      <c r="E5252" s="25" t="s">
        <v>8167</v>
      </c>
    </row>
    <row r="5253" spans="2:5" x14ac:dyDescent="0.2">
      <c r="B5253" s="25" t="s">
        <v>8170</v>
      </c>
      <c r="C5253" s="25">
        <v>543252</v>
      </c>
      <c r="D5253" s="25" t="s">
        <v>8171</v>
      </c>
      <c r="E5253" s="25" t="s">
        <v>543</v>
      </c>
    </row>
    <row r="5254" spans="2:5" x14ac:dyDescent="0.2">
      <c r="B5254" s="25" t="s">
        <v>8172</v>
      </c>
      <c r="C5254" s="25">
        <v>543253</v>
      </c>
      <c r="D5254" s="25" t="s">
        <v>8173</v>
      </c>
      <c r="E5254" s="25" t="s">
        <v>443</v>
      </c>
    </row>
    <row r="5255" spans="2:5" x14ac:dyDescent="0.2">
      <c r="B5255" s="25" t="s">
        <v>8174</v>
      </c>
      <c r="C5255" s="25">
        <v>543254</v>
      </c>
      <c r="D5255" s="25" t="s">
        <v>8175</v>
      </c>
      <c r="E5255" s="25" t="s">
        <v>8176</v>
      </c>
    </row>
    <row r="5256" spans="2:5" x14ac:dyDescent="0.2">
      <c r="B5256" s="25" t="s">
        <v>8177</v>
      </c>
      <c r="C5256" s="25">
        <v>543255</v>
      </c>
      <c r="D5256" s="25" t="s">
        <v>8178</v>
      </c>
      <c r="E5256" s="25" t="s">
        <v>7404</v>
      </c>
    </row>
    <row r="5257" spans="2:5" x14ac:dyDescent="0.2">
      <c r="B5257" s="25" t="s">
        <v>8179</v>
      </c>
      <c r="C5257" s="25">
        <v>543256</v>
      </c>
      <c r="D5257" s="25" t="s">
        <v>8180</v>
      </c>
      <c r="E5257" s="25" t="s">
        <v>8181</v>
      </c>
    </row>
    <row r="5258" spans="2:5" x14ac:dyDescent="0.2">
      <c r="B5258" s="25" t="s">
        <v>8182</v>
      </c>
      <c r="C5258" s="25">
        <v>543257</v>
      </c>
      <c r="D5258" s="25" t="s">
        <v>8183</v>
      </c>
      <c r="E5258" s="25" t="s">
        <v>8184</v>
      </c>
    </row>
    <row r="5259" spans="2:5" x14ac:dyDescent="0.2">
      <c r="B5259" s="25" t="s">
        <v>8185</v>
      </c>
      <c r="C5259" s="25">
        <v>543258</v>
      </c>
      <c r="D5259" s="25" t="s">
        <v>8186</v>
      </c>
      <c r="E5259" s="25" t="s">
        <v>8187</v>
      </c>
    </row>
    <row r="5260" spans="2:5" x14ac:dyDescent="0.2">
      <c r="B5260" s="25" t="s">
        <v>8188</v>
      </c>
      <c r="C5260" s="25">
        <v>543259</v>
      </c>
      <c r="D5260" s="25" t="s">
        <v>8189</v>
      </c>
      <c r="E5260" s="25" t="s">
        <v>8190</v>
      </c>
    </row>
    <row r="5261" spans="2:5" x14ac:dyDescent="0.2">
      <c r="B5261" s="25" t="s">
        <v>8191</v>
      </c>
      <c r="C5261" s="25">
        <v>543260</v>
      </c>
      <c r="D5261" s="25" t="s">
        <v>8192</v>
      </c>
      <c r="E5261" s="25" t="s">
        <v>1148</v>
      </c>
    </row>
    <row r="5262" spans="2:5" x14ac:dyDescent="0.2">
      <c r="B5262" s="25" t="s">
        <v>8193</v>
      </c>
      <c r="C5262" s="25">
        <v>543261</v>
      </c>
      <c r="D5262" s="25" t="s">
        <v>8194</v>
      </c>
      <c r="E5262" s="25" t="s">
        <v>8195</v>
      </c>
    </row>
    <row r="5263" spans="2:5" x14ac:dyDescent="0.2">
      <c r="B5263" s="25" t="s">
        <v>8196</v>
      </c>
      <c r="C5263" s="25">
        <v>543262</v>
      </c>
      <c r="D5263" s="25" t="s">
        <v>8197</v>
      </c>
      <c r="E5263" s="25" t="s">
        <v>417</v>
      </c>
    </row>
    <row r="5264" spans="2:5" x14ac:dyDescent="0.2">
      <c r="B5264" s="25" t="s">
        <v>8198</v>
      </c>
      <c r="C5264" s="25">
        <v>543263</v>
      </c>
      <c r="D5264" s="25" t="s">
        <v>8199</v>
      </c>
      <c r="E5264" s="25" t="s">
        <v>8200</v>
      </c>
    </row>
    <row r="5265" spans="2:5" x14ac:dyDescent="0.2">
      <c r="B5265" s="25" t="s">
        <v>8201</v>
      </c>
      <c r="C5265" s="25">
        <v>543264</v>
      </c>
      <c r="D5265" s="25" t="s">
        <v>8202</v>
      </c>
      <c r="E5265" s="25" t="s">
        <v>8203</v>
      </c>
    </row>
    <row r="5266" spans="2:5" x14ac:dyDescent="0.2">
      <c r="B5266" s="25" t="s">
        <v>8204</v>
      </c>
      <c r="C5266" s="25">
        <v>543265</v>
      </c>
      <c r="D5266" s="25" t="s">
        <v>8205</v>
      </c>
      <c r="E5266" s="25" t="s">
        <v>1330</v>
      </c>
    </row>
    <row r="5267" spans="2:5" x14ac:dyDescent="0.2">
      <c r="B5267" s="25" t="s">
        <v>8206</v>
      </c>
      <c r="C5267" s="25">
        <v>543266</v>
      </c>
      <c r="D5267" s="25" t="s">
        <v>8207</v>
      </c>
      <c r="E5267" s="25" t="s">
        <v>8103</v>
      </c>
    </row>
    <row r="5268" spans="2:5" x14ac:dyDescent="0.2">
      <c r="B5268" s="25" t="s">
        <v>8208</v>
      </c>
      <c r="C5268" s="25">
        <v>543267</v>
      </c>
      <c r="D5268" s="25" t="s">
        <v>8209</v>
      </c>
      <c r="E5268" s="25" t="s">
        <v>1082</v>
      </c>
    </row>
    <row r="5269" spans="2:5" x14ac:dyDescent="0.2">
      <c r="B5269" s="25" t="s">
        <v>8210</v>
      </c>
      <c r="C5269" s="25">
        <v>543269</v>
      </c>
      <c r="D5269" s="25" t="s">
        <v>8211</v>
      </c>
      <c r="E5269" s="25" t="s">
        <v>8212</v>
      </c>
    </row>
    <row r="5270" spans="2:5" x14ac:dyDescent="0.2">
      <c r="B5270" s="25" t="s">
        <v>8213</v>
      </c>
      <c r="C5270" s="25">
        <v>543270</v>
      </c>
      <c r="D5270" s="25" t="s">
        <v>8214</v>
      </c>
      <c r="E5270" s="25" t="s">
        <v>8215</v>
      </c>
    </row>
    <row r="5271" spans="2:5" x14ac:dyDescent="0.2">
      <c r="B5271" s="25" t="s">
        <v>8216</v>
      </c>
      <c r="C5271" s="25">
        <v>543271</v>
      </c>
      <c r="D5271" s="25" t="s">
        <v>8217</v>
      </c>
      <c r="E5271" s="25" t="s">
        <v>543</v>
      </c>
    </row>
    <row r="5272" spans="2:5" x14ac:dyDescent="0.2">
      <c r="B5272" s="25" t="s">
        <v>8218</v>
      </c>
      <c r="C5272" s="25">
        <v>543272</v>
      </c>
      <c r="D5272" s="25" t="s">
        <v>8219</v>
      </c>
      <c r="E5272" s="25" t="s">
        <v>8220</v>
      </c>
    </row>
    <row r="5273" spans="2:5" x14ac:dyDescent="0.2">
      <c r="B5273" s="25" t="s">
        <v>8221</v>
      </c>
      <c r="C5273" s="25">
        <v>543273</v>
      </c>
      <c r="D5273" s="25" t="s">
        <v>8222</v>
      </c>
      <c r="E5273" s="25" t="s">
        <v>1631</v>
      </c>
    </row>
    <row r="5274" spans="2:5" x14ac:dyDescent="0.2">
      <c r="B5274" s="25" t="s">
        <v>8223</v>
      </c>
      <c r="C5274" s="25">
        <v>543274</v>
      </c>
      <c r="D5274" s="25" t="s">
        <v>8224</v>
      </c>
      <c r="E5274" s="25" t="s">
        <v>8094</v>
      </c>
    </row>
    <row r="5275" spans="2:5" x14ac:dyDescent="0.2">
      <c r="B5275" s="25" t="s">
        <v>8225</v>
      </c>
      <c r="C5275" s="25">
        <v>543275</v>
      </c>
      <c r="D5275" s="25" t="s">
        <v>8226</v>
      </c>
      <c r="E5275" s="25" t="s">
        <v>543</v>
      </c>
    </row>
    <row r="5276" spans="2:5" x14ac:dyDescent="0.2">
      <c r="B5276" s="25" t="s">
        <v>8227</v>
      </c>
      <c r="C5276" s="25">
        <v>543276</v>
      </c>
      <c r="D5276" s="25" t="s">
        <v>8228</v>
      </c>
      <c r="E5276" s="25" t="s">
        <v>8100</v>
      </c>
    </row>
    <row r="5277" spans="2:5" x14ac:dyDescent="0.2">
      <c r="B5277" s="25" t="s">
        <v>8229</v>
      </c>
      <c r="C5277" s="25">
        <v>543277</v>
      </c>
      <c r="D5277" s="25" t="s">
        <v>8230</v>
      </c>
      <c r="E5277" s="25" t="s">
        <v>543</v>
      </c>
    </row>
    <row r="5278" spans="2:5" x14ac:dyDescent="0.2">
      <c r="B5278" s="25" t="s">
        <v>8231</v>
      </c>
      <c r="C5278" s="25">
        <v>543278</v>
      </c>
      <c r="D5278" s="25" t="s">
        <v>8232</v>
      </c>
      <c r="E5278" s="25" t="s">
        <v>8134</v>
      </c>
    </row>
    <row r="5279" spans="2:5" x14ac:dyDescent="0.2">
      <c r="B5279" s="25" t="s">
        <v>8233</v>
      </c>
      <c r="C5279" s="25">
        <v>543279</v>
      </c>
      <c r="D5279" s="25" t="s">
        <v>8234</v>
      </c>
      <c r="E5279" s="25" t="s">
        <v>8235</v>
      </c>
    </row>
    <row r="5280" spans="2:5" x14ac:dyDescent="0.2">
      <c r="B5280" s="25" t="s">
        <v>8236</v>
      </c>
      <c r="C5280" s="25">
        <v>543280</v>
      </c>
      <c r="D5280" s="25" t="s">
        <v>8237</v>
      </c>
      <c r="E5280" s="25" t="s">
        <v>8238</v>
      </c>
    </row>
    <row r="5281" spans="2:5" x14ac:dyDescent="0.2">
      <c r="B5281" s="25" t="s">
        <v>8239</v>
      </c>
      <c r="C5281" s="25">
        <v>543281</v>
      </c>
      <c r="D5281" s="25" t="s">
        <v>8240</v>
      </c>
      <c r="E5281" s="25" t="s">
        <v>8241</v>
      </c>
    </row>
    <row r="5282" spans="2:5" x14ac:dyDescent="0.2">
      <c r="B5282" s="25" t="s">
        <v>8242</v>
      </c>
      <c r="C5282" s="25">
        <v>543282</v>
      </c>
      <c r="D5282" s="25" t="s">
        <v>8243</v>
      </c>
      <c r="E5282" s="25" t="s">
        <v>8212</v>
      </c>
    </row>
    <row r="5283" spans="2:5" x14ac:dyDescent="0.2">
      <c r="B5283" s="25" t="s">
        <v>8244</v>
      </c>
      <c r="C5283" s="25">
        <v>543283</v>
      </c>
      <c r="D5283" s="25" t="s">
        <v>8245</v>
      </c>
      <c r="E5283" s="25" t="s">
        <v>872</v>
      </c>
    </row>
    <row r="5284" spans="2:5" x14ac:dyDescent="0.2">
      <c r="B5284" s="25" t="s">
        <v>8246</v>
      </c>
      <c r="C5284" s="25">
        <v>543284</v>
      </c>
      <c r="D5284" s="25" t="s">
        <v>8247</v>
      </c>
      <c r="E5284" s="25" t="s">
        <v>467</v>
      </c>
    </row>
    <row r="5285" spans="2:5" x14ac:dyDescent="0.2">
      <c r="B5285" s="25" t="s">
        <v>8248</v>
      </c>
      <c r="C5285" s="25">
        <v>543285</v>
      </c>
      <c r="D5285" s="25" t="s">
        <v>8249</v>
      </c>
      <c r="E5285" s="25" t="s">
        <v>8250</v>
      </c>
    </row>
    <row r="5286" spans="2:5" x14ac:dyDescent="0.2">
      <c r="B5286" s="25" t="s">
        <v>8251</v>
      </c>
      <c r="C5286" s="25">
        <v>543286</v>
      </c>
      <c r="D5286" s="25" t="s">
        <v>8252</v>
      </c>
      <c r="E5286" s="25" t="s">
        <v>463</v>
      </c>
    </row>
    <row r="5287" spans="2:5" x14ac:dyDescent="0.2">
      <c r="B5287" s="25" t="s">
        <v>8253</v>
      </c>
      <c r="C5287" s="25">
        <v>543287</v>
      </c>
      <c r="D5287" s="25" t="s">
        <v>8254</v>
      </c>
      <c r="E5287" s="25" t="s">
        <v>8167</v>
      </c>
    </row>
    <row r="5288" spans="2:5" x14ac:dyDescent="0.2">
      <c r="B5288" s="25" t="s">
        <v>8255</v>
      </c>
      <c r="C5288" s="25">
        <v>543288</v>
      </c>
      <c r="D5288" s="25" t="s">
        <v>1892</v>
      </c>
      <c r="E5288" s="25" t="s">
        <v>8256</v>
      </c>
    </row>
    <row r="5289" spans="2:5" x14ac:dyDescent="0.2">
      <c r="B5289" s="25" t="s">
        <v>8257</v>
      </c>
      <c r="C5289" s="25">
        <v>543289</v>
      </c>
      <c r="D5289" s="25" t="s">
        <v>8258</v>
      </c>
      <c r="E5289" s="25" t="s">
        <v>488</v>
      </c>
    </row>
    <row r="5290" spans="2:5" x14ac:dyDescent="0.2">
      <c r="B5290" s="25" t="s">
        <v>8259</v>
      </c>
      <c r="C5290" s="25">
        <v>543290</v>
      </c>
      <c r="D5290" s="25" t="s">
        <v>8260</v>
      </c>
      <c r="E5290" s="25" t="s">
        <v>8261</v>
      </c>
    </row>
    <row r="5291" spans="2:5" x14ac:dyDescent="0.2">
      <c r="B5291" s="25" t="s">
        <v>8262</v>
      </c>
      <c r="C5291" s="25">
        <v>543291</v>
      </c>
      <c r="D5291" s="25" t="s">
        <v>8263</v>
      </c>
      <c r="E5291" s="25" t="s">
        <v>7404</v>
      </c>
    </row>
    <row r="5292" spans="2:5" x14ac:dyDescent="0.2">
      <c r="B5292" s="25" t="s">
        <v>8264</v>
      </c>
      <c r="C5292" s="25">
        <v>543292</v>
      </c>
      <c r="D5292" s="25" t="s">
        <v>8265</v>
      </c>
      <c r="E5292" s="25" t="s">
        <v>7404</v>
      </c>
    </row>
    <row r="5293" spans="2:5" x14ac:dyDescent="0.2">
      <c r="B5293" s="25" t="s">
        <v>8266</v>
      </c>
      <c r="C5293" s="25">
        <v>543297</v>
      </c>
      <c r="D5293" s="25" t="s">
        <v>8267</v>
      </c>
      <c r="E5293" s="25" t="s">
        <v>426</v>
      </c>
    </row>
    <row r="5294" spans="2:5" x14ac:dyDescent="0.2">
      <c r="B5294" s="25" t="s">
        <v>8268</v>
      </c>
      <c r="C5294" s="25">
        <v>543298</v>
      </c>
      <c r="D5294" s="25" t="s">
        <v>8269</v>
      </c>
      <c r="E5294" s="25" t="s">
        <v>421</v>
      </c>
    </row>
    <row r="5295" spans="2:5" x14ac:dyDescent="0.2">
      <c r="B5295" s="25" t="s">
        <v>8270</v>
      </c>
      <c r="C5295" s="25">
        <v>543299</v>
      </c>
      <c r="D5295" s="25" t="s">
        <v>8271</v>
      </c>
      <c r="E5295" s="25" t="s">
        <v>8272</v>
      </c>
    </row>
    <row r="5296" spans="2:5" x14ac:dyDescent="0.2">
      <c r="B5296" s="25" t="s">
        <v>8273</v>
      </c>
      <c r="C5296" s="25">
        <v>543300</v>
      </c>
      <c r="D5296" s="25" t="s">
        <v>8274</v>
      </c>
      <c r="E5296" s="25" t="s">
        <v>8100</v>
      </c>
    </row>
    <row r="5297" spans="2:5" x14ac:dyDescent="0.2">
      <c r="B5297" s="25" t="s">
        <v>8275</v>
      </c>
      <c r="C5297" s="25">
        <v>543305</v>
      </c>
      <c r="D5297" s="25" t="s">
        <v>8276</v>
      </c>
      <c r="E5297" s="25" t="s">
        <v>467</v>
      </c>
    </row>
    <row r="5298" spans="2:5" x14ac:dyDescent="0.2">
      <c r="B5298" s="25" t="s">
        <v>8277</v>
      </c>
      <c r="C5298" s="25">
        <v>543306</v>
      </c>
      <c r="D5298" s="25" t="s">
        <v>8278</v>
      </c>
      <c r="E5298" s="25" t="s">
        <v>8279</v>
      </c>
    </row>
    <row r="5299" spans="2:5" x14ac:dyDescent="0.2">
      <c r="B5299" s="25" t="s">
        <v>8280</v>
      </c>
      <c r="C5299" s="25">
        <v>543308</v>
      </c>
      <c r="D5299" s="25" t="s">
        <v>8281</v>
      </c>
      <c r="E5299" s="25" t="s">
        <v>8282</v>
      </c>
    </row>
    <row r="5300" spans="2:5" x14ac:dyDescent="0.2">
      <c r="B5300" s="25" t="s">
        <v>8283</v>
      </c>
      <c r="C5300" s="25">
        <v>543309</v>
      </c>
      <c r="D5300" s="25" t="s">
        <v>8284</v>
      </c>
      <c r="E5300" s="25" t="s">
        <v>8285</v>
      </c>
    </row>
    <row r="5301" spans="2:5" x14ac:dyDescent="0.2">
      <c r="B5301" s="25" t="s">
        <v>8286</v>
      </c>
      <c r="C5301" s="25">
        <v>543310</v>
      </c>
      <c r="D5301" s="25" t="s">
        <v>8287</v>
      </c>
      <c r="E5301" s="25" t="s">
        <v>581</v>
      </c>
    </row>
    <row r="5302" spans="2:5" x14ac:dyDescent="0.2">
      <c r="B5302" s="25" t="s">
        <v>8288</v>
      </c>
      <c r="C5302" s="25">
        <v>543311</v>
      </c>
      <c r="D5302" s="25" t="s">
        <v>8289</v>
      </c>
      <c r="E5302" s="25" t="s">
        <v>8103</v>
      </c>
    </row>
    <row r="5303" spans="2:5" x14ac:dyDescent="0.2">
      <c r="B5303" s="25" t="s">
        <v>8290</v>
      </c>
      <c r="C5303" s="25">
        <v>543312</v>
      </c>
      <c r="D5303" s="25" t="s">
        <v>2306</v>
      </c>
      <c r="E5303" s="25" t="s">
        <v>8212</v>
      </c>
    </row>
    <row r="5304" spans="2:5" x14ac:dyDescent="0.2">
      <c r="B5304" s="25" t="s">
        <v>8291</v>
      </c>
      <c r="C5304" s="25">
        <v>543317</v>
      </c>
      <c r="D5304" s="25" t="s">
        <v>8292</v>
      </c>
      <c r="E5304" s="25" t="s">
        <v>8293</v>
      </c>
    </row>
    <row r="5305" spans="2:5" x14ac:dyDescent="0.2">
      <c r="B5305" s="25" t="s">
        <v>8294</v>
      </c>
      <c r="C5305" s="25">
        <v>543318</v>
      </c>
      <c r="D5305" s="25" t="s">
        <v>8295</v>
      </c>
      <c r="E5305" s="25" t="s">
        <v>431</v>
      </c>
    </row>
    <row r="5306" spans="2:5" x14ac:dyDescent="0.2">
      <c r="B5306" s="25" t="s">
        <v>8296</v>
      </c>
      <c r="C5306" s="25">
        <v>543319</v>
      </c>
      <c r="D5306" s="25" t="s">
        <v>8297</v>
      </c>
      <c r="E5306" s="25" t="s">
        <v>8117</v>
      </c>
    </row>
    <row r="5307" spans="2:5" x14ac:dyDescent="0.2">
      <c r="B5307" s="25" t="s">
        <v>8298</v>
      </c>
      <c r="C5307" s="25">
        <v>543320</v>
      </c>
      <c r="D5307" s="25" t="s">
        <v>8299</v>
      </c>
      <c r="E5307" s="25" t="s">
        <v>8300</v>
      </c>
    </row>
    <row r="5308" spans="2:5" x14ac:dyDescent="0.2">
      <c r="B5308" s="25" t="s">
        <v>8301</v>
      </c>
      <c r="C5308" s="25">
        <v>543321</v>
      </c>
      <c r="D5308" s="25" t="s">
        <v>8302</v>
      </c>
      <c r="E5308" s="25" t="s">
        <v>543</v>
      </c>
    </row>
    <row r="5309" spans="2:5" x14ac:dyDescent="0.2">
      <c r="B5309" s="25" t="s">
        <v>8303</v>
      </c>
      <c r="C5309" s="25">
        <v>543322</v>
      </c>
      <c r="D5309" s="25" t="s">
        <v>8304</v>
      </c>
      <c r="E5309" s="25" t="s">
        <v>421</v>
      </c>
    </row>
    <row r="5310" spans="2:5" x14ac:dyDescent="0.2">
      <c r="B5310" s="25" t="s">
        <v>8305</v>
      </c>
      <c r="C5310" s="25">
        <v>543323</v>
      </c>
      <c r="D5310" s="25" t="s">
        <v>8306</v>
      </c>
      <c r="E5310" s="25" t="s">
        <v>7404</v>
      </c>
    </row>
    <row r="5311" spans="2:5" x14ac:dyDescent="0.2">
      <c r="B5311" s="25" t="s">
        <v>8307</v>
      </c>
      <c r="C5311" s="25">
        <v>543324</v>
      </c>
      <c r="D5311" s="25" t="s">
        <v>8308</v>
      </c>
      <c r="E5311" s="25" t="s">
        <v>8309</v>
      </c>
    </row>
    <row r="5312" spans="2:5" x14ac:dyDescent="0.2">
      <c r="B5312" s="25" t="s">
        <v>8310</v>
      </c>
      <c r="C5312" s="25">
        <v>543325</v>
      </c>
      <c r="D5312" s="25" t="s">
        <v>8311</v>
      </c>
      <c r="E5312" s="25" t="s">
        <v>8100</v>
      </c>
    </row>
    <row r="5313" spans="2:5" x14ac:dyDescent="0.2">
      <c r="B5313" s="25" t="s">
        <v>8312</v>
      </c>
      <c r="C5313" s="25">
        <v>543326</v>
      </c>
      <c r="D5313" s="25" t="s">
        <v>8313</v>
      </c>
      <c r="E5313" s="25" t="s">
        <v>7404</v>
      </c>
    </row>
    <row r="5314" spans="2:5" x14ac:dyDescent="0.2">
      <c r="B5314" s="25" t="s">
        <v>8314</v>
      </c>
      <c r="C5314" s="25">
        <v>543327</v>
      </c>
      <c r="D5314" s="25" t="s">
        <v>8315</v>
      </c>
      <c r="E5314" s="25" t="s">
        <v>8316</v>
      </c>
    </row>
    <row r="5315" spans="2:5" x14ac:dyDescent="0.2">
      <c r="B5315" s="25" t="s">
        <v>8317</v>
      </c>
      <c r="C5315" s="25">
        <v>543328</v>
      </c>
      <c r="D5315" s="25" t="s">
        <v>8318</v>
      </c>
      <c r="E5315" s="25" t="s">
        <v>8319</v>
      </c>
    </row>
    <row r="5316" spans="2:5" x14ac:dyDescent="0.2">
      <c r="B5316" s="25" t="s">
        <v>8320</v>
      </c>
      <c r="C5316" s="25">
        <v>543329</v>
      </c>
      <c r="D5316" s="25" t="s">
        <v>8321</v>
      </c>
      <c r="E5316" s="25" t="s">
        <v>421</v>
      </c>
    </row>
    <row r="5317" spans="2:5" x14ac:dyDescent="0.2">
      <c r="B5317" s="25" t="s">
        <v>8322</v>
      </c>
      <c r="C5317" s="25">
        <v>543330</v>
      </c>
      <c r="D5317" s="25" t="s">
        <v>8323</v>
      </c>
      <c r="E5317" s="25" t="s">
        <v>872</v>
      </c>
    </row>
    <row r="5318" spans="2:5" x14ac:dyDescent="0.2">
      <c r="B5318" s="25" t="s">
        <v>8324</v>
      </c>
      <c r="C5318" s="25">
        <v>543331</v>
      </c>
      <c r="D5318" s="25" t="s">
        <v>8325</v>
      </c>
      <c r="E5318" s="25" t="s">
        <v>8103</v>
      </c>
    </row>
    <row r="5319" spans="2:5" x14ac:dyDescent="0.2">
      <c r="B5319" s="25" t="s">
        <v>8326</v>
      </c>
      <c r="C5319" s="25">
        <v>543332</v>
      </c>
      <c r="D5319" s="25" t="s">
        <v>8327</v>
      </c>
      <c r="E5319" s="25" t="s">
        <v>543</v>
      </c>
    </row>
    <row r="5320" spans="2:5" x14ac:dyDescent="0.2">
      <c r="B5320" s="25" t="s">
        <v>8328</v>
      </c>
      <c r="C5320" s="25">
        <v>543333</v>
      </c>
      <c r="D5320" s="25" t="s">
        <v>8329</v>
      </c>
      <c r="E5320" s="25" t="s">
        <v>8300</v>
      </c>
    </row>
    <row r="5321" spans="2:5" x14ac:dyDescent="0.2">
      <c r="B5321" s="25" t="s">
        <v>8330</v>
      </c>
      <c r="C5321" s="25">
        <v>543334</v>
      </c>
      <c r="D5321" s="25" t="s">
        <v>8331</v>
      </c>
      <c r="E5321" s="25" t="s">
        <v>396</v>
      </c>
    </row>
    <row r="5322" spans="2:5" x14ac:dyDescent="0.2">
      <c r="B5322" s="25" t="s">
        <v>8332</v>
      </c>
      <c r="C5322" s="25">
        <v>543335</v>
      </c>
      <c r="D5322" s="25" t="s">
        <v>8333</v>
      </c>
      <c r="E5322" s="25" t="s">
        <v>8190</v>
      </c>
    </row>
    <row r="5323" spans="2:5" x14ac:dyDescent="0.2">
      <c r="B5323" s="25" t="s">
        <v>8334</v>
      </c>
      <c r="C5323" s="25">
        <v>543336</v>
      </c>
      <c r="D5323" s="25" t="s">
        <v>8335</v>
      </c>
      <c r="E5323" s="25" t="s">
        <v>431</v>
      </c>
    </row>
    <row r="5324" spans="2:5" x14ac:dyDescent="0.2">
      <c r="B5324" s="25" t="s">
        <v>8336</v>
      </c>
      <c r="C5324" s="25">
        <v>543341</v>
      </c>
      <c r="D5324" s="25" t="s">
        <v>8337</v>
      </c>
      <c r="E5324" s="25" t="s">
        <v>8338</v>
      </c>
    </row>
    <row r="5325" spans="2:5" x14ac:dyDescent="0.2">
      <c r="B5325" s="25" t="s">
        <v>8339</v>
      </c>
      <c r="C5325" s="25">
        <v>543346</v>
      </c>
      <c r="D5325" s="25" t="s">
        <v>8340</v>
      </c>
      <c r="E5325" s="25" t="s">
        <v>8282</v>
      </c>
    </row>
    <row r="5326" spans="2:5" x14ac:dyDescent="0.2">
      <c r="B5326" s="25" t="s">
        <v>8341</v>
      </c>
      <c r="C5326" s="25">
        <v>543347</v>
      </c>
      <c r="D5326" s="25" t="s">
        <v>8342</v>
      </c>
      <c r="E5326" s="25" t="s">
        <v>7404</v>
      </c>
    </row>
    <row r="5327" spans="2:5" x14ac:dyDescent="0.2">
      <c r="B5327" s="25" t="s">
        <v>8343</v>
      </c>
      <c r="C5327" s="25">
        <v>543348</v>
      </c>
      <c r="D5327" s="25" t="s">
        <v>8344</v>
      </c>
      <c r="E5327" s="25" t="s">
        <v>7404</v>
      </c>
    </row>
    <row r="5328" spans="2:5" x14ac:dyDescent="0.2">
      <c r="B5328" s="25" t="s">
        <v>8345</v>
      </c>
      <c r="C5328" s="25">
        <v>543349</v>
      </c>
      <c r="D5328" s="25" t="s">
        <v>8346</v>
      </c>
      <c r="E5328" s="25" t="s">
        <v>421</v>
      </c>
    </row>
    <row r="5329" spans="2:5" x14ac:dyDescent="0.2">
      <c r="B5329" s="25" t="s">
        <v>8347</v>
      </c>
      <c r="C5329" s="25">
        <v>543350</v>
      </c>
      <c r="D5329" s="25" t="s">
        <v>8348</v>
      </c>
      <c r="E5329" s="25" t="s">
        <v>8319</v>
      </c>
    </row>
    <row r="5330" spans="2:5" x14ac:dyDescent="0.2">
      <c r="B5330" s="25" t="s">
        <v>8349</v>
      </c>
      <c r="C5330" s="25">
        <v>543351</v>
      </c>
      <c r="D5330" s="25" t="s">
        <v>8350</v>
      </c>
      <c r="E5330" s="25" t="s">
        <v>8212</v>
      </c>
    </row>
    <row r="5331" spans="2:5" x14ac:dyDescent="0.2">
      <c r="B5331" s="25" t="s">
        <v>8351</v>
      </c>
      <c r="C5331" s="25">
        <v>543352</v>
      </c>
      <c r="D5331" s="25" t="s">
        <v>8352</v>
      </c>
      <c r="E5331" s="25" t="s">
        <v>8353</v>
      </c>
    </row>
    <row r="5332" spans="2:5" x14ac:dyDescent="0.2">
      <c r="B5332" s="25" t="s">
        <v>8354</v>
      </c>
      <c r="C5332" s="25">
        <v>543357</v>
      </c>
      <c r="D5332" s="25" t="s">
        <v>8355</v>
      </c>
      <c r="E5332" s="25" t="s">
        <v>7404</v>
      </c>
    </row>
    <row r="5333" spans="2:5" x14ac:dyDescent="0.2">
      <c r="B5333" s="25" t="s">
        <v>8356</v>
      </c>
      <c r="C5333" s="25">
        <v>543358</v>
      </c>
      <c r="D5333" s="25" t="s">
        <v>8357</v>
      </c>
      <c r="E5333" s="25" t="s">
        <v>8100</v>
      </c>
    </row>
    <row r="5334" spans="2:5" x14ac:dyDescent="0.2">
      <c r="B5334" s="25" t="s">
        <v>8358</v>
      </c>
      <c r="C5334" s="25">
        <v>543363</v>
      </c>
      <c r="D5334" s="25" t="s">
        <v>8359</v>
      </c>
      <c r="E5334" s="25" t="s">
        <v>8203</v>
      </c>
    </row>
    <row r="5335" spans="2:5" x14ac:dyDescent="0.2">
      <c r="B5335" s="25" t="s">
        <v>8360</v>
      </c>
      <c r="C5335" s="25">
        <v>543364</v>
      </c>
      <c r="D5335" s="25" t="s">
        <v>8361</v>
      </c>
      <c r="E5335" s="25" t="s">
        <v>8293</v>
      </c>
    </row>
    <row r="5336" spans="2:5" x14ac:dyDescent="0.2">
      <c r="B5336" s="25" t="s">
        <v>8362</v>
      </c>
      <c r="C5336" s="25">
        <v>543365</v>
      </c>
      <c r="D5336" s="25" t="s">
        <v>8363</v>
      </c>
      <c r="E5336" s="25" t="s">
        <v>7404</v>
      </c>
    </row>
    <row r="5337" spans="2:5" x14ac:dyDescent="0.2">
      <c r="B5337" s="25" t="s">
        <v>8364</v>
      </c>
      <c r="C5337" s="25">
        <v>543366</v>
      </c>
      <c r="D5337" s="25" t="s">
        <v>8365</v>
      </c>
      <c r="E5337" s="25" t="s">
        <v>8167</v>
      </c>
    </row>
    <row r="5338" spans="2:5" x14ac:dyDescent="0.2">
      <c r="B5338" s="25" t="s">
        <v>8366</v>
      </c>
      <c r="C5338" s="25">
        <v>543367</v>
      </c>
      <c r="D5338" s="25" t="s">
        <v>8367</v>
      </c>
      <c r="E5338" s="25" t="s">
        <v>8215</v>
      </c>
    </row>
    <row r="5339" spans="2:5" x14ac:dyDescent="0.2">
      <c r="B5339" s="25" t="s">
        <v>8368</v>
      </c>
      <c r="C5339" s="25">
        <v>543372</v>
      </c>
      <c r="D5339" s="25" t="s">
        <v>8369</v>
      </c>
      <c r="E5339" s="25" t="s">
        <v>8370</v>
      </c>
    </row>
    <row r="5340" spans="2:5" x14ac:dyDescent="0.2">
      <c r="B5340" s="25" t="s">
        <v>8371</v>
      </c>
      <c r="C5340" s="25">
        <v>543373</v>
      </c>
      <c r="D5340" s="25" t="s">
        <v>8372</v>
      </c>
      <c r="E5340" s="25" t="s">
        <v>8124</v>
      </c>
    </row>
    <row r="5341" spans="2:5" x14ac:dyDescent="0.2">
      <c r="B5341" s="25" t="s">
        <v>8373</v>
      </c>
      <c r="C5341" s="25">
        <v>543374</v>
      </c>
      <c r="D5341" s="25" t="s">
        <v>8374</v>
      </c>
      <c r="E5341" s="25" t="s">
        <v>8375</v>
      </c>
    </row>
    <row r="5342" spans="2:5" x14ac:dyDescent="0.2">
      <c r="B5342" s="25" t="s">
        <v>8376</v>
      </c>
      <c r="C5342" s="25">
        <v>543375</v>
      </c>
      <c r="D5342" s="25" t="s">
        <v>8377</v>
      </c>
      <c r="E5342" s="25" t="s">
        <v>8378</v>
      </c>
    </row>
    <row r="5343" spans="2:5" x14ac:dyDescent="0.2">
      <c r="B5343" s="25" t="s">
        <v>8379</v>
      </c>
      <c r="C5343" s="25">
        <v>543376</v>
      </c>
      <c r="D5343" s="25" t="s">
        <v>8380</v>
      </c>
      <c r="E5343" s="25" t="s">
        <v>8167</v>
      </c>
    </row>
    <row r="5344" spans="2:5" x14ac:dyDescent="0.2">
      <c r="B5344" s="25" t="s">
        <v>8381</v>
      </c>
      <c r="C5344" s="25">
        <v>543377</v>
      </c>
      <c r="D5344" s="25" t="s">
        <v>8382</v>
      </c>
      <c r="E5344" s="25" t="s">
        <v>706</v>
      </c>
    </row>
    <row r="5345" spans="2:5" x14ac:dyDescent="0.2">
      <c r="B5345" s="25" t="s">
        <v>8383</v>
      </c>
      <c r="C5345" s="25">
        <v>543378</v>
      </c>
      <c r="D5345" s="25" t="s">
        <v>8384</v>
      </c>
      <c r="E5345" s="25" t="s">
        <v>752</v>
      </c>
    </row>
    <row r="5346" spans="2:5" x14ac:dyDescent="0.2">
      <c r="B5346" s="25" t="s">
        <v>8385</v>
      </c>
      <c r="C5346" s="25">
        <v>543383</v>
      </c>
      <c r="D5346" s="25" t="s">
        <v>8386</v>
      </c>
      <c r="E5346" s="25" t="s">
        <v>7404</v>
      </c>
    </row>
    <row r="5347" spans="2:5" x14ac:dyDescent="0.2">
      <c r="B5347" s="25" t="s">
        <v>8387</v>
      </c>
      <c r="C5347" s="25">
        <v>543384</v>
      </c>
      <c r="D5347" s="25" t="s">
        <v>8388</v>
      </c>
      <c r="E5347" s="25" t="s">
        <v>8300</v>
      </c>
    </row>
    <row r="5348" spans="2:5" x14ac:dyDescent="0.2">
      <c r="B5348" s="25" t="s">
        <v>8389</v>
      </c>
      <c r="C5348" s="25">
        <v>543385</v>
      </c>
      <c r="D5348" s="25" t="s">
        <v>8390</v>
      </c>
      <c r="E5348" s="25" t="s">
        <v>8293</v>
      </c>
    </row>
    <row r="5349" spans="2:5" x14ac:dyDescent="0.2">
      <c r="B5349" s="25" t="s">
        <v>8391</v>
      </c>
      <c r="C5349" s="25">
        <v>543386</v>
      </c>
      <c r="D5349" s="25" t="s">
        <v>8392</v>
      </c>
      <c r="E5349" s="25" t="s">
        <v>8235</v>
      </c>
    </row>
    <row r="5350" spans="2:5" x14ac:dyDescent="0.2">
      <c r="B5350" s="25" t="s">
        <v>8393</v>
      </c>
      <c r="C5350" s="25">
        <v>543387</v>
      </c>
      <c r="D5350" s="25" t="s">
        <v>8394</v>
      </c>
      <c r="E5350" s="25" t="s">
        <v>8100</v>
      </c>
    </row>
    <row r="5351" spans="2:5" x14ac:dyDescent="0.2">
      <c r="B5351" s="25" t="s">
        <v>8395</v>
      </c>
      <c r="C5351" s="25">
        <v>543388</v>
      </c>
      <c r="D5351" s="25" t="s">
        <v>8396</v>
      </c>
      <c r="E5351" s="25" t="s">
        <v>7404</v>
      </c>
    </row>
    <row r="5352" spans="2:5" x14ac:dyDescent="0.2">
      <c r="B5352" s="25" t="s">
        <v>8397</v>
      </c>
      <c r="C5352" s="25">
        <v>543389</v>
      </c>
      <c r="D5352" s="25" t="s">
        <v>8398</v>
      </c>
      <c r="E5352" s="25" t="s">
        <v>421</v>
      </c>
    </row>
    <row r="5353" spans="2:5" x14ac:dyDescent="0.2">
      <c r="B5353" s="25" t="s">
        <v>8399</v>
      </c>
      <c r="C5353" s="25">
        <v>543390</v>
      </c>
      <c r="D5353" s="25" t="s">
        <v>8400</v>
      </c>
      <c r="E5353" s="25" t="s">
        <v>8241</v>
      </c>
    </row>
    <row r="5354" spans="2:5" x14ac:dyDescent="0.2">
      <c r="B5354" s="25" t="s">
        <v>8401</v>
      </c>
      <c r="C5354" s="25">
        <v>543391</v>
      </c>
      <c r="D5354" s="25" t="s">
        <v>8402</v>
      </c>
      <c r="E5354" s="25" t="s">
        <v>8293</v>
      </c>
    </row>
    <row r="5355" spans="2:5" x14ac:dyDescent="0.2">
      <c r="B5355" s="25" t="s">
        <v>8403</v>
      </c>
      <c r="C5355" s="25">
        <v>543396</v>
      </c>
      <c r="D5355" s="25" t="s">
        <v>8404</v>
      </c>
      <c r="E5355" s="25" t="s">
        <v>8241</v>
      </c>
    </row>
    <row r="5356" spans="2:5" x14ac:dyDescent="0.2">
      <c r="B5356" s="25" t="s">
        <v>8405</v>
      </c>
      <c r="C5356" s="25">
        <v>543397</v>
      </c>
      <c r="D5356" s="25" t="s">
        <v>8406</v>
      </c>
      <c r="E5356" s="25" t="s">
        <v>872</v>
      </c>
    </row>
    <row r="5357" spans="2:5" x14ac:dyDescent="0.2">
      <c r="B5357" s="25" t="s">
        <v>8407</v>
      </c>
      <c r="C5357" s="25">
        <v>543398</v>
      </c>
      <c r="D5357" s="25" t="s">
        <v>8408</v>
      </c>
      <c r="E5357" s="25" t="s">
        <v>8212</v>
      </c>
    </row>
    <row r="5358" spans="2:5" x14ac:dyDescent="0.2">
      <c r="B5358" s="25" t="s">
        <v>8409</v>
      </c>
      <c r="C5358" s="25">
        <v>543399</v>
      </c>
      <c r="D5358" s="25" t="s">
        <v>8410</v>
      </c>
      <c r="E5358" s="25" t="s">
        <v>8203</v>
      </c>
    </row>
    <row r="5359" spans="2:5" x14ac:dyDescent="0.2">
      <c r="B5359" s="25" t="s">
        <v>8411</v>
      </c>
      <c r="C5359" s="25">
        <v>543400</v>
      </c>
      <c r="D5359" s="25" t="s">
        <v>8412</v>
      </c>
      <c r="E5359" s="25" t="s">
        <v>8413</v>
      </c>
    </row>
    <row r="5360" spans="2:5" x14ac:dyDescent="0.2">
      <c r="B5360" s="25" t="s">
        <v>8414</v>
      </c>
      <c r="C5360" s="25">
        <v>543401</v>
      </c>
      <c r="D5360" s="25" t="s">
        <v>8415</v>
      </c>
      <c r="E5360" s="25" t="s">
        <v>8416</v>
      </c>
    </row>
    <row r="5361" spans="2:5" x14ac:dyDescent="0.2">
      <c r="B5361" s="25" t="s">
        <v>8417</v>
      </c>
      <c r="C5361" s="25">
        <v>543410</v>
      </c>
      <c r="D5361" s="25" t="s">
        <v>8418</v>
      </c>
      <c r="E5361" s="25" t="s">
        <v>467</v>
      </c>
    </row>
    <row r="5362" spans="2:5" x14ac:dyDescent="0.2">
      <c r="B5362" s="25" t="s">
        <v>8419</v>
      </c>
      <c r="C5362" s="25">
        <v>543411</v>
      </c>
      <c r="D5362" s="25" t="s">
        <v>2912</v>
      </c>
      <c r="E5362" s="25" t="s">
        <v>706</v>
      </c>
    </row>
    <row r="5363" spans="2:5" x14ac:dyDescent="0.2">
      <c r="B5363" s="25" t="s">
        <v>8420</v>
      </c>
      <c r="C5363" s="25">
        <v>543412</v>
      </c>
      <c r="D5363" s="25" t="s">
        <v>8421</v>
      </c>
      <c r="E5363" s="25" t="s">
        <v>2465</v>
      </c>
    </row>
    <row r="5364" spans="2:5" x14ac:dyDescent="0.2">
      <c r="B5364" s="25" t="s">
        <v>8422</v>
      </c>
      <c r="C5364" s="25">
        <v>543413</v>
      </c>
      <c r="D5364" s="25" t="s">
        <v>8423</v>
      </c>
      <c r="E5364" s="25" t="s">
        <v>8424</v>
      </c>
    </row>
    <row r="5365" spans="2:5" x14ac:dyDescent="0.2">
      <c r="B5365" s="25" t="s">
        <v>8425</v>
      </c>
      <c r="C5365" s="25">
        <v>543414</v>
      </c>
      <c r="D5365" s="25" t="s">
        <v>8426</v>
      </c>
      <c r="E5365" s="25" t="s">
        <v>7404</v>
      </c>
    </row>
    <row r="5366" spans="2:5" x14ac:dyDescent="0.2">
      <c r="B5366" s="25" t="s">
        <v>8427</v>
      </c>
      <c r="C5366" s="25">
        <v>543415</v>
      </c>
      <c r="D5366" s="25" t="s">
        <v>8428</v>
      </c>
      <c r="E5366" s="25" t="s">
        <v>8429</v>
      </c>
    </row>
    <row r="5367" spans="2:5" x14ac:dyDescent="0.2">
      <c r="B5367" s="25" t="s">
        <v>8430</v>
      </c>
      <c r="C5367" s="25">
        <v>543416</v>
      </c>
      <c r="D5367" s="25" t="s">
        <v>7310</v>
      </c>
      <c r="E5367" s="25" t="s">
        <v>8378</v>
      </c>
    </row>
    <row r="5368" spans="2:5" x14ac:dyDescent="0.2">
      <c r="B5368" s="25" t="s">
        <v>8431</v>
      </c>
      <c r="C5368" s="25">
        <v>543417</v>
      </c>
      <c r="D5368" s="25" t="s">
        <v>8432</v>
      </c>
      <c r="E5368" s="25" t="s">
        <v>8212</v>
      </c>
    </row>
    <row r="5369" spans="2:5" x14ac:dyDescent="0.2">
      <c r="B5369" s="25" t="s">
        <v>8433</v>
      </c>
      <c r="C5369" s="25">
        <v>543419</v>
      </c>
      <c r="D5369" s="25" t="s">
        <v>8434</v>
      </c>
      <c r="E5369" s="25" t="s">
        <v>8167</v>
      </c>
    </row>
    <row r="5370" spans="2:5" x14ac:dyDescent="0.2">
      <c r="B5370" s="25" t="s">
        <v>8435</v>
      </c>
      <c r="C5370" s="25">
        <v>543420</v>
      </c>
      <c r="D5370" s="25" t="s">
        <v>3357</v>
      </c>
      <c r="E5370" s="25" t="s">
        <v>8436</v>
      </c>
    </row>
    <row r="5371" spans="2:5" x14ac:dyDescent="0.2">
      <c r="B5371" s="25" t="s">
        <v>8437</v>
      </c>
      <c r="C5371" s="25">
        <v>543425</v>
      </c>
      <c r="D5371" s="25" t="s">
        <v>8438</v>
      </c>
      <c r="E5371" s="25" t="s">
        <v>8439</v>
      </c>
    </row>
    <row r="5372" spans="2:5" x14ac:dyDescent="0.2">
      <c r="B5372" s="25" t="s">
        <v>8440</v>
      </c>
      <c r="C5372" s="25">
        <v>543426</v>
      </c>
      <c r="D5372" s="25" t="s">
        <v>8441</v>
      </c>
      <c r="E5372" s="25" t="s">
        <v>809</v>
      </c>
    </row>
    <row r="5373" spans="2:5" x14ac:dyDescent="0.2">
      <c r="B5373" s="25" t="s">
        <v>8442</v>
      </c>
      <c r="C5373" s="25">
        <v>543427</v>
      </c>
      <c r="D5373" s="25" t="s">
        <v>8443</v>
      </c>
      <c r="E5373" s="25" t="s">
        <v>8444</v>
      </c>
    </row>
    <row r="5374" spans="2:5" x14ac:dyDescent="0.2">
      <c r="B5374" s="25" t="s">
        <v>8445</v>
      </c>
      <c r="C5374" s="25">
        <v>543428</v>
      </c>
      <c r="D5374" s="25" t="s">
        <v>8446</v>
      </c>
      <c r="E5374" s="25" t="s">
        <v>8215</v>
      </c>
    </row>
    <row r="5375" spans="2:5" x14ac:dyDescent="0.2">
      <c r="B5375" s="25" t="s">
        <v>8447</v>
      </c>
      <c r="C5375" s="25">
        <v>543433</v>
      </c>
      <c r="D5375" s="25" t="s">
        <v>8448</v>
      </c>
      <c r="E5375" s="25" t="s">
        <v>543</v>
      </c>
    </row>
    <row r="5376" spans="2:5" x14ac:dyDescent="0.2">
      <c r="B5376" s="25" t="s">
        <v>8449</v>
      </c>
      <c r="C5376" s="25">
        <v>543434</v>
      </c>
      <c r="D5376" s="25" t="s">
        <v>8450</v>
      </c>
      <c r="E5376" s="25" t="s">
        <v>421</v>
      </c>
    </row>
    <row r="5377" spans="2:5" x14ac:dyDescent="0.2">
      <c r="B5377" s="25" t="s">
        <v>8451</v>
      </c>
      <c r="C5377" s="25">
        <v>543435</v>
      </c>
      <c r="D5377" s="25" t="s">
        <v>8452</v>
      </c>
      <c r="E5377" s="25" t="s">
        <v>8250</v>
      </c>
    </row>
    <row r="5378" spans="2:5" x14ac:dyDescent="0.2">
      <c r="B5378" s="25" t="s">
        <v>8453</v>
      </c>
      <c r="C5378" s="25">
        <v>543436</v>
      </c>
      <c r="D5378" s="25" t="s">
        <v>8454</v>
      </c>
      <c r="E5378" s="25" t="s">
        <v>8212</v>
      </c>
    </row>
    <row r="5379" spans="2:5" x14ac:dyDescent="0.2">
      <c r="B5379" s="25" t="s">
        <v>8455</v>
      </c>
      <c r="C5379" s="25">
        <v>543437</v>
      </c>
      <c r="D5379" s="25" t="s">
        <v>8456</v>
      </c>
      <c r="E5379" s="25" t="s">
        <v>7404</v>
      </c>
    </row>
    <row r="5380" spans="2:5" x14ac:dyDescent="0.2">
      <c r="B5380" s="25" t="s">
        <v>8457</v>
      </c>
      <c r="C5380" s="25">
        <v>543438</v>
      </c>
      <c r="D5380" s="25" t="s">
        <v>8458</v>
      </c>
      <c r="E5380" s="25" t="s">
        <v>7404</v>
      </c>
    </row>
    <row r="5381" spans="2:5" x14ac:dyDescent="0.2">
      <c r="B5381" s="25" t="s">
        <v>8459</v>
      </c>
      <c r="C5381" s="25">
        <v>543439</v>
      </c>
      <c r="D5381" s="25" t="s">
        <v>8460</v>
      </c>
      <c r="E5381" s="25" t="s">
        <v>8338</v>
      </c>
    </row>
    <row r="5382" spans="2:5" x14ac:dyDescent="0.2">
      <c r="B5382" s="25" t="s">
        <v>8461</v>
      </c>
      <c r="C5382" s="25">
        <v>543440</v>
      </c>
      <c r="D5382" s="25" t="s">
        <v>8462</v>
      </c>
      <c r="E5382" s="25" t="s">
        <v>7404</v>
      </c>
    </row>
    <row r="5383" spans="2:5" x14ac:dyDescent="0.2">
      <c r="B5383" s="25" t="s">
        <v>8463</v>
      </c>
      <c r="C5383" s="25">
        <v>543441</v>
      </c>
      <c r="D5383" s="25" t="s">
        <v>8464</v>
      </c>
      <c r="E5383" s="25" t="s">
        <v>7337</v>
      </c>
    </row>
    <row r="5384" spans="2:5" x14ac:dyDescent="0.2">
      <c r="B5384" s="25" t="s">
        <v>8465</v>
      </c>
      <c r="C5384" s="25">
        <v>543442</v>
      </c>
      <c r="D5384" s="25" t="s">
        <v>1440</v>
      </c>
      <c r="E5384" s="25" t="s">
        <v>8416</v>
      </c>
    </row>
    <row r="5385" spans="2:5" x14ac:dyDescent="0.2">
      <c r="B5385" s="25" t="s">
        <v>8466</v>
      </c>
      <c r="C5385" s="25">
        <v>543443</v>
      </c>
      <c r="D5385" s="25" t="s">
        <v>8467</v>
      </c>
      <c r="E5385" s="25" t="s">
        <v>488</v>
      </c>
    </row>
    <row r="5386" spans="2:5" x14ac:dyDescent="0.2">
      <c r="B5386" s="25" t="s">
        <v>8468</v>
      </c>
      <c r="C5386" s="25">
        <v>543444</v>
      </c>
      <c r="D5386" s="25" t="s">
        <v>8469</v>
      </c>
      <c r="E5386" s="25" t="s">
        <v>421</v>
      </c>
    </row>
    <row r="5387" spans="2:5" x14ac:dyDescent="0.2">
      <c r="B5387" s="25" t="s">
        <v>8470</v>
      </c>
      <c r="C5387" s="25">
        <v>543449</v>
      </c>
      <c r="D5387" s="25" t="s">
        <v>8471</v>
      </c>
      <c r="E5387" s="25" t="s">
        <v>1148</v>
      </c>
    </row>
    <row r="5388" spans="2:5" x14ac:dyDescent="0.2">
      <c r="B5388" s="25" t="s">
        <v>8472</v>
      </c>
      <c r="C5388" s="25">
        <v>543450</v>
      </c>
      <c r="D5388" s="25" t="s">
        <v>8473</v>
      </c>
      <c r="E5388" s="25" t="s">
        <v>7404</v>
      </c>
    </row>
    <row r="5389" spans="2:5" x14ac:dyDescent="0.2">
      <c r="B5389" s="25" t="s">
        <v>8474</v>
      </c>
      <c r="C5389" s="25">
        <v>543451</v>
      </c>
      <c r="D5389" s="25" t="s">
        <v>8475</v>
      </c>
      <c r="E5389" s="25" t="s">
        <v>7337</v>
      </c>
    </row>
    <row r="5390" spans="2:5" x14ac:dyDescent="0.2">
      <c r="B5390" s="25" t="s">
        <v>8476</v>
      </c>
      <c r="C5390" s="25">
        <v>543452</v>
      </c>
      <c r="D5390" s="25" t="s">
        <v>8477</v>
      </c>
      <c r="E5390" s="25" t="s">
        <v>7404</v>
      </c>
    </row>
    <row r="5391" spans="2:5" x14ac:dyDescent="0.2">
      <c r="B5391" s="25" t="s">
        <v>8478</v>
      </c>
      <c r="C5391" s="25">
        <v>543453</v>
      </c>
      <c r="D5391" s="25" t="s">
        <v>8479</v>
      </c>
      <c r="E5391" s="25" t="s">
        <v>8480</v>
      </c>
    </row>
    <row r="5392" spans="2:5" x14ac:dyDescent="0.2">
      <c r="B5392" s="25" t="s">
        <v>8481</v>
      </c>
      <c r="C5392" s="25">
        <v>543454</v>
      </c>
      <c r="D5392" s="25" t="s">
        <v>8482</v>
      </c>
      <c r="E5392" s="25" t="s">
        <v>7404</v>
      </c>
    </row>
    <row r="5393" spans="2:5" x14ac:dyDescent="0.2">
      <c r="B5393" s="25" t="s">
        <v>8483</v>
      </c>
      <c r="C5393" s="25">
        <v>543458</v>
      </c>
      <c r="D5393" s="25" t="s">
        <v>8484</v>
      </c>
      <c r="E5393" s="25" t="s">
        <v>8124</v>
      </c>
    </row>
    <row r="5394" spans="2:5" x14ac:dyDescent="0.2">
      <c r="B5394" s="25" t="s">
        <v>8485</v>
      </c>
      <c r="C5394" s="25">
        <v>543460</v>
      </c>
      <c r="D5394" s="25" t="s">
        <v>8486</v>
      </c>
      <c r="E5394" s="25" t="s">
        <v>391</v>
      </c>
    </row>
    <row r="5395" spans="2:5" x14ac:dyDescent="0.2">
      <c r="B5395" s="25" t="s">
        <v>8487</v>
      </c>
      <c r="C5395" s="25">
        <v>543461</v>
      </c>
      <c r="D5395" s="25" t="s">
        <v>8488</v>
      </c>
      <c r="E5395" s="25" t="s">
        <v>8117</v>
      </c>
    </row>
    <row r="5396" spans="2:5" x14ac:dyDescent="0.2">
      <c r="B5396" s="25" t="s">
        <v>8489</v>
      </c>
      <c r="C5396" s="25">
        <v>543462</v>
      </c>
      <c r="D5396" s="25" t="s">
        <v>1915</v>
      </c>
      <c r="E5396" s="25" t="s">
        <v>8490</v>
      </c>
    </row>
    <row r="5397" spans="2:5" x14ac:dyDescent="0.2">
      <c r="B5397" s="25" t="s">
        <v>8491</v>
      </c>
      <c r="C5397" s="25">
        <v>543463</v>
      </c>
      <c r="D5397" s="25" t="s">
        <v>8492</v>
      </c>
      <c r="E5397" s="25" t="s">
        <v>8416</v>
      </c>
    </row>
    <row r="5398" spans="2:5" x14ac:dyDescent="0.2">
      <c r="B5398" s="25" t="s">
        <v>8493</v>
      </c>
      <c r="C5398" s="25">
        <v>543464</v>
      </c>
      <c r="D5398" s="25" t="s">
        <v>8494</v>
      </c>
      <c r="E5398" s="25" t="s">
        <v>1429</v>
      </c>
    </row>
    <row r="5399" spans="2:5" x14ac:dyDescent="0.2">
      <c r="B5399" s="25" t="s">
        <v>8495</v>
      </c>
      <c r="C5399" s="25">
        <v>543465</v>
      </c>
      <c r="D5399" s="25" t="s">
        <v>8496</v>
      </c>
      <c r="E5399" s="25" t="s">
        <v>7404</v>
      </c>
    </row>
    <row r="5400" spans="2:5" x14ac:dyDescent="0.2">
      <c r="B5400" s="25" t="s">
        <v>8497</v>
      </c>
      <c r="C5400" s="25">
        <v>543470</v>
      </c>
      <c r="D5400" s="25" t="s">
        <v>6039</v>
      </c>
      <c r="E5400" s="25" t="s">
        <v>8212</v>
      </c>
    </row>
    <row r="5401" spans="2:5" x14ac:dyDescent="0.2">
      <c r="B5401" s="25" t="s">
        <v>8498</v>
      </c>
      <c r="C5401" s="25">
        <v>543471</v>
      </c>
      <c r="D5401" s="25" t="s">
        <v>8499</v>
      </c>
      <c r="E5401" s="25" t="s">
        <v>7404</v>
      </c>
    </row>
    <row r="5402" spans="2:5" x14ac:dyDescent="0.2">
      <c r="B5402" s="25" t="s">
        <v>8500</v>
      </c>
      <c r="C5402" s="25">
        <v>543472</v>
      </c>
      <c r="D5402" s="25" t="s">
        <v>8501</v>
      </c>
      <c r="E5402" s="25" t="s">
        <v>7404</v>
      </c>
    </row>
    <row r="5403" spans="2:5" x14ac:dyDescent="0.2">
      <c r="B5403" s="25" t="s">
        <v>8502</v>
      </c>
      <c r="C5403" s="25">
        <v>543473</v>
      </c>
      <c r="D5403" s="25" t="s">
        <v>8503</v>
      </c>
      <c r="E5403" s="25" t="s">
        <v>7404</v>
      </c>
    </row>
    <row r="5404" spans="2:5" x14ac:dyDescent="0.2">
      <c r="B5404" s="25" t="s">
        <v>8504</v>
      </c>
      <c r="C5404" s="25">
        <v>543474</v>
      </c>
      <c r="D5404" s="25" t="s">
        <v>8505</v>
      </c>
      <c r="E5404" s="25" t="s">
        <v>7404</v>
      </c>
    </row>
    <row r="5405" spans="2:5" x14ac:dyDescent="0.2">
      <c r="B5405" s="25" t="s">
        <v>8506</v>
      </c>
      <c r="C5405" s="25">
        <v>543475</v>
      </c>
      <c r="D5405" s="25" t="s">
        <v>8507</v>
      </c>
      <c r="E5405" s="25" t="s">
        <v>8490</v>
      </c>
    </row>
    <row r="5406" spans="2:5" x14ac:dyDescent="0.2">
      <c r="B5406" s="25" t="s">
        <v>8508</v>
      </c>
      <c r="C5406" s="25">
        <v>543481</v>
      </c>
      <c r="D5406" s="25" t="s">
        <v>8509</v>
      </c>
      <c r="E5406" s="25" t="s">
        <v>7404</v>
      </c>
    </row>
    <row r="5407" spans="2:5" x14ac:dyDescent="0.2">
      <c r="B5407" s="25" t="s">
        <v>8510</v>
      </c>
      <c r="C5407" s="25">
        <v>543482</v>
      </c>
      <c r="D5407" s="25" t="s">
        <v>8511</v>
      </c>
      <c r="E5407" s="25" t="s">
        <v>1148</v>
      </c>
    </row>
    <row r="5408" spans="2:5" x14ac:dyDescent="0.2">
      <c r="B5408" s="25" t="s">
        <v>8512</v>
      </c>
      <c r="C5408" s="25">
        <v>543489</v>
      </c>
      <c r="D5408" s="25" t="s">
        <v>8513</v>
      </c>
      <c r="E5408" s="25" t="s">
        <v>8436</v>
      </c>
    </row>
    <row r="5409" spans="2:5" x14ac:dyDescent="0.2">
      <c r="B5409" s="25" t="s">
        <v>8514</v>
      </c>
      <c r="C5409" s="25">
        <v>543490</v>
      </c>
      <c r="D5409" s="25" t="s">
        <v>8515</v>
      </c>
      <c r="E5409" s="25" t="s">
        <v>8378</v>
      </c>
    </row>
    <row r="5410" spans="2:5" x14ac:dyDescent="0.2">
      <c r="B5410" s="25" t="s">
        <v>8516</v>
      </c>
      <c r="C5410" s="25">
        <v>543497</v>
      </c>
      <c r="D5410" s="25" t="s">
        <v>8517</v>
      </c>
      <c r="E5410" s="25" t="s">
        <v>543</v>
      </c>
    </row>
    <row r="5411" spans="2:5" x14ac:dyDescent="0.2">
      <c r="B5411" s="25" t="s">
        <v>8518</v>
      </c>
      <c r="C5411" s="25">
        <v>543498</v>
      </c>
      <c r="D5411" s="25" t="s">
        <v>8519</v>
      </c>
      <c r="E5411" s="25" t="s">
        <v>8100</v>
      </c>
    </row>
    <row r="5412" spans="2:5" x14ac:dyDescent="0.2">
      <c r="B5412" s="25" t="s">
        <v>8520</v>
      </c>
      <c r="C5412" s="25">
        <v>543499</v>
      </c>
      <c r="D5412" s="25" t="s">
        <v>8521</v>
      </c>
      <c r="E5412" s="25" t="s">
        <v>421</v>
      </c>
    </row>
    <row r="5413" spans="2:5" x14ac:dyDescent="0.2">
      <c r="B5413" s="25" t="s">
        <v>8522</v>
      </c>
      <c r="C5413" s="25">
        <v>543500</v>
      </c>
      <c r="D5413" s="25" t="s">
        <v>8523</v>
      </c>
      <c r="E5413" s="25" t="s">
        <v>8117</v>
      </c>
    </row>
    <row r="5414" spans="2:5" x14ac:dyDescent="0.2">
      <c r="B5414" s="25" t="s">
        <v>8524</v>
      </c>
      <c r="C5414" s="25">
        <v>543501</v>
      </c>
      <c r="D5414" s="25" t="s">
        <v>8525</v>
      </c>
      <c r="E5414" s="25" t="s">
        <v>7404</v>
      </c>
    </row>
    <row r="5415" spans="2:5" x14ac:dyDescent="0.2">
      <c r="B5415" s="25" t="s">
        <v>8526</v>
      </c>
      <c r="C5415" s="25">
        <v>543512</v>
      </c>
      <c r="D5415" s="25" t="s">
        <v>8527</v>
      </c>
      <c r="E5415" s="25" t="s">
        <v>8528</v>
      </c>
    </row>
    <row r="5416" spans="2:5" x14ac:dyDescent="0.2">
      <c r="B5416" s="25" t="s">
        <v>8529</v>
      </c>
      <c r="C5416" s="25">
        <v>543513</v>
      </c>
      <c r="D5416" s="25" t="s">
        <v>8530</v>
      </c>
      <c r="E5416" s="25" t="s">
        <v>8117</v>
      </c>
    </row>
    <row r="5417" spans="2:5" x14ac:dyDescent="0.2">
      <c r="B5417" s="25" t="s">
        <v>8531</v>
      </c>
      <c r="C5417" s="25">
        <v>543514</v>
      </c>
      <c r="D5417" s="25" t="s">
        <v>8532</v>
      </c>
      <c r="E5417" s="25" t="s">
        <v>8149</v>
      </c>
    </row>
    <row r="5418" spans="2:5" x14ac:dyDescent="0.2">
      <c r="B5418" s="25" t="s">
        <v>8533</v>
      </c>
      <c r="C5418" s="25">
        <v>543515</v>
      </c>
      <c r="D5418" s="25" t="s">
        <v>8534</v>
      </c>
      <c r="E5418" s="25" t="s">
        <v>8117</v>
      </c>
    </row>
    <row r="5419" spans="2:5" x14ac:dyDescent="0.2">
      <c r="B5419" s="25" t="s">
        <v>8535</v>
      </c>
      <c r="C5419" s="25">
        <v>543516</v>
      </c>
      <c r="D5419" s="25" t="s">
        <v>8536</v>
      </c>
      <c r="E5419" s="25" t="s">
        <v>8117</v>
      </c>
    </row>
    <row r="5420" spans="2:5" x14ac:dyDescent="0.2">
      <c r="B5420" s="25" t="s">
        <v>8537</v>
      </c>
      <c r="C5420" s="25">
        <v>543517</v>
      </c>
      <c r="D5420" s="25" t="s">
        <v>8538</v>
      </c>
      <c r="E5420" s="25" t="s">
        <v>706</v>
      </c>
    </row>
    <row r="5421" spans="2:5" x14ac:dyDescent="0.2">
      <c r="B5421" s="25" t="s">
        <v>8539</v>
      </c>
      <c r="C5421" s="25">
        <v>543518</v>
      </c>
      <c r="D5421" s="25" t="s">
        <v>8540</v>
      </c>
      <c r="E5421" s="25" t="s">
        <v>8134</v>
      </c>
    </row>
    <row r="5422" spans="2:5" x14ac:dyDescent="0.2">
      <c r="B5422" s="25" t="s">
        <v>8541</v>
      </c>
      <c r="C5422" s="25">
        <v>543519</v>
      </c>
      <c r="D5422" s="25" t="s">
        <v>8542</v>
      </c>
      <c r="E5422" s="25" t="s">
        <v>8316</v>
      </c>
    </row>
    <row r="5423" spans="2:5" x14ac:dyDescent="0.2">
      <c r="B5423" s="25" t="s">
        <v>8543</v>
      </c>
      <c r="C5423" s="25">
        <v>543520</v>
      </c>
      <c r="D5423" s="25" t="s">
        <v>8544</v>
      </c>
      <c r="E5423" s="25" t="s">
        <v>8282</v>
      </c>
    </row>
    <row r="5424" spans="2:5" x14ac:dyDescent="0.2">
      <c r="B5424" s="25" t="s">
        <v>8545</v>
      </c>
      <c r="C5424" s="25">
        <v>543521</v>
      </c>
      <c r="D5424" s="25" t="s">
        <v>8546</v>
      </c>
      <c r="E5424" s="25" t="s">
        <v>8300</v>
      </c>
    </row>
    <row r="5425" spans="2:5" x14ac:dyDescent="0.2">
      <c r="B5425" s="25" t="s">
        <v>8547</v>
      </c>
      <c r="C5425" s="25">
        <v>543522</v>
      </c>
      <c r="D5425" s="25" t="s">
        <v>8548</v>
      </c>
      <c r="E5425" s="25" t="s">
        <v>8549</v>
      </c>
    </row>
    <row r="5426" spans="2:5" x14ac:dyDescent="0.2">
      <c r="B5426" s="25" t="s">
        <v>8550</v>
      </c>
      <c r="C5426" s="25">
        <v>543523</v>
      </c>
      <c r="D5426" s="25" t="s">
        <v>8551</v>
      </c>
      <c r="E5426" s="25" t="s">
        <v>809</v>
      </c>
    </row>
    <row r="5427" spans="2:5" x14ac:dyDescent="0.2">
      <c r="B5427" s="25" t="s">
        <v>8552</v>
      </c>
      <c r="C5427" s="25">
        <v>543524</v>
      </c>
      <c r="D5427" s="25" t="s">
        <v>8553</v>
      </c>
      <c r="E5427" s="25" t="s">
        <v>8282</v>
      </c>
    </row>
    <row r="5428" spans="2:5" x14ac:dyDescent="0.2">
      <c r="B5428" s="25" t="s">
        <v>8554</v>
      </c>
      <c r="C5428" s="25">
        <v>543525</v>
      </c>
      <c r="D5428" s="25" t="s">
        <v>5952</v>
      </c>
      <c r="E5428" s="25" t="s">
        <v>8490</v>
      </c>
    </row>
    <row r="5429" spans="2:5" x14ac:dyDescent="0.2">
      <c r="B5429" s="25" t="s">
        <v>8555</v>
      </c>
      <c r="C5429" s="25">
        <v>543526</v>
      </c>
      <c r="D5429" s="25" t="s">
        <v>8556</v>
      </c>
      <c r="E5429" s="25" t="s">
        <v>2795</v>
      </c>
    </row>
    <row r="5430" spans="2:5" x14ac:dyDescent="0.2">
      <c r="B5430" s="25" t="s">
        <v>8557</v>
      </c>
      <c r="C5430" s="25">
        <v>543527</v>
      </c>
      <c r="D5430" s="25" t="s">
        <v>8558</v>
      </c>
      <c r="E5430" s="25" t="s">
        <v>8429</v>
      </c>
    </row>
    <row r="5431" spans="2:5" x14ac:dyDescent="0.2">
      <c r="B5431" s="25" t="s">
        <v>8559</v>
      </c>
      <c r="C5431" s="25">
        <v>543528</v>
      </c>
      <c r="D5431" s="25" t="s">
        <v>8560</v>
      </c>
      <c r="E5431" s="25" t="s">
        <v>706</v>
      </c>
    </row>
    <row r="5432" spans="2:5" x14ac:dyDescent="0.2">
      <c r="B5432" s="25" t="s">
        <v>8561</v>
      </c>
      <c r="C5432" s="25">
        <v>543529</v>
      </c>
      <c r="D5432" s="25" t="s">
        <v>8562</v>
      </c>
      <c r="E5432" s="25" t="s">
        <v>8436</v>
      </c>
    </row>
    <row r="5433" spans="2:5" x14ac:dyDescent="0.2">
      <c r="B5433" s="25" t="s">
        <v>8563</v>
      </c>
      <c r="C5433" s="25">
        <v>543530</v>
      </c>
      <c r="D5433" s="25" t="s">
        <v>8564</v>
      </c>
      <c r="E5433" s="25" t="s">
        <v>891</v>
      </c>
    </row>
    <row r="5434" spans="2:5" x14ac:dyDescent="0.2">
      <c r="B5434" s="25" t="s">
        <v>8565</v>
      </c>
      <c r="C5434" s="25">
        <v>543531</v>
      </c>
      <c r="D5434" s="25" t="s">
        <v>8566</v>
      </c>
      <c r="E5434" s="25" t="s">
        <v>581</v>
      </c>
    </row>
    <row r="5435" spans="2:5" x14ac:dyDescent="0.2">
      <c r="B5435" s="25" t="s">
        <v>8567</v>
      </c>
      <c r="C5435" s="25">
        <v>543532</v>
      </c>
      <c r="D5435" s="25" t="s">
        <v>8568</v>
      </c>
      <c r="E5435" s="25" t="s">
        <v>8134</v>
      </c>
    </row>
    <row r="5436" spans="2:5" x14ac:dyDescent="0.2">
      <c r="B5436" s="25" t="s">
        <v>8569</v>
      </c>
      <c r="C5436" s="25">
        <v>543533</v>
      </c>
      <c r="D5436" s="25" t="s">
        <v>8570</v>
      </c>
      <c r="E5436" s="25" t="s">
        <v>8490</v>
      </c>
    </row>
    <row r="5437" spans="2:5" x14ac:dyDescent="0.2">
      <c r="B5437" s="25" t="s">
        <v>8571</v>
      </c>
      <c r="C5437" s="25">
        <v>543534</v>
      </c>
      <c r="D5437" s="25" t="s">
        <v>8572</v>
      </c>
      <c r="E5437" s="25" t="s">
        <v>543</v>
      </c>
    </row>
    <row r="5438" spans="2:5" x14ac:dyDescent="0.2">
      <c r="B5438" s="25" t="s">
        <v>8573</v>
      </c>
      <c r="C5438" s="25">
        <v>543535</v>
      </c>
      <c r="D5438" s="25" t="s">
        <v>8574</v>
      </c>
      <c r="E5438" s="25" t="s">
        <v>8353</v>
      </c>
    </row>
    <row r="5439" spans="2:5" x14ac:dyDescent="0.2">
      <c r="B5439" s="25" t="s">
        <v>8575</v>
      </c>
      <c r="C5439" s="25">
        <v>543536</v>
      </c>
      <c r="D5439" s="25" t="s">
        <v>8576</v>
      </c>
      <c r="E5439" s="25" t="s">
        <v>8109</v>
      </c>
    </row>
    <row r="5440" spans="2:5" x14ac:dyDescent="0.2">
      <c r="B5440" s="25" t="s">
        <v>8577</v>
      </c>
      <c r="C5440" s="25">
        <v>590136</v>
      </c>
      <c r="D5440" s="25" t="s">
        <v>8578</v>
      </c>
      <c r="E5440" s="25" t="s">
        <v>7404</v>
      </c>
    </row>
    <row r="5441" spans="2:5" x14ac:dyDescent="0.2">
      <c r="B5441" s="25" t="s">
        <v>8579</v>
      </c>
      <c r="C5441" s="25">
        <v>590137</v>
      </c>
      <c r="D5441" s="25" t="s">
        <v>8580</v>
      </c>
      <c r="E5441" s="25" t="s">
        <v>7404</v>
      </c>
    </row>
    <row r="5442" spans="2:5" x14ac:dyDescent="0.2">
      <c r="B5442" s="25" t="s">
        <v>8581</v>
      </c>
      <c r="C5442" s="25">
        <v>590138</v>
      </c>
      <c r="D5442" s="25" t="s">
        <v>8582</v>
      </c>
      <c r="E5442" s="25" t="s">
        <v>7404</v>
      </c>
    </row>
  </sheetData>
  <sheetProtection algorithmName="SHA-512" hashValue="6Xh8Qp4hpxcQSczxiET98AfuR2UZydIs3IIXUAUZsfbdgCUpimMnV8PEUFcaR8U9zKn/6GLfsHyKMC1Mjqg1kg==" saltValue="O3WMljwMAJueqhnLoGR2KA==" spinCount="100000" sheet="1" objects="1" scenarios="1"/>
  <pageMargins left="0.7" right="0.7" top="0.75" bottom="0.75" header="0.3" footer="0.3"/>
  <pageSetup paperSize="9"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7B72-50D6-BF48-B4C4-3160C9062D72}">
  <dimension ref="A1:M101"/>
  <sheetViews>
    <sheetView workbookViewId="0">
      <selection activeCell="M27" sqref="M27"/>
    </sheetView>
  </sheetViews>
  <sheetFormatPr baseColWidth="10" defaultRowHeight="15" x14ac:dyDescent="0.2"/>
  <cols>
    <col min="1" max="1" width="2" customWidth="1"/>
    <col min="2" max="2" width="31" bestFit="1" customWidth="1"/>
    <col min="4" max="4" width="12.5" customWidth="1"/>
    <col min="5" max="5" width="12.6640625" customWidth="1"/>
    <col min="6" max="6" width="13.1640625" customWidth="1"/>
  </cols>
  <sheetData>
    <row r="1" spans="1:13" x14ac:dyDescent="0.2">
      <c r="A1" s="25"/>
      <c r="B1" s="25"/>
      <c r="C1" s="25"/>
      <c r="D1" s="25"/>
      <c r="E1" s="25"/>
      <c r="F1" s="25"/>
      <c r="G1" s="25"/>
      <c r="H1" s="25"/>
      <c r="I1" s="25"/>
      <c r="J1" s="25"/>
      <c r="K1" s="25"/>
      <c r="L1" s="25"/>
      <c r="M1" s="25"/>
    </row>
    <row r="2" spans="1:13" x14ac:dyDescent="0.2">
      <c r="A2" s="25"/>
      <c r="B2" s="25"/>
      <c r="C2" s="25"/>
      <c r="D2" s="25"/>
      <c r="E2" s="25"/>
      <c r="F2" s="25"/>
      <c r="G2" s="25"/>
      <c r="H2" s="25"/>
      <c r="I2" s="25"/>
      <c r="J2" s="25"/>
      <c r="K2" s="25"/>
      <c r="L2" s="25"/>
      <c r="M2" s="25"/>
    </row>
    <row r="3" spans="1:13" ht="21" x14ac:dyDescent="0.25">
      <c r="A3" s="25"/>
      <c r="B3" s="213" t="s">
        <v>8658</v>
      </c>
      <c r="C3" s="25"/>
      <c r="D3" s="25"/>
      <c r="E3" s="25"/>
      <c r="F3" s="25"/>
      <c r="G3" s="25"/>
      <c r="H3" s="25"/>
      <c r="I3" s="25"/>
      <c r="J3" s="25"/>
      <c r="K3" s="25"/>
      <c r="L3" s="25"/>
      <c r="M3" s="25"/>
    </row>
    <row r="4" spans="1:13" x14ac:dyDescent="0.2">
      <c r="A4" s="25"/>
      <c r="B4" s="25" t="s">
        <v>8659</v>
      </c>
      <c r="C4" s="25"/>
      <c r="D4" s="25"/>
      <c r="E4" s="25"/>
      <c r="F4" s="25"/>
      <c r="G4" s="25"/>
      <c r="H4" s="25"/>
      <c r="I4" s="25"/>
      <c r="J4" s="25"/>
      <c r="K4" s="25"/>
      <c r="L4" s="25"/>
      <c r="M4" s="25"/>
    </row>
    <row r="5" spans="1:13" ht="48" x14ac:dyDescent="0.2">
      <c r="A5" s="25"/>
      <c r="B5" s="214" t="s">
        <v>8660</v>
      </c>
      <c r="C5" s="214" t="s">
        <v>8661</v>
      </c>
      <c r="D5" s="214" t="s">
        <v>8662</v>
      </c>
      <c r="E5" s="214" t="s">
        <v>8663</v>
      </c>
      <c r="F5" s="214" t="s">
        <v>8664</v>
      </c>
      <c r="G5" s="214" t="s">
        <v>8665</v>
      </c>
      <c r="H5" s="214" t="s">
        <v>8666</v>
      </c>
      <c r="I5" s="214" t="s">
        <v>8667</v>
      </c>
      <c r="J5" s="214" t="s">
        <v>8668</v>
      </c>
      <c r="K5" s="214" t="s">
        <v>8669</v>
      </c>
      <c r="L5" s="214" t="s">
        <v>249</v>
      </c>
      <c r="M5" s="214" t="s">
        <v>8670</v>
      </c>
    </row>
    <row r="6" spans="1:13" x14ac:dyDescent="0.2">
      <c r="A6" s="25"/>
      <c r="B6" s="215" t="s">
        <v>8671</v>
      </c>
      <c r="C6" s="216">
        <v>13</v>
      </c>
      <c r="D6" s="217" t="s">
        <v>8672</v>
      </c>
      <c r="E6" s="217" t="s">
        <v>8673</v>
      </c>
      <c r="F6" s="218">
        <v>1.9856</v>
      </c>
      <c r="G6" s="217" t="s">
        <v>8674</v>
      </c>
      <c r="H6" s="217" t="s">
        <v>8675</v>
      </c>
      <c r="I6" s="218">
        <v>0.11509999999999999</v>
      </c>
      <c r="J6" s="218">
        <v>0.92869999999999997</v>
      </c>
      <c r="K6" s="219">
        <v>4.3499999999999996</v>
      </c>
      <c r="L6" s="220">
        <v>0.2298</v>
      </c>
      <c r="M6" s="220">
        <v>0.58599999999999997</v>
      </c>
    </row>
    <row r="7" spans="1:13" x14ac:dyDescent="0.2">
      <c r="A7" s="25"/>
      <c r="B7" s="221" t="s">
        <v>8676</v>
      </c>
      <c r="C7" s="222">
        <v>13</v>
      </c>
      <c r="D7" s="223" t="s">
        <v>8677</v>
      </c>
      <c r="E7" s="223" t="s">
        <v>8678</v>
      </c>
      <c r="F7" s="224">
        <v>0.78180000000000005</v>
      </c>
      <c r="G7" s="223" t="s">
        <v>8679</v>
      </c>
      <c r="H7" s="223" t="s">
        <v>8680</v>
      </c>
      <c r="I7" s="224">
        <v>1.1299999999999999E-2</v>
      </c>
      <c r="J7" s="224">
        <v>8.5900000000000004E-2</v>
      </c>
      <c r="K7" s="225">
        <v>2.4</v>
      </c>
      <c r="L7" s="226">
        <v>0.41689999999999999</v>
      </c>
      <c r="M7" s="226">
        <v>3.4000000000000002E-2</v>
      </c>
    </row>
    <row r="8" spans="1:13" x14ac:dyDescent="0.2">
      <c r="A8" s="25"/>
      <c r="B8" s="221" t="s">
        <v>8681</v>
      </c>
      <c r="C8" s="222">
        <v>6</v>
      </c>
      <c r="D8" s="223" t="s">
        <v>8682</v>
      </c>
      <c r="E8" s="223" t="s">
        <v>8683</v>
      </c>
      <c r="F8" s="224">
        <v>0.57550000000000001</v>
      </c>
      <c r="G8" s="223" t="s">
        <v>8679</v>
      </c>
      <c r="H8" s="223" t="s">
        <v>8679</v>
      </c>
      <c r="I8" s="224">
        <v>-5.2400000000000002E-2</v>
      </c>
      <c r="J8" s="224">
        <v>-30.164000000000001</v>
      </c>
      <c r="K8" s="225">
        <v>0.99</v>
      </c>
      <c r="L8" s="226">
        <v>1.0076000000000001</v>
      </c>
      <c r="M8" s="226">
        <v>-0.59809999999999997</v>
      </c>
    </row>
    <row r="9" spans="1:13" x14ac:dyDescent="0.2">
      <c r="A9" s="25"/>
      <c r="B9" s="221" t="s">
        <v>8684</v>
      </c>
      <c r="C9" s="222">
        <v>323</v>
      </c>
      <c r="D9" s="223" t="s">
        <v>8685</v>
      </c>
      <c r="E9" s="223" t="s">
        <v>8686</v>
      </c>
      <c r="F9" s="224">
        <v>1.2716000000000001</v>
      </c>
      <c r="G9" s="223" t="s">
        <v>8687</v>
      </c>
      <c r="H9" s="223" t="s">
        <v>8688</v>
      </c>
      <c r="I9" s="224">
        <v>4.4999999999999997E-3</v>
      </c>
      <c r="J9" s="224">
        <v>0.13250000000000001</v>
      </c>
      <c r="K9" s="225">
        <v>2.82</v>
      </c>
      <c r="L9" s="226">
        <v>0.35399999999999998</v>
      </c>
      <c r="M9" s="226">
        <v>9.5200000000000007E-2</v>
      </c>
    </row>
    <row r="10" spans="1:13" x14ac:dyDescent="0.2">
      <c r="A10" s="25"/>
      <c r="B10" s="221" t="s">
        <v>8689</v>
      </c>
      <c r="C10" s="222">
        <v>12</v>
      </c>
      <c r="D10" s="223" t="s">
        <v>8690</v>
      </c>
      <c r="E10" s="223" t="s">
        <v>8691</v>
      </c>
      <c r="F10" s="224">
        <v>0.504</v>
      </c>
      <c r="G10" s="223" t="s">
        <v>8692</v>
      </c>
      <c r="H10" s="223" t="s">
        <v>8693</v>
      </c>
      <c r="I10" s="224">
        <v>-2.3699999999999999E-2</v>
      </c>
      <c r="J10" s="224">
        <v>-0.48880000000000001</v>
      </c>
      <c r="K10" s="225">
        <v>1.17</v>
      </c>
      <c r="L10" s="226">
        <v>0.85499999999999998</v>
      </c>
      <c r="M10" s="226">
        <v>-3.5000000000000003E-2</v>
      </c>
    </row>
    <row r="11" spans="1:13" x14ac:dyDescent="0.2">
      <c r="A11" s="25"/>
      <c r="B11" s="221" t="s">
        <v>8694</v>
      </c>
      <c r="C11" s="222">
        <v>107</v>
      </c>
      <c r="D11" s="223" t="s">
        <v>8695</v>
      </c>
      <c r="E11" s="223" t="s">
        <v>8696</v>
      </c>
      <c r="F11" s="224">
        <v>1.1894</v>
      </c>
      <c r="G11" s="223" t="s">
        <v>8697</v>
      </c>
      <c r="H11" s="223" t="s">
        <v>8698</v>
      </c>
      <c r="I11" s="224">
        <v>1.26E-2</v>
      </c>
      <c r="J11" s="224">
        <v>0.25409999999999999</v>
      </c>
      <c r="K11" s="225">
        <v>1.94</v>
      </c>
      <c r="L11" s="226">
        <v>0.51680000000000004</v>
      </c>
      <c r="M11" s="226">
        <v>5.9299999999999999E-2</v>
      </c>
    </row>
    <row r="12" spans="1:13" x14ac:dyDescent="0.2">
      <c r="A12" s="25"/>
      <c r="B12" s="221" t="s">
        <v>8699</v>
      </c>
      <c r="C12" s="222">
        <v>32</v>
      </c>
      <c r="D12" s="223" t="s">
        <v>8700</v>
      </c>
      <c r="E12" s="223" t="s">
        <v>8701</v>
      </c>
      <c r="F12" s="224" t="s">
        <v>8702</v>
      </c>
      <c r="G12" s="223" t="s">
        <v>8703</v>
      </c>
      <c r="H12" s="223" t="s">
        <v>8679</v>
      </c>
      <c r="I12" s="224">
        <v>2.86E-2</v>
      </c>
      <c r="J12" s="224">
        <v>95.335899999999995</v>
      </c>
      <c r="K12" s="225">
        <v>0.44</v>
      </c>
      <c r="L12" s="226">
        <v>2.2858999999999998</v>
      </c>
      <c r="M12" s="226">
        <v>1.18E-2</v>
      </c>
    </row>
    <row r="13" spans="1:13" x14ac:dyDescent="0.2">
      <c r="A13" s="25"/>
      <c r="B13" s="221" t="s">
        <v>8704</v>
      </c>
      <c r="C13" s="222">
        <v>5</v>
      </c>
      <c r="D13" s="223" t="s">
        <v>8705</v>
      </c>
      <c r="E13" s="223" t="s">
        <v>8679</v>
      </c>
      <c r="F13" s="224" t="s">
        <v>8702</v>
      </c>
      <c r="G13" s="223" t="s">
        <v>8679</v>
      </c>
      <c r="H13" s="223" t="s">
        <v>8679</v>
      </c>
      <c r="I13" s="224">
        <v>4.0500000000000001E-2</v>
      </c>
      <c r="J13" s="224">
        <v>14.611599999999999</v>
      </c>
      <c r="K13" s="225">
        <v>0.53</v>
      </c>
      <c r="L13" s="226">
        <v>1.9044000000000001</v>
      </c>
      <c r="M13" s="226">
        <v>2.1999999999999999E-2</v>
      </c>
    </row>
    <row r="14" spans="1:13" x14ac:dyDescent="0.2">
      <c r="A14" s="25"/>
      <c r="B14" s="221" t="s">
        <v>8706</v>
      </c>
      <c r="C14" s="222">
        <v>19</v>
      </c>
      <c r="D14" s="223" t="s">
        <v>8707</v>
      </c>
      <c r="E14" s="223" t="s">
        <v>8708</v>
      </c>
      <c r="F14" s="224">
        <v>1.4121999999999999</v>
      </c>
      <c r="G14" s="223" t="s">
        <v>8709</v>
      </c>
      <c r="H14" s="223" t="s">
        <v>8710</v>
      </c>
      <c r="I14" s="224">
        <v>1.9800000000000002E-2</v>
      </c>
      <c r="J14" s="224">
        <v>0.23780000000000001</v>
      </c>
      <c r="K14" s="225">
        <v>1.88</v>
      </c>
      <c r="L14" s="226">
        <v>0.53269999999999995</v>
      </c>
      <c r="M14" s="226">
        <v>4.3099999999999999E-2</v>
      </c>
    </row>
    <row r="15" spans="1:13" x14ac:dyDescent="0.2">
      <c r="A15" s="25"/>
      <c r="B15" s="221" t="s">
        <v>8711</v>
      </c>
      <c r="C15" s="222">
        <v>5</v>
      </c>
      <c r="D15" s="223" t="s">
        <v>8712</v>
      </c>
      <c r="E15" s="223" t="s">
        <v>8713</v>
      </c>
      <c r="F15" s="224">
        <v>2.2700000000000001E-2</v>
      </c>
      <c r="G15" s="223" t="s">
        <v>8679</v>
      </c>
      <c r="H15" s="223" t="s">
        <v>8679</v>
      </c>
      <c r="I15" s="224">
        <v>-4.3499999999999997E-2</v>
      </c>
      <c r="J15" s="224">
        <v>-0.34010000000000001</v>
      </c>
      <c r="K15" s="225">
        <v>2</v>
      </c>
      <c r="L15" s="226">
        <v>0.49909999999999999</v>
      </c>
      <c r="M15" s="226">
        <v>-0.1042</v>
      </c>
    </row>
    <row r="16" spans="1:13" x14ac:dyDescent="0.2">
      <c r="A16" s="25"/>
      <c r="B16" s="221" t="s">
        <v>8714</v>
      </c>
      <c r="C16" s="222">
        <v>17</v>
      </c>
      <c r="D16" s="223" t="s">
        <v>8715</v>
      </c>
      <c r="E16" s="223" t="s">
        <v>8716</v>
      </c>
      <c r="F16" s="224">
        <v>1.1020000000000001</v>
      </c>
      <c r="G16" s="223" t="s">
        <v>8717</v>
      </c>
      <c r="H16" s="223" t="s">
        <v>8718</v>
      </c>
      <c r="I16" s="224">
        <v>6.4999999999999997E-3</v>
      </c>
      <c r="J16" s="224">
        <v>4.8500000000000001E-2</v>
      </c>
      <c r="K16" s="225">
        <v>1.0900000000000001</v>
      </c>
      <c r="L16" s="226">
        <v>0.91920000000000002</v>
      </c>
      <c r="M16" s="226">
        <v>0.17419999999999999</v>
      </c>
    </row>
    <row r="17" spans="1:13" x14ac:dyDescent="0.2">
      <c r="A17" s="25"/>
      <c r="B17" s="221" t="s">
        <v>8719</v>
      </c>
      <c r="C17" s="222">
        <v>174</v>
      </c>
      <c r="D17" s="223" t="s">
        <v>8720</v>
      </c>
      <c r="E17" s="223" t="s">
        <v>8721</v>
      </c>
      <c r="F17" s="224">
        <v>1.6182000000000001</v>
      </c>
      <c r="G17" s="223" t="s">
        <v>8722</v>
      </c>
      <c r="H17" s="223" t="s">
        <v>8723</v>
      </c>
      <c r="I17" s="224">
        <v>5.7000000000000002E-3</v>
      </c>
      <c r="J17" s="224">
        <v>2.6059000000000001</v>
      </c>
      <c r="K17" s="225">
        <v>0.8</v>
      </c>
      <c r="L17" s="226">
        <v>1.2566999999999999</v>
      </c>
      <c r="M17" s="226">
        <v>1.12E-2</v>
      </c>
    </row>
    <row r="18" spans="1:13" x14ac:dyDescent="0.2">
      <c r="A18" s="25"/>
      <c r="B18" s="221" t="s">
        <v>8724</v>
      </c>
      <c r="C18" s="222">
        <v>48</v>
      </c>
      <c r="D18" s="223" t="s">
        <v>8725</v>
      </c>
      <c r="E18" s="223" t="s">
        <v>8726</v>
      </c>
      <c r="F18" s="224">
        <v>2.2262</v>
      </c>
      <c r="G18" s="223" t="s">
        <v>8727</v>
      </c>
      <c r="H18" s="223" t="s">
        <v>8728</v>
      </c>
      <c r="I18" s="224">
        <v>3.0599999999999999E-2</v>
      </c>
      <c r="J18" s="224">
        <v>0.55020000000000002</v>
      </c>
      <c r="K18" s="225">
        <v>2.0099999999999998</v>
      </c>
      <c r="L18" s="226">
        <v>0.49740000000000001</v>
      </c>
      <c r="M18" s="226">
        <v>0.1716</v>
      </c>
    </row>
    <row r="19" spans="1:13" x14ac:dyDescent="0.2">
      <c r="A19" s="25"/>
      <c r="B19" s="221" t="s">
        <v>8729</v>
      </c>
      <c r="C19" s="222">
        <v>58</v>
      </c>
      <c r="D19" s="223" t="s">
        <v>8730</v>
      </c>
      <c r="E19" s="223" t="s">
        <v>8731</v>
      </c>
      <c r="F19" s="224">
        <v>1.1295999999999999</v>
      </c>
      <c r="G19" s="223" t="s">
        <v>8732</v>
      </c>
      <c r="H19" s="223" t="s">
        <v>8733</v>
      </c>
      <c r="I19" s="224">
        <v>-1.6000000000000001E-3</v>
      </c>
      <c r="J19" s="224">
        <v>-2.2100000000000002E-2</v>
      </c>
      <c r="K19" s="225">
        <v>4.08</v>
      </c>
      <c r="L19" s="226">
        <v>0.24529999999999999</v>
      </c>
      <c r="M19" s="226">
        <v>0.1348</v>
      </c>
    </row>
    <row r="20" spans="1:13" x14ac:dyDescent="0.2">
      <c r="A20" s="25"/>
      <c r="B20" s="221" t="s">
        <v>8734</v>
      </c>
      <c r="C20" s="222">
        <v>8</v>
      </c>
      <c r="D20" s="223" t="s">
        <v>8735</v>
      </c>
      <c r="E20" s="223" t="s">
        <v>8736</v>
      </c>
      <c r="F20" s="224">
        <v>0.76100000000000001</v>
      </c>
      <c r="G20" s="223" t="s">
        <v>8737</v>
      </c>
      <c r="H20" s="223" t="s">
        <v>8679</v>
      </c>
      <c r="I20" s="224">
        <v>-5.0299999999999997E-2</v>
      </c>
      <c r="J20" s="224">
        <v>-0.91369999999999996</v>
      </c>
      <c r="K20" s="225">
        <v>0.98</v>
      </c>
      <c r="L20" s="226">
        <v>1.0202</v>
      </c>
      <c r="M20" s="226">
        <v>-3.5000000000000001E-3</v>
      </c>
    </row>
    <row r="21" spans="1:13" x14ac:dyDescent="0.2">
      <c r="A21" s="25"/>
      <c r="B21" s="221" t="s">
        <v>8738</v>
      </c>
      <c r="C21" s="222">
        <v>128</v>
      </c>
      <c r="D21" s="223" t="s">
        <v>8739</v>
      </c>
      <c r="E21" s="223" t="s">
        <v>8740</v>
      </c>
      <c r="F21" s="224">
        <v>2.2109000000000001</v>
      </c>
      <c r="G21" s="223" t="s">
        <v>8741</v>
      </c>
      <c r="H21" s="223" t="s">
        <v>8742</v>
      </c>
      <c r="I21" s="224">
        <v>3.6499999999999998E-2</v>
      </c>
      <c r="J21" s="224">
        <v>0.36159999999999998</v>
      </c>
      <c r="K21" s="225">
        <v>1.48</v>
      </c>
      <c r="L21" s="226">
        <v>0.67430000000000001</v>
      </c>
      <c r="M21" s="226">
        <v>0.1191</v>
      </c>
    </row>
    <row r="22" spans="1:13" x14ac:dyDescent="0.2">
      <c r="A22" s="25"/>
      <c r="B22" s="221" t="s">
        <v>8743</v>
      </c>
      <c r="C22" s="222">
        <v>10</v>
      </c>
      <c r="D22" s="223" t="s">
        <v>8744</v>
      </c>
      <c r="E22" s="223" t="s">
        <v>8745</v>
      </c>
      <c r="F22" s="224">
        <v>3.6067999999999998</v>
      </c>
      <c r="G22" s="223" t="s">
        <v>8746</v>
      </c>
      <c r="H22" s="223" t="s">
        <v>8747</v>
      </c>
      <c r="I22" s="224">
        <v>6.88E-2</v>
      </c>
      <c r="J22" s="224">
        <v>0.69799999999999995</v>
      </c>
      <c r="K22" s="225">
        <v>1.94</v>
      </c>
      <c r="L22" s="226">
        <v>0.51559999999999995</v>
      </c>
      <c r="M22" s="226">
        <v>0.22140000000000001</v>
      </c>
    </row>
    <row r="23" spans="1:13" x14ac:dyDescent="0.2">
      <c r="A23" s="25"/>
      <c r="B23" s="221" t="s">
        <v>8748</v>
      </c>
      <c r="C23" s="222">
        <v>167</v>
      </c>
      <c r="D23" s="223" t="s">
        <v>8749</v>
      </c>
      <c r="E23" s="223" t="s">
        <v>8750</v>
      </c>
      <c r="F23" s="224">
        <v>1.8420000000000001</v>
      </c>
      <c r="G23" s="223" t="s">
        <v>8751</v>
      </c>
      <c r="H23" s="223" t="s">
        <v>8752</v>
      </c>
      <c r="I23" s="224">
        <v>2.2499999999999999E-2</v>
      </c>
      <c r="J23" s="224">
        <v>0.23449999999999999</v>
      </c>
      <c r="K23" s="225">
        <v>2.0299999999999998</v>
      </c>
      <c r="L23" s="226">
        <v>0.4914</v>
      </c>
      <c r="M23" s="226">
        <v>0.20749999999999999</v>
      </c>
    </row>
    <row r="24" spans="1:13" x14ac:dyDescent="0.2">
      <c r="A24" s="25"/>
      <c r="B24" s="221" t="s">
        <v>8753</v>
      </c>
      <c r="C24" s="222">
        <v>2</v>
      </c>
      <c r="D24" s="223" t="s">
        <v>8754</v>
      </c>
      <c r="E24" s="223" t="s">
        <v>8755</v>
      </c>
      <c r="F24" s="224">
        <v>3.2869000000000002</v>
      </c>
      <c r="G24" s="223" t="s">
        <v>8679</v>
      </c>
      <c r="H24" s="223" t="s">
        <v>8756</v>
      </c>
      <c r="I24" s="224">
        <v>8.2900000000000001E-2</v>
      </c>
      <c r="J24" s="224">
        <v>0.433</v>
      </c>
      <c r="K24" s="225">
        <v>4.04</v>
      </c>
      <c r="L24" s="226">
        <v>0.24759999999999999</v>
      </c>
      <c r="M24" s="226">
        <v>0.29709999999999998</v>
      </c>
    </row>
    <row r="25" spans="1:13" x14ac:dyDescent="0.2">
      <c r="A25" s="25"/>
      <c r="B25" s="221" t="s">
        <v>8757</v>
      </c>
      <c r="C25" s="222">
        <v>132</v>
      </c>
      <c r="D25" s="223" t="s">
        <v>8758</v>
      </c>
      <c r="E25" s="223" t="s">
        <v>8759</v>
      </c>
      <c r="F25" s="224">
        <v>0.67200000000000004</v>
      </c>
      <c r="G25" s="223" t="s">
        <v>8760</v>
      </c>
      <c r="H25" s="223" t="s">
        <v>8761</v>
      </c>
      <c r="I25" s="224">
        <v>1.18E-2</v>
      </c>
      <c r="J25" s="224">
        <v>8.9800000000000005E-2</v>
      </c>
      <c r="K25" s="225">
        <v>2.36</v>
      </c>
      <c r="L25" s="226">
        <v>0.42309999999999998</v>
      </c>
      <c r="M25" s="226">
        <v>0.1386</v>
      </c>
    </row>
    <row r="26" spans="1:13" x14ac:dyDescent="0.2">
      <c r="A26" s="25"/>
      <c r="B26" s="221" t="s">
        <v>8762</v>
      </c>
      <c r="C26" s="222">
        <v>6</v>
      </c>
      <c r="D26" s="223" t="s">
        <v>8763</v>
      </c>
      <c r="E26" s="223" t="s">
        <v>8764</v>
      </c>
      <c r="F26" s="224">
        <v>1.2366999999999999</v>
      </c>
      <c r="G26" s="223" t="s">
        <v>8679</v>
      </c>
      <c r="H26" s="223" t="s">
        <v>8679</v>
      </c>
      <c r="I26" s="224">
        <v>4.5999999999999999E-3</v>
      </c>
      <c r="J26" s="224">
        <v>0.13669999999999999</v>
      </c>
      <c r="K26" s="225">
        <v>1.82</v>
      </c>
      <c r="L26" s="226">
        <v>0.55100000000000005</v>
      </c>
      <c r="M26" s="226">
        <v>0.08</v>
      </c>
    </row>
    <row r="27" spans="1:13" x14ac:dyDescent="0.2">
      <c r="A27" s="25"/>
      <c r="B27" s="221" t="s">
        <v>8765</v>
      </c>
      <c r="C27" s="222">
        <v>92</v>
      </c>
      <c r="D27" s="223" t="s">
        <v>8766</v>
      </c>
      <c r="E27" s="223" t="s">
        <v>8767</v>
      </c>
      <c r="F27" s="224">
        <v>1.8812</v>
      </c>
      <c r="G27" s="223" t="s">
        <v>8768</v>
      </c>
      <c r="H27" s="223" t="s">
        <v>8769</v>
      </c>
      <c r="I27" s="224">
        <v>4.1099999999999998E-2</v>
      </c>
      <c r="J27" s="224">
        <v>0.48170000000000002</v>
      </c>
      <c r="K27" s="225">
        <v>0.95</v>
      </c>
      <c r="L27" s="226">
        <v>1.0471999999999999</v>
      </c>
      <c r="M27" s="226">
        <v>5.33E-2</v>
      </c>
    </row>
    <row r="28" spans="1:13" x14ac:dyDescent="0.2">
      <c r="A28" s="25"/>
      <c r="B28" s="221" t="s">
        <v>372</v>
      </c>
      <c r="C28" s="222">
        <v>13</v>
      </c>
      <c r="D28" s="223" t="s">
        <v>8770</v>
      </c>
      <c r="E28" s="223" t="s">
        <v>8771</v>
      </c>
      <c r="F28" s="224">
        <v>0.74070000000000003</v>
      </c>
      <c r="G28" s="223" t="s">
        <v>8772</v>
      </c>
      <c r="H28" s="223" t="s">
        <v>8773</v>
      </c>
      <c r="I28" s="224">
        <v>-6.1999999999999998E-3</v>
      </c>
      <c r="J28" s="224">
        <v>-8.6900000000000005E-2</v>
      </c>
      <c r="K28" s="225">
        <v>0.61</v>
      </c>
      <c r="L28" s="226">
        <v>1.6486000000000001</v>
      </c>
      <c r="M28" s="226">
        <v>2.1600000000000001E-2</v>
      </c>
    </row>
    <row r="29" spans="1:13" x14ac:dyDescent="0.2">
      <c r="A29" s="25"/>
      <c r="B29" s="221" t="s">
        <v>8774</v>
      </c>
      <c r="C29" s="222">
        <v>8</v>
      </c>
      <c r="D29" s="223" t="s">
        <v>8775</v>
      </c>
      <c r="E29" s="223" t="s">
        <v>8776</v>
      </c>
      <c r="F29" s="224">
        <v>1.9708000000000001</v>
      </c>
      <c r="G29" s="223" t="s">
        <v>8777</v>
      </c>
      <c r="H29" s="223" t="s">
        <v>8778</v>
      </c>
      <c r="I29" s="224">
        <v>5.1999999999999998E-3</v>
      </c>
      <c r="J29" s="224">
        <v>6.7799999999999999E-2</v>
      </c>
      <c r="K29" s="225">
        <v>0.81</v>
      </c>
      <c r="L29" s="226">
        <v>1.2327999999999999</v>
      </c>
      <c r="M29" s="226">
        <v>5.5999999999999999E-3</v>
      </c>
    </row>
    <row r="30" spans="1:13" x14ac:dyDescent="0.2">
      <c r="A30" s="25"/>
      <c r="B30" s="221" t="s">
        <v>8779</v>
      </c>
      <c r="C30" s="222">
        <v>156</v>
      </c>
      <c r="D30" s="223" t="s">
        <v>8780</v>
      </c>
      <c r="E30" s="223" t="s">
        <v>8781</v>
      </c>
      <c r="F30" s="224">
        <v>1.397</v>
      </c>
      <c r="G30" s="223" t="s">
        <v>8782</v>
      </c>
      <c r="H30" s="223" t="s">
        <v>8783</v>
      </c>
      <c r="I30" s="224">
        <v>3.1800000000000002E-2</v>
      </c>
      <c r="J30" s="224">
        <v>0.29199999999999998</v>
      </c>
      <c r="K30" s="225">
        <v>0.93</v>
      </c>
      <c r="L30" s="226">
        <v>1.0765</v>
      </c>
      <c r="M30" s="226">
        <v>5.4899999999999997E-2</v>
      </c>
    </row>
    <row r="31" spans="1:13" x14ac:dyDescent="0.2">
      <c r="A31" s="25"/>
      <c r="B31" s="221" t="s">
        <v>488</v>
      </c>
      <c r="C31" s="222">
        <v>26</v>
      </c>
      <c r="D31" s="223" t="s">
        <v>8784</v>
      </c>
      <c r="E31" s="223" t="s">
        <v>8785</v>
      </c>
      <c r="F31" s="224">
        <v>0.51659999999999995</v>
      </c>
      <c r="G31" s="223" t="s">
        <v>8786</v>
      </c>
      <c r="H31" s="223" t="s">
        <v>8787</v>
      </c>
      <c r="I31" s="224">
        <v>-2.5700000000000001E-2</v>
      </c>
      <c r="J31" s="224" t="s">
        <v>8702</v>
      </c>
      <c r="K31" s="225">
        <v>0.47</v>
      </c>
      <c r="L31" s="226">
        <v>2.1480999999999999</v>
      </c>
      <c r="M31" s="226" t="s">
        <v>8702</v>
      </c>
    </row>
    <row r="32" spans="1:13" x14ac:dyDescent="0.2">
      <c r="A32" s="25"/>
      <c r="B32" s="221" t="s">
        <v>8788</v>
      </c>
      <c r="C32" s="222">
        <v>102</v>
      </c>
      <c r="D32" s="223" t="s">
        <v>8789</v>
      </c>
      <c r="E32" s="223" t="s">
        <v>8790</v>
      </c>
      <c r="F32" s="224">
        <v>1.5809</v>
      </c>
      <c r="G32" s="223" t="s">
        <v>8722</v>
      </c>
      <c r="H32" s="223" t="s">
        <v>8791</v>
      </c>
      <c r="I32" s="224">
        <v>1.32E-2</v>
      </c>
      <c r="J32" s="224">
        <v>0.28989999999999999</v>
      </c>
      <c r="K32" s="225">
        <v>1.53</v>
      </c>
      <c r="L32" s="226">
        <v>0.65280000000000005</v>
      </c>
      <c r="M32" s="226">
        <v>5.4800000000000001E-2</v>
      </c>
    </row>
    <row r="33" spans="1:13" x14ac:dyDescent="0.2">
      <c r="A33" s="25"/>
      <c r="B33" s="221" t="s">
        <v>8792</v>
      </c>
      <c r="C33" s="222">
        <v>8</v>
      </c>
      <c r="D33" s="223" t="s">
        <v>8793</v>
      </c>
      <c r="E33" s="223" t="s">
        <v>8794</v>
      </c>
      <c r="F33" s="224">
        <v>4.0468000000000002</v>
      </c>
      <c r="G33" s="223" t="s">
        <v>8679</v>
      </c>
      <c r="H33" s="223" t="s">
        <v>8795</v>
      </c>
      <c r="I33" s="224">
        <v>2.4899999999999999E-2</v>
      </c>
      <c r="J33" s="224">
        <v>1.2335</v>
      </c>
      <c r="K33" s="225">
        <v>8.0299999999999994</v>
      </c>
      <c r="L33" s="226">
        <v>0.1246</v>
      </c>
      <c r="M33" s="226">
        <v>0.32619999999999999</v>
      </c>
    </row>
    <row r="34" spans="1:13" x14ac:dyDescent="0.2">
      <c r="A34" s="25"/>
      <c r="B34" s="221" t="s">
        <v>8796</v>
      </c>
      <c r="C34" s="222">
        <v>27</v>
      </c>
      <c r="D34" s="223" t="s">
        <v>8797</v>
      </c>
      <c r="E34" s="223" t="s">
        <v>8798</v>
      </c>
      <c r="F34" s="224">
        <v>1.9321999999999999</v>
      </c>
      <c r="G34" s="223" t="s">
        <v>8799</v>
      </c>
      <c r="H34" s="223" t="s">
        <v>8800</v>
      </c>
      <c r="I34" s="224">
        <v>4.8800000000000003E-2</v>
      </c>
      <c r="J34" s="224">
        <v>0.76100000000000001</v>
      </c>
      <c r="K34" s="225">
        <v>2.4300000000000002</v>
      </c>
      <c r="L34" s="226">
        <v>0.41210000000000002</v>
      </c>
      <c r="M34" s="226">
        <v>0.2712</v>
      </c>
    </row>
    <row r="35" spans="1:13" x14ac:dyDescent="0.2">
      <c r="A35" s="25"/>
      <c r="B35" s="221" t="s">
        <v>8801</v>
      </c>
      <c r="C35" s="222">
        <v>144</v>
      </c>
      <c r="D35" s="223" t="s">
        <v>8802</v>
      </c>
      <c r="E35" s="223" t="s">
        <v>8803</v>
      </c>
      <c r="F35" s="224">
        <v>1.4735</v>
      </c>
      <c r="G35" s="223" t="s">
        <v>8804</v>
      </c>
      <c r="H35" s="223" t="s">
        <v>8805</v>
      </c>
      <c r="I35" s="224">
        <v>1.2200000000000001E-2</v>
      </c>
      <c r="J35" s="224">
        <v>0.19</v>
      </c>
      <c r="K35" s="225">
        <v>0.98</v>
      </c>
      <c r="L35" s="226">
        <v>1.0209999999999999</v>
      </c>
      <c r="M35" s="226">
        <v>4.87E-2</v>
      </c>
    </row>
    <row r="36" spans="1:13" x14ac:dyDescent="0.2">
      <c r="A36" s="25"/>
      <c r="B36" s="221" t="s">
        <v>8806</v>
      </c>
      <c r="C36" s="222">
        <v>60</v>
      </c>
      <c r="D36" s="223" t="s">
        <v>8807</v>
      </c>
      <c r="E36" s="223" t="s">
        <v>8808</v>
      </c>
      <c r="F36" s="224">
        <v>0.45269999999999999</v>
      </c>
      <c r="G36" s="223" t="s">
        <v>8809</v>
      </c>
      <c r="H36" s="223" t="s">
        <v>8810</v>
      </c>
      <c r="I36" s="224">
        <v>-6.3299999999999995E-2</v>
      </c>
      <c r="J36" s="224">
        <v>-0.90139999999999998</v>
      </c>
      <c r="K36" s="225">
        <v>0.68</v>
      </c>
      <c r="L36" s="226">
        <v>1.4706999999999999</v>
      </c>
      <c r="M36" s="226">
        <v>6.6E-3</v>
      </c>
    </row>
    <row r="37" spans="1:13" x14ac:dyDescent="0.2">
      <c r="A37" s="25"/>
      <c r="B37" s="221" t="s">
        <v>8811</v>
      </c>
      <c r="C37" s="222">
        <v>10</v>
      </c>
      <c r="D37" s="223" t="s">
        <v>8812</v>
      </c>
      <c r="E37" s="223" t="s">
        <v>8813</v>
      </c>
      <c r="F37" s="224">
        <v>4.5278999999999998</v>
      </c>
      <c r="G37" s="223" t="s">
        <v>8679</v>
      </c>
      <c r="H37" s="223" t="s">
        <v>8814</v>
      </c>
      <c r="I37" s="224">
        <v>4.7199999999999999E-2</v>
      </c>
      <c r="J37" s="224">
        <v>0.31869999999999998</v>
      </c>
      <c r="K37" s="225">
        <v>5.27</v>
      </c>
      <c r="L37" s="226">
        <v>0.18970000000000001</v>
      </c>
      <c r="M37" s="226">
        <v>0.84350000000000003</v>
      </c>
    </row>
    <row r="38" spans="1:13" x14ac:dyDescent="0.2">
      <c r="A38" s="25"/>
      <c r="B38" s="221" t="s">
        <v>8815</v>
      </c>
      <c r="C38" s="222">
        <v>57</v>
      </c>
      <c r="D38" s="223" t="s">
        <v>8816</v>
      </c>
      <c r="E38" s="223" t="s">
        <v>8817</v>
      </c>
      <c r="F38" s="224">
        <v>1.3572</v>
      </c>
      <c r="G38" s="223" t="s">
        <v>8818</v>
      </c>
      <c r="H38" s="223" t="s">
        <v>8819</v>
      </c>
      <c r="I38" s="224">
        <v>7.7000000000000002E-3</v>
      </c>
      <c r="J38" s="224">
        <v>0.13950000000000001</v>
      </c>
      <c r="K38" s="225">
        <v>1.5</v>
      </c>
      <c r="L38" s="226">
        <v>0.66700000000000004</v>
      </c>
      <c r="M38" s="226">
        <v>4.1200000000000001E-2</v>
      </c>
    </row>
    <row r="39" spans="1:13" x14ac:dyDescent="0.2">
      <c r="A39" s="25"/>
      <c r="B39" s="221" t="s">
        <v>8820</v>
      </c>
      <c r="C39" s="222">
        <v>254</v>
      </c>
      <c r="D39" s="223" t="s">
        <v>8821</v>
      </c>
      <c r="E39" s="223" t="s">
        <v>8822</v>
      </c>
      <c r="F39" s="224">
        <v>1.4598</v>
      </c>
      <c r="G39" s="223" t="s">
        <v>8823</v>
      </c>
      <c r="H39" s="223" t="s">
        <v>8824</v>
      </c>
      <c r="I39" s="224">
        <v>1.14E-2</v>
      </c>
      <c r="J39" s="224">
        <v>0.1943</v>
      </c>
      <c r="K39" s="225">
        <v>0.1</v>
      </c>
      <c r="L39" s="226">
        <v>9.6510999999999996</v>
      </c>
      <c r="M39" s="226">
        <v>1.6000000000000001E-3</v>
      </c>
    </row>
    <row r="40" spans="1:13" x14ac:dyDescent="0.2">
      <c r="A40" s="25"/>
      <c r="B40" s="221" t="s">
        <v>8825</v>
      </c>
      <c r="C40" s="222">
        <v>185</v>
      </c>
      <c r="D40" s="223" t="s">
        <v>8826</v>
      </c>
      <c r="E40" s="223" t="s">
        <v>8827</v>
      </c>
      <c r="F40" s="224">
        <v>1.8692</v>
      </c>
      <c r="G40" s="223" t="s">
        <v>8828</v>
      </c>
      <c r="H40" s="223" t="s">
        <v>8829</v>
      </c>
      <c r="I40" s="224">
        <v>1.6500000000000001E-2</v>
      </c>
      <c r="J40" s="224">
        <v>0.34670000000000001</v>
      </c>
      <c r="K40" s="225">
        <v>2.4</v>
      </c>
      <c r="L40" s="226">
        <v>0.41689999999999999</v>
      </c>
      <c r="M40" s="226">
        <v>5.4800000000000001E-2</v>
      </c>
    </row>
    <row r="41" spans="1:13" x14ac:dyDescent="0.2">
      <c r="A41" s="25"/>
      <c r="B41" s="221" t="s">
        <v>8830</v>
      </c>
      <c r="C41" s="222">
        <v>32</v>
      </c>
      <c r="D41" s="223" t="s">
        <v>8831</v>
      </c>
      <c r="E41" s="223" t="s">
        <v>8832</v>
      </c>
      <c r="F41" s="224">
        <v>1.3893</v>
      </c>
      <c r="G41" s="223" t="s">
        <v>8679</v>
      </c>
      <c r="H41" s="223" t="s">
        <v>8777</v>
      </c>
      <c r="I41" s="224">
        <v>1.9E-3</v>
      </c>
      <c r="J41" s="224">
        <v>0.27850000000000003</v>
      </c>
      <c r="K41" s="225">
        <v>6.25</v>
      </c>
      <c r="L41" s="226">
        <v>0.15989999999999999</v>
      </c>
      <c r="M41" s="226">
        <v>-0.1288</v>
      </c>
    </row>
    <row r="42" spans="1:13" x14ac:dyDescent="0.2">
      <c r="A42" s="25"/>
      <c r="B42" s="221" t="s">
        <v>8833</v>
      </c>
      <c r="C42" s="222">
        <v>38</v>
      </c>
      <c r="D42" s="223" t="s">
        <v>8834</v>
      </c>
      <c r="E42" s="223" t="s">
        <v>8835</v>
      </c>
      <c r="F42" s="224">
        <v>1.6359999999999999</v>
      </c>
      <c r="G42" s="223" t="s">
        <v>8836</v>
      </c>
      <c r="H42" s="223" t="s">
        <v>8837</v>
      </c>
      <c r="I42" s="224">
        <v>5.6800000000000003E-2</v>
      </c>
      <c r="J42" s="224">
        <v>1.2294</v>
      </c>
      <c r="K42" s="225">
        <v>2.84</v>
      </c>
      <c r="L42" s="226">
        <v>0.35170000000000001</v>
      </c>
      <c r="M42" s="226">
        <v>0.16059999999999999</v>
      </c>
    </row>
    <row r="43" spans="1:13" x14ac:dyDescent="0.2">
      <c r="A43" s="25"/>
      <c r="B43" s="221" t="s">
        <v>8838</v>
      </c>
      <c r="C43" s="222">
        <v>18</v>
      </c>
      <c r="D43" s="223" t="s">
        <v>8839</v>
      </c>
      <c r="E43" s="223" t="s">
        <v>8840</v>
      </c>
      <c r="F43" s="224">
        <v>5.4242999999999997</v>
      </c>
      <c r="G43" s="223" t="s">
        <v>8841</v>
      </c>
      <c r="H43" s="223" t="s">
        <v>8842</v>
      </c>
      <c r="I43" s="224">
        <v>0.62219999999999998</v>
      </c>
      <c r="J43" s="224">
        <v>1.7376</v>
      </c>
      <c r="K43" s="225">
        <v>0.18</v>
      </c>
      <c r="L43" s="226">
        <v>5.6205999999999996</v>
      </c>
      <c r="M43" s="226">
        <v>0.1203</v>
      </c>
    </row>
    <row r="44" spans="1:13" x14ac:dyDescent="0.2">
      <c r="A44" s="25"/>
      <c r="B44" s="221" t="s">
        <v>8843</v>
      </c>
      <c r="C44" s="222">
        <v>13</v>
      </c>
      <c r="D44" s="223" t="s">
        <v>8844</v>
      </c>
      <c r="E44" s="223" t="s">
        <v>8845</v>
      </c>
      <c r="F44" s="224">
        <v>3.3713000000000002</v>
      </c>
      <c r="G44" s="223" t="s">
        <v>8679</v>
      </c>
      <c r="H44" s="223" t="s">
        <v>8846</v>
      </c>
      <c r="I44" s="224">
        <v>9.3899999999999997E-2</v>
      </c>
      <c r="J44" s="224">
        <v>1.0785</v>
      </c>
      <c r="K44" s="225">
        <v>1.01</v>
      </c>
      <c r="L44" s="226">
        <v>0.98970000000000002</v>
      </c>
      <c r="M44" s="226">
        <v>0.13109999999999999</v>
      </c>
    </row>
    <row r="45" spans="1:13" x14ac:dyDescent="0.2">
      <c r="A45" s="25"/>
      <c r="B45" s="221" t="s">
        <v>8847</v>
      </c>
      <c r="C45" s="222">
        <v>30</v>
      </c>
      <c r="D45" s="223" t="s">
        <v>8848</v>
      </c>
      <c r="E45" s="223" t="s">
        <v>8849</v>
      </c>
      <c r="F45" s="224">
        <v>1.2045999999999999</v>
      </c>
      <c r="G45" s="223" t="s">
        <v>8850</v>
      </c>
      <c r="H45" s="223" t="s">
        <v>8814</v>
      </c>
      <c r="I45" s="224">
        <v>0.21149999999999999</v>
      </c>
      <c r="J45" s="224">
        <v>1.5988</v>
      </c>
      <c r="K45" s="225">
        <v>2.2599999999999998</v>
      </c>
      <c r="L45" s="226">
        <v>0.44269999999999998</v>
      </c>
      <c r="M45" s="226">
        <v>0.56079999999999997</v>
      </c>
    </row>
    <row r="46" spans="1:13" x14ac:dyDescent="0.2">
      <c r="A46" s="25"/>
      <c r="B46" s="221" t="s">
        <v>8851</v>
      </c>
      <c r="C46" s="222">
        <v>14</v>
      </c>
      <c r="D46" s="223" t="s">
        <v>8852</v>
      </c>
      <c r="E46" s="223" t="s">
        <v>8853</v>
      </c>
      <c r="F46" s="224">
        <v>1.8834</v>
      </c>
      <c r="G46" s="223" t="s">
        <v>8679</v>
      </c>
      <c r="H46" s="223" t="s">
        <v>8854</v>
      </c>
      <c r="I46" s="224">
        <v>5.28E-2</v>
      </c>
      <c r="J46" s="224">
        <v>0.27450000000000002</v>
      </c>
      <c r="K46" s="225">
        <v>0.84</v>
      </c>
      <c r="L46" s="226">
        <v>1.1878</v>
      </c>
      <c r="M46" s="226">
        <v>6.8900000000000003E-2</v>
      </c>
    </row>
    <row r="47" spans="1:13" x14ac:dyDescent="0.2">
      <c r="A47" s="25"/>
      <c r="B47" s="221" t="s">
        <v>8855</v>
      </c>
      <c r="C47" s="222">
        <v>1</v>
      </c>
      <c r="D47" s="223" t="s">
        <v>8679</v>
      </c>
      <c r="E47" s="223" t="s">
        <v>8679</v>
      </c>
      <c r="F47" s="224" t="s">
        <v>8702</v>
      </c>
      <c r="G47" s="223" t="s">
        <v>8679</v>
      </c>
      <c r="H47" s="223" t="s">
        <v>8679</v>
      </c>
      <c r="I47" s="224">
        <v>0</v>
      </c>
      <c r="J47" s="224">
        <v>0</v>
      </c>
      <c r="K47" s="225">
        <v>0.39</v>
      </c>
      <c r="L47" s="226">
        <v>2.5518999999999998</v>
      </c>
      <c r="M47" s="226">
        <v>-8.7999999999999995E-2</v>
      </c>
    </row>
    <row r="48" spans="1:13" x14ac:dyDescent="0.2">
      <c r="A48" s="25"/>
      <c r="B48" s="221" t="s">
        <v>8856</v>
      </c>
      <c r="C48" s="222">
        <v>24</v>
      </c>
      <c r="D48" s="223" t="s">
        <v>8857</v>
      </c>
      <c r="E48" s="223" t="s">
        <v>8858</v>
      </c>
      <c r="F48" s="224">
        <v>1.4157</v>
      </c>
      <c r="G48" s="223" t="s">
        <v>8859</v>
      </c>
      <c r="H48" s="223" t="s">
        <v>8860</v>
      </c>
      <c r="I48" s="224">
        <v>2.9000000000000001E-2</v>
      </c>
      <c r="J48" s="224">
        <v>0.27600000000000002</v>
      </c>
      <c r="K48" s="225">
        <v>1.56</v>
      </c>
      <c r="L48" s="226">
        <v>0.63949999999999996</v>
      </c>
      <c r="M48" s="226">
        <v>6.1800000000000001E-2</v>
      </c>
    </row>
    <row r="49" spans="1:13" x14ac:dyDescent="0.2">
      <c r="A49" s="25"/>
      <c r="B49" s="221" t="s">
        <v>8861</v>
      </c>
      <c r="C49" s="222">
        <v>57</v>
      </c>
      <c r="D49" s="223" t="s">
        <v>8862</v>
      </c>
      <c r="E49" s="223" t="s">
        <v>8863</v>
      </c>
      <c r="F49" s="224">
        <v>0.68130000000000002</v>
      </c>
      <c r="G49" s="223" t="s">
        <v>8864</v>
      </c>
      <c r="H49" s="223" t="s">
        <v>8865</v>
      </c>
      <c r="I49" s="224">
        <v>-2.4199999999999999E-2</v>
      </c>
      <c r="J49" s="224">
        <v>-0.28820000000000001</v>
      </c>
      <c r="K49" s="225">
        <v>0.55000000000000004</v>
      </c>
      <c r="L49" s="226">
        <v>1.8318000000000001</v>
      </c>
      <c r="M49" s="226">
        <v>-1.6899999999999998E-2</v>
      </c>
    </row>
    <row r="50" spans="1:13" x14ac:dyDescent="0.2">
      <c r="A50" s="25"/>
      <c r="B50" s="221" t="s">
        <v>2202</v>
      </c>
      <c r="C50" s="222">
        <v>36</v>
      </c>
      <c r="D50" s="223" t="s">
        <v>8866</v>
      </c>
      <c r="E50" s="223" t="s">
        <v>8867</v>
      </c>
      <c r="F50" s="224">
        <v>1.2067000000000001</v>
      </c>
      <c r="G50" s="223" t="s">
        <v>8868</v>
      </c>
      <c r="H50" s="223" t="s">
        <v>8810</v>
      </c>
      <c r="I50" s="224">
        <v>5.3E-3</v>
      </c>
      <c r="J50" s="224">
        <v>3.4599999999999999E-2</v>
      </c>
      <c r="K50" s="225">
        <v>1.85</v>
      </c>
      <c r="L50" s="226">
        <v>0.54149999999999998</v>
      </c>
      <c r="M50" s="226">
        <v>4.9099999999999998E-2</v>
      </c>
    </row>
    <row r="51" spans="1:13" x14ac:dyDescent="0.2">
      <c r="A51" s="25"/>
      <c r="B51" s="221" t="s">
        <v>8869</v>
      </c>
      <c r="C51" s="222">
        <v>24</v>
      </c>
      <c r="D51" s="223" t="s">
        <v>8870</v>
      </c>
      <c r="E51" s="223" t="s">
        <v>8871</v>
      </c>
      <c r="F51" s="224">
        <v>1.2703</v>
      </c>
      <c r="G51" s="223" t="s">
        <v>8872</v>
      </c>
      <c r="H51" s="223" t="s">
        <v>8873</v>
      </c>
      <c r="I51" s="224">
        <v>5.4399999999999997E-2</v>
      </c>
      <c r="J51" s="224" t="s">
        <v>8702</v>
      </c>
      <c r="K51" s="225">
        <v>2.02</v>
      </c>
      <c r="L51" s="226">
        <v>0.496</v>
      </c>
      <c r="M51" s="226" t="s">
        <v>8702</v>
      </c>
    </row>
    <row r="52" spans="1:13" x14ac:dyDescent="0.2">
      <c r="A52" s="25"/>
      <c r="B52" s="221" t="s">
        <v>8874</v>
      </c>
      <c r="C52" s="222">
        <v>2</v>
      </c>
      <c r="D52" s="223" t="s">
        <v>8875</v>
      </c>
      <c r="E52" s="223" t="s">
        <v>8876</v>
      </c>
      <c r="F52" s="224">
        <v>1.0561</v>
      </c>
      <c r="G52" s="223" t="s">
        <v>8679</v>
      </c>
      <c r="H52" s="223" t="s">
        <v>8679</v>
      </c>
      <c r="I52" s="224">
        <v>5.9999999999999995E-4</v>
      </c>
      <c r="J52" s="224" t="s">
        <v>8702</v>
      </c>
      <c r="K52" s="225">
        <v>2.02</v>
      </c>
      <c r="L52" s="226">
        <v>0.49440000000000001</v>
      </c>
      <c r="M52" s="226" t="s">
        <v>8702</v>
      </c>
    </row>
    <row r="53" spans="1:13" x14ac:dyDescent="0.2">
      <c r="A53" s="25"/>
      <c r="B53" s="221" t="s">
        <v>8877</v>
      </c>
      <c r="C53" s="222">
        <v>7</v>
      </c>
      <c r="D53" s="223" t="s">
        <v>8878</v>
      </c>
      <c r="E53" s="223" t="s">
        <v>8879</v>
      </c>
      <c r="F53" s="224" t="s">
        <v>8702</v>
      </c>
      <c r="G53" s="223" t="s">
        <v>8679</v>
      </c>
      <c r="H53" s="223" t="s">
        <v>8679</v>
      </c>
      <c r="I53" s="224">
        <v>1.5900000000000001E-2</v>
      </c>
      <c r="J53" s="224">
        <v>1.083</v>
      </c>
      <c r="K53" s="225">
        <v>27.66</v>
      </c>
      <c r="L53" s="226">
        <v>3.6200000000000003E-2</v>
      </c>
      <c r="M53" s="226">
        <v>0.52270000000000005</v>
      </c>
    </row>
    <row r="54" spans="1:13" x14ac:dyDescent="0.2">
      <c r="A54" s="25"/>
      <c r="B54" s="221" t="s">
        <v>8880</v>
      </c>
      <c r="C54" s="222">
        <v>2</v>
      </c>
      <c r="D54" s="223" t="s">
        <v>8881</v>
      </c>
      <c r="E54" s="223" t="s">
        <v>8882</v>
      </c>
      <c r="F54" s="224">
        <v>2.5667</v>
      </c>
      <c r="G54" s="223" t="s">
        <v>8679</v>
      </c>
      <c r="H54" s="223" t="s">
        <v>8679</v>
      </c>
      <c r="I54" s="224">
        <v>1.8E-3</v>
      </c>
      <c r="J54" s="224">
        <v>2.3699999999999999E-2</v>
      </c>
      <c r="K54" s="225">
        <v>1.2</v>
      </c>
      <c r="L54" s="226">
        <v>0.83530000000000004</v>
      </c>
      <c r="M54" s="226">
        <v>2.0999999999999999E-3</v>
      </c>
    </row>
    <row r="55" spans="1:13" x14ac:dyDescent="0.2">
      <c r="A55" s="25"/>
      <c r="B55" s="221" t="s">
        <v>8883</v>
      </c>
      <c r="C55" s="222">
        <v>96</v>
      </c>
      <c r="D55" s="223" t="s">
        <v>8884</v>
      </c>
      <c r="E55" s="223" t="s">
        <v>8885</v>
      </c>
      <c r="F55" s="224">
        <v>0.81279999999999997</v>
      </c>
      <c r="G55" s="223" t="s">
        <v>8777</v>
      </c>
      <c r="H55" s="223" t="s">
        <v>8873</v>
      </c>
      <c r="I55" s="224">
        <v>-6.1999999999999998E-3</v>
      </c>
      <c r="J55" s="224">
        <v>-3.2300000000000002E-2</v>
      </c>
      <c r="K55" s="225">
        <v>0.24</v>
      </c>
      <c r="L55" s="226">
        <v>4.1669</v>
      </c>
      <c r="M55" s="226">
        <v>-9.1999999999999998E-3</v>
      </c>
    </row>
    <row r="56" spans="1:13" x14ac:dyDescent="0.2">
      <c r="A56" s="25"/>
      <c r="B56" s="221" t="s">
        <v>8886</v>
      </c>
      <c r="C56" s="222">
        <v>149</v>
      </c>
      <c r="D56" s="223" t="s">
        <v>8887</v>
      </c>
      <c r="E56" s="223" t="s">
        <v>8888</v>
      </c>
      <c r="F56" s="224">
        <v>1.2905</v>
      </c>
      <c r="G56" s="223" t="s">
        <v>8889</v>
      </c>
      <c r="H56" s="223" t="s">
        <v>8890</v>
      </c>
      <c r="I56" s="224">
        <v>-6.4999999999999997E-3</v>
      </c>
      <c r="J56" s="224">
        <v>-8.1100000000000005E-2</v>
      </c>
      <c r="K56" s="225">
        <v>1.75</v>
      </c>
      <c r="L56" s="226">
        <v>0.57169999999999999</v>
      </c>
      <c r="M56" s="226">
        <v>5.7099999999999998E-2</v>
      </c>
    </row>
    <row r="57" spans="1:13" x14ac:dyDescent="0.2">
      <c r="A57" s="25"/>
      <c r="B57" s="221" t="s">
        <v>8891</v>
      </c>
      <c r="C57" s="222">
        <v>39</v>
      </c>
      <c r="D57" s="223" t="s">
        <v>8892</v>
      </c>
      <c r="E57" s="223" t="s">
        <v>8893</v>
      </c>
      <c r="F57" s="224">
        <v>1.2931999999999999</v>
      </c>
      <c r="G57" s="223" t="s">
        <v>8894</v>
      </c>
      <c r="H57" s="223" t="s">
        <v>8895</v>
      </c>
      <c r="I57" s="224">
        <v>1.4999999999999999E-2</v>
      </c>
      <c r="J57" s="224">
        <v>0.12189999999999999</v>
      </c>
      <c r="K57" s="225">
        <v>1.51</v>
      </c>
      <c r="L57" s="226">
        <v>0.66269999999999996</v>
      </c>
      <c r="M57" s="226">
        <v>4.7500000000000001E-2</v>
      </c>
    </row>
    <row r="58" spans="1:13" x14ac:dyDescent="0.2">
      <c r="A58" s="25"/>
      <c r="B58" s="221" t="s">
        <v>8896</v>
      </c>
      <c r="C58" s="222">
        <v>13</v>
      </c>
      <c r="D58" s="223" t="s">
        <v>8897</v>
      </c>
      <c r="E58" s="223" t="s">
        <v>8898</v>
      </c>
      <c r="F58" s="224">
        <v>1.2927</v>
      </c>
      <c r="G58" s="223" t="s">
        <v>8679</v>
      </c>
      <c r="H58" s="223" t="s">
        <v>8718</v>
      </c>
      <c r="I58" s="224">
        <v>1.04E-2</v>
      </c>
      <c r="J58" s="224">
        <v>0.16320000000000001</v>
      </c>
      <c r="K58" s="225">
        <v>1.98</v>
      </c>
      <c r="L58" s="226">
        <v>0.50409999999999999</v>
      </c>
      <c r="M58" s="226">
        <v>9.4600000000000004E-2</v>
      </c>
    </row>
    <row r="59" spans="1:13" x14ac:dyDescent="0.2">
      <c r="A59" s="25"/>
      <c r="B59" s="221" t="s">
        <v>8899</v>
      </c>
      <c r="C59" s="222">
        <v>1</v>
      </c>
      <c r="D59" s="223" t="s">
        <v>8900</v>
      </c>
      <c r="E59" s="223" t="s">
        <v>8901</v>
      </c>
      <c r="F59" s="224">
        <v>1.7503</v>
      </c>
      <c r="G59" s="223" t="s">
        <v>8679</v>
      </c>
      <c r="H59" s="223" t="s">
        <v>8902</v>
      </c>
      <c r="I59" s="224">
        <v>3.1099999999999999E-2</v>
      </c>
      <c r="J59" s="224">
        <v>0.44890000000000002</v>
      </c>
      <c r="K59" s="225">
        <v>1.59</v>
      </c>
      <c r="L59" s="226">
        <v>0.63070000000000004</v>
      </c>
      <c r="M59" s="226">
        <v>3.9399999999999998E-2</v>
      </c>
    </row>
    <row r="60" spans="1:13" x14ac:dyDescent="0.2">
      <c r="A60" s="25"/>
      <c r="B60" s="221" t="s">
        <v>8903</v>
      </c>
      <c r="C60" s="222">
        <v>6</v>
      </c>
      <c r="D60" s="223" t="s">
        <v>8904</v>
      </c>
      <c r="E60" s="223" t="s">
        <v>8905</v>
      </c>
      <c r="F60" s="224">
        <v>2.758</v>
      </c>
      <c r="G60" s="223" t="s">
        <v>8679</v>
      </c>
      <c r="H60" s="223" t="s">
        <v>8906</v>
      </c>
      <c r="I60" s="224">
        <v>0.1298</v>
      </c>
      <c r="J60" s="224">
        <v>0.55510000000000004</v>
      </c>
      <c r="K60" s="225">
        <v>0.77</v>
      </c>
      <c r="L60" s="226">
        <v>1.3053999999999999</v>
      </c>
      <c r="M60" s="226">
        <v>0.13600000000000001</v>
      </c>
    </row>
    <row r="61" spans="1:13" x14ac:dyDescent="0.2">
      <c r="A61" s="25"/>
      <c r="B61" s="221" t="s">
        <v>8907</v>
      </c>
      <c r="C61" s="222">
        <v>11</v>
      </c>
      <c r="D61" s="223" t="s">
        <v>8908</v>
      </c>
      <c r="E61" s="223" t="s">
        <v>8909</v>
      </c>
      <c r="F61" s="224">
        <v>0.56899999999999995</v>
      </c>
      <c r="G61" s="223" t="s">
        <v>8910</v>
      </c>
      <c r="H61" s="223" t="s">
        <v>8679</v>
      </c>
      <c r="I61" s="224">
        <v>-1.2699999999999999E-2</v>
      </c>
      <c r="J61" s="224">
        <v>-0.13730000000000001</v>
      </c>
      <c r="K61" s="225">
        <v>2.4700000000000002</v>
      </c>
      <c r="L61" s="226">
        <v>0.4047</v>
      </c>
      <c r="M61" s="226">
        <v>5.11E-2</v>
      </c>
    </row>
    <row r="62" spans="1:13" x14ac:dyDescent="0.2">
      <c r="A62" s="25"/>
      <c r="B62" s="221" t="s">
        <v>8911</v>
      </c>
      <c r="C62" s="222">
        <v>22</v>
      </c>
      <c r="D62" s="223" t="s">
        <v>8912</v>
      </c>
      <c r="E62" s="223" t="s">
        <v>8913</v>
      </c>
      <c r="F62" s="224">
        <v>2.8673999999999999</v>
      </c>
      <c r="G62" s="223" t="s">
        <v>8914</v>
      </c>
      <c r="H62" s="223" t="s">
        <v>8915</v>
      </c>
      <c r="I62" s="224">
        <v>4.3099999999999999E-2</v>
      </c>
      <c r="J62" s="224">
        <v>1.2697000000000001</v>
      </c>
      <c r="K62" s="225">
        <v>1.72</v>
      </c>
      <c r="L62" s="226">
        <v>0.58240000000000003</v>
      </c>
      <c r="M62" s="226">
        <v>0.14360000000000001</v>
      </c>
    </row>
    <row r="63" spans="1:13" x14ac:dyDescent="0.2">
      <c r="A63" s="25"/>
      <c r="B63" s="221" t="s">
        <v>8916</v>
      </c>
      <c r="C63" s="222">
        <v>79</v>
      </c>
      <c r="D63" s="223" t="s">
        <v>8917</v>
      </c>
      <c r="E63" s="223" t="s">
        <v>8918</v>
      </c>
      <c r="F63" s="224">
        <v>2.0594999999999999</v>
      </c>
      <c r="G63" s="223" t="s">
        <v>8919</v>
      </c>
      <c r="H63" s="223" t="s">
        <v>8920</v>
      </c>
      <c r="I63" s="224">
        <v>3.95E-2</v>
      </c>
      <c r="J63" s="224">
        <v>0.6905</v>
      </c>
      <c r="K63" s="225">
        <v>1.48</v>
      </c>
      <c r="L63" s="226">
        <v>0.67630000000000001</v>
      </c>
      <c r="M63" s="226">
        <v>0.12920000000000001</v>
      </c>
    </row>
    <row r="64" spans="1:13" x14ac:dyDescent="0.2">
      <c r="A64" s="25"/>
      <c r="B64" s="221" t="s">
        <v>8921</v>
      </c>
      <c r="C64" s="222">
        <v>50</v>
      </c>
      <c r="D64" s="223" t="s">
        <v>8922</v>
      </c>
      <c r="E64" s="223" t="s">
        <v>8923</v>
      </c>
      <c r="F64" s="224">
        <v>1.9156</v>
      </c>
      <c r="G64" s="223" t="s">
        <v>8924</v>
      </c>
      <c r="H64" s="223" t="s">
        <v>8925</v>
      </c>
      <c r="I64" s="224">
        <v>3.5099999999999999E-2</v>
      </c>
      <c r="J64" s="224">
        <v>0.3674</v>
      </c>
      <c r="K64" s="225">
        <v>1.21</v>
      </c>
      <c r="L64" s="226">
        <v>0.82440000000000002</v>
      </c>
      <c r="M64" s="226">
        <v>5.7799999999999997E-2</v>
      </c>
    </row>
    <row r="65" spans="1:13" x14ac:dyDescent="0.2">
      <c r="A65" s="25"/>
      <c r="B65" s="221" t="s">
        <v>8926</v>
      </c>
      <c r="C65" s="222">
        <v>30</v>
      </c>
      <c r="D65" s="223" t="s">
        <v>8927</v>
      </c>
      <c r="E65" s="223" t="s">
        <v>8928</v>
      </c>
      <c r="F65" s="224">
        <v>1.5841000000000001</v>
      </c>
      <c r="G65" s="223" t="s">
        <v>8929</v>
      </c>
      <c r="H65" s="223" t="s">
        <v>8930</v>
      </c>
      <c r="I65" s="224">
        <v>4.9599999999999998E-2</v>
      </c>
      <c r="J65" s="224">
        <v>0.3352</v>
      </c>
      <c r="K65" s="225">
        <v>0.54</v>
      </c>
      <c r="L65" s="226">
        <v>1.8438000000000001</v>
      </c>
      <c r="M65" s="226">
        <v>5.2299999999999999E-2</v>
      </c>
    </row>
    <row r="66" spans="1:13" x14ac:dyDescent="0.2">
      <c r="A66" s="25"/>
      <c r="B66" s="221" t="s">
        <v>8549</v>
      </c>
      <c r="C66" s="222">
        <v>1</v>
      </c>
      <c r="D66" s="223" t="s">
        <v>8718</v>
      </c>
      <c r="E66" s="223" t="s">
        <v>8679</v>
      </c>
      <c r="F66" s="224">
        <v>12.666700000000001</v>
      </c>
      <c r="G66" s="223" t="s">
        <v>8679</v>
      </c>
      <c r="H66" s="223" t="s">
        <v>8679</v>
      </c>
      <c r="I66" s="224">
        <v>8.75</v>
      </c>
      <c r="J66" s="224" t="s">
        <v>8702</v>
      </c>
      <c r="K66" s="225">
        <v>0</v>
      </c>
      <c r="L66" s="226">
        <v>1457.25</v>
      </c>
      <c r="M66" s="226" t="s">
        <v>8702</v>
      </c>
    </row>
    <row r="67" spans="1:13" x14ac:dyDescent="0.2">
      <c r="A67" s="25"/>
      <c r="B67" s="221" t="s">
        <v>8931</v>
      </c>
      <c r="C67" s="222">
        <v>25</v>
      </c>
      <c r="D67" s="223" t="s">
        <v>8932</v>
      </c>
      <c r="E67" s="223" t="s">
        <v>8933</v>
      </c>
      <c r="F67" s="224">
        <v>0.33789999999999998</v>
      </c>
      <c r="G67" s="223" t="s">
        <v>8934</v>
      </c>
      <c r="H67" s="223" t="s">
        <v>8935</v>
      </c>
      <c r="I67" s="224">
        <v>-3.15E-2</v>
      </c>
      <c r="J67" s="224">
        <v>-0.4728</v>
      </c>
      <c r="K67" s="225">
        <v>0.8</v>
      </c>
      <c r="L67" s="226">
        <v>1.2572000000000001</v>
      </c>
      <c r="M67" s="226">
        <v>-2.0999999999999999E-3</v>
      </c>
    </row>
    <row r="68" spans="1:13" x14ac:dyDescent="0.2">
      <c r="A68" s="25"/>
      <c r="B68" s="221" t="s">
        <v>8936</v>
      </c>
      <c r="C68" s="222">
        <v>4</v>
      </c>
      <c r="D68" s="223" t="s">
        <v>8728</v>
      </c>
      <c r="E68" s="223" t="s">
        <v>8937</v>
      </c>
      <c r="F68" s="224">
        <v>2.2000000000000001E-3</v>
      </c>
      <c r="G68" s="223" t="s">
        <v>8938</v>
      </c>
      <c r="H68" s="223" t="s">
        <v>8679</v>
      </c>
      <c r="I68" s="224">
        <v>-5.5500000000000001E-2</v>
      </c>
      <c r="J68" s="224">
        <v>-0.1196</v>
      </c>
      <c r="K68" s="225">
        <v>0.1</v>
      </c>
      <c r="L68" s="226">
        <v>9.6137999999999995</v>
      </c>
      <c r="M68" s="226">
        <v>-5.3E-3</v>
      </c>
    </row>
    <row r="69" spans="1:13" x14ac:dyDescent="0.2">
      <c r="A69" s="25"/>
      <c r="B69" s="221" t="s">
        <v>8939</v>
      </c>
      <c r="C69" s="222">
        <v>137</v>
      </c>
      <c r="D69" s="223" t="s">
        <v>8940</v>
      </c>
      <c r="E69" s="223" t="s">
        <v>8941</v>
      </c>
      <c r="F69" s="224">
        <v>3.4603000000000002</v>
      </c>
      <c r="G69" s="223" t="s">
        <v>8942</v>
      </c>
      <c r="H69" s="223" t="s">
        <v>8943</v>
      </c>
      <c r="I69" s="224">
        <v>6.5699999999999995E-2</v>
      </c>
      <c r="J69" s="224">
        <v>0.46039999999999998</v>
      </c>
      <c r="K69" s="225">
        <v>0.36</v>
      </c>
      <c r="L69" s="226">
        <v>2.8132999999999999</v>
      </c>
      <c r="M69" s="226">
        <v>4.6100000000000002E-2</v>
      </c>
    </row>
    <row r="70" spans="1:13" x14ac:dyDescent="0.2">
      <c r="A70" s="25"/>
      <c r="B70" s="221" t="s">
        <v>8944</v>
      </c>
      <c r="C70" s="222">
        <v>15</v>
      </c>
      <c r="D70" s="223" t="s">
        <v>8945</v>
      </c>
      <c r="E70" s="223" t="s">
        <v>8946</v>
      </c>
      <c r="F70" s="224">
        <v>0.47739999999999999</v>
      </c>
      <c r="G70" s="223" t="s">
        <v>8947</v>
      </c>
      <c r="H70" s="223" t="s">
        <v>8948</v>
      </c>
      <c r="I70" s="224">
        <v>3.7199999999999997E-2</v>
      </c>
      <c r="J70" s="224">
        <v>0.191</v>
      </c>
      <c r="K70" s="225">
        <v>0.18</v>
      </c>
      <c r="L70" s="226">
        <v>5.4531999999999998</v>
      </c>
      <c r="M70" s="226">
        <v>-5.4999999999999997E-3</v>
      </c>
    </row>
    <row r="71" spans="1:13" x14ac:dyDescent="0.2">
      <c r="A71" s="25"/>
      <c r="B71" s="221" t="s">
        <v>8949</v>
      </c>
      <c r="C71" s="222">
        <v>30</v>
      </c>
      <c r="D71" s="223" t="s">
        <v>8950</v>
      </c>
      <c r="E71" s="223" t="s">
        <v>8951</v>
      </c>
      <c r="F71" s="224">
        <v>0.1011</v>
      </c>
      <c r="G71" s="223" t="s">
        <v>8679</v>
      </c>
      <c r="H71" s="223" t="s">
        <v>8842</v>
      </c>
      <c r="I71" s="224">
        <v>-0.12139999999999999</v>
      </c>
      <c r="J71" s="224">
        <v>-0.35089999999999999</v>
      </c>
      <c r="K71" s="225">
        <v>0.22</v>
      </c>
      <c r="L71" s="226">
        <v>4.4969000000000001</v>
      </c>
      <c r="M71" s="226">
        <v>-3.2800000000000003E-2</v>
      </c>
    </row>
    <row r="72" spans="1:13" x14ac:dyDescent="0.2">
      <c r="A72" s="25"/>
      <c r="B72" s="221" t="s">
        <v>8952</v>
      </c>
      <c r="C72" s="222">
        <v>11</v>
      </c>
      <c r="D72" s="223" t="s">
        <v>8953</v>
      </c>
      <c r="E72" s="223" t="s">
        <v>8954</v>
      </c>
      <c r="F72" s="224">
        <v>0.19</v>
      </c>
      <c r="G72" s="223" t="s">
        <v>8679</v>
      </c>
      <c r="H72" s="223" t="s">
        <v>8679</v>
      </c>
      <c r="I72" s="224">
        <v>-0.13900000000000001</v>
      </c>
      <c r="J72" s="224">
        <v>-0.87939999999999996</v>
      </c>
      <c r="K72" s="225">
        <v>0.4</v>
      </c>
      <c r="L72" s="226">
        <v>2.5287000000000002</v>
      </c>
      <c r="M72" s="226">
        <v>-4.8300000000000003E-2</v>
      </c>
    </row>
    <row r="73" spans="1:13" x14ac:dyDescent="0.2">
      <c r="A73" s="25"/>
      <c r="B73" s="221" t="s">
        <v>8955</v>
      </c>
      <c r="C73" s="222">
        <v>1</v>
      </c>
      <c r="D73" s="223" t="s">
        <v>8956</v>
      </c>
      <c r="E73" s="223" t="s">
        <v>8873</v>
      </c>
      <c r="F73" s="224">
        <v>3.1</v>
      </c>
      <c r="G73" s="223" t="s">
        <v>8679</v>
      </c>
      <c r="H73" s="223" t="s">
        <v>8679</v>
      </c>
      <c r="I73" s="224">
        <v>2.9999999999999997E-4</v>
      </c>
      <c r="J73" s="224">
        <v>3.3999999999999998E-3</v>
      </c>
      <c r="K73" s="225">
        <v>1.08</v>
      </c>
      <c r="L73" s="226">
        <v>0.92200000000000004</v>
      </c>
      <c r="M73" s="226">
        <v>2.9999999999999997E-4</v>
      </c>
    </row>
    <row r="74" spans="1:13" x14ac:dyDescent="0.2">
      <c r="A74" s="25"/>
      <c r="B74" s="221" t="s">
        <v>8957</v>
      </c>
      <c r="C74" s="222">
        <v>13</v>
      </c>
      <c r="D74" s="223" t="s">
        <v>8958</v>
      </c>
      <c r="E74" s="223" t="s">
        <v>8959</v>
      </c>
      <c r="F74" s="224">
        <v>1.2049000000000001</v>
      </c>
      <c r="G74" s="223" t="s">
        <v>8960</v>
      </c>
      <c r="H74" s="223" t="s">
        <v>8679</v>
      </c>
      <c r="I74" s="224">
        <v>6.9800000000000001E-2</v>
      </c>
      <c r="J74" s="224">
        <v>0.88380000000000003</v>
      </c>
      <c r="K74" s="225">
        <v>1.1200000000000001</v>
      </c>
      <c r="L74" s="226">
        <v>0.89590000000000003</v>
      </c>
      <c r="M74" s="226">
        <v>8.9700000000000002E-2</v>
      </c>
    </row>
    <row r="75" spans="1:13" x14ac:dyDescent="0.2">
      <c r="A75" s="25"/>
      <c r="B75" s="221" t="s">
        <v>8961</v>
      </c>
      <c r="C75" s="222">
        <v>4</v>
      </c>
      <c r="D75" s="223" t="s">
        <v>8962</v>
      </c>
      <c r="E75" s="223" t="s">
        <v>8963</v>
      </c>
      <c r="F75" s="224">
        <v>0.70579999999999998</v>
      </c>
      <c r="G75" s="223" t="s">
        <v>8679</v>
      </c>
      <c r="H75" s="223" t="s">
        <v>8679</v>
      </c>
      <c r="I75" s="224">
        <v>-4.1000000000000003E-3</v>
      </c>
      <c r="J75" s="224">
        <v>-0.29759999999999998</v>
      </c>
      <c r="K75" s="225">
        <v>3.91</v>
      </c>
      <c r="L75" s="226">
        <v>0.2555</v>
      </c>
      <c r="M75" s="226">
        <v>0.1154</v>
      </c>
    </row>
    <row r="76" spans="1:13" x14ac:dyDescent="0.2">
      <c r="A76" s="25"/>
      <c r="B76" s="221" t="s">
        <v>8964</v>
      </c>
      <c r="C76" s="222">
        <v>2</v>
      </c>
      <c r="D76" s="223" t="s">
        <v>8965</v>
      </c>
      <c r="E76" s="223" t="s">
        <v>8966</v>
      </c>
      <c r="F76" s="224">
        <v>0.81259999999999999</v>
      </c>
      <c r="G76" s="223" t="s">
        <v>8679</v>
      </c>
      <c r="H76" s="223" t="s">
        <v>8679</v>
      </c>
      <c r="I76" s="224">
        <v>-2.7000000000000001E-3</v>
      </c>
      <c r="J76" s="224">
        <v>-0.47389999999999999</v>
      </c>
      <c r="K76" s="225">
        <v>3.93</v>
      </c>
      <c r="L76" s="226">
        <v>0.25430000000000003</v>
      </c>
      <c r="M76" s="226">
        <v>-7.0800000000000002E-2</v>
      </c>
    </row>
    <row r="77" spans="1:13" x14ac:dyDescent="0.2">
      <c r="A77" s="25"/>
      <c r="B77" s="221" t="s">
        <v>8967</v>
      </c>
      <c r="C77" s="222">
        <v>239</v>
      </c>
      <c r="D77" s="223" t="s">
        <v>8968</v>
      </c>
      <c r="E77" s="223" t="s">
        <v>8969</v>
      </c>
      <c r="F77" s="224">
        <v>6.9481000000000002</v>
      </c>
      <c r="G77" s="223" t="s">
        <v>8970</v>
      </c>
      <c r="H77" s="223" t="s">
        <v>8971</v>
      </c>
      <c r="I77" s="224">
        <v>8.6400000000000005E-2</v>
      </c>
      <c r="J77" s="224">
        <v>3.0137999999999998</v>
      </c>
      <c r="K77" s="225">
        <v>1.85</v>
      </c>
      <c r="L77" s="226">
        <v>0.54069999999999996</v>
      </c>
      <c r="M77" s="226">
        <v>0.13159999999999999</v>
      </c>
    </row>
    <row r="78" spans="1:13" x14ac:dyDescent="0.2">
      <c r="A78" s="25"/>
      <c r="B78" s="221" t="s">
        <v>8972</v>
      </c>
      <c r="C78" s="222">
        <v>5</v>
      </c>
      <c r="D78" s="223" t="s">
        <v>8973</v>
      </c>
      <c r="E78" s="223" t="s">
        <v>8974</v>
      </c>
      <c r="F78" s="224">
        <v>0.1222</v>
      </c>
      <c r="G78" s="223" t="s">
        <v>8679</v>
      </c>
      <c r="H78" s="223" t="s">
        <v>8679</v>
      </c>
      <c r="I78" s="224">
        <v>-0.1182</v>
      </c>
      <c r="J78" s="224" t="s">
        <v>8702</v>
      </c>
      <c r="K78" s="225">
        <v>0.78</v>
      </c>
      <c r="L78" s="226">
        <v>1.2788999999999999</v>
      </c>
      <c r="M78" s="226" t="s">
        <v>8702</v>
      </c>
    </row>
    <row r="79" spans="1:13" x14ac:dyDescent="0.2">
      <c r="A79" s="25"/>
      <c r="B79" s="221" t="s">
        <v>8975</v>
      </c>
      <c r="C79" s="222">
        <v>5</v>
      </c>
      <c r="D79" s="223" t="s">
        <v>8976</v>
      </c>
      <c r="E79" s="223" t="s">
        <v>8977</v>
      </c>
      <c r="F79" s="224">
        <v>4.0045999999999999</v>
      </c>
      <c r="G79" s="223" t="s">
        <v>8679</v>
      </c>
      <c r="H79" s="223" t="s">
        <v>8679</v>
      </c>
      <c r="I79" s="224">
        <v>4.4900000000000002E-2</v>
      </c>
      <c r="J79" s="224">
        <v>0.77380000000000004</v>
      </c>
      <c r="K79" s="225">
        <v>2.83</v>
      </c>
      <c r="L79" s="226">
        <v>0.3533</v>
      </c>
      <c r="M79" s="226">
        <v>0.21160000000000001</v>
      </c>
    </row>
    <row r="80" spans="1:13" x14ac:dyDescent="0.2">
      <c r="A80" s="25"/>
      <c r="B80" s="221" t="s">
        <v>8978</v>
      </c>
      <c r="C80" s="222">
        <v>13</v>
      </c>
      <c r="D80" s="223" t="s">
        <v>8979</v>
      </c>
      <c r="E80" s="223" t="s">
        <v>8980</v>
      </c>
      <c r="F80" s="224">
        <v>0.73819999999999997</v>
      </c>
      <c r="G80" s="223" t="s">
        <v>8981</v>
      </c>
      <c r="H80" s="223" t="s">
        <v>8982</v>
      </c>
      <c r="I80" s="224">
        <v>8.3000000000000001E-3</v>
      </c>
      <c r="J80" s="224" t="s">
        <v>8702</v>
      </c>
      <c r="K80" s="225">
        <v>0.9</v>
      </c>
      <c r="L80" s="226">
        <v>1.1075999999999999</v>
      </c>
      <c r="M80" s="226" t="s">
        <v>8702</v>
      </c>
    </row>
    <row r="81" spans="1:13" x14ac:dyDescent="0.2">
      <c r="A81" s="25"/>
      <c r="B81" s="221" t="s">
        <v>8983</v>
      </c>
      <c r="C81" s="222">
        <v>28</v>
      </c>
      <c r="D81" s="223" t="s">
        <v>8984</v>
      </c>
      <c r="E81" s="223" t="s">
        <v>8985</v>
      </c>
      <c r="F81" s="224">
        <v>0.62629999999999997</v>
      </c>
      <c r="G81" s="223" t="s">
        <v>8986</v>
      </c>
      <c r="H81" s="223" t="s">
        <v>8987</v>
      </c>
      <c r="I81" s="224">
        <v>-1.67E-2</v>
      </c>
      <c r="J81" s="224">
        <v>-0.73829999999999996</v>
      </c>
      <c r="K81" s="225">
        <v>1.57</v>
      </c>
      <c r="L81" s="226">
        <v>0.63770000000000004</v>
      </c>
      <c r="M81" s="226">
        <v>6.9000000000000006E-2</v>
      </c>
    </row>
    <row r="82" spans="1:13" x14ac:dyDescent="0.2">
      <c r="A82" s="25"/>
      <c r="B82" s="221" t="s">
        <v>8988</v>
      </c>
      <c r="C82" s="222">
        <v>16</v>
      </c>
      <c r="D82" s="223" t="s">
        <v>8989</v>
      </c>
      <c r="E82" s="223" t="s">
        <v>8990</v>
      </c>
      <c r="F82" s="224">
        <v>1.6975</v>
      </c>
      <c r="G82" s="223" t="s">
        <v>8679</v>
      </c>
      <c r="H82" s="223" t="s">
        <v>8991</v>
      </c>
      <c r="I82" s="224">
        <v>3.4200000000000001E-2</v>
      </c>
      <c r="J82" s="224">
        <v>0.8589</v>
      </c>
      <c r="K82" s="225">
        <v>1.32</v>
      </c>
      <c r="L82" s="226">
        <v>0.75729999999999997</v>
      </c>
      <c r="M82" s="226">
        <v>0.1011</v>
      </c>
    </row>
    <row r="83" spans="1:13" x14ac:dyDescent="0.2">
      <c r="A83" s="25"/>
      <c r="B83" s="221" t="s">
        <v>8992</v>
      </c>
      <c r="C83" s="222">
        <v>8</v>
      </c>
      <c r="D83" s="223" t="s">
        <v>8993</v>
      </c>
      <c r="E83" s="223" t="s">
        <v>8994</v>
      </c>
      <c r="F83" s="224">
        <v>3.1017000000000001</v>
      </c>
      <c r="G83" s="223" t="s">
        <v>8679</v>
      </c>
      <c r="H83" s="223" t="s">
        <v>8995</v>
      </c>
      <c r="I83" s="224">
        <v>9.8900000000000002E-2</v>
      </c>
      <c r="J83" s="224">
        <v>6.4893999999999998</v>
      </c>
      <c r="K83" s="225">
        <v>0.91</v>
      </c>
      <c r="L83" s="226">
        <v>1.1020000000000001</v>
      </c>
      <c r="M83" s="226">
        <v>0.1585</v>
      </c>
    </row>
    <row r="84" spans="1:13" x14ac:dyDescent="0.2">
      <c r="A84" s="25"/>
      <c r="B84" s="221" t="s">
        <v>8996</v>
      </c>
      <c r="C84" s="222">
        <v>1</v>
      </c>
      <c r="D84" s="223" t="s">
        <v>8997</v>
      </c>
      <c r="E84" s="223" t="s">
        <v>8998</v>
      </c>
      <c r="F84" s="224">
        <v>11.475099999999999</v>
      </c>
      <c r="G84" s="223" t="s">
        <v>8679</v>
      </c>
      <c r="H84" s="223" t="s">
        <v>8679</v>
      </c>
      <c r="I84" s="224">
        <v>0.64480000000000004</v>
      </c>
      <c r="J84" s="224">
        <v>3.1907999999999999</v>
      </c>
      <c r="K84" s="225">
        <v>0.84</v>
      </c>
      <c r="L84" s="226">
        <v>1.1840999999999999</v>
      </c>
      <c r="M84" s="226">
        <v>0.63670000000000004</v>
      </c>
    </row>
    <row r="85" spans="1:13" x14ac:dyDescent="0.2">
      <c r="A85" s="25"/>
      <c r="B85" s="221" t="s">
        <v>8999</v>
      </c>
      <c r="C85" s="222">
        <v>20</v>
      </c>
      <c r="D85" s="223" t="s">
        <v>9000</v>
      </c>
      <c r="E85" s="223" t="s">
        <v>9001</v>
      </c>
      <c r="F85" s="224">
        <v>1.8583000000000001</v>
      </c>
      <c r="G85" s="223" t="s">
        <v>9002</v>
      </c>
      <c r="H85" s="223" t="s">
        <v>8679</v>
      </c>
      <c r="I85" s="224">
        <v>0.16689999999999999</v>
      </c>
      <c r="J85" s="224">
        <v>0.53800000000000003</v>
      </c>
      <c r="K85" s="225">
        <v>0.34</v>
      </c>
      <c r="L85" s="226">
        <v>2.9672000000000001</v>
      </c>
      <c r="M85" s="226">
        <v>5.3699999999999998E-2</v>
      </c>
    </row>
    <row r="86" spans="1:13" x14ac:dyDescent="0.2">
      <c r="A86" s="25"/>
      <c r="B86" s="221" t="s">
        <v>9003</v>
      </c>
      <c r="C86" s="222">
        <v>12</v>
      </c>
      <c r="D86" s="223" t="s">
        <v>9004</v>
      </c>
      <c r="E86" s="223" t="s">
        <v>9005</v>
      </c>
      <c r="F86" s="224">
        <v>0.85880000000000001</v>
      </c>
      <c r="G86" s="223" t="s">
        <v>8679</v>
      </c>
      <c r="H86" s="223" t="s">
        <v>9006</v>
      </c>
      <c r="I86" s="224">
        <v>-7.1999999999999998E-3</v>
      </c>
      <c r="J86" s="224">
        <v>-8.5500000000000007E-2</v>
      </c>
      <c r="K86" s="225">
        <v>1.61</v>
      </c>
      <c r="L86" s="226">
        <v>0.62170000000000003</v>
      </c>
      <c r="M86" s="226">
        <v>0.114</v>
      </c>
    </row>
    <row r="87" spans="1:13" x14ac:dyDescent="0.2">
      <c r="A87" s="25"/>
      <c r="B87" s="221" t="s">
        <v>9007</v>
      </c>
      <c r="C87" s="222">
        <v>7</v>
      </c>
      <c r="D87" s="223" t="s">
        <v>9008</v>
      </c>
      <c r="E87" s="223" t="s">
        <v>9009</v>
      </c>
      <c r="F87" s="224">
        <v>0.224</v>
      </c>
      <c r="G87" s="223" t="s">
        <v>9010</v>
      </c>
      <c r="H87" s="223" t="s">
        <v>9011</v>
      </c>
      <c r="I87" s="224">
        <v>-1.9699999999999999E-2</v>
      </c>
      <c r="J87" s="224">
        <v>-0.12659999999999999</v>
      </c>
      <c r="K87" s="225">
        <v>0.35</v>
      </c>
      <c r="L87" s="226">
        <v>2.8902999999999999</v>
      </c>
      <c r="M87" s="226">
        <v>2.41E-2</v>
      </c>
    </row>
    <row r="88" spans="1:13" x14ac:dyDescent="0.2">
      <c r="A88" s="25"/>
      <c r="B88" s="221" t="s">
        <v>9012</v>
      </c>
      <c r="C88" s="222">
        <v>7</v>
      </c>
      <c r="D88" s="223" t="s">
        <v>9013</v>
      </c>
      <c r="E88" s="223" t="s">
        <v>9014</v>
      </c>
      <c r="F88" s="224">
        <v>1.0872999999999999</v>
      </c>
      <c r="G88" s="223" t="s">
        <v>8679</v>
      </c>
      <c r="H88" s="223" t="s">
        <v>8679</v>
      </c>
      <c r="I88" s="224">
        <v>7.1000000000000004E-3</v>
      </c>
      <c r="J88" s="224">
        <v>4.4400000000000002E-2</v>
      </c>
      <c r="K88" s="225">
        <v>2.85</v>
      </c>
      <c r="L88" s="226">
        <v>0.35060000000000002</v>
      </c>
      <c r="M88" s="226">
        <v>-3.6900000000000002E-2</v>
      </c>
    </row>
    <row r="89" spans="1:13" x14ac:dyDescent="0.2">
      <c r="A89" s="25"/>
      <c r="B89" s="221" t="s">
        <v>9015</v>
      </c>
      <c r="C89" s="222">
        <v>74</v>
      </c>
      <c r="D89" s="223" t="s">
        <v>9016</v>
      </c>
      <c r="E89" s="223" t="s">
        <v>9017</v>
      </c>
      <c r="F89" s="224">
        <v>0.90429999999999999</v>
      </c>
      <c r="G89" s="223" t="s">
        <v>9018</v>
      </c>
      <c r="H89" s="223" t="s">
        <v>9019</v>
      </c>
      <c r="I89" s="224">
        <v>4.4400000000000002E-2</v>
      </c>
      <c r="J89" s="224">
        <v>0.35780000000000001</v>
      </c>
      <c r="K89" s="225">
        <v>1.72</v>
      </c>
      <c r="L89" s="226">
        <v>0.5806</v>
      </c>
      <c r="M89" s="226">
        <v>0.16589999999999999</v>
      </c>
    </row>
    <row r="90" spans="1:13" x14ac:dyDescent="0.2">
      <c r="A90" s="25"/>
      <c r="B90" s="221" t="s">
        <v>9020</v>
      </c>
      <c r="C90" s="222">
        <v>157</v>
      </c>
      <c r="D90" s="223" t="s">
        <v>9021</v>
      </c>
      <c r="E90" s="223" t="s">
        <v>9022</v>
      </c>
      <c r="F90" s="224">
        <v>1.6604000000000001</v>
      </c>
      <c r="G90" s="223" t="s">
        <v>9023</v>
      </c>
      <c r="H90" s="223" t="s">
        <v>9024</v>
      </c>
      <c r="I90" s="224">
        <v>3.5900000000000001E-2</v>
      </c>
      <c r="J90" s="224">
        <v>0.38819999999999999</v>
      </c>
      <c r="K90" s="225">
        <v>1.42</v>
      </c>
      <c r="L90" s="226">
        <v>0.70299999999999996</v>
      </c>
      <c r="M90" s="226">
        <v>0.1046</v>
      </c>
    </row>
    <row r="91" spans="1:13" x14ac:dyDescent="0.2">
      <c r="A91" s="25"/>
      <c r="B91" s="221" t="s">
        <v>9025</v>
      </c>
      <c r="C91" s="222">
        <v>3</v>
      </c>
      <c r="D91" s="223" t="s">
        <v>9026</v>
      </c>
      <c r="E91" s="223" t="s">
        <v>9027</v>
      </c>
      <c r="F91" s="224">
        <v>0.53110000000000002</v>
      </c>
      <c r="G91" s="223" t="s">
        <v>8679</v>
      </c>
      <c r="H91" s="223" t="s">
        <v>8679</v>
      </c>
      <c r="I91" s="224">
        <v>-0.1595</v>
      </c>
      <c r="J91" s="224">
        <v>-1.84</v>
      </c>
      <c r="K91" s="225">
        <v>0.41</v>
      </c>
      <c r="L91" s="226">
        <v>2.4483999999999999</v>
      </c>
      <c r="M91" s="226">
        <v>-0.12189999999999999</v>
      </c>
    </row>
    <row r="92" spans="1:13" x14ac:dyDescent="0.2">
      <c r="A92" s="25"/>
      <c r="B92" s="221" t="s">
        <v>9028</v>
      </c>
      <c r="C92" s="222">
        <v>20</v>
      </c>
      <c r="D92" s="223" t="s">
        <v>9029</v>
      </c>
      <c r="E92" s="223" t="s">
        <v>9030</v>
      </c>
      <c r="F92" s="224">
        <v>1.3384</v>
      </c>
      <c r="G92" s="223" t="s">
        <v>9031</v>
      </c>
      <c r="H92" s="223" t="s">
        <v>9032</v>
      </c>
      <c r="I92" s="224">
        <v>4.2799999999999998E-2</v>
      </c>
      <c r="J92" s="224">
        <v>8.5531000000000006</v>
      </c>
      <c r="K92" s="225">
        <v>0.72</v>
      </c>
      <c r="L92" s="226">
        <v>1.3867</v>
      </c>
      <c r="M92" s="226">
        <v>0.41270000000000001</v>
      </c>
    </row>
    <row r="93" spans="1:13" x14ac:dyDescent="0.2">
      <c r="A93" s="25"/>
      <c r="B93" s="221" t="s">
        <v>9033</v>
      </c>
      <c r="C93" s="222">
        <v>13</v>
      </c>
      <c r="D93" s="223" t="s">
        <v>9034</v>
      </c>
      <c r="E93" s="223" t="s">
        <v>9035</v>
      </c>
      <c r="F93" s="224">
        <v>0.56859999999999999</v>
      </c>
      <c r="G93" s="223" t="s">
        <v>9036</v>
      </c>
      <c r="H93" s="223" t="s">
        <v>9037</v>
      </c>
      <c r="I93" s="224">
        <v>-6.8500000000000005E-2</v>
      </c>
      <c r="J93" s="224">
        <v>-0.51770000000000005</v>
      </c>
      <c r="K93" s="225">
        <v>1.98</v>
      </c>
      <c r="L93" s="226">
        <v>0.504</v>
      </c>
      <c r="M93" s="226">
        <v>2.1999999999999999E-2</v>
      </c>
    </row>
    <row r="94" spans="1:13" x14ac:dyDescent="0.2">
      <c r="A94" s="25"/>
      <c r="B94" s="221" t="s">
        <v>9038</v>
      </c>
      <c r="C94" s="222">
        <v>5</v>
      </c>
      <c r="D94" s="223" t="s">
        <v>9039</v>
      </c>
      <c r="E94" s="223" t="s">
        <v>9040</v>
      </c>
      <c r="F94" s="224">
        <v>1.6184000000000001</v>
      </c>
      <c r="G94" s="223" t="s">
        <v>9041</v>
      </c>
      <c r="H94" s="223" t="s">
        <v>8919</v>
      </c>
      <c r="I94" s="224">
        <v>1.7600000000000001E-2</v>
      </c>
      <c r="J94" s="224">
        <v>7.6100000000000001E-2</v>
      </c>
      <c r="K94" s="225">
        <v>1.08</v>
      </c>
      <c r="L94" s="226">
        <v>0.92679999999999996</v>
      </c>
      <c r="M94" s="226">
        <v>3.44E-2</v>
      </c>
    </row>
    <row r="95" spans="1:13" x14ac:dyDescent="0.2">
      <c r="A95" s="25"/>
      <c r="B95" s="221" t="s">
        <v>9042</v>
      </c>
      <c r="C95" s="222">
        <v>38</v>
      </c>
      <c r="D95" s="223" t="s">
        <v>9043</v>
      </c>
      <c r="E95" s="223" t="s">
        <v>9044</v>
      </c>
      <c r="F95" s="224">
        <v>1.2316</v>
      </c>
      <c r="G95" s="223" t="s">
        <v>9045</v>
      </c>
      <c r="H95" s="223" t="s">
        <v>9046</v>
      </c>
      <c r="I95" s="224">
        <v>1.1599999999999999E-2</v>
      </c>
      <c r="J95" s="224">
        <v>0.30380000000000001</v>
      </c>
      <c r="K95" s="225">
        <v>1.58</v>
      </c>
      <c r="L95" s="226">
        <v>0.63249999999999995</v>
      </c>
      <c r="M95" s="226">
        <v>2.46E-2</v>
      </c>
    </row>
    <row r="96" spans="1:13" x14ac:dyDescent="0.2">
      <c r="A96" s="25"/>
      <c r="B96" s="221" t="s">
        <v>9047</v>
      </c>
      <c r="C96" s="222">
        <v>1</v>
      </c>
      <c r="D96" s="223" t="s">
        <v>9048</v>
      </c>
      <c r="E96" s="223" t="s">
        <v>9049</v>
      </c>
      <c r="F96" s="224">
        <v>1.0235000000000001</v>
      </c>
      <c r="G96" s="223" t="s">
        <v>8679</v>
      </c>
      <c r="H96" s="223" t="s">
        <v>8679</v>
      </c>
      <c r="I96" s="224">
        <v>1.6000000000000001E-3</v>
      </c>
      <c r="J96" s="224">
        <v>1.32E-2</v>
      </c>
      <c r="K96" s="225">
        <v>0.85</v>
      </c>
      <c r="L96" s="226">
        <v>1.1706000000000001</v>
      </c>
      <c r="M96" s="226">
        <v>5.0000000000000001E-4</v>
      </c>
    </row>
    <row r="97" spans="1:13" x14ac:dyDescent="0.2">
      <c r="A97" s="25"/>
      <c r="B97" s="221" t="s">
        <v>9050</v>
      </c>
      <c r="C97" s="222">
        <v>12</v>
      </c>
      <c r="D97" s="223" t="s">
        <v>9051</v>
      </c>
      <c r="E97" s="223" t="s">
        <v>9052</v>
      </c>
      <c r="F97" s="224">
        <v>1.5823</v>
      </c>
      <c r="G97" s="223" t="s">
        <v>8679</v>
      </c>
      <c r="H97" s="223" t="s">
        <v>8679</v>
      </c>
      <c r="I97" s="224">
        <v>2.3900000000000001E-2</v>
      </c>
      <c r="J97" s="224">
        <v>0.39029999999999998</v>
      </c>
      <c r="K97" s="225">
        <v>2.44</v>
      </c>
      <c r="L97" s="226">
        <v>0.40960000000000002</v>
      </c>
      <c r="M97" s="226">
        <v>9.9400000000000002E-2</v>
      </c>
    </row>
    <row r="98" spans="1:13" x14ac:dyDescent="0.2">
      <c r="A98" s="25"/>
      <c r="B98" s="221" t="s">
        <v>9053</v>
      </c>
      <c r="C98" s="222">
        <v>0</v>
      </c>
      <c r="D98" s="223" t="s">
        <v>8679</v>
      </c>
      <c r="E98" s="223" t="s">
        <v>8679</v>
      </c>
      <c r="F98" s="224" t="s">
        <v>8702</v>
      </c>
      <c r="G98" s="223" t="s">
        <v>8679</v>
      </c>
      <c r="H98" s="223" t="s">
        <v>8679</v>
      </c>
      <c r="I98" s="224" t="s">
        <v>8702</v>
      </c>
      <c r="J98" s="224" t="s">
        <v>8702</v>
      </c>
      <c r="K98" s="225" t="s">
        <v>8702</v>
      </c>
      <c r="L98" s="226" t="e">
        <v>#VALUE!</v>
      </c>
      <c r="M98" s="226" t="s">
        <v>8702</v>
      </c>
    </row>
    <row r="99" spans="1:13" ht="16" thickBot="1" x14ac:dyDescent="0.25">
      <c r="A99" s="25"/>
      <c r="B99" s="227" t="s">
        <v>9054</v>
      </c>
      <c r="C99" s="228">
        <v>1</v>
      </c>
      <c r="D99" s="229" t="s">
        <v>9055</v>
      </c>
      <c r="E99" s="229" t="s">
        <v>8764</v>
      </c>
      <c r="F99" s="230">
        <v>0.2878</v>
      </c>
      <c r="G99" s="229" t="s">
        <v>8679</v>
      </c>
      <c r="H99" s="229" t="s">
        <v>9056</v>
      </c>
      <c r="I99" s="230">
        <v>1.1999999999999999E-3</v>
      </c>
      <c r="J99" s="230">
        <v>2.12E-2</v>
      </c>
      <c r="K99" s="231">
        <v>1.52</v>
      </c>
      <c r="L99" s="232">
        <v>0.66</v>
      </c>
      <c r="M99" s="232">
        <v>0.15379999999999999</v>
      </c>
    </row>
    <row r="100" spans="1:13" x14ac:dyDescent="0.2">
      <c r="A100" s="25"/>
      <c r="B100" s="233" t="s">
        <v>9057</v>
      </c>
      <c r="C100" s="234">
        <v>4149</v>
      </c>
      <c r="D100" s="235" t="s">
        <v>9058</v>
      </c>
      <c r="E100" s="235" t="s">
        <v>9059</v>
      </c>
      <c r="F100" s="236">
        <v>1.6047</v>
      </c>
      <c r="G100" s="235" t="s">
        <v>9060</v>
      </c>
      <c r="H100" s="235" t="s">
        <v>9061</v>
      </c>
      <c r="I100" s="236">
        <v>2.4E-2</v>
      </c>
      <c r="J100" s="236">
        <v>0.35920000000000002</v>
      </c>
      <c r="K100" s="237">
        <v>0.93</v>
      </c>
      <c r="L100" s="238">
        <v>1.0753999999999999</v>
      </c>
      <c r="M100" s="238">
        <v>4.5699999999999998E-2</v>
      </c>
    </row>
    <row r="101" spans="1:13" ht="16" thickBot="1" x14ac:dyDescent="0.25">
      <c r="A101" s="25"/>
      <c r="B101" s="239" t="s">
        <v>9062</v>
      </c>
      <c r="C101" s="240">
        <v>3577</v>
      </c>
      <c r="D101" s="241" t="s">
        <v>9063</v>
      </c>
      <c r="E101" s="241" t="s">
        <v>9064</v>
      </c>
      <c r="F101" s="242">
        <v>1.5109999999999999</v>
      </c>
      <c r="G101" s="241" t="s">
        <v>9065</v>
      </c>
      <c r="H101" s="241" t="s">
        <v>9066</v>
      </c>
      <c r="I101" s="242">
        <v>2.52E-2</v>
      </c>
      <c r="J101" s="242">
        <v>0.32790000000000002</v>
      </c>
      <c r="K101" s="243">
        <v>1.29</v>
      </c>
      <c r="L101" s="244">
        <v>0.77249999999999996</v>
      </c>
      <c r="M101" s="244">
        <v>7.0800000000000002E-2</v>
      </c>
    </row>
  </sheetData>
  <sheetProtection algorithmName="SHA-512" hashValue="6t3VOXazZmp1BD1fEQ1Qjs/YTShLOcMCC7hJjeUzN3yc1MlQ4tQ1GwEiUlq9iueFio/zxOEBNHN93FBV7vo4fw==" saltValue="FHE+077h9TQ/pnwv5Y4O+w==" spinCount="100000" sheet="1" objects="1" scenarios="1"/>
  <pageMargins left="0.7" right="0.7" top="0.75" bottom="0.75" header="0.3" footer="0.3"/>
  <pageSetup paperSize="9" orientation="portrait" horizontalDpi="0" verticalDpi="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tabColor theme="5"/>
  </sheetPr>
  <dimension ref="A1:K102"/>
  <sheetViews>
    <sheetView zoomScaleNormal="120" zoomScalePageLayoutView="120" workbookViewId="0">
      <pane xSplit="1" ySplit="1" topLeftCell="B2" activePane="bottomRight" state="frozen"/>
      <selection activeCell="C4" sqref="C4"/>
      <selection pane="topRight" activeCell="C4" sqref="C4"/>
      <selection pane="bottomLeft" activeCell="C4" sqref="C4"/>
      <selection pane="bottomRight" activeCell="C10" sqref="C10"/>
    </sheetView>
  </sheetViews>
  <sheetFormatPr baseColWidth="10" defaultColWidth="8.83203125" defaultRowHeight="15" x14ac:dyDescent="0.2"/>
  <cols>
    <col min="1" max="1" width="27.6640625" style="3" bestFit="1" customWidth="1"/>
    <col min="2" max="2" width="20.1640625" style="3" bestFit="1" customWidth="1"/>
    <col min="3" max="5" width="20" style="3" bestFit="1" customWidth="1"/>
    <col min="6" max="7" width="19" style="3" bestFit="1" customWidth="1"/>
    <col min="8" max="11" width="20" style="3" bestFit="1" customWidth="1"/>
    <col min="12" max="12" width="8.83203125" style="3"/>
    <col min="13" max="13" width="16.5" style="3" bestFit="1" customWidth="1"/>
    <col min="14" max="16384" width="8.83203125" style="3"/>
  </cols>
  <sheetData>
    <row r="1" spans="1:11" s="1" customFormat="1" x14ac:dyDescent="0.2">
      <c r="A1" s="1" t="s">
        <v>0</v>
      </c>
      <c r="B1" s="1" t="s">
        <v>36</v>
      </c>
      <c r="E1" s="355" t="str">
        <f>IF(B2&lt;&gt;B3, "A NEW VERSION OF THE WORKSHEET IS AVAILABLE", "")</f>
        <v/>
      </c>
      <c r="F1" s="355"/>
      <c r="G1" s="355"/>
      <c r="H1" s="355"/>
      <c r="I1" s="355"/>
      <c r="J1" s="355"/>
      <c r="K1" s="355"/>
    </row>
    <row r="2" spans="1:11" x14ac:dyDescent="0.2">
      <c r="A2" s="1" t="s">
        <v>34</v>
      </c>
      <c r="B2" s="3">
        <v>2.1</v>
      </c>
      <c r="E2" s="356" t="s">
        <v>22</v>
      </c>
      <c r="F2" s="356"/>
      <c r="G2" s="356"/>
      <c r="H2" s="356"/>
      <c r="I2" s="356"/>
      <c r="J2" s="356"/>
      <c r="K2" s="356"/>
    </row>
    <row r="3" spans="1:11" x14ac:dyDescent="0.2">
      <c r="A3" s="1" t="s">
        <v>35</v>
      </c>
      <c r="B3" s="3">
        <v>2.1</v>
      </c>
    </row>
    <row r="4" spans="1:11" x14ac:dyDescent="0.2">
      <c r="A4" s="1"/>
    </row>
    <row r="5" spans="1:11" x14ac:dyDescent="0.2">
      <c r="A5" s="1" t="s">
        <v>37</v>
      </c>
    </row>
    <row r="6" spans="1:11" x14ac:dyDescent="0.2">
      <c r="A6" s="3" t="s">
        <v>28</v>
      </c>
      <c r="B6" s="3">
        <v>18.75</v>
      </c>
    </row>
    <row r="7" spans="1:11" x14ac:dyDescent="0.2">
      <c r="A7" s="3" t="s">
        <v>17</v>
      </c>
      <c r="B7">
        <v>2</v>
      </c>
    </row>
    <row r="8" spans="1:11" x14ac:dyDescent="0.2">
      <c r="A8" s="3" t="s">
        <v>29</v>
      </c>
      <c r="B8">
        <v>1818.6</v>
      </c>
    </row>
    <row r="9" spans="1:11" x14ac:dyDescent="0.2">
      <c r="A9" s="3" t="s">
        <v>47</v>
      </c>
      <c r="B9">
        <v>34107</v>
      </c>
    </row>
    <row r="15" spans="1:11" x14ac:dyDescent="0.2">
      <c r="A15" s="1" t="s">
        <v>23</v>
      </c>
    </row>
    <row r="16" spans="1:11" s="9" customFormat="1" x14ac:dyDescent="0.2">
      <c r="A16" s="8" t="s">
        <v>24</v>
      </c>
      <c r="B16" s="6">
        <v>42094</v>
      </c>
      <c r="C16" s="6">
        <v>42460</v>
      </c>
      <c r="D16" s="6">
        <v>42825</v>
      </c>
      <c r="E16" s="6">
        <v>43190</v>
      </c>
      <c r="F16" s="6">
        <v>43555</v>
      </c>
      <c r="G16" s="6">
        <v>43921</v>
      </c>
      <c r="H16" s="6">
        <v>44286</v>
      </c>
      <c r="I16" s="6">
        <v>44651</v>
      </c>
      <c r="J16" s="6">
        <v>45016</v>
      </c>
      <c r="K16" s="6">
        <v>45382</v>
      </c>
    </row>
    <row r="17" spans="1:11" s="5" customFormat="1" x14ac:dyDescent="0.2">
      <c r="A17" s="5" t="s">
        <v>1</v>
      </c>
      <c r="B17" s="5">
        <v>0</v>
      </c>
      <c r="C17" s="5">
        <v>0</v>
      </c>
      <c r="D17" s="5">
        <v>7444</v>
      </c>
      <c r="E17" s="5">
        <v>8579</v>
      </c>
      <c r="F17" s="5">
        <v>9484</v>
      </c>
      <c r="G17" s="5">
        <v>9674</v>
      </c>
      <c r="H17" s="5">
        <v>10110</v>
      </c>
      <c r="I17" s="5">
        <v>11286</v>
      </c>
      <c r="J17" s="5">
        <v>13552</v>
      </c>
      <c r="K17" s="5">
        <v>14691</v>
      </c>
    </row>
    <row r="18" spans="1:11" s="5" customFormat="1" x14ac:dyDescent="0.2">
      <c r="A18" s="3" t="s">
        <v>48</v>
      </c>
      <c r="B18" s="5">
        <v>0</v>
      </c>
      <c r="C18" s="5">
        <v>0</v>
      </c>
      <c r="D18" s="5">
        <v>1173</v>
      </c>
      <c r="E18" s="5">
        <v>1509</v>
      </c>
      <c r="F18" s="5">
        <v>1932</v>
      </c>
      <c r="G18" s="5">
        <v>1721</v>
      </c>
      <c r="H18" s="5">
        <v>1483</v>
      </c>
      <c r="I18" s="5">
        <v>1537</v>
      </c>
      <c r="J18" s="5">
        <v>1958</v>
      </c>
      <c r="K18" s="5">
        <v>2687</v>
      </c>
    </row>
    <row r="19" spans="1:11" s="5" customFormat="1" x14ac:dyDescent="0.2">
      <c r="A19" s="3" t="s">
        <v>49</v>
      </c>
      <c r="B19" s="5">
        <v>0</v>
      </c>
      <c r="C19" s="5">
        <v>0</v>
      </c>
      <c r="D19" s="5">
        <v>-88</v>
      </c>
      <c r="E19" s="5">
        <v>-18</v>
      </c>
      <c r="F19" s="5">
        <v>147</v>
      </c>
      <c r="G19" s="5">
        <v>-25</v>
      </c>
      <c r="H19" s="5">
        <v>-60</v>
      </c>
      <c r="I19" s="5">
        <v>65</v>
      </c>
      <c r="J19" s="5">
        <v>-23</v>
      </c>
      <c r="K19" s="5">
        <v>-16</v>
      </c>
    </row>
    <row r="20" spans="1:11" s="5" customFormat="1" x14ac:dyDescent="0.2">
      <c r="A20" s="3" t="s">
        <v>50</v>
      </c>
      <c r="B20" s="5">
        <v>0</v>
      </c>
      <c r="C20" s="5">
        <v>0</v>
      </c>
      <c r="D20" s="5">
        <v>1036</v>
      </c>
      <c r="E20" s="5">
        <v>1405</v>
      </c>
      <c r="F20" s="5">
        <v>1756</v>
      </c>
      <c r="G20" s="5">
        <v>1738</v>
      </c>
      <c r="H20" s="5">
        <v>1659</v>
      </c>
      <c r="I20" s="5">
        <v>2570</v>
      </c>
      <c r="J20" s="5">
        <v>3679</v>
      </c>
      <c r="K20" s="5">
        <v>3116</v>
      </c>
    </row>
    <row r="21" spans="1:11" s="5" customFormat="1" x14ac:dyDescent="0.2">
      <c r="A21" s="3" t="s">
        <v>51</v>
      </c>
      <c r="B21" s="5">
        <v>0</v>
      </c>
      <c r="C21" s="5">
        <v>0</v>
      </c>
      <c r="D21" s="5">
        <v>529</v>
      </c>
      <c r="E21" s="5">
        <v>573</v>
      </c>
      <c r="F21" s="5">
        <v>2481</v>
      </c>
      <c r="G21" s="5">
        <v>2558</v>
      </c>
      <c r="H21" s="5">
        <v>2717</v>
      </c>
      <c r="I21" s="5">
        <v>3167</v>
      </c>
      <c r="J21" s="5">
        <v>3735</v>
      </c>
      <c r="K21" s="5">
        <v>4180</v>
      </c>
    </row>
    <row r="22" spans="1:11" s="5" customFormat="1" x14ac:dyDescent="0.2">
      <c r="A22" s="3" t="s">
        <v>52</v>
      </c>
      <c r="B22" s="5">
        <v>0</v>
      </c>
      <c r="C22" s="5">
        <v>0</v>
      </c>
      <c r="D22" s="5">
        <v>591</v>
      </c>
      <c r="E22" s="5">
        <v>618</v>
      </c>
      <c r="F22" s="5">
        <v>649</v>
      </c>
      <c r="G22" s="5">
        <v>676</v>
      </c>
      <c r="H22" s="5">
        <v>660</v>
      </c>
      <c r="I22" s="5">
        <v>745</v>
      </c>
      <c r="J22" s="5">
        <v>771</v>
      </c>
      <c r="K22" s="5">
        <v>871</v>
      </c>
    </row>
    <row r="23" spans="1:11" s="5" customFormat="1" x14ac:dyDescent="0.2">
      <c r="A23" s="3" t="s">
        <v>53</v>
      </c>
      <c r="B23" s="5">
        <v>0</v>
      </c>
      <c r="C23" s="5">
        <v>0</v>
      </c>
      <c r="D23" s="5">
        <v>1716</v>
      </c>
      <c r="E23" s="5">
        <v>1887</v>
      </c>
      <c r="F23" s="5">
        <v>448</v>
      </c>
      <c r="G23" s="5">
        <v>368</v>
      </c>
      <c r="H23" s="5">
        <v>460</v>
      </c>
      <c r="I23" s="5">
        <v>544</v>
      </c>
      <c r="J23" s="5">
        <v>659</v>
      </c>
      <c r="K23" s="5">
        <v>694</v>
      </c>
    </row>
    <row r="24" spans="1:11" s="5" customFormat="1" x14ac:dyDescent="0.2">
      <c r="A24" s="3" t="s">
        <v>54</v>
      </c>
      <c r="B24" s="5">
        <v>0</v>
      </c>
      <c r="C24" s="5">
        <v>0</v>
      </c>
      <c r="D24" s="5">
        <v>417</v>
      </c>
      <c r="E24" s="5">
        <v>533</v>
      </c>
      <c r="F24" s="5">
        <v>423</v>
      </c>
      <c r="G24" s="5">
        <v>505</v>
      </c>
      <c r="H24" s="5">
        <v>301</v>
      </c>
      <c r="I24" s="5">
        <v>362</v>
      </c>
      <c r="J24" s="5">
        <v>399</v>
      </c>
      <c r="K24" s="5">
        <v>488</v>
      </c>
    </row>
    <row r="25" spans="1:11" s="5" customFormat="1" x14ac:dyDescent="0.2">
      <c r="A25" s="5" t="s">
        <v>4</v>
      </c>
      <c r="B25" s="5">
        <v>0</v>
      </c>
      <c r="C25" s="5">
        <v>0</v>
      </c>
      <c r="D25" s="5">
        <v>296</v>
      </c>
      <c r="E25" s="5">
        <v>274</v>
      </c>
      <c r="F25" s="5">
        <v>235</v>
      </c>
      <c r="G25" s="5">
        <v>217</v>
      </c>
      <c r="H25" s="5">
        <v>145</v>
      </c>
      <c r="I25" s="5">
        <v>171</v>
      </c>
      <c r="J25" s="5">
        <v>532</v>
      </c>
      <c r="K25" s="5">
        <v>314</v>
      </c>
    </row>
    <row r="26" spans="1:11" s="5" customFormat="1" x14ac:dyDescent="0.2">
      <c r="A26" s="5" t="s">
        <v>5</v>
      </c>
      <c r="B26" s="5">
        <v>0</v>
      </c>
      <c r="C26" s="5">
        <v>0</v>
      </c>
      <c r="D26" s="5">
        <v>1226</v>
      </c>
      <c r="E26" s="5">
        <v>1213</v>
      </c>
      <c r="F26" s="5">
        <v>1296</v>
      </c>
      <c r="G26" s="5">
        <v>1528</v>
      </c>
      <c r="H26" s="5">
        <v>1250</v>
      </c>
      <c r="I26" s="5">
        <v>1235</v>
      </c>
      <c r="J26" s="5">
        <v>1305</v>
      </c>
      <c r="K26" s="5">
        <v>1498</v>
      </c>
    </row>
    <row r="27" spans="1:11" s="5" customFormat="1" x14ac:dyDescent="0.2">
      <c r="A27" s="5" t="s">
        <v>6</v>
      </c>
      <c r="B27" s="5">
        <v>0</v>
      </c>
      <c r="C27" s="5">
        <v>0</v>
      </c>
      <c r="D27" s="5">
        <v>856</v>
      </c>
      <c r="E27" s="5">
        <v>708</v>
      </c>
      <c r="F27" s="5">
        <v>542</v>
      </c>
      <c r="G27" s="5">
        <v>415</v>
      </c>
      <c r="H27" s="5">
        <v>303</v>
      </c>
      <c r="I27" s="5">
        <v>202</v>
      </c>
      <c r="J27" s="5">
        <v>234</v>
      </c>
      <c r="K27" s="5">
        <v>386</v>
      </c>
    </row>
    <row r="28" spans="1:11" s="5" customFormat="1" x14ac:dyDescent="0.2">
      <c r="A28" s="5" t="s">
        <v>7</v>
      </c>
      <c r="B28" s="5">
        <v>0</v>
      </c>
      <c r="C28" s="5">
        <v>0</v>
      </c>
      <c r="D28" s="5">
        <v>108</v>
      </c>
      <c r="E28" s="5">
        <v>389</v>
      </c>
      <c r="F28" s="5">
        <v>339</v>
      </c>
      <c r="G28" s="5">
        <v>357</v>
      </c>
      <c r="H28" s="5">
        <v>1362</v>
      </c>
      <c r="I28" s="5">
        <v>1160</v>
      </c>
      <c r="J28" s="5">
        <v>1321</v>
      </c>
      <c r="K28" s="5">
        <v>1069</v>
      </c>
    </row>
    <row r="29" spans="1:11" s="5" customFormat="1" x14ac:dyDescent="0.2">
      <c r="A29" s="5" t="s">
        <v>8</v>
      </c>
      <c r="B29" s="5">
        <v>0</v>
      </c>
      <c r="C29" s="5">
        <v>0</v>
      </c>
      <c r="D29" s="5">
        <v>74</v>
      </c>
      <c r="E29" s="5">
        <v>98</v>
      </c>
      <c r="F29" s="5">
        <v>-10</v>
      </c>
      <c r="G29" s="5">
        <v>119</v>
      </c>
      <c r="H29" s="5">
        <v>178</v>
      </c>
      <c r="I29" s="5">
        <v>315</v>
      </c>
      <c r="J29" s="5">
        <v>242</v>
      </c>
      <c r="K29" s="5">
        <v>216</v>
      </c>
    </row>
    <row r="30" spans="1:11" s="5" customFormat="1" x14ac:dyDescent="0.2">
      <c r="A30" s="5" t="s">
        <v>9</v>
      </c>
      <c r="B30" s="5">
        <v>0</v>
      </c>
      <c r="C30" s="5">
        <v>0</v>
      </c>
      <c r="D30" s="5">
        <v>44</v>
      </c>
      <c r="E30" s="5">
        <v>292</v>
      </c>
      <c r="F30" s="5">
        <v>308</v>
      </c>
      <c r="G30" s="5">
        <v>224</v>
      </c>
      <c r="H30" s="5">
        <v>1171</v>
      </c>
      <c r="I30" s="5">
        <v>816</v>
      </c>
      <c r="J30" s="5">
        <v>1035</v>
      </c>
      <c r="K30" s="5">
        <v>826</v>
      </c>
    </row>
    <row r="31" spans="1:11" s="5" customFormat="1" x14ac:dyDescent="0.2">
      <c r="A31" s="5" t="s">
        <v>33</v>
      </c>
      <c r="D31" s="5" t="e">
        <f>D30/D102</f>
        <v>#DIV/0!</v>
      </c>
      <c r="E31" s="5" t="e">
        <f t="shared" ref="E31:K31" si="0">E30/E102</f>
        <v>#DIV/0!</v>
      </c>
      <c r="F31" s="5">
        <f t="shared" si="0"/>
        <v>15.958549222797927</v>
      </c>
      <c r="G31" s="5">
        <f t="shared" si="0"/>
        <v>11.606217616580311</v>
      </c>
      <c r="H31" s="5">
        <f t="shared" si="0"/>
        <v>62.586851950828432</v>
      </c>
      <c r="I31" s="5">
        <f t="shared" si="0"/>
        <v>43.543223052294557</v>
      </c>
      <c r="J31" s="5">
        <f t="shared" si="0"/>
        <v>55.2</v>
      </c>
      <c r="K31" s="5">
        <f t="shared" si="0"/>
        <v>44.053333333333335</v>
      </c>
    </row>
    <row r="32" spans="1:11" s="5" customFormat="1" x14ac:dyDescent="0.2">
      <c r="A32" s="5" t="s">
        <v>8632</v>
      </c>
      <c r="B32" s="196" t="e">
        <f>B99/B31</f>
        <v>#DIV/0!</v>
      </c>
      <c r="C32" s="196" t="e">
        <f t="shared" ref="C32:E32" si="1">C99/C31</f>
        <v>#DIV/0!</v>
      </c>
      <c r="D32" s="196" t="e">
        <f t="shared" si="1"/>
        <v>#DIV/0!</v>
      </c>
      <c r="E32" s="196" t="e">
        <f t="shared" si="1"/>
        <v>#DIV/0!</v>
      </c>
      <c r="F32" s="196">
        <f>F99/F31</f>
        <v>62.004383116883119</v>
      </c>
      <c r="G32" s="196">
        <f t="shared" ref="G32:K32" si="2">G99/G31</f>
        <v>42.270446428571432</v>
      </c>
      <c r="H32" s="196">
        <f t="shared" si="2"/>
        <v>25.38871904355252</v>
      </c>
      <c r="I32" s="196">
        <f t="shared" si="2"/>
        <v>34.347480392156861</v>
      </c>
      <c r="J32" s="196">
        <f t="shared" si="2"/>
        <v>35.656702898550719</v>
      </c>
      <c r="K32" s="196">
        <f t="shared" si="2"/>
        <v>44.086334745762713</v>
      </c>
    </row>
    <row r="33" spans="1:11" s="5" customFormat="1" x14ac:dyDescent="0.2">
      <c r="A33" s="5" t="s">
        <v>38</v>
      </c>
      <c r="B33" s="5">
        <f>'[3]Data Sheet'!B31</f>
        <v>0</v>
      </c>
      <c r="C33"/>
      <c r="D33" s="5">
        <v>0</v>
      </c>
      <c r="E33" s="5">
        <v>5655.9</v>
      </c>
      <c r="F33" s="5">
        <v>39</v>
      </c>
      <c r="G33" s="5">
        <v>39</v>
      </c>
      <c r="H33" s="5">
        <v>24.6</v>
      </c>
      <c r="I33" s="5">
        <v>166.5</v>
      </c>
      <c r="J33" s="5">
        <v>166.5</v>
      </c>
      <c r="K33" s="5">
        <v>171</v>
      </c>
    </row>
    <row r="34" spans="1:11" s="5" customFormat="1" x14ac:dyDescent="0.2"/>
    <row r="35" spans="1:11" x14ac:dyDescent="0.2">
      <c r="A35" s="5" t="s">
        <v>69</v>
      </c>
      <c r="B35" s="3">
        <f>B28+B27+B26</f>
        <v>0</v>
      </c>
      <c r="C35" s="3">
        <f t="shared" ref="C35:K35" si="3">C28+C27+C26</f>
        <v>0</v>
      </c>
      <c r="D35" s="3">
        <f>D28+D27+D26</f>
        <v>2190</v>
      </c>
      <c r="E35" s="3">
        <f>E28+E27+E26</f>
        <v>2310</v>
      </c>
      <c r="F35" s="3">
        <f t="shared" si="3"/>
        <v>2177</v>
      </c>
      <c r="G35" s="3">
        <f t="shared" si="3"/>
        <v>2300</v>
      </c>
      <c r="H35" s="3">
        <f t="shared" si="3"/>
        <v>2915</v>
      </c>
      <c r="I35" s="3">
        <f t="shared" si="3"/>
        <v>2597</v>
      </c>
      <c r="J35" s="3">
        <f t="shared" si="3"/>
        <v>2860</v>
      </c>
      <c r="K35" s="3">
        <f t="shared" si="3"/>
        <v>2953</v>
      </c>
    </row>
    <row r="36" spans="1:11" x14ac:dyDescent="0.2">
      <c r="A36" s="5"/>
    </row>
    <row r="37" spans="1:11" x14ac:dyDescent="0.2">
      <c r="A37" s="5" t="s">
        <v>8622</v>
      </c>
      <c r="C37" s="192" t="e">
        <f>C33/B33-1</f>
        <v>#DIV/0!</v>
      </c>
      <c r="D37" s="12" t="e">
        <f>D33/C33-1</f>
        <v>#DIV/0!</v>
      </c>
      <c r="E37" s="12" t="e">
        <f t="shared" ref="E37" si="4">E33/D33-1</f>
        <v>#DIV/0!</v>
      </c>
      <c r="F37" s="12">
        <f>F33/E33-1</f>
        <v>-0.99310454569564521</v>
      </c>
      <c r="G37" s="12">
        <f>G33/F33-1</f>
        <v>0</v>
      </c>
      <c r="H37" s="12">
        <f t="shared" ref="H37:K37" si="5">H33/G33-1</f>
        <v>-0.36923076923076914</v>
      </c>
      <c r="I37" s="12">
        <f t="shared" si="5"/>
        <v>5.7682926829268286</v>
      </c>
      <c r="J37" s="12">
        <f t="shared" si="5"/>
        <v>0</v>
      </c>
      <c r="K37" s="12">
        <f t="shared" si="5"/>
        <v>2.7027027027026973E-2</v>
      </c>
    </row>
    <row r="38" spans="1:11" x14ac:dyDescent="0.2">
      <c r="A38" s="5"/>
    </row>
    <row r="39" spans="1:11" x14ac:dyDescent="0.2">
      <c r="A39" s="5"/>
    </row>
    <row r="40" spans="1:11" x14ac:dyDescent="0.2">
      <c r="A40" s="5"/>
    </row>
    <row r="41" spans="1:11" x14ac:dyDescent="0.2">
      <c r="A41" s="5"/>
      <c r="B41"/>
      <c r="C41"/>
      <c r="D41"/>
      <c r="E41"/>
      <c r="F41"/>
      <c r="G41"/>
      <c r="H41"/>
      <c r="I41"/>
      <c r="J41"/>
      <c r="K41"/>
    </row>
    <row r="42" spans="1:11" x14ac:dyDescent="0.2">
      <c r="A42" s="1" t="s">
        <v>25</v>
      </c>
      <c r="B42"/>
      <c r="C42"/>
      <c r="D42"/>
      <c r="E42"/>
      <c r="F42"/>
      <c r="G42"/>
      <c r="H42"/>
      <c r="I42"/>
      <c r="J42"/>
      <c r="K42"/>
    </row>
    <row r="43" spans="1:11" s="9" customFormat="1" x14ac:dyDescent="0.2">
      <c r="A43" s="8" t="s">
        <v>24</v>
      </c>
      <c r="B43" s="6">
        <v>44561</v>
      </c>
      <c r="C43" s="6">
        <v>44651</v>
      </c>
      <c r="D43" s="6">
        <v>44742</v>
      </c>
      <c r="E43" s="6">
        <v>44834</v>
      </c>
      <c r="F43" s="6">
        <v>44926</v>
      </c>
      <c r="G43" s="6">
        <v>45016</v>
      </c>
      <c r="H43" s="6">
        <v>45107</v>
      </c>
      <c r="I43" s="6">
        <v>45199</v>
      </c>
      <c r="J43" s="6">
        <v>45291</v>
      </c>
      <c r="K43" s="6">
        <v>45382</v>
      </c>
    </row>
    <row r="44" spans="1:11" s="5" customFormat="1" x14ac:dyDescent="0.2">
      <c r="A44" s="5" t="s">
        <v>1</v>
      </c>
      <c r="B44">
        <v>2734</v>
      </c>
      <c r="C44">
        <v>3380</v>
      </c>
      <c r="D44">
        <v>3302</v>
      </c>
      <c r="E44">
        <v>2971</v>
      </c>
      <c r="F44">
        <v>3355</v>
      </c>
      <c r="G44">
        <v>3915</v>
      </c>
      <c r="H44">
        <v>3624</v>
      </c>
      <c r="I44">
        <v>3149</v>
      </c>
      <c r="J44">
        <v>3604</v>
      </c>
      <c r="K44">
        <v>4307</v>
      </c>
    </row>
    <row r="45" spans="1:11" s="5" customFormat="1" x14ac:dyDescent="0.2">
      <c r="A45" s="5" t="s">
        <v>2</v>
      </c>
      <c r="B45">
        <v>2323</v>
      </c>
      <c r="C45">
        <v>2697</v>
      </c>
      <c r="D45">
        <v>2713</v>
      </c>
      <c r="E45">
        <v>2592</v>
      </c>
      <c r="F45">
        <v>2711</v>
      </c>
      <c r="G45">
        <v>3205</v>
      </c>
      <c r="H45">
        <v>3014</v>
      </c>
      <c r="I45">
        <v>2560</v>
      </c>
      <c r="J45">
        <v>2825</v>
      </c>
      <c r="K45">
        <v>3653</v>
      </c>
    </row>
    <row r="46" spans="1:11" s="5" customFormat="1" x14ac:dyDescent="0.2">
      <c r="A46" s="5" t="s">
        <v>4</v>
      </c>
      <c r="B46">
        <v>62</v>
      </c>
      <c r="C46">
        <v>57</v>
      </c>
      <c r="D46">
        <v>39</v>
      </c>
      <c r="E46">
        <v>33</v>
      </c>
      <c r="F46">
        <v>42</v>
      </c>
      <c r="G46">
        <v>424</v>
      </c>
      <c r="H46">
        <v>57</v>
      </c>
      <c r="I46">
        <v>84</v>
      </c>
      <c r="J46">
        <v>60</v>
      </c>
      <c r="K46">
        <v>120</v>
      </c>
    </row>
    <row r="47" spans="1:11" s="5" customFormat="1" x14ac:dyDescent="0.2">
      <c r="A47" s="5" t="s">
        <v>5</v>
      </c>
      <c r="B47">
        <v>302</v>
      </c>
      <c r="C47">
        <v>333</v>
      </c>
      <c r="D47">
        <v>312</v>
      </c>
      <c r="E47">
        <v>332</v>
      </c>
      <c r="F47">
        <v>325</v>
      </c>
      <c r="G47">
        <v>336</v>
      </c>
      <c r="H47">
        <v>399</v>
      </c>
      <c r="I47">
        <v>401</v>
      </c>
      <c r="J47">
        <v>370</v>
      </c>
      <c r="K47">
        <v>328</v>
      </c>
    </row>
    <row r="48" spans="1:11" s="5" customFormat="1" x14ac:dyDescent="0.2">
      <c r="A48" s="5" t="s">
        <v>6</v>
      </c>
      <c r="B48">
        <v>46</v>
      </c>
      <c r="C48">
        <v>45</v>
      </c>
      <c r="D48">
        <v>47</v>
      </c>
      <c r="E48">
        <v>54</v>
      </c>
      <c r="F48">
        <v>69</v>
      </c>
      <c r="G48">
        <v>64</v>
      </c>
      <c r="H48">
        <v>83</v>
      </c>
      <c r="I48">
        <v>101</v>
      </c>
      <c r="J48">
        <v>108</v>
      </c>
      <c r="K48">
        <v>94</v>
      </c>
    </row>
    <row r="49" spans="1:11" s="5" customFormat="1" x14ac:dyDescent="0.2">
      <c r="A49" s="5" t="s">
        <v>7</v>
      </c>
      <c r="B49">
        <v>125</v>
      </c>
      <c r="C49">
        <v>362</v>
      </c>
      <c r="D49">
        <v>269</v>
      </c>
      <c r="E49">
        <v>26</v>
      </c>
      <c r="F49">
        <v>292</v>
      </c>
      <c r="G49">
        <v>734</v>
      </c>
      <c r="H49">
        <v>185</v>
      </c>
      <c r="I49">
        <v>171</v>
      </c>
      <c r="J49">
        <v>361</v>
      </c>
      <c r="K49">
        <v>352</v>
      </c>
    </row>
    <row r="50" spans="1:11" s="5" customFormat="1" x14ac:dyDescent="0.2">
      <c r="A50" s="5" t="s">
        <v>8</v>
      </c>
      <c r="B50">
        <v>35</v>
      </c>
      <c r="C50">
        <v>91</v>
      </c>
      <c r="D50">
        <v>64</v>
      </c>
      <c r="E50">
        <v>-21</v>
      </c>
      <c r="F50">
        <v>74</v>
      </c>
      <c r="G50">
        <v>125</v>
      </c>
      <c r="H50">
        <v>41</v>
      </c>
      <c r="I50">
        <v>48</v>
      </c>
      <c r="J50">
        <v>95</v>
      </c>
      <c r="K50">
        <v>32</v>
      </c>
    </row>
    <row r="51" spans="1:11" s="5" customFormat="1" x14ac:dyDescent="0.2">
      <c r="A51" s="5" t="s">
        <v>9</v>
      </c>
      <c r="B51">
        <v>84</v>
      </c>
      <c r="C51">
        <v>266</v>
      </c>
      <c r="D51">
        <v>196</v>
      </c>
      <c r="E51">
        <v>46</v>
      </c>
      <c r="F51">
        <v>204</v>
      </c>
      <c r="G51">
        <v>589</v>
      </c>
      <c r="H51">
        <v>130</v>
      </c>
      <c r="I51">
        <v>118</v>
      </c>
      <c r="J51">
        <v>263</v>
      </c>
      <c r="K51">
        <v>315</v>
      </c>
    </row>
    <row r="52" spans="1:11" x14ac:dyDescent="0.2">
      <c r="A52" s="5" t="s">
        <v>3</v>
      </c>
      <c r="B52">
        <v>411</v>
      </c>
      <c r="C52">
        <v>683</v>
      </c>
      <c r="D52">
        <v>589</v>
      </c>
      <c r="E52">
        <v>379</v>
      </c>
      <c r="F52">
        <v>644</v>
      </c>
      <c r="G52">
        <v>710</v>
      </c>
      <c r="H52">
        <v>610</v>
      </c>
      <c r="I52">
        <v>589</v>
      </c>
      <c r="J52">
        <v>779</v>
      </c>
      <c r="K52">
        <v>654</v>
      </c>
    </row>
    <row r="53" spans="1:11" x14ac:dyDescent="0.2">
      <c r="A53" s="5"/>
    </row>
    <row r="54" spans="1:11" x14ac:dyDescent="0.2">
      <c r="A54" s="5"/>
    </row>
    <row r="55" spans="1:11" x14ac:dyDescent="0.2">
      <c r="A55" s="5"/>
    </row>
    <row r="56" spans="1:11" x14ac:dyDescent="0.2">
      <c r="A56" s="5"/>
      <c r="D56">
        <v>42825</v>
      </c>
      <c r="E56">
        <v>43190</v>
      </c>
      <c r="F56">
        <v>43555</v>
      </c>
      <c r="G56">
        <v>43921</v>
      </c>
      <c r="H56">
        <v>44286</v>
      </c>
      <c r="I56">
        <v>44651</v>
      </c>
      <c r="J56">
        <v>45016</v>
      </c>
      <c r="K56">
        <v>45382</v>
      </c>
    </row>
    <row r="57" spans="1:11" x14ac:dyDescent="0.2">
      <c r="A57" s="1" t="s">
        <v>26</v>
      </c>
      <c r="D57">
        <v>6654</v>
      </c>
      <c r="E57">
        <v>6654</v>
      </c>
      <c r="F57">
        <v>39</v>
      </c>
      <c r="G57">
        <v>39</v>
      </c>
      <c r="H57">
        <v>37</v>
      </c>
      <c r="I57">
        <v>37</v>
      </c>
      <c r="J57">
        <v>37</v>
      </c>
      <c r="K57">
        <v>38</v>
      </c>
    </row>
    <row r="58" spans="1:11" s="9" customFormat="1" x14ac:dyDescent="0.2">
      <c r="A58" s="8" t="s">
        <v>24</v>
      </c>
      <c r="B58" s="6"/>
      <c r="C58" s="6"/>
      <c r="D58" s="6">
        <v>42825</v>
      </c>
      <c r="E58" s="6">
        <v>43190</v>
      </c>
      <c r="F58" s="6">
        <v>43555</v>
      </c>
      <c r="G58" s="6">
        <v>43921</v>
      </c>
      <c r="H58" s="6">
        <v>44286</v>
      </c>
      <c r="I58" s="6">
        <v>44651</v>
      </c>
      <c r="J58" s="6">
        <v>45016</v>
      </c>
      <c r="K58" s="6">
        <v>45382</v>
      </c>
    </row>
    <row r="59" spans="1:11" x14ac:dyDescent="0.2">
      <c r="A59" s="5" t="s">
        <v>11</v>
      </c>
      <c r="D59">
        <v>6654</v>
      </c>
      <c r="E59">
        <v>6654</v>
      </c>
      <c r="F59">
        <v>39</v>
      </c>
      <c r="G59">
        <v>39</v>
      </c>
      <c r="H59">
        <v>37</v>
      </c>
      <c r="I59">
        <v>37</v>
      </c>
      <c r="J59">
        <v>37</v>
      </c>
      <c r="K59">
        <v>38</v>
      </c>
    </row>
    <row r="60" spans="1:11" x14ac:dyDescent="0.2">
      <c r="A60" s="5" t="s">
        <v>12</v>
      </c>
      <c r="D60">
        <v>2975</v>
      </c>
      <c r="E60">
        <v>3681</v>
      </c>
      <c r="F60">
        <v>10600</v>
      </c>
      <c r="G60">
        <v>10522</v>
      </c>
      <c r="H60">
        <v>12773</v>
      </c>
      <c r="I60">
        <v>16024</v>
      </c>
      <c r="J60">
        <v>15591</v>
      </c>
      <c r="K60">
        <v>16359</v>
      </c>
    </row>
    <row r="61" spans="1:11" x14ac:dyDescent="0.2">
      <c r="A61" s="5" t="s">
        <v>39</v>
      </c>
      <c r="D61">
        <v>8038</v>
      </c>
      <c r="E61">
        <v>7266</v>
      </c>
      <c r="F61">
        <v>5883</v>
      </c>
      <c r="G61">
        <v>6049</v>
      </c>
      <c r="H61">
        <v>3839</v>
      </c>
      <c r="I61">
        <v>3176</v>
      </c>
      <c r="J61">
        <v>3855</v>
      </c>
      <c r="K61">
        <v>4805</v>
      </c>
    </row>
    <row r="62" spans="1:11" x14ac:dyDescent="0.2">
      <c r="A62" s="5" t="s">
        <v>40</v>
      </c>
      <c r="D62">
        <v>3595</v>
      </c>
      <c r="E62">
        <v>3763</v>
      </c>
      <c r="F62">
        <v>4016</v>
      </c>
      <c r="G62">
        <v>4268</v>
      </c>
      <c r="H62">
        <v>5237</v>
      </c>
      <c r="I62">
        <v>5431</v>
      </c>
      <c r="J62">
        <v>6036</v>
      </c>
      <c r="K62">
        <v>6510</v>
      </c>
    </row>
    <row r="63" spans="1:11" s="1" customFormat="1" x14ac:dyDescent="0.2">
      <c r="A63" s="1" t="s">
        <v>13</v>
      </c>
      <c r="D63">
        <v>21262</v>
      </c>
      <c r="E63">
        <v>21364</v>
      </c>
      <c r="F63">
        <v>20538</v>
      </c>
      <c r="G63">
        <v>20878</v>
      </c>
      <c r="H63">
        <v>21886</v>
      </c>
      <c r="I63">
        <v>24668</v>
      </c>
      <c r="J63">
        <v>25519</v>
      </c>
      <c r="K63">
        <v>27712</v>
      </c>
    </row>
    <row r="64" spans="1:11" x14ac:dyDescent="0.2">
      <c r="A64" s="5" t="s">
        <v>14</v>
      </c>
      <c r="D64">
        <v>15516</v>
      </c>
      <c r="E64">
        <v>14037</v>
      </c>
      <c r="F64">
        <v>13573</v>
      </c>
      <c r="G64">
        <v>12555</v>
      </c>
      <c r="H64">
        <v>13626</v>
      </c>
      <c r="I64">
        <v>14147</v>
      </c>
      <c r="J64">
        <v>14784</v>
      </c>
      <c r="K64">
        <v>15732</v>
      </c>
    </row>
    <row r="65" spans="1:11" x14ac:dyDescent="0.2">
      <c r="A65" s="5" t="s">
        <v>15</v>
      </c>
      <c r="D65">
        <v>128</v>
      </c>
      <c r="E65">
        <v>168</v>
      </c>
      <c r="F65">
        <v>520</v>
      </c>
      <c r="G65">
        <v>1740</v>
      </c>
      <c r="H65">
        <v>1006</v>
      </c>
      <c r="I65">
        <v>1034</v>
      </c>
      <c r="J65">
        <v>1871</v>
      </c>
      <c r="K65">
        <v>2395</v>
      </c>
    </row>
    <row r="66" spans="1:11" x14ac:dyDescent="0.2">
      <c r="A66" s="5" t="s">
        <v>16</v>
      </c>
      <c r="D66">
        <v>2740</v>
      </c>
      <c r="E66">
        <v>3505</v>
      </c>
      <c r="F66">
        <v>2424</v>
      </c>
      <c r="G66">
        <v>2816</v>
      </c>
      <c r="H66">
        <v>4033</v>
      </c>
      <c r="I66">
        <v>5704</v>
      </c>
      <c r="J66">
        <v>3524</v>
      </c>
      <c r="K66">
        <v>4462</v>
      </c>
    </row>
    <row r="67" spans="1:11" x14ac:dyDescent="0.2">
      <c r="A67" s="5" t="s">
        <v>41</v>
      </c>
      <c r="D67">
        <v>2878</v>
      </c>
      <c r="E67">
        <v>3654</v>
      </c>
      <c r="F67">
        <v>4021</v>
      </c>
      <c r="G67">
        <v>3767</v>
      </c>
      <c r="H67">
        <v>3221</v>
      </c>
      <c r="I67">
        <v>3783</v>
      </c>
      <c r="J67">
        <v>5340</v>
      </c>
      <c r="K67">
        <v>5123</v>
      </c>
    </row>
    <row r="68" spans="1:11" s="1" customFormat="1" x14ac:dyDescent="0.2">
      <c r="A68" s="1" t="s">
        <v>13</v>
      </c>
      <c r="D68">
        <v>21262</v>
      </c>
      <c r="E68">
        <v>21364</v>
      </c>
      <c r="F68">
        <v>20538</v>
      </c>
      <c r="G68">
        <v>20878</v>
      </c>
      <c r="H68">
        <v>21886</v>
      </c>
      <c r="I68">
        <v>24668</v>
      </c>
      <c r="J68">
        <v>25519</v>
      </c>
      <c r="K68">
        <v>27749</v>
      </c>
    </row>
    <row r="69" spans="1:11" s="5" customFormat="1" x14ac:dyDescent="0.2">
      <c r="A69" s="5" t="s">
        <v>46</v>
      </c>
      <c r="D69">
        <v>530</v>
      </c>
      <c r="E69">
        <v>564</v>
      </c>
      <c r="F69">
        <v>549</v>
      </c>
      <c r="G69">
        <v>664</v>
      </c>
      <c r="H69">
        <v>511</v>
      </c>
      <c r="I69">
        <v>673</v>
      </c>
      <c r="J69">
        <v>700</v>
      </c>
      <c r="K69">
        <v>836</v>
      </c>
    </row>
    <row r="70" spans="1:11" x14ac:dyDescent="0.2">
      <c r="A70" s="5" t="s">
        <v>30</v>
      </c>
      <c r="D70">
        <v>652</v>
      </c>
      <c r="E70">
        <v>779</v>
      </c>
      <c r="F70">
        <v>1032</v>
      </c>
      <c r="G70">
        <v>974</v>
      </c>
      <c r="H70">
        <v>760</v>
      </c>
      <c r="I70">
        <v>945</v>
      </c>
      <c r="J70">
        <v>1316</v>
      </c>
      <c r="K70">
        <v>1218</v>
      </c>
    </row>
    <row r="71" spans="1:11" x14ac:dyDescent="0.2">
      <c r="A71" s="3" t="s">
        <v>55</v>
      </c>
      <c r="D71">
        <v>175</v>
      </c>
      <c r="E71">
        <v>354</v>
      </c>
      <c r="F71">
        <v>469</v>
      </c>
      <c r="G71">
        <v>403</v>
      </c>
      <c r="H71">
        <v>247</v>
      </c>
      <c r="I71">
        <v>160</v>
      </c>
      <c r="J71">
        <v>285</v>
      </c>
      <c r="K71">
        <v>582</v>
      </c>
    </row>
    <row r="72" spans="1:11" x14ac:dyDescent="0.2">
      <c r="A72" s="3" t="s">
        <v>42</v>
      </c>
      <c r="D72" s="3">
        <v>0</v>
      </c>
      <c r="E72" s="3">
        <v>0</v>
      </c>
      <c r="F72" s="3">
        <v>192958553</v>
      </c>
      <c r="G72" s="3">
        <v>192958553</v>
      </c>
      <c r="H72" s="3">
        <v>187117513</v>
      </c>
      <c r="I72" s="3">
        <v>187368673</v>
      </c>
      <c r="J72" s="3">
        <v>187368673</v>
      </c>
      <c r="K72" s="3">
        <v>187547629</v>
      </c>
    </row>
    <row r="73" spans="1:11" x14ac:dyDescent="0.2">
      <c r="A73" s="3" t="s">
        <v>43</v>
      </c>
    </row>
    <row r="74" spans="1:11" x14ac:dyDescent="0.2">
      <c r="A74" s="3" t="s">
        <v>56</v>
      </c>
      <c r="D74">
        <v>2</v>
      </c>
      <c r="E74">
        <v>2</v>
      </c>
      <c r="F74">
        <v>2</v>
      </c>
      <c r="G74">
        <v>2</v>
      </c>
      <c r="H74">
        <v>2</v>
      </c>
      <c r="I74">
        <v>2</v>
      </c>
      <c r="J74">
        <v>2</v>
      </c>
      <c r="K74">
        <v>2</v>
      </c>
    </row>
    <row r="75" spans="1:11" x14ac:dyDescent="0.2">
      <c r="A75" s="3" t="s">
        <v>201</v>
      </c>
      <c r="B75" s="3">
        <f>B67-SUM(B69:B71)</f>
        <v>0</v>
      </c>
      <c r="C75" s="3">
        <f t="shared" ref="C75:K75" si="6">C67-SUM(C69:C71)</f>
        <v>0</v>
      </c>
      <c r="D75" s="3">
        <f>D67-SUM(D69:D71)</f>
        <v>1521</v>
      </c>
      <c r="E75" s="3">
        <f t="shared" si="6"/>
        <v>1957</v>
      </c>
      <c r="F75" s="3">
        <f t="shared" si="6"/>
        <v>1971</v>
      </c>
      <c r="G75" s="3">
        <f t="shared" si="6"/>
        <v>1726</v>
      </c>
      <c r="H75" s="3">
        <f t="shared" si="6"/>
        <v>1703</v>
      </c>
      <c r="I75" s="3">
        <f t="shared" si="6"/>
        <v>2005</v>
      </c>
      <c r="J75" s="3">
        <f t="shared" si="6"/>
        <v>3039</v>
      </c>
      <c r="K75" s="3">
        <f t="shared" si="6"/>
        <v>2487</v>
      </c>
    </row>
    <row r="76" spans="1:11" x14ac:dyDescent="0.2">
      <c r="A76" s="5" t="s">
        <v>87</v>
      </c>
      <c r="B76" s="3">
        <f>B63</f>
        <v>0</v>
      </c>
      <c r="C76" s="3">
        <f t="shared" ref="C76:K76" si="7">C63</f>
        <v>0</v>
      </c>
      <c r="D76" s="3">
        <f t="shared" si="7"/>
        <v>21262</v>
      </c>
      <c r="E76" s="3">
        <f t="shared" si="7"/>
        <v>21364</v>
      </c>
      <c r="F76" s="3">
        <f t="shared" si="7"/>
        <v>20538</v>
      </c>
      <c r="G76" s="3">
        <f t="shared" si="7"/>
        <v>20878</v>
      </c>
      <c r="H76" s="3">
        <f t="shared" si="7"/>
        <v>21886</v>
      </c>
      <c r="I76" s="3">
        <f t="shared" si="7"/>
        <v>24668</v>
      </c>
      <c r="J76" s="3">
        <f t="shared" si="7"/>
        <v>25519</v>
      </c>
      <c r="K76" s="3">
        <f t="shared" si="7"/>
        <v>27712</v>
      </c>
    </row>
    <row r="77" spans="1:11" x14ac:dyDescent="0.2">
      <c r="A77" s="5"/>
    </row>
    <row r="78" spans="1:11" x14ac:dyDescent="0.2">
      <c r="A78" s="5" t="s">
        <v>8625</v>
      </c>
      <c r="D78" s="3">
        <f>D102*D99</f>
        <v>0</v>
      </c>
      <c r="E78" s="3">
        <f t="shared" ref="E78:K78" si="8">E102*E99</f>
        <v>0</v>
      </c>
      <c r="F78" s="3">
        <f t="shared" si="8"/>
        <v>19097.350000000002</v>
      </c>
      <c r="G78" s="3">
        <f t="shared" si="8"/>
        <v>9468.58</v>
      </c>
      <c r="H78" s="3">
        <f t="shared" si="8"/>
        <v>29730.190000000002</v>
      </c>
      <c r="I78" s="3">
        <f t="shared" si="8"/>
        <v>28027.543999999994</v>
      </c>
      <c r="J78" s="3">
        <f t="shared" si="8"/>
        <v>36904.6875</v>
      </c>
      <c r="K78" s="3">
        <f t="shared" si="8"/>
        <v>36415.3125</v>
      </c>
    </row>
    <row r="79" spans="1:11" x14ac:dyDescent="0.2">
      <c r="A79" s="5" t="s">
        <v>161</v>
      </c>
      <c r="B79" s="3">
        <f>SUM(B61:B62)</f>
        <v>0</v>
      </c>
      <c r="C79" s="3">
        <f t="shared" ref="C79:J79" si="9">SUM(C61:C62)</f>
        <v>0</v>
      </c>
      <c r="D79" s="3">
        <f>SUM(D61:D62)</f>
        <v>11633</v>
      </c>
      <c r="E79" s="3">
        <f t="shared" si="9"/>
        <v>11029</v>
      </c>
      <c r="F79" s="3">
        <f t="shared" si="9"/>
        <v>9899</v>
      </c>
      <c r="G79" s="3">
        <f t="shared" si="9"/>
        <v>10317</v>
      </c>
      <c r="H79" s="3">
        <f t="shared" si="9"/>
        <v>9076</v>
      </c>
      <c r="I79" s="3">
        <f>SUM(I61:I62)</f>
        <v>8607</v>
      </c>
      <c r="J79" s="3">
        <f t="shared" si="9"/>
        <v>9891</v>
      </c>
      <c r="K79" s="3">
        <f>SUM(K61:K62)</f>
        <v>11315</v>
      </c>
    </row>
    <row r="80" spans="1:11" x14ac:dyDescent="0.2">
      <c r="A80" s="5" t="s">
        <v>8626</v>
      </c>
      <c r="B80" s="3">
        <f>B71</f>
        <v>0</v>
      </c>
      <c r="C80" s="3">
        <f t="shared" ref="C80:K80" si="10">C71</f>
        <v>0</v>
      </c>
      <c r="D80" s="3">
        <f t="shared" si="10"/>
        <v>175</v>
      </c>
      <c r="E80" s="3">
        <f t="shared" si="10"/>
        <v>354</v>
      </c>
      <c r="F80" s="3">
        <f t="shared" si="10"/>
        <v>469</v>
      </c>
      <c r="G80" s="3">
        <f t="shared" si="10"/>
        <v>403</v>
      </c>
      <c r="H80" s="3">
        <f t="shared" si="10"/>
        <v>247</v>
      </c>
      <c r="I80" s="3">
        <f t="shared" si="10"/>
        <v>160</v>
      </c>
      <c r="J80" s="3">
        <f t="shared" si="10"/>
        <v>285</v>
      </c>
      <c r="K80" s="3">
        <f t="shared" si="10"/>
        <v>582</v>
      </c>
    </row>
    <row r="81" spans="1:11" x14ac:dyDescent="0.2">
      <c r="A81" s="5" t="s">
        <v>273</v>
      </c>
      <c r="B81" s="3">
        <f>B78+B79-B80</f>
        <v>0</v>
      </c>
      <c r="C81" s="3">
        <f>C78+C79-C80</f>
        <v>0</v>
      </c>
      <c r="D81" s="3">
        <f t="shared" ref="D81:K81" si="11">D78+D79-D80</f>
        <v>11458</v>
      </c>
      <c r="E81" s="3">
        <f t="shared" si="11"/>
        <v>10675</v>
      </c>
      <c r="F81" s="3">
        <f t="shared" si="11"/>
        <v>28527.350000000002</v>
      </c>
      <c r="G81" s="3">
        <f t="shared" si="11"/>
        <v>19382.580000000002</v>
      </c>
      <c r="H81" s="3">
        <f t="shared" si="11"/>
        <v>38559.19</v>
      </c>
      <c r="I81" s="3">
        <f t="shared" si="11"/>
        <v>36474.543999999994</v>
      </c>
      <c r="J81" s="3">
        <f t="shared" si="11"/>
        <v>46510.6875</v>
      </c>
      <c r="K81" s="3">
        <f t="shared" si="11"/>
        <v>47148.3125</v>
      </c>
    </row>
    <row r="82" spans="1:11" x14ac:dyDescent="0.2">
      <c r="A82" s="5"/>
      <c r="D82">
        <v>1875</v>
      </c>
      <c r="E82">
        <v>1606</v>
      </c>
      <c r="F82">
        <v>1843</v>
      </c>
      <c r="G82">
        <v>2340</v>
      </c>
      <c r="H82">
        <v>3604</v>
      </c>
      <c r="I82">
        <v>1932</v>
      </c>
      <c r="J82">
        <v>2252</v>
      </c>
      <c r="K82">
        <v>2635</v>
      </c>
    </row>
    <row r="83" spans="1:11" x14ac:dyDescent="0.2">
      <c r="A83" s="5" t="s">
        <v>304</v>
      </c>
      <c r="B83" s="3" t="e">
        <f>B81/B35</f>
        <v>#DIV/0!</v>
      </c>
      <c r="C83" s="3" t="e">
        <f t="shared" ref="C83" si="12">C81/C35</f>
        <v>#DIV/0!</v>
      </c>
      <c r="D83" s="3">
        <v>-139</v>
      </c>
      <c r="E83" s="3">
        <v>135</v>
      </c>
      <c r="F83" s="3">
        <v>189</v>
      </c>
      <c r="G83" s="3">
        <v>-1760</v>
      </c>
      <c r="H83" s="3">
        <v>-300</v>
      </c>
      <c r="I83" s="3">
        <v>-1045</v>
      </c>
      <c r="J83" s="3">
        <v>-2326</v>
      </c>
      <c r="K83" s="3">
        <v>-2750</v>
      </c>
    </row>
    <row r="84" spans="1:11" x14ac:dyDescent="0.2">
      <c r="A84" s="5" t="s">
        <v>8627</v>
      </c>
      <c r="B84" s="3">
        <f>B81/B44</f>
        <v>0</v>
      </c>
      <c r="C84" s="3">
        <f t="shared" ref="C84" si="13">C81/C44</f>
        <v>0</v>
      </c>
      <c r="D84" s="3">
        <v>-1749</v>
      </c>
      <c r="E84" s="3">
        <v>-1564</v>
      </c>
      <c r="F84" s="3">
        <v>-2067</v>
      </c>
      <c r="G84" s="3">
        <v>-594</v>
      </c>
      <c r="H84" s="3">
        <v>-3375</v>
      </c>
      <c r="I84" s="3">
        <v>-942</v>
      </c>
      <c r="J84" s="3">
        <v>168</v>
      </c>
      <c r="K84" s="3">
        <v>222</v>
      </c>
    </row>
    <row r="85" spans="1:11" x14ac:dyDescent="0.2">
      <c r="A85" s="5"/>
      <c r="D85">
        <v>-13</v>
      </c>
      <c r="E85">
        <v>177</v>
      </c>
      <c r="F85">
        <v>-35</v>
      </c>
      <c r="G85">
        <v>-14</v>
      </c>
      <c r="H85">
        <v>-71</v>
      </c>
      <c r="I85">
        <v>-55</v>
      </c>
      <c r="J85">
        <v>94</v>
      </c>
      <c r="K85">
        <v>107</v>
      </c>
    </row>
    <row r="86" spans="1:11" x14ac:dyDescent="0.2">
      <c r="A86" s="5" t="s">
        <v>8628</v>
      </c>
      <c r="B86" s="3">
        <f>SUM(B59:B60)</f>
        <v>0</v>
      </c>
      <c r="C86" s="3">
        <f t="shared" ref="C86:J86" si="14">SUM(C59:C60)</f>
        <v>0</v>
      </c>
      <c r="D86" s="3">
        <f>SUM(D59:D60)</f>
        <v>9629</v>
      </c>
      <c r="E86" s="3">
        <f t="shared" si="14"/>
        <v>10335</v>
      </c>
      <c r="F86" s="3">
        <f t="shared" si="14"/>
        <v>10639</v>
      </c>
      <c r="G86" s="3">
        <f t="shared" si="14"/>
        <v>10561</v>
      </c>
      <c r="H86" s="3">
        <f t="shared" si="14"/>
        <v>12810</v>
      </c>
      <c r="I86" s="3">
        <f t="shared" si="14"/>
        <v>16061</v>
      </c>
      <c r="J86" s="3">
        <f t="shared" si="14"/>
        <v>15628</v>
      </c>
      <c r="K86" s="3">
        <f>SUM(K59:K60)</f>
        <v>16397</v>
      </c>
    </row>
    <row r="87" spans="1:11" x14ac:dyDescent="0.2">
      <c r="A87" s="5" t="s">
        <v>8629</v>
      </c>
      <c r="B87" s="3" t="e">
        <f>B78/B86</f>
        <v>#DIV/0!</v>
      </c>
      <c r="C87" s="3" t="e">
        <f t="shared" ref="C87:K87" si="15">C78/C86</f>
        <v>#DIV/0!</v>
      </c>
      <c r="D87" s="3">
        <f t="shared" si="15"/>
        <v>0</v>
      </c>
      <c r="E87" s="3">
        <f t="shared" si="15"/>
        <v>0</v>
      </c>
      <c r="F87" s="3">
        <f t="shared" si="15"/>
        <v>1.7950324278597614</v>
      </c>
      <c r="G87" s="3">
        <f t="shared" si="15"/>
        <v>0.89656093172994977</v>
      </c>
      <c r="H87" s="3">
        <f t="shared" si="15"/>
        <v>2.3208579234972682</v>
      </c>
      <c r="I87" s="3">
        <f t="shared" si="15"/>
        <v>1.7450684266234975</v>
      </c>
      <c r="J87" s="3">
        <f t="shared" si="15"/>
        <v>2.3614466022523675</v>
      </c>
      <c r="K87" s="3">
        <f t="shared" si="15"/>
        <v>2.2208521375861436</v>
      </c>
    </row>
    <row r="88" spans="1:11" x14ac:dyDescent="0.2">
      <c r="A88" s="5"/>
    </row>
    <row r="89" spans="1:11" x14ac:dyDescent="0.2">
      <c r="A89" s="1" t="s">
        <v>27</v>
      </c>
    </row>
    <row r="90" spans="1:11" s="9" customFormat="1" x14ac:dyDescent="0.2">
      <c r="A90" s="8" t="s">
        <v>24</v>
      </c>
      <c r="B90" s="6"/>
      <c r="C90" s="6"/>
      <c r="D90" s="6">
        <v>42825</v>
      </c>
      <c r="E90" s="6">
        <v>43190</v>
      </c>
      <c r="F90" s="6">
        <v>43555</v>
      </c>
      <c r="G90" s="6">
        <v>43921</v>
      </c>
      <c r="H90" s="6">
        <v>44286</v>
      </c>
      <c r="I90" s="6">
        <v>44651</v>
      </c>
      <c r="J90" s="6">
        <v>45016</v>
      </c>
      <c r="K90" s="6">
        <v>45382</v>
      </c>
    </row>
    <row r="91" spans="1:11" s="1" customFormat="1" x14ac:dyDescent="0.2">
      <c r="A91" s="5" t="s">
        <v>18</v>
      </c>
      <c r="D91">
        <v>1875</v>
      </c>
      <c r="E91">
        <v>1606</v>
      </c>
      <c r="F91">
        <v>1843</v>
      </c>
      <c r="G91">
        <v>2340</v>
      </c>
      <c r="H91">
        <v>3604</v>
      </c>
      <c r="I91">
        <v>1932</v>
      </c>
      <c r="J91">
        <v>2252</v>
      </c>
      <c r="K91">
        <v>2635</v>
      </c>
    </row>
    <row r="92" spans="1:11" s="5" customFormat="1" x14ac:dyDescent="0.2">
      <c r="A92" s="5" t="s">
        <v>19</v>
      </c>
      <c r="D92">
        <v>-139</v>
      </c>
      <c r="E92">
        <v>135</v>
      </c>
      <c r="F92">
        <v>189</v>
      </c>
      <c r="G92">
        <v>-1760</v>
      </c>
      <c r="H92">
        <v>-300</v>
      </c>
      <c r="I92">
        <v>-1045</v>
      </c>
      <c r="J92">
        <v>-2326</v>
      </c>
      <c r="K92">
        <v>-2750</v>
      </c>
    </row>
    <row r="93" spans="1:11" s="5" customFormat="1" x14ac:dyDescent="0.2">
      <c r="A93" s="5" t="s">
        <v>20</v>
      </c>
      <c r="D93">
        <v>-1749</v>
      </c>
      <c r="E93">
        <v>-1564</v>
      </c>
      <c r="F93">
        <v>-2067</v>
      </c>
      <c r="G93">
        <v>-594</v>
      </c>
      <c r="H93">
        <v>-3375</v>
      </c>
      <c r="I93">
        <v>-942</v>
      </c>
      <c r="J93">
        <v>168</v>
      </c>
      <c r="K93">
        <v>222</v>
      </c>
    </row>
    <row r="94" spans="1:11" s="1" customFormat="1" x14ac:dyDescent="0.2">
      <c r="A94" s="5" t="s">
        <v>21</v>
      </c>
      <c r="D94">
        <v>-13</v>
      </c>
      <c r="E94">
        <v>177</v>
      </c>
      <c r="F94">
        <v>-35</v>
      </c>
      <c r="G94">
        <v>-14</v>
      </c>
      <c r="H94">
        <v>-71</v>
      </c>
      <c r="I94">
        <v>-55</v>
      </c>
      <c r="J94">
        <v>94</v>
      </c>
      <c r="K94">
        <v>107</v>
      </c>
    </row>
    <row r="95" spans="1:11" x14ac:dyDescent="0.2">
      <c r="A95" s="5"/>
    </row>
    <row r="96" spans="1:11" x14ac:dyDescent="0.2">
      <c r="A96" s="5"/>
    </row>
    <row r="97" spans="1:11" x14ac:dyDescent="0.2">
      <c r="A97" s="5"/>
    </row>
    <row r="98" spans="1:11" x14ac:dyDescent="0.2">
      <c r="A98" s="5"/>
    </row>
    <row r="99" spans="1:11" s="1" customFormat="1" x14ac:dyDescent="0.2">
      <c r="A99" s="1" t="s">
        <v>45</v>
      </c>
      <c r="F99">
        <v>989.5</v>
      </c>
      <c r="G99">
        <v>490.6</v>
      </c>
      <c r="H99">
        <v>1589</v>
      </c>
      <c r="I99">
        <v>1495.6</v>
      </c>
      <c r="J99">
        <v>1968.25</v>
      </c>
      <c r="K99">
        <v>1942.15</v>
      </c>
    </row>
    <row r="101" spans="1:11" s="1" customFormat="1" x14ac:dyDescent="0.2">
      <c r="A101" s="1" t="s">
        <v>44</v>
      </c>
    </row>
    <row r="102" spans="1:11" x14ac:dyDescent="0.2">
      <c r="A102" s="3" t="s">
        <v>57</v>
      </c>
      <c r="B102" s="12">
        <f>'[3]Data Sheet'!B93</f>
        <v>0</v>
      </c>
      <c r="C102" s="12">
        <f>'[3]Data Sheet'!C93</f>
        <v>0</v>
      </c>
      <c r="D102" s="12">
        <f>'[3]Data Sheet'!D93</f>
        <v>0</v>
      </c>
      <c r="E102" s="12">
        <f>'[3]Data Sheet'!E93</f>
        <v>0</v>
      </c>
      <c r="F102" s="12">
        <f>'[3]Data Sheet'!F93</f>
        <v>19.3</v>
      </c>
      <c r="G102" s="12">
        <f>'[3]Data Sheet'!G93</f>
        <v>19.3</v>
      </c>
      <c r="H102" s="12">
        <f>'[3]Data Sheet'!H93</f>
        <v>18.71</v>
      </c>
      <c r="I102" s="12">
        <f>'[3]Data Sheet'!I93</f>
        <v>18.739999999999998</v>
      </c>
      <c r="J102" s="12">
        <f>'[3]Data Sheet'!J93</f>
        <v>18.75</v>
      </c>
      <c r="K102" s="12">
        <f>'[3]Data Sheet'!K93</f>
        <v>18.75</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extLst>
    <ext xmlns:x15="http://schemas.microsoft.com/office/spreadsheetml/2010/11/main" uri="{F7C9EE02-42E1-4005-9D12-6889AFFD525C}">
      <x15:webExtensions xmlns:xm="http://schemas.microsoft.com/office/excel/2006/main">
        <x15:webExtension appRef="{4FD0A08E-B98C-C748-A4BF-5687A070A774}">
          <xm:f>'Data Sheet'!$B$8</xm:f>
        </x15:webExtension>
      </x15:webExtens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4C5CD-F102-EA44-B10E-3C2DA2246732}">
  <dimension ref="B3:H28"/>
  <sheetViews>
    <sheetView zoomScale="89" zoomScaleNormal="123" workbookViewId="0">
      <selection activeCell="C28" sqref="C28"/>
    </sheetView>
  </sheetViews>
  <sheetFormatPr baseColWidth="10" defaultRowHeight="15" x14ac:dyDescent="0.2"/>
  <cols>
    <col min="1" max="1" width="2" customWidth="1"/>
    <col min="2" max="2" width="47" customWidth="1"/>
    <col min="3" max="3" width="114.1640625" customWidth="1"/>
    <col min="4" max="4" width="15.1640625" bestFit="1" customWidth="1"/>
    <col min="5" max="5" width="13" customWidth="1"/>
  </cols>
  <sheetData>
    <row r="3" spans="2:8" ht="87" customHeight="1" x14ac:dyDescent="0.2">
      <c r="B3" s="165" t="s">
        <v>8612</v>
      </c>
      <c r="C3" s="165" t="s">
        <v>9071</v>
      </c>
    </row>
    <row r="5" spans="2:8" x14ac:dyDescent="0.2">
      <c r="B5" t="s">
        <v>8641</v>
      </c>
    </row>
    <row r="6" spans="2:8" x14ac:dyDescent="0.2">
      <c r="F6">
        <v>10000000</v>
      </c>
      <c r="H6">
        <v>100</v>
      </c>
    </row>
    <row r="7" spans="2:8" x14ac:dyDescent="0.2">
      <c r="B7" t="s">
        <v>8639</v>
      </c>
      <c r="C7" t="s">
        <v>9102</v>
      </c>
      <c r="D7" t="s">
        <v>9103</v>
      </c>
      <c r="E7" t="s">
        <v>9114</v>
      </c>
    </row>
    <row r="8" spans="2:8" x14ac:dyDescent="0.2">
      <c r="B8" t="s">
        <v>9104</v>
      </c>
      <c r="C8" s="61">
        <v>3.8930653999999998</v>
      </c>
      <c r="D8">
        <v>0.20760000000000001</v>
      </c>
      <c r="E8" s="151">
        <f>C8*'Data Sheet'!$B$8</f>
        <v>7079.9287364399988</v>
      </c>
    </row>
    <row r="9" spans="2:8" x14ac:dyDescent="0.2">
      <c r="B9" t="s">
        <v>9105</v>
      </c>
      <c r="C9" s="61">
        <v>1.5522020000000001</v>
      </c>
      <c r="D9">
        <v>8.2799999999999999E-2</v>
      </c>
      <c r="E9" s="151">
        <f>C9*'Data Sheet'!$B$8</f>
        <v>2822.8345571999998</v>
      </c>
    </row>
    <row r="10" spans="2:8" x14ac:dyDescent="0.2">
      <c r="B10" t="s">
        <v>9106</v>
      </c>
      <c r="C10" s="61">
        <v>1.3888259999999999</v>
      </c>
      <c r="D10">
        <v>7.4099999999999999E-2</v>
      </c>
      <c r="E10" s="151">
        <f>C10*'Data Sheet'!$B$8</f>
        <v>2525.7189635999998</v>
      </c>
    </row>
    <row r="11" spans="2:8" x14ac:dyDescent="0.2">
      <c r="B11" t="s">
        <v>9107</v>
      </c>
      <c r="C11" s="61">
        <v>1.2882940000000001</v>
      </c>
      <c r="D11">
        <v>6.8699999999999997E-2</v>
      </c>
      <c r="E11" s="151">
        <f>C11*'Data Sheet'!$B$8</f>
        <v>2342.8914684000001</v>
      </c>
    </row>
    <row r="12" spans="2:8" x14ac:dyDescent="0.2">
      <c r="B12" t="s">
        <v>9108</v>
      </c>
      <c r="C12" s="61">
        <v>0.90637900000000005</v>
      </c>
      <c r="D12">
        <v>4.8300000000000003E-2</v>
      </c>
      <c r="E12" s="151">
        <f>C12*'Data Sheet'!$B$8</f>
        <v>1648.3408494</v>
      </c>
    </row>
    <row r="13" spans="2:8" x14ac:dyDescent="0.2">
      <c r="B13" t="s">
        <v>9109</v>
      </c>
      <c r="C13" s="61">
        <v>0.31975779999999998</v>
      </c>
      <c r="D13">
        <v>1.7000000000000001E-2</v>
      </c>
      <c r="E13" s="151">
        <f>C13*'Data Sheet'!$B$8</f>
        <v>581.51153507999993</v>
      </c>
    </row>
    <row r="14" spans="2:8" x14ac:dyDescent="0.2">
      <c r="B14" t="s">
        <v>9110</v>
      </c>
      <c r="C14" s="61">
        <v>0.3155867</v>
      </c>
      <c r="D14">
        <v>1.6799999999999999E-2</v>
      </c>
      <c r="E14" s="151">
        <f>C14*'Data Sheet'!$B$8</f>
        <v>573.92597261999992</v>
      </c>
    </row>
    <row r="15" spans="2:8" x14ac:dyDescent="0.2">
      <c r="B15" t="s">
        <v>9111</v>
      </c>
      <c r="C15" s="61">
        <v>0.30924410000000002</v>
      </c>
      <c r="D15">
        <v>1.6500000000000001E-2</v>
      </c>
      <c r="E15" s="151">
        <f>C15*'Data Sheet'!$B$8</f>
        <v>562.39132026000004</v>
      </c>
    </row>
    <row r="16" spans="2:8" x14ac:dyDescent="0.2">
      <c r="B16" t="s">
        <v>9112</v>
      </c>
      <c r="C16" s="61">
        <v>0.25801059999999998</v>
      </c>
      <c r="D16">
        <v>1.38E-2</v>
      </c>
      <c r="E16" s="151">
        <f>C16*'Data Sheet'!$B$8</f>
        <v>469.21807715999995</v>
      </c>
    </row>
    <row r="17" spans="2:5" x14ac:dyDescent="0.2">
      <c r="B17" t="s">
        <v>9113</v>
      </c>
      <c r="C17" s="61">
        <v>0.25914949999999998</v>
      </c>
      <c r="D17">
        <v>1.38E-2</v>
      </c>
      <c r="E17" s="151">
        <f>C17*'Data Sheet'!$B$8</f>
        <v>471.28928069999995</v>
      </c>
    </row>
    <row r="23" spans="2:5" x14ac:dyDescent="0.2">
      <c r="B23" t="s">
        <v>8642</v>
      </c>
    </row>
    <row r="24" spans="2:5" x14ac:dyDescent="0.2">
      <c r="B24" t="s">
        <v>8644</v>
      </c>
      <c r="C24" s="4">
        <v>0.55840000000000001</v>
      </c>
    </row>
    <row r="25" spans="2:5" x14ac:dyDescent="0.2">
      <c r="B25" t="s">
        <v>8643</v>
      </c>
      <c r="C25" s="4">
        <v>0.1137</v>
      </c>
    </row>
    <row r="26" spans="2:5" x14ac:dyDescent="0.2">
      <c r="B26" t="s">
        <v>8645</v>
      </c>
      <c r="C26" s="4">
        <v>0.12620000000000001</v>
      </c>
    </row>
    <row r="27" spans="2:5" ht="32" x14ac:dyDescent="0.2">
      <c r="B27" s="165" t="s">
        <v>8646</v>
      </c>
      <c r="C27" s="4">
        <f>20.03%+0.13%</f>
        <v>0.2016</v>
      </c>
    </row>
    <row r="28" spans="2:5" x14ac:dyDescent="0.2">
      <c r="C28" s="4"/>
    </row>
  </sheetData>
  <pageMargins left="0.7" right="0.7" top="0.75" bottom="0.75" header="0.3" footer="0.3"/>
  <pageSetup paperSize="9" orientation="portrait"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42AA-6C6A-7142-A8F7-B51DA414D246}">
  <dimension ref="A1:R5443"/>
  <sheetViews>
    <sheetView showGridLines="0" zoomScale="120" zoomScaleNormal="50" workbookViewId="0">
      <selection activeCell="K17" sqref="K17"/>
    </sheetView>
  </sheetViews>
  <sheetFormatPr baseColWidth="10" defaultRowHeight="15" x14ac:dyDescent="0.2"/>
  <sheetData>
    <row r="1" spans="1:4" x14ac:dyDescent="0.2">
      <c r="A1" s="25" t="s">
        <v>323</v>
      </c>
      <c r="B1" s="25" t="s">
        <v>324</v>
      </c>
      <c r="C1" t="s">
        <v>8624</v>
      </c>
    </row>
    <row r="2" spans="1:4" x14ac:dyDescent="0.2">
      <c r="A2" s="269">
        <v>43602</v>
      </c>
      <c r="B2" s="270">
        <v>104.33923299999999</v>
      </c>
      <c r="C2">
        <v>0.35524699999999998</v>
      </c>
      <c r="D2">
        <v>1000000</v>
      </c>
    </row>
    <row r="3" spans="1:4" x14ac:dyDescent="0.2">
      <c r="A3" s="272">
        <v>43605</v>
      </c>
      <c r="B3" s="273">
        <v>107.811035</v>
      </c>
      <c r="C3">
        <v>0.213534</v>
      </c>
    </row>
    <row r="4" spans="1:4" x14ac:dyDescent="0.2">
      <c r="A4" s="269">
        <v>43606</v>
      </c>
      <c r="B4" s="270">
        <v>108.32023599999999</v>
      </c>
      <c r="C4">
        <v>0.51370000000000005</v>
      </c>
    </row>
    <row r="5" spans="1:4" x14ac:dyDescent="0.2">
      <c r="A5" s="272">
        <v>43607</v>
      </c>
      <c r="B5" s="273">
        <v>105.12618999999999</v>
      </c>
      <c r="C5">
        <v>0.100467</v>
      </c>
    </row>
    <row r="6" spans="1:4" x14ac:dyDescent="0.2">
      <c r="A6" s="269">
        <v>43608</v>
      </c>
      <c r="B6" s="270">
        <v>103.50602000000001</v>
      </c>
      <c r="C6">
        <v>0.130685</v>
      </c>
    </row>
    <row r="7" spans="1:4" x14ac:dyDescent="0.2">
      <c r="A7" s="272">
        <v>43609</v>
      </c>
      <c r="B7" s="273">
        <v>113.967697</v>
      </c>
      <c r="C7">
        <v>0.84126599999999996</v>
      </c>
    </row>
    <row r="8" spans="1:4" x14ac:dyDescent="0.2">
      <c r="A8" s="269">
        <v>43612</v>
      </c>
      <c r="B8" s="270">
        <v>114.986107</v>
      </c>
      <c r="C8">
        <v>0.41907699999999998</v>
      </c>
    </row>
    <row r="9" spans="1:4" x14ac:dyDescent="0.2">
      <c r="A9" s="272">
        <v>43613</v>
      </c>
      <c r="B9" s="273">
        <v>111.190262</v>
      </c>
      <c r="C9">
        <v>0.12942000000000001</v>
      </c>
    </row>
    <row r="10" spans="1:4" x14ac:dyDescent="0.2">
      <c r="A10" s="269">
        <v>43614</v>
      </c>
      <c r="B10" s="270">
        <v>108.968307</v>
      </c>
      <c r="C10">
        <v>0.10403800000000001</v>
      </c>
    </row>
    <row r="11" spans="1:4" x14ac:dyDescent="0.2">
      <c r="A11" s="272">
        <v>43615</v>
      </c>
      <c r="B11" s="273">
        <v>109.24603999999999</v>
      </c>
      <c r="C11">
        <v>0.107124</v>
      </c>
    </row>
    <row r="12" spans="1:4" x14ac:dyDescent="0.2">
      <c r="A12" s="269">
        <v>43616</v>
      </c>
      <c r="B12" s="270">
        <v>107.90362500000001</v>
      </c>
      <c r="C12">
        <v>0.25012600000000001</v>
      </c>
    </row>
    <row r="13" spans="1:4" x14ac:dyDescent="0.2">
      <c r="A13" s="272">
        <v>43619</v>
      </c>
      <c r="B13" s="273">
        <v>106.885231</v>
      </c>
      <c r="C13">
        <v>0.14250499999999999</v>
      </c>
    </row>
    <row r="14" spans="1:4" x14ac:dyDescent="0.2">
      <c r="A14" s="269">
        <v>43620</v>
      </c>
      <c r="B14" s="270">
        <v>108.922012</v>
      </c>
      <c r="C14">
        <v>0.24602299999999999</v>
      </c>
    </row>
    <row r="15" spans="1:4" x14ac:dyDescent="0.2">
      <c r="A15" s="272">
        <v>43622</v>
      </c>
      <c r="B15" s="273">
        <v>104.709557</v>
      </c>
      <c r="C15">
        <v>0.112654</v>
      </c>
    </row>
    <row r="16" spans="1:4" x14ac:dyDescent="0.2">
      <c r="A16" s="269">
        <v>43623</v>
      </c>
      <c r="B16" s="270">
        <v>102.76535</v>
      </c>
      <c r="C16">
        <v>0.154725</v>
      </c>
    </row>
    <row r="17" spans="1:3" x14ac:dyDescent="0.2">
      <c r="A17" s="272">
        <v>43626</v>
      </c>
      <c r="B17" s="273">
        <v>103.691177</v>
      </c>
      <c r="C17">
        <v>0.24580199999999999</v>
      </c>
    </row>
    <row r="18" spans="1:3" x14ac:dyDescent="0.2">
      <c r="A18" s="269">
        <v>43627</v>
      </c>
      <c r="B18" s="270">
        <v>103.968918</v>
      </c>
      <c r="C18">
        <v>0.10174</v>
      </c>
    </row>
    <row r="19" spans="1:3" x14ac:dyDescent="0.2">
      <c r="A19" s="272">
        <v>43628</v>
      </c>
      <c r="B19" s="273">
        <v>102.20987700000001</v>
      </c>
      <c r="C19">
        <v>0.13464100000000001</v>
      </c>
    </row>
    <row r="20" spans="1:3" x14ac:dyDescent="0.2">
      <c r="A20" s="269">
        <v>43629</v>
      </c>
      <c r="B20" s="270">
        <v>101.839546</v>
      </c>
      <c r="C20">
        <v>0.107852</v>
      </c>
    </row>
    <row r="21" spans="1:3" x14ac:dyDescent="0.2">
      <c r="A21" s="272">
        <v>43630</v>
      </c>
      <c r="B21" s="273">
        <v>99.524994000000007</v>
      </c>
      <c r="C21">
        <v>0.12870000000000001</v>
      </c>
    </row>
    <row r="22" spans="1:3" x14ac:dyDescent="0.2">
      <c r="A22" s="269">
        <v>43633</v>
      </c>
      <c r="B22" s="270">
        <v>96.654983999999999</v>
      </c>
      <c r="C22">
        <v>0.116537</v>
      </c>
    </row>
    <row r="23" spans="1:3" x14ac:dyDescent="0.2">
      <c r="A23" s="272">
        <v>43634</v>
      </c>
      <c r="B23" s="273">
        <v>97.117896999999999</v>
      </c>
      <c r="C23">
        <v>0.12217799999999999</v>
      </c>
    </row>
    <row r="24" spans="1:3" x14ac:dyDescent="0.2">
      <c r="A24" s="269">
        <v>43635</v>
      </c>
      <c r="B24" s="270">
        <v>95.034813</v>
      </c>
      <c r="C24">
        <v>0.12568299999999999</v>
      </c>
    </row>
    <row r="25" spans="1:3" x14ac:dyDescent="0.2">
      <c r="A25" s="272">
        <v>43636</v>
      </c>
      <c r="B25" s="273">
        <v>97.765952999999996</v>
      </c>
      <c r="C25">
        <v>0.15991900000000001</v>
      </c>
    </row>
    <row r="26" spans="1:3" x14ac:dyDescent="0.2">
      <c r="A26" s="269">
        <v>43637</v>
      </c>
      <c r="B26" s="270">
        <v>99.062095999999997</v>
      </c>
      <c r="C26">
        <v>0.13055600000000001</v>
      </c>
    </row>
    <row r="27" spans="1:3" x14ac:dyDescent="0.2">
      <c r="A27" s="272">
        <v>43640</v>
      </c>
      <c r="B27" s="273">
        <v>96.562400999999994</v>
      </c>
      <c r="C27">
        <v>5.7396999999999997E-2</v>
      </c>
    </row>
    <row r="28" spans="1:3" x14ac:dyDescent="0.2">
      <c r="A28" s="269">
        <v>43641</v>
      </c>
      <c r="B28" s="270">
        <v>95.266250999999997</v>
      </c>
      <c r="C28">
        <v>5.5792000000000001E-2</v>
      </c>
    </row>
    <row r="29" spans="1:3" x14ac:dyDescent="0.2">
      <c r="A29" s="272">
        <v>43642</v>
      </c>
      <c r="B29" s="273">
        <v>95.127380000000002</v>
      </c>
      <c r="C29">
        <v>7.0309999999999997E-2</v>
      </c>
    </row>
    <row r="30" spans="1:3" x14ac:dyDescent="0.2">
      <c r="A30" s="269">
        <v>43643</v>
      </c>
      <c r="B30" s="270">
        <v>97.904831000000001</v>
      </c>
      <c r="C30">
        <v>0.31386399999999998</v>
      </c>
    </row>
    <row r="31" spans="1:3" x14ac:dyDescent="0.2">
      <c r="A31" s="272">
        <v>43644</v>
      </c>
      <c r="B31" s="273">
        <v>99.478699000000006</v>
      </c>
      <c r="C31">
        <v>0.19881099999999999</v>
      </c>
    </row>
    <row r="32" spans="1:3" x14ac:dyDescent="0.2">
      <c r="A32" s="269">
        <v>43647</v>
      </c>
      <c r="B32" s="270">
        <v>99.663878999999994</v>
      </c>
      <c r="C32">
        <v>0.24662000000000001</v>
      </c>
    </row>
    <row r="33" spans="1:3" x14ac:dyDescent="0.2">
      <c r="A33" s="272">
        <v>43648</v>
      </c>
      <c r="B33" s="273">
        <v>97.904831000000001</v>
      </c>
      <c r="C33">
        <v>6.4380000000000007E-2</v>
      </c>
    </row>
    <row r="34" spans="1:3" x14ac:dyDescent="0.2">
      <c r="A34" s="269">
        <v>43649</v>
      </c>
      <c r="B34" s="270">
        <v>97.164176999999995</v>
      </c>
      <c r="C34">
        <v>4.8381E-2</v>
      </c>
    </row>
    <row r="35" spans="1:3" x14ac:dyDescent="0.2">
      <c r="A35" s="272">
        <v>43650</v>
      </c>
      <c r="B35" s="273">
        <v>99.756469999999993</v>
      </c>
      <c r="C35">
        <v>0.124499</v>
      </c>
    </row>
    <row r="36" spans="1:3" x14ac:dyDescent="0.2">
      <c r="A36" s="269">
        <v>43651</v>
      </c>
      <c r="B36" s="270">
        <v>96.516113000000004</v>
      </c>
      <c r="C36">
        <v>0.11453199999999999</v>
      </c>
    </row>
    <row r="37" spans="1:3" x14ac:dyDescent="0.2">
      <c r="A37" s="272">
        <v>43654</v>
      </c>
      <c r="B37" s="273">
        <v>92.118499999999997</v>
      </c>
      <c r="C37">
        <v>9.5549999999999996E-2</v>
      </c>
    </row>
    <row r="38" spans="1:3" x14ac:dyDescent="0.2">
      <c r="A38" s="269">
        <v>43655</v>
      </c>
      <c r="B38" s="270">
        <v>93.322051999999999</v>
      </c>
      <c r="C38">
        <v>6.3313999999999995E-2</v>
      </c>
    </row>
    <row r="39" spans="1:3" x14ac:dyDescent="0.2">
      <c r="A39" s="272">
        <v>43656</v>
      </c>
      <c r="B39" s="273">
        <v>91.192679999999996</v>
      </c>
      <c r="C39">
        <v>8.6014999999999994E-2</v>
      </c>
    </row>
    <row r="40" spans="1:3" x14ac:dyDescent="0.2">
      <c r="A40" s="269">
        <v>43657</v>
      </c>
      <c r="B40" s="270">
        <v>91.053802000000005</v>
      </c>
      <c r="C40">
        <v>7.4117000000000002E-2</v>
      </c>
    </row>
    <row r="41" spans="1:3" x14ac:dyDescent="0.2">
      <c r="A41" s="272">
        <v>43658</v>
      </c>
      <c r="B41" s="273">
        <v>98.460312000000002</v>
      </c>
      <c r="C41">
        <v>0.405086</v>
      </c>
    </row>
    <row r="42" spans="1:3" x14ac:dyDescent="0.2">
      <c r="A42" s="269">
        <v>43661</v>
      </c>
      <c r="B42" s="270">
        <v>94.433029000000005</v>
      </c>
      <c r="C42">
        <v>0.14080599999999999</v>
      </c>
    </row>
    <row r="43" spans="1:3" x14ac:dyDescent="0.2">
      <c r="A43" s="272">
        <v>43662</v>
      </c>
      <c r="B43" s="273">
        <v>95.405144000000007</v>
      </c>
      <c r="C43">
        <v>0.18471299999999999</v>
      </c>
    </row>
    <row r="44" spans="1:3" x14ac:dyDescent="0.2">
      <c r="A44" s="269">
        <v>43663</v>
      </c>
      <c r="B44" s="270">
        <v>92.627701000000002</v>
      </c>
      <c r="C44">
        <v>7.2093000000000004E-2</v>
      </c>
    </row>
    <row r="45" spans="1:3" x14ac:dyDescent="0.2">
      <c r="A45" s="272">
        <v>43664</v>
      </c>
      <c r="B45" s="273">
        <v>91.748169000000004</v>
      </c>
      <c r="C45">
        <v>8.0916000000000002E-2</v>
      </c>
    </row>
    <row r="46" spans="1:3" x14ac:dyDescent="0.2">
      <c r="A46" s="269">
        <v>43665</v>
      </c>
      <c r="B46" s="270">
        <v>90.961226999999994</v>
      </c>
      <c r="C46">
        <v>8.7961999999999999E-2</v>
      </c>
    </row>
    <row r="47" spans="1:3" x14ac:dyDescent="0.2">
      <c r="A47" s="272">
        <v>43668</v>
      </c>
      <c r="B47" s="273">
        <v>89.155890999999997</v>
      </c>
      <c r="C47">
        <v>7.7909999999999993E-2</v>
      </c>
    </row>
    <row r="48" spans="1:3" x14ac:dyDescent="0.2">
      <c r="A48" s="269">
        <v>43669</v>
      </c>
      <c r="B48" s="270">
        <v>90.544608999999994</v>
      </c>
      <c r="C48">
        <v>0.112196</v>
      </c>
    </row>
    <row r="49" spans="1:3" x14ac:dyDescent="0.2">
      <c r="A49" s="272">
        <v>43670</v>
      </c>
      <c r="B49" s="273">
        <v>89.248474000000002</v>
      </c>
      <c r="C49">
        <v>0.14852000000000001</v>
      </c>
    </row>
    <row r="50" spans="1:3" x14ac:dyDescent="0.2">
      <c r="A50" s="269">
        <v>43671</v>
      </c>
      <c r="B50" s="270">
        <v>88.183784000000003</v>
      </c>
      <c r="C50">
        <v>6.8298999999999999E-2</v>
      </c>
    </row>
    <row r="51" spans="1:3" x14ac:dyDescent="0.2">
      <c r="A51" s="272">
        <v>43672</v>
      </c>
      <c r="B51" s="273">
        <v>89.341048999999998</v>
      </c>
      <c r="C51">
        <v>5.4308000000000002E-2</v>
      </c>
    </row>
    <row r="52" spans="1:3" x14ac:dyDescent="0.2">
      <c r="A52" s="269">
        <v>43675</v>
      </c>
      <c r="B52" s="270">
        <v>88.183784000000003</v>
      </c>
      <c r="C52">
        <v>5.2818999999999998E-2</v>
      </c>
    </row>
    <row r="53" spans="1:3" x14ac:dyDescent="0.2">
      <c r="A53" s="272">
        <v>43676</v>
      </c>
      <c r="B53" s="273">
        <v>82.165993</v>
      </c>
      <c r="C53">
        <v>0.11354</v>
      </c>
    </row>
    <row r="54" spans="1:3" x14ac:dyDescent="0.2">
      <c r="A54" s="269">
        <v>43677</v>
      </c>
      <c r="B54" s="270">
        <v>81.008719999999997</v>
      </c>
      <c r="C54">
        <v>0.151006</v>
      </c>
    </row>
    <row r="55" spans="1:3" x14ac:dyDescent="0.2">
      <c r="A55" s="272">
        <v>43678</v>
      </c>
      <c r="B55" s="273">
        <v>80.730980000000002</v>
      </c>
      <c r="C55">
        <v>8.6356000000000002E-2</v>
      </c>
    </row>
    <row r="56" spans="1:3" x14ac:dyDescent="0.2">
      <c r="A56" s="269">
        <v>43679</v>
      </c>
      <c r="B56" s="270">
        <v>78.925644000000005</v>
      </c>
      <c r="C56">
        <v>0.167907</v>
      </c>
    </row>
    <row r="57" spans="1:3" x14ac:dyDescent="0.2">
      <c r="A57" s="272">
        <v>43682</v>
      </c>
      <c r="B57" s="273">
        <v>75.407555000000002</v>
      </c>
      <c r="C57">
        <v>8.8442000000000007E-2</v>
      </c>
    </row>
    <row r="58" spans="1:3" x14ac:dyDescent="0.2">
      <c r="A58" s="269">
        <v>43683</v>
      </c>
      <c r="B58" s="270">
        <v>77.583220999999995</v>
      </c>
      <c r="C58">
        <v>7.8928999999999999E-2</v>
      </c>
    </row>
    <row r="59" spans="1:3" x14ac:dyDescent="0.2">
      <c r="A59" s="272">
        <v>43684</v>
      </c>
      <c r="B59" s="273">
        <v>76.981444999999994</v>
      </c>
      <c r="C59">
        <v>3.7656000000000002E-2</v>
      </c>
    </row>
    <row r="60" spans="1:3" x14ac:dyDescent="0.2">
      <c r="A60" s="269">
        <v>43685</v>
      </c>
      <c r="B60" s="270">
        <v>76.055617999999996</v>
      </c>
      <c r="C60">
        <v>6.4829999999999999E-2</v>
      </c>
    </row>
    <row r="61" spans="1:3" x14ac:dyDescent="0.2">
      <c r="A61" s="272">
        <v>43686</v>
      </c>
      <c r="B61" s="273">
        <v>76.935142999999997</v>
      </c>
      <c r="C61">
        <v>7.3828000000000005E-2</v>
      </c>
    </row>
    <row r="62" spans="1:3" x14ac:dyDescent="0.2">
      <c r="A62" s="269">
        <v>43690</v>
      </c>
      <c r="B62" s="270">
        <v>72.352363999999994</v>
      </c>
      <c r="C62">
        <v>6.5574999999999994E-2</v>
      </c>
    </row>
    <row r="63" spans="1:3" x14ac:dyDescent="0.2">
      <c r="A63" s="272">
        <v>43691</v>
      </c>
      <c r="B63" s="273">
        <v>74.481728000000004</v>
      </c>
      <c r="C63">
        <v>0.43126300000000001</v>
      </c>
    </row>
    <row r="64" spans="1:3" x14ac:dyDescent="0.2">
      <c r="A64" s="269">
        <v>43693</v>
      </c>
      <c r="B64" s="270">
        <v>74.713188000000002</v>
      </c>
      <c r="C64">
        <v>0.26783299999999999</v>
      </c>
    </row>
    <row r="65" spans="1:3" x14ac:dyDescent="0.2">
      <c r="A65" s="272">
        <v>43696</v>
      </c>
      <c r="B65" s="273">
        <v>75.870461000000006</v>
      </c>
      <c r="C65">
        <v>0.35315999999999997</v>
      </c>
    </row>
    <row r="66" spans="1:3" x14ac:dyDescent="0.2">
      <c r="A66" s="269">
        <v>43697</v>
      </c>
      <c r="B66" s="270">
        <v>78.231093999999999</v>
      </c>
      <c r="C66">
        <v>0.22842899999999999</v>
      </c>
    </row>
    <row r="67" spans="1:3" x14ac:dyDescent="0.2">
      <c r="A67" s="272">
        <v>43698</v>
      </c>
      <c r="B67" s="273">
        <v>73.557052999999996</v>
      </c>
      <c r="C67">
        <v>8.6188000000000001E-2</v>
      </c>
    </row>
    <row r="68" spans="1:3" x14ac:dyDescent="0.2">
      <c r="A68" s="269">
        <v>43699</v>
      </c>
      <c r="B68" s="270">
        <v>68.646950000000004</v>
      </c>
      <c r="C68">
        <v>0.15378500000000001</v>
      </c>
    </row>
    <row r="69" spans="1:3" x14ac:dyDescent="0.2">
      <c r="A69" s="272">
        <v>43700</v>
      </c>
      <c r="B69" s="273">
        <v>68.835792999999995</v>
      </c>
      <c r="C69">
        <v>0.10839600000000001</v>
      </c>
    </row>
    <row r="70" spans="1:3" x14ac:dyDescent="0.2">
      <c r="A70" s="269">
        <v>43703</v>
      </c>
      <c r="B70" s="270">
        <v>68.458106999999998</v>
      </c>
      <c r="C70">
        <v>5.953E-2</v>
      </c>
    </row>
    <row r="71" spans="1:3" x14ac:dyDescent="0.2">
      <c r="A71" s="272">
        <v>43704</v>
      </c>
      <c r="B71" s="273">
        <v>71.102005000000005</v>
      </c>
      <c r="C71">
        <v>0.24870700000000001</v>
      </c>
    </row>
    <row r="72" spans="1:3" x14ac:dyDescent="0.2">
      <c r="A72" s="269">
        <v>43705</v>
      </c>
      <c r="B72" s="270">
        <v>71.857399000000001</v>
      </c>
      <c r="C72">
        <v>0.15792700000000001</v>
      </c>
    </row>
    <row r="73" spans="1:3" x14ac:dyDescent="0.2">
      <c r="A73" s="272">
        <v>43706</v>
      </c>
      <c r="B73" s="273">
        <v>70.913132000000004</v>
      </c>
      <c r="C73">
        <v>0.18920500000000001</v>
      </c>
    </row>
    <row r="74" spans="1:3" x14ac:dyDescent="0.2">
      <c r="A74" s="269">
        <v>43707</v>
      </c>
      <c r="B74" s="270">
        <v>72.659996000000007</v>
      </c>
      <c r="C74">
        <v>8.2022999999999999E-2</v>
      </c>
    </row>
    <row r="75" spans="1:3" x14ac:dyDescent="0.2">
      <c r="A75" s="272">
        <v>43711</v>
      </c>
      <c r="B75" s="273">
        <v>70.960364999999996</v>
      </c>
      <c r="C75">
        <v>0.110305</v>
      </c>
    </row>
    <row r="76" spans="1:3" x14ac:dyDescent="0.2">
      <c r="A76" s="269">
        <v>43712</v>
      </c>
      <c r="B76" s="270">
        <v>72.376732000000004</v>
      </c>
      <c r="C76">
        <v>5.0160000000000003E-2</v>
      </c>
    </row>
    <row r="77" spans="1:3" x14ac:dyDescent="0.2">
      <c r="A77" s="272">
        <v>43713</v>
      </c>
      <c r="B77" s="273">
        <v>71.196419000000006</v>
      </c>
      <c r="C77">
        <v>9.3383999999999995E-2</v>
      </c>
    </row>
    <row r="78" spans="1:3" x14ac:dyDescent="0.2">
      <c r="A78" s="269">
        <v>43714</v>
      </c>
      <c r="B78" s="270">
        <v>72.046249000000003</v>
      </c>
      <c r="C78">
        <v>5.2982000000000001E-2</v>
      </c>
    </row>
    <row r="79" spans="1:3" x14ac:dyDescent="0.2">
      <c r="A79" s="272">
        <v>43717</v>
      </c>
      <c r="B79" s="273">
        <v>73.179351999999994</v>
      </c>
      <c r="C79">
        <v>4.9423000000000002E-2</v>
      </c>
    </row>
    <row r="80" spans="1:3" x14ac:dyDescent="0.2">
      <c r="A80" s="269">
        <v>43719</v>
      </c>
      <c r="B80" s="270">
        <v>87.579147000000006</v>
      </c>
      <c r="C80">
        <v>0.88051199999999996</v>
      </c>
    </row>
    <row r="81" spans="1:3" x14ac:dyDescent="0.2">
      <c r="A81" s="272">
        <v>43720</v>
      </c>
      <c r="B81" s="273">
        <v>82.102501000000004</v>
      </c>
      <c r="C81">
        <v>0.34572900000000001</v>
      </c>
    </row>
    <row r="82" spans="1:3" x14ac:dyDescent="0.2">
      <c r="A82" s="269">
        <v>43721</v>
      </c>
      <c r="B82" s="270">
        <v>80.497275999999999</v>
      </c>
      <c r="C82">
        <v>0.51853400000000005</v>
      </c>
    </row>
    <row r="83" spans="1:3" x14ac:dyDescent="0.2">
      <c r="A83" s="272">
        <v>43724</v>
      </c>
      <c r="B83" s="273">
        <v>83.849365000000006</v>
      </c>
      <c r="C83">
        <v>0.29364800000000002</v>
      </c>
    </row>
    <row r="84" spans="1:3" x14ac:dyDescent="0.2">
      <c r="A84" s="269">
        <v>43725</v>
      </c>
      <c r="B84" s="270">
        <v>82.385779999999997</v>
      </c>
      <c r="C84">
        <v>0.51559699999999997</v>
      </c>
    </row>
    <row r="85" spans="1:3" x14ac:dyDescent="0.2">
      <c r="A85" s="272">
        <v>43726</v>
      </c>
      <c r="B85" s="273">
        <v>84.085419000000002</v>
      </c>
      <c r="C85">
        <v>0.17938100000000001</v>
      </c>
    </row>
    <row r="86" spans="1:3" x14ac:dyDescent="0.2">
      <c r="A86" s="269">
        <v>43727</v>
      </c>
      <c r="B86" s="270">
        <v>83.235619</v>
      </c>
      <c r="C86">
        <v>0.18329000000000001</v>
      </c>
    </row>
    <row r="87" spans="1:3" x14ac:dyDescent="0.2">
      <c r="A87" s="272">
        <v>43728</v>
      </c>
      <c r="B87" s="273">
        <v>84.085419000000002</v>
      </c>
      <c r="C87">
        <v>0.258405</v>
      </c>
    </row>
    <row r="88" spans="1:3" x14ac:dyDescent="0.2">
      <c r="A88" s="269">
        <v>43731</v>
      </c>
      <c r="B88" s="270">
        <v>84.038216000000006</v>
      </c>
      <c r="C88">
        <v>0.13620599999999999</v>
      </c>
    </row>
    <row r="89" spans="1:3" x14ac:dyDescent="0.2">
      <c r="A89" s="272">
        <v>43732</v>
      </c>
      <c r="B89" s="273">
        <v>84.274276999999998</v>
      </c>
      <c r="C89">
        <v>0.15456800000000001</v>
      </c>
    </row>
    <row r="90" spans="1:3" x14ac:dyDescent="0.2">
      <c r="A90" s="269">
        <v>43733</v>
      </c>
      <c r="B90" s="270">
        <v>85.549019000000001</v>
      </c>
      <c r="C90">
        <v>0.30283900000000002</v>
      </c>
    </row>
    <row r="91" spans="1:3" x14ac:dyDescent="0.2">
      <c r="A91" s="272">
        <v>43734</v>
      </c>
      <c r="B91" s="273">
        <v>87.815216000000007</v>
      </c>
      <c r="C91">
        <v>0.35894300000000001</v>
      </c>
    </row>
    <row r="92" spans="1:3" x14ac:dyDescent="0.2">
      <c r="A92" s="269">
        <v>43735</v>
      </c>
      <c r="B92" s="270">
        <v>87.343093999999994</v>
      </c>
      <c r="C92">
        <v>0.18135299999999999</v>
      </c>
    </row>
    <row r="93" spans="1:3" x14ac:dyDescent="0.2">
      <c r="A93" s="272">
        <v>43738</v>
      </c>
      <c r="B93" s="273">
        <v>84.227065999999994</v>
      </c>
      <c r="C93">
        <v>0.165822</v>
      </c>
    </row>
    <row r="94" spans="1:3" x14ac:dyDescent="0.2">
      <c r="A94" s="269">
        <v>43739</v>
      </c>
      <c r="B94" s="270">
        <v>84.793625000000006</v>
      </c>
      <c r="C94">
        <v>0.17453099999999999</v>
      </c>
    </row>
    <row r="95" spans="1:3" x14ac:dyDescent="0.2">
      <c r="A95" s="272">
        <v>43741</v>
      </c>
      <c r="B95" s="273">
        <v>85.973929999999996</v>
      </c>
      <c r="C95">
        <v>0.13112099999999999</v>
      </c>
    </row>
    <row r="96" spans="1:3" x14ac:dyDescent="0.2">
      <c r="A96" s="269">
        <v>43742</v>
      </c>
      <c r="B96" s="270">
        <v>85.501807999999997</v>
      </c>
      <c r="C96">
        <v>0.115898</v>
      </c>
    </row>
    <row r="97" spans="1:3" x14ac:dyDescent="0.2">
      <c r="A97" s="272">
        <v>43745</v>
      </c>
      <c r="B97" s="273">
        <v>84.935248999999999</v>
      </c>
      <c r="C97">
        <v>0.45849699999999999</v>
      </c>
    </row>
    <row r="98" spans="1:3" x14ac:dyDescent="0.2">
      <c r="A98" s="269">
        <v>43747</v>
      </c>
      <c r="B98" s="270">
        <v>82.810692000000003</v>
      </c>
      <c r="C98">
        <v>9.1358999999999996E-2</v>
      </c>
    </row>
    <row r="99" spans="1:3" x14ac:dyDescent="0.2">
      <c r="A99" s="272">
        <v>43748</v>
      </c>
      <c r="B99" s="273">
        <v>82.952331999999998</v>
      </c>
      <c r="C99">
        <v>6.3019000000000006E-2</v>
      </c>
    </row>
    <row r="100" spans="1:3" x14ac:dyDescent="0.2">
      <c r="A100" s="269">
        <v>43749</v>
      </c>
      <c r="B100" s="270">
        <v>82.338561999999996</v>
      </c>
      <c r="C100">
        <v>8.4329000000000001E-2</v>
      </c>
    </row>
    <row r="101" spans="1:3" x14ac:dyDescent="0.2">
      <c r="A101" s="272">
        <v>43752</v>
      </c>
      <c r="B101" s="273">
        <v>83.141182000000001</v>
      </c>
      <c r="C101">
        <v>6.6600999999999994E-2</v>
      </c>
    </row>
    <row r="102" spans="1:3" x14ac:dyDescent="0.2">
      <c r="A102" s="269">
        <v>43753</v>
      </c>
      <c r="B102" s="270">
        <v>82.621841000000003</v>
      </c>
      <c r="C102">
        <v>4.5409999999999999E-2</v>
      </c>
    </row>
    <row r="103" spans="1:3" x14ac:dyDescent="0.2">
      <c r="A103" s="272">
        <v>43754</v>
      </c>
      <c r="B103" s="273">
        <v>82.055289999999999</v>
      </c>
      <c r="C103">
        <v>6.6972000000000004E-2</v>
      </c>
    </row>
    <row r="104" spans="1:3" x14ac:dyDescent="0.2">
      <c r="A104" s="269">
        <v>43755</v>
      </c>
      <c r="B104" s="270">
        <v>81.535965000000004</v>
      </c>
      <c r="C104">
        <v>5.7674999999999997E-2</v>
      </c>
    </row>
    <row r="105" spans="1:3" x14ac:dyDescent="0.2">
      <c r="A105" s="272">
        <v>43756</v>
      </c>
      <c r="B105" s="273">
        <v>82.480209000000002</v>
      </c>
      <c r="C105">
        <v>6.2045000000000003E-2</v>
      </c>
    </row>
    <row r="106" spans="1:3" x14ac:dyDescent="0.2">
      <c r="A106" s="269">
        <v>43760</v>
      </c>
      <c r="B106" s="270">
        <v>84.321503000000007</v>
      </c>
      <c r="C106">
        <v>0.13939699999999999</v>
      </c>
    </row>
    <row r="107" spans="1:3" x14ac:dyDescent="0.2">
      <c r="A107" s="272">
        <v>43761</v>
      </c>
      <c r="B107" s="273">
        <v>85.124106999999995</v>
      </c>
      <c r="C107">
        <v>0.15909799999999999</v>
      </c>
    </row>
    <row r="108" spans="1:3" x14ac:dyDescent="0.2">
      <c r="A108" s="269">
        <v>43762</v>
      </c>
      <c r="B108" s="270">
        <v>86.634911000000002</v>
      </c>
      <c r="C108">
        <v>0.12243999999999999</v>
      </c>
    </row>
    <row r="109" spans="1:3" x14ac:dyDescent="0.2">
      <c r="A109" s="272">
        <v>43763</v>
      </c>
      <c r="B109" s="273">
        <v>85.265747000000005</v>
      </c>
      <c r="C109">
        <v>0.23675099999999999</v>
      </c>
    </row>
    <row r="110" spans="1:3" x14ac:dyDescent="0.2">
      <c r="A110" s="269">
        <v>43765</v>
      </c>
      <c r="B110" s="270">
        <v>86.304419999999993</v>
      </c>
      <c r="C110">
        <v>1.8530999999999999E-2</v>
      </c>
    </row>
    <row r="111" spans="1:3" x14ac:dyDescent="0.2">
      <c r="A111" s="272">
        <v>43767</v>
      </c>
      <c r="B111" s="273">
        <v>85.690651000000003</v>
      </c>
      <c r="C111">
        <v>5.1472999999999998E-2</v>
      </c>
    </row>
    <row r="112" spans="1:3" x14ac:dyDescent="0.2">
      <c r="A112" s="269">
        <v>43768</v>
      </c>
      <c r="B112" s="270">
        <v>86.021133000000006</v>
      </c>
      <c r="C112">
        <v>9.7892999999999994E-2</v>
      </c>
    </row>
    <row r="113" spans="1:3" x14ac:dyDescent="0.2">
      <c r="A113" s="272">
        <v>43769</v>
      </c>
      <c r="B113" s="273">
        <v>89.562079999999995</v>
      </c>
      <c r="C113">
        <v>0.54216600000000004</v>
      </c>
    </row>
    <row r="114" spans="1:3" x14ac:dyDescent="0.2">
      <c r="A114" s="269">
        <v>43770</v>
      </c>
      <c r="B114" s="270">
        <v>89.939780999999996</v>
      </c>
      <c r="C114">
        <v>0.29589799999999999</v>
      </c>
    </row>
    <row r="115" spans="1:3" x14ac:dyDescent="0.2">
      <c r="A115" s="272">
        <v>43773</v>
      </c>
      <c r="B115" s="273">
        <v>87.768005000000002</v>
      </c>
      <c r="C115">
        <v>0.114524</v>
      </c>
    </row>
    <row r="116" spans="1:3" x14ac:dyDescent="0.2">
      <c r="A116" s="269">
        <v>43774</v>
      </c>
      <c r="B116" s="270">
        <v>85.785079999999994</v>
      </c>
      <c r="C116">
        <v>0.17496100000000001</v>
      </c>
    </row>
    <row r="117" spans="1:3" x14ac:dyDescent="0.2">
      <c r="A117" s="272">
        <v>43775</v>
      </c>
      <c r="B117" s="273">
        <v>86.446060000000003</v>
      </c>
      <c r="C117">
        <v>0.17625099999999999</v>
      </c>
    </row>
    <row r="118" spans="1:3" x14ac:dyDescent="0.2">
      <c r="A118" s="269">
        <v>43776</v>
      </c>
      <c r="B118" s="270">
        <v>86.021133000000006</v>
      </c>
      <c r="C118">
        <v>5.3676000000000001E-2</v>
      </c>
    </row>
    <row r="119" spans="1:3" x14ac:dyDescent="0.2">
      <c r="A119" s="272">
        <v>43777</v>
      </c>
      <c r="B119" s="273">
        <v>85.407379000000006</v>
      </c>
      <c r="C119">
        <v>0.171094</v>
      </c>
    </row>
    <row r="120" spans="1:3" x14ac:dyDescent="0.2">
      <c r="A120" s="269">
        <v>43780</v>
      </c>
      <c r="B120" s="270">
        <v>86.446060000000003</v>
      </c>
      <c r="C120">
        <v>0.14080999999999999</v>
      </c>
    </row>
    <row r="121" spans="1:3" x14ac:dyDescent="0.2">
      <c r="A121" s="272">
        <v>43782</v>
      </c>
      <c r="B121" s="273">
        <v>85.076888999999994</v>
      </c>
      <c r="C121">
        <v>0.107972</v>
      </c>
    </row>
    <row r="122" spans="1:3" x14ac:dyDescent="0.2">
      <c r="A122" s="269">
        <v>43783</v>
      </c>
      <c r="B122" s="270">
        <v>84.746407000000005</v>
      </c>
      <c r="C122">
        <v>7.7268000000000003E-2</v>
      </c>
    </row>
    <row r="123" spans="1:3" x14ac:dyDescent="0.2">
      <c r="A123" s="272">
        <v>43784</v>
      </c>
      <c r="B123" s="273">
        <v>85.029685999999998</v>
      </c>
      <c r="C123">
        <v>4.8245999999999997E-2</v>
      </c>
    </row>
    <row r="124" spans="1:3" x14ac:dyDescent="0.2">
      <c r="A124" s="269">
        <v>43787</v>
      </c>
      <c r="B124" s="270">
        <v>81.913651000000002</v>
      </c>
      <c r="C124">
        <v>7.1710999999999997E-2</v>
      </c>
    </row>
    <row r="125" spans="1:3" x14ac:dyDescent="0.2">
      <c r="A125" s="272">
        <v>43788</v>
      </c>
      <c r="B125" s="273">
        <v>83.471671999999998</v>
      </c>
      <c r="C125">
        <v>0.121963</v>
      </c>
    </row>
    <row r="126" spans="1:3" x14ac:dyDescent="0.2">
      <c r="A126" s="269">
        <v>43789</v>
      </c>
      <c r="B126" s="270">
        <v>82.432982999999993</v>
      </c>
      <c r="C126">
        <v>7.4675000000000005E-2</v>
      </c>
    </row>
    <row r="127" spans="1:3" x14ac:dyDescent="0.2">
      <c r="A127" s="272">
        <v>43790</v>
      </c>
      <c r="B127" s="273">
        <v>81.866439999999997</v>
      </c>
      <c r="C127">
        <v>0.100485</v>
      </c>
    </row>
    <row r="128" spans="1:3" x14ac:dyDescent="0.2">
      <c r="A128" s="269">
        <v>43791</v>
      </c>
      <c r="B128" s="270">
        <v>81.111037999999994</v>
      </c>
      <c r="C128">
        <v>4.4077999999999999E-2</v>
      </c>
    </row>
    <row r="129" spans="1:3" x14ac:dyDescent="0.2">
      <c r="A129" s="272">
        <v>43794</v>
      </c>
      <c r="B129" s="273">
        <v>80.874984999999995</v>
      </c>
      <c r="C129">
        <v>5.7036000000000003E-2</v>
      </c>
    </row>
    <row r="130" spans="1:3" x14ac:dyDescent="0.2">
      <c r="A130" s="269">
        <v>43795</v>
      </c>
      <c r="B130" s="270">
        <v>79.789092999999994</v>
      </c>
      <c r="C130">
        <v>7.1673000000000001E-2</v>
      </c>
    </row>
    <row r="131" spans="1:3" x14ac:dyDescent="0.2">
      <c r="A131" s="272">
        <v>43796</v>
      </c>
      <c r="B131" s="273">
        <v>78.561569000000006</v>
      </c>
      <c r="C131">
        <v>6.7854999999999999E-2</v>
      </c>
    </row>
    <row r="132" spans="1:3" x14ac:dyDescent="0.2">
      <c r="A132" s="269">
        <v>43797</v>
      </c>
      <c r="B132" s="270">
        <v>78.703201000000007</v>
      </c>
      <c r="C132">
        <v>6.1452E-2</v>
      </c>
    </row>
    <row r="133" spans="1:3" x14ac:dyDescent="0.2">
      <c r="A133" s="272">
        <v>43798</v>
      </c>
      <c r="B133" s="273">
        <v>79.883529999999993</v>
      </c>
      <c r="C133">
        <v>5.5530000000000003E-2</v>
      </c>
    </row>
    <row r="134" spans="1:3" x14ac:dyDescent="0.2">
      <c r="A134" s="269">
        <v>43801</v>
      </c>
      <c r="B134" s="270">
        <v>80.214005</v>
      </c>
      <c r="C134">
        <v>6.3325000000000006E-2</v>
      </c>
    </row>
    <row r="135" spans="1:3" x14ac:dyDescent="0.2">
      <c r="A135" s="272">
        <v>43802</v>
      </c>
      <c r="B135" s="273">
        <v>78.467147999999995</v>
      </c>
      <c r="C135">
        <v>8.6041000000000006E-2</v>
      </c>
    </row>
    <row r="136" spans="1:3" x14ac:dyDescent="0.2">
      <c r="A136" s="269">
        <v>43803</v>
      </c>
      <c r="B136" s="270">
        <v>79.505814000000001</v>
      </c>
      <c r="C136">
        <v>9.9541000000000004E-2</v>
      </c>
    </row>
    <row r="137" spans="1:3" x14ac:dyDescent="0.2">
      <c r="A137" s="272">
        <v>43804</v>
      </c>
      <c r="B137" s="273">
        <v>79.883529999999993</v>
      </c>
      <c r="C137">
        <v>0.40112799999999998</v>
      </c>
    </row>
    <row r="138" spans="1:3" x14ac:dyDescent="0.2">
      <c r="A138" s="269">
        <v>43805</v>
      </c>
      <c r="B138" s="270">
        <v>79.269752999999994</v>
      </c>
      <c r="C138">
        <v>0.124612</v>
      </c>
    </row>
    <row r="139" spans="1:3" x14ac:dyDescent="0.2">
      <c r="A139" s="272">
        <v>43808</v>
      </c>
      <c r="B139" s="273">
        <v>79.836310999999995</v>
      </c>
      <c r="C139">
        <v>0.14527499999999999</v>
      </c>
    </row>
    <row r="140" spans="1:3" x14ac:dyDescent="0.2">
      <c r="A140" s="269">
        <v>43809</v>
      </c>
      <c r="B140" s="270">
        <v>78.703201000000007</v>
      </c>
      <c r="C140">
        <v>8.3753999999999995E-2</v>
      </c>
    </row>
    <row r="141" spans="1:3" x14ac:dyDescent="0.2">
      <c r="A141" s="272">
        <v>43810</v>
      </c>
      <c r="B141" s="273">
        <v>77.853370999999996</v>
      </c>
      <c r="C141">
        <v>6.5858E-2</v>
      </c>
    </row>
    <row r="142" spans="1:3" x14ac:dyDescent="0.2">
      <c r="A142" s="269">
        <v>43811</v>
      </c>
      <c r="B142" s="270">
        <v>77.570098999999999</v>
      </c>
      <c r="C142">
        <v>5.4794000000000002E-2</v>
      </c>
    </row>
    <row r="143" spans="1:3" x14ac:dyDescent="0.2">
      <c r="A143" s="272">
        <v>43812</v>
      </c>
      <c r="B143" s="273">
        <v>79.647452999999999</v>
      </c>
      <c r="C143">
        <v>0.13339999999999999</v>
      </c>
    </row>
    <row r="144" spans="1:3" x14ac:dyDescent="0.2">
      <c r="A144" s="269">
        <v>43815</v>
      </c>
      <c r="B144" s="270">
        <v>79.080894000000001</v>
      </c>
      <c r="C144">
        <v>0.198688</v>
      </c>
    </row>
    <row r="145" spans="1:3" x14ac:dyDescent="0.2">
      <c r="A145" s="272">
        <v>43816</v>
      </c>
      <c r="B145" s="273">
        <v>79.033683999999994</v>
      </c>
      <c r="C145">
        <v>8.8553999999999994E-2</v>
      </c>
    </row>
    <row r="146" spans="1:3" x14ac:dyDescent="0.2">
      <c r="A146" s="269">
        <v>43817</v>
      </c>
      <c r="B146" s="270">
        <v>82.763474000000002</v>
      </c>
      <c r="C146">
        <v>0.423514</v>
      </c>
    </row>
    <row r="147" spans="1:3" x14ac:dyDescent="0.2">
      <c r="A147" s="272">
        <v>43818</v>
      </c>
      <c r="B147" s="273">
        <v>83.613311999999993</v>
      </c>
      <c r="C147">
        <v>0.30477900000000002</v>
      </c>
    </row>
    <row r="148" spans="1:3" x14ac:dyDescent="0.2">
      <c r="A148" s="269">
        <v>43819</v>
      </c>
      <c r="B148" s="270">
        <v>82.999542000000005</v>
      </c>
      <c r="C148">
        <v>9.5701999999999995E-2</v>
      </c>
    </row>
    <row r="149" spans="1:3" x14ac:dyDescent="0.2">
      <c r="A149" s="272">
        <v>43822</v>
      </c>
      <c r="B149" s="273">
        <v>82.716262999999998</v>
      </c>
      <c r="C149">
        <v>6.7233000000000001E-2</v>
      </c>
    </row>
    <row r="150" spans="1:3" x14ac:dyDescent="0.2">
      <c r="A150" s="269">
        <v>43823</v>
      </c>
      <c r="B150" s="270">
        <v>81.724815000000007</v>
      </c>
      <c r="C150">
        <v>6.9588999999999998E-2</v>
      </c>
    </row>
    <row r="151" spans="1:3" x14ac:dyDescent="0.2">
      <c r="A151" s="272">
        <v>43825</v>
      </c>
      <c r="B151" s="273">
        <v>83.943787</v>
      </c>
      <c r="C151">
        <v>0.277924</v>
      </c>
    </row>
    <row r="152" spans="1:3" x14ac:dyDescent="0.2">
      <c r="A152" s="269">
        <v>43826</v>
      </c>
      <c r="B152" s="270">
        <v>89.042739999999995</v>
      </c>
      <c r="C152">
        <v>0.590777</v>
      </c>
    </row>
    <row r="153" spans="1:3" x14ac:dyDescent="0.2">
      <c r="A153" s="272">
        <v>43829</v>
      </c>
      <c r="B153" s="273">
        <v>91.781066999999993</v>
      </c>
      <c r="C153">
        <v>0.63788500000000004</v>
      </c>
    </row>
    <row r="154" spans="1:3" x14ac:dyDescent="0.2">
      <c r="A154" s="269">
        <v>43830</v>
      </c>
      <c r="B154" s="270">
        <v>98.768508999999995</v>
      </c>
      <c r="C154">
        <v>0.78110199999999996</v>
      </c>
    </row>
    <row r="155" spans="1:3" x14ac:dyDescent="0.2">
      <c r="A155" s="272">
        <v>43831</v>
      </c>
      <c r="B155" s="273">
        <v>116.001068</v>
      </c>
      <c r="C155">
        <v>2.5080390000000001</v>
      </c>
    </row>
    <row r="156" spans="1:3" x14ac:dyDescent="0.2">
      <c r="A156" s="269">
        <v>43832</v>
      </c>
      <c r="B156" s="270">
        <v>119.919701</v>
      </c>
      <c r="C156">
        <v>1.9448620000000001</v>
      </c>
    </row>
    <row r="157" spans="1:3" x14ac:dyDescent="0.2">
      <c r="A157" s="272">
        <v>43833</v>
      </c>
      <c r="B157" s="273">
        <v>118.03119700000001</v>
      </c>
      <c r="C157">
        <v>0.63983900000000005</v>
      </c>
    </row>
    <row r="158" spans="1:3" x14ac:dyDescent="0.2">
      <c r="A158" s="269">
        <v>43836</v>
      </c>
      <c r="B158" s="270">
        <v>109.202477</v>
      </c>
      <c r="C158">
        <v>0.80657199999999996</v>
      </c>
    </row>
    <row r="159" spans="1:3" x14ac:dyDescent="0.2">
      <c r="A159" s="272">
        <v>43837</v>
      </c>
      <c r="B159" s="273">
        <v>119.305939</v>
      </c>
      <c r="C159">
        <v>1.4430419999999999</v>
      </c>
    </row>
    <row r="160" spans="1:3" x14ac:dyDescent="0.2">
      <c r="A160" s="269">
        <v>43838</v>
      </c>
      <c r="B160" s="270">
        <v>115.623367</v>
      </c>
      <c r="C160">
        <v>0.82328000000000001</v>
      </c>
    </row>
    <row r="161" spans="1:3" x14ac:dyDescent="0.2">
      <c r="A161" s="272">
        <v>43839</v>
      </c>
      <c r="B161" s="273">
        <v>116.04827899999999</v>
      </c>
      <c r="C161">
        <v>0.30290400000000001</v>
      </c>
    </row>
    <row r="162" spans="1:3" x14ac:dyDescent="0.2">
      <c r="A162" s="269">
        <v>43840</v>
      </c>
      <c r="B162" s="270">
        <v>114.72631800000001</v>
      </c>
      <c r="C162">
        <v>0.45866200000000001</v>
      </c>
    </row>
    <row r="163" spans="1:3" x14ac:dyDescent="0.2">
      <c r="A163" s="272">
        <v>43843</v>
      </c>
      <c r="B163" s="273">
        <v>116.898117</v>
      </c>
      <c r="C163">
        <v>0.66276199999999996</v>
      </c>
    </row>
    <row r="164" spans="1:3" x14ac:dyDescent="0.2">
      <c r="A164" s="269">
        <v>43844</v>
      </c>
      <c r="B164" s="270">
        <v>118.786613</v>
      </c>
      <c r="C164">
        <v>0.445743</v>
      </c>
    </row>
    <row r="165" spans="1:3" x14ac:dyDescent="0.2">
      <c r="A165" s="272">
        <v>43845</v>
      </c>
      <c r="B165" s="273">
        <v>117.46466100000001</v>
      </c>
      <c r="C165">
        <v>0.265822</v>
      </c>
    </row>
    <row r="166" spans="1:3" x14ac:dyDescent="0.2">
      <c r="A166" s="269">
        <v>43846</v>
      </c>
      <c r="B166" s="270">
        <v>123.224586</v>
      </c>
      <c r="C166">
        <v>1.2292890000000001</v>
      </c>
    </row>
    <row r="167" spans="1:3" x14ac:dyDescent="0.2">
      <c r="A167" s="272">
        <v>43847</v>
      </c>
      <c r="B167" s="273">
        <v>120.533463</v>
      </c>
      <c r="C167">
        <v>0.53845299999999996</v>
      </c>
    </row>
    <row r="168" spans="1:3" x14ac:dyDescent="0.2">
      <c r="A168" s="269">
        <v>43850</v>
      </c>
      <c r="B168" s="270">
        <v>116.425972</v>
      </c>
      <c r="C168">
        <v>0.24538299999999999</v>
      </c>
    </row>
    <row r="169" spans="1:3" x14ac:dyDescent="0.2">
      <c r="A169" s="272">
        <v>43851</v>
      </c>
      <c r="B169" s="273">
        <v>112.46013600000001</v>
      </c>
      <c r="C169">
        <v>0.26921699999999998</v>
      </c>
    </row>
    <row r="170" spans="1:3" x14ac:dyDescent="0.2">
      <c r="A170" s="269">
        <v>43852</v>
      </c>
      <c r="B170" s="270">
        <v>118.361687</v>
      </c>
      <c r="C170">
        <v>0.48603000000000002</v>
      </c>
    </row>
    <row r="171" spans="1:3" x14ac:dyDescent="0.2">
      <c r="A171" s="272">
        <v>43853</v>
      </c>
      <c r="B171" s="273">
        <v>117.27581000000001</v>
      </c>
      <c r="C171">
        <v>0.23008899999999999</v>
      </c>
    </row>
    <row r="172" spans="1:3" x14ac:dyDescent="0.2">
      <c r="A172" s="269">
        <v>43854</v>
      </c>
      <c r="B172" s="270">
        <v>114.820747</v>
      </c>
      <c r="C172">
        <v>0.208227</v>
      </c>
    </row>
    <row r="173" spans="1:3" x14ac:dyDescent="0.2">
      <c r="A173" s="272">
        <v>43857</v>
      </c>
      <c r="B173" s="273">
        <v>113.30995900000001</v>
      </c>
      <c r="C173">
        <v>0.18745100000000001</v>
      </c>
    </row>
    <row r="174" spans="1:3" x14ac:dyDescent="0.2">
      <c r="A174" s="269">
        <v>43858</v>
      </c>
      <c r="B174" s="270">
        <v>112.790611</v>
      </c>
      <c r="C174">
        <v>0.16426099999999999</v>
      </c>
    </row>
    <row r="175" spans="1:3" x14ac:dyDescent="0.2">
      <c r="A175" s="272">
        <v>43859</v>
      </c>
      <c r="B175" s="273">
        <v>115.340103</v>
      </c>
      <c r="C175">
        <v>0.35492600000000002</v>
      </c>
    </row>
    <row r="176" spans="1:3" x14ac:dyDescent="0.2">
      <c r="A176" s="269">
        <v>43860</v>
      </c>
      <c r="B176" s="270">
        <v>111.98801400000001</v>
      </c>
      <c r="C176">
        <v>0.189968</v>
      </c>
    </row>
    <row r="177" spans="1:3" x14ac:dyDescent="0.2">
      <c r="A177" s="272">
        <v>43861</v>
      </c>
      <c r="B177" s="273">
        <v>108.30542800000001</v>
      </c>
      <c r="C177">
        <v>0.32969900000000002</v>
      </c>
    </row>
    <row r="178" spans="1:3" x14ac:dyDescent="0.2">
      <c r="A178" s="269">
        <v>43864</v>
      </c>
      <c r="B178" s="270">
        <v>92.489265000000003</v>
      </c>
      <c r="C178">
        <v>0.312477</v>
      </c>
    </row>
    <row r="179" spans="1:3" x14ac:dyDescent="0.2">
      <c r="A179" s="272">
        <v>43865</v>
      </c>
      <c r="B179" s="273">
        <v>95.321990999999997</v>
      </c>
      <c r="C179">
        <v>0.30618400000000001</v>
      </c>
    </row>
    <row r="180" spans="1:3" x14ac:dyDescent="0.2">
      <c r="A180" s="269">
        <v>43866</v>
      </c>
      <c r="B180" s="270">
        <v>90.978461999999993</v>
      </c>
      <c r="C180">
        <v>0.32852199999999998</v>
      </c>
    </row>
    <row r="181" spans="1:3" x14ac:dyDescent="0.2">
      <c r="A181" s="272">
        <v>43867</v>
      </c>
      <c r="B181" s="273">
        <v>105.897606</v>
      </c>
      <c r="C181">
        <v>1.045981</v>
      </c>
    </row>
    <row r="182" spans="1:3" x14ac:dyDescent="0.2">
      <c r="A182" s="269">
        <v>43868</v>
      </c>
      <c r="B182" s="270">
        <v>105.708748</v>
      </c>
      <c r="C182">
        <v>0.448874</v>
      </c>
    </row>
    <row r="183" spans="1:3" x14ac:dyDescent="0.2">
      <c r="A183" s="272">
        <v>43871</v>
      </c>
      <c r="B183" s="273">
        <v>100.515373</v>
      </c>
      <c r="C183">
        <v>0.15743299999999999</v>
      </c>
    </row>
    <row r="184" spans="1:3" x14ac:dyDescent="0.2">
      <c r="A184" s="269">
        <v>43872</v>
      </c>
      <c r="B184" s="270">
        <v>101.695679</v>
      </c>
      <c r="C184">
        <v>0.137877</v>
      </c>
    </row>
    <row r="185" spans="1:3" x14ac:dyDescent="0.2">
      <c r="A185" s="272">
        <v>43873</v>
      </c>
      <c r="B185" s="273">
        <v>107.455612</v>
      </c>
      <c r="C185">
        <v>0.50140099999999999</v>
      </c>
    </row>
    <row r="186" spans="1:3" x14ac:dyDescent="0.2">
      <c r="A186" s="269">
        <v>43874</v>
      </c>
      <c r="B186" s="270">
        <v>107.59723700000001</v>
      </c>
      <c r="C186">
        <v>0.41131400000000001</v>
      </c>
    </row>
    <row r="187" spans="1:3" x14ac:dyDescent="0.2">
      <c r="A187" s="272">
        <v>43875</v>
      </c>
      <c r="B187" s="273">
        <v>105.47268699999999</v>
      </c>
      <c r="C187">
        <v>0.14682200000000001</v>
      </c>
    </row>
    <row r="188" spans="1:3" x14ac:dyDescent="0.2">
      <c r="A188" s="269">
        <v>43878</v>
      </c>
      <c r="B188" s="270">
        <v>107.26675400000001</v>
      </c>
      <c r="C188">
        <v>0.180205</v>
      </c>
    </row>
    <row r="189" spans="1:3" x14ac:dyDescent="0.2">
      <c r="A189" s="272">
        <v>43879</v>
      </c>
      <c r="B189" s="273">
        <v>102.451088</v>
      </c>
      <c r="C189">
        <v>0.13882800000000001</v>
      </c>
    </row>
    <row r="190" spans="1:3" x14ac:dyDescent="0.2">
      <c r="A190" s="269">
        <v>43880</v>
      </c>
      <c r="B190" s="270">
        <v>106.936272</v>
      </c>
      <c r="C190">
        <v>0.28084399999999998</v>
      </c>
    </row>
    <row r="191" spans="1:3" x14ac:dyDescent="0.2">
      <c r="A191" s="272">
        <v>43881</v>
      </c>
      <c r="B191" s="273">
        <v>104.622856</v>
      </c>
      <c r="C191">
        <v>0.12978600000000001</v>
      </c>
    </row>
    <row r="192" spans="1:3" x14ac:dyDescent="0.2">
      <c r="A192" s="269">
        <v>43885</v>
      </c>
      <c r="B192" s="270">
        <v>102.309448</v>
      </c>
      <c r="C192">
        <v>9.4243999999999994E-2</v>
      </c>
    </row>
    <row r="193" spans="1:3" x14ac:dyDescent="0.2">
      <c r="A193" s="272">
        <v>43886</v>
      </c>
      <c r="B193" s="273">
        <v>101.73223900000001</v>
      </c>
      <c r="C193">
        <v>9.2459E-2</v>
      </c>
    </row>
    <row r="194" spans="1:3" x14ac:dyDescent="0.2">
      <c r="A194" s="269">
        <v>43887</v>
      </c>
      <c r="B194" s="270">
        <v>100.962631</v>
      </c>
      <c r="C194">
        <v>0.138595</v>
      </c>
    </row>
    <row r="195" spans="1:3" x14ac:dyDescent="0.2">
      <c r="A195" s="272">
        <v>43888</v>
      </c>
      <c r="B195" s="273">
        <v>96.104506999999998</v>
      </c>
      <c r="C195">
        <v>0.14896599999999999</v>
      </c>
    </row>
    <row r="196" spans="1:3" x14ac:dyDescent="0.2">
      <c r="A196" s="269">
        <v>43889</v>
      </c>
      <c r="B196" s="270">
        <v>88.408462999999998</v>
      </c>
      <c r="C196">
        <v>0.20241799999999999</v>
      </c>
    </row>
    <row r="197" spans="1:3" x14ac:dyDescent="0.2">
      <c r="A197" s="272">
        <v>43892</v>
      </c>
      <c r="B197" s="273">
        <v>85.137626999999995</v>
      </c>
      <c r="C197">
        <v>0.13675799999999999</v>
      </c>
    </row>
    <row r="198" spans="1:3" x14ac:dyDescent="0.2">
      <c r="A198" s="269">
        <v>43893</v>
      </c>
      <c r="B198" s="270">
        <v>83.069305</v>
      </c>
      <c r="C198">
        <v>0.29134399999999999</v>
      </c>
    </row>
    <row r="199" spans="1:3" x14ac:dyDescent="0.2">
      <c r="A199" s="272">
        <v>43894</v>
      </c>
      <c r="B199" s="273">
        <v>76.768158</v>
      </c>
      <c r="C199">
        <v>0.299178</v>
      </c>
    </row>
    <row r="200" spans="1:3" x14ac:dyDescent="0.2">
      <c r="A200" s="269">
        <v>43895</v>
      </c>
      <c r="B200" s="270">
        <v>79.076972999999995</v>
      </c>
      <c r="C200">
        <v>0.29771300000000001</v>
      </c>
    </row>
    <row r="201" spans="1:3" x14ac:dyDescent="0.2">
      <c r="A201" s="272">
        <v>43896</v>
      </c>
      <c r="B201" s="273">
        <v>74.892250000000004</v>
      </c>
      <c r="C201">
        <v>0.15098400000000001</v>
      </c>
    </row>
    <row r="202" spans="1:3" x14ac:dyDescent="0.2">
      <c r="A202" s="269">
        <v>43899</v>
      </c>
      <c r="B202" s="270">
        <v>68.254401999999999</v>
      </c>
      <c r="C202">
        <v>0.37090499999999998</v>
      </c>
    </row>
    <row r="203" spans="1:3" x14ac:dyDescent="0.2">
      <c r="A203" s="272">
        <v>43901</v>
      </c>
      <c r="B203" s="273">
        <v>67.725296</v>
      </c>
      <c r="C203">
        <v>0.20078599999999999</v>
      </c>
    </row>
    <row r="204" spans="1:3" x14ac:dyDescent="0.2">
      <c r="A204" s="269">
        <v>43902</v>
      </c>
      <c r="B204" s="270">
        <v>56.18121</v>
      </c>
      <c r="C204">
        <v>0.26132</v>
      </c>
    </row>
    <row r="205" spans="1:3" x14ac:dyDescent="0.2">
      <c r="A205" s="272">
        <v>43903</v>
      </c>
      <c r="B205" s="273">
        <v>54.305298000000001</v>
      </c>
      <c r="C205">
        <v>0.447293</v>
      </c>
    </row>
    <row r="206" spans="1:3" x14ac:dyDescent="0.2">
      <c r="A206" s="269">
        <v>43906</v>
      </c>
      <c r="B206" s="270">
        <v>54.978703000000003</v>
      </c>
      <c r="C206">
        <v>0.15668799999999999</v>
      </c>
    </row>
    <row r="207" spans="1:3" x14ac:dyDescent="0.2">
      <c r="A207" s="272">
        <v>43907</v>
      </c>
      <c r="B207" s="273">
        <v>56.469814</v>
      </c>
      <c r="C207">
        <v>0.18812300000000001</v>
      </c>
    </row>
    <row r="208" spans="1:3" x14ac:dyDescent="0.2">
      <c r="A208" s="269">
        <v>43908</v>
      </c>
      <c r="B208" s="270">
        <v>53.583793999999997</v>
      </c>
      <c r="C208">
        <v>8.9367000000000002E-2</v>
      </c>
    </row>
    <row r="209" spans="1:3" x14ac:dyDescent="0.2">
      <c r="A209" s="272">
        <v>43909</v>
      </c>
      <c r="B209" s="273">
        <v>49.302855999999998</v>
      </c>
      <c r="C209">
        <v>0.15654899999999999</v>
      </c>
    </row>
    <row r="210" spans="1:3" x14ac:dyDescent="0.2">
      <c r="A210" s="269">
        <v>43910</v>
      </c>
      <c r="B210" s="270">
        <v>49.591464999999999</v>
      </c>
      <c r="C210">
        <v>0.165607</v>
      </c>
    </row>
    <row r="211" spans="1:3" x14ac:dyDescent="0.2">
      <c r="A211" s="272">
        <v>43913</v>
      </c>
      <c r="B211" s="273">
        <v>44.637127</v>
      </c>
      <c r="C211">
        <v>7.5943999999999998E-2</v>
      </c>
    </row>
    <row r="212" spans="1:3" x14ac:dyDescent="0.2">
      <c r="A212" s="269">
        <v>43914</v>
      </c>
      <c r="B212" s="270">
        <v>40.211894999999998</v>
      </c>
      <c r="C212">
        <v>0.13700200000000001</v>
      </c>
    </row>
    <row r="213" spans="1:3" x14ac:dyDescent="0.2">
      <c r="A213" s="272">
        <v>43915</v>
      </c>
      <c r="B213" s="273">
        <v>38.335982999999999</v>
      </c>
      <c r="C213">
        <v>0.29022999999999999</v>
      </c>
    </row>
    <row r="214" spans="1:3" x14ac:dyDescent="0.2">
      <c r="A214" s="269">
        <v>43916</v>
      </c>
      <c r="B214" s="270">
        <v>40.211894999999998</v>
      </c>
      <c r="C214">
        <v>4.9402000000000001E-2</v>
      </c>
    </row>
    <row r="215" spans="1:3" x14ac:dyDescent="0.2">
      <c r="A215" s="272">
        <v>43917</v>
      </c>
      <c r="B215" s="273">
        <v>42.184013</v>
      </c>
      <c r="C215">
        <v>1.3148999999999999E-2</v>
      </c>
    </row>
    <row r="216" spans="1:3" x14ac:dyDescent="0.2">
      <c r="A216" s="269">
        <v>43920</v>
      </c>
      <c r="B216" s="270">
        <v>44.252322999999997</v>
      </c>
      <c r="C216">
        <v>2.8570000000000002E-2</v>
      </c>
    </row>
    <row r="217" spans="1:3" x14ac:dyDescent="0.2">
      <c r="A217" s="272">
        <v>43921</v>
      </c>
      <c r="B217" s="273">
        <v>46.464939000000001</v>
      </c>
      <c r="C217">
        <v>1.9843E-2</v>
      </c>
    </row>
    <row r="218" spans="1:3" x14ac:dyDescent="0.2">
      <c r="A218" s="269">
        <v>43922</v>
      </c>
      <c r="B218" s="270">
        <v>48.773758000000001</v>
      </c>
      <c r="C218">
        <v>1.6119000000000001E-2</v>
      </c>
    </row>
    <row r="219" spans="1:3" x14ac:dyDescent="0.2">
      <c r="A219" s="272">
        <v>43924</v>
      </c>
      <c r="B219" s="273">
        <v>51.178775999999999</v>
      </c>
      <c r="C219">
        <v>5.3367999999999999E-2</v>
      </c>
    </row>
    <row r="220" spans="1:3" x14ac:dyDescent="0.2">
      <c r="A220" s="269">
        <v>43928</v>
      </c>
      <c r="B220" s="270">
        <v>53.728091999999997</v>
      </c>
      <c r="C220">
        <v>9.2949999999999994E-3</v>
      </c>
    </row>
    <row r="221" spans="1:3" x14ac:dyDescent="0.2">
      <c r="A221" s="272">
        <v>43929</v>
      </c>
      <c r="B221" s="273">
        <v>56.373615000000001</v>
      </c>
      <c r="C221">
        <v>7.8270000000000006E-3</v>
      </c>
    </row>
    <row r="222" spans="1:3" x14ac:dyDescent="0.2">
      <c r="A222" s="269">
        <v>43930</v>
      </c>
      <c r="B222" s="270">
        <v>59.163437000000002</v>
      </c>
      <c r="C222">
        <v>1.1199000000000001E-2</v>
      </c>
    </row>
    <row r="223" spans="1:3" x14ac:dyDescent="0.2">
      <c r="A223" s="272">
        <v>43934</v>
      </c>
      <c r="B223" s="273">
        <v>59.067233999999999</v>
      </c>
      <c r="C223">
        <v>0.28194599999999997</v>
      </c>
    </row>
    <row r="224" spans="1:3" x14ac:dyDescent="0.2">
      <c r="A224" s="269">
        <v>43936</v>
      </c>
      <c r="B224" s="270">
        <v>62.001353999999999</v>
      </c>
      <c r="C224">
        <v>0.143096</v>
      </c>
    </row>
    <row r="225" spans="1:3" x14ac:dyDescent="0.2">
      <c r="A225" s="272">
        <v>43937</v>
      </c>
      <c r="B225" s="273">
        <v>63.877270000000003</v>
      </c>
      <c r="C225">
        <v>0.18797800000000001</v>
      </c>
    </row>
    <row r="226" spans="1:3" x14ac:dyDescent="0.2">
      <c r="A226" s="269">
        <v>43938</v>
      </c>
      <c r="B226" s="270">
        <v>63.396262999999998</v>
      </c>
      <c r="C226">
        <v>0.181507</v>
      </c>
    </row>
    <row r="227" spans="1:3" x14ac:dyDescent="0.2">
      <c r="A227" s="272">
        <v>43941</v>
      </c>
      <c r="B227" s="273">
        <v>62.530459999999998</v>
      </c>
      <c r="C227">
        <v>6.8012000000000003E-2</v>
      </c>
    </row>
    <row r="228" spans="1:3" x14ac:dyDescent="0.2">
      <c r="A228" s="269">
        <v>43942</v>
      </c>
      <c r="B228" s="270">
        <v>60.41404</v>
      </c>
      <c r="C228">
        <v>0.18074699999999999</v>
      </c>
    </row>
    <row r="229" spans="1:3" x14ac:dyDescent="0.2">
      <c r="A229" s="272">
        <v>43943</v>
      </c>
      <c r="B229" s="273">
        <v>59.548237</v>
      </c>
      <c r="C229">
        <v>6.3164999999999999E-2</v>
      </c>
    </row>
    <row r="230" spans="1:3" x14ac:dyDescent="0.2">
      <c r="A230" s="269">
        <v>43944</v>
      </c>
      <c r="B230" s="270">
        <v>59.259636</v>
      </c>
      <c r="C230">
        <v>3.9842000000000002E-2</v>
      </c>
    </row>
    <row r="231" spans="1:3" x14ac:dyDescent="0.2">
      <c r="A231" s="272">
        <v>43945</v>
      </c>
      <c r="B231" s="273">
        <v>57.720421000000002</v>
      </c>
      <c r="C231">
        <v>3.8177999999999997E-2</v>
      </c>
    </row>
    <row r="232" spans="1:3" x14ac:dyDescent="0.2">
      <c r="A232" s="269">
        <v>43948</v>
      </c>
      <c r="B232" s="270">
        <v>59.307738999999998</v>
      </c>
      <c r="C232">
        <v>0.12998499999999999</v>
      </c>
    </row>
    <row r="233" spans="1:3" x14ac:dyDescent="0.2">
      <c r="A233" s="272">
        <v>43949</v>
      </c>
      <c r="B233" s="273">
        <v>58.538131999999997</v>
      </c>
      <c r="C233">
        <v>4.8794999999999998E-2</v>
      </c>
    </row>
    <row r="234" spans="1:3" x14ac:dyDescent="0.2">
      <c r="A234" s="269">
        <v>43950</v>
      </c>
      <c r="B234" s="270">
        <v>58.634335</v>
      </c>
      <c r="C234">
        <v>4.8639000000000002E-2</v>
      </c>
    </row>
    <row r="235" spans="1:3" x14ac:dyDescent="0.2">
      <c r="A235" s="272">
        <v>43951</v>
      </c>
      <c r="B235" s="273">
        <v>58.874836000000002</v>
      </c>
      <c r="C235">
        <v>4.6157999999999998E-2</v>
      </c>
    </row>
    <row r="236" spans="1:3" x14ac:dyDescent="0.2">
      <c r="A236" s="269">
        <v>43955</v>
      </c>
      <c r="B236" s="270">
        <v>57.624226</v>
      </c>
      <c r="C236">
        <v>7.4745000000000006E-2</v>
      </c>
    </row>
    <row r="237" spans="1:3" x14ac:dyDescent="0.2">
      <c r="A237" s="272">
        <v>43956</v>
      </c>
      <c r="B237" s="273">
        <v>58.105224999999997</v>
      </c>
      <c r="C237">
        <v>7.7392000000000002E-2</v>
      </c>
    </row>
    <row r="238" spans="1:3" x14ac:dyDescent="0.2">
      <c r="A238" s="269">
        <v>43957</v>
      </c>
      <c r="B238" s="270">
        <v>60.991244999999999</v>
      </c>
      <c r="C238">
        <v>0.117738</v>
      </c>
    </row>
    <row r="239" spans="1:3" x14ac:dyDescent="0.2">
      <c r="A239" s="272">
        <v>43958</v>
      </c>
      <c r="B239" s="273">
        <v>58.971031000000004</v>
      </c>
      <c r="C239">
        <v>0.11809500000000001</v>
      </c>
    </row>
    <row r="240" spans="1:3" x14ac:dyDescent="0.2">
      <c r="A240" s="269">
        <v>43959</v>
      </c>
      <c r="B240" s="270">
        <v>57.864730999999999</v>
      </c>
      <c r="C240">
        <v>7.6568999999999998E-2</v>
      </c>
    </row>
    <row r="241" spans="1:3" x14ac:dyDescent="0.2">
      <c r="A241" s="272">
        <v>43962</v>
      </c>
      <c r="B241" s="273">
        <v>56.710312000000002</v>
      </c>
      <c r="C241">
        <v>7.8947000000000003E-2</v>
      </c>
    </row>
    <row r="242" spans="1:3" x14ac:dyDescent="0.2">
      <c r="A242" s="269">
        <v>43963</v>
      </c>
      <c r="B242" s="270">
        <v>55.844504999999998</v>
      </c>
      <c r="C242">
        <v>4.3666999999999997E-2</v>
      </c>
    </row>
    <row r="243" spans="1:3" x14ac:dyDescent="0.2">
      <c r="A243" s="272">
        <v>43964</v>
      </c>
      <c r="B243" s="273">
        <v>56.61412</v>
      </c>
      <c r="C243">
        <v>5.6002000000000003E-2</v>
      </c>
    </row>
    <row r="244" spans="1:3" x14ac:dyDescent="0.2">
      <c r="A244" s="269">
        <v>43965</v>
      </c>
      <c r="B244" s="270">
        <v>56.085011000000002</v>
      </c>
      <c r="C244">
        <v>2.3365E-2</v>
      </c>
    </row>
    <row r="245" spans="1:3" x14ac:dyDescent="0.2">
      <c r="A245" s="272">
        <v>43966</v>
      </c>
      <c r="B245" s="273">
        <v>56.085011000000002</v>
      </c>
      <c r="C245">
        <v>2.5794999999999998E-2</v>
      </c>
    </row>
    <row r="246" spans="1:3" x14ac:dyDescent="0.2">
      <c r="A246" s="269">
        <v>43969</v>
      </c>
      <c r="B246" s="270">
        <v>54.016700999999998</v>
      </c>
      <c r="C246">
        <v>2.1194000000000001E-2</v>
      </c>
    </row>
    <row r="247" spans="1:3" x14ac:dyDescent="0.2">
      <c r="A247" s="272">
        <v>43970</v>
      </c>
      <c r="B247" s="273">
        <v>52.958485000000003</v>
      </c>
      <c r="C247">
        <v>2.2922000000000001E-2</v>
      </c>
    </row>
    <row r="248" spans="1:3" x14ac:dyDescent="0.2">
      <c r="A248" s="269">
        <v>43971</v>
      </c>
      <c r="B248" s="270">
        <v>55.123009000000003</v>
      </c>
      <c r="C248">
        <v>4.6657999999999998E-2</v>
      </c>
    </row>
    <row r="249" spans="1:3" x14ac:dyDescent="0.2">
      <c r="A249" s="272">
        <v>43972</v>
      </c>
      <c r="B249" s="273">
        <v>57.864730999999999</v>
      </c>
      <c r="C249">
        <v>5.9962000000000001E-2</v>
      </c>
    </row>
    <row r="250" spans="1:3" x14ac:dyDescent="0.2">
      <c r="A250" s="269">
        <v>43973</v>
      </c>
      <c r="B250" s="270">
        <v>60.750748000000002</v>
      </c>
      <c r="C250">
        <v>9.4647999999999996E-2</v>
      </c>
    </row>
    <row r="251" spans="1:3" x14ac:dyDescent="0.2">
      <c r="A251" s="272">
        <v>43977</v>
      </c>
      <c r="B251" s="273">
        <v>63.781070999999997</v>
      </c>
      <c r="C251">
        <v>4.5567000000000003E-2</v>
      </c>
    </row>
    <row r="252" spans="1:3" x14ac:dyDescent="0.2">
      <c r="A252" s="269">
        <v>43978</v>
      </c>
      <c r="B252" s="270">
        <v>65.224091000000001</v>
      </c>
      <c r="C252">
        <v>0.29486899999999999</v>
      </c>
    </row>
    <row r="253" spans="1:3" x14ac:dyDescent="0.2">
      <c r="A253" s="272">
        <v>43979</v>
      </c>
      <c r="B253" s="273">
        <v>64.502578999999997</v>
      </c>
      <c r="C253">
        <v>9.0176999999999993E-2</v>
      </c>
    </row>
    <row r="254" spans="1:3" x14ac:dyDescent="0.2">
      <c r="A254" s="269">
        <v>43980</v>
      </c>
      <c r="B254" s="270">
        <v>64.598777999999996</v>
      </c>
      <c r="C254">
        <v>6.1018999999999997E-2</v>
      </c>
    </row>
    <row r="255" spans="1:3" x14ac:dyDescent="0.2">
      <c r="A255" s="272">
        <v>43983</v>
      </c>
      <c r="B255" s="273">
        <v>67.388587999999999</v>
      </c>
      <c r="C255">
        <v>0.24856200000000001</v>
      </c>
    </row>
    <row r="256" spans="1:3" x14ac:dyDescent="0.2">
      <c r="A256" s="269">
        <v>43984</v>
      </c>
      <c r="B256" s="270">
        <v>67.196197999999995</v>
      </c>
      <c r="C256">
        <v>8.3554000000000003E-2</v>
      </c>
    </row>
    <row r="257" spans="1:3" x14ac:dyDescent="0.2">
      <c r="A257" s="272">
        <v>43985</v>
      </c>
      <c r="B257" s="273">
        <v>68.494895999999997</v>
      </c>
      <c r="C257">
        <v>9.9794999999999995E-2</v>
      </c>
    </row>
    <row r="258" spans="1:3" x14ac:dyDescent="0.2">
      <c r="A258" s="269">
        <v>43986</v>
      </c>
      <c r="B258" s="270">
        <v>71.621429000000006</v>
      </c>
      <c r="C258">
        <v>0.14060900000000001</v>
      </c>
    </row>
    <row r="259" spans="1:3" x14ac:dyDescent="0.2">
      <c r="A259" s="272">
        <v>43987</v>
      </c>
      <c r="B259" s="273">
        <v>85.907234000000003</v>
      </c>
      <c r="C259">
        <v>0.62508600000000003</v>
      </c>
    </row>
    <row r="260" spans="1:3" x14ac:dyDescent="0.2">
      <c r="A260" s="269">
        <v>43990</v>
      </c>
      <c r="B260" s="270">
        <v>88.264152999999993</v>
      </c>
      <c r="C260">
        <v>0.65800899999999996</v>
      </c>
    </row>
    <row r="261" spans="1:3" x14ac:dyDescent="0.2">
      <c r="A261" s="272">
        <v>43991</v>
      </c>
      <c r="B261" s="273">
        <v>89.995766000000003</v>
      </c>
      <c r="C261">
        <v>0.58711599999999997</v>
      </c>
    </row>
    <row r="262" spans="1:3" x14ac:dyDescent="0.2">
      <c r="A262" s="269">
        <v>43992</v>
      </c>
      <c r="B262" s="270">
        <v>95.767807000000005</v>
      </c>
      <c r="C262">
        <v>0.89943899999999999</v>
      </c>
    </row>
    <row r="263" spans="1:3" x14ac:dyDescent="0.2">
      <c r="A263" s="272">
        <v>43993</v>
      </c>
      <c r="B263" s="273">
        <v>93.314673999999997</v>
      </c>
      <c r="C263">
        <v>0.44341199999999997</v>
      </c>
    </row>
    <row r="264" spans="1:3" x14ac:dyDescent="0.2">
      <c r="A264" s="269">
        <v>43994</v>
      </c>
      <c r="B264" s="270">
        <v>98.413337999999996</v>
      </c>
      <c r="C264">
        <v>0.43481599999999998</v>
      </c>
    </row>
    <row r="265" spans="1:3" x14ac:dyDescent="0.2">
      <c r="A265" s="272">
        <v>43997</v>
      </c>
      <c r="B265" s="273">
        <v>96.729804999999999</v>
      </c>
      <c r="C265">
        <v>0.25070300000000001</v>
      </c>
    </row>
    <row r="266" spans="1:3" x14ac:dyDescent="0.2">
      <c r="A266" s="269">
        <v>43998</v>
      </c>
      <c r="B266" s="270">
        <v>93.939994999999996</v>
      </c>
      <c r="C266">
        <v>0.16939499999999999</v>
      </c>
    </row>
    <row r="267" spans="1:3" x14ac:dyDescent="0.2">
      <c r="A267" s="272">
        <v>43999</v>
      </c>
      <c r="B267" s="273">
        <v>95.094397999999998</v>
      </c>
      <c r="C267">
        <v>0.14779200000000001</v>
      </c>
    </row>
    <row r="268" spans="1:3" x14ac:dyDescent="0.2">
      <c r="A268" s="269">
        <v>44000</v>
      </c>
      <c r="B268" s="270">
        <v>100.337341</v>
      </c>
      <c r="C268">
        <v>0.43210300000000001</v>
      </c>
    </row>
    <row r="269" spans="1:3" x14ac:dyDescent="0.2">
      <c r="A269" s="272">
        <v>44001</v>
      </c>
      <c r="B269" s="273">
        <v>108.370102</v>
      </c>
      <c r="C269">
        <v>0.68290600000000001</v>
      </c>
    </row>
    <row r="270" spans="1:3" x14ac:dyDescent="0.2">
      <c r="A270" s="269">
        <v>44004</v>
      </c>
      <c r="B270" s="270">
        <v>110.39031199999999</v>
      </c>
      <c r="C270">
        <v>0.80546899999999999</v>
      </c>
    </row>
    <row r="271" spans="1:3" x14ac:dyDescent="0.2">
      <c r="A271" s="272">
        <v>44005</v>
      </c>
      <c r="B271" s="273">
        <v>107.889099</v>
      </c>
      <c r="C271">
        <v>0.23681199999999999</v>
      </c>
    </row>
    <row r="272" spans="1:3" x14ac:dyDescent="0.2">
      <c r="A272" s="269">
        <v>44006</v>
      </c>
      <c r="B272" s="270">
        <v>99.712029000000001</v>
      </c>
      <c r="C272">
        <v>0.25388500000000003</v>
      </c>
    </row>
    <row r="273" spans="1:3" x14ac:dyDescent="0.2">
      <c r="A273" s="272">
        <v>44007</v>
      </c>
      <c r="B273" s="273">
        <v>104.61827099999999</v>
      </c>
      <c r="C273">
        <v>0.26208199999999998</v>
      </c>
    </row>
    <row r="274" spans="1:3" x14ac:dyDescent="0.2">
      <c r="A274" s="269">
        <v>44008</v>
      </c>
      <c r="B274" s="270">
        <v>106.590385</v>
      </c>
      <c r="C274">
        <v>0.25541000000000003</v>
      </c>
    </row>
    <row r="275" spans="1:3" x14ac:dyDescent="0.2">
      <c r="A275" s="272">
        <v>44011</v>
      </c>
      <c r="B275" s="273">
        <v>105.91696899999999</v>
      </c>
      <c r="C275">
        <v>0.233899</v>
      </c>
    </row>
    <row r="276" spans="1:3" x14ac:dyDescent="0.2">
      <c r="A276" s="269">
        <v>44012</v>
      </c>
      <c r="B276" s="270">
        <v>105.003067</v>
      </c>
      <c r="C276">
        <v>0.139464</v>
      </c>
    </row>
    <row r="277" spans="1:3" x14ac:dyDescent="0.2">
      <c r="A277" s="272">
        <v>44013</v>
      </c>
      <c r="B277" s="273">
        <v>103.75245700000001</v>
      </c>
      <c r="C277">
        <v>8.2902000000000003E-2</v>
      </c>
    </row>
    <row r="278" spans="1:3" x14ac:dyDescent="0.2">
      <c r="A278" s="269">
        <v>44014</v>
      </c>
      <c r="B278" s="270">
        <v>103.944862</v>
      </c>
      <c r="C278">
        <v>9.7491999999999995E-2</v>
      </c>
    </row>
    <row r="279" spans="1:3" x14ac:dyDescent="0.2">
      <c r="A279" s="272">
        <v>44015</v>
      </c>
      <c r="B279" s="273">
        <v>105.772667</v>
      </c>
      <c r="C279">
        <v>0.197521</v>
      </c>
    </row>
    <row r="280" spans="1:3" x14ac:dyDescent="0.2">
      <c r="A280" s="269">
        <v>44018</v>
      </c>
      <c r="B280" s="270">
        <v>108.706795</v>
      </c>
      <c r="C280">
        <v>0.61657200000000001</v>
      </c>
    </row>
    <row r="281" spans="1:3" x14ac:dyDescent="0.2">
      <c r="A281" s="272">
        <v>44019</v>
      </c>
      <c r="B281" s="273">
        <v>107.985291</v>
      </c>
      <c r="C281">
        <v>0.15486900000000001</v>
      </c>
    </row>
    <row r="282" spans="1:3" x14ac:dyDescent="0.2">
      <c r="A282" s="269">
        <v>44020</v>
      </c>
      <c r="B282" s="270">
        <v>107.45618399999999</v>
      </c>
      <c r="C282">
        <v>0.13061900000000001</v>
      </c>
    </row>
    <row r="283" spans="1:3" x14ac:dyDescent="0.2">
      <c r="A283" s="272">
        <v>44021</v>
      </c>
      <c r="B283" s="273">
        <v>106.782791</v>
      </c>
      <c r="C283">
        <v>7.8882999999999995E-2</v>
      </c>
    </row>
    <row r="284" spans="1:3" x14ac:dyDescent="0.2">
      <c r="A284" s="269">
        <v>44022</v>
      </c>
      <c r="B284" s="270">
        <v>104.954971</v>
      </c>
      <c r="C284">
        <v>0.111683</v>
      </c>
    </row>
    <row r="285" spans="1:3" x14ac:dyDescent="0.2">
      <c r="A285" s="272">
        <v>44025</v>
      </c>
      <c r="B285" s="273">
        <v>103.079063</v>
      </c>
      <c r="C285">
        <v>0.16134200000000001</v>
      </c>
    </row>
    <row r="286" spans="1:3" x14ac:dyDescent="0.2">
      <c r="A286" s="269">
        <v>44026</v>
      </c>
      <c r="B286" s="270">
        <v>111.496628</v>
      </c>
      <c r="C286">
        <v>0.74732399999999999</v>
      </c>
    </row>
    <row r="287" spans="1:3" x14ac:dyDescent="0.2">
      <c r="A287" s="272">
        <v>44027</v>
      </c>
      <c r="B287" s="273">
        <v>109.6688</v>
      </c>
      <c r="C287">
        <v>0.423348</v>
      </c>
    </row>
    <row r="288" spans="1:3" x14ac:dyDescent="0.2">
      <c r="A288" s="269">
        <v>44028</v>
      </c>
      <c r="B288" s="270">
        <v>111.40042099999999</v>
      </c>
      <c r="C288">
        <v>0.44853799999999999</v>
      </c>
    </row>
    <row r="289" spans="1:3" x14ac:dyDescent="0.2">
      <c r="A289" s="272">
        <v>44029</v>
      </c>
      <c r="B289" s="273">
        <v>110.72702</v>
      </c>
      <c r="C289">
        <v>0.29712899999999998</v>
      </c>
    </row>
    <row r="290" spans="1:3" x14ac:dyDescent="0.2">
      <c r="A290" s="269">
        <v>44032</v>
      </c>
      <c r="B290" s="270">
        <v>110.63080600000001</v>
      </c>
      <c r="C290">
        <v>0.10988000000000001</v>
      </c>
    </row>
    <row r="291" spans="1:3" x14ac:dyDescent="0.2">
      <c r="A291" s="272">
        <v>44033</v>
      </c>
      <c r="B291" s="273">
        <v>110.63080600000001</v>
      </c>
      <c r="C291">
        <v>0.125191</v>
      </c>
    </row>
    <row r="292" spans="1:3" x14ac:dyDescent="0.2">
      <c r="A292" s="269">
        <v>44034</v>
      </c>
      <c r="B292" s="270">
        <v>112.31431600000001</v>
      </c>
      <c r="C292">
        <v>0.35458800000000001</v>
      </c>
    </row>
    <row r="293" spans="1:3" x14ac:dyDescent="0.2">
      <c r="A293" s="272">
        <v>44035</v>
      </c>
      <c r="B293" s="273">
        <v>110.871315</v>
      </c>
      <c r="C293">
        <v>6.4283999999999994E-2</v>
      </c>
    </row>
    <row r="294" spans="1:3" x14ac:dyDescent="0.2">
      <c r="A294" s="269">
        <v>44036</v>
      </c>
      <c r="B294" s="270">
        <v>112.17002100000001</v>
      </c>
      <c r="C294">
        <v>8.8272000000000003E-2</v>
      </c>
    </row>
    <row r="295" spans="1:3" x14ac:dyDescent="0.2">
      <c r="A295" s="272">
        <v>44039</v>
      </c>
      <c r="B295" s="273">
        <v>114.190231</v>
      </c>
      <c r="C295">
        <v>0.22505600000000001</v>
      </c>
    </row>
    <row r="296" spans="1:3" x14ac:dyDescent="0.2">
      <c r="A296" s="269">
        <v>44040</v>
      </c>
      <c r="B296" s="270">
        <v>116.980057</v>
      </c>
      <c r="C296">
        <v>0.37656699999999999</v>
      </c>
    </row>
    <row r="297" spans="1:3" x14ac:dyDescent="0.2">
      <c r="A297" s="272">
        <v>44041</v>
      </c>
      <c r="B297" s="273">
        <v>116.739555</v>
      </c>
      <c r="C297">
        <v>0.128579</v>
      </c>
    </row>
    <row r="298" spans="1:3" x14ac:dyDescent="0.2">
      <c r="A298" s="269">
        <v>44042</v>
      </c>
      <c r="B298" s="270">
        <v>118.519272</v>
      </c>
      <c r="C298">
        <v>0.17102500000000001</v>
      </c>
    </row>
    <row r="299" spans="1:3" x14ac:dyDescent="0.2">
      <c r="A299" s="272">
        <v>44043</v>
      </c>
      <c r="B299" s="273">
        <v>119.144577</v>
      </c>
      <c r="C299">
        <v>0.22691900000000001</v>
      </c>
    </row>
    <row r="300" spans="1:3" x14ac:dyDescent="0.2">
      <c r="A300" s="269">
        <v>44046</v>
      </c>
      <c r="B300" s="270">
        <v>120.154686</v>
      </c>
      <c r="C300">
        <v>1.0035179999999999</v>
      </c>
    </row>
    <row r="301" spans="1:3" x14ac:dyDescent="0.2">
      <c r="A301" s="272">
        <v>44047</v>
      </c>
      <c r="B301" s="273">
        <v>117.412971</v>
      </c>
      <c r="C301">
        <v>0.40068100000000001</v>
      </c>
    </row>
    <row r="302" spans="1:3" x14ac:dyDescent="0.2">
      <c r="A302" s="269">
        <v>44048</v>
      </c>
      <c r="B302" s="270">
        <v>120.202782</v>
      </c>
      <c r="C302">
        <v>0.36472300000000002</v>
      </c>
    </row>
    <row r="303" spans="1:3" x14ac:dyDescent="0.2">
      <c r="A303" s="272">
        <v>44049</v>
      </c>
      <c r="B303" s="273">
        <v>119.673676</v>
      </c>
      <c r="C303">
        <v>0.22767999999999999</v>
      </c>
    </row>
    <row r="304" spans="1:3" x14ac:dyDescent="0.2">
      <c r="A304" s="269">
        <v>44050</v>
      </c>
      <c r="B304" s="270">
        <v>121.982491</v>
      </c>
      <c r="C304">
        <v>0.21825700000000001</v>
      </c>
    </row>
    <row r="305" spans="1:3" x14ac:dyDescent="0.2">
      <c r="A305" s="272">
        <v>44053</v>
      </c>
      <c r="B305" s="273">
        <v>132.08355700000001</v>
      </c>
      <c r="C305">
        <v>1.800729</v>
      </c>
    </row>
    <row r="306" spans="1:3" x14ac:dyDescent="0.2">
      <c r="A306" s="269">
        <v>44054</v>
      </c>
      <c r="B306" s="270">
        <v>137.80751000000001</v>
      </c>
      <c r="C306">
        <v>0.77842500000000003</v>
      </c>
    </row>
    <row r="307" spans="1:3" x14ac:dyDescent="0.2">
      <c r="A307" s="272">
        <v>44055</v>
      </c>
      <c r="B307" s="273">
        <v>137.855637</v>
      </c>
      <c r="C307">
        <v>0.63232999999999995</v>
      </c>
    </row>
    <row r="308" spans="1:3" x14ac:dyDescent="0.2">
      <c r="A308" s="269">
        <v>44056</v>
      </c>
      <c r="B308" s="270">
        <v>131.07347100000001</v>
      </c>
      <c r="C308">
        <v>0.34487800000000002</v>
      </c>
    </row>
    <row r="309" spans="1:3" x14ac:dyDescent="0.2">
      <c r="A309" s="272">
        <v>44057</v>
      </c>
      <c r="B309" s="273">
        <v>129.91906700000001</v>
      </c>
      <c r="C309">
        <v>0.34513199999999999</v>
      </c>
    </row>
    <row r="310" spans="1:3" x14ac:dyDescent="0.2">
      <c r="A310" s="269">
        <v>44060</v>
      </c>
      <c r="B310" s="270">
        <v>131.79496800000001</v>
      </c>
      <c r="C310">
        <v>0.32222000000000001</v>
      </c>
    </row>
    <row r="311" spans="1:3" x14ac:dyDescent="0.2">
      <c r="A311" s="272">
        <v>44061</v>
      </c>
      <c r="B311" s="273">
        <v>132.949387</v>
      </c>
      <c r="C311">
        <v>0.58863699999999997</v>
      </c>
    </row>
    <row r="312" spans="1:3" x14ac:dyDescent="0.2">
      <c r="A312" s="269">
        <v>44062</v>
      </c>
      <c r="B312" s="270">
        <v>131.02536000000001</v>
      </c>
      <c r="C312">
        <v>0.296041</v>
      </c>
    </row>
    <row r="313" spans="1:3" x14ac:dyDescent="0.2">
      <c r="A313" s="272">
        <v>44063</v>
      </c>
      <c r="B313" s="273">
        <v>130.97726399999999</v>
      </c>
      <c r="C313">
        <v>0.18065800000000001</v>
      </c>
    </row>
    <row r="314" spans="1:3" x14ac:dyDescent="0.2">
      <c r="A314" s="269">
        <v>44064</v>
      </c>
      <c r="B314" s="270">
        <v>141.99226400000001</v>
      </c>
      <c r="C314">
        <v>0.93735199999999996</v>
      </c>
    </row>
    <row r="315" spans="1:3" x14ac:dyDescent="0.2">
      <c r="A315" s="272">
        <v>44067</v>
      </c>
      <c r="B315" s="273">
        <v>142.906158</v>
      </c>
      <c r="C315">
        <v>0.59731000000000001</v>
      </c>
    </row>
    <row r="316" spans="1:3" x14ac:dyDescent="0.2">
      <c r="A316" s="269">
        <v>44068</v>
      </c>
      <c r="B316" s="270">
        <v>140.35682700000001</v>
      </c>
      <c r="C316">
        <v>0.26021</v>
      </c>
    </row>
    <row r="317" spans="1:3" x14ac:dyDescent="0.2">
      <c r="A317" s="272">
        <v>44069</v>
      </c>
      <c r="B317" s="273">
        <v>138.24040199999999</v>
      </c>
      <c r="C317">
        <v>0.159632</v>
      </c>
    </row>
    <row r="318" spans="1:3" x14ac:dyDescent="0.2">
      <c r="A318" s="269">
        <v>44070</v>
      </c>
      <c r="B318" s="270">
        <v>138.96189899999999</v>
      </c>
      <c r="C318">
        <v>0.44378299999999998</v>
      </c>
    </row>
    <row r="319" spans="1:3" x14ac:dyDescent="0.2">
      <c r="A319" s="272">
        <v>44071</v>
      </c>
      <c r="B319" s="273">
        <v>135.59491</v>
      </c>
      <c r="C319">
        <v>0.25094</v>
      </c>
    </row>
    <row r="320" spans="1:3" x14ac:dyDescent="0.2">
      <c r="A320" s="269">
        <v>44074</v>
      </c>
      <c r="B320" s="270">
        <v>126.119125</v>
      </c>
      <c r="C320">
        <v>0.272231</v>
      </c>
    </row>
    <row r="321" spans="1:3" x14ac:dyDescent="0.2">
      <c r="A321" s="272">
        <v>44075</v>
      </c>
      <c r="B321" s="273">
        <v>126.071037</v>
      </c>
      <c r="C321">
        <v>0.40883199999999997</v>
      </c>
    </row>
    <row r="322" spans="1:3" x14ac:dyDescent="0.2">
      <c r="A322" s="269">
        <v>44076</v>
      </c>
      <c r="B322" s="270">
        <v>125.301422</v>
      </c>
      <c r="C322">
        <v>0.194054</v>
      </c>
    </row>
    <row r="323" spans="1:3" x14ac:dyDescent="0.2">
      <c r="A323" s="272">
        <v>44077</v>
      </c>
      <c r="B323" s="273">
        <v>128.42794799999999</v>
      </c>
      <c r="C323">
        <v>0.12996099999999999</v>
      </c>
    </row>
    <row r="324" spans="1:3" x14ac:dyDescent="0.2">
      <c r="A324" s="269">
        <v>44078</v>
      </c>
      <c r="B324" s="270">
        <v>128.81274400000001</v>
      </c>
      <c r="C324">
        <v>0.28443800000000002</v>
      </c>
    </row>
    <row r="325" spans="1:3" x14ac:dyDescent="0.2">
      <c r="A325" s="272">
        <v>44081</v>
      </c>
      <c r="B325" s="273">
        <v>128.81274400000001</v>
      </c>
      <c r="C325">
        <v>0.10517700000000001</v>
      </c>
    </row>
    <row r="326" spans="1:3" x14ac:dyDescent="0.2">
      <c r="A326" s="269">
        <v>44082</v>
      </c>
      <c r="B326" s="270">
        <v>126.071037</v>
      </c>
      <c r="C326">
        <v>0.102246</v>
      </c>
    </row>
    <row r="327" spans="1:3" x14ac:dyDescent="0.2">
      <c r="A327" s="272">
        <v>44083</v>
      </c>
      <c r="B327" s="273">
        <v>124.195122</v>
      </c>
      <c r="C327">
        <v>7.1512000000000006E-2</v>
      </c>
    </row>
    <row r="328" spans="1:3" x14ac:dyDescent="0.2">
      <c r="A328" s="269">
        <v>44084</v>
      </c>
      <c r="B328" s="270">
        <v>125.734329</v>
      </c>
      <c r="C328">
        <v>7.4609999999999996E-2</v>
      </c>
    </row>
    <row r="329" spans="1:3" x14ac:dyDescent="0.2">
      <c r="A329" s="272">
        <v>44085</v>
      </c>
      <c r="B329" s="273">
        <v>126.263435</v>
      </c>
      <c r="C329">
        <v>0.16047700000000001</v>
      </c>
    </row>
    <row r="330" spans="1:3" x14ac:dyDescent="0.2">
      <c r="A330" s="269">
        <v>44088</v>
      </c>
      <c r="B330" s="270">
        <v>126.55201700000001</v>
      </c>
      <c r="C330">
        <v>0.14310400000000001</v>
      </c>
    </row>
    <row r="331" spans="1:3" x14ac:dyDescent="0.2">
      <c r="A331" s="272">
        <v>44089</v>
      </c>
      <c r="B331" s="273">
        <v>127.706444</v>
      </c>
      <c r="C331">
        <v>0.14880699999999999</v>
      </c>
    </row>
    <row r="332" spans="1:3" x14ac:dyDescent="0.2">
      <c r="A332" s="269">
        <v>44090</v>
      </c>
      <c r="B332" s="270">
        <v>126.119125</v>
      </c>
      <c r="C332">
        <v>0.122374</v>
      </c>
    </row>
    <row r="333" spans="1:3" x14ac:dyDescent="0.2">
      <c r="A333" s="272">
        <v>44091</v>
      </c>
      <c r="B333" s="273">
        <v>130.40005500000001</v>
      </c>
      <c r="C333">
        <v>0.18940899999999999</v>
      </c>
    </row>
    <row r="334" spans="1:3" x14ac:dyDescent="0.2">
      <c r="A334" s="269">
        <v>44092</v>
      </c>
      <c r="B334" s="270">
        <v>129.19755599999999</v>
      </c>
      <c r="C334">
        <v>0.120072</v>
      </c>
    </row>
    <row r="335" spans="1:3" x14ac:dyDescent="0.2">
      <c r="A335" s="272">
        <v>44095</v>
      </c>
      <c r="B335" s="273">
        <v>124.002708</v>
      </c>
      <c r="C335">
        <v>0.10585</v>
      </c>
    </row>
    <row r="336" spans="1:3" x14ac:dyDescent="0.2">
      <c r="A336" s="269">
        <v>44096</v>
      </c>
      <c r="B336" s="270">
        <v>120.924286</v>
      </c>
      <c r="C336">
        <v>0.109665</v>
      </c>
    </row>
    <row r="337" spans="1:3" x14ac:dyDescent="0.2">
      <c r="A337" s="272">
        <v>44097</v>
      </c>
      <c r="B337" s="273">
        <v>119.72178599999999</v>
      </c>
      <c r="C337">
        <v>6.5428E-2</v>
      </c>
    </row>
    <row r="338" spans="1:3" x14ac:dyDescent="0.2">
      <c r="A338" s="269">
        <v>44098</v>
      </c>
      <c r="B338" s="270">
        <v>116.547157</v>
      </c>
      <c r="C338">
        <v>5.6245000000000003E-2</v>
      </c>
    </row>
    <row r="339" spans="1:3" x14ac:dyDescent="0.2">
      <c r="A339" s="272">
        <v>44099</v>
      </c>
      <c r="B339" s="273">
        <v>119.43317399999999</v>
      </c>
      <c r="C339">
        <v>7.0125000000000007E-2</v>
      </c>
    </row>
    <row r="340" spans="1:3" x14ac:dyDescent="0.2">
      <c r="A340" s="269">
        <v>44102</v>
      </c>
      <c r="B340" s="270">
        <v>123.56980900000001</v>
      </c>
      <c r="C340">
        <v>0.15271899999999999</v>
      </c>
    </row>
    <row r="341" spans="1:3" x14ac:dyDescent="0.2">
      <c r="A341" s="272">
        <v>44103</v>
      </c>
      <c r="B341" s="273">
        <v>121.597694</v>
      </c>
      <c r="C341">
        <v>3.8899999999999997E-2</v>
      </c>
    </row>
    <row r="342" spans="1:3" x14ac:dyDescent="0.2">
      <c r="A342" s="269">
        <v>44104</v>
      </c>
      <c r="B342" s="270">
        <v>123.762199</v>
      </c>
      <c r="C342">
        <v>6.8708000000000005E-2</v>
      </c>
    </row>
    <row r="343" spans="1:3" x14ac:dyDescent="0.2">
      <c r="A343" s="272">
        <v>44105</v>
      </c>
      <c r="B343" s="273">
        <v>123.13690200000001</v>
      </c>
      <c r="C343">
        <v>3.2113999999999997E-2</v>
      </c>
    </row>
    <row r="344" spans="1:3" x14ac:dyDescent="0.2">
      <c r="A344" s="269">
        <v>44109</v>
      </c>
      <c r="B344" s="270">
        <v>123.329308</v>
      </c>
      <c r="C344">
        <v>6.8172999999999997E-2</v>
      </c>
    </row>
    <row r="345" spans="1:3" x14ac:dyDescent="0.2">
      <c r="A345" s="272">
        <v>44110</v>
      </c>
      <c r="B345" s="273">
        <v>126.119125</v>
      </c>
      <c r="C345">
        <v>0.12745200000000001</v>
      </c>
    </row>
    <row r="346" spans="1:3" x14ac:dyDescent="0.2">
      <c r="A346" s="269">
        <v>44111</v>
      </c>
      <c r="B346" s="270">
        <v>126.071037</v>
      </c>
      <c r="C346">
        <v>0.113512</v>
      </c>
    </row>
    <row r="347" spans="1:3" x14ac:dyDescent="0.2">
      <c r="A347" s="272">
        <v>44112</v>
      </c>
      <c r="B347" s="273">
        <v>129.53424100000001</v>
      </c>
      <c r="C347">
        <v>0.180836</v>
      </c>
    </row>
    <row r="348" spans="1:3" x14ac:dyDescent="0.2">
      <c r="A348" s="269">
        <v>44113</v>
      </c>
      <c r="B348" s="270">
        <v>127.514038</v>
      </c>
      <c r="C348">
        <v>8.1779000000000004E-2</v>
      </c>
    </row>
    <row r="349" spans="1:3" x14ac:dyDescent="0.2">
      <c r="A349" s="272">
        <v>44116</v>
      </c>
      <c r="B349" s="273">
        <v>123.377403</v>
      </c>
      <c r="C349">
        <v>6.6691E-2</v>
      </c>
    </row>
    <row r="350" spans="1:3" x14ac:dyDescent="0.2">
      <c r="A350" s="269">
        <v>44117</v>
      </c>
      <c r="B350" s="270">
        <v>123.233109</v>
      </c>
      <c r="C350">
        <v>4.7246999999999997E-2</v>
      </c>
    </row>
    <row r="351" spans="1:3" x14ac:dyDescent="0.2">
      <c r="A351" s="272">
        <v>44118</v>
      </c>
      <c r="B351" s="273">
        <v>123.088791</v>
      </c>
      <c r="C351">
        <v>3.3706E-2</v>
      </c>
    </row>
    <row r="352" spans="1:3" x14ac:dyDescent="0.2">
      <c r="A352" s="269">
        <v>44119</v>
      </c>
      <c r="B352" s="270">
        <v>121.11668400000001</v>
      </c>
      <c r="C352">
        <v>4.1383999999999997E-2</v>
      </c>
    </row>
    <row r="353" spans="1:3" x14ac:dyDescent="0.2">
      <c r="A353" s="272">
        <v>44120</v>
      </c>
      <c r="B353" s="273">
        <v>123.762199</v>
      </c>
      <c r="C353">
        <v>4.6031000000000002E-2</v>
      </c>
    </row>
    <row r="354" spans="1:3" x14ac:dyDescent="0.2">
      <c r="A354" s="269">
        <v>44123</v>
      </c>
      <c r="B354" s="270">
        <v>122.752106</v>
      </c>
      <c r="C354">
        <v>6.0699000000000003E-2</v>
      </c>
    </row>
    <row r="355" spans="1:3" x14ac:dyDescent="0.2">
      <c r="A355" s="272">
        <v>44124</v>
      </c>
      <c r="B355" s="273">
        <v>126.311531</v>
      </c>
      <c r="C355">
        <v>0.16009100000000001</v>
      </c>
    </row>
    <row r="356" spans="1:3" x14ac:dyDescent="0.2">
      <c r="A356" s="269">
        <v>44125</v>
      </c>
      <c r="B356" s="270">
        <v>125.253311</v>
      </c>
      <c r="C356">
        <v>5.8304000000000002E-2</v>
      </c>
    </row>
    <row r="357" spans="1:3" x14ac:dyDescent="0.2">
      <c r="A357" s="272">
        <v>44126</v>
      </c>
      <c r="B357" s="273">
        <v>125.301422</v>
      </c>
      <c r="C357">
        <v>3.4979000000000003E-2</v>
      </c>
    </row>
    <row r="358" spans="1:3" x14ac:dyDescent="0.2">
      <c r="A358" s="269">
        <v>44127</v>
      </c>
      <c r="B358" s="270">
        <v>125.78243999999999</v>
      </c>
      <c r="C358">
        <v>3.1348000000000001E-2</v>
      </c>
    </row>
    <row r="359" spans="1:3" x14ac:dyDescent="0.2">
      <c r="A359" s="272">
        <v>44130</v>
      </c>
      <c r="B359" s="273">
        <v>124.57991</v>
      </c>
      <c r="C359">
        <v>4.5047999999999998E-2</v>
      </c>
    </row>
    <row r="360" spans="1:3" x14ac:dyDescent="0.2">
      <c r="A360" s="269">
        <v>44131</v>
      </c>
      <c r="B360" s="270">
        <v>123.762199</v>
      </c>
      <c r="C360">
        <v>3.7406000000000002E-2</v>
      </c>
    </row>
    <row r="361" spans="1:3" x14ac:dyDescent="0.2">
      <c r="A361" s="272">
        <v>44132</v>
      </c>
      <c r="B361" s="273">
        <v>125.301422</v>
      </c>
      <c r="C361">
        <v>0.17150599999999999</v>
      </c>
    </row>
    <row r="362" spans="1:3" x14ac:dyDescent="0.2">
      <c r="A362" s="269">
        <v>44133</v>
      </c>
      <c r="B362" s="270">
        <v>127.36972</v>
      </c>
      <c r="C362">
        <v>0.15292500000000001</v>
      </c>
    </row>
    <row r="363" spans="1:3" x14ac:dyDescent="0.2">
      <c r="A363" s="272">
        <v>44134</v>
      </c>
      <c r="B363" s="273">
        <v>125.493813</v>
      </c>
      <c r="C363">
        <v>4.0606999999999997E-2</v>
      </c>
    </row>
    <row r="364" spans="1:3" x14ac:dyDescent="0.2">
      <c r="A364" s="269">
        <v>44137</v>
      </c>
      <c r="B364" s="270">
        <v>123.233109</v>
      </c>
      <c r="C364">
        <v>3.7562999999999999E-2</v>
      </c>
    </row>
    <row r="365" spans="1:3" x14ac:dyDescent="0.2">
      <c r="A365" s="272">
        <v>44138</v>
      </c>
      <c r="B365" s="273">
        <v>123.233109</v>
      </c>
      <c r="C365">
        <v>2.2294999999999999E-2</v>
      </c>
    </row>
    <row r="366" spans="1:3" x14ac:dyDescent="0.2">
      <c r="A366" s="269">
        <v>44139</v>
      </c>
      <c r="B366" s="270">
        <v>123.329308</v>
      </c>
      <c r="C366">
        <v>2.3281E-2</v>
      </c>
    </row>
    <row r="367" spans="1:3" x14ac:dyDescent="0.2">
      <c r="A367" s="272">
        <v>44140</v>
      </c>
      <c r="B367" s="273">
        <v>126.022926</v>
      </c>
      <c r="C367">
        <v>7.9441999999999999E-2</v>
      </c>
    </row>
    <row r="368" spans="1:3" x14ac:dyDescent="0.2">
      <c r="A368" s="269">
        <v>44141</v>
      </c>
      <c r="B368" s="270">
        <v>130.92915300000001</v>
      </c>
      <c r="C368">
        <v>0.47278300000000001</v>
      </c>
    </row>
    <row r="369" spans="1:3" x14ac:dyDescent="0.2">
      <c r="A369" s="272">
        <v>44144</v>
      </c>
      <c r="B369" s="273">
        <v>136.98979199999999</v>
      </c>
      <c r="C369">
        <v>0.321822</v>
      </c>
    </row>
    <row r="370" spans="1:3" x14ac:dyDescent="0.2">
      <c r="A370" s="269">
        <v>44145</v>
      </c>
      <c r="B370" s="270">
        <v>127.273552</v>
      </c>
      <c r="C370">
        <v>0.28387800000000002</v>
      </c>
    </row>
    <row r="371" spans="1:3" x14ac:dyDescent="0.2">
      <c r="A371" s="272">
        <v>44146</v>
      </c>
      <c r="B371" s="273">
        <v>126.50393699999999</v>
      </c>
      <c r="C371">
        <v>8.6318000000000006E-2</v>
      </c>
    </row>
    <row r="372" spans="1:3" x14ac:dyDescent="0.2">
      <c r="A372" s="269">
        <v>44147</v>
      </c>
      <c r="B372" s="270">
        <v>124.57991</v>
      </c>
      <c r="C372">
        <v>0.12822600000000001</v>
      </c>
    </row>
    <row r="373" spans="1:3" x14ac:dyDescent="0.2">
      <c r="A373" s="272">
        <v>44148</v>
      </c>
      <c r="B373" s="273">
        <v>123.281204</v>
      </c>
      <c r="C373">
        <v>0.121376</v>
      </c>
    </row>
    <row r="374" spans="1:3" x14ac:dyDescent="0.2">
      <c r="A374" s="269">
        <v>44149</v>
      </c>
      <c r="B374" s="270">
        <v>123.281204</v>
      </c>
      <c r="C374">
        <v>3.8336000000000002E-2</v>
      </c>
    </row>
    <row r="375" spans="1:3" x14ac:dyDescent="0.2">
      <c r="A375" s="272">
        <v>44152</v>
      </c>
      <c r="B375" s="273">
        <v>125.01281</v>
      </c>
      <c r="C375">
        <v>0.25711600000000001</v>
      </c>
    </row>
    <row r="376" spans="1:3" x14ac:dyDescent="0.2">
      <c r="A376" s="269">
        <v>44153</v>
      </c>
      <c r="B376" s="270">
        <v>126.263435</v>
      </c>
      <c r="C376">
        <v>8.0152000000000001E-2</v>
      </c>
    </row>
    <row r="377" spans="1:3" x14ac:dyDescent="0.2">
      <c r="A377" s="272">
        <v>44154</v>
      </c>
      <c r="B377" s="273">
        <v>124.868515</v>
      </c>
      <c r="C377">
        <v>8.1644999999999995E-2</v>
      </c>
    </row>
    <row r="378" spans="1:3" x14ac:dyDescent="0.2">
      <c r="A378" s="269">
        <v>44155</v>
      </c>
      <c r="B378" s="270">
        <v>125.63813</v>
      </c>
      <c r="C378">
        <v>0.18202199999999999</v>
      </c>
    </row>
    <row r="379" spans="1:3" x14ac:dyDescent="0.2">
      <c r="A379" s="272">
        <v>44158</v>
      </c>
      <c r="B379" s="273">
        <v>127.465942</v>
      </c>
      <c r="C379">
        <v>0.15821099999999999</v>
      </c>
    </row>
    <row r="380" spans="1:3" x14ac:dyDescent="0.2">
      <c r="A380" s="269">
        <v>44159</v>
      </c>
      <c r="B380" s="270">
        <v>128.09123199999999</v>
      </c>
      <c r="C380">
        <v>0.103773</v>
      </c>
    </row>
    <row r="381" spans="1:3" x14ac:dyDescent="0.2">
      <c r="A381" s="272">
        <v>44160</v>
      </c>
      <c r="B381" s="273">
        <v>130.881058</v>
      </c>
      <c r="C381">
        <v>0.29748400000000003</v>
      </c>
    </row>
    <row r="382" spans="1:3" x14ac:dyDescent="0.2">
      <c r="A382" s="269">
        <v>44161</v>
      </c>
      <c r="B382" s="270">
        <v>134.729095</v>
      </c>
      <c r="C382">
        <v>1.119907</v>
      </c>
    </row>
    <row r="383" spans="1:3" x14ac:dyDescent="0.2">
      <c r="A383" s="272">
        <v>44162</v>
      </c>
      <c r="B383" s="273">
        <v>132.27595500000001</v>
      </c>
      <c r="C383">
        <v>0.20242299999999999</v>
      </c>
    </row>
    <row r="384" spans="1:3" x14ac:dyDescent="0.2">
      <c r="A384" s="269">
        <v>44166</v>
      </c>
      <c r="B384" s="270">
        <v>135.354401</v>
      </c>
      <c r="C384">
        <v>0.23341200000000001</v>
      </c>
    </row>
    <row r="385" spans="1:3" x14ac:dyDescent="0.2">
      <c r="A385" s="272">
        <v>44167</v>
      </c>
      <c r="B385" s="273">
        <v>132.901276</v>
      </c>
      <c r="C385">
        <v>0.135074</v>
      </c>
    </row>
    <row r="386" spans="1:3" x14ac:dyDescent="0.2">
      <c r="A386" s="269">
        <v>44168</v>
      </c>
      <c r="B386" s="270">
        <v>134.777176</v>
      </c>
      <c r="C386">
        <v>0.16194</v>
      </c>
    </row>
    <row r="387" spans="1:3" x14ac:dyDescent="0.2">
      <c r="A387" s="272">
        <v>44169</v>
      </c>
      <c r="B387" s="273">
        <v>133.670883</v>
      </c>
      <c r="C387">
        <v>0.132189</v>
      </c>
    </row>
    <row r="388" spans="1:3" x14ac:dyDescent="0.2">
      <c r="A388" s="269">
        <v>44172</v>
      </c>
      <c r="B388" s="270">
        <v>130.44818100000001</v>
      </c>
      <c r="C388">
        <v>0.233155</v>
      </c>
    </row>
    <row r="389" spans="1:3" x14ac:dyDescent="0.2">
      <c r="A389" s="272">
        <v>44173</v>
      </c>
      <c r="B389" s="273">
        <v>129.87094099999999</v>
      </c>
      <c r="C389">
        <v>0.203234</v>
      </c>
    </row>
    <row r="390" spans="1:3" x14ac:dyDescent="0.2">
      <c r="A390" s="269">
        <v>44174</v>
      </c>
      <c r="B390" s="270">
        <v>146.946594</v>
      </c>
      <c r="C390">
        <v>3.0162450000000001</v>
      </c>
    </row>
    <row r="391" spans="1:3" x14ac:dyDescent="0.2">
      <c r="A391" s="272">
        <v>44175</v>
      </c>
      <c r="B391" s="273">
        <v>146.85038800000001</v>
      </c>
      <c r="C391">
        <v>0.71762599999999999</v>
      </c>
    </row>
    <row r="392" spans="1:3" x14ac:dyDescent="0.2">
      <c r="A392" s="269">
        <v>44176</v>
      </c>
      <c r="B392" s="270">
        <v>143.05044599999999</v>
      </c>
      <c r="C392">
        <v>0.474634</v>
      </c>
    </row>
    <row r="393" spans="1:3" x14ac:dyDescent="0.2">
      <c r="A393" s="272">
        <v>44179</v>
      </c>
      <c r="B393" s="273">
        <v>145.02256800000001</v>
      </c>
      <c r="C393">
        <v>0.155031</v>
      </c>
    </row>
    <row r="394" spans="1:3" x14ac:dyDescent="0.2">
      <c r="A394" s="269">
        <v>44180</v>
      </c>
      <c r="B394" s="270">
        <v>147.09086600000001</v>
      </c>
      <c r="C394">
        <v>0.242118</v>
      </c>
    </row>
    <row r="395" spans="1:3" x14ac:dyDescent="0.2">
      <c r="A395" s="272">
        <v>44181</v>
      </c>
      <c r="B395" s="273">
        <v>145.02256800000001</v>
      </c>
      <c r="C395">
        <v>0.45021499999999998</v>
      </c>
    </row>
    <row r="396" spans="1:3" x14ac:dyDescent="0.2">
      <c r="A396" s="269">
        <v>44182</v>
      </c>
      <c r="B396" s="270">
        <v>142.08843999999999</v>
      </c>
      <c r="C396">
        <v>0.254048</v>
      </c>
    </row>
    <row r="397" spans="1:3" x14ac:dyDescent="0.2">
      <c r="A397" s="272">
        <v>44183</v>
      </c>
      <c r="B397" s="273">
        <v>137.999908</v>
      </c>
      <c r="C397">
        <v>0.13684099999999999</v>
      </c>
    </row>
    <row r="398" spans="1:3" x14ac:dyDescent="0.2">
      <c r="A398" s="269">
        <v>44186</v>
      </c>
      <c r="B398" s="270">
        <v>130.01525899999999</v>
      </c>
      <c r="C398">
        <v>0.22758900000000001</v>
      </c>
    </row>
    <row r="399" spans="1:3" x14ac:dyDescent="0.2">
      <c r="A399" s="272">
        <v>44187</v>
      </c>
      <c r="B399" s="273">
        <v>131.79496800000001</v>
      </c>
      <c r="C399">
        <v>0.161639</v>
      </c>
    </row>
    <row r="400" spans="1:3" x14ac:dyDescent="0.2">
      <c r="A400" s="269">
        <v>44188</v>
      </c>
      <c r="B400" s="270">
        <v>135.16198700000001</v>
      </c>
      <c r="C400">
        <v>0.149336</v>
      </c>
    </row>
    <row r="401" spans="1:3" x14ac:dyDescent="0.2">
      <c r="A401" s="272">
        <v>44189</v>
      </c>
      <c r="B401" s="273">
        <v>136.07591199999999</v>
      </c>
      <c r="C401">
        <v>0.148677</v>
      </c>
    </row>
    <row r="402" spans="1:3" x14ac:dyDescent="0.2">
      <c r="A402" s="269">
        <v>44193</v>
      </c>
      <c r="B402" s="270">
        <v>134.151871</v>
      </c>
      <c r="C402">
        <v>7.2959999999999997E-2</v>
      </c>
    </row>
    <row r="403" spans="1:3" x14ac:dyDescent="0.2">
      <c r="A403" s="272">
        <v>44194</v>
      </c>
      <c r="B403" s="273">
        <v>133.91137699999999</v>
      </c>
      <c r="C403">
        <v>6.2947000000000003E-2</v>
      </c>
    </row>
    <row r="404" spans="1:3" x14ac:dyDescent="0.2">
      <c r="A404" s="269">
        <v>44195</v>
      </c>
      <c r="B404" s="270">
        <v>135.83538799999999</v>
      </c>
      <c r="C404">
        <v>7.9393000000000005E-2</v>
      </c>
    </row>
    <row r="405" spans="1:3" x14ac:dyDescent="0.2">
      <c r="A405" s="272">
        <v>44196</v>
      </c>
      <c r="B405" s="273">
        <v>138.43279999999999</v>
      </c>
      <c r="C405">
        <v>8.6948999999999999E-2</v>
      </c>
    </row>
    <row r="406" spans="1:3" x14ac:dyDescent="0.2">
      <c r="A406" s="269">
        <v>44197</v>
      </c>
      <c r="B406" s="270">
        <v>137.037903</v>
      </c>
      <c r="C406">
        <v>6.5749000000000002E-2</v>
      </c>
    </row>
    <row r="407" spans="1:3" x14ac:dyDescent="0.2">
      <c r="A407" s="272">
        <v>44200</v>
      </c>
      <c r="B407" s="273">
        <v>137.08601400000001</v>
      </c>
      <c r="C407">
        <v>0.22556999999999999</v>
      </c>
    </row>
    <row r="408" spans="1:3" x14ac:dyDescent="0.2">
      <c r="A408" s="269">
        <v>44201</v>
      </c>
      <c r="B408" s="270">
        <v>136.07591199999999</v>
      </c>
      <c r="C408">
        <v>9.4876000000000002E-2</v>
      </c>
    </row>
    <row r="409" spans="1:3" x14ac:dyDescent="0.2">
      <c r="A409" s="272">
        <v>44202</v>
      </c>
      <c r="B409" s="273">
        <v>141.27075199999999</v>
      </c>
      <c r="C409">
        <v>0.43499300000000002</v>
      </c>
    </row>
    <row r="410" spans="1:3" x14ac:dyDescent="0.2">
      <c r="A410" s="269">
        <v>44203</v>
      </c>
      <c r="B410" s="270">
        <v>137.374619</v>
      </c>
      <c r="C410">
        <v>0.239787</v>
      </c>
    </row>
    <row r="411" spans="1:3" x14ac:dyDescent="0.2">
      <c r="A411" s="272">
        <v>44204</v>
      </c>
      <c r="B411" s="273">
        <v>137.037903</v>
      </c>
      <c r="C411">
        <v>0.16423499999999999</v>
      </c>
    </row>
    <row r="412" spans="1:3" x14ac:dyDescent="0.2">
      <c r="A412" s="269">
        <v>44207</v>
      </c>
      <c r="B412" s="270">
        <v>136.46069299999999</v>
      </c>
      <c r="C412">
        <v>0.17957300000000001</v>
      </c>
    </row>
    <row r="413" spans="1:3" x14ac:dyDescent="0.2">
      <c r="A413" s="272">
        <v>44208</v>
      </c>
      <c r="B413" s="273">
        <v>136.74929800000001</v>
      </c>
      <c r="C413">
        <v>0.22051200000000001</v>
      </c>
    </row>
    <row r="414" spans="1:3" x14ac:dyDescent="0.2">
      <c r="A414" s="269">
        <v>44209</v>
      </c>
      <c r="B414" s="270">
        <v>135.49870300000001</v>
      </c>
      <c r="C414">
        <v>0.14974299999999999</v>
      </c>
    </row>
    <row r="415" spans="1:3" x14ac:dyDescent="0.2">
      <c r="A415" s="272">
        <v>44210</v>
      </c>
      <c r="B415" s="273">
        <v>135.59491</v>
      </c>
      <c r="C415">
        <v>0.105906</v>
      </c>
    </row>
    <row r="416" spans="1:3" x14ac:dyDescent="0.2">
      <c r="A416" s="269">
        <v>44211</v>
      </c>
      <c r="B416" s="270">
        <v>135.210083</v>
      </c>
      <c r="C416">
        <v>0.21987200000000001</v>
      </c>
    </row>
    <row r="417" spans="1:3" x14ac:dyDescent="0.2">
      <c r="A417" s="272">
        <v>44214</v>
      </c>
      <c r="B417" s="273">
        <v>132.42027300000001</v>
      </c>
      <c r="C417">
        <v>8.9298000000000002E-2</v>
      </c>
    </row>
    <row r="418" spans="1:3" x14ac:dyDescent="0.2">
      <c r="A418" s="269">
        <v>44215</v>
      </c>
      <c r="B418" s="270">
        <v>133.430374</v>
      </c>
      <c r="C418">
        <v>4.7781999999999998E-2</v>
      </c>
    </row>
    <row r="419" spans="1:3" x14ac:dyDescent="0.2">
      <c r="A419" s="272">
        <v>44216</v>
      </c>
      <c r="B419" s="273">
        <v>133.81518600000001</v>
      </c>
      <c r="C419">
        <v>4.9307999999999998E-2</v>
      </c>
    </row>
    <row r="420" spans="1:3" x14ac:dyDescent="0.2">
      <c r="A420" s="269">
        <v>44217</v>
      </c>
      <c r="B420" s="270">
        <v>133.38227800000001</v>
      </c>
      <c r="C420">
        <v>0.12862199999999999</v>
      </c>
    </row>
    <row r="421" spans="1:3" x14ac:dyDescent="0.2">
      <c r="A421" s="272">
        <v>44218</v>
      </c>
      <c r="B421" s="273">
        <v>131.650665</v>
      </c>
      <c r="C421">
        <v>0.106766</v>
      </c>
    </row>
    <row r="422" spans="1:3" x14ac:dyDescent="0.2">
      <c r="A422" s="269">
        <v>44221</v>
      </c>
      <c r="B422" s="270">
        <v>131.217758</v>
      </c>
      <c r="C422">
        <v>9.3690999999999997E-2</v>
      </c>
    </row>
    <row r="423" spans="1:3" x14ac:dyDescent="0.2">
      <c r="A423" s="272">
        <v>44223</v>
      </c>
      <c r="B423" s="273">
        <v>130.255753</v>
      </c>
      <c r="C423">
        <v>5.2315E-2</v>
      </c>
    </row>
    <row r="424" spans="1:3" x14ac:dyDescent="0.2">
      <c r="A424" s="269">
        <v>44224</v>
      </c>
      <c r="B424" s="270">
        <v>129.389938</v>
      </c>
      <c r="C424">
        <v>6.2127000000000002E-2</v>
      </c>
    </row>
    <row r="425" spans="1:3" x14ac:dyDescent="0.2">
      <c r="A425" s="272">
        <v>44225</v>
      </c>
      <c r="B425" s="273">
        <v>133.28607199999999</v>
      </c>
      <c r="C425">
        <v>7.4444999999999997E-2</v>
      </c>
    </row>
    <row r="426" spans="1:3" x14ac:dyDescent="0.2">
      <c r="A426" s="269">
        <v>44228</v>
      </c>
      <c r="B426" s="270">
        <v>135.06579600000001</v>
      </c>
      <c r="C426">
        <v>0.122098</v>
      </c>
    </row>
    <row r="427" spans="1:3" x14ac:dyDescent="0.2">
      <c r="A427" s="272">
        <v>44229</v>
      </c>
      <c r="B427" s="273">
        <v>131.89118999999999</v>
      </c>
      <c r="C427">
        <v>0.120189</v>
      </c>
    </row>
    <row r="428" spans="1:3" x14ac:dyDescent="0.2">
      <c r="A428" s="269">
        <v>44230</v>
      </c>
      <c r="B428" s="270">
        <v>133.81518600000001</v>
      </c>
      <c r="C428">
        <v>0.138155</v>
      </c>
    </row>
    <row r="429" spans="1:3" x14ac:dyDescent="0.2">
      <c r="A429" s="272">
        <v>44231</v>
      </c>
      <c r="B429" s="273">
        <v>135.93159499999999</v>
      </c>
      <c r="C429">
        <v>0.123628</v>
      </c>
    </row>
    <row r="430" spans="1:3" x14ac:dyDescent="0.2">
      <c r="A430" s="269">
        <v>44232</v>
      </c>
      <c r="B430" s="270">
        <v>136.46069299999999</v>
      </c>
      <c r="C430">
        <v>7.5447E-2</v>
      </c>
    </row>
    <row r="431" spans="1:3" x14ac:dyDescent="0.2">
      <c r="A431" s="272">
        <v>44235</v>
      </c>
      <c r="B431" s="273">
        <v>133.574692</v>
      </c>
      <c r="C431">
        <v>0.17922399999999999</v>
      </c>
    </row>
    <row r="432" spans="1:3" x14ac:dyDescent="0.2">
      <c r="A432" s="269">
        <v>44236</v>
      </c>
      <c r="B432" s="270">
        <v>136.36450199999999</v>
      </c>
      <c r="C432">
        <v>0.194577</v>
      </c>
    </row>
    <row r="433" spans="1:3" x14ac:dyDescent="0.2">
      <c r="A433" s="272">
        <v>44237</v>
      </c>
      <c r="B433" s="273">
        <v>136.36450199999999</v>
      </c>
      <c r="C433">
        <v>9.4355999999999995E-2</v>
      </c>
    </row>
    <row r="434" spans="1:3" x14ac:dyDescent="0.2">
      <c r="A434" s="269">
        <v>44238</v>
      </c>
      <c r="B434" s="270">
        <v>135.59491</v>
      </c>
      <c r="C434">
        <v>7.3256000000000002E-2</v>
      </c>
    </row>
    <row r="435" spans="1:3" x14ac:dyDescent="0.2">
      <c r="A435" s="272">
        <v>44239</v>
      </c>
      <c r="B435" s="273">
        <v>136.74929800000001</v>
      </c>
      <c r="C435">
        <v>0.11427</v>
      </c>
    </row>
    <row r="436" spans="1:3" x14ac:dyDescent="0.2">
      <c r="A436" s="269">
        <v>44242</v>
      </c>
      <c r="B436" s="270">
        <v>136.84551999999999</v>
      </c>
      <c r="C436">
        <v>0.14491999999999999</v>
      </c>
    </row>
    <row r="437" spans="1:3" x14ac:dyDescent="0.2">
      <c r="A437" s="272">
        <v>44243</v>
      </c>
      <c r="B437" s="273">
        <v>134.199997</v>
      </c>
      <c r="C437">
        <v>7.8059000000000003E-2</v>
      </c>
    </row>
    <row r="438" spans="1:3" x14ac:dyDescent="0.2">
      <c r="A438" s="269">
        <v>44244</v>
      </c>
      <c r="B438" s="270">
        <v>137.037903</v>
      </c>
      <c r="C438">
        <v>0.14105000000000001</v>
      </c>
    </row>
    <row r="439" spans="1:3" x14ac:dyDescent="0.2">
      <c r="A439" s="272">
        <v>44245</v>
      </c>
      <c r="B439" s="273">
        <v>142.858047</v>
      </c>
      <c r="C439">
        <v>0.55569400000000002</v>
      </c>
    </row>
    <row r="440" spans="1:3" x14ac:dyDescent="0.2">
      <c r="A440" s="269">
        <v>44246</v>
      </c>
      <c r="B440" s="270">
        <v>139.10623200000001</v>
      </c>
      <c r="C440">
        <v>0.16175200000000001</v>
      </c>
    </row>
    <row r="441" spans="1:3" x14ac:dyDescent="0.2">
      <c r="A441" s="272">
        <v>44249</v>
      </c>
      <c r="B441" s="273">
        <v>140.64541600000001</v>
      </c>
      <c r="C441">
        <v>0.219864</v>
      </c>
    </row>
    <row r="442" spans="1:3" x14ac:dyDescent="0.2">
      <c r="A442" s="269">
        <v>44250</v>
      </c>
      <c r="B442" s="270">
        <v>157.047653</v>
      </c>
      <c r="C442">
        <v>1.2969539999999999</v>
      </c>
    </row>
    <row r="443" spans="1:3" x14ac:dyDescent="0.2">
      <c r="A443" s="272">
        <v>44251</v>
      </c>
      <c r="B443" s="273">
        <v>154.113541</v>
      </c>
      <c r="C443">
        <v>0.41467700000000002</v>
      </c>
    </row>
    <row r="444" spans="1:3" x14ac:dyDescent="0.2">
      <c r="A444" s="269">
        <v>44252</v>
      </c>
      <c r="B444" s="270">
        <v>156.08564799999999</v>
      </c>
      <c r="C444">
        <v>0.43537900000000002</v>
      </c>
    </row>
    <row r="445" spans="1:3" x14ac:dyDescent="0.2">
      <c r="A445" s="272">
        <v>44253</v>
      </c>
      <c r="B445" s="273">
        <v>154.40214499999999</v>
      </c>
      <c r="C445">
        <v>0.374278</v>
      </c>
    </row>
    <row r="446" spans="1:3" x14ac:dyDescent="0.2">
      <c r="A446" s="269">
        <v>44256</v>
      </c>
      <c r="B446" s="270">
        <v>158.63494900000001</v>
      </c>
      <c r="C446">
        <v>0.36982199999999998</v>
      </c>
    </row>
    <row r="447" spans="1:3" x14ac:dyDescent="0.2">
      <c r="A447" s="272">
        <v>44257</v>
      </c>
      <c r="B447" s="273">
        <v>164.83990499999999</v>
      </c>
      <c r="C447">
        <v>0.60657000000000005</v>
      </c>
    </row>
    <row r="448" spans="1:3" x14ac:dyDescent="0.2">
      <c r="A448" s="269">
        <v>44258</v>
      </c>
      <c r="B448" s="270">
        <v>167.004425</v>
      </c>
      <c r="C448">
        <v>0.39744499999999999</v>
      </c>
    </row>
    <row r="449" spans="1:3" x14ac:dyDescent="0.2">
      <c r="A449" s="272">
        <v>44259</v>
      </c>
      <c r="B449" s="273">
        <v>167.82212799999999</v>
      </c>
      <c r="C449">
        <v>0.56339499999999998</v>
      </c>
    </row>
    <row r="450" spans="1:3" x14ac:dyDescent="0.2">
      <c r="A450" s="269">
        <v>44260</v>
      </c>
      <c r="B450" s="270">
        <v>161.665268</v>
      </c>
      <c r="C450">
        <v>0.55046499999999998</v>
      </c>
    </row>
    <row r="451" spans="1:3" x14ac:dyDescent="0.2">
      <c r="A451" s="272">
        <v>44263</v>
      </c>
      <c r="B451" s="273">
        <v>171.71826200000001</v>
      </c>
      <c r="C451">
        <v>0.54509099999999999</v>
      </c>
    </row>
    <row r="452" spans="1:3" x14ac:dyDescent="0.2">
      <c r="A452" s="269">
        <v>44264</v>
      </c>
      <c r="B452" s="270">
        <v>167.870239</v>
      </c>
      <c r="C452">
        <v>0.31306899999999999</v>
      </c>
    </row>
    <row r="453" spans="1:3" x14ac:dyDescent="0.2">
      <c r="A453" s="272">
        <v>44265</v>
      </c>
      <c r="B453" s="273">
        <v>165.032318</v>
      </c>
      <c r="C453">
        <v>0.21836700000000001</v>
      </c>
    </row>
    <row r="454" spans="1:3" x14ac:dyDescent="0.2">
      <c r="A454" s="269">
        <v>44267</v>
      </c>
      <c r="B454" s="270">
        <v>166.234848</v>
      </c>
      <c r="C454">
        <v>0.28756500000000002</v>
      </c>
    </row>
    <row r="455" spans="1:3" x14ac:dyDescent="0.2">
      <c r="A455" s="272">
        <v>44270</v>
      </c>
      <c r="B455" s="273">
        <v>162.531082</v>
      </c>
      <c r="C455">
        <v>0.215056</v>
      </c>
    </row>
    <row r="456" spans="1:3" x14ac:dyDescent="0.2">
      <c r="A456" s="269">
        <v>44271</v>
      </c>
      <c r="B456" s="270">
        <v>159.981796</v>
      </c>
      <c r="C456">
        <v>0.140764</v>
      </c>
    </row>
    <row r="457" spans="1:3" x14ac:dyDescent="0.2">
      <c r="A457" s="272">
        <v>44272</v>
      </c>
      <c r="B457" s="273">
        <v>158.827393</v>
      </c>
      <c r="C457">
        <v>0.24220800000000001</v>
      </c>
    </row>
    <row r="458" spans="1:3" x14ac:dyDescent="0.2">
      <c r="A458" s="269">
        <v>44273</v>
      </c>
      <c r="B458" s="270">
        <v>156.42236299999999</v>
      </c>
      <c r="C458">
        <v>0.242924</v>
      </c>
    </row>
    <row r="459" spans="1:3" x14ac:dyDescent="0.2">
      <c r="A459" s="272">
        <v>44274</v>
      </c>
      <c r="B459" s="273">
        <v>155.84513899999999</v>
      </c>
      <c r="C459">
        <v>0.215144</v>
      </c>
    </row>
    <row r="460" spans="1:3" x14ac:dyDescent="0.2">
      <c r="A460" s="269">
        <v>44277</v>
      </c>
      <c r="B460" s="270">
        <v>154.979355</v>
      </c>
      <c r="C460">
        <v>0.147644</v>
      </c>
    </row>
    <row r="461" spans="1:3" x14ac:dyDescent="0.2">
      <c r="A461" s="272">
        <v>44278</v>
      </c>
      <c r="B461" s="273">
        <v>164.74371300000001</v>
      </c>
      <c r="C461">
        <v>0.283717</v>
      </c>
    </row>
    <row r="462" spans="1:3" x14ac:dyDescent="0.2">
      <c r="A462" s="269">
        <v>44279</v>
      </c>
      <c r="B462" s="270">
        <v>164.45512400000001</v>
      </c>
      <c r="C462">
        <v>0.26369399999999998</v>
      </c>
    </row>
    <row r="463" spans="1:3" x14ac:dyDescent="0.2">
      <c r="A463" s="272">
        <v>44280</v>
      </c>
      <c r="B463" s="273">
        <v>169.21704099999999</v>
      </c>
      <c r="C463">
        <v>0.66216399999999997</v>
      </c>
    </row>
    <row r="464" spans="1:3" x14ac:dyDescent="0.2">
      <c r="A464" s="269">
        <v>44281</v>
      </c>
      <c r="B464" s="270">
        <v>174.267563</v>
      </c>
      <c r="C464">
        <v>0.29730699999999999</v>
      </c>
    </row>
    <row r="465" spans="1:3" x14ac:dyDescent="0.2">
      <c r="A465" s="272">
        <v>44285</v>
      </c>
      <c r="B465" s="273">
        <v>174.84478799999999</v>
      </c>
      <c r="C465">
        <v>0.25687399999999999</v>
      </c>
    </row>
    <row r="466" spans="1:3" x14ac:dyDescent="0.2">
      <c r="A466" s="269">
        <v>44286</v>
      </c>
      <c r="B466" s="270">
        <v>179.60670500000001</v>
      </c>
      <c r="C466">
        <v>0.13116800000000001</v>
      </c>
    </row>
    <row r="467" spans="1:3" x14ac:dyDescent="0.2">
      <c r="A467" s="272">
        <v>44287</v>
      </c>
      <c r="B467" s="273">
        <v>177.29789700000001</v>
      </c>
      <c r="C467">
        <v>0.11719300000000001</v>
      </c>
    </row>
    <row r="468" spans="1:3" x14ac:dyDescent="0.2">
      <c r="A468" s="269">
        <v>44291</v>
      </c>
      <c r="B468" s="270">
        <v>174.17137099999999</v>
      </c>
      <c r="C468">
        <v>0.16775200000000001</v>
      </c>
    </row>
    <row r="469" spans="1:3" x14ac:dyDescent="0.2">
      <c r="A469" s="272">
        <v>44292</v>
      </c>
      <c r="B469" s="273">
        <v>170.08284</v>
      </c>
      <c r="C469">
        <v>0.120505</v>
      </c>
    </row>
    <row r="470" spans="1:3" x14ac:dyDescent="0.2">
      <c r="A470" s="269">
        <v>44293</v>
      </c>
      <c r="B470" s="270">
        <v>170.22714199999999</v>
      </c>
      <c r="C470">
        <v>0.152699</v>
      </c>
    </row>
    <row r="471" spans="1:3" x14ac:dyDescent="0.2">
      <c r="A471" s="272">
        <v>44294</v>
      </c>
      <c r="B471" s="273">
        <v>179.89532500000001</v>
      </c>
      <c r="C471">
        <v>0.33107500000000001</v>
      </c>
    </row>
    <row r="472" spans="1:3" x14ac:dyDescent="0.2">
      <c r="A472" s="269">
        <v>44295</v>
      </c>
      <c r="B472" s="270">
        <v>195.62413000000001</v>
      </c>
      <c r="C472">
        <v>1.3980490000000001</v>
      </c>
    </row>
    <row r="473" spans="1:3" x14ac:dyDescent="0.2">
      <c r="A473" s="272">
        <v>44298</v>
      </c>
      <c r="B473" s="273">
        <v>181.57882699999999</v>
      </c>
      <c r="C473">
        <v>0.296294</v>
      </c>
    </row>
    <row r="474" spans="1:3" x14ac:dyDescent="0.2">
      <c r="A474" s="269">
        <v>44299</v>
      </c>
      <c r="B474" s="270">
        <v>195.23933400000001</v>
      </c>
      <c r="C474">
        <v>0.33690300000000001</v>
      </c>
    </row>
    <row r="475" spans="1:3" x14ac:dyDescent="0.2">
      <c r="A475" s="272">
        <v>44301</v>
      </c>
      <c r="B475" s="273">
        <v>207.408737</v>
      </c>
      <c r="C475">
        <v>1.480254</v>
      </c>
    </row>
    <row r="476" spans="1:3" x14ac:dyDescent="0.2">
      <c r="A476" s="269">
        <v>44302</v>
      </c>
      <c r="B476" s="270">
        <v>216.64399700000001</v>
      </c>
      <c r="C476">
        <v>0.645397</v>
      </c>
    </row>
    <row r="477" spans="1:3" x14ac:dyDescent="0.2">
      <c r="A477" s="272">
        <v>44305</v>
      </c>
      <c r="B477" s="273">
        <v>215.87439000000001</v>
      </c>
      <c r="C477">
        <v>0.61108300000000004</v>
      </c>
    </row>
    <row r="478" spans="1:3" x14ac:dyDescent="0.2">
      <c r="A478" s="269">
        <v>44306</v>
      </c>
      <c r="B478" s="270">
        <v>216.788284</v>
      </c>
      <c r="C478">
        <v>0.40089599999999997</v>
      </c>
    </row>
    <row r="479" spans="1:3" x14ac:dyDescent="0.2">
      <c r="A479" s="272">
        <v>44308</v>
      </c>
      <c r="B479" s="273">
        <v>220.54011499999999</v>
      </c>
      <c r="C479">
        <v>0.19968</v>
      </c>
    </row>
    <row r="480" spans="1:3" x14ac:dyDescent="0.2">
      <c r="A480" s="269">
        <v>44309</v>
      </c>
      <c r="B480" s="270">
        <v>224.436249</v>
      </c>
      <c r="C480">
        <v>0.26311200000000001</v>
      </c>
    </row>
    <row r="481" spans="1:3" x14ac:dyDescent="0.2">
      <c r="A481" s="272">
        <v>44312</v>
      </c>
      <c r="B481" s="273">
        <v>218.616119</v>
      </c>
      <c r="C481">
        <v>0.141069</v>
      </c>
    </row>
    <row r="482" spans="1:3" x14ac:dyDescent="0.2">
      <c r="A482" s="269">
        <v>44313</v>
      </c>
      <c r="B482" s="270">
        <v>221.74262999999999</v>
      </c>
      <c r="C482">
        <v>0.13807800000000001</v>
      </c>
    </row>
    <row r="483" spans="1:3" x14ac:dyDescent="0.2">
      <c r="A483" s="272">
        <v>44314</v>
      </c>
      <c r="B483" s="273">
        <v>225.013443</v>
      </c>
      <c r="C483">
        <v>0.28372700000000001</v>
      </c>
    </row>
    <row r="484" spans="1:3" x14ac:dyDescent="0.2">
      <c r="A484" s="269">
        <v>44315</v>
      </c>
      <c r="B484" s="270">
        <v>232.51710499999999</v>
      </c>
      <c r="C484">
        <v>0.26527099999999998</v>
      </c>
    </row>
    <row r="485" spans="1:3" x14ac:dyDescent="0.2">
      <c r="A485" s="272">
        <v>44316</v>
      </c>
      <c r="B485" s="273">
        <v>243.38777200000001</v>
      </c>
      <c r="C485">
        <v>0.47871399999999997</v>
      </c>
    </row>
    <row r="486" spans="1:3" x14ac:dyDescent="0.2">
      <c r="A486" s="269">
        <v>44319</v>
      </c>
      <c r="B486" s="270">
        <v>285.66799900000001</v>
      </c>
      <c r="C486">
        <v>1.4553659999999999</v>
      </c>
    </row>
    <row r="487" spans="1:3" x14ac:dyDescent="0.2">
      <c r="A487" s="272">
        <v>44320</v>
      </c>
      <c r="B487" s="273">
        <v>259.59762599999999</v>
      </c>
      <c r="C487">
        <v>0.93865399999999999</v>
      </c>
    </row>
    <row r="488" spans="1:3" x14ac:dyDescent="0.2">
      <c r="A488" s="269">
        <v>44321</v>
      </c>
      <c r="B488" s="270">
        <v>273.01760899999999</v>
      </c>
      <c r="C488">
        <v>0.45086799999999999</v>
      </c>
    </row>
    <row r="489" spans="1:3" x14ac:dyDescent="0.2">
      <c r="A489" s="272">
        <v>44322</v>
      </c>
      <c r="B489" s="273">
        <v>267.87088</v>
      </c>
      <c r="C489">
        <v>0.19297800000000001</v>
      </c>
    </row>
    <row r="490" spans="1:3" x14ac:dyDescent="0.2">
      <c r="A490" s="269">
        <v>44323</v>
      </c>
      <c r="B490" s="270">
        <v>276.52896099999998</v>
      </c>
      <c r="C490">
        <v>0.27684700000000001</v>
      </c>
    </row>
    <row r="491" spans="1:3" x14ac:dyDescent="0.2">
      <c r="A491" s="272">
        <v>44326</v>
      </c>
      <c r="B491" s="273">
        <v>304.13851899999997</v>
      </c>
      <c r="C491">
        <v>0.73470000000000002</v>
      </c>
    </row>
    <row r="492" spans="1:3" x14ac:dyDescent="0.2">
      <c r="A492" s="269">
        <v>44327</v>
      </c>
      <c r="B492" s="270">
        <v>310.29534899999999</v>
      </c>
      <c r="C492">
        <v>0.69116999999999995</v>
      </c>
    </row>
    <row r="493" spans="1:3" x14ac:dyDescent="0.2">
      <c r="A493" s="272">
        <v>44328</v>
      </c>
      <c r="B493" s="273">
        <v>301.10821499999997</v>
      </c>
      <c r="C493">
        <v>0.35736800000000002</v>
      </c>
    </row>
    <row r="494" spans="1:3" x14ac:dyDescent="0.2">
      <c r="A494" s="269">
        <v>44330</v>
      </c>
      <c r="B494" s="270">
        <v>282.49334700000003</v>
      </c>
      <c r="C494">
        <v>0.31208900000000001</v>
      </c>
    </row>
    <row r="495" spans="1:3" x14ac:dyDescent="0.2">
      <c r="A495" s="272">
        <v>44333</v>
      </c>
      <c r="B495" s="273">
        <v>320.059753</v>
      </c>
      <c r="C495">
        <v>0.77424899999999997</v>
      </c>
    </row>
    <row r="496" spans="1:3" x14ac:dyDescent="0.2">
      <c r="A496" s="269">
        <v>44334</v>
      </c>
      <c r="B496" s="270">
        <v>314.86492900000002</v>
      </c>
      <c r="C496">
        <v>0.34925899999999999</v>
      </c>
    </row>
    <row r="497" spans="1:3" x14ac:dyDescent="0.2">
      <c r="A497" s="272">
        <v>44335</v>
      </c>
      <c r="B497" s="273">
        <v>336.55819700000001</v>
      </c>
      <c r="C497">
        <v>0.93721200000000005</v>
      </c>
    </row>
    <row r="498" spans="1:3" x14ac:dyDescent="0.2">
      <c r="A498" s="269">
        <v>44336</v>
      </c>
      <c r="B498" s="270">
        <v>334.39367700000003</v>
      </c>
      <c r="C498">
        <v>0.22725400000000001</v>
      </c>
    </row>
    <row r="499" spans="1:3" x14ac:dyDescent="0.2">
      <c r="A499" s="272">
        <v>44337</v>
      </c>
      <c r="B499" s="273">
        <v>319.57873499999999</v>
      </c>
      <c r="C499">
        <v>0.38583299999999998</v>
      </c>
    </row>
    <row r="500" spans="1:3" x14ac:dyDescent="0.2">
      <c r="A500" s="269">
        <v>44340</v>
      </c>
      <c r="B500" s="270">
        <v>317.84713699999998</v>
      </c>
      <c r="C500">
        <v>0.320359</v>
      </c>
    </row>
    <row r="501" spans="1:3" x14ac:dyDescent="0.2">
      <c r="A501" s="272">
        <v>44341</v>
      </c>
      <c r="B501" s="273">
        <v>313.27758799999998</v>
      </c>
      <c r="C501">
        <v>0.28879300000000002</v>
      </c>
    </row>
    <row r="502" spans="1:3" x14ac:dyDescent="0.2">
      <c r="A502" s="269">
        <v>44342</v>
      </c>
      <c r="B502" s="270">
        <v>315.92312600000002</v>
      </c>
      <c r="C502">
        <v>0.14533699999999999</v>
      </c>
    </row>
    <row r="503" spans="1:3" x14ac:dyDescent="0.2">
      <c r="A503" s="272">
        <v>44343</v>
      </c>
      <c r="B503" s="273">
        <v>317.46234099999998</v>
      </c>
      <c r="C503">
        <v>0.140817</v>
      </c>
    </row>
    <row r="504" spans="1:3" x14ac:dyDescent="0.2">
      <c r="A504" s="269">
        <v>44344</v>
      </c>
      <c r="B504" s="270">
        <v>310.68017600000002</v>
      </c>
      <c r="C504">
        <v>0.14602499999999999</v>
      </c>
    </row>
    <row r="505" spans="1:3" x14ac:dyDescent="0.2">
      <c r="A505" s="272">
        <v>44347</v>
      </c>
      <c r="B505" s="273">
        <v>312.60418700000002</v>
      </c>
      <c r="C505">
        <v>0.252357</v>
      </c>
    </row>
    <row r="506" spans="1:3" x14ac:dyDescent="0.2">
      <c r="A506" s="269">
        <v>44348</v>
      </c>
      <c r="B506" s="270">
        <v>313.61431900000002</v>
      </c>
      <c r="C506">
        <v>0.14699300000000001</v>
      </c>
    </row>
    <row r="507" spans="1:3" x14ac:dyDescent="0.2">
      <c r="A507" s="272">
        <v>44349</v>
      </c>
      <c r="B507" s="273">
        <v>304.23474099999999</v>
      </c>
      <c r="C507">
        <v>0.28762300000000002</v>
      </c>
    </row>
    <row r="508" spans="1:3" x14ac:dyDescent="0.2">
      <c r="A508" s="269">
        <v>44350</v>
      </c>
      <c r="B508" s="270">
        <v>314.48010299999999</v>
      </c>
      <c r="C508">
        <v>0.24593000000000001</v>
      </c>
    </row>
    <row r="509" spans="1:3" x14ac:dyDescent="0.2">
      <c r="A509" s="272">
        <v>44351</v>
      </c>
      <c r="B509" s="273">
        <v>322.51284800000002</v>
      </c>
      <c r="C509">
        <v>0.19170599999999999</v>
      </c>
    </row>
    <row r="510" spans="1:3" x14ac:dyDescent="0.2">
      <c r="A510" s="269">
        <v>44354</v>
      </c>
      <c r="B510" s="270">
        <v>381.96490499999999</v>
      </c>
      <c r="C510">
        <v>1.475633</v>
      </c>
    </row>
    <row r="511" spans="1:3" x14ac:dyDescent="0.2">
      <c r="A511" s="272">
        <v>44355</v>
      </c>
      <c r="B511" s="273">
        <v>388.02554300000003</v>
      </c>
      <c r="C511">
        <v>1.056697</v>
      </c>
    </row>
    <row r="512" spans="1:3" x14ac:dyDescent="0.2">
      <c r="A512" s="269">
        <v>44356</v>
      </c>
      <c r="B512" s="270">
        <v>387.44836400000003</v>
      </c>
      <c r="C512">
        <v>0.64759999999999995</v>
      </c>
    </row>
    <row r="513" spans="1:3" x14ac:dyDescent="0.2">
      <c r="A513" s="272">
        <v>44357</v>
      </c>
      <c r="B513" s="273">
        <v>393.79760700000003</v>
      </c>
      <c r="C513">
        <v>0.27400000000000002</v>
      </c>
    </row>
    <row r="514" spans="1:3" x14ac:dyDescent="0.2">
      <c r="A514" s="269">
        <v>44358</v>
      </c>
      <c r="B514" s="270">
        <v>386.63067599999999</v>
      </c>
      <c r="C514">
        <v>0.23674799999999999</v>
      </c>
    </row>
    <row r="515" spans="1:3" x14ac:dyDescent="0.2">
      <c r="A515" s="272">
        <v>44361</v>
      </c>
      <c r="B515" s="273">
        <v>390.23812900000001</v>
      </c>
      <c r="C515">
        <v>0.30155100000000001</v>
      </c>
    </row>
    <row r="516" spans="1:3" x14ac:dyDescent="0.2">
      <c r="A516" s="269">
        <v>44362</v>
      </c>
      <c r="B516" s="270">
        <v>385.57241800000003</v>
      </c>
      <c r="C516">
        <v>9.4895999999999994E-2</v>
      </c>
    </row>
    <row r="517" spans="1:3" x14ac:dyDescent="0.2">
      <c r="A517" s="272">
        <v>44363</v>
      </c>
      <c r="B517" s="273">
        <v>396.49121100000002</v>
      </c>
      <c r="C517">
        <v>0.34631099999999998</v>
      </c>
    </row>
    <row r="518" spans="1:3" x14ac:dyDescent="0.2">
      <c r="A518" s="269">
        <v>44364</v>
      </c>
      <c r="B518" s="270">
        <v>381.38769500000001</v>
      </c>
      <c r="C518">
        <v>0.235732</v>
      </c>
    </row>
    <row r="519" spans="1:3" x14ac:dyDescent="0.2">
      <c r="A519" s="272">
        <v>44365</v>
      </c>
      <c r="B519" s="273">
        <v>369.795502</v>
      </c>
      <c r="C519">
        <v>0.34476699999999999</v>
      </c>
    </row>
    <row r="520" spans="1:3" x14ac:dyDescent="0.2">
      <c r="A520" s="269">
        <v>44368</v>
      </c>
      <c r="B520" s="270">
        <v>374.07650799999999</v>
      </c>
      <c r="C520">
        <v>0.218331</v>
      </c>
    </row>
    <row r="521" spans="1:3" x14ac:dyDescent="0.2">
      <c r="A521" s="272">
        <v>44369</v>
      </c>
      <c r="B521" s="273">
        <v>374.36498999999998</v>
      </c>
      <c r="C521">
        <v>9.0108999999999995E-2</v>
      </c>
    </row>
    <row r="522" spans="1:3" x14ac:dyDescent="0.2">
      <c r="A522" s="269">
        <v>44370</v>
      </c>
      <c r="B522" s="270">
        <v>370.75750699999998</v>
      </c>
      <c r="C522">
        <v>8.6049E-2</v>
      </c>
    </row>
    <row r="523" spans="1:3" x14ac:dyDescent="0.2">
      <c r="A523" s="272">
        <v>44371</v>
      </c>
      <c r="B523" s="273">
        <v>424.96667500000001</v>
      </c>
      <c r="C523">
        <v>1.586776</v>
      </c>
    </row>
    <row r="524" spans="1:3" x14ac:dyDescent="0.2">
      <c r="A524" s="269">
        <v>44372</v>
      </c>
      <c r="B524" s="270">
        <v>417.41488600000002</v>
      </c>
      <c r="C524">
        <v>1.1041909999999999</v>
      </c>
    </row>
    <row r="525" spans="1:3" x14ac:dyDescent="0.2">
      <c r="A525" s="272">
        <v>44375</v>
      </c>
      <c r="B525" s="273">
        <v>453.92300399999999</v>
      </c>
      <c r="C525">
        <v>1.4012709999999999</v>
      </c>
    </row>
    <row r="526" spans="1:3" x14ac:dyDescent="0.2">
      <c r="A526" s="269">
        <v>44376</v>
      </c>
      <c r="B526" s="270">
        <v>466.52533</v>
      </c>
      <c r="C526">
        <v>0.76694099999999998</v>
      </c>
    </row>
    <row r="527" spans="1:3" x14ac:dyDescent="0.2">
      <c r="A527" s="272">
        <v>44377</v>
      </c>
      <c r="B527" s="273">
        <v>452.14331099999998</v>
      </c>
      <c r="C527">
        <v>0.37860100000000002</v>
      </c>
    </row>
    <row r="528" spans="1:3" x14ac:dyDescent="0.2">
      <c r="A528" s="269">
        <v>44378</v>
      </c>
      <c r="B528" s="270">
        <v>452.96099900000002</v>
      </c>
      <c r="C528">
        <v>0.280999</v>
      </c>
    </row>
    <row r="529" spans="1:3" x14ac:dyDescent="0.2">
      <c r="A529" s="272">
        <v>44379</v>
      </c>
      <c r="B529" s="273">
        <v>460.07989500000002</v>
      </c>
      <c r="C529">
        <v>0.33999099999999999</v>
      </c>
    </row>
    <row r="530" spans="1:3" x14ac:dyDescent="0.2">
      <c r="A530" s="269">
        <v>44382</v>
      </c>
      <c r="B530" s="270">
        <v>450.21929899999998</v>
      </c>
      <c r="C530">
        <v>0.18002599999999999</v>
      </c>
    </row>
    <row r="531" spans="1:3" x14ac:dyDescent="0.2">
      <c r="A531" s="272">
        <v>44383</v>
      </c>
      <c r="B531" s="273">
        <v>433.72091699999999</v>
      </c>
      <c r="C531">
        <v>0.18325900000000001</v>
      </c>
    </row>
    <row r="532" spans="1:3" x14ac:dyDescent="0.2">
      <c r="A532" s="269">
        <v>44384</v>
      </c>
      <c r="B532" s="270">
        <v>424.24514799999997</v>
      </c>
      <c r="C532">
        <v>0.138155</v>
      </c>
    </row>
    <row r="533" spans="1:3" x14ac:dyDescent="0.2">
      <c r="A533" s="272">
        <v>44385</v>
      </c>
      <c r="B533" s="273">
        <v>434.827179</v>
      </c>
      <c r="C533">
        <v>0.25846400000000003</v>
      </c>
    </row>
    <row r="534" spans="1:3" x14ac:dyDescent="0.2">
      <c r="A534" s="269">
        <v>44386</v>
      </c>
      <c r="B534" s="270">
        <v>450.65222199999999</v>
      </c>
      <c r="C534">
        <v>0.38984200000000002</v>
      </c>
    </row>
    <row r="535" spans="1:3" x14ac:dyDescent="0.2">
      <c r="A535" s="272">
        <v>44389</v>
      </c>
      <c r="B535" s="273">
        <v>445.84219400000001</v>
      </c>
      <c r="C535">
        <v>0.163797</v>
      </c>
    </row>
    <row r="536" spans="1:3" x14ac:dyDescent="0.2">
      <c r="A536" s="269">
        <v>44390</v>
      </c>
      <c r="B536" s="270">
        <v>464.072205</v>
      </c>
      <c r="C536">
        <v>0.39850400000000002</v>
      </c>
    </row>
    <row r="537" spans="1:3" x14ac:dyDescent="0.2">
      <c r="A537" s="272">
        <v>44391</v>
      </c>
      <c r="B537" s="273">
        <v>457.771027</v>
      </c>
      <c r="C537">
        <v>0.121598</v>
      </c>
    </row>
    <row r="538" spans="1:3" x14ac:dyDescent="0.2">
      <c r="A538" s="269">
        <v>44392</v>
      </c>
      <c r="B538" s="270">
        <v>447.57382200000001</v>
      </c>
      <c r="C538">
        <v>0.17918899999999999</v>
      </c>
    </row>
    <row r="539" spans="1:3" x14ac:dyDescent="0.2">
      <c r="A539" s="272">
        <v>44393</v>
      </c>
      <c r="B539" s="273">
        <v>437.95373499999999</v>
      </c>
      <c r="C539">
        <v>0.18257300000000001</v>
      </c>
    </row>
    <row r="540" spans="1:3" x14ac:dyDescent="0.2">
      <c r="A540" s="269">
        <v>44396</v>
      </c>
      <c r="B540" s="270">
        <v>442.57135</v>
      </c>
      <c r="C540">
        <v>0.19619700000000001</v>
      </c>
    </row>
    <row r="541" spans="1:3" x14ac:dyDescent="0.2">
      <c r="A541" s="272">
        <v>44397</v>
      </c>
      <c r="B541" s="273">
        <v>433.528503</v>
      </c>
      <c r="C541">
        <v>9.0887999999999997E-2</v>
      </c>
    </row>
    <row r="542" spans="1:3" x14ac:dyDescent="0.2">
      <c r="A542" s="269">
        <v>44399</v>
      </c>
      <c r="B542" s="270">
        <v>441.99414100000001</v>
      </c>
      <c r="C542">
        <v>0.27682000000000001</v>
      </c>
    </row>
    <row r="543" spans="1:3" x14ac:dyDescent="0.2">
      <c r="A543" s="272">
        <v>44400</v>
      </c>
      <c r="B543" s="273">
        <v>441.22454800000003</v>
      </c>
      <c r="C543">
        <v>0.11630500000000001</v>
      </c>
    </row>
    <row r="544" spans="1:3" x14ac:dyDescent="0.2">
      <c r="A544" s="269">
        <v>44403</v>
      </c>
      <c r="B544" s="270">
        <v>443.91815200000002</v>
      </c>
      <c r="C544">
        <v>0.20264199999999999</v>
      </c>
    </row>
    <row r="545" spans="1:3" x14ac:dyDescent="0.2">
      <c r="A545" s="272">
        <v>44404</v>
      </c>
      <c r="B545" s="273">
        <v>445.16876200000002</v>
      </c>
      <c r="C545">
        <v>0.369363</v>
      </c>
    </row>
    <row r="546" spans="1:3" x14ac:dyDescent="0.2">
      <c r="A546" s="269">
        <v>44405</v>
      </c>
      <c r="B546" s="270">
        <v>444.39917000000003</v>
      </c>
      <c r="C546">
        <v>8.5020999999999999E-2</v>
      </c>
    </row>
    <row r="547" spans="1:3" x14ac:dyDescent="0.2">
      <c r="A547" s="272">
        <v>44406</v>
      </c>
      <c r="B547" s="273">
        <v>465.85189800000001</v>
      </c>
      <c r="C547">
        <v>0.82676000000000005</v>
      </c>
    </row>
    <row r="548" spans="1:3" x14ac:dyDescent="0.2">
      <c r="A548" s="269">
        <v>44407</v>
      </c>
      <c r="B548" s="270">
        <v>461.61910999999998</v>
      </c>
      <c r="C548">
        <v>0.26416499999999998</v>
      </c>
    </row>
    <row r="549" spans="1:3" x14ac:dyDescent="0.2">
      <c r="A549" s="272">
        <v>44410</v>
      </c>
      <c r="B549" s="273">
        <v>454.69262700000002</v>
      </c>
      <c r="C549">
        <v>0.78177300000000005</v>
      </c>
    </row>
    <row r="550" spans="1:3" x14ac:dyDescent="0.2">
      <c r="A550" s="269">
        <v>44411</v>
      </c>
      <c r="B550" s="270">
        <v>459.83935500000001</v>
      </c>
      <c r="C550">
        <v>0.13883000000000001</v>
      </c>
    </row>
    <row r="551" spans="1:3" x14ac:dyDescent="0.2">
      <c r="A551" s="272">
        <v>44412</v>
      </c>
      <c r="B551" s="273">
        <v>445.16876200000002</v>
      </c>
      <c r="C551">
        <v>0.19042500000000001</v>
      </c>
    </row>
    <row r="552" spans="1:3" x14ac:dyDescent="0.2">
      <c r="A552" s="269">
        <v>44413</v>
      </c>
      <c r="B552" s="270">
        <v>435.74115</v>
      </c>
      <c r="C552">
        <v>0.198659</v>
      </c>
    </row>
    <row r="553" spans="1:3" x14ac:dyDescent="0.2">
      <c r="A553" s="272">
        <v>44414</v>
      </c>
      <c r="B553" s="273">
        <v>434.77914399999997</v>
      </c>
      <c r="C553">
        <v>0.15696499999999999</v>
      </c>
    </row>
    <row r="554" spans="1:3" x14ac:dyDescent="0.2">
      <c r="A554" s="269">
        <v>44417</v>
      </c>
      <c r="B554" s="270">
        <v>408.468231</v>
      </c>
      <c r="C554">
        <v>0.326347</v>
      </c>
    </row>
    <row r="555" spans="1:3" x14ac:dyDescent="0.2">
      <c r="A555" s="272">
        <v>44418</v>
      </c>
      <c r="B555" s="273">
        <v>382.20541400000002</v>
      </c>
      <c r="C555">
        <v>0.29210199999999997</v>
      </c>
    </row>
    <row r="556" spans="1:3" x14ac:dyDescent="0.2">
      <c r="A556" s="269">
        <v>44419</v>
      </c>
      <c r="B556" s="270">
        <v>397.308899</v>
      </c>
      <c r="C556">
        <v>0.41738799999999998</v>
      </c>
    </row>
    <row r="557" spans="1:3" x14ac:dyDescent="0.2">
      <c r="A557" s="272">
        <v>44420</v>
      </c>
      <c r="B557" s="273">
        <v>414.67312600000002</v>
      </c>
      <c r="C557">
        <v>0.35715400000000003</v>
      </c>
    </row>
    <row r="558" spans="1:3" x14ac:dyDescent="0.2">
      <c r="A558" s="269">
        <v>44421</v>
      </c>
      <c r="B558" s="270">
        <v>404.09103399999998</v>
      </c>
      <c r="C558">
        <v>0.129798</v>
      </c>
    </row>
    <row r="559" spans="1:3" x14ac:dyDescent="0.2">
      <c r="A559" s="272">
        <v>44424</v>
      </c>
      <c r="B559" s="273">
        <v>404.52398699999998</v>
      </c>
      <c r="C559">
        <v>0.16248099999999999</v>
      </c>
    </row>
    <row r="560" spans="1:3" x14ac:dyDescent="0.2">
      <c r="A560" s="269">
        <v>44425</v>
      </c>
      <c r="B560" s="270">
        <v>422.03250100000002</v>
      </c>
      <c r="C560">
        <v>0.27650999999999998</v>
      </c>
    </row>
    <row r="561" spans="1:3" x14ac:dyDescent="0.2">
      <c r="A561" s="272">
        <v>44426</v>
      </c>
      <c r="B561" s="273">
        <v>412.70098899999999</v>
      </c>
      <c r="C561">
        <v>0.151396</v>
      </c>
    </row>
    <row r="562" spans="1:3" x14ac:dyDescent="0.2">
      <c r="A562" s="269">
        <v>44428</v>
      </c>
      <c r="B562" s="270">
        <v>411.40231299999999</v>
      </c>
      <c r="C562">
        <v>0.198433</v>
      </c>
    </row>
    <row r="563" spans="1:3" x14ac:dyDescent="0.2">
      <c r="A563" s="272">
        <v>44431</v>
      </c>
      <c r="B563" s="273">
        <v>363.734894</v>
      </c>
      <c r="C563">
        <v>0.27656799999999998</v>
      </c>
    </row>
    <row r="564" spans="1:3" x14ac:dyDescent="0.2">
      <c r="A564" s="269">
        <v>44432</v>
      </c>
      <c r="B564" s="270">
        <v>389.66095000000001</v>
      </c>
      <c r="C564">
        <v>0.410972</v>
      </c>
    </row>
    <row r="565" spans="1:3" x14ac:dyDescent="0.2">
      <c r="A565" s="272">
        <v>44433</v>
      </c>
      <c r="B565" s="273">
        <v>412.46051</v>
      </c>
      <c r="C565">
        <v>0.28640599999999999</v>
      </c>
    </row>
    <row r="566" spans="1:3" x14ac:dyDescent="0.2">
      <c r="A566" s="269">
        <v>44434</v>
      </c>
      <c r="B566" s="270">
        <v>425.59191900000002</v>
      </c>
      <c r="C566">
        <v>0.35467500000000002</v>
      </c>
    </row>
    <row r="567" spans="1:3" x14ac:dyDescent="0.2">
      <c r="A567" s="272">
        <v>44435</v>
      </c>
      <c r="B567" s="273">
        <v>418.90600599999999</v>
      </c>
      <c r="C567">
        <v>0.114603</v>
      </c>
    </row>
    <row r="568" spans="1:3" x14ac:dyDescent="0.2">
      <c r="A568" s="269">
        <v>44438</v>
      </c>
      <c r="B568" s="270">
        <v>414.67312600000002</v>
      </c>
      <c r="C568">
        <v>9.1986999999999999E-2</v>
      </c>
    </row>
    <row r="569" spans="1:3" x14ac:dyDescent="0.2">
      <c r="A569" s="272">
        <v>44439</v>
      </c>
      <c r="B569" s="273">
        <v>415.15414399999997</v>
      </c>
      <c r="C569">
        <v>0.105804</v>
      </c>
    </row>
    <row r="570" spans="1:3" x14ac:dyDescent="0.2">
      <c r="A570" s="269">
        <v>44440</v>
      </c>
      <c r="B570" s="270">
        <v>410.48843399999998</v>
      </c>
      <c r="C570">
        <v>9.0148000000000006E-2</v>
      </c>
    </row>
    <row r="571" spans="1:3" x14ac:dyDescent="0.2">
      <c r="A571" s="272">
        <v>44441</v>
      </c>
      <c r="B571" s="273">
        <v>404.86068699999998</v>
      </c>
      <c r="C571">
        <v>9.5921000000000006E-2</v>
      </c>
    </row>
    <row r="572" spans="1:3" x14ac:dyDescent="0.2">
      <c r="A572" s="269">
        <v>44442</v>
      </c>
      <c r="B572" s="270">
        <v>411.59472699999998</v>
      </c>
      <c r="C572">
        <v>0.10981299999999999</v>
      </c>
    </row>
    <row r="573" spans="1:3" x14ac:dyDescent="0.2">
      <c r="A573" s="272">
        <v>44445</v>
      </c>
      <c r="B573" s="273">
        <v>403.22525000000002</v>
      </c>
      <c r="C573">
        <v>6.2414999999999998E-2</v>
      </c>
    </row>
    <row r="574" spans="1:3" x14ac:dyDescent="0.2">
      <c r="A574" s="269">
        <v>44446</v>
      </c>
      <c r="B574" s="270">
        <v>399.56967200000003</v>
      </c>
      <c r="C574">
        <v>5.3372999999999997E-2</v>
      </c>
    </row>
    <row r="575" spans="1:3" x14ac:dyDescent="0.2">
      <c r="A575" s="272">
        <v>44447</v>
      </c>
      <c r="B575" s="273">
        <v>401.78225700000002</v>
      </c>
      <c r="C575">
        <v>7.8773999999999997E-2</v>
      </c>
    </row>
    <row r="576" spans="1:3" x14ac:dyDescent="0.2">
      <c r="A576" s="269">
        <v>44448</v>
      </c>
      <c r="B576" s="270">
        <v>396.77984600000002</v>
      </c>
      <c r="C576">
        <v>0.101436</v>
      </c>
    </row>
    <row r="577" spans="1:3" x14ac:dyDescent="0.2">
      <c r="A577" s="272">
        <v>44452</v>
      </c>
      <c r="B577" s="273">
        <v>389.80261200000001</v>
      </c>
      <c r="C577">
        <v>0.205821</v>
      </c>
    </row>
    <row r="578" spans="1:3" x14ac:dyDescent="0.2">
      <c r="A578" s="269">
        <v>44453</v>
      </c>
      <c r="B578" s="270">
        <v>404.24154700000003</v>
      </c>
      <c r="C578">
        <v>0.12178600000000001</v>
      </c>
    </row>
    <row r="579" spans="1:3" x14ac:dyDescent="0.2">
      <c r="A579" s="272">
        <v>44454</v>
      </c>
      <c r="B579" s="273">
        <v>401.14059400000002</v>
      </c>
      <c r="C579">
        <v>0.102077</v>
      </c>
    </row>
    <row r="580" spans="1:3" x14ac:dyDescent="0.2">
      <c r="A580" s="269">
        <v>44455</v>
      </c>
      <c r="B580" s="270">
        <v>408.06930499999999</v>
      </c>
      <c r="C580">
        <v>0.13320399999999999</v>
      </c>
    </row>
    <row r="581" spans="1:3" x14ac:dyDescent="0.2">
      <c r="A581" s="272">
        <v>44456</v>
      </c>
      <c r="B581" s="273">
        <v>401.52816799999999</v>
      </c>
      <c r="C581">
        <v>0.14142099999999999</v>
      </c>
    </row>
    <row r="582" spans="1:3" x14ac:dyDescent="0.2">
      <c r="A582" s="269">
        <v>44459</v>
      </c>
      <c r="B582" s="270">
        <v>385.19961499999999</v>
      </c>
      <c r="C582">
        <v>0.103974</v>
      </c>
    </row>
    <row r="583" spans="1:3" x14ac:dyDescent="0.2">
      <c r="A583" s="272">
        <v>44460</v>
      </c>
      <c r="B583" s="273">
        <v>396.14993299999998</v>
      </c>
      <c r="C583">
        <v>0.12323000000000001</v>
      </c>
    </row>
    <row r="584" spans="1:3" x14ac:dyDescent="0.2">
      <c r="A584" s="269">
        <v>44461</v>
      </c>
      <c r="B584" s="270">
        <v>398.136505</v>
      </c>
      <c r="C584">
        <v>4.1093999999999999E-2</v>
      </c>
    </row>
    <row r="585" spans="1:3" x14ac:dyDescent="0.2">
      <c r="A585" s="272">
        <v>44462</v>
      </c>
      <c r="B585" s="273">
        <v>399.00863600000002</v>
      </c>
      <c r="C585">
        <v>8.8881000000000002E-2</v>
      </c>
    </row>
    <row r="586" spans="1:3" x14ac:dyDescent="0.2">
      <c r="A586" s="269">
        <v>44463</v>
      </c>
      <c r="B586" s="270">
        <v>398.911743</v>
      </c>
      <c r="C586">
        <v>0.15296399999999999</v>
      </c>
    </row>
    <row r="587" spans="1:3" x14ac:dyDescent="0.2">
      <c r="A587" s="272">
        <v>44466</v>
      </c>
      <c r="B587" s="273">
        <v>392.515961</v>
      </c>
      <c r="C587">
        <v>7.6793E-2</v>
      </c>
    </row>
    <row r="588" spans="1:3" x14ac:dyDescent="0.2">
      <c r="A588" s="269">
        <v>44467</v>
      </c>
      <c r="B588" s="270">
        <v>393.92111199999999</v>
      </c>
      <c r="C588">
        <v>4.1867000000000001E-2</v>
      </c>
    </row>
    <row r="589" spans="1:3" x14ac:dyDescent="0.2">
      <c r="A589" s="272">
        <v>44468</v>
      </c>
      <c r="B589" s="273">
        <v>392.46752900000001</v>
      </c>
      <c r="C589">
        <v>8.4711999999999996E-2</v>
      </c>
    </row>
    <row r="590" spans="1:3" x14ac:dyDescent="0.2">
      <c r="A590" s="269">
        <v>44469</v>
      </c>
      <c r="B590" s="270">
        <v>399.68701199999998</v>
      </c>
      <c r="C590">
        <v>0.13295100000000001</v>
      </c>
    </row>
    <row r="591" spans="1:3" x14ac:dyDescent="0.2">
      <c r="A591" s="272">
        <v>44470</v>
      </c>
      <c r="B591" s="273">
        <v>430.55136099999999</v>
      </c>
      <c r="C591">
        <v>0.58086899999999997</v>
      </c>
    </row>
    <row r="592" spans="1:3" x14ac:dyDescent="0.2">
      <c r="A592" s="269">
        <v>44473</v>
      </c>
      <c r="B592" s="270">
        <v>467.52090500000003</v>
      </c>
      <c r="C592">
        <v>1.0939399999999999</v>
      </c>
    </row>
    <row r="593" spans="1:3" x14ac:dyDescent="0.2">
      <c r="A593" s="272">
        <v>44474</v>
      </c>
      <c r="B593" s="273">
        <v>449.10882600000002</v>
      </c>
      <c r="C593">
        <v>0.23943900000000001</v>
      </c>
    </row>
    <row r="594" spans="1:3" x14ac:dyDescent="0.2">
      <c r="A594" s="269">
        <v>44475</v>
      </c>
      <c r="B594" s="270">
        <v>438.35232500000001</v>
      </c>
      <c r="C594">
        <v>0.12053700000000001</v>
      </c>
    </row>
    <row r="595" spans="1:3" x14ac:dyDescent="0.2">
      <c r="A595" s="272">
        <v>44476</v>
      </c>
      <c r="B595" s="273">
        <v>439.56362899999999</v>
      </c>
      <c r="C595">
        <v>0.13003200000000001</v>
      </c>
    </row>
    <row r="596" spans="1:3" x14ac:dyDescent="0.2">
      <c r="A596" s="269">
        <v>44477</v>
      </c>
      <c r="B596" s="270">
        <v>446.44390900000002</v>
      </c>
      <c r="C596">
        <v>0.252139</v>
      </c>
    </row>
    <row r="597" spans="1:3" x14ac:dyDescent="0.2">
      <c r="A597" s="272">
        <v>44480</v>
      </c>
      <c r="B597" s="273">
        <v>439.27288800000002</v>
      </c>
      <c r="C597">
        <v>0.14336099999999999</v>
      </c>
    </row>
    <row r="598" spans="1:3" x14ac:dyDescent="0.2">
      <c r="A598" s="269">
        <v>44481</v>
      </c>
      <c r="B598" s="270">
        <v>448.18823200000003</v>
      </c>
      <c r="C598">
        <v>0.20885500000000001</v>
      </c>
    </row>
    <row r="599" spans="1:3" x14ac:dyDescent="0.2">
      <c r="A599" s="272">
        <v>44482</v>
      </c>
      <c r="B599" s="273">
        <v>445.087219</v>
      </c>
      <c r="C599">
        <v>0.16242899999999999</v>
      </c>
    </row>
    <row r="600" spans="1:3" x14ac:dyDescent="0.2">
      <c r="A600" s="269">
        <v>44483</v>
      </c>
      <c r="B600" s="270">
        <v>440.096588</v>
      </c>
      <c r="C600">
        <v>5.9246E-2</v>
      </c>
    </row>
    <row r="601" spans="1:3" x14ac:dyDescent="0.2">
      <c r="A601" s="272">
        <v>44487</v>
      </c>
      <c r="B601" s="273">
        <v>437.91622899999999</v>
      </c>
      <c r="C601">
        <v>0.156554</v>
      </c>
    </row>
    <row r="602" spans="1:3" x14ac:dyDescent="0.2">
      <c r="A602" s="269">
        <v>44488</v>
      </c>
      <c r="B602" s="270">
        <v>421.68454000000003</v>
      </c>
      <c r="C602">
        <v>9.5855999999999997E-2</v>
      </c>
    </row>
    <row r="603" spans="1:3" x14ac:dyDescent="0.2">
      <c r="A603" s="272">
        <v>44489</v>
      </c>
      <c r="B603" s="273">
        <v>409.86206099999998</v>
      </c>
      <c r="C603">
        <v>0.146425</v>
      </c>
    </row>
    <row r="604" spans="1:3" x14ac:dyDescent="0.2">
      <c r="A604" s="269">
        <v>44490</v>
      </c>
      <c r="B604" s="270">
        <v>414.46508799999998</v>
      </c>
      <c r="C604">
        <v>0.120632</v>
      </c>
    </row>
    <row r="605" spans="1:3" x14ac:dyDescent="0.2">
      <c r="A605" s="272">
        <v>44491</v>
      </c>
      <c r="B605" s="273">
        <v>400.704498</v>
      </c>
      <c r="C605">
        <v>6.8603999999999998E-2</v>
      </c>
    </row>
    <row r="606" spans="1:3" x14ac:dyDescent="0.2">
      <c r="A606" s="269">
        <v>44494</v>
      </c>
      <c r="B606" s="270">
        <v>394.16336100000001</v>
      </c>
      <c r="C606">
        <v>0.14768300000000001</v>
      </c>
    </row>
    <row r="607" spans="1:3" x14ac:dyDescent="0.2">
      <c r="A607" s="272">
        <v>44495</v>
      </c>
      <c r="B607" s="273">
        <v>413.49603300000001</v>
      </c>
      <c r="C607">
        <v>6.4572000000000004E-2</v>
      </c>
    </row>
    <row r="608" spans="1:3" x14ac:dyDescent="0.2">
      <c r="A608" s="269">
        <v>44496</v>
      </c>
      <c r="B608" s="270">
        <v>400.89831500000003</v>
      </c>
      <c r="C608">
        <v>6.3672000000000006E-2</v>
      </c>
    </row>
    <row r="609" spans="1:3" x14ac:dyDescent="0.2">
      <c r="A609" s="272">
        <v>44497</v>
      </c>
      <c r="B609" s="273">
        <v>389.51187099999999</v>
      </c>
      <c r="C609">
        <v>8.8253999999999999E-2</v>
      </c>
    </row>
    <row r="610" spans="1:3" x14ac:dyDescent="0.2">
      <c r="A610" s="269">
        <v>44498</v>
      </c>
      <c r="B610" s="270">
        <v>382.09863300000001</v>
      </c>
      <c r="C610">
        <v>0.10825899999999999</v>
      </c>
    </row>
    <row r="611" spans="1:3" x14ac:dyDescent="0.2">
      <c r="A611" s="272">
        <v>44501</v>
      </c>
      <c r="B611" s="273">
        <v>378.755402</v>
      </c>
      <c r="C611">
        <v>0.10666299999999999</v>
      </c>
    </row>
    <row r="612" spans="1:3" x14ac:dyDescent="0.2">
      <c r="A612" s="269">
        <v>44502</v>
      </c>
      <c r="B612" s="270">
        <v>394.84170499999999</v>
      </c>
      <c r="C612">
        <v>0.10608099999999999</v>
      </c>
    </row>
    <row r="613" spans="1:3" x14ac:dyDescent="0.2">
      <c r="A613" s="272">
        <v>44503</v>
      </c>
      <c r="B613" s="273">
        <v>387.57379200000003</v>
      </c>
      <c r="C613">
        <v>7.0338999999999999E-2</v>
      </c>
    </row>
    <row r="614" spans="1:3" x14ac:dyDescent="0.2">
      <c r="A614" s="269">
        <v>44504</v>
      </c>
      <c r="B614" s="270">
        <v>393.38812300000001</v>
      </c>
      <c r="C614">
        <v>1.8831000000000001E-2</v>
      </c>
    </row>
    <row r="615" spans="1:3" x14ac:dyDescent="0.2">
      <c r="A615" s="272">
        <v>44508</v>
      </c>
      <c r="B615" s="273">
        <v>387.52533</v>
      </c>
      <c r="C615">
        <v>9.7168000000000004E-2</v>
      </c>
    </row>
    <row r="616" spans="1:3" x14ac:dyDescent="0.2">
      <c r="A616" s="269">
        <v>44509</v>
      </c>
      <c r="B616" s="270">
        <v>387.81603999999999</v>
      </c>
      <c r="C616">
        <v>6.4754000000000006E-2</v>
      </c>
    </row>
    <row r="617" spans="1:3" x14ac:dyDescent="0.2">
      <c r="A617" s="272">
        <v>44510</v>
      </c>
      <c r="B617" s="273">
        <v>415.62792999999999</v>
      </c>
      <c r="C617">
        <v>0.47885800000000001</v>
      </c>
    </row>
    <row r="618" spans="1:3" x14ac:dyDescent="0.2">
      <c r="A618" s="269">
        <v>44511</v>
      </c>
      <c r="B618" s="270">
        <v>400.02612299999998</v>
      </c>
      <c r="C618">
        <v>0.26616499999999998</v>
      </c>
    </row>
    <row r="619" spans="1:3" x14ac:dyDescent="0.2">
      <c r="A619" s="272">
        <v>44512</v>
      </c>
      <c r="B619" s="273">
        <v>394.211792</v>
      </c>
      <c r="C619">
        <v>7.5715000000000005E-2</v>
      </c>
    </row>
    <row r="620" spans="1:3" x14ac:dyDescent="0.2">
      <c r="A620" s="269">
        <v>44515</v>
      </c>
      <c r="B620" s="270">
        <v>389.22122200000001</v>
      </c>
      <c r="C620">
        <v>5.5347E-2</v>
      </c>
    </row>
    <row r="621" spans="1:3" x14ac:dyDescent="0.2">
      <c r="A621" s="272">
        <v>44516</v>
      </c>
      <c r="B621" s="273">
        <v>385.587219</v>
      </c>
      <c r="C621">
        <v>9.0450000000000003E-2</v>
      </c>
    </row>
    <row r="622" spans="1:3" x14ac:dyDescent="0.2">
      <c r="A622" s="269">
        <v>44517</v>
      </c>
      <c r="B622" s="270">
        <v>383.21301299999999</v>
      </c>
      <c r="C622">
        <v>0.104162</v>
      </c>
    </row>
    <row r="623" spans="1:3" x14ac:dyDescent="0.2">
      <c r="A623" s="272">
        <v>44518</v>
      </c>
      <c r="B623" s="273">
        <v>372.35964999999999</v>
      </c>
      <c r="C623">
        <v>0.12947800000000001</v>
      </c>
    </row>
    <row r="624" spans="1:3" x14ac:dyDescent="0.2">
      <c r="A624" s="269">
        <v>44522</v>
      </c>
      <c r="B624" s="270">
        <v>359.76190200000002</v>
      </c>
      <c r="C624">
        <v>7.8875000000000001E-2</v>
      </c>
    </row>
    <row r="625" spans="1:3" x14ac:dyDescent="0.2">
      <c r="A625" s="272">
        <v>44523</v>
      </c>
      <c r="B625" s="273">
        <v>365.043274</v>
      </c>
      <c r="C625">
        <v>6.3607999999999998E-2</v>
      </c>
    </row>
    <row r="626" spans="1:3" x14ac:dyDescent="0.2">
      <c r="A626" s="269">
        <v>44524</v>
      </c>
      <c r="B626" s="270">
        <v>368.67718500000001</v>
      </c>
      <c r="C626">
        <v>0.14832699999999999</v>
      </c>
    </row>
    <row r="627" spans="1:3" x14ac:dyDescent="0.2">
      <c r="A627" s="272">
        <v>44525</v>
      </c>
      <c r="B627" s="273">
        <v>369.06484999999998</v>
      </c>
      <c r="C627">
        <v>2.7768999999999999E-2</v>
      </c>
    </row>
    <row r="628" spans="1:3" x14ac:dyDescent="0.2">
      <c r="A628" s="269">
        <v>44526</v>
      </c>
      <c r="B628" s="270">
        <v>361.796875</v>
      </c>
      <c r="C628">
        <v>7.8466999999999995E-2</v>
      </c>
    </row>
    <row r="629" spans="1:3" x14ac:dyDescent="0.2">
      <c r="A629" s="272">
        <v>44529</v>
      </c>
      <c r="B629" s="273">
        <v>349.00537100000003</v>
      </c>
      <c r="C629">
        <v>9.6833000000000002E-2</v>
      </c>
    </row>
    <row r="630" spans="1:3" x14ac:dyDescent="0.2">
      <c r="A630" s="269">
        <v>44530</v>
      </c>
      <c r="B630" s="270">
        <v>351.040436</v>
      </c>
      <c r="C630">
        <v>3.4914000000000001E-2</v>
      </c>
    </row>
    <row r="631" spans="1:3" x14ac:dyDescent="0.2">
      <c r="A631" s="272">
        <v>44531</v>
      </c>
      <c r="B631" s="273">
        <v>354.23825099999999</v>
      </c>
      <c r="C631">
        <v>3.7557E-2</v>
      </c>
    </row>
    <row r="632" spans="1:3" x14ac:dyDescent="0.2">
      <c r="A632" s="269">
        <v>44532</v>
      </c>
      <c r="B632" s="270">
        <v>354.092896</v>
      </c>
      <c r="C632">
        <v>3.2863000000000003E-2</v>
      </c>
    </row>
    <row r="633" spans="1:3" x14ac:dyDescent="0.2">
      <c r="A633" s="272">
        <v>44533</v>
      </c>
      <c r="B633" s="273">
        <v>358.79281600000002</v>
      </c>
      <c r="C633">
        <v>4.0022000000000002E-2</v>
      </c>
    </row>
    <row r="634" spans="1:3" x14ac:dyDescent="0.2">
      <c r="A634" s="269">
        <v>44536</v>
      </c>
      <c r="B634" s="270">
        <v>351.37957799999998</v>
      </c>
      <c r="C634">
        <v>2.9198000000000002E-2</v>
      </c>
    </row>
    <row r="635" spans="1:3" x14ac:dyDescent="0.2">
      <c r="A635" s="272">
        <v>44537</v>
      </c>
      <c r="B635" s="273">
        <v>361.796875</v>
      </c>
      <c r="C635">
        <v>3.3894000000000001E-2</v>
      </c>
    </row>
    <row r="636" spans="1:3" x14ac:dyDescent="0.2">
      <c r="A636" s="269">
        <v>44538</v>
      </c>
      <c r="B636" s="270">
        <v>371.729736</v>
      </c>
      <c r="C636">
        <v>3.2800999999999997E-2</v>
      </c>
    </row>
    <row r="637" spans="1:3" x14ac:dyDescent="0.2">
      <c r="A637" s="272">
        <v>44539</v>
      </c>
      <c r="B637" s="273">
        <v>387.04083300000002</v>
      </c>
      <c r="C637">
        <v>0.19464999999999999</v>
      </c>
    </row>
    <row r="638" spans="1:3" x14ac:dyDescent="0.2">
      <c r="A638" s="269">
        <v>44540</v>
      </c>
      <c r="B638" s="270">
        <v>386.84698500000002</v>
      </c>
      <c r="C638">
        <v>4.8787999999999998E-2</v>
      </c>
    </row>
    <row r="639" spans="1:3" x14ac:dyDescent="0.2">
      <c r="A639" s="272">
        <v>44543</v>
      </c>
      <c r="B639" s="273">
        <v>380.01513699999998</v>
      </c>
      <c r="C639">
        <v>6.6279000000000005E-2</v>
      </c>
    </row>
    <row r="640" spans="1:3" x14ac:dyDescent="0.2">
      <c r="A640" s="269">
        <v>44544</v>
      </c>
      <c r="B640" s="270">
        <v>379.14300500000002</v>
      </c>
      <c r="C640">
        <v>3.1733999999999998E-2</v>
      </c>
    </row>
    <row r="641" spans="1:3" x14ac:dyDescent="0.2">
      <c r="A641" s="272">
        <v>44545</v>
      </c>
      <c r="B641" s="273">
        <v>377.68942299999998</v>
      </c>
      <c r="C641">
        <v>5.5483999999999999E-2</v>
      </c>
    </row>
    <row r="642" spans="1:3" x14ac:dyDescent="0.2">
      <c r="A642" s="269">
        <v>44546</v>
      </c>
      <c r="B642" s="270">
        <v>372.06887799999998</v>
      </c>
      <c r="C642">
        <v>2.8955000000000002E-2</v>
      </c>
    </row>
    <row r="643" spans="1:3" x14ac:dyDescent="0.2">
      <c r="A643" s="272">
        <v>44547</v>
      </c>
      <c r="B643" s="273">
        <v>359.422729</v>
      </c>
      <c r="C643">
        <v>3.9433000000000003E-2</v>
      </c>
    </row>
    <row r="644" spans="1:3" x14ac:dyDescent="0.2">
      <c r="A644" s="269">
        <v>44550</v>
      </c>
      <c r="B644" s="270">
        <v>344.93533300000001</v>
      </c>
      <c r="C644">
        <v>5.9408000000000002E-2</v>
      </c>
    </row>
    <row r="645" spans="1:3" x14ac:dyDescent="0.2">
      <c r="A645" s="272">
        <v>44551</v>
      </c>
      <c r="B645" s="273">
        <v>354.33514400000001</v>
      </c>
      <c r="C645">
        <v>2.4154999999999999E-2</v>
      </c>
    </row>
    <row r="646" spans="1:3" x14ac:dyDescent="0.2">
      <c r="A646" s="269">
        <v>44552</v>
      </c>
      <c r="B646" s="270">
        <v>371.00295999999997</v>
      </c>
      <c r="C646">
        <v>5.1996000000000001E-2</v>
      </c>
    </row>
    <row r="647" spans="1:3" x14ac:dyDescent="0.2">
      <c r="A647" s="272">
        <v>44553</v>
      </c>
      <c r="B647" s="273">
        <v>366.20611600000001</v>
      </c>
      <c r="C647">
        <v>3.7817999999999997E-2</v>
      </c>
    </row>
    <row r="648" spans="1:3" x14ac:dyDescent="0.2">
      <c r="A648" s="269">
        <v>44554</v>
      </c>
      <c r="B648" s="270">
        <v>359.27734400000003</v>
      </c>
      <c r="C648">
        <v>2.7252999999999999E-2</v>
      </c>
    </row>
    <row r="649" spans="1:3" x14ac:dyDescent="0.2">
      <c r="A649" s="272">
        <v>44557</v>
      </c>
      <c r="B649" s="273">
        <v>357.14544699999999</v>
      </c>
      <c r="C649">
        <v>2.8622999999999999E-2</v>
      </c>
    </row>
    <row r="650" spans="1:3" x14ac:dyDescent="0.2">
      <c r="A650" s="269">
        <v>44558</v>
      </c>
      <c r="B650" s="270">
        <v>367.61123700000002</v>
      </c>
      <c r="C650">
        <v>8.6162000000000002E-2</v>
      </c>
    </row>
    <row r="651" spans="1:3" x14ac:dyDescent="0.2">
      <c r="A651" s="272">
        <v>44559</v>
      </c>
      <c r="B651" s="273">
        <v>381.27496300000001</v>
      </c>
      <c r="C651">
        <v>0.140709</v>
      </c>
    </row>
    <row r="652" spans="1:3" x14ac:dyDescent="0.2">
      <c r="A652" s="269">
        <v>44560</v>
      </c>
      <c r="B652" s="270">
        <v>369.40399200000002</v>
      </c>
      <c r="C652">
        <v>8.226E-2</v>
      </c>
    </row>
    <row r="653" spans="1:3" x14ac:dyDescent="0.2">
      <c r="A653" s="272">
        <v>44561</v>
      </c>
      <c r="B653" s="273">
        <v>370.80911300000002</v>
      </c>
      <c r="C653">
        <v>2.9760999999999999E-2</v>
      </c>
    </row>
    <row r="654" spans="1:3" x14ac:dyDescent="0.2">
      <c r="A654" s="269">
        <v>44564</v>
      </c>
      <c r="B654" s="270">
        <v>375.31518599999998</v>
      </c>
      <c r="C654">
        <v>4.7435999999999999E-2</v>
      </c>
    </row>
    <row r="655" spans="1:3" x14ac:dyDescent="0.2">
      <c r="A655" s="272">
        <v>44565</v>
      </c>
      <c r="B655" s="273">
        <v>418.63201900000001</v>
      </c>
      <c r="C655">
        <v>1.12347</v>
      </c>
    </row>
    <row r="656" spans="1:3" x14ac:dyDescent="0.2">
      <c r="A656" s="269">
        <v>44566</v>
      </c>
      <c r="B656" s="270">
        <v>409.329071</v>
      </c>
      <c r="C656">
        <v>0.30543700000000001</v>
      </c>
    </row>
    <row r="657" spans="1:3" x14ac:dyDescent="0.2">
      <c r="A657" s="272">
        <v>44567</v>
      </c>
      <c r="B657" s="273">
        <v>424.494843</v>
      </c>
      <c r="C657">
        <v>0.91386599999999996</v>
      </c>
    </row>
    <row r="658" spans="1:3" x14ac:dyDescent="0.2">
      <c r="A658" s="269">
        <v>44568</v>
      </c>
      <c r="B658" s="270">
        <v>409.232147</v>
      </c>
      <c r="C658">
        <v>0.16874700000000001</v>
      </c>
    </row>
    <row r="659" spans="1:3" x14ac:dyDescent="0.2">
      <c r="A659" s="272">
        <v>44571</v>
      </c>
      <c r="B659" s="273">
        <v>412.62383999999997</v>
      </c>
      <c r="C659">
        <v>0.13366400000000001</v>
      </c>
    </row>
    <row r="660" spans="1:3" x14ac:dyDescent="0.2">
      <c r="A660" s="269">
        <v>44572</v>
      </c>
      <c r="B660" s="270">
        <v>406.90646400000003</v>
      </c>
      <c r="C660">
        <v>0.14072699999999999</v>
      </c>
    </row>
    <row r="661" spans="1:3" x14ac:dyDescent="0.2">
      <c r="A661" s="272">
        <v>44573</v>
      </c>
      <c r="B661" s="273">
        <v>415.04650900000001</v>
      </c>
      <c r="C661">
        <v>0.17404700000000001</v>
      </c>
    </row>
    <row r="662" spans="1:3" x14ac:dyDescent="0.2">
      <c r="A662" s="269">
        <v>44574</v>
      </c>
      <c r="B662" s="270">
        <v>428.95245399999999</v>
      </c>
      <c r="C662">
        <v>0.41809099999999999</v>
      </c>
    </row>
    <row r="663" spans="1:3" x14ac:dyDescent="0.2">
      <c r="A663" s="272">
        <v>44575</v>
      </c>
      <c r="B663" s="273">
        <v>428.12872299999998</v>
      </c>
      <c r="C663">
        <v>0.28758800000000001</v>
      </c>
    </row>
    <row r="664" spans="1:3" x14ac:dyDescent="0.2">
      <c r="A664" s="269">
        <v>44578</v>
      </c>
      <c r="B664" s="270">
        <v>465.43737800000002</v>
      </c>
      <c r="C664">
        <v>1.055194</v>
      </c>
    </row>
    <row r="665" spans="1:3" x14ac:dyDescent="0.2">
      <c r="A665" s="272">
        <v>44579</v>
      </c>
      <c r="B665" s="273">
        <v>457.58804300000003</v>
      </c>
      <c r="C665">
        <v>0.38891700000000001</v>
      </c>
    </row>
    <row r="666" spans="1:3" x14ac:dyDescent="0.2">
      <c r="A666" s="269">
        <v>44580</v>
      </c>
      <c r="B666" s="270">
        <v>461.222015</v>
      </c>
      <c r="C666">
        <v>0.191721</v>
      </c>
    </row>
    <row r="667" spans="1:3" x14ac:dyDescent="0.2">
      <c r="A667" s="272">
        <v>44581</v>
      </c>
      <c r="B667" s="273">
        <v>460.979736</v>
      </c>
      <c r="C667">
        <v>0.24079300000000001</v>
      </c>
    </row>
    <row r="668" spans="1:3" x14ac:dyDescent="0.2">
      <c r="A668" s="269">
        <v>44582</v>
      </c>
      <c r="B668" s="270">
        <v>439.61209100000002</v>
      </c>
      <c r="C668">
        <v>0.20525199999999999</v>
      </c>
    </row>
    <row r="669" spans="1:3" x14ac:dyDescent="0.2">
      <c r="A669" s="272">
        <v>44585</v>
      </c>
      <c r="B669" s="273">
        <v>400.07458500000001</v>
      </c>
      <c r="C669">
        <v>0.20047899999999999</v>
      </c>
    </row>
    <row r="670" spans="1:3" x14ac:dyDescent="0.2">
      <c r="A670" s="269">
        <v>44586</v>
      </c>
      <c r="B670" s="270">
        <v>407.77856400000002</v>
      </c>
      <c r="C670">
        <v>0.22464300000000001</v>
      </c>
    </row>
    <row r="671" spans="1:3" x14ac:dyDescent="0.2">
      <c r="A671" s="272">
        <v>44588</v>
      </c>
      <c r="B671" s="273">
        <v>422.411316</v>
      </c>
      <c r="C671">
        <v>0.168375</v>
      </c>
    </row>
    <row r="672" spans="1:3" x14ac:dyDescent="0.2">
      <c r="A672" s="269">
        <v>44589</v>
      </c>
      <c r="B672" s="270">
        <v>433.16781600000002</v>
      </c>
      <c r="C672">
        <v>0.124345</v>
      </c>
    </row>
    <row r="673" spans="1:3" x14ac:dyDescent="0.2">
      <c r="A673" s="272">
        <v>44592</v>
      </c>
      <c r="B673" s="273">
        <v>431.56890900000002</v>
      </c>
      <c r="C673">
        <v>8.6298E-2</v>
      </c>
    </row>
    <row r="674" spans="1:3" x14ac:dyDescent="0.2">
      <c r="A674" s="269">
        <v>44593</v>
      </c>
      <c r="B674" s="270">
        <v>426.772064</v>
      </c>
      <c r="C674">
        <v>7.4879000000000001E-2</v>
      </c>
    </row>
    <row r="675" spans="1:3" x14ac:dyDescent="0.2">
      <c r="A675" s="272">
        <v>44594</v>
      </c>
      <c r="B675" s="273">
        <v>425.22155800000002</v>
      </c>
      <c r="C675">
        <v>6.1545000000000002E-2</v>
      </c>
    </row>
    <row r="676" spans="1:3" x14ac:dyDescent="0.2">
      <c r="A676" s="269">
        <v>44595</v>
      </c>
      <c r="B676" s="270">
        <v>431.95654300000001</v>
      </c>
      <c r="C676">
        <v>0.50612699999999999</v>
      </c>
    </row>
    <row r="677" spans="1:3" x14ac:dyDescent="0.2">
      <c r="A677" s="272">
        <v>44596</v>
      </c>
      <c r="B677" s="273">
        <v>438.98217799999998</v>
      </c>
      <c r="C677">
        <v>0.33854400000000001</v>
      </c>
    </row>
    <row r="678" spans="1:3" x14ac:dyDescent="0.2">
      <c r="A678" s="269">
        <v>44599</v>
      </c>
      <c r="B678" s="270">
        <v>441.30792200000002</v>
      </c>
      <c r="C678">
        <v>0.393127</v>
      </c>
    </row>
    <row r="679" spans="1:3" x14ac:dyDescent="0.2">
      <c r="A679" s="272">
        <v>44600</v>
      </c>
      <c r="B679" s="273">
        <v>409.95895400000001</v>
      </c>
      <c r="C679">
        <v>0.391623</v>
      </c>
    </row>
    <row r="680" spans="1:3" x14ac:dyDescent="0.2">
      <c r="A680" s="269">
        <v>44601</v>
      </c>
      <c r="B680" s="270">
        <v>408.60229500000003</v>
      </c>
      <c r="C680">
        <v>0.32882600000000001</v>
      </c>
    </row>
    <row r="681" spans="1:3" x14ac:dyDescent="0.2">
      <c r="A681" s="272">
        <v>44602</v>
      </c>
      <c r="B681" s="273">
        <v>408.94149800000002</v>
      </c>
      <c r="C681">
        <v>8.9292999999999997E-2</v>
      </c>
    </row>
    <row r="682" spans="1:3" x14ac:dyDescent="0.2">
      <c r="A682" s="269">
        <v>44603</v>
      </c>
      <c r="B682" s="270">
        <v>408.94149800000002</v>
      </c>
      <c r="C682">
        <v>8.7275000000000005E-2</v>
      </c>
    </row>
    <row r="683" spans="1:3" x14ac:dyDescent="0.2">
      <c r="A683" s="272">
        <v>44606</v>
      </c>
      <c r="B683" s="273">
        <v>388.73666400000002</v>
      </c>
      <c r="C683">
        <v>0.11269999999999999</v>
      </c>
    </row>
    <row r="684" spans="1:3" x14ac:dyDescent="0.2">
      <c r="A684" s="269">
        <v>44607</v>
      </c>
      <c r="B684" s="270">
        <v>410.11886600000003</v>
      </c>
      <c r="C684">
        <v>0.15825700000000001</v>
      </c>
    </row>
    <row r="685" spans="1:3" x14ac:dyDescent="0.2">
      <c r="A685" s="272">
        <v>44608</v>
      </c>
      <c r="B685" s="273">
        <v>398.93960600000003</v>
      </c>
      <c r="C685">
        <v>0.106077</v>
      </c>
    </row>
    <row r="686" spans="1:3" x14ac:dyDescent="0.2">
      <c r="A686" s="269">
        <v>44609</v>
      </c>
      <c r="B686" s="270">
        <v>402.79617300000001</v>
      </c>
      <c r="C686">
        <v>3.9759999999999997E-2</v>
      </c>
    </row>
    <row r="687" spans="1:3" x14ac:dyDescent="0.2">
      <c r="A687" s="272">
        <v>44610</v>
      </c>
      <c r="B687" s="273">
        <v>398.54904199999999</v>
      </c>
      <c r="C687">
        <v>3.8921999999999998E-2</v>
      </c>
    </row>
    <row r="688" spans="1:3" x14ac:dyDescent="0.2">
      <c r="A688" s="269">
        <v>44613</v>
      </c>
      <c r="B688" s="270">
        <v>387.80911300000002</v>
      </c>
      <c r="C688">
        <v>4.0312000000000001E-2</v>
      </c>
    </row>
    <row r="689" spans="1:3" x14ac:dyDescent="0.2">
      <c r="A689" s="272">
        <v>44614</v>
      </c>
      <c r="B689" s="273">
        <v>378.04556300000002</v>
      </c>
      <c r="C689">
        <v>6.5440999999999999E-2</v>
      </c>
    </row>
    <row r="690" spans="1:3" x14ac:dyDescent="0.2">
      <c r="A690" s="269">
        <v>44615</v>
      </c>
      <c r="B690" s="270">
        <v>392.349152</v>
      </c>
      <c r="C690">
        <v>8.9272000000000004E-2</v>
      </c>
    </row>
    <row r="691" spans="1:3" x14ac:dyDescent="0.2">
      <c r="A691" s="272">
        <v>44616</v>
      </c>
      <c r="B691" s="273">
        <v>353.34368899999998</v>
      </c>
      <c r="C691">
        <v>0.142628</v>
      </c>
    </row>
    <row r="692" spans="1:3" x14ac:dyDescent="0.2">
      <c r="A692" s="269">
        <v>44617</v>
      </c>
      <c r="B692" s="270">
        <v>363.05847199999999</v>
      </c>
      <c r="C692">
        <v>0.105599</v>
      </c>
    </row>
    <row r="693" spans="1:3" x14ac:dyDescent="0.2">
      <c r="A693" s="272">
        <v>44620</v>
      </c>
      <c r="B693" s="273">
        <v>386.14932299999998</v>
      </c>
      <c r="C693">
        <v>8.6275000000000004E-2</v>
      </c>
    </row>
    <row r="694" spans="1:3" x14ac:dyDescent="0.2">
      <c r="A694" s="269">
        <v>44622</v>
      </c>
      <c r="B694" s="270">
        <v>399.42776500000002</v>
      </c>
      <c r="C694">
        <v>0.11602800000000001</v>
      </c>
    </row>
    <row r="695" spans="1:3" x14ac:dyDescent="0.2">
      <c r="A695" s="272">
        <v>44623</v>
      </c>
      <c r="B695" s="273">
        <v>400.74585000000002</v>
      </c>
      <c r="C695">
        <v>0.17990300000000001</v>
      </c>
    </row>
    <row r="696" spans="1:3" x14ac:dyDescent="0.2">
      <c r="A696" s="269">
        <v>44624</v>
      </c>
      <c r="B696" s="270">
        <v>404.06545999999997</v>
      </c>
      <c r="C696">
        <v>0.11954099999999999</v>
      </c>
    </row>
    <row r="697" spans="1:3" x14ac:dyDescent="0.2">
      <c r="A697" s="272">
        <v>44627</v>
      </c>
      <c r="B697" s="273">
        <v>412.36450200000002</v>
      </c>
      <c r="C697">
        <v>0.14029</v>
      </c>
    </row>
    <row r="698" spans="1:3" x14ac:dyDescent="0.2">
      <c r="A698" s="269">
        <v>44628</v>
      </c>
      <c r="B698" s="270">
        <v>407.14099099999999</v>
      </c>
      <c r="C698">
        <v>0.20539299999999999</v>
      </c>
    </row>
    <row r="699" spans="1:3" x14ac:dyDescent="0.2">
      <c r="A699" s="272">
        <v>44629</v>
      </c>
      <c r="B699" s="273">
        <v>431.54989599999999</v>
      </c>
      <c r="C699">
        <v>0.36788700000000002</v>
      </c>
    </row>
    <row r="700" spans="1:3" x14ac:dyDescent="0.2">
      <c r="A700" s="269">
        <v>44630</v>
      </c>
      <c r="B700" s="270">
        <v>431.30581699999999</v>
      </c>
      <c r="C700">
        <v>0.15503700000000001</v>
      </c>
    </row>
    <row r="701" spans="1:3" x14ac:dyDescent="0.2">
      <c r="A701" s="272">
        <v>44631</v>
      </c>
      <c r="B701" s="273">
        <v>450.247162</v>
      </c>
      <c r="C701">
        <v>0.30762699999999998</v>
      </c>
    </row>
    <row r="702" spans="1:3" x14ac:dyDescent="0.2">
      <c r="A702" s="269">
        <v>44634</v>
      </c>
      <c r="B702" s="270">
        <v>484.32199100000003</v>
      </c>
      <c r="C702">
        <v>1.2692140000000001</v>
      </c>
    </row>
    <row r="703" spans="1:3" x14ac:dyDescent="0.2">
      <c r="A703" s="272">
        <v>44635</v>
      </c>
      <c r="B703" s="273">
        <v>487.34869400000002</v>
      </c>
      <c r="C703">
        <v>1.4033180000000001</v>
      </c>
    </row>
    <row r="704" spans="1:3" x14ac:dyDescent="0.2">
      <c r="A704" s="269">
        <v>44636</v>
      </c>
      <c r="B704" s="270">
        <v>490.131348</v>
      </c>
      <c r="C704">
        <v>0.29736299999999999</v>
      </c>
    </row>
    <row r="705" spans="1:3" x14ac:dyDescent="0.2">
      <c r="A705" s="272">
        <v>44637</v>
      </c>
      <c r="B705" s="273">
        <v>479.39141799999999</v>
      </c>
      <c r="C705">
        <v>0.17325299999999999</v>
      </c>
    </row>
    <row r="706" spans="1:3" x14ac:dyDescent="0.2">
      <c r="A706" s="269">
        <v>44641</v>
      </c>
      <c r="B706" s="270">
        <v>490.66833500000001</v>
      </c>
      <c r="C706">
        <v>0.365282</v>
      </c>
    </row>
    <row r="707" spans="1:3" x14ac:dyDescent="0.2">
      <c r="A707" s="272">
        <v>44642</v>
      </c>
      <c r="B707" s="273">
        <v>489.15499899999998</v>
      </c>
      <c r="C707">
        <v>0.15224599999999999</v>
      </c>
    </row>
    <row r="708" spans="1:3" x14ac:dyDescent="0.2">
      <c r="A708" s="269">
        <v>44643</v>
      </c>
      <c r="B708" s="270">
        <v>485.10314899999997</v>
      </c>
      <c r="C708">
        <v>0.11493100000000001</v>
      </c>
    </row>
    <row r="709" spans="1:3" x14ac:dyDescent="0.2">
      <c r="A709" s="272">
        <v>44644</v>
      </c>
      <c r="B709" s="273">
        <v>499.45550500000002</v>
      </c>
      <c r="C709">
        <v>0.22336900000000001</v>
      </c>
    </row>
    <row r="710" spans="1:3" x14ac:dyDescent="0.2">
      <c r="A710" s="269">
        <v>44645</v>
      </c>
      <c r="B710" s="270">
        <v>485.83538800000002</v>
      </c>
      <c r="C710">
        <v>0.215028</v>
      </c>
    </row>
    <row r="711" spans="1:3" x14ac:dyDescent="0.2">
      <c r="A711" s="272">
        <v>44648</v>
      </c>
      <c r="B711" s="273">
        <v>491.10769699999997</v>
      </c>
      <c r="C711">
        <v>0.183974</v>
      </c>
    </row>
    <row r="712" spans="1:3" x14ac:dyDescent="0.2">
      <c r="A712" s="269">
        <v>44649</v>
      </c>
      <c r="B712" s="270">
        <v>479.29376200000002</v>
      </c>
      <c r="C712">
        <v>0.10383299999999999</v>
      </c>
    </row>
    <row r="713" spans="1:3" x14ac:dyDescent="0.2">
      <c r="A713" s="272">
        <v>44650</v>
      </c>
      <c r="B713" s="273">
        <v>482.27166699999998</v>
      </c>
      <c r="C713">
        <v>0.13517199999999999</v>
      </c>
    </row>
    <row r="714" spans="1:3" x14ac:dyDescent="0.2">
      <c r="A714" s="269">
        <v>44651</v>
      </c>
      <c r="B714" s="270">
        <v>469.62786899999998</v>
      </c>
      <c r="C714">
        <v>0.27065299999999998</v>
      </c>
    </row>
    <row r="715" spans="1:3" x14ac:dyDescent="0.2">
      <c r="A715" s="272">
        <v>44652</v>
      </c>
      <c r="B715" s="273">
        <v>474.509613</v>
      </c>
      <c r="C715">
        <v>7.8495999999999996E-2</v>
      </c>
    </row>
    <row r="716" spans="1:3" x14ac:dyDescent="0.2">
      <c r="A716" s="269">
        <v>44655</v>
      </c>
      <c r="B716" s="270">
        <v>486.81173699999999</v>
      </c>
      <c r="C716">
        <v>0.20594100000000001</v>
      </c>
    </row>
    <row r="717" spans="1:3" x14ac:dyDescent="0.2">
      <c r="A717" s="272">
        <v>44656</v>
      </c>
      <c r="B717" s="273">
        <v>492.57226600000001</v>
      </c>
      <c r="C717">
        <v>0.20174800000000001</v>
      </c>
    </row>
    <row r="718" spans="1:3" x14ac:dyDescent="0.2">
      <c r="A718" s="269">
        <v>44657</v>
      </c>
      <c r="B718" s="270">
        <v>522.93688999999995</v>
      </c>
      <c r="C718">
        <v>0.856854</v>
      </c>
    </row>
    <row r="719" spans="1:3" x14ac:dyDescent="0.2">
      <c r="A719" s="272">
        <v>44658</v>
      </c>
      <c r="B719" s="273">
        <v>521.42358400000001</v>
      </c>
      <c r="C719">
        <v>0.51535900000000001</v>
      </c>
    </row>
    <row r="720" spans="1:3" x14ac:dyDescent="0.2">
      <c r="A720" s="269">
        <v>44659</v>
      </c>
      <c r="B720" s="270">
        <v>514.78442399999994</v>
      </c>
      <c r="C720">
        <v>0.15146699999999999</v>
      </c>
    </row>
    <row r="721" spans="1:3" x14ac:dyDescent="0.2">
      <c r="A721" s="272">
        <v>44662</v>
      </c>
      <c r="B721" s="273">
        <v>530.30847200000005</v>
      </c>
      <c r="C721">
        <v>0.320023</v>
      </c>
    </row>
    <row r="722" spans="1:3" x14ac:dyDescent="0.2">
      <c r="A722" s="269">
        <v>44663</v>
      </c>
      <c r="B722" s="270">
        <v>517.66467299999999</v>
      </c>
      <c r="C722">
        <v>0.20462900000000001</v>
      </c>
    </row>
    <row r="723" spans="1:3" x14ac:dyDescent="0.2">
      <c r="A723" s="272">
        <v>44664</v>
      </c>
      <c r="B723" s="273">
        <v>518.64099099999999</v>
      </c>
      <c r="C723">
        <v>0.13946600000000001</v>
      </c>
    </row>
    <row r="724" spans="1:3" x14ac:dyDescent="0.2">
      <c r="A724" s="269">
        <v>44669</v>
      </c>
      <c r="B724" s="270">
        <v>526.69598399999995</v>
      </c>
      <c r="C724">
        <v>0.39013999999999999</v>
      </c>
    </row>
    <row r="725" spans="1:3" x14ac:dyDescent="0.2">
      <c r="A725" s="272">
        <v>44670</v>
      </c>
      <c r="B725" s="273">
        <v>523.13226299999997</v>
      </c>
      <c r="C725">
        <v>0.41805900000000001</v>
      </c>
    </row>
    <row r="726" spans="1:3" x14ac:dyDescent="0.2">
      <c r="A726" s="269">
        <v>44671</v>
      </c>
      <c r="B726" s="270">
        <v>515.76068099999998</v>
      </c>
      <c r="C726">
        <v>0.17913599999999999</v>
      </c>
    </row>
    <row r="727" spans="1:3" x14ac:dyDescent="0.2">
      <c r="A727" s="272">
        <v>44672</v>
      </c>
      <c r="B727" s="273">
        <v>531.04070999999999</v>
      </c>
      <c r="C727">
        <v>0.234879</v>
      </c>
    </row>
    <row r="728" spans="1:3" x14ac:dyDescent="0.2">
      <c r="A728" s="269">
        <v>44673</v>
      </c>
      <c r="B728" s="270">
        <v>534.99505599999998</v>
      </c>
      <c r="C728">
        <v>0.35236099999999998</v>
      </c>
    </row>
    <row r="729" spans="1:3" x14ac:dyDescent="0.2">
      <c r="A729" s="272">
        <v>44676</v>
      </c>
      <c r="B729" s="273">
        <v>496.13592499999999</v>
      </c>
      <c r="C729">
        <v>0.30021799999999998</v>
      </c>
    </row>
    <row r="730" spans="1:3" x14ac:dyDescent="0.2">
      <c r="A730" s="269">
        <v>44677</v>
      </c>
      <c r="B730" s="270">
        <v>489.740814</v>
      </c>
      <c r="C730">
        <v>0.17766100000000001</v>
      </c>
    </row>
    <row r="731" spans="1:3" x14ac:dyDescent="0.2">
      <c r="A731" s="272">
        <v>44678</v>
      </c>
      <c r="B731" s="273">
        <v>464.50192299999998</v>
      </c>
      <c r="C731">
        <v>0.219773</v>
      </c>
    </row>
    <row r="732" spans="1:3" x14ac:dyDescent="0.2">
      <c r="A732" s="269">
        <v>44679</v>
      </c>
      <c r="B732" s="270">
        <v>455.76355000000001</v>
      </c>
      <c r="C732">
        <v>0.25765300000000002</v>
      </c>
    </row>
    <row r="733" spans="1:3" x14ac:dyDescent="0.2">
      <c r="A733" s="272">
        <v>44680</v>
      </c>
      <c r="B733" s="273">
        <v>458.10684199999997</v>
      </c>
      <c r="C733">
        <v>0.14666399999999999</v>
      </c>
    </row>
    <row r="734" spans="1:3" x14ac:dyDescent="0.2">
      <c r="A734" s="269">
        <v>44683</v>
      </c>
      <c r="B734" s="270">
        <v>448.24563599999999</v>
      </c>
      <c r="C734">
        <v>8.5972000000000007E-2</v>
      </c>
    </row>
    <row r="735" spans="1:3" x14ac:dyDescent="0.2">
      <c r="A735" s="272">
        <v>44685</v>
      </c>
      <c r="B735" s="273">
        <v>432.77038599999997</v>
      </c>
      <c r="C735">
        <v>0.15284700000000001</v>
      </c>
    </row>
    <row r="736" spans="1:3" x14ac:dyDescent="0.2">
      <c r="A736" s="269">
        <v>44686</v>
      </c>
      <c r="B736" s="270">
        <v>446.63464399999998</v>
      </c>
      <c r="C736">
        <v>0.10660699999999999</v>
      </c>
    </row>
    <row r="737" spans="1:3" x14ac:dyDescent="0.2">
      <c r="A737" s="272">
        <v>44687</v>
      </c>
      <c r="B737" s="273">
        <v>436.138824</v>
      </c>
      <c r="C737">
        <v>0.100435</v>
      </c>
    </row>
    <row r="738" spans="1:3" x14ac:dyDescent="0.2">
      <c r="A738" s="269">
        <v>44690</v>
      </c>
      <c r="B738" s="270">
        <v>422.42095899999998</v>
      </c>
      <c r="C738">
        <v>0.12453699999999999</v>
      </c>
    </row>
    <row r="739" spans="1:3" x14ac:dyDescent="0.2">
      <c r="A739" s="272">
        <v>44691</v>
      </c>
      <c r="B739" s="273">
        <v>411.43695100000002</v>
      </c>
      <c r="C739">
        <v>0.16952800000000001</v>
      </c>
    </row>
    <row r="740" spans="1:3" x14ac:dyDescent="0.2">
      <c r="A740" s="269">
        <v>44692</v>
      </c>
      <c r="B740" s="270">
        <v>383.36669899999998</v>
      </c>
      <c r="C740">
        <v>0.19062799999999999</v>
      </c>
    </row>
    <row r="741" spans="1:3" x14ac:dyDescent="0.2">
      <c r="A741" s="272">
        <v>44693</v>
      </c>
      <c r="B741" s="273">
        <v>360.32464599999997</v>
      </c>
      <c r="C741">
        <v>0.26435999999999998</v>
      </c>
    </row>
    <row r="742" spans="1:3" x14ac:dyDescent="0.2">
      <c r="A742" s="269">
        <v>44694</v>
      </c>
      <c r="B742" s="270">
        <v>382.341522</v>
      </c>
      <c r="C742">
        <v>0.12164999999999999</v>
      </c>
    </row>
    <row r="743" spans="1:3" x14ac:dyDescent="0.2">
      <c r="A743" s="272">
        <v>44697</v>
      </c>
      <c r="B743" s="273">
        <v>396.74279799999999</v>
      </c>
      <c r="C743">
        <v>0.13205800000000001</v>
      </c>
    </row>
    <row r="744" spans="1:3" x14ac:dyDescent="0.2">
      <c r="A744" s="269">
        <v>44698</v>
      </c>
      <c r="B744" s="270">
        <v>426.13113399999997</v>
      </c>
      <c r="C744">
        <v>0.18046699999999999</v>
      </c>
    </row>
    <row r="745" spans="1:3" x14ac:dyDescent="0.2">
      <c r="A745" s="272">
        <v>44699</v>
      </c>
      <c r="B745" s="273">
        <v>445.21887199999998</v>
      </c>
      <c r="C745">
        <v>0.290352</v>
      </c>
    </row>
    <row r="746" spans="1:3" x14ac:dyDescent="0.2">
      <c r="A746" s="269">
        <v>44700</v>
      </c>
      <c r="B746" s="270">
        <v>431.50112899999999</v>
      </c>
      <c r="C746">
        <v>0.14177999999999999</v>
      </c>
    </row>
    <row r="747" spans="1:3" x14ac:dyDescent="0.2">
      <c r="A747" s="272">
        <v>44701</v>
      </c>
      <c r="B747" s="273">
        <v>436.28524800000002</v>
      </c>
      <c r="C747">
        <v>7.2044999999999998E-2</v>
      </c>
    </row>
    <row r="748" spans="1:3" x14ac:dyDescent="0.2">
      <c r="A748" s="269">
        <v>44704</v>
      </c>
      <c r="B748" s="270">
        <v>431.98931900000002</v>
      </c>
      <c r="C748">
        <v>5.5565000000000003E-2</v>
      </c>
    </row>
    <row r="749" spans="1:3" x14ac:dyDescent="0.2">
      <c r="A749" s="272">
        <v>44705</v>
      </c>
      <c r="B749" s="273">
        <v>398.89074699999998</v>
      </c>
      <c r="C749">
        <v>0.266708</v>
      </c>
    </row>
    <row r="750" spans="1:3" x14ac:dyDescent="0.2">
      <c r="A750" s="269">
        <v>44706</v>
      </c>
      <c r="B750" s="270">
        <v>337.81961100000001</v>
      </c>
      <c r="C750">
        <v>0.66151199999999999</v>
      </c>
    </row>
    <row r="751" spans="1:3" x14ac:dyDescent="0.2">
      <c r="A751" s="272">
        <v>44707</v>
      </c>
      <c r="B751" s="273">
        <v>333.27957199999997</v>
      </c>
      <c r="C751">
        <v>1.005833</v>
      </c>
    </row>
    <row r="752" spans="1:3" x14ac:dyDescent="0.2">
      <c r="A752" s="269">
        <v>44708</v>
      </c>
      <c r="B752" s="270">
        <v>355.14993299999998</v>
      </c>
      <c r="C752">
        <v>0.45425300000000002</v>
      </c>
    </row>
    <row r="753" spans="1:3" x14ac:dyDescent="0.2">
      <c r="A753" s="272">
        <v>44711</v>
      </c>
      <c r="B753" s="273">
        <v>363.54663099999999</v>
      </c>
      <c r="C753">
        <v>0.15845999999999999</v>
      </c>
    </row>
    <row r="754" spans="1:3" x14ac:dyDescent="0.2">
      <c r="A754" s="269">
        <v>44712</v>
      </c>
      <c r="B754" s="270">
        <v>375.40939300000002</v>
      </c>
      <c r="C754">
        <v>0.29776900000000001</v>
      </c>
    </row>
    <row r="755" spans="1:3" x14ac:dyDescent="0.2">
      <c r="A755" s="272">
        <v>44713</v>
      </c>
      <c r="B755" s="273">
        <v>379.80297899999999</v>
      </c>
      <c r="C755">
        <v>0.17726500000000001</v>
      </c>
    </row>
    <row r="756" spans="1:3" x14ac:dyDescent="0.2">
      <c r="A756" s="269">
        <v>44714</v>
      </c>
      <c r="B756" s="270">
        <v>378.72894300000002</v>
      </c>
      <c r="C756">
        <v>0.157164</v>
      </c>
    </row>
    <row r="757" spans="1:3" x14ac:dyDescent="0.2">
      <c r="A757" s="272">
        <v>44715</v>
      </c>
      <c r="B757" s="273">
        <v>370.966949</v>
      </c>
      <c r="C757">
        <v>0.114373</v>
      </c>
    </row>
    <row r="758" spans="1:3" x14ac:dyDescent="0.2">
      <c r="A758" s="269">
        <v>44718</v>
      </c>
      <c r="B758" s="270">
        <v>366.81741299999999</v>
      </c>
      <c r="C758">
        <v>0.20418500000000001</v>
      </c>
    </row>
    <row r="759" spans="1:3" x14ac:dyDescent="0.2">
      <c r="A759" s="272">
        <v>44719</v>
      </c>
      <c r="B759" s="273">
        <v>359.05538899999999</v>
      </c>
      <c r="C759">
        <v>9.5210000000000003E-2</v>
      </c>
    </row>
    <row r="760" spans="1:3" x14ac:dyDescent="0.2">
      <c r="A760" s="269">
        <v>44720</v>
      </c>
      <c r="B760" s="270">
        <v>352.464966</v>
      </c>
      <c r="C760">
        <v>0.12633</v>
      </c>
    </row>
    <row r="761" spans="1:3" x14ac:dyDescent="0.2">
      <c r="A761" s="272">
        <v>44721</v>
      </c>
      <c r="B761" s="273">
        <v>364.13244600000002</v>
      </c>
      <c r="C761">
        <v>7.6346999999999998E-2</v>
      </c>
    </row>
    <row r="762" spans="1:3" x14ac:dyDescent="0.2">
      <c r="A762" s="269">
        <v>44722</v>
      </c>
      <c r="B762" s="270">
        <v>356.46807899999999</v>
      </c>
      <c r="C762">
        <v>0.121049</v>
      </c>
    </row>
    <row r="763" spans="1:3" x14ac:dyDescent="0.2">
      <c r="A763" s="272">
        <v>44725</v>
      </c>
      <c r="B763" s="273">
        <v>345.04467799999998</v>
      </c>
      <c r="C763">
        <v>6.6054000000000002E-2</v>
      </c>
    </row>
    <row r="764" spans="1:3" x14ac:dyDescent="0.2">
      <c r="A764" s="269">
        <v>44726</v>
      </c>
      <c r="B764" s="270">
        <v>344.16592400000002</v>
      </c>
      <c r="C764">
        <v>9.6532000000000007E-2</v>
      </c>
    </row>
    <row r="765" spans="1:3" x14ac:dyDescent="0.2">
      <c r="A765" s="272">
        <v>44727</v>
      </c>
      <c r="B765" s="273">
        <v>340.21170000000001</v>
      </c>
      <c r="C765">
        <v>0.10221</v>
      </c>
    </row>
    <row r="766" spans="1:3" x14ac:dyDescent="0.2">
      <c r="A766" s="269">
        <v>44728</v>
      </c>
      <c r="B766" s="270">
        <v>325.12695300000001</v>
      </c>
      <c r="C766">
        <v>8.9675000000000005E-2</v>
      </c>
    </row>
    <row r="767" spans="1:3" x14ac:dyDescent="0.2">
      <c r="A767" s="272">
        <v>44729</v>
      </c>
      <c r="B767" s="273">
        <v>313.11776700000001</v>
      </c>
      <c r="C767">
        <v>0.11234</v>
      </c>
    </row>
    <row r="768" spans="1:3" x14ac:dyDescent="0.2">
      <c r="A768" s="269">
        <v>44732</v>
      </c>
      <c r="B768" s="270">
        <v>282.26489299999997</v>
      </c>
      <c r="C768">
        <v>0.20335800000000001</v>
      </c>
    </row>
    <row r="769" spans="1:3" x14ac:dyDescent="0.2">
      <c r="A769" s="272">
        <v>44733</v>
      </c>
      <c r="B769" s="273">
        <v>296.81262199999998</v>
      </c>
      <c r="C769">
        <v>0.265291</v>
      </c>
    </row>
    <row r="770" spans="1:3" x14ac:dyDescent="0.2">
      <c r="A770" s="269">
        <v>44734</v>
      </c>
      <c r="B770" s="270">
        <v>293.00482199999999</v>
      </c>
      <c r="C770">
        <v>0.10892499999999999</v>
      </c>
    </row>
    <row r="771" spans="1:3" x14ac:dyDescent="0.2">
      <c r="A771" s="272">
        <v>44735</v>
      </c>
      <c r="B771" s="273">
        <v>288.90408300000001</v>
      </c>
      <c r="C771">
        <v>0.105521</v>
      </c>
    </row>
    <row r="772" spans="1:3" x14ac:dyDescent="0.2">
      <c r="A772" s="269">
        <v>44736</v>
      </c>
      <c r="B772" s="270">
        <v>303.50064099999997</v>
      </c>
      <c r="C772">
        <v>0.10739600000000001</v>
      </c>
    </row>
    <row r="773" spans="1:3" x14ac:dyDescent="0.2">
      <c r="A773" s="272">
        <v>44739</v>
      </c>
      <c r="B773" s="273">
        <v>309.55401599999999</v>
      </c>
      <c r="C773">
        <v>0.11233</v>
      </c>
    </row>
    <row r="774" spans="1:3" x14ac:dyDescent="0.2">
      <c r="A774" s="269">
        <v>44740</v>
      </c>
      <c r="B774" s="270">
        <v>309.50528000000003</v>
      </c>
      <c r="C774">
        <v>6.5640000000000004E-2</v>
      </c>
    </row>
    <row r="775" spans="1:3" x14ac:dyDescent="0.2">
      <c r="A775" s="272">
        <v>44741</v>
      </c>
      <c r="B775" s="273">
        <v>321.36801100000002</v>
      </c>
      <c r="C775">
        <v>0.14974100000000001</v>
      </c>
    </row>
    <row r="776" spans="1:3" x14ac:dyDescent="0.2">
      <c r="A776" s="269">
        <v>44742</v>
      </c>
      <c r="B776" s="270">
        <v>303.79354899999998</v>
      </c>
      <c r="C776">
        <v>0.16961300000000001</v>
      </c>
    </row>
    <row r="777" spans="1:3" x14ac:dyDescent="0.2">
      <c r="A777" s="272">
        <v>44743</v>
      </c>
      <c r="B777" s="273">
        <v>305.84390300000001</v>
      </c>
      <c r="C777">
        <v>6.8679000000000004E-2</v>
      </c>
    </row>
    <row r="778" spans="1:3" x14ac:dyDescent="0.2">
      <c r="A778" s="269">
        <v>44746</v>
      </c>
      <c r="B778" s="270">
        <v>308.87060500000001</v>
      </c>
      <c r="C778">
        <v>4.8698999999999999E-2</v>
      </c>
    </row>
    <row r="779" spans="1:3" x14ac:dyDescent="0.2">
      <c r="A779" s="272">
        <v>44747</v>
      </c>
      <c r="B779" s="273">
        <v>309.74935900000003</v>
      </c>
      <c r="C779">
        <v>0.1099</v>
      </c>
    </row>
    <row r="780" spans="1:3" x14ac:dyDescent="0.2">
      <c r="A780" s="269">
        <v>44748</v>
      </c>
      <c r="B780" s="270">
        <v>310.13986199999999</v>
      </c>
      <c r="C780">
        <v>9.6610000000000001E-2</v>
      </c>
    </row>
    <row r="781" spans="1:3" x14ac:dyDescent="0.2">
      <c r="A781" s="272">
        <v>44749</v>
      </c>
      <c r="B781" s="273">
        <v>318.73184199999997</v>
      </c>
      <c r="C781">
        <v>7.3261000000000007E-2</v>
      </c>
    </row>
    <row r="782" spans="1:3" x14ac:dyDescent="0.2">
      <c r="A782" s="269">
        <v>44750</v>
      </c>
      <c r="B782" s="270">
        <v>329.325287</v>
      </c>
      <c r="C782">
        <v>0.43446200000000001</v>
      </c>
    </row>
    <row r="783" spans="1:3" x14ac:dyDescent="0.2">
      <c r="A783" s="272">
        <v>44753</v>
      </c>
      <c r="B783" s="273">
        <v>335.18344100000002</v>
      </c>
      <c r="C783">
        <v>0.17068700000000001</v>
      </c>
    </row>
    <row r="784" spans="1:3" x14ac:dyDescent="0.2">
      <c r="A784" s="269">
        <v>44754</v>
      </c>
      <c r="B784" s="270">
        <v>349.43826300000001</v>
      </c>
      <c r="C784">
        <v>0.92210300000000001</v>
      </c>
    </row>
    <row r="785" spans="1:3" x14ac:dyDescent="0.2">
      <c r="A785" s="272">
        <v>44755</v>
      </c>
      <c r="B785" s="273">
        <v>346.70446800000002</v>
      </c>
      <c r="C785">
        <v>0.26839800000000003</v>
      </c>
    </row>
    <row r="786" spans="1:3" x14ac:dyDescent="0.2">
      <c r="A786" s="269">
        <v>44756</v>
      </c>
      <c r="B786" s="270">
        <v>339.18649299999998</v>
      </c>
      <c r="C786">
        <v>0.14455499999999999</v>
      </c>
    </row>
    <row r="787" spans="1:3" x14ac:dyDescent="0.2">
      <c r="A787" s="272">
        <v>44757</v>
      </c>
      <c r="B787" s="273">
        <v>352.75787400000002</v>
      </c>
      <c r="C787">
        <v>0.15545999999999999</v>
      </c>
    </row>
    <row r="788" spans="1:3" x14ac:dyDescent="0.2">
      <c r="A788" s="269">
        <v>44760</v>
      </c>
      <c r="B788" s="270">
        <v>350.46343999999999</v>
      </c>
      <c r="C788">
        <v>0.14121700000000001</v>
      </c>
    </row>
    <row r="789" spans="1:3" x14ac:dyDescent="0.2">
      <c r="A789" s="272">
        <v>44761</v>
      </c>
      <c r="B789" s="273">
        <v>349.43826300000001</v>
      </c>
      <c r="C789">
        <v>8.4941000000000003E-2</v>
      </c>
    </row>
    <row r="790" spans="1:3" x14ac:dyDescent="0.2">
      <c r="A790" s="269">
        <v>44762</v>
      </c>
      <c r="B790" s="270">
        <v>349.77999899999998</v>
      </c>
      <c r="C790">
        <v>0.174542</v>
      </c>
    </row>
    <row r="791" spans="1:3" x14ac:dyDescent="0.2">
      <c r="A791" s="272">
        <v>44763</v>
      </c>
      <c r="B791" s="273">
        <v>360.22699</v>
      </c>
      <c r="C791">
        <v>0.296491</v>
      </c>
    </row>
    <row r="792" spans="1:3" x14ac:dyDescent="0.2">
      <c r="A792" s="269">
        <v>44764</v>
      </c>
      <c r="B792" s="270">
        <v>362.52145400000001</v>
      </c>
      <c r="C792">
        <v>0.22186700000000001</v>
      </c>
    </row>
    <row r="793" spans="1:3" x14ac:dyDescent="0.2">
      <c r="A793" s="272">
        <v>44767</v>
      </c>
      <c r="B793" s="273">
        <v>360.66635100000002</v>
      </c>
      <c r="C793">
        <v>0.10739899999999999</v>
      </c>
    </row>
    <row r="794" spans="1:3" x14ac:dyDescent="0.2">
      <c r="A794" s="269">
        <v>44768</v>
      </c>
      <c r="B794" s="270">
        <v>349.48709100000002</v>
      </c>
      <c r="C794">
        <v>8.4447999999999995E-2</v>
      </c>
    </row>
    <row r="795" spans="1:3" x14ac:dyDescent="0.2">
      <c r="A795" s="272">
        <v>44769</v>
      </c>
      <c r="B795" s="273">
        <v>348.89959700000003</v>
      </c>
      <c r="C795">
        <v>7.0695999999999995E-2</v>
      </c>
    </row>
    <row r="796" spans="1:3" x14ac:dyDescent="0.2">
      <c r="A796" s="269">
        <v>44770</v>
      </c>
      <c r="B796" s="270">
        <v>360.30603000000002</v>
      </c>
      <c r="C796">
        <v>0.213199</v>
      </c>
    </row>
    <row r="797" spans="1:3" x14ac:dyDescent="0.2">
      <c r="A797" s="272">
        <v>44771</v>
      </c>
      <c r="B797" s="273">
        <v>367.69818099999998</v>
      </c>
      <c r="C797">
        <v>0.20458200000000001</v>
      </c>
    </row>
    <row r="798" spans="1:3" x14ac:dyDescent="0.2">
      <c r="A798" s="269">
        <v>44774</v>
      </c>
      <c r="B798" s="270">
        <v>354.38253800000001</v>
      </c>
      <c r="C798">
        <v>0.24091099999999999</v>
      </c>
    </row>
    <row r="799" spans="1:3" x14ac:dyDescent="0.2">
      <c r="A799" s="272">
        <v>44775</v>
      </c>
      <c r="B799" s="273">
        <v>354.48040800000001</v>
      </c>
      <c r="C799">
        <v>0.171626</v>
      </c>
    </row>
    <row r="800" spans="1:3" x14ac:dyDescent="0.2">
      <c r="A800" s="269">
        <v>44776</v>
      </c>
      <c r="B800" s="270">
        <v>348.556915</v>
      </c>
      <c r="C800">
        <v>0.10831499999999999</v>
      </c>
    </row>
    <row r="801" spans="1:3" x14ac:dyDescent="0.2">
      <c r="A801" s="272">
        <v>44777</v>
      </c>
      <c r="B801" s="273">
        <v>342.97607399999998</v>
      </c>
      <c r="C801">
        <v>0.104668</v>
      </c>
    </row>
    <row r="802" spans="1:3" x14ac:dyDescent="0.2">
      <c r="A802" s="269">
        <v>44778</v>
      </c>
      <c r="B802" s="270">
        <v>337.39529399999998</v>
      </c>
      <c r="C802">
        <v>0.179199</v>
      </c>
    </row>
    <row r="803" spans="1:3" x14ac:dyDescent="0.2">
      <c r="A803" s="272">
        <v>44781</v>
      </c>
      <c r="B803" s="273">
        <v>330.68850700000002</v>
      </c>
      <c r="C803">
        <v>0.12568499999999999</v>
      </c>
    </row>
    <row r="804" spans="1:3" x14ac:dyDescent="0.2">
      <c r="A804" s="269">
        <v>44783</v>
      </c>
      <c r="B804" s="270">
        <v>324.226471</v>
      </c>
      <c r="C804">
        <v>0.12413</v>
      </c>
    </row>
    <row r="805" spans="1:3" x14ac:dyDescent="0.2">
      <c r="A805" s="272">
        <v>44784</v>
      </c>
      <c r="B805" s="273">
        <v>331.86340300000001</v>
      </c>
      <c r="C805">
        <v>0.115925</v>
      </c>
    </row>
    <row r="806" spans="1:3" x14ac:dyDescent="0.2">
      <c r="A806" s="269">
        <v>44785</v>
      </c>
      <c r="B806" s="270">
        <v>331.17800899999997</v>
      </c>
      <c r="C806">
        <v>5.9638999999999998E-2</v>
      </c>
    </row>
    <row r="807" spans="1:3" x14ac:dyDescent="0.2">
      <c r="A807" s="272">
        <v>44789</v>
      </c>
      <c r="B807" s="273">
        <v>330.54162600000001</v>
      </c>
      <c r="C807">
        <v>7.1114999999999998E-2</v>
      </c>
    </row>
    <row r="808" spans="1:3" x14ac:dyDescent="0.2">
      <c r="A808" s="269">
        <v>44790</v>
      </c>
      <c r="B808" s="270">
        <v>337.05261200000001</v>
      </c>
      <c r="C808">
        <v>6.9464999999999999E-2</v>
      </c>
    </row>
    <row r="809" spans="1:3" x14ac:dyDescent="0.2">
      <c r="A809" s="272">
        <v>44791</v>
      </c>
      <c r="B809" s="273">
        <v>335.877655</v>
      </c>
      <c r="C809">
        <v>6.8913000000000002E-2</v>
      </c>
    </row>
    <row r="810" spans="1:3" x14ac:dyDescent="0.2">
      <c r="A810" s="269">
        <v>44792</v>
      </c>
      <c r="B810" s="270">
        <v>333.38098100000002</v>
      </c>
      <c r="C810">
        <v>8.1170000000000006E-2</v>
      </c>
    </row>
    <row r="811" spans="1:3" x14ac:dyDescent="0.2">
      <c r="A811" s="272">
        <v>44795</v>
      </c>
      <c r="B811" s="273">
        <v>324.03070100000002</v>
      </c>
      <c r="C811">
        <v>9.5057000000000003E-2</v>
      </c>
    </row>
    <row r="812" spans="1:3" x14ac:dyDescent="0.2">
      <c r="A812" s="269">
        <v>44796</v>
      </c>
      <c r="B812" s="270">
        <v>327.65332000000001</v>
      </c>
      <c r="C812">
        <v>0.122631</v>
      </c>
    </row>
    <row r="813" spans="1:3" x14ac:dyDescent="0.2">
      <c r="A813" s="272">
        <v>44797</v>
      </c>
      <c r="B813" s="273">
        <v>330.54162600000001</v>
      </c>
      <c r="C813">
        <v>6.0976000000000002E-2</v>
      </c>
    </row>
    <row r="814" spans="1:3" x14ac:dyDescent="0.2">
      <c r="A814" s="269">
        <v>44798</v>
      </c>
      <c r="B814" s="270">
        <v>333.821594</v>
      </c>
      <c r="C814">
        <v>8.8114999999999999E-2</v>
      </c>
    </row>
    <row r="815" spans="1:3" x14ac:dyDescent="0.2">
      <c r="A815" s="272">
        <v>44799</v>
      </c>
      <c r="B815" s="273">
        <v>336.85674999999998</v>
      </c>
      <c r="C815">
        <v>5.6798000000000001E-2</v>
      </c>
    </row>
    <row r="816" spans="1:3" x14ac:dyDescent="0.2">
      <c r="A816" s="269">
        <v>44802</v>
      </c>
      <c r="B816" s="270">
        <v>333.62576300000001</v>
      </c>
      <c r="C816">
        <v>6.7848000000000006E-2</v>
      </c>
    </row>
    <row r="817" spans="1:3" x14ac:dyDescent="0.2">
      <c r="A817" s="272">
        <v>44803</v>
      </c>
      <c r="B817" s="273">
        <v>341.654358</v>
      </c>
      <c r="C817">
        <v>8.5671999999999998E-2</v>
      </c>
    </row>
    <row r="818" spans="1:3" x14ac:dyDescent="0.2">
      <c r="A818" s="269">
        <v>44805</v>
      </c>
      <c r="B818" s="270">
        <v>341.948059</v>
      </c>
      <c r="C818">
        <v>5.7845000000000001E-2</v>
      </c>
    </row>
    <row r="819" spans="1:3" x14ac:dyDescent="0.2">
      <c r="A819" s="272">
        <v>44806</v>
      </c>
      <c r="B819" s="273">
        <v>346.10922199999999</v>
      </c>
      <c r="C819">
        <v>8.5168999999999995E-2</v>
      </c>
    </row>
    <row r="820" spans="1:3" x14ac:dyDescent="0.2">
      <c r="A820" s="269">
        <v>44809</v>
      </c>
      <c r="B820" s="270">
        <v>348.11630200000002</v>
      </c>
      <c r="C820">
        <v>9.5710000000000003E-2</v>
      </c>
    </row>
    <row r="821" spans="1:3" x14ac:dyDescent="0.2">
      <c r="A821" s="272">
        <v>44810</v>
      </c>
      <c r="B821" s="273">
        <v>354.28463699999998</v>
      </c>
      <c r="C821">
        <v>0.25054700000000002</v>
      </c>
    </row>
    <row r="822" spans="1:3" x14ac:dyDescent="0.2">
      <c r="A822" s="269">
        <v>44811</v>
      </c>
      <c r="B822" s="270">
        <v>351.54315200000002</v>
      </c>
      <c r="C822">
        <v>9.6060000000000006E-2</v>
      </c>
    </row>
    <row r="823" spans="1:3" x14ac:dyDescent="0.2">
      <c r="A823" s="272">
        <v>44812</v>
      </c>
      <c r="B823" s="273">
        <v>353.45239299999997</v>
      </c>
      <c r="C823">
        <v>5.6362000000000002E-2</v>
      </c>
    </row>
    <row r="824" spans="1:3" x14ac:dyDescent="0.2">
      <c r="A824" s="269">
        <v>44813</v>
      </c>
      <c r="B824" s="270">
        <v>345.42382800000001</v>
      </c>
      <c r="C824">
        <v>6.3131000000000007E-2</v>
      </c>
    </row>
    <row r="825" spans="1:3" x14ac:dyDescent="0.2">
      <c r="A825" s="272">
        <v>44816</v>
      </c>
      <c r="B825" s="273">
        <v>347.03936800000002</v>
      </c>
      <c r="C825">
        <v>0.102812</v>
      </c>
    </row>
    <row r="826" spans="1:3" x14ac:dyDescent="0.2">
      <c r="A826" s="269">
        <v>44817</v>
      </c>
      <c r="B826" s="270">
        <v>348.89959700000003</v>
      </c>
      <c r="C826">
        <v>7.9538999999999999E-2</v>
      </c>
    </row>
    <row r="827" spans="1:3" x14ac:dyDescent="0.2">
      <c r="A827" s="272">
        <v>44818</v>
      </c>
      <c r="B827" s="273">
        <v>345.81545999999997</v>
      </c>
      <c r="C827">
        <v>6.6513000000000003E-2</v>
      </c>
    </row>
    <row r="828" spans="1:3" x14ac:dyDescent="0.2">
      <c r="A828" s="269">
        <v>44819</v>
      </c>
      <c r="B828" s="270">
        <v>347.03936800000002</v>
      </c>
      <c r="C828">
        <v>0.13290399999999999</v>
      </c>
    </row>
    <row r="829" spans="1:3" x14ac:dyDescent="0.2">
      <c r="A829" s="272">
        <v>44820</v>
      </c>
      <c r="B829" s="273">
        <v>329.31781000000001</v>
      </c>
      <c r="C829">
        <v>0.12923699999999999</v>
      </c>
    </row>
    <row r="830" spans="1:3" x14ac:dyDescent="0.2">
      <c r="A830" s="269">
        <v>44823</v>
      </c>
      <c r="B830" s="270">
        <v>330.19894399999998</v>
      </c>
      <c r="C830">
        <v>0.15345600000000001</v>
      </c>
    </row>
    <row r="831" spans="1:3" x14ac:dyDescent="0.2">
      <c r="A831" s="272">
        <v>44824</v>
      </c>
      <c r="B831" s="273">
        <v>337.591095</v>
      </c>
      <c r="C831">
        <v>0.13503499999999999</v>
      </c>
    </row>
    <row r="832" spans="1:3" x14ac:dyDescent="0.2">
      <c r="A832" s="269">
        <v>44825</v>
      </c>
      <c r="B832" s="270">
        <v>334.45800800000001</v>
      </c>
      <c r="C832">
        <v>0.16155700000000001</v>
      </c>
    </row>
    <row r="833" spans="1:3" x14ac:dyDescent="0.2">
      <c r="A833" s="272">
        <v>44826</v>
      </c>
      <c r="B833" s="273">
        <v>332.79354899999998</v>
      </c>
      <c r="C833">
        <v>5.4655000000000002E-2</v>
      </c>
    </row>
    <row r="834" spans="1:3" x14ac:dyDescent="0.2">
      <c r="A834" s="269">
        <v>44827</v>
      </c>
      <c r="B834" s="270">
        <v>329.31781000000001</v>
      </c>
      <c r="C834">
        <v>5.7501999999999998E-2</v>
      </c>
    </row>
    <row r="835" spans="1:3" x14ac:dyDescent="0.2">
      <c r="A835" s="272">
        <v>44830</v>
      </c>
      <c r="B835" s="273">
        <v>315.51257299999997</v>
      </c>
      <c r="C835">
        <v>8.5649000000000003E-2</v>
      </c>
    </row>
    <row r="836" spans="1:3" x14ac:dyDescent="0.2">
      <c r="A836" s="269">
        <v>44831</v>
      </c>
      <c r="B836" s="270">
        <v>313.21170000000001</v>
      </c>
      <c r="C836">
        <v>0.156108</v>
      </c>
    </row>
    <row r="837" spans="1:3" x14ac:dyDescent="0.2">
      <c r="A837" s="272">
        <v>44832</v>
      </c>
      <c r="B837" s="273">
        <v>309.19741800000003</v>
      </c>
      <c r="C837">
        <v>5.8044999999999999E-2</v>
      </c>
    </row>
    <row r="838" spans="1:3" x14ac:dyDescent="0.2">
      <c r="A838" s="269">
        <v>44833</v>
      </c>
      <c r="B838" s="270">
        <v>313.407532</v>
      </c>
      <c r="C838">
        <v>5.6180000000000001E-2</v>
      </c>
    </row>
    <row r="839" spans="1:3" x14ac:dyDescent="0.2">
      <c r="A839" s="272">
        <v>44834</v>
      </c>
      <c r="B839" s="273">
        <v>317.86236600000001</v>
      </c>
      <c r="C839">
        <v>3.8487E-2</v>
      </c>
    </row>
    <row r="840" spans="1:3" x14ac:dyDescent="0.2">
      <c r="A840" s="269">
        <v>44837</v>
      </c>
      <c r="B840" s="270">
        <v>312.82006799999999</v>
      </c>
      <c r="C840">
        <v>2.6464000000000001E-2</v>
      </c>
    </row>
    <row r="841" spans="1:3" x14ac:dyDescent="0.2">
      <c r="A841" s="272">
        <v>44838</v>
      </c>
      <c r="B841" s="273">
        <v>317.27493299999998</v>
      </c>
      <c r="C841">
        <v>2.2723E-2</v>
      </c>
    </row>
    <row r="842" spans="1:3" x14ac:dyDescent="0.2">
      <c r="A842" s="269">
        <v>44840</v>
      </c>
      <c r="B842" s="270">
        <v>329.56256100000002</v>
      </c>
      <c r="C842">
        <v>0.169069</v>
      </c>
    </row>
    <row r="843" spans="1:3" x14ac:dyDescent="0.2">
      <c r="A843" s="272">
        <v>44841</v>
      </c>
      <c r="B843" s="273">
        <v>332.30401599999999</v>
      </c>
      <c r="C843">
        <v>9.7838999999999995E-2</v>
      </c>
    </row>
    <row r="844" spans="1:3" x14ac:dyDescent="0.2">
      <c r="A844" s="269">
        <v>44844</v>
      </c>
      <c r="B844" s="270">
        <v>329.61148100000003</v>
      </c>
      <c r="C844">
        <v>6.2761999999999998E-2</v>
      </c>
    </row>
    <row r="845" spans="1:3" x14ac:dyDescent="0.2">
      <c r="A845" s="272">
        <v>44845</v>
      </c>
      <c r="B845" s="273">
        <v>328.38763399999999</v>
      </c>
      <c r="C845">
        <v>9.9545999999999996E-2</v>
      </c>
    </row>
    <row r="846" spans="1:3" x14ac:dyDescent="0.2">
      <c r="A846" s="269">
        <v>44846</v>
      </c>
      <c r="B846" s="270">
        <v>327.80014</v>
      </c>
      <c r="C846">
        <v>5.1635E-2</v>
      </c>
    </row>
    <row r="847" spans="1:3" x14ac:dyDescent="0.2">
      <c r="A847" s="272">
        <v>44847</v>
      </c>
      <c r="B847" s="273">
        <v>328.33865400000002</v>
      </c>
      <c r="C847">
        <v>2.7283999999999999E-2</v>
      </c>
    </row>
    <row r="848" spans="1:3" x14ac:dyDescent="0.2">
      <c r="A848" s="269">
        <v>44848</v>
      </c>
      <c r="B848" s="270">
        <v>330.39477499999998</v>
      </c>
      <c r="C848">
        <v>4.8693E-2</v>
      </c>
    </row>
    <row r="849" spans="1:3" x14ac:dyDescent="0.2">
      <c r="A849" s="272">
        <v>44851</v>
      </c>
      <c r="B849" s="273">
        <v>325.00976600000001</v>
      </c>
      <c r="C849">
        <v>2.9073000000000002E-2</v>
      </c>
    </row>
    <row r="850" spans="1:3" x14ac:dyDescent="0.2">
      <c r="A850" s="269">
        <v>44852</v>
      </c>
      <c r="B850" s="270">
        <v>324.37335200000001</v>
      </c>
      <c r="C850">
        <v>2.0636000000000002E-2</v>
      </c>
    </row>
    <row r="851" spans="1:3" x14ac:dyDescent="0.2">
      <c r="A851" s="272">
        <v>44853</v>
      </c>
      <c r="B851" s="273">
        <v>317.27493299999998</v>
      </c>
      <c r="C851">
        <v>4.1058999999999998E-2</v>
      </c>
    </row>
    <row r="852" spans="1:3" x14ac:dyDescent="0.2">
      <c r="A852" s="269">
        <v>44854</v>
      </c>
      <c r="B852" s="270">
        <v>320.261169</v>
      </c>
      <c r="C852">
        <v>2.8052000000000001E-2</v>
      </c>
    </row>
    <row r="853" spans="1:3" x14ac:dyDescent="0.2">
      <c r="A853" s="272">
        <v>44855</v>
      </c>
      <c r="B853" s="273">
        <v>314.04391500000003</v>
      </c>
      <c r="C853">
        <v>3.8778E-2</v>
      </c>
    </row>
    <row r="854" spans="1:3" x14ac:dyDescent="0.2">
      <c r="A854" s="269">
        <v>44858</v>
      </c>
      <c r="B854" s="270">
        <v>318.84146099999998</v>
      </c>
      <c r="C854">
        <v>1.4319999999999999E-2</v>
      </c>
    </row>
    <row r="855" spans="1:3" x14ac:dyDescent="0.2">
      <c r="A855" s="272">
        <v>44859</v>
      </c>
      <c r="B855" s="273">
        <v>311.106628</v>
      </c>
      <c r="C855">
        <v>3.5832000000000003E-2</v>
      </c>
    </row>
    <row r="856" spans="1:3" x14ac:dyDescent="0.2">
      <c r="A856" s="269">
        <v>44861</v>
      </c>
      <c r="B856" s="270">
        <v>314.97409099999999</v>
      </c>
      <c r="C856">
        <v>2.8974E-2</v>
      </c>
    </row>
    <row r="857" spans="1:3" x14ac:dyDescent="0.2">
      <c r="A857" s="272">
        <v>44862</v>
      </c>
      <c r="B857" s="273">
        <v>308.16937300000001</v>
      </c>
      <c r="C857">
        <v>5.8777000000000003E-2</v>
      </c>
    </row>
    <row r="858" spans="1:3" x14ac:dyDescent="0.2">
      <c r="A858" s="269">
        <v>44865</v>
      </c>
      <c r="B858" s="270">
        <v>309.63803100000001</v>
      </c>
      <c r="C858">
        <v>3.5499999999999997E-2</v>
      </c>
    </row>
    <row r="859" spans="1:3" x14ac:dyDescent="0.2">
      <c r="A859" s="272">
        <v>44866</v>
      </c>
      <c r="B859" s="273">
        <v>322.023529</v>
      </c>
      <c r="C859">
        <v>7.9887E-2</v>
      </c>
    </row>
    <row r="860" spans="1:3" x14ac:dyDescent="0.2">
      <c r="A860" s="269">
        <v>44867</v>
      </c>
      <c r="B860" s="270">
        <v>322.90469400000001</v>
      </c>
      <c r="C860">
        <v>4.2605999999999998E-2</v>
      </c>
    </row>
    <row r="861" spans="1:3" x14ac:dyDescent="0.2">
      <c r="A861" s="272">
        <v>44868</v>
      </c>
      <c r="B861" s="273">
        <v>320.65283199999999</v>
      </c>
      <c r="C861">
        <v>5.7156999999999999E-2</v>
      </c>
    </row>
    <row r="862" spans="1:3" x14ac:dyDescent="0.2">
      <c r="A862" s="269">
        <v>44869</v>
      </c>
      <c r="B862" s="270">
        <v>318.84146099999998</v>
      </c>
      <c r="C862">
        <v>9.3673000000000006E-2</v>
      </c>
    </row>
    <row r="863" spans="1:3" x14ac:dyDescent="0.2">
      <c r="A863" s="272">
        <v>44872</v>
      </c>
      <c r="B863" s="273">
        <v>321.24023399999999</v>
      </c>
      <c r="C863">
        <v>0.121951</v>
      </c>
    </row>
    <row r="864" spans="1:3" x14ac:dyDescent="0.2">
      <c r="A864" s="269">
        <v>44874</v>
      </c>
      <c r="B864" s="270">
        <v>310.372345</v>
      </c>
      <c r="C864">
        <v>0.14999499999999999</v>
      </c>
    </row>
    <row r="865" spans="1:3" x14ac:dyDescent="0.2">
      <c r="A865" s="272">
        <v>44875</v>
      </c>
      <c r="B865" s="273">
        <v>307.82669099999998</v>
      </c>
      <c r="C865">
        <v>9.7682000000000005E-2</v>
      </c>
    </row>
    <row r="866" spans="1:3" x14ac:dyDescent="0.2">
      <c r="A866" s="269">
        <v>44876</v>
      </c>
      <c r="B866" s="270">
        <v>309.73593099999999</v>
      </c>
      <c r="C866">
        <v>6.4716999999999997E-2</v>
      </c>
    </row>
    <row r="867" spans="1:3" x14ac:dyDescent="0.2">
      <c r="A867" s="272">
        <v>44879</v>
      </c>
      <c r="B867" s="273">
        <v>315.31674199999998</v>
      </c>
      <c r="C867">
        <v>7.7918000000000001E-2</v>
      </c>
    </row>
    <row r="868" spans="1:3" x14ac:dyDescent="0.2">
      <c r="A868" s="269">
        <v>44880</v>
      </c>
      <c r="B868" s="270">
        <v>331.86340300000001</v>
      </c>
      <c r="C868">
        <v>0.21190500000000001</v>
      </c>
    </row>
    <row r="869" spans="1:3" x14ac:dyDescent="0.2">
      <c r="A869" s="272">
        <v>44881</v>
      </c>
      <c r="B869" s="273">
        <v>351.641052</v>
      </c>
      <c r="C869">
        <v>0.83795900000000001</v>
      </c>
    </row>
    <row r="870" spans="1:3" x14ac:dyDescent="0.2">
      <c r="A870" s="269">
        <v>44882</v>
      </c>
      <c r="B870" s="270">
        <v>344.199951</v>
      </c>
      <c r="C870">
        <v>0.20347100000000001</v>
      </c>
    </row>
    <row r="871" spans="1:3" x14ac:dyDescent="0.2">
      <c r="A871" s="272">
        <v>44883</v>
      </c>
      <c r="B871" s="273">
        <v>333.52786300000002</v>
      </c>
      <c r="C871">
        <v>8.3926000000000001E-2</v>
      </c>
    </row>
    <row r="872" spans="1:3" x14ac:dyDescent="0.2">
      <c r="A872" s="269">
        <v>44886</v>
      </c>
      <c r="B872" s="270">
        <v>334.213257</v>
      </c>
      <c r="C872">
        <v>5.8846999999999997E-2</v>
      </c>
    </row>
    <row r="873" spans="1:3" x14ac:dyDescent="0.2">
      <c r="A873" s="272">
        <v>44887</v>
      </c>
      <c r="B873" s="273">
        <v>335.33917200000002</v>
      </c>
      <c r="C873">
        <v>4.8265000000000002E-2</v>
      </c>
    </row>
    <row r="874" spans="1:3" x14ac:dyDescent="0.2">
      <c r="A874" s="269">
        <v>44888</v>
      </c>
      <c r="B874" s="270">
        <v>342.73132299999997</v>
      </c>
      <c r="C874">
        <v>0.134605</v>
      </c>
    </row>
    <row r="875" spans="1:3" x14ac:dyDescent="0.2">
      <c r="A875" s="272">
        <v>44889</v>
      </c>
      <c r="B875" s="273">
        <v>347.72470099999998</v>
      </c>
      <c r="C875">
        <v>0.105672</v>
      </c>
    </row>
    <row r="876" spans="1:3" x14ac:dyDescent="0.2">
      <c r="A876" s="269">
        <v>44890</v>
      </c>
      <c r="B876" s="270">
        <v>345.228027</v>
      </c>
      <c r="C876">
        <v>4.9803E-2</v>
      </c>
    </row>
    <row r="877" spans="1:3" x14ac:dyDescent="0.2">
      <c r="A877" s="272">
        <v>44893</v>
      </c>
      <c r="B877" s="273">
        <v>346.79461700000002</v>
      </c>
      <c r="C877">
        <v>0.104523</v>
      </c>
    </row>
    <row r="878" spans="1:3" x14ac:dyDescent="0.2">
      <c r="A878" s="269">
        <v>44894</v>
      </c>
      <c r="B878" s="270">
        <v>344.29788200000002</v>
      </c>
      <c r="C878">
        <v>0.124565</v>
      </c>
    </row>
    <row r="879" spans="1:3" x14ac:dyDescent="0.2">
      <c r="A879" s="272">
        <v>44895</v>
      </c>
      <c r="B879" s="273">
        <v>345.91336100000001</v>
      </c>
      <c r="C879">
        <v>7.1139999999999995E-2</v>
      </c>
    </row>
    <row r="880" spans="1:3" x14ac:dyDescent="0.2">
      <c r="A880" s="269">
        <v>44896</v>
      </c>
      <c r="B880" s="270">
        <v>346.990387</v>
      </c>
      <c r="C880">
        <v>5.7367000000000001E-2</v>
      </c>
    </row>
    <row r="881" spans="1:3" x14ac:dyDescent="0.2">
      <c r="A881" s="272">
        <v>44897</v>
      </c>
      <c r="B881" s="273">
        <v>359.22906499999999</v>
      </c>
      <c r="C881">
        <v>0.34704499999999999</v>
      </c>
    </row>
    <row r="882" spans="1:3" x14ac:dyDescent="0.2">
      <c r="A882" s="269">
        <v>44900</v>
      </c>
      <c r="B882" s="270">
        <v>360.06127900000001</v>
      </c>
      <c r="C882">
        <v>0.10925799999999999</v>
      </c>
    </row>
    <row r="883" spans="1:3" x14ac:dyDescent="0.2">
      <c r="A883" s="272">
        <v>44901</v>
      </c>
      <c r="B883" s="273">
        <v>366.719086</v>
      </c>
      <c r="C883">
        <v>0.32946500000000001</v>
      </c>
    </row>
    <row r="884" spans="1:3" x14ac:dyDescent="0.2">
      <c r="A884" s="269">
        <v>44902</v>
      </c>
      <c r="B884" s="270">
        <v>352.47332799999998</v>
      </c>
      <c r="C884">
        <v>7.4278999999999998E-2</v>
      </c>
    </row>
    <row r="885" spans="1:3" x14ac:dyDescent="0.2">
      <c r="A885" s="272">
        <v>44903</v>
      </c>
      <c r="B885" s="273">
        <v>342.780304</v>
      </c>
      <c r="C885">
        <v>0.117784</v>
      </c>
    </row>
    <row r="886" spans="1:3" x14ac:dyDescent="0.2">
      <c r="A886" s="269">
        <v>44904</v>
      </c>
      <c r="B886" s="270">
        <v>343.46563700000002</v>
      </c>
      <c r="C886">
        <v>5.5239999999999997E-2</v>
      </c>
    </row>
    <row r="887" spans="1:3" x14ac:dyDescent="0.2">
      <c r="A887" s="272">
        <v>44907</v>
      </c>
      <c r="B887" s="273">
        <v>342.63345299999997</v>
      </c>
      <c r="C887">
        <v>4.2653000000000003E-2</v>
      </c>
    </row>
    <row r="888" spans="1:3" x14ac:dyDescent="0.2">
      <c r="A888" s="269">
        <v>44908</v>
      </c>
      <c r="B888" s="270">
        <v>337.101563</v>
      </c>
      <c r="C888">
        <v>0.10188700000000001</v>
      </c>
    </row>
    <row r="889" spans="1:3" x14ac:dyDescent="0.2">
      <c r="A889" s="272">
        <v>44909</v>
      </c>
      <c r="B889" s="273">
        <v>335.73083500000001</v>
      </c>
      <c r="C889">
        <v>0.17621000000000001</v>
      </c>
    </row>
    <row r="890" spans="1:3" x14ac:dyDescent="0.2">
      <c r="A890" s="269">
        <v>44910</v>
      </c>
      <c r="B890" s="270">
        <v>340.43048099999999</v>
      </c>
      <c r="C890">
        <v>9.0027999999999997E-2</v>
      </c>
    </row>
    <row r="891" spans="1:3" x14ac:dyDescent="0.2">
      <c r="A891" s="272">
        <v>44911</v>
      </c>
      <c r="B891" s="273">
        <v>359.76754799999998</v>
      </c>
      <c r="C891">
        <v>0.54697700000000005</v>
      </c>
    </row>
    <row r="892" spans="1:3" x14ac:dyDescent="0.2">
      <c r="A892" s="269">
        <v>44914</v>
      </c>
      <c r="B892" s="270">
        <v>410.04394500000001</v>
      </c>
      <c r="C892">
        <v>2.9178500000000001</v>
      </c>
    </row>
    <row r="893" spans="1:3" x14ac:dyDescent="0.2">
      <c r="A893" s="272">
        <v>44915</v>
      </c>
      <c r="B893" s="273">
        <v>393.79101600000001</v>
      </c>
      <c r="C893">
        <v>0.73469799999999996</v>
      </c>
    </row>
    <row r="894" spans="1:3" x14ac:dyDescent="0.2">
      <c r="A894" s="269">
        <v>44916</v>
      </c>
      <c r="B894" s="270">
        <v>375.57989500000002</v>
      </c>
      <c r="C894">
        <v>0.50254299999999996</v>
      </c>
    </row>
    <row r="895" spans="1:3" x14ac:dyDescent="0.2">
      <c r="A895" s="272">
        <v>44917</v>
      </c>
      <c r="B895" s="273">
        <v>366.52328499999999</v>
      </c>
      <c r="C895">
        <v>0.29075800000000002</v>
      </c>
    </row>
    <row r="896" spans="1:3" x14ac:dyDescent="0.2">
      <c r="A896" s="269">
        <v>44918</v>
      </c>
      <c r="B896" s="270">
        <v>353.06076000000002</v>
      </c>
      <c r="C896">
        <v>0.26750800000000002</v>
      </c>
    </row>
    <row r="897" spans="1:3" x14ac:dyDescent="0.2">
      <c r="A897" s="272">
        <v>44921</v>
      </c>
      <c r="B897" s="273">
        <v>360.69766199999998</v>
      </c>
      <c r="C897">
        <v>0.190391</v>
      </c>
    </row>
    <row r="898" spans="1:3" x14ac:dyDescent="0.2">
      <c r="A898" s="269">
        <v>44922</v>
      </c>
      <c r="B898" s="270">
        <v>369.26474000000002</v>
      </c>
      <c r="C898">
        <v>0.54606600000000005</v>
      </c>
    </row>
    <row r="899" spans="1:3" x14ac:dyDescent="0.2">
      <c r="A899" s="272">
        <v>44923</v>
      </c>
      <c r="B899" s="273">
        <v>368.04089399999998</v>
      </c>
      <c r="C899">
        <v>0.13980699999999999</v>
      </c>
    </row>
    <row r="900" spans="1:3" x14ac:dyDescent="0.2">
      <c r="A900" s="269">
        <v>44924</v>
      </c>
      <c r="B900" s="270">
        <v>375.67782599999998</v>
      </c>
      <c r="C900">
        <v>0.29951299999999997</v>
      </c>
    </row>
    <row r="901" spans="1:3" x14ac:dyDescent="0.2">
      <c r="A901" s="272">
        <v>44925</v>
      </c>
      <c r="B901" s="273">
        <v>373.37692299999998</v>
      </c>
      <c r="C901">
        <v>0.13399</v>
      </c>
    </row>
    <row r="902" spans="1:3" x14ac:dyDescent="0.2">
      <c r="A902" s="269">
        <v>44928</v>
      </c>
      <c r="B902" s="270">
        <v>382.82516500000003</v>
      </c>
      <c r="C902">
        <v>0.19622000000000001</v>
      </c>
    </row>
    <row r="903" spans="1:3" x14ac:dyDescent="0.2">
      <c r="A903" s="272">
        <v>44929</v>
      </c>
      <c r="B903" s="273">
        <v>380.23056000000003</v>
      </c>
      <c r="C903">
        <v>9.8941000000000001E-2</v>
      </c>
    </row>
    <row r="904" spans="1:3" x14ac:dyDescent="0.2">
      <c r="A904" s="269">
        <v>44930</v>
      </c>
      <c r="B904" s="270">
        <v>368.28567500000003</v>
      </c>
      <c r="C904">
        <v>9.4488000000000003E-2</v>
      </c>
    </row>
    <row r="905" spans="1:3" x14ac:dyDescent="0.2">
      <c r="A905" s="272">
        <v>44931</v>
      </c>
      <c r="B905" s="273">
        <v>369.85220299999997</v>
      </c>
      <c r="C905">
        <v>8.4075999999999998E-2</v>
      </c>
    </row>
    <row r="906" spans="1:3" x14ac:dyDescent="0.2">
      <c r="A906" s="269">
        <v>44932</v>
      </c>
      <c r="B906" s="270">
        <v>363.24334700000003</v>
      </c>
      <c r="C906">
        <v>5.0376999999999998E-2</v>
      </c>
    </row>
    <row r="907" spans="1:3" x14ac:dyDescent="0.2">
      <c r="A907" s="272">
        <v>44935</v>
      </c>
      <c r="B907" s="273">
        <v>364.80987499999998</v>
      </c>
      <c r="C907">
        <v>8.0665000000000001E-2</v>
      </c>
    </row>
    <row r="908" spans="1:3" x14ac:dyDescent="0.2">
      <c r="A908" s="269">
        <v>44936</v>
      </c>
      <c r="B908" s="270">
        <v>358.152039</v>
      </c>
      <c r="C908">
        <v>5.4017999999999997E-2</v>
      </c>
    </row>
    <row r="909" spans="1:3" x14ac:dyDescent="0.2">
      <c r="A909" s="272">
        <v>44937</v>
      </c>
      <c r="B909" s="273">
        <v>365.49520899999999</v>
      </c>
      <c r="C909">
        <v>0.264096</v>
      </c>
    </row>
    <row r="910" spans="1:3" x14ac:dyDescent="0.2">
      <c r="A910" s="269">
        <v>44938</v>
      </c>
      <c r="B910" s="270">
        <v>362.41110200000003</v>
      </c>
      <c r="C910">
        <v>6.1148000000000001E-2</v>
      </c>
    </row>
    <row r="911" spans="1:3" x14ac:dyDescent="0.2">
      <c r="A911" s="272">
        <v>44939</v>
      </c>
      <c r="B911" s="273">
        <v>364.320313</v>
      </c>
      <c r="C911">
        <v>5.3054999999999998E-2</v>
      </c>
    </row>
    <row r="912" spans="1:3" x14ac:dyDescent="0.2">
      <c r="A912" s="269">
        <v>44942</v>
      </c>
      <c r="B912" s="270">
        <v>361.87261999999998</v>
      </c>
      <c r="C912">
        <v>3.9577000000000001E-2</v>
      </c>
    </row>
    <row r="913" spans="1:3" x14ac:dyDescent="0.2">
      <c r="A913" s="272">
        <v>44943</v>
      </c>
      <c r="B913" s="273">
        <v>368.236694</v>
      </c>
      <c r="C913">
        <v>8.5545999999999997E-2</v>
      </c>
    </row>
    <row r="914" spans="1:3" x14ac:dyDescent="0.2">
      <c r="A914" s="269">
        <v>44944</v>
      </c>
      <c r="B914" s="270">
        <v>371.81039399999997</v>
      </c>
      <c r="C914">
        <v>0.121864</v>
      </c>
    </row>
    <row r="915" spans="1:3" x14ac:dyDescent="0.2">
      <c r="A915" s="272">
        <v>44945</v>
      </c>
      <c r="B915" s="273">
        <v>362.60693400000002</v>
      </c>
      <c r="C915">
        <v>4.5358999999999997E-2</v>
      </c>
    </row>
    <row r="916" spans="1:3" x14ac:dyDescent="0.2">
      <c r="A916" s="269">
        <v>44946</v>
      </c>
      <c r="B916" s="270">
        <v>358.24993899999998</v>
      </c>
      <c r="C916">
        <v>4.4628000000000001E-2</v>
      </c>
    </row>
    <row r="917" spans="1:3" x14ac:dyDescent="0.2">
      <c r="A917" s="272">
        <v>44949</v>
      </c>
      <c r="B917" s="273">
        <v>354.52941900000002</v>
      </c>
      <c r="C917">
        <v>4.2167999999999997E-2</v>
      </c>
    </row>
    <row r="918" spans="1:3" x14ac:dyDescent="0.2">
      <c r="A918" s="269">
        <v>44950</v>
      </c>
      <c r="B918" s="270">
        <v>351.44528200000002</v>
      </c>
      <c r="C918">
        <v>4.8828000000000003E-2</v>
      </c>
    </row>
    <row r="919" spans="1:3" x14ac:dyDescent="0.2">
      <c r="A919" s="272">
        <v>44951</v>
      </c>
      <c r="B919" s="273">
        <v>342.92718500000001</v>
      </c>
      <c r="C919">
        <v>3.3533E-2</v>
      </c>
    </row>
    <row r="920" spans="1:3" x14ac:dyDescent="0.2">
      <c r="A920" s="269">
        <v>44953</v>
      </c>
      <c r="B920" s="270">
        <v>346.74560500000001</v>
      </c>
      <c r="C920">
        <v>5.1291000000000003E-2</v>
      </c>
    </row>
    <row r="921" spans="1:3" x14ac:dyDescent="0.2">
      <c r="A921" s="272">
        <v>44956</v>
      </c>
      <c r="B921" s="273">
        <v>338.031677</v>
      </c>
      <c r="C921">
        <v>7.9050999999999996E-2</v>
      </c>
    </row>
    <row r="922" spans="1:3" x14ac:dyDescent="0.2">
      <c r="A922" s="269">
        <v>44957</v>
      </c>
      <c r="B922" s="270">
        <v>347.23513800000001</v>
      </c>
      <c r="C922">
        <v>6.6822999999999994E-2</v>
      </c>
    </row>
    <row r="923" spans="1:3" x14ac:dyDescent="0.2">
      <c r="A923" s="272">
        <v>44958</v>
      </c>
      <c r="B923" s="273">
        <v>337.15051299999999</v>
      </c>
      <c r="C923">
        <v>6.2262999999999999E-2</v>
      </c>
    </row>
    <row r="924" spans="1:3" x14ac:dyDescent="0.2">
      <c r="A924" s="269">
        <v>44959</v>
      </c>
      <c r="B924" s="270">
        <v>326.42944299999999</v>
      </c>
      <c r="C924">
        <v>8.1731999999999999E-2</v>
      </c>
    </row>
    <row r="925" spans="1:3" x14ac:dyDescent="0.2">
      <c r="A925" s="272">
        <v>44960</v>
      </c>
      <c r="B925" s="273">
        <v>325.30349699999999</v>
      </c>
      <c r="C925">
        <v>6.4651E-2</v>
      </c>
    </row>
    <row r="926" spans="1:3" x14ac:dyDescent="0.2">
      <c r="A926" s="269">
        <v>44963</v>
      </c>
      <c r="B926" s="270">
        <v>333.919464</v>
      </c>
      <c r="C926">
        <v>6.5110000000000001E-2</v>
      </c>
    </row>
    <row r="927" spans="1:3" x14ac:dyDescent="0.2">
      <c r="A927" s="272">
        <v>44964</v>
      </c>
      <c r="B927" s="273">
        <v>336.31826799999999</v>
      </c>
      <c r="C927">
        <v>4.4666999999999998E-2</v>
      </c>
    </row>
    <row r="928" spans="1:3" x14ac:dyDescent="0.2">
      <c r="A928" s="269">
        <v>44965</v>
      </c>
      <c r="B928" s="270">
        <v>333.13623000000001</v>
      </c>
      <c r="C928">
        <v>5.3474000000000001E-2</v>
      </c>
    </row>
    <row r="929" spans="1:3" x14ac:dyDescent="0.2">
      <c r="A929" s="272">
        <v>44966</v>
      </c>
      <c r="B929" s="273">
        <v>329.31781000000001</v>
      </c>
      <c r="C929">
        <v>3.4028999999999997E-2</v>
      </c>
    </row>
    <row r="930" spans="1:3" x14ac:dyDescent="0.2">
      <c r="A930" s="269">
        <v>44967</v>
      </c>
      <c r="B930" s="270">
        <v>339.94094799999999</v>
      </c>
      <c r="C930">
        <v>8.9313000000000003E-2</v>
      </c>
    </row>
    <row r="931" spans="1:3" x14ac:dyDescent="0.2">
      <c r="A931" s="272">
        <v>44970</v>
      </c>
      <c r="B931" s="273">
        <v>336.61200000000002</v>
      </c>
      <c r="C931">
        <v>4.0646000000000002E-2</v>
      </c>
    </row>
    <row r="932" spans="1:3" x14ac:dyDescent="0.2">
      <c r="A932" s="269">
        <v>44971</v>
      </c>
      <c r="B932" s="270">
        <v>334.702789</v>
      </c>
      <c r="C932">
        <v>9.1692999999999997E-2</v>
      </c>
    </row>
    <row r="933" spans="1:3" x14ac:dyDescent="0.2">
      <c r="A933" s="272">
        <v>44972</v>
      </c>
      <c r="B933" s="273">
        <v>341.666473</v>
      </c>
      <c r="C933">
        <v>6.4441999999999999E-2</v>
      </c>
    </row>
    <row r="934" spans="1:3" x14ac:dyDescent="0.2">
      <c r="A934" s="269">
        <v>44973</v>
      </c>
      <c r="B934" s="270">
        <v>348.43264799999997</v>
      </c>
      <c r="C934">
        <v>5.9240000000000001E-2</v>
      </c>
    </row>
    <row r="935" spans="1:3" x14ac:dyDescent="0.2">
      <c r="A935" s="272">
        <v>44974</v>
      </c>
      <c r="B935" s="273">
        <v>341.86407500000001</v>
      </c>
      <c r="C935">
        <v>4.4989000000000001E-2</v>
      </c>
    </row>
    <row r="936" spans="1:3" x14ac:dyDescent="0.2">
      <c r="A936" s="269">
        <v>44977</v>
      </c>
      <c r="B936" s="270">
        <v>342.11099200000001</v>
      </c>
      <c r="C936">
        <v>5.1129000000000001E-2</v>
      </c>
    </row>
    <row r="937" spans="1:3" x14ac:dyDescent="0.2">
      <c r="A937" s="272">
        <v>44978</v>
      </c>
      <c r="B937" s="273">
        <v>339.83914199999998</v>
      </c>
      <c r="C937">
        <v>1.7583000000000001E-2</v>
      </c>
    </row>
    <row r="938" spans="1:3" x14ac:dyDescent="0.2">
      <c r="A938" s="269">
        <v>44979</v>
      </c>
      <c r="B938" s="270">
        <v>320.577789</v>
      </c>
      <c r="C938">
        <v>0.21468799999999999</v>
      </c>
    </row>
    <row r="939" spans="1:3" x14ac:dyDescent="0.2">
      <c r="A939" s="272">
        <v>44980</v>
      </c>
      <c r="B939" s="273">
        <v>313.515289</v>
      </c>
      <c r="C939">
        <v>9.4289999999999999E-2</v>
      </c>
    </row>
    <row r="940" spans="1:3" x14ac:dyDescent="0.2">
      <c r="A940" s="269">
        <v>44981</v>
      </c>
      <c r="B940" s="270">
        <v>315.83651700000001</v>
      </c>
      <c r="C940">
        <v>0.18151700000000001</v>
      </c>
    </row>
    <row r="941" spans="1:3" x14ac:dyDescent="0.2">
      <c r="A941" s="272">
        <v>44984</v>
      </c>
      <c r="B941" s="273">
        <v>311.09530599999999</v>
      </c>
      <c r="C941">
        <v>5.9278999999999998E-2</v>
      </c>
    </row>
    <row r="942" spans="1:3" x14ac:dyDescent="0.2">
      <c r="A942" s="269">
        <v>44985</v>
      </c>
      <c r="B942" s="270">
        <v>312.97204599999998</v>
      </c>
      <c r="C942">
        <v>2.1958999999999999E-2</v>
      </c>
    </row>
    <row r="943" spans="1:3" x14ac:dyDescent="0.2">
      <c r="A943" s="272">
        <v>44986</v>
      </c>
      <c r="B943" s="273">
        <v>313.86102299999999</v>
      </c>
      <c r="C943">
        <v>4.2959999999999998E-2</v>
      </c>
    </row>
    <row r="944" spans="1:3" x14ac:dyDescent="0.2">
      <c r="A944" s="269">
        <v>44987</v>
      </c>
      <c r="B944" s="270">
        <v>314.25613399999997</v>
      </c>
      <c r="C944">
        <v>0.147592</v>
      </c>
    </row>
    <row r="945" spans="1:3" x14ac:dyDescent="0.2">
      <c r="A945" s="272">
        <v>44988</v>
      </c>
      <c r="B945" s="273">
        <v>316.725525</v>
      </c>
      <c r="C945">
        <v>4.2422000000000001E-2</v>
      </c>
    </row>
    <row r="946" spans="1:3" x14ac:dyDescent="0.2">
      <c r="A946" s="269">
        <v>44991</v>
      </c>
      <c r="B946" s="270">
        <v>322.50393700000001</v>
      </c>
      <c r="C946">
        <v>6.2343999999999997E-2</v>
      </c>
    </row>
    <row r="947" spans="1:3" x14ac:dyDescent="0.2">
      <c r="A947" s="272">
        <v>44993</v>
      </c>
      <c r="B947" s="273">
        <v>348.43264799999997</v>
      </c>
      <c r="C947">
        <v>0.92905800000000005</v>
      </c>
    </row>
    <row r="948" spans="1:3" x14ac:dyDescent="0.2">
      <c r="A948" s="269">
        <v>44994</v>
      </c>
      <c r="B948" s="270">
        <v>346.160797</v>
      </c>
      <c r="C948">
        <v>0.15082799999999999</v>
      </c>
    </row>
    <row r="949" spans="1:3" x14ac:dyDescent="0.2">
      <c r="A949" s="272">
        <v>44995</v>
      </c>
      <c r="B949" s="273">
        <v>351.05023199999999</v>
      </c>
      <c r="C949">
        <v>0.33349699999999999</v>
      </c>
    </row>
    <row r="950" spans="1:3" x14ac:dyDescent="0.2">
      <c r="A950" s="269">
        <v>44998</v>
      </c>
      <c r="B950" s="270">
        <v>347.59304800000001</v>
      </c>
      <c r="C950">
        <v>7.7243000000000006E-2</v>
      </c>
    </row>
    <row r="951" spans="1:3" x14ac:dyDescent="0.2">
      <c r="A951" s="272">
        <v>44999</v>
      </c>
      <c r="B951" s="273">
        <v>340.23425300000002</v>
      </c>
      <c r="C951">
        <v>8.4824999999999998E-2</v>
      </c>
    </row>
    <row r="952" spans="1:3" x14ac:dyDescent="0.2">
      <c r="A952" s="269">
        <v>45000</v>
      </c>
      <c r="B952" s="270">
        <v>343.19751000000002</v>
      </c>
      <c r="C952">
        <v>5.7963000000000001E-2</v>
      </c>
    </row>
    <row r="953" spans="1:3" x14ac:dyDescent="0.2">
      <c r="A953" s="272">
        <v>45001</v>
      </c>
      <c r="B953" s="273">
        <v>340.876282</v>
      </c>
      <c r="C953">
        <v>6.8848999999999994E-2</v>
      </c>
    </row>
    <row r="954" spans="1:3" x14ac:dyDescent="0.2">
      <c r="A954" s="269">
        <v>45002</v>
      </c>
      <c r="B954" s="270">
        <v>336.381958</v>
      </c>
      <c r="C954">
        <v>4.7442999999999999E-2</v>
      </c>
    </row>
    <row r="955" spans="1:3" x14ac:dyDescent="0.2">
      <c r="A955" s="272">
        <v>45005</v>
      </c>
      <c r="B955" s="273">
        <v>321.91125499999998</v>
      </c>
      <c r="C955">
        <v>5.4442999999999998E-2</v>
      </c>
    </row>
    <row r="956" spans="1:3" x14ac:dyDescent="0.2">
      <c r="A956" s="269">
        <v>45006</v>
      </c>
      <c r="B956" s="270">
        <v>324.578217</v>
      </c>
      <c r="C956">
        <v>4.0676999999999998E-2</v>
      </c>
    </row>
    <row r="957" spans="1:3" x14ac:dyDescent="0.2">
      <c r="A957" s="272">
        <v>45007</v>
      </c>
      <c r="B957" s="273">
        <v>318.10836799999998</v>
      </c>
      <c r="C957">
        <v>8.2012000000000002E-2</v>
      </c>
    </row>
    <row r="958" spans="1:3" x14ac:dyDescent="0.2">
      <c r="A958" s="269">
        <v>45008</v>
      </c>
      <c r="B958" s="270">
        <v>315.04632600000002</v>
      </c>
      <c r="C958">
        <v>0.28207700000000002</v>
      </c>
    </row>
    <row r="959" spans="1:3" x14ac:dyDescent="0.2">
      <c r="A959" s="272">
        <v>45009</v>
      </c>
      <c r="B959" s="273">
        <v>313.02142300000003</v>
      </c>
      <c r="C959">
        <v>7.5020000000000003E-2</v>
      </c>
    </row>
    <row r="960" spans="1:3" x14ac:dyDescent="0.2">
      <c r="A960" s="269">
        <v>45012</v>
      </c>
      <c r="B960" s="270">
        <v>311.88549799999998</v>
      </c>
      <c r="C960">
        <v>6.7919999999999994E-2</v>
      </c>
    </row>
    <row r="961" spans="1:3" x14ac:dyDescent="0.2">
      <c r="A961" s="272">
        <v>45013</v>
      </c>
      <c r="B961" s="273">
        <v>309.51489299999997</v>
      </c>
      <c r="C961">
        <v>8.4693000000000004E-2</v>
      </c>
    </row>
    <row r="962" spans="1:3" x14ac:dyDescent="0.2">
      <c r="A962" s="269">
        <v>45014</v>
      </c>
      <c r="B962" s="270">
        <v>328.38113399999997</v>
      </c>
      <c r="C962">
        <v>0.150144</v>
      </c>
    </row>
    <row r="963" spans="1:3" x14ac:dyDescent="0.2">
      <c r="A963" s="272">
        <v>45016</v>
      </c>
      <c r="B963" s="273">
        <v>333.81381199999998</v>
      </c>
      <c r="C963">
        <v>0.11966400000000001</v>
      </c>
    </row>
    <row r="964" spans="1:3" x14ac:dyDescent="0.2">
      <c r="A964" s="269">
        <v>45019</v>
      </c>
      <c r="B964" s="270">
        <v>345.81509399999999</v>
      </c>
      <c r="C964">
        <v>0.117066</v>
      </c>
    </row>
    <row r="965" spans="1:3" x14ac:dyDescent="0.2">
      <c r="A965" s="272">
        <v>45021</v>
      </c>
      <c r="B965" s="273">
        <v>353.47024499999998</v>
      </c>
      <c r="C965">
        <v>0.224496</v>
      </c>
    </row>
    <row r="966" spans="1:3" x14ac:dyDescent="0.2">
      <c r="A966" s="269">
        <v>45022</v>
      </c>
      <c r="B966" s="270">
        <v>352.68002300000001</v>
      </c>
      <c r="C966">
        <v>0.40055099999999999</v>
      </c>
    </row>
    <row r="967" spans="1:3" x14ac:dyDescent="0.2">
      <c r="A967" s="272">
        <v>45026</v>
      </c>
      <c r="B967" s="273">
        <v>344.23468000000003</v>
      </c>
      <c r="C967">
        <v>0.13292200000000001</v>
      </c>
    </row>
    <row r="968" spans="1:3" x14ac:dyDescent="0.2">
      <c r="A968" s="269">
        <v>45027</v>
      </c>
      <c r="B968" s="270">
        <v>351.09960899999999</v>
      </c>
      <c r="C968">
        <v>0.16156799999999999</v>
      </c>
    </row>
    <row r="969" spans="1:3" x14ac:dyDescent="0.2">
      <c r="A969" s="272">
        <v>45028</v>
      </c>
      <c r="B969" s="273">
        <v>358.55721999999997</v>
      </c>
      <c r="C969">
        <v>0.27561799999999997</v>
      </c>
    </row>
    <row r="970" spans="1:3" x14ac:dyDescent="0.2">
      <c r="A970" s="269">
        <v>45029</v>
      </c>
      <c r="B970" s="270">
        <v>353.37146000000001</v>
      </c>
      <c r="C970">
        <v>4.7511999999999999E-2</v>
      </c>
    </row>
    <row r="971" spans="1:3" x14ac:dyDescent="0.2">
      <c r="A971" s="272">
        <v>45033</v>
      </c>
      <c r="B971" s="273">
        <v>358.80413800000002</v>
      </c>
      <c r="C971">
        <v>0.11308</v>
      </c>
    </row>
    <row r="972" spans="1:3" x14ac:dyDescent="0.2">
      <c r="A972" s="269">
        <v>45034</v>
      </c>
      <c r="B972" s="270">
        <v>357.520081</v>
      </c>
      <c r="C972">
        <v>8.8673000000000002E-2</v>
      </c>
    </row>
    <row r="973" spans="1:3" x14ac:dyDescent="0.2">
      <c r="A973" s="272">
        <v>45035</v>
      </c>
      <c r="B973" s="273">
        <v>364.23684700000001</v>
      </c>
      <c r="C973">
        <v>0.30854500000000001</v>
      </c>
    </row>
    <row r="974" spans="1:3" x14ac:dyDescent="0.2">
      <c r="A974" s="269">
        <v>45036</v>
      </c>
      <c r="B974" s="270">
        <v>369.027466</v>
      </c>
      <c r="C974">
        <v>0.22969899999999999</v>
      </c>
    </row>
    <row r="975" spans="1:3" x14ac:dyDescent="0.2">
      <c r="A975" s="272">
        <v>45037</v>
      </c>
      <c r="B975" s="273">
        <v>367.99032599999998</v>
      </c>
      <c r="C975">
        <v>9.5699000000000006E-2</v>
      </c>
    </row>
    <row r="976" spans="1:3" x14ac:dyDescent="0.2">
      <c r="A976" s="269">
        <v>45040</v>
      </c>
      <c r="B976" s="270">
        <v>365.07641599999999</v>
      </c>
      <c r="C976">
        <v>7.9888000000000001E-2</v>
      </c>
    </row>
    <row r="977" spans="1:3" x14ac:dyDescent="0.2">
      <c r="A977" s="272">
        <v>45041</v>
      </c>
      <c r="B977" s="273">
        <v>366.65685999999999</v>
      </c>
      <c r="C977">
        <v>0.14984900000000001</v>
      </c>
    </row>
    <row r="978" spans="1:3" x14ac:dyDescent="0.2">
      <c r="A978" s="269">
        <v>45042</v>
      </c>
      <c r="B978" s="270">
        <v>367.15072600000002</v>
      </c>
      <c r="C978">
        <v>4.2679000000000002E-2</v>
      </c>
    </row>
    <row r="979" spans="1:3" x14ac:dyDescent="0.2">
      <c r="A979" s="272">
        <v>45043</v>
      </c>
      <c r="B979" s="273">
        <v>366.11355600000002</v>
      </c>
      <c r="C979">
        <v>7.5054999999999997E-2</v>
      </c>
    </row>
    <row r="980" spans="1:3" x14ac:dyDescent="0.2">
      <c r="A980" s="269">
        <v>45044</v>
      </c>
      <c r="B980" s="270">
        <v>365.61968999999999</v>
      </c>
      <c r="C980">
        <v>3.9940000000000003E-2</v>
      </c>
    </row>
    <row r="981" spans="1:3" x14ac:dyDescent="0.2">
      <c r="A981" s="272">
        <v>45048</v>
      </c>
      <c r="B981" s="273">
        <v>361.32290599999999</v>
      </c>
      <c r="C981">
        <v>6.4779000000000003E-2</v>
      </c>
    </row>
    <row r="982" spans="1:3" x14ac:dyDescent="0.2">
      <c r="A982" s="269">
        <v>45049</v>
      </c>
      <c r="B982" s="270">
        <v>361.61929300000003</v>
      </c>
      <c r="C982">
        <v>9.9057999999999993E-2</v>
      </c>
    </row>
    <row r="983" spans="1:3" x14ac:dyDescent="0.2">
      <c r="A983" s="272">
        <v>45050</v>
      </c>
      <c r="B983" s="273">
        <v>369.96582000000001</v>
      </c>
      <c r="C983">
        <v>0.36534</v>
      </c>
    </row>
    <row r="984" spans="1:3" x14ac:dyDescent="0.2">
      <c r="A984" s="269">
        <v>45051</v>
      </c>
      <c r="B984" s="270">
        <v>369.32376099999999</v>
      </c>
      <c r="C984">
        <v>6.6795999999999994E-2</v>
      </c>
    </row>
    <row r="985" spans="1:3" x14ac:dyDescent="0.2">
      <c r="A985" s="272">
        <v>45054</v>
      </c>
      <c r="B985" s="273">
        <v>365.22457900000001</v>
      </c>
      <c r="C985">
        <v>0.14721400000000001</v>
      </c>
    </row>
    <row r="986" spans="1:3" x14ac:dyDescent="0.2">
      <c r="A986" s="269">
        <v>45055</v>
      </c>
      <c r="B986" s="270">
        <v>367.20010400000001</v>
      </c>
      <c r="C986">
        <v>0.124608</v>
      </c>
    </row>
    <row r="987" spans="1:3" x14ac:dyDescent="0.2">
      <c r="A987" s="272">
        <v>45056</v>
      </c>
      <c r="B987" s="273">
        <v>361.52050800000001</v>
      </c>
      <c r="C987">
        <v>6.7452999999999999E-2</v>
      </c>
    </row>
    <row r="988" spans="1:3" x14ac:dyDescent="0.2">
      <c r="A988" s="269">
        <v>45057</v>
      </c>
      <c r="B988" s="270">
        <v>359.84127799999999</v>
      </c>
      <c r="C988">
        <v>3.8781000000000003E-2</v>
      </c>
    </row>
    <row r="989" spans="1:3" x14ac:dyDescent="0.2">
      <c r="A989" s="272">
        <v>45058</v>
      </c>
      <c r="B989" s="273">
        <v>358.60656699999998</v>
      </c>
      <c r="C989">
        <v>0.11228</v>
      </c>
    </row>
    <row r="990" spans="1:3" x14ac:dyDescent="0.2">
      <c r="A990" s="269">
        <v>45061</v>
      </c>
      <c r="B990" s="270">
        <v>359.051086</v>
      </c>
      <c r="C990">
        <v>6.9921999999999998E-2</v>
      </c>
    </row>
    <row r="991" spans="1:3" x14ac:dyDescent="0.2">
      <c r="A991" s="272">
        <v>45062</v>
      </c>
      <c r="B991" s="273">
        <v>358.85351600000001</v>
      </c>
      <c r="C991">
        <v>6.6823999999999995E-2</v>
      </c>
    </row>
    <row r="992" spans="1:3" x14ac:dyDescent="0.2">
      <c r="A992" s="269">
        <v>45063</v>
      </c>
      <c r="B992" s="270">
        <v>357.76702899999998</v>
      </c>
      <c r="C992">
        <v>4.2759999999999999E-2</v>
      </c>
    </row>
    <row r="993" spans="1:3" x14ac:dyDescent="0.2">
      <c r="A993" s="272">
        <v>45064</v>
      </c>
      <c r="B993" s="273">
        <v>363.39721700000001</v>
      </c>
      <c r="C993">
        <v>5.9623000000000002E-2</v>
      </c>
    </row>
    <row r="994" spans="1:3" x14ac:dyDescent="0.2">
      <c r="A994" s="269">
        <v>45065</v>
      </c>
      <c r="B994" s="270">
        <v>358.40902699999998</v>
      </c>
      <c r="C994">
        <v>7.0820999999999995E-2</v>
      </c>
    </row>
    <row r="995" spans="1:3" x14ac:dyDescent="0.2">
      <c r="A995" s="272">
        <v>45068</v>
      </c>
      <c r="B995" s="273">
        <v>352.13674900000001</v>
      </c>
      <c r="C995">
        <v>0.19750499999999999</v>
      </c>
    </row>
    <row r="996" spans="1:3" x14ac:dyDescent="0.2">
      <c r="A996" s="269">
        <v>45069</v>
      </c>
      <c r="B996" s="270">
        <v>348.679596</v>
      </c>
      <c r="C996">
        <v>6.4588999999999994E-2</v>
      </c>
    </row>
    <row r="997" spans="1:3" x14ac:dyDescent="0.2">
      <c r="A997" s="272">
        <v>45070</v>
      </c>
      <c r="B997" s="273">
        <v>347.197968</v>
      </c>
      <c r="C997">
        <v>6.2038999999999997E-2</v>
      </c>
    </row>
    <row r="998" spans="1:3" x14ac:dyDescent="0.2">
      <c r="A998" s="269">
        <v>45071</v>
      </c>
      <c r="B998" s="270">
        <v>345.56814600000001</v>
      </c>
      <c r="C998">
        <v>4.6136000000000003E-2</v>
      </c>
    </row>
    <row r="999" spans="1:3" x14ac:dyDescent="0.2">
      <c r="A999" s="272">
        <v>45072</v>
      </c>
      <c r="B999" s="273">
        <v>347.00039700000002</v>
      </c>
      <c r="C999">
        <v>4.2372E-2</v>
      </c>
    </row>
    <row r="1000" spans="1:3" x14ac:dyDescent="0.2">
      <c r="A1000" s="269">
        <v>45075</v>
      </c>
      <c r="B1000" s="270">
        <v>348.97589099999999</v>
      </c>
      <c r="C1000">
        <v>6.0070999999999999E-2</v>
      </c>
    </row>
    <row r="1001" spans="1:3" x14ac:dyDescent="0.2">
      <c r="A1001" s="272">
        <v>45076</v>
      </c>
      <c r="B1001" s="273">
        <v>346.95098899999999</v>
      </c>
      <c r="C1001">
        <v>2.9777000000000001E-2</v>
      </c>
    </row>
    <row r="1002" spans="1:3" x14ac:dyDescent="0.2">
      <c r="A1002" s="269">
        <v>45077</v>
      </c>
      <c r="B1002" s="270">
        <v>349.86492900000002</v>
      </c>
      <c r="C1002">
        <v>3.8880999999999999E-2</v>
      </c>
    </row>
    <row r="1003" spans="1:3" x14ac:dyDescent="0.2">
      <c r="A1003" s="272">
        <v>45078</v>
      </c>
      <c r="B1003" s="273">
        <v>352.13674900000001</v>
      </c>
      <c r="C1003">
        <v>4.8897999999999997E-2</v>
      </c>
    </row>
    <row r="1004" spans="1:3" x14ac:dyDescent="0.2">
      <c r="A1004" s="269">
        <v>45079</v>
      </c>
      <c r="B1004" s="270">
        <v>363.15026899999998</v>
      </c>
      <c r="C1004">
        <v>0.29966599999999999</v>
      </c>
    </row>
    <row r="1005" spans="1:3" x14ac:dyDescent="0.2">
      <c r="A1005" s="272">
        <v>45082</v>
      </c>
      <c r="B1005" s="273">
        <v>360.13763399999999</v>
      </c>
      <c r="C1005">
        <v>7.3301000000000005E-2</v>
      </c>
    </row>
    <row r="1006" spans="1:3" x14ac:dyDescent="0.2">
      <c r="A1006" s="269">
        <v>45083</v>
      </c>
      <c r="B1006" s="270">
        <v>358.45843500000001</v>
      </c>
      <c r="C1006">
        <v>3.9919000000000003E-2</v>
      </c>
    </row>
    <row r="1007" spans="1:3" x14ac:dyDescent="0.2">
      <c r="A1007" s="272">
        <v>45084</v>
      </c>
      <c r="B1007" s="273">
        <v>363.59478799999999</v>
      </c>
      <c r="C1007">
        <v>0.22448699999999999</v>
      </c>
    </row>
    <row r="1008" spans="1:3" x14ac:dyDescent="0.2">
      <c r="A1008" s="269">
        <v>45085</v>
      </c>
      <c r="B1008" s="270">
        <v>359.69314600000001</v>
      </c>
      <c r="C1008">
        <v>0.10161000000000001</v>
      </c>
    </row>
    <row r="1009" spans="1:18" x14ac:dyDescent="0.2">
      <c r="A1009" s="272">
        <v>45086</v>
      </c>
      <c r="B1009" s="273">
        <v>366.80499300000002</v>
      </c>
      <c r="C1009">
        <v>0.27282899999999999</v>
      </c>
    </row>
    <row r="1010" spans="1:18" x14ac:dyDescent="0.2">
      <c r="A1010" s="269">
        <v>45089</v>
      </c>
      <c r="B1010" s="270">
        <v>363.989868</v>
      </c>
      <c r="C1010">
        <v>5.9413000000000001E-2</v>
      </c>
    </row>
    <row r="1011" spans="1:18" x14ac:dyDescent="0.2">
      <c r="A1011" s="272">
        <v>45090</v>
      </c>
      <c r="B1011" s="273">
        <v>362.80456500000003</v>
      </c>
      <c r="C1011">
        <v>3.0020999999999999E-2</v>
      </c>
    </row>
    <row r="1012" spans="1:18" x14ac:dyDescent="0.2">
      <c r="A1012" s="269">
        <v>45091</v>
      </c>
      <c r="B1012" s="270">
        <v>360.23638899999997</v>
      </c>
      <c r="C1012">
        <v>5.8876999999999999E-2</v>
      </c>
    </row>
    <row r="1013" spans="1:18" x14ac:dyDescent="0.2">
      <c r="A1013" s="272">
        <v>45092</v>
      </c>
      <c r="B1013" s="273">
        <v>354.01351899999997</v>
      </c>
      <c r="C1013">
        <v>7.5322E-2</v>
      </c>
    </row>
    <row r="1014" spans="1:18" x14ac:dyDescent="0.2">
      <c r="A1014" s="269">
        <v>45093</v>
      </c>
      <c r="B1014" s="270">
        <v>358.21148699999998</v>
      </c>
      <c r="C1014">
        <v>6.7680000000000004E-2</v>
      </c>
    </row>
    <row r="1015" spans="1:18" x14ac:dyDescent="0.2">
      <c r="A1015" s="272">
        <v>45096</v>
      </c>
      <c r="B1015" s="273">
        <v>359.24865699999998</v>
      </c>
      <c r="C1015">
        <v>9.5963000000000007E-2</v>
      </c>
    </row>
    <row r="1016" spans="1:18" x14ac:dyDescent="0.2">
      <c r="A1016" s="269">
        <v>45097</v>
      </c>
      <c r="B1016" s="270">
        <v>361.66863999999998</v>
      </c>
      <c r="C1016">
        <v>7.6269000000000003E-2</v>
      </c>
    </row>
    <row r="1017" spans="1:18" x14ac:dyDescent="0.2">
      <c r="A1017" s="272">
        <v>45098</v>
      </c>
      <c r="B1017" s="273">
        <v>365.32336400000003</v>
      </c>
      <c r="C1017">
        <v>7.0708999999999994E-2</v>
      </c>
    </row>
    <row r="1018" spans="1:18" x14ac:dyDescent="0.2">
      <c r="A1018" s="269">
        <v>45099</v>
      </c>
      <c r="B1018" s="270">
        <v>386.46142600000002</v>
      </c>
      <c r="C1018">
        <v>1.1430100000000001</v>
      </c>
    </row>
    <row r="1019" spans="1:18" x14ac:dyDescent="0.2">
      <c r="A1019" s="272">
        <v>45100</v>
      </c>
      <c r="B1019" s="273">
        <v>371.29931599999998</v>
      </c>
      <c r="C1019">
        <v>0.34797299999999998</v>
      </c>
    </row>
    <row r="1020" spans="1:18" x14ac:dyDescent="0.2">
      <c r="A1020" s="269">
        <v>45103</v>
      </c>
      <c r="B1020" s="270">
        <v>366.65685999999999</v>
      </c>
      <c r="C1020">
        <v>0.20599600000000001</v>
      </c>
    </row>
    <row r="1021" spans="1:18" x14ac:dyDescent="0.2">
      <c r="A1021" s="272">
        <v>45104</v>
      </c>
      <c r="B1021" s="273">
        <v>369.76828</v>
      </c>
      <c r="C1021">
        <v>0.10187300000000001</v>
      </c>
    </row>
    <row r="1022" spans="1:18" x14ac:dyDescent="0.2">
      <c r="A1022" s="269">
        <v>45105</v>
      </c>
      <c r="B1022" s="270">
        <v>365.66909800000002</v>
      </c>
      <c r="C1022">
        <v>0.100485</v>
      </c>
    </row>
    <row r="1023" spans="1:18" x14ac:dyDescent="0.2">
      <c r="A1023" s="272">
        <v>45107</v>
      </c>
      <c r="B1023" s="273">
        <v>367.39764400000001</v>
      </c>
      <c r="C1023">
        <v>0.103696</v>
      </c>
      <c r="R1023" t="s">
        <v>7404</v>
      </c>
    </row>
    <row r="1024" spans="1:18" x14ac:dyDescent="0.2">
      <c r="A1024" s="269">
        <v>45110</v>
      </c>
      <c r="B1024" s="270">
        <v>367.39764400000001</v>
      </c>
      <c r="C1024">
        <v>5.4099000000000001E-2</v>
      </c>
    </row>
    <row r="1025" spans="1:3" x14ac:dyDescent="0.2">
      <c r="A1025" s="272">
        <v>45111</v>
      </c>
      <c r="B1025" s="273">
        <v>364.13806199999999</v>
      </c>
      <c r="C1025">
        <v>7.7991000000000005E-2</v>
      </c>
    </row>
    <row r="1026" spans="1:3" x14ac:dyDescent="0.2">
      <c r="A1026" s="269">
        <v>45112</v>
      </c>
      <c r="B1026" s="270">
        <v>362.40948500000002</v>
      </c>
      <c r="C1026">
        <v>0.112093</v>
      </c>
    </row>
    <row r="1027" spans="1:3" x14ac:dyDescent="0.2">
      <c r="A1027" s="272">
        <v>45113</v>
      </c>
      <c r="B1027" s="273">
        <v>366.70620700000001</v>
      </c>
      <c r="C1027">
        <v>6.0332999999999998E-2</v>
      </c>
    </row>
    <row r="1028" spans="1:3" x14ac:dyDescent="0.2">
      <c r="A1028" s="269">
        <v>45114</v>
      </c>
      <c r="B1028" s="270">
        <v>373.71933000000001</v>
      </c>
      <c r="C1028">
        <v>0.161768</v>
      </c>
    </row>
    <row r="1029" spans="1:3" x14ac:dyDescent="0.2">
      <c r="A1029" s="272">
        <v>45117</v>
      </c>
      <c r="B1029" s="273">
        <v>367.891571</v>
      </c>
      <c r="C1029">
        <v>5.3612E-2</v>
      </c>
    </row>
    <row r="1030" spans="1:3" x14ac:dyDescent="0.2">
      <c r="A1030" s="269">
        <v>45118</v>
      </c>
      <c r="B1030" s="270">
        <v>369.076843</v>
      </c>
      <c r="C1030">
        <v>5.0743999999999997E-2</v>
      </c>
    </row>
    <row r="1031" spans="1:3" x14ac:dyDescent="0.2">
      <c r="A1031" s="272">
        <v>45119</v>
      </c>
      <c r="B1031" s="273">
        <v>370.65725700000002</v>
      </c>
      <c r="C1031">
        <v>6.5137E-2</v>
      </c>
    </row>
    <row r="1032" spans="1:3" x14ac:dyDescent="0.2">
      <c r="A1032" s="269">
        <v>45120</v>
      </c>
      <c r="B1032" s="270">
        <v>367.64462300000002</v>
      </c>
      <c r="C1032">
        <v>5.6068E-2</v>
      </c>
    </row>
    <row r="1033" spans="1:3" x14ac:dyDescent="0.2">
      <c r="A1033" s="272">
        <v>45121</v>
      </c>
      <c r="B1033" s="273">
        <v>375.54669200000001</v>
      </c>
      <c r="C1033">
        <v>0.104947</v>
      </c>
    </row>
    <row r="1034" spans="1:3" x14ac:dyDescent="0.2">
      <c r="A1034" s="269">
        <v>45124</v>
      </c>
      <c r="B1034" s="270">
        <v>373.274811</v>
      </c>
      <c r="C1034">
        <v>7.8867999999999994E-2</v>
      </c>
    </row>
    <row r="1035" spans="1:3" x14ac:dyDescent="0.2">
      <c r="A1035" s="272">
        <v>45125</v>
      </c>
      <c r="B1035" s="273">
        <v>367.39764400000001</v>
      </c>
      <c r="C1035">
        <v>4.5272E-2</v>
      </c>
    </row>
    <row r="1036" spans="1:3" x14ac:dyDescent="0.2">
      <c r="A1036" s="269">
        <v>45126</v>
      </c>
      <c r="B1036" s="270">
        <v>368.23724399999998</v>
      </c>
      <c r="C1036">
        <v>4.3421000000000001E-2</v>
      </c>
    </row>
    <row r="1037" spans="1:3" x14ac:dyDescent="0.2">
      <c r="A1037" s="272">
        <v>45127</v>
      </c>
      <c r="B1037" s="273">
        <v>372.04013099999997</v>
      </c>
      <c r="C1037">
        <v>0.183779</v>
      </c>
    </row>
    <row r="1038" spans="1:3" x14ac:dyDescent="0.2">
      <c r="A1038" s="269">
        <v>45128</v>
      </c>
      <c r="B1038" s="270">
        <v>379.398956</v>
      </c>
      <c r="C1038">
        <v>0.121502</v>
      </c>
    </row>
    <row r="1039" spans="1:3" x14ac:dyDescent="0.2">
      <c r="A1039" s="272">
        <v>45131</v>
      </c>
      <c r="B1039" s="273">
        <v>385.07858299999998</v>
      </c>
      <c r="C1039">
        <v>0.25627699999999998</v>
      </c>
    </row>
    <row r="1040" spans="1:3" x14ac:dyDescent="0.2">
      <c r="A1040" s="269">
        <v>45132</v>
      </c>
      <c r="B1040" s="270">
        <v>377.571594</v>
      </c>
      <c r="C1040">
        <v>9.0694999999999998E-2</v>
      </c>
    </row>
    <row r="1041" spans="1:3" x14ac:dyDescent="0.2">
      <c r="A1041" s="272">
        <v>45133</v>
      </c>
      <c r="B1041" s="273">
        <v>377.02832000000001</v>
      </c>
      <c r="C1041">
        <v>6.0557E-2</v>
      </c>
    </row>
    <row r="1042" spans="1:3" x14ac:dyDescent="0.2">
      <c r="A1042" s="269">
        <v>45134</v>
      </c>
      <c r="B1042" s="270">
        <v>373.71933000000001</v>
      </c>
      <c r="C1042">
        <v>6.583E-2</v>
      </c>
    </row>
    <row r="1043" spans="1:3" x14ac:dyDescent="0.2">
      <c r="A1043" s="272">
        <v>45135</v>
      </c>
      <c r="B1043" s="273">
        <v>369.27441399999998</v>
      </c>
      <c r="C1043">
        <v>8.4934999999999997E-2</v>
      </c>
    </row>
    <row r="1044" spans="1:3" x14ac:dyDescent="0.2">
      <c r="A1044" s="269">
        <v>45138</v>
      </c>
      <c r="B1044" s="270">
        <v>375.74423200000001</v>
      </c>
      <c r="C1044">
        <v>6.2299E-2</v>
      </c>
    </row>
    <row r="1045" spans="1:3" x14ac:dyDescent="0.2">
      <c r="A1045" s="272">
        <v>45139</v>
      </c>
      <c r="B1045" s="273">
        <v>373.12667800000003</v>
      </c>
      <c r="C1045">
        <v>7.7687000000000006E-2</v>
      </c>
    </row>
    <row r="1046" spans="1:3" x14ac:dyDescent="0.2">
      <c r="A1046" s="269">
        <v>45140</v>
      </c>
      <c r="B1046" s="270">
        <v>361.86621100000002</v>
      </c>
      <c r="C1046">
        <v>0.18756900000000001</v>
      </c>
    </row>
    <row r="1047" spans="1:3" x14ac:dyDescent="0.2">
      <c r="A1047" s="272">
        <v>45141</v>
      </c>
      <c r="B1047" s="273">
        <v>360.63150000000002</v>
      </c>
      <c r="C1047">
        <v>8.9893000000000001E-2</v>
      </c>
    </row>
    <row r="1048" spans="1:3" x14ac:dyDescent="0.2">
      <c r="A1048" s="269">
        <v>45142</v>
      </c>
      <c r="B1048" s="270">
        <v>360.53244000000001</v>
      </c>
      <c r="C1048">
        <v>7.0025000000000004E-2</v>
      </c>
    </row>
    <row r="1049" spans="1:3" x14ac:dyDescent="0.2">
      <c r="A1049" s="272">
        <v>45145</v>
      </c>
      <c r="B1049" s="273">
        <v>362.81051600000001</v>
      </c>
      <c r="C1049">
        <v>9.2192999999999997E-2</v>
      </c>
    </row>
    <row r="1050" spans="1:3" x14ac:dyDescent="0.2">
      <c r="A1050" s="269">
        <v>45146</v>
      </c>
      <c r="B1050" s="270">
        <v>361.522919</v>
      </c>
      <c r="C1050">
        <v>5.5247999999999998E-2</v>
      </c>
    </row>
    <row r="1051" spans="1:3" x14ac:dyDescent="0.2">
      <c r="A1051" s="272">
        <v>45147</v>
      </c>
      <c r="B1051" s="273">
        <v>363.65243500000003</v>
      </c>
      <c r="C1051">
        <v>4.2176999999999999E-2</v>
      </c>
    </row>
    <row r="1052" spans="1:3" x14ac:dyDescent="0.2">
      <c r="A1052" s="269">
        <v>45148</v>
      </c>
      <c r="B1052" s="270">
        <v>351.816284</v>
      </c>
      <c r="C1052">
        <v>0.14713499999999999</v>
      </c>
    </row>
    <row r="1053" spans="1:3" x14ac:dyDescent="0.2">
      <c r="A1053" s="272">
        <v>45149</v>
      </c>
      <c r="B1053" s="273">
        <v>342.30773900000003</v>
      </c>
      <c r="C1053">
        <v>0.16190199999999999</v>
      </c>
    </row>
    <row r="1054" spans="1:3" x14ac:dyDescent="0.2">
      <c r="A1054" s="269">
        <v>45152</v>
      </c>
      <c r="B1054" s="270">
        <v>341.11914100000001</v>
      </c>
      <c r="C1054">
        <v>5.9049999999999998E-2</v>
      </c>
    </row>
    <row r="1055" spans="1:3" x14ac:dyDescent="0.2">
      <c r="A1055" s="272">
        <v>45154</v>
      </c>
      <c r="B1055" s="273">
        <v>345.47723400000001</v>
      </c>
      <c r="C1055">
        <v>6.1309000000000002E-2</v>
      </c>
    </row>
    <row r="1056" spans="1:3" x14ac:dyDescent="0.2">
      <c r="A1056" s="269">
        <v>45155</v>
      </c>
      <c r="B1056" s="270">
        <v>348.74581899999998</v>
      </c>
      <c r="C1056">
        <v>5.1484000000000002E-2</v>
      </c>
    </row>
    <row r="1057" spans="1:3" x14ac:dyDescent="0.2">
      <c r="A1057" s="272">
        <v>45156</v>
      </c>
      <c r="B1057" s="273">
        <v>347.65628099999998</v>
      </c>
      <c r="C1057">
        <v>4.9002999999999998E-2</v>
      </c>
    </row>
    <row r="1058" spans="1:3" x14ac:dyDescent="0.2">
      <c r="A1058" s="269">
        <v>45159</v>
      </c>
      <c r="B1058" s="270">
        <v>349.98391700000002</v>
      </c>
      <c r="C1058">
        <v>5.5069E-2</v>
      </c>
    </row>
    <row r="1059" spans="1:3" x14ac:dyDescent="0.2">
      <c r="A1059" s="272">
        <v>45160</v>
      </c>
      <c r="B1059" s="273">
        <v>355.67913800000002</v>
      </c>
      <c r="C1059">
        <v>0.17680299999999999</v>
      </c>
    </row>
    <row r="1060" spans="1:3" x14ac:dyDescent="0.2">
      <c r="A1060" s="269">
        <v>45161</v>
      </c>
      <c r="B1060" s="270">
        <v>355.43151899999998</v>
      </c>
      <c r="C1060">
        <v>4.8224000000000003E-2</v>
      </c>
    </row>
    <row r="1061" spans="1:3" x14ac:dyDescent="0.2">
      <c r="A1061" s="272">
        <v>45162</v>
      </c>
      <c r="B1061" s="273">
        <v>363.50387599999999</v>
      </c>
      <c r="C1061">
        <v>0.18001900000000001</v>
      </c>
    </row>
    <row r="1062" spans="1:3" x14ac:dyDescent="0.2">
      <c r="A1062" s="269">
        <v>45163</v>
      </c>
      <c r="B1062" s="270">
        <v>361.17623900000001</v>
      </c>
      <c r="C1062">
        <v>5.1785999999999999E-2</v>
      </c>
    </row>
    <row r="1063" spans="1:3" x14ac:dyDescent="0.2">
      <c r="A1063" s="272">
        <v>45166</v>
      </c>
      <c r="B1063" s="273">
        <v>361.91909800000002</v>
      </c>
      <c r="C1063">
        <v>5.0048000000000002E-2</v>
      </c>
    </row>
    <row r="1064" spans="1:3" x14ac:dyDescent="0.2">
      <c r="A1064" s="269">
        <v>45167</v>
      </c>
      <c r="B1064" s="270">
        <v>362.46386699999999</v>
      </c>
      <c r="C1064">
        <v>2.9116E-2</v>
      </c>
    </row>
    <row r="1065" spans="1:3" x14ac:dyDescent="0.2">
      <c r="A1065" s="272">
        <v>45168</v>
      </c>
      <c r="B1065" s="273">
        <v>364.69244400000002</v>
      </c>
      <c r="C1065">
        <v>7.9792000000000002E-2</v>
      </c>
    </row>
    <row r="1066" spans="1:3" x14ac:dyDescent="0.2">
      <c r="A1066" s="269">
        <v>45169</v>
      </c>
      <c r="B1066" s="270">
        <v>369.64480600000002</v>
      </c>
      <c r="C1066">
        <v>0.14524699999999999</v>
      </c>
    </row>
    <row r="1067" spans="1:3" x14ac:dyDescent="0.2">
      <c r="A1067" s="272">
        <v>45170</v>
      </c>
      <c r="B1067" s="273">
        <v>372.814301</v>
      </c>
      <c r="C1067">
        <v>0.13047600000000001</v>
      </c>
    </row>
    <row r="1068" spans="1:3" x14ac:dyDescent="0.2">
      <c r="A1068" s="269">
        <v>45173</v>
      </c>
      <c r="B1068" s="270">
        <v>400.59710699999999</v>
      </c>
      <c r="C1068">
        <v>0.60330700000000004</v>
      </c>
    </row>
    <row r="1069" spans="1:3" x14ac:dyDescent="0.2">
      <c r="A1069" s="272">
        <v>45174</v>
      </c>
      <c r="B1069" s="273">
        <v>401.290436</v>
      </c>
      <c r="C1069">
        <v>0.30594700000000002</v>
      </c>
    </row>
    <row r="1070" spans="1:3" x14ac:dyDescent="0.2">
      <c r="A1070" s="269">
        <v>45175</v>
      </c>
      <c r="B1070" s="270">
        <v>423.97228999999999</v>
      </c>
      <c r="C1070">
        <v>0.90998400000000002</v>
      </c>
    </row>
    <row r="1071" spans="1:3" x14ac:dyDescent="0.2">
      <c r="A1071" s="272">
        <v>45176</v>
      </c>
      <c r="B1071" s="273">
        <v>422.38754299999999</v>
      </c>
      <c r="C1071">
        <v>0.21138299999999999</v>
      </c>
    </row>
    <row r="1072" spans="1:3" x14ac:dyDescent="0.2">
      <c r="A1072" s="269">
        <v>45177</v>
      </c>
      <c r="B1072" s="270">
        <v>414.85992399999998</v>
      </c>
      <c r="C1072">
        <v>0.131635</v>
      </c>
    </row>
    <row r="1073" spans="1:3" x14ac:dyDescent="0.2">
      <c r="A1073" s="272">
        <v>45180</v>
      </c>
      <c r="B1073" s="273">
        <v>435.61035199999998</v>
      </c>
      <c r="C1073">
        <v>0.40477400000000002</v>
      </c>
    </row>
    <row r="1074" spans="1:3" x14ac:dyDescent="0.2">
      <c r="A1074" s="269">
        <v>45181</v>
      </c>
      <c r="B1074" s="270">
        <v>407.48089599999997</v>
      </c>
      <c r="C1074">
        <v>0.359842</v>
      </c>
    </row>
    <row r="1075" spans="1:3" x14ac:dyDescent="0.2">
      <c r="A1075" s="272">
        <v>45182</v>
      </c>
      <c r="B1075" s="273">
        <v>421.991333</v>
      </c>
      <c r="C1075">
        <v>0.18398700000000001</v>
      </c>
    </row>
    <row r="1076" spans="1:3" x14ac:dyDescent="0.2">
      <c r="A1076" s="269">
        <v>45183</v>
      </c>
      <c r="B1076" s="270">
        <v>456.70745799999997</v>
      </c>
      <c r="C1076">
        <v>2.3612890000000002</v>
      </c>
    </row>
    <row r="1077" spans="1:3" x14ac:dyDescent="0.2">
      <c r="A1077" s="272">
        <v>45184</v>
      </c>
      <c r="B1077" s="273">
        <v>459.57983400000001</v>
      </c>
      <c r="C1077">
        <v>0.42816799999999999</v>
      </c>
    </row>
    <row r="1078" spans="1:3" x14ac:dyDescent="0.2">
      <c r="A1078" s="269">
        <v>45187</v>
      </c>
      <c r="B1078" s="270">
        <v>446.90176400000001</v>
      </c>
      <c r="C1078">
        <v>0.23772499999999999</v>
      </c>
    </row>
    <row r="1079" spans="1:3" x14ac:dyDescent="0.2">
      <c r="A1079" s="272">
        <v>45189</v>
      </c>
      <c r="B1079" s="273">
        <v>443.73223899999999</v>
      </c>
      <c r="C1079">
        <v>0.20218700000000001</v>
      </c>
    </row>
    <row r="1080" spans="1:3" x14ac:dyDescent="0.2">
      <c r="A1080" s="269">
        <v>45190</v>
      </c>
      <c r="B1080" s="270">
        <v>431.004639</v>
      </c>
      <c r="C1080">
        <v>0.126859</v>
      </c>
    </row>
    <row r="1081" spans="1:3" x14ac:dyDescent="0.2">
      <c r="A1081" s="272">
        <v>45191</v>
      </c>
      <c r="B1081" s="273">
        <v>423.87326000000002</v>
      </c>
      <c r="C1081">
        <v>0.18096599999999999</v>
      </c>
    </row>
    <row r="1082" spans="1:3" x14ac:dyDescent="0.2">
      <c r="A1082" s="269">
        <v>45194</v>
      </c>
      <c r="B1082" s="270">
        <v>454.52838100000002</v>
      </c>
      <c r="C1082">
        <v>0.56945599999999996</v>
      </c>
    </row>
    <row r="1083" spans="1:3" x14ac:dyDescent="0.2">
      <c r="A1083" s="272">
        <v>45195</v>
      </c>
      <c r="B1083" s="273">
        <v>440.513214</v>
      </c>
      <c r="C1083">
        <v>0.230957</v>
      </c>
    </row>
    <row r="1084" spans="1:3" x14ac:dyDescent="0.2">
      <c r="A1084" s="269">
        <v>45196</v>
      </c>
      <c r="B1084" s="270">
        <v>449.08078</v>
      </c>
      <c r="C1084">
        <v>0.225519</v>
      </c>
    </row>
    <row r="1085" spans="1:3" x14ac:dyDescent="0.2">
      <c r="A1085" s="272">
        <v>45197</v>
      </c>
      <c r="B1085" s="273">
        <v>448.18936200000002</v>
      </c>
      <c r="C1085">
        <v>0.215027</v>
      </c>
    </row>
    <row r="1086" spans="1:3" x14ac:dyDescent="0.2">
      <c r="A1086" s="269">
        <v>45198</v>
      </c>
      <c r="B1086" s="270">
        <v>446.40652499999999</v>
      </c>
      <c r="C1086">
        <v>9.7278000000000003E-2</v>
      </c>
    </row>
    <row r="1087" spans="1:3" x14ac:dyDescent="0.2">
      <c r="A1087" s="272">
        <v>45202</v>
      </c>
      <c r="B1087" s="273">
        <v>434.22369400000002</v>
      </c>
      <c r="C1087">
        <v>0.119754</v>
      </c>
    </row>
    <row r="1088" spans="1:3" x14ac:dyDescent="0.2">
      <c r="A1088" s="269">
        <v>45203</v>
      </c>
      <c r="B1088" s="270">
        <v>444.22747800000002</v>
      </c>
      <c r="C1088">
        <v>0.44886100000000001</v>
      </c>
    </row>
    <row r="1089" spans="1:3" x14ac:dyDescent="0.2">
      <c r="A1089" s="272">
        <v>45204</v>
      </c>
      <c r="B1089" s="273">
        <v>446.60461400000003</v>
      </c>
      <c r="C1089">
        <v>0.123888</v>
      </c>
    </row>
    <row r="1090" spans="1:3" x14ac:dyDescent="0.2">
      <c r="A1090" s="269">
        <v>45205</v>
      </c>
      <c r="B1090" s="270">
        <v>453.04269399999998</v>
      </c>
      <c r="C1090">
        <v>0.167101</v>
      </c>
    </row>
    <row r="1091" spans="1:3" x14ac:dyDescent="0.2">
      <c r="A1091" s="272">
        <v>45208</v>
      </c>
      <c r="B1091" s="273">
        <v>438.03701799999999</v>
      </c>
      <c r="C1091">
        <v>0.18038100000000001</v>
      </c>
    </row>
    <row r="1092" spans="1:3" x14ac:dyDescent="0.2">
      <c r="A1092" s="269">
        <v>45209</v>
      </c>
      <c r="B1092" s="270">
        <v>439.473206</v>
      </c>
      <c r="C1092">
        <v>0.22764599999999999</v>
      </c>
    </row>
    <row r="1093" spans="1:3" x14ac:dyDescent="0.2">
      <c r="A1093" s="272">
        <v>45210</v>
      </c>
      <c r="B1093" s="273">
        <v>440.26559400000002</v>
      </c>
      <c r="C1093">
        <v>6.4850000000000005E-2</v>
      </c>
    </row>
    <row r="1094" spans="1:3" x14ac:dyDescent="0.2">
      <c r="A1094" s="269">
        <v>45211</v>
      </c>
      <c r="B1094" s="270">
        <v>455.32080100000002</v>
      </c>
      <c r="C1094">
        <v>0.31813599999999997</v>
      </c>
    </row>
    <row r="1095" spans="1:3" x14ac:dyDescent="0.2">
      <c r="A1095" s="272">
        <v>45212</v>
      </c>
      <c r="B1095" s="273">
        <v>449.08078</v>
      </c>
      <c r="C1095">
        <v>9.5669000000000004E-2</v>
      </c>
    </row>
    <row r="1096" spans="1:3" x14ac:dyDescent="0.2">
      <c r="A1096" s="269">
        <v>45215</v>
      </c>
      <c r="B1096" s="270">
        <v>451.30935699999998</v>
      </c>
      <c r="C1096">
        <v>0.310666</v>
      </c>
    </row>
    <row r="1097" spans="1:3" x14ac:dyDescent="0.2">
      <c r="A1097" s="272">
        <v>45216</v>
      </c>
      <c r="B1097" s="273">
        <v>450.21981799999998</v>
      </c>
      <c r="C1097">
        <v>0.104242</v>
      </c>
    </row>
    <row r="1098" spans="1:3" x14ac:dyDescent="0.2">
      <c r="A1098" s="269">
        <v>45217</v>
      </c>
      <c r="B1098" s="270">
        <v>449.22937000000002</v>
      </c>
      <c r="C1098">
        <v>0.31631199999999998</v>
      </c>
    </row>
    <row r="1099" spans="1:3" x14ac:dyDescent="0.2">
      <c r="A1099" s="272">
        <v>45218</v>
      </c>
      <c r="B1099" s="273">
        <v>449.17984000000001</v>
      </c>
      <c r="C1099">
        <v>0.100078</v>
      </c>
    </row>
    <row r="1100" spans="1:3" x14ac:dyDescent="0.2">
      <c r="A1100" s="269">
        <v>45219</v>
      </c>
      <c r="B1100" s="270">
        <v>443.28649899999999</v>
      </c>
      <c r="C1100">
        <v>0.10359400000000001</v>
      </c>
    </row>
    <row r="1101" spans="1:3" x14ac:dyDescent="0.2">
      <c r="A1101" s="272">
        <v>45222</v>
      </c>
      <c r="B1101" s="273">
        <v>410.303741</v>
      </c>
      <c r="C1101">
        <v>0.20469000000000001</v>
      </c>
    </row>
    <row r="1102" spans="1:3" x14ac:dyDescent="0.2">
      <c r="A1102" s="269">
        <v>45224</v>
      </c>
      <c r="B1102" s="270">
        <v>412.978027</v>
      </c>
      <c r="C1102">
        <v>0.27942099999999997</v>
      </c>
    </row>
    <row r="1103" spans="1:3" x14ac:dyDescent="0.2">
      <c r="A1103" s="272">
        <v>45225</v>
      </c>
      <c r="B1103" s="273">
        <v>410.79898100000003</v>
      </c>
      <c r="C1103">
        <v>0.100657</v>
      </c>
    </row>
    <row r="1104" spans="1:3" x14ac:dyDescent="0.2">
      <c r="A1104" s="269">
        <v>45226</v>
      </c>
      <c r="B1104" s="270">
        <v>435.70938100000001</v>
      </c>
      <c r="C1104">
        <v>0.17816199999999999</v>
      </c>
    </row>
    <row r="1105" spans="1:3" x14ac:dyDescent="0.2">
      <c r="A1105" s="272">
        <v>45229</v>
      </c>
      <c r="B1105" s="273">
        <v>449.13034099999999</v>
      </c>
      <c r="C1105">
        <v>0.17224100000000001</v>
      </c>
    </row>
    <row r="1106" spans="1:3" x14ac:dyDescent="0.2">
      <c r="A1106" s="269">
        <v>45230</v>
      </c>
      <c r="B1106" s="270">
        <v>448.18936200000002</v>
      </c>
      <c r="C1106">
        <v>0.161138</v>
      </c>
    </row>
    <row r="1107" spans="1:3" x14ac:dyDescent="0.2">
      <c r="A1107" s="272">
        <v>45231</v>
      </c>
      <c r="B1107" s="273">
        <v>442.34558099999998</v>
      </c>
      <c r="C1107">
        <v>0.16709499999999999</v>
      </c>
    </row>
    <row r="1108" spans="1:3" x14ac:dyDescent="0.2">
      <c r="A1108" s="269">
        <v>45232</v>
      </c>
      <c r="B1108" s="270">
        <v>449.873199</v>
      </c>
      <c r="C1108">
        <v>6.4965999999999996E-2</v>
      </c>
    </row>
    <row r="1109" spans="1:3" x14ac:dyDescent="0.2">
      <c r="A1109" s="272">
        <v>45233</v>
      </c>
      <c r="B1109" s="273">
        <v>447.69412199999999</v>
      </c>
      <c r="C1109">
        <v>0.139103</v>
      </c>
    </row>
    <row r="1110" spans="1:3" x14ac:dyDescent="0.2">
      <c r="A1110" s="269">
        <v>45236</v>
      </c>
      <c r="B1110" s="270">
        <v>463.93789700000002</v>
      </c>
      <c r="C1110">
        <v>0.16691300000000001</v>
      </c>
    </row>
    <row r="1111" spans="1:3" x14ac:dyDescent="0.2">
      <c r="A1111" s="272">
        <v>45237</v>
      </c>
      <c r="B1111" s="273">
        <v>462.84835800000002</v>
      </c>
      <c r="C1111">
        <v>0.60633000000000004</v>
      </c>
    </row>
    <row r="1112" spans="1:3" x14ac:dyDescent="0.2">
      <c r="A1112" s="269">
        <v>45238</v>
      </c>
      <c r="B1112" s="270">
        <v>462.30361900000003</v>
      </c>
      <c r="C1112">
        <v>0.151975</v>
      </c>
    </row>
    <row r="1113" spans="1:3" x14ac:dyDescent="0.2">
      <c r="A1113" s="272">
        <v>45239</v>
      </c>
      <c r="B1113" s="273">
        <v>456.50933800000001</v>
      </c>
      <c r="C1113">
        <v>0.10037699999999999</v>
      </c>
    </row>
    <row r="1114" spans="1:3" x14ac:dyDescent="0.2">
      <c r="A1114" s="269">
        <v>45240</v>
      </c>
      <c r="B1114" s="270">
        <v>443.78173800000002</v>
      </c>
      <c r="C1114">
        <v>8.3011000000000001E-2</v>
      </c>
    </row>
    <row r="1115" spans="1:3" x14ac:dyDescent="0.2">
      <c r="A1115" s="272">
        <v>45243</v>
      </c>
      <c r="B1115" s="273">
        <v>441.30557299999998</v>
      </c>
      <c r="C1115">
        <v>6.5383999999999998E-2</v>
      </c>
    </row>
    <row r="1116" spans="1:3" x14ac:dyDescent="0.2">
      <c r="A1116" s="269">
        <v>45245</v>
      </c>
      <c r="B1116" s="270">
        <v>439.473206</v>
      </c>
      <c r="C1116">
        <v>6.2068999999999999E-2</v>
      </c>
    </row>
    <row r="1117" spans="1:3" x14ac:dyDescent="0.2">
      <c r="A1117" s="272">
        <v>45246</v>
      </c>
      <c r="B1117" s="273">
        <v>437.78939800000001</v>
      </c>
      <c r="C1117">
        <v>4.1057000000000003E-2</v>
      </c>
    </row>
    <row r="1118" spans="1:3" x14ac:dyDescent="0.2">
      <c r="A1118" s="269">
        <v>45247</v>
      </c>
      <c r="B1118" s="270">
        <v>431.69799799999998</v>
      </c>
      <c r="C1118">
        <v>8.0777000000000002E-2</v>
      </c>
    </row>
    <row r="1119" spans="1:3" x14ac:dyDescent="0.2">
      <c r="A1119" s="272">
        <v>45250</v>
      </c>
      <c r="B1119" s="273">
        <v>433.23321499999997</v>
      </c>
      <c r="C1119">
        <v>9.3411999999999995E-2</v>
      </c>
    </row>
    <row r="1120" spans="1:3" x14ac:dyDescent="0.2">
      <c r="A1120" s="269">
        <v>45251</v>
      </c>
      <c r="B1120" s="270">
        <v>432.34179699999999</v>
      </c>
      <c r="C1120">
        <v>7.1673000000000001E-2</v>
      </c>
    </row>
    <row r="1121" spans="1:3" x14ac:dyDescent="0.2">
      <c r="A1121" s="272">
        <v>45252</v>
      </c>
      <c r="B1121" s="273">
        <v>432.24273699999998</v>
      </c>
      <c r="C1121">
        <v>8.3048999999999998E-2</v>
      </c>
    </row>
    <row r="1122" spans="1:3" x14ac:dyDescent="0.2">
      <c r="A1122" s="269">
        <v>45253</v>
      </c>
      <c r="B1122" s="270">
        <v>473.99121100000002</v>
      </c>
      <c r="C1122">
        <v>1.370749</v>
      </c>
    </row>
    <row r="1123" spans="1:3" x14ac:dyDescent="0.2">
      <c r="A1123" s="272">
        <v>45254</v>
      </c>
      <c r="B1123" s="273">
        <v>455.81603999999999</v>
      </c>
      <c r="C1123">
        <v>0.24100199999999999</v>
      </c>
    </row>
    <row r="1124" spans="1:3" x14ac:dyDescent="0.2">
      <c r="A1124" s="269">
        <v>45258</v>
      </c>
      <c r="B1124" s="270">
        <v>450.21981799999998</v>
      </c>
      <c r="C1124">
        <v>0.16176299999999999</v>
      </c>
    </row>
    <row r="1125" spans="1:3" x14ac:dyDescent="0.2">
      <c r="A1125" s="272">
        <v>45259</v>
      </c>
      <c r="B1125" s="273">
        <v>454.37982199999999</v>
      </c>
      <c r="C1125">
        <v>0.19400400000000001</v>
      </c>
    </row>
    <row r="1126" spans="1:3" x14ac:dyDescent="0.2">
      <c r="A1126" s="269">
        <v>45260</v>
      </c>
      <c r="B1126" s="270">
        <v>454.97412100000003</v>
      </c>
      <c r="C1126">
        <v>0.17161199999999999</v>
      </c>
    </row>
    <row r="1127" spans="1:3" x14ac:dyDescent="0.2">
      <c r="A1127" s="272">
        <v>45261</v>
      </c>
      <c r="B1127" s="273">
        <v>459.23315400000001</v>
      </c>
      <c r="C1127">
        <v>0.14879400000000001</v>
      </c>
    </row>
    <row r="1128" spans="1:3" x14ac:dyDescent="0.2">
      <c r="A1128" s="269">
        <v>45264</v>
      </c>
      <c r="B1128" s="270">
        <v>454.13220200000001</v>
      </c>
      <c r="C1128">
        <v>0.143599</v>
      </c>
    </row>
    <row r="1129" spans="1:3" x14ac:dyDescent="0.2">
      <c r="A1129" s="272">
        <v>45265</v>
      </c>
      <c r="B1129" s="273">
        <v>445.56463600000001</v>
      </c>
      <c r="C1129">
        <v>0.14154700000000001</v>
      </c>
    </row>
    <row r="1130" spans="1:3" x14ac:dyDescent="0.2">
      <c r="A1130" s="269">
        <v>45266</v>
      </c>
      <c r="B1130" s="270">
        <v>428.18179300000003</v>
      </c>
      <c r="C1130">
        <v>0.29933300000000002</v>
      </c>
    </row>
    <row r="1131" spans="1:3" x14ac:dyDescent="0.2">
      <c r="A1131" s="272">
        <v>45267</v>
      </c>
      <c r="B1131" s="273">
        <v>404.55902099999997</v>
      </c>
      <c r="C1131">
        <v>1.019296</v>
      </c>
    </row>
    <row r="1132" spans="1:3" x14ac:dyDescent="0.2">
      <c r="A1132" s="269">
        <v>45268</v>
      </c>
      <c r="B1132" s="270">
        <v>388.85998499999999</v>
      </c>
      <c r="C1132">
        <v>0.69870900000000002</v>
      </c>
    </row>
    <row r="1133" spans="1:3" x14ac:dyDescent="0.2">
      <c r="A1133" s="272">
        <v>45271</v>
      </c>
      <c r="B1133" s="273">
        <v>399.60665899999998</v>
      </c>
      <c r="C1133">
        <v>0.34254499999999999</v>
      </c>
    </row>
    <row r="1134" spans="1:3" x14ac:dyDescent="0.2">
      <c r="A1134" s="269">
        <v>45272</v>
      </c>
      <c r="B1134" s="270">
        <v>394.35711700000002</v>
      </c>
      <c r="C1134">
        <v>0.149975</v>
      </c>
    </row>
    <row r="1135" spans="1:3" x14ac:dyDescent="0.2">
      <c r="A1135" s="272">
        <v>45273</v>
      </c>
      <c r="B1135" s="273">
        <v>392.62377900000001</v>
      </c>
      <c r="C1135">
        <v>0.109065</v>
      </c>
    </row>
    <row r="1136" spans="1:3" x14ac:dyDescent="0.2">
      <c r="A1136" s="269">
        <v>45274</v>
      </c>
      <c r="B1136" s="270">
        <v>393.41619900000001</v>
      </c>
      <c r="C1136">
        <v>0.160362</v>
      </c>
    </row>
    <row r="1137" spans="1:3" x14ac:dyDescent="0.2">
      <c r="A1137" s="272">
        <v>45275</v>
      </c>
      <c r="B1137" s="273">
        <v>396.288544</v>
      </c>
      <c r="C1137">
        <v>7.0366999999999999E-2</v>
      </c>
    </row>
    <row r="1138" spans="1:3" x14ac:dyDescent="0.2">
      <c r="A1138" s="269">
        <v>45278</v>
      </c>
      <c r="B1138" s="270">
        <v>412.08657799999997</v>
      </c>
      <c r="C1138">
        <v>0.787999</v>
      </c>
    </row>
    <row r="1139" spans="1:3" x14ac:dyDescent="0.2">
      <c r="A1139" s="272">
        <v>45279</v>
      </c>
      <c r="B1139" s="273">
        <v>409.80850199999998</v>
      </c>
      <c r="C1139">
        <v>0.10223699999999999</v>
      </c>
    </row>
    <row r="1140" spans="1:3" x14ac:dyDescent="0.2">
      <c r="A1140" s="269">
        <v>45280</v>
      </c>
      <c r="B1140" s="270">
        <v>399.80471799999998</v>
      </c>
      <c r="C1140">
        <v>0.17993999999999999</v>
      </c>
    </row>
    <row r="1141" spans="1:3" x14ac:dyDescent="0.2">
      <c r="A1141" s="272">
        <v>45281</v>
      </c>
      <c r="B1141" s="273">
        <v>401.53805499999999</v>
      </c>
      <c r="C1141">
        <v>0.12735399999999999</v>
      </c>
    </row>
    <row r="1142" spans="1:3" x14ac:dyDescent="0.2">
      <c r="A1142" s="269">
        <v>45282</v>
      </c>
      <c r="B1142" s="270">
        <v>399.80471799999998</v>
      </c>
      <c r="C1142">
        <v>7.2555999999999995E-2</v>
      </c>
    </row>
    <row r="1143" spans="1:3" x14ac:dyDescent="0.2">
      <c r="A1143" s="272">
        <v>45286</v>
      </c>
      <c r="B1143" s="273">
        <v>398.81423999999998</v>
      </c>
      <c r="C1143">
        <v>7.7865000000000004E-2</v>
      </c>
    </row>
    <row r="1144" spans="1:3" x14ac:dyDescent="0.2">
      <c r="A1144" s="269">
        <v>45287</v>
      </c>
      <c r="B1144" s="270">
        <v>400.05233800000002</v>
      </c>
      <c r="C1144">
        <v>8.0116999999999994E-2</v>
      </c>
    </row>
    <row r="1145" spans="1:3" x14ac:dyDescent="0.2">
      <c r="A1145" s="272">
        <v>45288</v>
      </c>
      <c r="B1145" s="273">
        <v>399.45803799999999</v>
      </c>
      <c r="C1145">
        <v>7.9815999999999998E-2</v>
      </c>
    </row>
    <row r="1146" spans="1:3" x14ac:dyDescent="0.2">
      <c r="A1146" s="269">
        <v>45289</v>
      </c>
      <c r="B1146" s="270">
        <v>408.71899400000001</v>
      </c>
      <c r="C1146">
        <v>0.23117399999999999</v>
      </c>
    </row>
    <row r="1147" spans="1:3" x14ac:dyDescent="0.2">
      <c r="A1147" s="272">
        <v>45292</v>
      </c>
      <c r="B1147" s="273">
        <v>410.50186200000002</v>
      </c>
      <c r="C1147">
        <v>0.149501</v>
      </c>
    </row>
    <row r="1148" spans="1:3" x14ac:dyDescent="0.2">
      <c r="A1148" s="269">
        <v>45293</v>
      </c>
      <c r="B1148" s="270">
        <v>403.81616200000002</v>
      </c>
      <c r="C1148">
        <v>9.4903000000000001E-2</v>
      </c>
    </row>
    <row r="1149" spans="1:3" x14ac:dyDescent="0.2">
      <c r="A1149" s="272">
        <v>45294</v>
      </c>
      <c r="B1149" s="273">
        <v>404.063782</v>
      </c>
      <c r="C1149">
        <v>5.1535999999999998E-2</v>
      </c>
    </row>
    <row r="1150" spans="1:3" x14ac:dyDescent="0.2">
      <c r="A1150" s="269">
        <v>45295</v>
      </c>
      <c r="B1150" s="270">
        <v>405.00470000000001</v>
      </c>
      <c r="C1150">
        <v>6.8705000000000002E-2</v>
      </c>
    </row>
    <row r="1151" spans="1:3" x14ac:dyDescent="0.2">
      <c r="A1151" s="272">
        <v>45296</v>
      </c>
      <c r="B1151" s="273">
        <v>403.46948200000003</v>
      </c>
      <c r="C1151">
        <v>8.1129000000000007E-2</v>
      </c>
    </row>
    <row r="1152" spans="1:3" x14ac:dyDescent="0.2">
      <c r="A1152" s="269">
        <v>45299</v>
      </c>
      <c r="B1152" s="270">
        <v>398.91329999999999</v>
      </c>
      <c r="C1152">
        <v>7.0984000000000005E-2</v>
      </c>
    </row>
    <row r="1153" spans="1:3" x14ac:dyDescent="0.2">
      <c r="A1153" s="272">
        <v>45300</v>
      </c>
      <c r="B1153" s="273">
        <v>398.91329999999999</v>
      </c>
      <c r="C1153">
        <v>5.7757000000000003E-2</v>
      </c>
    </row>
    <row r="1154" spans="1:3" x14ac:dyDescent="0.2">
      <c r="A1154" s="269">
        <v>45301</v>
      </c>
      <c r="B1154" s="270">
        <v>399.60665899999998</v>
      </c>
      <c r="C1154">
        <v>5.8804000000000002E-2</v>
      </c>
    </row>
    <row r="1155" spans="1:3" x14ac:dyDescent="0.2">
      <c r="A1155" s="272">
        <v>45302</v>
      </c>
      <c r="B1155" s="273">
        <v>399.80471799999998</v>
      </c>
      <c r="C1155">
        <v>5.8304000000000002E-2</v>
      </c>
    </row>
    <row r="1156" spans="1:3" x14ac:dyDescent="0.2">
      <c r="A1156" s="269">
        <v>45303</v>
      </c>
      <c r="B1156" s="270">
        <v>398.31900000000002</v>
      </c>
      <c r="C1156">
        <v>6.0033999999999997E-2</v>
      </c>
    </row>
    <row r="1157" spans="1:3" x14ac:dyDescent="0.2">
      <c r="A1157" s="272">
        <v>45306</v>
      </c>
      <c r="B1157" s="273">
        <v>396.09045400000002</v>
      </c>
      <c r="C1157">
        <v>6.7308999999999994E-2</v>
      </c>
    </row>
    <row r="1158" spans="1:3" x14ac:dyDescent="0.2">
      <c r="A1158" s="269">
        <v>45307</v>
      </c>
      <c r="B1158" s="270">
        <v>395.54568499999999</v>
      </c>
      <c r="C1158">
        <v>7.0952000000000001E-2</v>
      </c>
    </row>
    <row r="1159" spans="1:3" x14ac:dyDescent="0.2">
      <c r="A1159" s="272">
        <v>45308</v>
      </c>
      <c r="B1159" s="273">
        <v>390.44476300000002</v>
      </c>
      <c r="C1159">
        <v>6.8067000000000003E-2</v>
      </c>
    </row>
    <row r="1160" spans="1:3" x14ac:dyDescent="0.2">
      <c r="A1160" s="269">
        <v>45309</v>
      </c>
      <c r="B1160" s="270">
        <v>384.30380200000002</v>
      </c>
      <c r="C1160">
        <v>9.9755999999999997E-2</v>
      </c>
    </row>
    <row r="1161" spans="1:3" x14ac:dyDescent="0.2">
      <c r="A1161" s="272">
        <v>45310</v>
      </c>
      <c r="B1161" s="273">
        <v>387.72094700000002</v>
      </c>
      <c r="C1161">
        <v>3.8036E-2</v>
      </c>
    </row>
    <row r="1162" spans="1:3" x14ac:dyDescent="0.2">
      <c r="A1162" s="269">
        <v>45314</v>
      </c>
      <c r="B1162" s="270">
        <v>385.98764</v>
      </c>
      <c r="C1162">
        <v>7.2602E-2</v>
      </c>
    </row>
    <row r="1163" spans="1:3" x14ac:dyDescent="0.2">
      <c r="A1163" s="272">
        <v>45315</v>
      </c>
      <c r="B1163" s="273">
        <v>389.50381499999997</v>
      </c>
      <c r="C1163">
        <v>5.1733000000000001E-2</v>
      </c>
    </row>
    <row r="1164" spans="1:3" x14ac:dyDescent="0.2">
      <c r="A1164" s="269">
        <v>45316</v>
      </c>
      <c r="B1164" s="270">
        <v>393.66378800000001</v>
      </c>
      <c r="C1164">
        <v>7.3596999999999996E-2</v>
      </c>
    </row>
    <row r="1165" spans="1:3" x14ac:dyDescent="0.2">
      <c r="A1165" s="272">
        <v>45320</v>
      </c>
      <c r="B1165" s="273">
        <v>393.317139</v>
      </c>
      <c r="C1165">
        <v>8.9585999999999999E-2</v>
      </c>
    </row>
    <row r="1166" spans="1:3" x14ac:dyDescent="0.2">
      <c r="A1166" s="269">
        <v>45321</v>
      </c>
      <c r="B1166" s="270">
        <v>394.05999800000001</v>
      </c>
      <c r="C1166">
        <v>0.14016500000000001</v>
      </c>
    </row>
    <row r="1167" spans="1:3" x14ac:dyDescent="0.2">
      <c r="A1167" s="272">
        <v>45322</v>
      </c>
      <c r="B1167" s="273">
        <v>399.16091899999998</v>
      </c>
      <c r="C1167">
        <v>8.1056000000000003E-2</v>
      </c>
    </row>
    <row r="1168" spans="1:3" x14ac:dyDescent="0.2">
      <c r="A1168" s="269">
        <v>45323</v>
      </c>
      <c r="B1168" s="270">
        <v>396.83331299999998</v>
      </c>
      <c r="C1168">
        <v>9.8710000000000006E-2</v>
      </c>
    </row>
    <row r="1169" spans="1:3" x14ac:dyDescent="0.2">
      <c r="A1169" s="272">
        <v>45324</v>
      </c>
      <c r="B1169" s="273">
        <v>400.34948700000001</v>
      </c>
      <c r="C1169">
        <v>9.1805999999999999E-2</v>
      </c>
    </row>
    <row r="1170" spans="1:3" x14ac:dyDescent="0.2">
      <c r="A1170" s="269">
        <v>45327</v>
      </c>
      <c r="B1170" s="270">
        <v>406.88659699999999</v>
      </c>
      <c r="C1170">
        <v>0.26808300000000002</v>
      </c>
    </row>
    <row r="1171" spans="1:3" x14ac:dyDescent="0.2">
      <c r="A1171" s="272">
        <v>45328</v>
      </c>
      <c r="B1171" s="273">
        <v>405.40087899999997</v>
      </c>
      <c r="C1171">
        <v>0.14225099999999999</v>
      </c>
    </row>
    <row r="1172" spans="1:3" x14ac:dyDescent="0.2">
      <c r="A1172" s="269">
        <v>45329</v>
      </c>
      <c r="B1172" s="270">
        <v>408.96661399999999</v>
      </c>
      <c r="C1172">
        <v>0.257104</v>
      </c>
    </row>
    <row r="1173" spans="1:3" x14ac:dyDescent="0.2">
      <c r="A1173" s="272">
        <v>45330</v>
      </c>
      <c r="B1173" s="273">
        <v>402.72662400000002</v>
      </c>
      <c r="C1173">
        <v>8.5622000000000004E-2</v>
      </c>
    </row>
    <row r="1174" spans="1:3" x14ac:dyDescent="0.2">
      <c r="A1174" s="269">
        <v>45331</v>
      </c>
      <c r="B1174" s="270">
        <v>400.29995700000001</v>
      </c>
      <c r="C1174">
        <v>6.6298999999999997E-2</v>
      </c>
    </row>
    <row r="1175" spans="1:3" x14ac:dyDescent="0.2">
      <c r="A1175" s="272">
        <v>45334</v>
      </c>
      <c r="B1175" s="273">
        <v>394.75329599999998</v>
      </c>
      <c r="C1175">
        <v>4.6594999999999998E-2</v>
      </c>
    </row>
    <row r="1176" spans="1:3" x14ac:dyDescent="0.2">
      <c r="A1176" s="269">
        <v>45335</v>
      </c>
      <c r="B1176" s="270">
        <v>387.37429800000001</v>
      </c>
      <c r="C1176">
        <v>4.7614999999999998E-2</v>
      </c>
    </row>
    <row r="1177" spans="1:3" x14ac:dyDescent="0.2">
      <c r="A1177" s="272">
        <v>45336</v>
      </c>
      <c r="B1177" s="273">
        <v>391.53427099999999</v>
      </c>
      <c r="C1177">
        <v>3.7575999999999998E-2</v>
      </c>
    </row>
    <row r="1178" spans="1:3" x14ac:dyDescent="0.2">
      <c r="A1178" s="269">
        <v>45337</v>
      </c>
      <c r="B1178" s="270">
        <v>389.89999399999999</v>
      </c>
      <c r="C1178">
        <v>5.3126E-2</v>
      </c>
    </row>
    <row r="1179" spans="1:3" x14ac:dyDescent="0.2">
      <c r="A1179" s="272">
        <v>45338</v>
      </c>
      <c r="B1179" s="273">
        <v>394.85000600000001</v>
      </c>
      <c r="C1179">
        <v>4.2969E-2</v>
      </c>
    </row>
    <row r="1180" spans="1:3" x14ac:dyDescent="0.2">
      <c r="A1180" s="269">
        <v>45341</v>
      </c>
      <c r="B1180" s="270">
        <v>395.45001200000002</v>
      </c>
      <c r="C1180">
        <v>4.6334E-2</v>
      </c>
    </row>
    <row r="1181" spans="1:3" x14ac:dyDescent="0.2">
      <c r="A1181" s="272">
        <v>45342</v>
      </c>
      <c r="B1181" s="273">
        <v>411.89999399999999</v>
      </c>
      <c r="C1181">
        <v>0.26224399999999998</v>
      </c>
    </row>
    <row r="1182" spans="1:3" x14ac:dyDescent="0.2">
      <c r="A1182" s="269">
        <v>45343</v>
      </c>
      <c r="B1182" s="270">
        <v>407.95001200000002</v>
      </c>
      <c r="C1182">
        <v>0.16108500000000001</v>
      </c>
    </row>
    <row r="1183" spans="1:3" x14ac:dyDescent="0.2">
      <c r="A1183" s="272">
        <v>45344</v>
      </c>
      <c r="B1183" s="273">
        <v>404.54998799999998</v>
      </c>
      <c r="C1183">
        <v>9.1261999999999996E-2</v>
      </c>
    </row>
    <row r="1184" spans="1:3" x14ac:dyDescent="0.2">
      <c r="A1184" s="269">
        <v>45345</v>
      </c>
      <c r="B1184" s="270">
        <v>407.85000600000001</v>
      </c>
      <c r="C1184">
        <v>3.8476000000000003E-2</v>
      </c>
    </row>
    <row r="1185" spans="1:3" x14ac:dyDescent="0.2">
      <c r="A1185" s="272">
        <v>45348</v>
      </c>
      <c r="B1185" s="273">
        <v>398.89999399999999</v>
      </c>
      <c r="C1185">
        <v>5.5058000000000003E-2</v>
      </c>
    </row>
    <row r="1186" spans="1:3" x14ac:dyDescent="0.2">
      <c r="A1186" s="269">
        <v>45349</v>
      </c>
      <c r="B1186" s="270">
        <v>391.89999399999999</v>
      </c>
      <c r="C1186">
        <v>5.3733000000000003E-2</v>
      </c>
    </row>
    <row r="1187" spans="1:3" x14ac:dyDescent="0.2">
      <c r="A1187" s="272">
        <v>45350</v>
      </c>
      <c r="B1187" s="273">
        <v>383.39999399999999</v>
      </c>
      <c r="C1187">
        <v>8.8048000000000001E-2</v>
      </c>
    </row>
    <row r="1188" spans="1:3" x14ac:dyDescent="0.2">
      <c r="A1188" s="269">
        <v>45351</v>
      </c>
      <c r="B1188" s="270">
        <v>385.10000600000001</v>
      </c>
      <c r="C1188">
        <v>2.6526999999999998E-2</v>
      </c>
    </row>
    <row r="1189" spans="1:3" x14ac:dyDescent="0.2">
      <c r="A1189" s="272">
        <v>45352</v>
      </c>
      <c r="B1189" s="273">
        <v>385.70001200000002</v>
      </c>
      <c r="C1189">
        <v>4.197E-2</v>
      </c>
    </row>
    <row r="1190" spans="1:3" x14ac:dyDescent="0.2">
      <c r="A1190" s="269">
        <v>45355</v>
      </c>
      <c r="B1190" s="270">
        <v>398.20001200000002</v>
      </c>
      <c r="C1190">
        <v>0.168321</v>
      </c>
    </row>
    <row r="1191" spans="1:3" x14ac:dyDescent="0.2">
      <c r="A1191" s="272">
        <v>45356</v>
      </c>
      <c r="B1191" s="273">
        <v>402</v>
      </c>
      <c r="C1191">
        <v>4.8737999999999997E-2</v>
      </c>
    </row>
    <row r="1192" spans="1:3" x14ac:dyDescent="0.2">
      <c r="A1192" s="269">
        <v>45357</v>
      </c>
      <c r="B1192" s="270">
        <v>391.70001200000002</v>
      </c>
      <c r="C1192">
        <v>4.8694000000000001E-2</v>
      </c>
    </row>
    <row r="1193" spans="1:3" x14ac:dyDescent="0.2">
      <c r="A1193" s="272">
        <v>45358</v>
      </c>
      <c r="B1193" s="273">
        <v>392.45001200000002</v>
      </c>
      <c r="C1193">
        <v>2.2655000000000002E-2</v>
      </c>
    </row>
    <row r="1194" spans="1:3" x14ac:dyDescent="0.2">
      <c r="A1194" s="269">
        <v>45362</v>
      </c>
      <c r="B1194" s="270">
        <v>381.29998799999998</v>
      </c>
      <c r="C1194">
        <v>5.6519E-2</v>
      </c>
    </row>
    <row r="1195" spans="1:3" x14ac:dyDescent="0.2">
      <c r="A1195" s="272">
        <v>45363</v>
      </c>
      <c r="B1195" s="273">
        <v>374.20001200000002</v>
      </c>
      <c r="C1195">
        <v>5.8097999999999997E-2</v>
      </c>
    </row>
    <row r="1196" spans="1:3" x14ac:dyDescent="0.2">
      <c r="A1196" s="269">
        <v>45364</v>
      </c>
      <c r="B1196" s="270">
        <v>351.64999399999999</v>
      </c>
      <c r="C1196">
        <v>7.8934000000000004E-2</v>
      </c>
    </row>
    <row r="1197" spans="1:3" x14ac:dyDescent="0.2">
      <c r="A1197" s="272">
        <v>45365</v>
      </c>
      <c r="B1197" s="273">
        <v>363.70001200000002</v>
      </c>
      <c r="C1197">
        <v>5.4576E-2</v>
      </c>
    </row>
    <row r="1198" spans="1:3" x14ac:dyDescent="0.2">
      <c r="A1198" s="269">
        <v>45369</v>
      </c>
      <c r="B1198" s="270">
        <v>361.14999399999999</v>
      </c>
      <c r="C1198">
        <v>5.3117999999999999E-2</v>
      </c>
    </row>
    <row r="1199" spans="1:3" x14ac:dyDescent="0.2">
      <c r="A1199" s="272">
        <v>45370</v>
      </c>
      <c r="B1199" s="273">
        <v>359.45001200000002</v>
      </c>
      <c r="C1199">
        <v>3.4596000000000002E-2</v>
      </c>
    </row>
    <row r="1200" spans="1:3" x14ac:dyDescent="0.2">
      <c r="A1200" s="269">
        <v>45371</v>
      </c>
      <c r="B1200" s="270">
        <v>358.04998799999998</v>
      </c>
      <c r="C1200">
        <v>3.5111999999999997E-2</v>
      </c>
    </row>
    <row r="1201" spans="1:3" x14ac:dyDescent="0.2">
      <c r="A1201" s="272">
        <v>45372</v>
      </c>
      <c r="B1201" s="273">
        <v>357.25</v>
      </c>
      <c r="C1201">
        <v>4.1832000000000001E-2</v>
      </c>
    </row>
    <row r="1202" spans="1:3" x14ac:dyDescent="0.2">
      <c r="A1202" s="269">
        <v>45373</v>
      </c>
      <c r="B1202" s="270">
        <v>361.14999399999999</v>
      </c>
      <c r="C1202">
        <v>4.5784999999999999E-2</v>
      </c>
    </row>
    <row r="1203" spans="1:3" x14ac:dyDescent="0.2">
      <c r="A1203" s="272">
        <v>45377</v>
      </c>
      <c r="B1203" s="273">
        <v>354.60000600000001</v>
      </c>
      <c r="C1203">
        <v>4.3848999999999999E-2</v>
      </c>
    </row>
    <row r="1204" spans="1:3" x14ac:dyDescent="0.2">
      <c r="A1204" s="269">
        <v>45378</v>
      </c>
      <c r="B1204" s="270">
        <v>343.5</v>
      </c>
      <c r="C1204">
        <v>0.121866</v>
      </c>
    </row>
    <row r="1205" spans="1:3" x14ac:dyDescent="0.2">
      <c r="A1205" s="272">
        <v>45379</v>
      </c>
      <c r="B1205" s="273">
        <v>340.14999399999999</v>
      </c>
      <c r="C1205">
        <v>0.1598</v>
      </c>
    </row>
    <row r="1206" spans="1:3" x14ac:dyDescent="0.2">
      <c r="A1206" s="269">
        <v>45383</v>
      </c>
      <c r="B1206" s="270">
        <v>361.54998799999998</v>
      </c>
      <c r="C1206">
        <v>9.7375000000000003E-2</v>
      </c>
    </row>
    <row r="1207" spans="1:3" x14ac:dyDescent="0.2">
      <c r="A1207" s="272">
        <v>45384</v>
      </c>
      <c r="B1207" s="273">
        <v>370.35000600000001</v>
      </c>
      <c r="C1207">
        <v>0.109974</v>
      </c>
    </row>
    <row r="1208" spans="1:3" x14ac:dyDescent="0.2">
      <c r="A1208" s="269">
        <v>45385</v>
      </c>
      <c r="B1208" s="270">
        <v>382.89999399999999</v>
      </c>
      <c r="C1208">
        <v>8.4155999999999995E-2</v>
      </c>
    </row>
    <row r="1209" spans="1:3" x14ac:dyDescent="0.2">
      <c r="A1209" s="272">
        <v>45386</v>
      </c>
      <c r="B1209" s="273">
        <v>379.70001200000002</v>
      </c>
      <c r="C1209">
        <v>8.9040999999999995E-2</v>
      </c>
    </row>
    <row r="1210" spans="1:3" x14ac:dyDescent="0.2">
      <c r="A1210" s="269">
        <v>45387</v>
      </c>
      <c r="B1210" s="270">
        <v>377.29998799999998</v>
      </c>
      <c r="C1210">
        <v>6.7824999999999996E-2</v>
      </c>
    </row>
    <row r="1211" spans="1:3" x14ac:dyDescent="0.2">
      <c r="A1211" s="272">
        <v>45390</v>
      </c>
      <c r="B1211" s="273">
        <v>377.95001200000002</v>
      </c>
      <c r="C1211">
        <v>3.3779999999999998E-2</v>
      </c>
    </row>
    <row r="1212" spans="1:3" x14ac:dyDescent="0.2">
      <c r="A1212" s="269">
        <v>45391</v>
      </c>
      <c r="B1212" s="270">
        <v>382.75</v>
      </c>
      <c r="C1212">
        <v>8.7099999999999997E-2</v>
      </c>
    </row>
    <row r="1213" spans="1:3" x14ac:dyDescent="0.2">
      <c r="A1213" s="272">
        <v>45392</v>
      </c>
      <c r="B1213" s="273">
        <v>380.70001200000002</v>
      </c>
      <c r="C1213">
        <v>6.2019999999999999E-2</v>
      </c>
    </row>
    <row r="1214" spans="1:3" x14ac:dyDescent="0.2">
      <c r="A1214" s="269">
        <v>45394</v>
      </c>
      <c r="B1214" s="270">
        <v>374.04998799999998</v>
      </c>
      <c r="C1214">
        <v>6.3811000000000007E-2</v>
      </c>
    </row>
    <row r="1215" spans="1:3" x14ac:dyDescent="0.2">
      <c r="A1215" s="272">
        <v>45397</v>
      </c>
      <c r="B1215" s="273">
        <v>361.85000600000001</v>
      </c>
      <c r="C1215">
        <v>4.3779999999999999E-2</v>
      </c>
    </row>
    <row r="1216" spans="1:3" x14ac:dyDescent="0.2">
      <c r="A1216" s="269">
        <v>45398</v>
      </c>
      <c r="B1216" s="270">
        <v>361.89999399999999</v>
      </c>
      <c r="C1216">
        <v>3.0415000000000001E-2</v>
      </c>
    </row>
    <row r="1217" spans="1:3" x14ac:dyDescent="0.2">
      <c r="A1217" s="272">
        <v>45400</v>
      </c>
      <c r="B1217" s="273">
        <v>362.5</v>
      </c>
      <c r="C1217">
        <v>2.1173999999999998E-2</v>
      </c>
    </row>
    <row r="1218" spans="1:3" x14ac:dyDescent="0.2">
      <c r="A1218" s="269">
        <v>45401</v>
      </c>
      <c r="B1218" s="270">
        <v>363.14999399999999</v>
      </c>
      <c r="C1218">
        <v>2.6204000000000002E-2</v>
      </c>
    </row>
    <row r="1219" spans="1:3" x14ac:dyDescent="0.2">
      <c r="A1219" s="272">
        <v>45404</v>
      </c>
      <c r="B1219" s="273">
        <v>377.54998799999998</v>
      </c>
      <c r="C1219">
        <v>9.0727000000000002E-2</v>
      </c>
    </row>
    <row r="1220" spans="1:3" x14ac:dyDescent="0.2">
      <c r="A1220" s="269">
        <v>45405</v>
      </c>
      <c r="B1220" s="270">
        <v>384.5</v>
      </c>
      <c r="C1220">
        <v>5.5259999999999997E-2</v>
      </c>
    </row>
    <row r="1221" spans="1:3" x14ac:dyDescent="0.2">
      <c r="A1221" s="272">
        <v>45406</v>
      </c>
      <c r="B1221" s="273">
        <v>386.04998799999998</v>
      </c>
      <c r="C1221">
        <v>7.3774000000000006E-2</v>
      </c>
    </row>
    <row r="1222" spans="1:3" x14ac:dyDescent="0.2">
      <c r="A1222" s="269">
        <v>45407</v>
      </c>
      <c r="B1222" s="270">
        <v>396.54998799999998</v>
      </c>
      <c r="C1222">
        <v>0.12160700000000001</v>
      </c>
    </row>
    <row r="1223" spans="1:3" x14ac:dyDescent="0.2">
      <c r="A1223" s="272">
        <v>45408</v>
      </c>
      <c r="B1223" s="273">
        <v>394.04998799999998</v>
      </c>
      <c r="C1223">
        <v>4.7108999999999998E-2</v>
      </c>
    </row>
    <row r="1224" spans="1:3" x14ac:dyDescent="0.2">
      <c r="A1224" s="269">
        <v>45411</v>
      </c>
      <c r="B1224" s="270">
        <v>413.35000600000001</v>
      </c>
      <c r="C1224">
        <v>0.56227099999999997</v>
      </c>
    </row>
    <row r="1225" spans="1:3" x14ac:dyDescent="0.2">
      <c r="A1225" s="272">
        <v>45412</v>
      </c>
      <c r="B1225" s="273">
        <v>407.89999399999999</v>
      </c>
      <c r="C1225">
        <v>7.9396999999999995E-2</v>
      </c>
    </row>
    <row r="1226" spans="1:3" x14ac:dyDescent="0.2">
      <c r="A1226" s="269">
        <v>45414</v>
      </c>
      <c r="B1226" s="270">
        <v>411.54998799999998</v>
      </c>
      <c r="C1226">
        <v>0.22370000000000001</v>
      </c>
    </row>
    <row r="1227" spans="1:3" x14ac:dyDescent="0.2">
      <c r="A1227" s="272">
        <v>45415</v>
      </c>
      <c r="B1227" s="273">
        <v>411.14999399999999</v>
      </c>
      <c r="C1227">
        <v>8.4760000000000002E-2</v>
      </c>
    </row>
    <row r="1228" spans="1:3" x14ac:dyDescent="0.2">
      <c r="A1228" s="269">
        <v>45418</v>
      </c>
      <c r="B1228" s="270">
        <v>391.60000600000001</v>
      </c>
      <c r="C1228">
        <v>0.108195</v>
      </c>
    </row>
    <row r="1229" spans="1:3" x14ac:dyDescent="0.2">
      <c r="A1229" s="272">
        <v>45419</v>
      </c>
      <c r="B1229" s="273">
        <v>383.70001200000002</v>
      </c>
      <c r="C1229">
        <v>8.1138000000000002E-2</v>
      </c>
    </row>
    <row r="1230" spans="1:3" x14ac:dyDescent="0.2">
      <c r="A1230" s="269">
        <v>45420</v>
      </c>
      <c r="B1230" s="270">
        <v>388.85000600000001</v>
      </c>
      <c r="C1230">
        <v>6.3853999999999994E-2</v>
      </c>
    </row>
    <row r="1231" spans="1:3" x14ac:dyDescent="0.2">
      <c r="A1231" s="272">
        <v>45421</v>
      </c>
      <c r="B1231" s="273">
        <v>376.29998799999998</v>
      </c>
      <c r="C1231">
        <v>3.1586000000000003E-2</v>
      </c>
    </row>
    <row r="1232" spans="1:3" x14ac:dyDescent="0.2">
      <c r="A1232" s="269">
        <v>45422</v>
      </c>
      <c r="B1232" s="270">
        <v>379.95001200000002</v>
      </c>
      <c r="C1232">
        <v>4.3236999999999998E-2</v>
      </c>
    </row>
    <row r="1233" spans="1:3" x14ac:dyDescent="0.2">
      <c r="A1233" s="272">
        <v>45425</v>
      </c>
      <c r="B1233" s="273">
        <v>376.75</v>
      </c>
      <c r="C1233">
        <v>2.4544E-2</v>
      </c>
    </row>
    <row r="1234" spans="1:3" x14ac:dyDescent="0.2">
      <c r="A1234" s="269">
        <v>45426</v>
      </c>
      <c r="B1234" s="270">
        <v>379.5</v>
      </c>
      <c r="C1234">
        <v>3.5562999999999997E-2</v>
      </c>
    </row>
    <row r="1235" spans="1:3" x14ac:dyDescent="0.2">
      <c r="A1235" s="272">
        <v>45427</v>
      </c>
      <c r="B1235" s="273">
        <v>382.39999399999999</v>
      </c>
      <c r="C1235">
        <v>8.3413000000000001E-2</v>
      </c>
    </row>
    <row r="1236" spans="1:3" x14ac:dyDescent="0.2">
      <c r="A1236" s="269">
        <v>45428</v>
      </c>
      <c r="B1236" s="270">
        <v>378.29998799999998</v>
      </c>
      <c r="C1236">
        <v>3.7881999999999999E-2</v>
      </c>
    </row>
    <row r="1237" spans="1:3" x14ac:dyDescent="0.2">
      <c r="A1237" s="272">
        <v>45429</v>
      </c>
      <c r="B1237" s="273">
        <v>383</v>
      </c>
      <c r="C1237">
        <v>4.1137E-2</v>
      </c>
    </row>
    <row r="1238" spans="1:3" x14ac:dyDescent="0.2">
      <c r="A1238" s="269"/>
      <c r="B1238" s="270"/>
      <c r="C1238" s="271"/>
    </row>
    <row r="1239" spans="1:3" x14ac:dyDescent="0.2">
      <c r="A1239" s="272"/>
      <c r="B1239" s="273"/>
      <c r="C1239" s="274"/>
    </row>
    <row r="1240" spans="1:3" x14ac:dyDescent="0.2">
      <c r="A1240" s="269"/>
      <c r="B1240" s="270"/>
      <c r="C1240" s="271"/>
    </row>
    <row r="1241" spans="1:3" x14ac:dyDescent="0.2">
      <c r="A1241" s="272"/>
      <c r="B1241" s="273"/>
      <c r="C1241" s="274"/>
    </row>
    <row r="1242" spans="1:3" x14ac:dyDescent="0.2">
      <c r="A1242" s="269"/>
      <c r="B1242" s="270"/>
      <c r="C1242" s="271"/>
    </row>
    <row r="1243" spans="1:3" x14ac:dyDescent="0.2">
      <c r="A1243" s="272"/>
      <c r="B1243" s="273"/>
      <c r="C1243" s="274"/>
    </row>
    <row r="1244" spans="1:3" x14ac:dyDescent="0.2">
      <c r="A1244" s="269"/>
      <c r="B1244" s="270"/>
      <c r="C1244" s="271"/>
    </row>
    <row r="1245" spans="1:3" x14ac:dyDescent="0.2">
      <c r="A1245" s="272"/>
      <c r="B1245" s="273"/>
      <c r="C1245" s="274"/>
    </row>
    <row r="1246" spans="1:3" x14ac:dyDescent="0.2">
      <c r="A1246" s="269"/>
      <c r="B1246" s="270"/>
      <c r="C1246" s="271"/>
    </row>
    <row r="1247" spans="1:3" x14ac:dyDescent="0.2">
      <c r="A1247" s="272"/>
      <c r="B1247" s="273"/>
      <c r="C1247" s="274"/>
    </row>
    <row r="1248" spans="1:3" x14ac:dyDescent="0.2">
      <c r="A1248" s="269"/>
      <c r="B1248" s="270"/>
      <c r="C1248" s="271"/>
    </row>
    <row r="1249" spans="1:3" x14ac:dyDescent="0.2">
      <c r="A1249" s="272"/>
      <c r="B1249" s="273"/>
      <c r="C1249" s="274"/>
    </row>
    <row r="1250" spans="1:3" x14ac:dyDescent="0.2">
      <c r="A1250" s="269"/>
      <c r="B1250" s="270"/>
      <c r="C1250" s="271"/>
    </row>
    <row r="1251" spans="1:3" x14ac:dyDescent="0.2">
      <c r="A1251" s="272"/>
      <c r="B1251" s="273"/>
      <c r="C1251" s="274"/>
    </row>
    <row r="1252" spans="1:3" x14ac:dyDescent="0.2">
      <c r="A1252" s="269"/>
      <c r="B1252" s="270"/>
      <c r="C1252" s="271"/>
    </row>
    <row r="1253" spans="1:3" x14ac:dyDescent="0.2">
      <c r="A1253" s="272"/>
      <c r="B1253" s="273"/>
      <c r="C1253" s="274"/>
    </row>
    <row r="1254" spans="1:3" x14ac:dyDescent="0.2">
      <c r="A1254" s="269"/>
      <c r="B1254" s="270"/>
      <c r="C1254" s="271"/>
    </row>
    <row r="1255" spans="1:3" x14ac:dyDescent="0.2">
      <c r="A1255" s="272"/>
      <c r="B1255" s="273"/>
      <c r="C1255" s="274"/>
    </row>
    <row r="1256" spans="1:3" x14ac:dyDescent="0.2">
      <c r="A1256" s="269"/>
      <c r="B1256" s="270"/>
      <c r="C1256" s="271"/>
    </row>
    <row r="1257" spans="1:3" x14ac:dyDescent="0.2">
      <c r="A1257" s="272"/>
      <c r="B1257" s="273"/>
      <c r="C1257" s="274"/>
    </row>
    <row r="1258" spans="1:3" x14ac:dyDescent="0.2">
      <c r="A1258" s="269"/>
      <c r="B1258" s="270"/>
      <c r="C1258" s="271"/>
    </row>
    <row r="1259" spans="1:3" x14ac:dyDescent="0.2">
      <c r="A1259" s="272"/>
      <c r="B1259" s="273"/>
      <c r="C1259" s="274"/>
    </row>
    <row r="1260" spans="1:3" x14ac:dyDescent="0.2">
      <c r="A1260" s="269"/>
      <c r="B1260" s="270"/>
      <c r="C1260" s="271"/>
    </row>
    <row r="1261" spans="1:3" x14ac:dyDescent="0.2">
      <c r="A1261" s="272"/>
      <c r="B1261" s="273"/>
      <c r="C1261" s="274"/>
    </row>
    <row r="1262" spans="1:3" x14ac:dyDescent="0.2">
      <c r="A1262" s="269"/>
      <c r="B1262" s="270"/>
      <c r="C1262" s="271"/>
    </row>
    <row r="1263" spans="1:3" x14ac:dyDescent="0.2">
      <c r="A1263" s="272"/>
      <c r="B1263" s="273"/>
      <c r="C1263" s="274"/>
    </row>
    <row r="1264" spans="1:3" x14ac:dyDescent="0.2">
      <c r="A1264" s="269"/>
      <c r="B1264" s="270"/>
      <c r="C1264" s="271"/>
    </row>
    <row r="1265" spans="1:3" x14ac:dyDescent="0.2">
      <c r="A1265" s="272"/>
      <c r="B1265" s="273"/>
      <c r="C1265" s="274"/>
    </row>
    <row r="1266" spans="1:3" x14ac:dyDescent="0.2">
      <c r="A1266" s="269"/>
      <c r="B1266" s="270"/>
      <c r="C1266" s="271"/>
    </row>
    <row r="1267" spans="1:3" x14ac:dyDescent="0.2">
      <c r="A1267" s="272"/>
      <c r="B1267" s="273"/>
      <c r="C1267" s="274"/>
    </row>
    <row r="1268" spans="1:3" x14ac:dyDescent="0.2">
      <c r="A1268" s="269"/>
      <c r="B1268" s="270"/>
      <c r="C1268" s="271"/>
    </row>
    <row r="1269" spans="1:3" x14ac:dyDescent="0.2">
      <c r="A1269" s="272"/>
      <c r="B1269" s="273"/>
      <c r="C1269" s="274"/>
    </row>
    <row r="1270" spans="1:3" x14ac:dyDescent="0.2">
      <c r="A1270" s="269"/>
      <c r="B1270" s="270"/>
      <c r="C1270" s="271"/>
    </row>
    <row r="1271" spans="1:3" x14ac:dyDescent="0.2">
      <c r="A1271" s="272"/>
      <c r="B1271" s="273"/>
      <c r="C1271" s="274"/>
    </row>
    <row r="1272" spans="1:3" x14ac:dyDescent="0.2">
      <c r="A1272" s="269"/>
      <c r="B1272" s="270"/>
      <c r="C1272" s="271"/>
    </row>
    <row r="1273" spans="1:3" x14ac:dyDescent="0.2">
      <c r="A1273" s="272"/>
      <c r="B1273" s="273"/>
      <c r="C1273" s="274"/>
    </row>
    <row r="1274" spans="1:3" x14ac:dyDescent="0.2">
      <c r="A1274" s="269"/>
      <c r="B1274" s="270"/>
      <c r="C1274" s="271"/>
    </row>
    <row r="1275" spans="1:3" x14ac:dyDescent="0.2">
      <c r="A1275" s="272"/>
      <c r="B1275" s="273"/>
      <c r="C1275" s="274"/>
    </row>
    <row r="1276" spans="1:3" x14ac:dyDescent="0.2">
      <c r="A1276" s="269"/>
      <c r="B1276" s="270"/>
      <c r="C1276" s="271"/>
    </row>
    <row r="1277" spans="1:3" x14ac:dyDescent="0.2">
      <c r="A1277" s="272"/>
      <c r="B1277" s="273"/>
      <c r="C1277" s="274"/>
    </row>
    <row r="1278" spans="1:3" x14ac:dyDescent="0.2">
      <c r="A1278" s="269"/>
      <c r="B1278" s="270"/>
      <c r="C1278" s="271"/>
    </row>
    <row r="1279" spans="1:3" x14ac:dyDescent="0.2">
      <c r="A1279" s="272"/>
      <c r="B1279" s="273"/>
      <c r="C1279" s="274"/>
    </row>
    <row r="1280" spans="1:3" x14ac:dyDescent="0.2">
      <c r="A1280" s="269"/>
      <c r="B1280" s="270"/>
      <c r="C1280" s="271"/>
    </row>
    <row r="1281" spans="1:3" x14ac:dyDescent="0.2">
      <c r="A1281" s="272"/>
      <c r="B1281" s="273"/>
      <c r="C1281" s="274"/>
    </row>
    <row r="1282" spans="1:3" x14ac:dyDescent="0.2">
      <c r="A1282" s="269"/>
      <c r="B1282" s="270"/>
      <c r="C1282" s="271"/>
    </row>
    <row r="1283" spans="1:3" x14ac:dyDescent="0.2">
      <c r="A1283" s="272"/>
      <c r="B1283" s="273"/>
      <c r="C1283" s="274"/>
    </row>
    <row r="1284" spans="1:3" x14ac:dyDescent="0.2">
      <c r="A1284" s="269"/>
      <c r="B1284" s="270"/>
      <c r="C1284" s="271"/>
    </row>
    <row r="1285" spans="1:3" x14ac:dyDescent="0.2">
      <c r="A1285" s="272"/>
      <c r="B1285" s="273"/>
      <c r="C1285" s="274"/>
    </row>
    <row r="1286" spans="1:3" x14ac:dyDescent="0.2">
      <c r="A1286" s="269"/>
      <c r="B1286" s="270"/>
      <c r="C1286" s="271"/>
    </row>
    <row r="1287" spans="1:3" x14ac:dyDescent="0.2">
      <c r="A1287" s="272"/>
      <c r="B1287" s="273"/>
      <c r="C1287" s="274"/>
    </row>
    <row r="1288" spans="1:3" x14ac:dyDescent="0.2">
      <c r="A1288" s="269"/>
      <c r="B1288" s="270"/>
      <c r="C1288" s="271"/>
    </row>
    <row r="1289" spans="1:3" x14ac:dyDescent="0.2">
      <c r="A1289" s="272"/>
      <c r="B1289" s="273"/>
      <c r="C1289" s="274"/>
    </row>
    <row r="1290" spans="1:3" x14ac:dyDescent="0.2">
      <c r="A1290" s="269"/>
      <c r="B1290" s="270"/>
      <c r="C1290" s="271"/>
    </row>
    <row r="1291" spans="1:3" x14ac:dyDescent="0.2">
      <c r="A1291" s="272"/>
      <c r="B1291" s="273"/>
      <c r="C1291" s="274"/>
    </row>
    <row r="1292" spans="1:3" x14ac:dyDescent="0.2">
      <c r="A1292" s="269"/>
      <c r="B1292" s="270"/>
      <c r="C1292" s="271"/>
    </row>
    <row r="1293" spans="1:3" x14ac:dyDescent="0.2">
      <c r="A1293" s="272"/>
      <c r="B1293" s="273"/>
      <c r="C1293" s="274"/>
    </row>
    <row r="1294" spans="1:3" x14ac:dyDescent="0.2">
      <c r="A1294" s="269"/>
      <c r="B1294" s="270"/>
      <c r="C1294" s="271"/>
    </row>
    <row r="1295" spans="1:3" x14ac:dyDescent="0.2">
      <c r="A1295" s="272"/>
      <c r="B1295" s="273"/>
      <c r="C1295" s="274"/>
    </row>
    <row r="1296" spans="1:3" x14ac:dyDescent="0.2">
      <c r="A1296" s="269"/>
      <c r="B1296" s="270"/>
      <c r="C1296" s="271"/>
    </row>
    <row r="1297" spans="1:3" x14ac:dyDescent="0.2">
      <c r="A1297" s="272"/>
      <c r="B1297" s="273"/>
      <c r="C1297" s="274"/>
    </row>
    <row r="1298" spans="1:3" x14ac:dyDescent="0.2">
      <c r="A1298" s="269"/>
      <c r="B1298" s="270"/>
      <c r="C1298" s="271"/>
    </row>
    <row r="1299" spans="1:3" x14ac:dyDescent="0.2">
      <c r="A1299" s="272"/>
      <c r="B1299" s="273"/>
      <c r="C1299" s="274"/>
    </row>
    <row r="1300" spans="1:3" x14ac:dyDescent="0.2">
      <c r="A1300" s="269"/>
      <c r="B1300" s="270"/>
      <c r="C1300" s="271"/>
    </row>
    <row r="1301" spans="1:3" x14ac:dyDescent="0.2">
      <c r="A1301" s="272"/>
      <c r="B1301" s="273"/>
      <c r="C1301" s="274"/>
    </row>
    <row r="1302" spans="1:3" x14ac:dyDescent="0.2">
      <c r="A1302" s="269"/>
      <c r="B1302" s="270"/>
      <c r="C1302" s="271"/>
    </row>
    <row r="1303" spans="1:3" x14ac:dyDescent="0.2">
      <c r="A1303" s="272"/>
      <c r="B1303" s="273"/>
      <c r="C1303" s="274"/>
    </row>
    <row r="1304" spans="1:3" x14ac:dyDescent="0.2">
      <c r="A1304" s="269"/>
      <c r="B1304" s="270"/>
      <c r="C1304" s="271"/>
    </row>
    <row r="1305" spans="1:3" x14ac:dyDescent="0.2">
      <c r="A1305" s="272"/>
      <c r="B1305" s="273"/>
      <c r="C1305" s="274"/>
    </row>
    <row r="1306" spans="1:3" x14ac:dyDescent="0.2">
      <c r="A1306" s="269"/>
      <c r="B1306" s="270"/>
      <c r="C1306" s="271"/>
    </row>
    <row r="1307" spans="1:3" x14ac:dyDescent="0.2">
      <c r="A1307" s="272"/>
      <c r="B1307" s="273"/>
      <c r="C1307" s="274"/>
    </row>
    <row r="1308" spans="1:3" x14ac:dyDescent="0.2">
      <c r="A1308" s="269"/>
      <c r="B1308" s="270"/>
      <c r="C1308" s="271"/>
    </row>
    <row r="1309" spans="1:3" x14ac:dyDescent="0.2">
      <c r="A1309" s="272"/>
      <c r="B1309" s="273"/>
      <c r="C1309" s="274"/>
    </row>
    <row r="1310" spans="1:3" x14ac:dyDescent="0.2">
      <c r="A1310" s="269"/>
      <c r="B1310" s="270"/>
      <c r="C1310" s="271"/>
    </row>
    <row r="1311" spans="1:3" x14ac:dyDescent="0.2">
      <c r="A1311" s="272"/>
      <c r="B1311" s="273"/>
      <c r="C1311" s="274"/>
    </row>
    <row r="1312" spans="1:3" x14ac:dyDescent="0.2">
      <c r="A1312" s="269"/>
      <c r="B1312" s="270"/>
      <c r="C1312" s="271"/>
    </row>
    <row r="1313" spans="1:3" x14ac:dyDescent="0.2">
      <c r="A1313" s="272"/>
      <c r="B1313" s="273"/>
      <c r="C1313" s="274"/>
    </row>
    <row r="1314" spans="1:3" x14ac:dyDescent="0.2">
      <c r="A1314" s="269"/>
      <c r="B1314" s="270"/>
      <c r="C1314" s="271"/>
    </row>
    <row r="1315" spans="1:3" x14ac:dyDescent="0.2">
      <c r="A1315" s="272"/>
      <c r="B1315" s="273"/>
      <c r="C1315" s="274"/>
    </row>
    <row r="1316" spans="1:3" x14ac:dyDescent="0.2">
      <c r="A1316" s="269"/>
      <c r="B1316" s="270"/>
      <c r="C1316" s="271"/>
    </row>
    <row r="1317" spans="1:3" x14ac:dyDescent="0.2">
      <c r="A1317" s="272"/>
      <c r="B1317" s="273"/>
      <c r="C1317" s="274"/>
    </row>
    <row r="1318" spans="1:3" x14ac:dyDescent="0.2">
      <c r="A1318" s="269"/>
      <c r="B1318" s="270"/>
      <c r="C1318" s="271"/>
    </row>
    <row r="1319" spans="1:3" x14ac:dyDescent="0.2">
      <c r="A1319" s="272"/>
      <c r="B1319" s="273"/>
      <c r="C1319" s="274"/>
    </row>
    <row r="1320" spans="1:3" x14ac:dyDescent="0.2">
      <c r="A1320" s="269"/>
      <c r="B1320" s="270"/>
      <c r="C1320" s="271"/>
    </row>
    <row r="1321" spans="1:3" x14ac:dyDescent="0.2">
      <c r="A1321" s="272"/>
      <c r="B1321" s="273"/>
      <c r="C1321" s="274"/>
    </row>
    <row r="1322" spans="1:3" x14ac:dyDescent="0.2">
      <c r="A1322" s="269"/>
      <c r="B1322" s="270"/>
      <c r="C1322" s="271"/>
    </row>
    <row r="1323" spans="1:3" x14ac:dyDescent="0.2">
      <c r="A1323" s="272"/>
      <c r="B1323" s="273"/>
      <c r="C1323" s="274"/>
    </row>
    <row r="1324" spans="1:3" x14ac:dyDescent="0.2">
      <c r="A1324" s="269"/>
      <c r="B1324" s="270"/>
      <c r="C1324" s="271"/>
    </row>
    <row r="1325" spans="1:3" x14ac:dyDescent="0.2">
      <c r="A1325" s="272"/>
      <c r="B1325" s="273"/>
      <c r="C1325" s="274"/>
    </row>
    <row r="1326" spans="1:3" x14ac:dyDescent="0.2">
      <c r="A1326" s="269"/>
      <c r="B1326" s="270"/>
      <c r="C1326" s="271"/>
    </row>
    <row r="1327" spans="1:3" x14ac:dyDescent="0.2">
      <c r="A1327" s="272"/>
      <c r="B1327" s="273"/>
      <c r="C1327" s="274"/>
    </row>
    <row r="1328" spans="1:3" x14ac:dyDescent="0.2">
      <c r="A1328" s="269"/>
      <c r="B1328" s="270"/>
      <c r="C1328" s="271"/>
    </row>
    <row r="1329" spans="1:3" x14ac:dyDescent="0.2">
      <c r="A1329" s="272"/>
      <c r="B1329" s="273"/>
      <c r="C1329" s="274"/>
    </row>
    <row r="1330" spans="1:3" x14ac:dyDescent="0.2">
      <c r="A1330" s="269"/>
      <c r="B1330" s="270"/>
      <c r="C1330" s="271"/>
    </row>
    <row r="1331" spans="1:3" x14ac:dyDescent="0.2">
      <c r="A1331" s="272"/>
      <c r="B1331" s="273"/>
      <c r="C1331" s="274"/>
    </row>
    <row r="1332" spans="1:3" x14ac:dyDescent="0.2">
      <c r="A1332" s="269"/>
      <c r="B1332" s="270"/>
      <c r="C1332" s="271"/>
    </row>
    <row r="1333" spans="1:3" x14ac:dyDescent="0.2">
      <c r="A1333" s="272"/>
      <c r="B1333" s="273"/>
      <c r="C1333" s="274"/>
    </row>
    <row r="1334" spans="1:3" x14ac:dyDescent="0.2">
      <c r="A1334" s="269"/>
      <c r="B1334" s="270"/>
      <c r="C1334" s="271"/>
    </row>
    <row r="1335" spans="1:3" x14ac:dyDescent="0.2">
      <c r="A1335" s="272"/>
      <c r="B1335" s="273"/>
      <c r="C1335" s="274"/>
    </row>
    <row r="1336" spans="1:3" x14ac:dyDescent="0.2">
      <c r="A1336" s="269"/>
      <c r="B1336" s="270"/>
      <c r="C1336" s="271"/>
    </row>
    <row r="1337" spans="1:3" x14ac:dyDescent="0.2">
      <c r="A1337" s="272"/>
      <c r="B1337" s="273"/>
      <c r="C1337" s="274"/>
    </row>
    <row r="1338" spans="1:3" x14ac:dyDescent="0.2">
      <c r="A1338" s="269"/>
      <c r="B1338" s="270"/>
      <c r="C1338" s="271"/>
    </row>
    <row r="1339" spans="1:3" x14ac:dyDescent="0.2">
      <c r="A1339" s="272"/>
      <c r="B1339" s="273"/>
      <c r="C1339" s="274"/>
    </row>
    <row r="1340" spans="1:3" x14ac:dyDescent="0.2">
      <c r="A1340" s="269"/>
      <c r="B1340" s="270"/>
      <c r="C1340" s="271"/>
    </row>
    <row r="1341" spans="1:3" x14ac:dyDescent="0.2">
      <c r="A1341" s="272"/>
      <c r="B1341" s="273"/>
      <c r="C1341" s="274"/>
    </row>
    <row r="1342" spans="1:3" x14ac:dyDescent="0.2">
      <c r="A1342" s="269"/>
      <c r="B1342" s="270"/>
      <c r="C1342" s="271"/>
    </row>
    <row r="1343" spans="1:3" x14ac:dyDescent="0.2">
      <c r="A1343" s="272"/>
      <c r="B1343" s="273"/>
      <c r="C1343" s="274"/>
    </row>
    <row r="1344" spans="1:3" x14ac:dyDescent="0.2">
      <c r="A1344" s="269"/>
      <c r="B1344" s="270"/>
      <c r="C1344" s="271"/>
    </row>
    <row r="1345" spans="1:3" x14ac:dyDescent="0.2">
      <c r="A1345" s="272"/>
      <c r="B1345" s="273"/>
      <c r="C1345" s="274"/>
    </row>
    <row r="1346" spans="1:3" x14ac:dyDescent="0.2">
      <c r="A1346" s="269"/>
      <c r="B1346" s="270"/>
      <c r="C1346" s="271"/>
    </row>
    <row r="1347" spans="1:3" x14ac:dyDescent="0.2">
      <c r="A1347" s="272"/>
      <c r="B1347" s="273"/>
      <c r="C1347" s="274"/>
    </row>
    <row r="1348" spans="1:3" x14ac:dyDescent="0.2">
      <c r="A1348" s="269"/>
      <c r="B1348" s="270"/>
      <c r="C1348" s="271"/>
    </row>
    <row r="1349" spans="1:3" x14ac:dyDescent="0.2">
      <c r="A1349" s="272"/>
      <c r="B1349" s="273"/>
      <c r="C1349" s="274"/>
    </row>
    <row r="1350" spans="1:3" x14ac:dyDescent="0.2">
      <c r="A1350" s="269"/>
      <c r="B1350" s="270"/>
      <c r="C1350" s="271"/>
    </row>
    <row r="1351" spans="1:3" x14ac:dyDescent="0.2">
      <c r="A1351" s="272"/>
      <c r="B1351" s="273"/>
      <c r="C1351" s="274"/>
    </row>
    <row r="1352" spans="1:3" x14ac:dyDescent="0.2">
      <c r="A1352" s="269"/>
      <c r="B1352" s="270"/>
      <c r="C1352" s="271"/>
    </row>
    <row r="1353" spans="1:3" x14ac:dyDescent="0.2">
      <c r="A1353" s="272"/>
      <c r="B1353" s="273"/>
      <c r="C1353" s="274"/>
    </row>
    <row r="1354" spans="1:3" x14ac:dyDescent="0.2">
      <c r="A1354" s="269"/>
      <c r="B1354" s="270"/>
      <c r="C1354" s="271"/>
    </row>
    <row r="1355" spans="1:3" x14ac:dyDescent="0.2">
      <c r="A1355" s="272"/>
      <c r="B1355" s="273"/>
      <c r="C1355" s="274"/>
    </row>
    <row r="1356" spans="1:3" x14ac:dyDescent="0.2">
      <c r="A1356" s="269"/>
      <c r="B1356" s="270"/>
      <c r="C1356" s="271"/>
    </row>
    <row r="1357" spans="1:3" x14ac:dyDescent="0.2">
      <c r="A1357" s="272"/>
      <c r="B1357" s="273"/>
      <c r="C1357" s="274"/>
    </row>
    <row r="1358" spans="1:3" x14ac:dyDescent="0.2">
      <c r="A1358" s="269"/>
      <c r="B1358" s="270"/>
      <c r="C1358" s="271"/>
    </row>
    <row r="1359" spans="1:3" x14ac:dyDescent="0.2">
      <c r="A1359" s="272"/>
      <c r="B1359" s="273"/>
      <c r="C1359" s="274"/>
    </row>
    <row r="1360" spans="1:3" x14ac:dyDescent="0.2">
      <c r="A1360" s="269"/>
      <c r="B1360" s="270"/>
      <c r="C1360" s="271"/>
    </row>
    <row r="1361" spans="1:3" x14ac:dyDescent="0.2">
      <c r="A1361" s="272"/>
      <c r="B1361" s="273"/>
      <c r="C1361" s="274"/>
    </row>
    <row r="1362" spans="1:3" x14ac:dyDescent="0.2">
      <c r="A1362" s="269"/>
      <c r="B1362" s="270"/>
      <c r="C1362" s="271"/>
    </row>
    <row r="1363" spans="1:3" x14ac:dyDescent="0.2">
      <c r="A1363" s="272"/>
      <c r="B1363" s="273"/>
      <c r="C1363" s="274"/>
    </row>
    <row r="1364" spans="1:3" x14ac:dyDescent="0.2">
      <c r="A1364" s="269"/>
      <c r="B1364" s="270"/>
      <c r="C1364" s="271"/>
    </row>
    <row r="1365" spans="1:3" x14ac:dyDescent="0.2">
      <c r="A1365" s="272"/>
      <c r="B1365" s="273"/>
      <c r="C1365" s="274"/>
    </row>
    <row r="1366" spans="1:3" x14ac:dyDescent="0.2">
      <c r="A1366" s="269"/>
      <c r="B1366" s="270"/>
      <c r="C1366" s="271"/>
    </row>
    <row r="1367" spans="1:3" x14ac:dyDescent="0.2">
      <c r="A1367" s="272"/>
      <c r="B1367" s="273"/>
      <c r="C1367" s="274"/>
    </row>
    <row r="1368" spans="1:3" x14ac:dyDescent="0.2">
      <c r="A1368" s="269"/>
      <c r="B1368" s="270"/>
      <c r="C1368" s="271"/>
    </row>
    <row r="1369" spans="1:3" x14ac:dyDescent="0.2">
      <c r="A1369" s="272"/>
      <c r="B1369" s="273"/>
      <c r="C1369" s="274"/>
    </row>
    <row r="1370" spans="1:3" x14ac:dyDescent="0.2">
      <c r="A1370" s="269"/>
      <c r="B1370" s="270"/>
      <c r="C1370" s="271"/>
    </row>
    <row r="1371" spans="1:3" x14ac:dyDescent="0.2">
      <c r="A1371" s="272"/>
      <c r="B1371" s="273"/>
      <c r="C1371" s="274"/>
    </row>
    <row r="1372" spans="1:3" x14ac:dyDescent="0.2">
      <c r="A1372" s="269"/>
      <c r="B1372" s="270"/>
      <c r="C1372" s="271"/>
    </row>
    <row r="1373" spans="1:3" x14ac:dyDescent="0.2">
      <c r="A1373" s="272"/>
      <c r="B1373" s="273"/>
      <c r="C1373" s="274"/>
    </row>
    <row r="1374" spans="1:3" x14ac:dyDescent="0.2">
      <c r="A1374" s="269"/>
      <c r="B1374" s="270"/>
      <c r="C1374" s="271"/>
    </row>
    <row r="1375" spans="1:3" x14ac:dyDescent="0.2">
      <c r="A1375" s="272"/>
      <c r="B1375" s="273"/>
      <c r="C1375" s="274"/>
    </row>
    <row r="1376" spans="1:3" x14ac:dyDescent="0.2">
      <c r="A1376" s="269"/>
      <c r="B1376" s="270"/>
      <c r="C1376" s="271"/>
    </row>
    <row r="1377" spans="1:3" x14ac:dyDescent="0.2">
      <c r="A1377" s="272"/>
      <c r="B1377" s="273"/>
      <c r="C1377" s="274"/>
    </row>
    <row r="1378" spans="1:3" x14ac:dyDescent="0.2">
      <c r="A1378" s="269"/>
      <c r="B1378" s="270"/>
      <c r="C1378" s="271"/>
    </row>
    <row r="1379" spans="1:3" x14ac:dyDescent="0.2">
      <c r="A1379" s="272"/>
      <c r="B1379" s="273"/>
      <c r="C1379" s="274"/>
    </row>
    <row r="1380" spans="1:3" x14ac:dyDescent="0.2">
      <c r="A1380" s="269"/>
      <c r="B1380" s="270"/>
      <c r="C1380" s="271"/>
    </row>
    <row r="1381" spans="1:3" x14ac:dyDescent="0.2">
      <c r="A1381" s="272"/>
      <c r="B1381" s="273"/>
      <c r="C1381" s="274"/>
    </row>
    <row r="1382" spans="1:3" x14ac:dyDescent="0.2">
      <c r="A1382" s="269"/>
      <c r="B1382" s="270"/>
      <c r="C1382" s="271"/>
    </row>
    <row r="1383" spans="1:3" x14ac:dyDescent="0.2">
      <c r="A1383" s="272"/>
      <c r="B1383" s="273"/>
      <c r="C1383" s="274"/>
    </row>
    <row r="1384" spans="1:3" x14ac:dyDescent="0.2">
      <c r="A1384" s="269"/>
      <c r="B1384" s="270"/>
      <c r="C1384" s="271"/>
    </row>
    <row r="1385" spans="1:3" x14ac:dyDescent="0.2">
      <c r="A1385" s="272"/>
      <c r="B1385" s="273"/>
      <c r="C1385" s="274"/>
    </row>
    <row r="1386" spans="1:3" x14ac:dyDescent="0.2">
      <c r="A1386" s="269"/>
      <c r="B1386" s="270"/>
      <c r="C1386" s="271"/>
    </row>
    <row r="1387" spans="1:3" x14ac:dyDescent="0.2">
      <c r="A1387" s="272"/>
      <c r="B1387" s="273"/>
      <c r="C1387" s="274"/>
    </row>
    <row r="1388" spans="1:3" x14ac:dyDescent="0.2">
      <c r="A1388" s="269"/>
      <c r="B1388" s="270"/>
      <c r="C1388" s="271"/>
    </row>
    <row r="1389" spans="1:3" x14ac:dyDescent="0.2">
      <c r="A1389" s="272"/>
      <c r="B1389" s="273"/>
      <c r="C1389" s="274"/>
    </row>
    <row r="1390" spans="1:3" x14ac:dyDescent="0.2">
      <c r="A1390" s="269"/>
      <c r="B1390" s="270"/>
      <c r="C1390" s="271"/>
    </row>
    <row r="1391" spans="1:3" x14ac:dyDescent="0.2">
      <c r="A1391" s="272"/>
      <c r="B1391" s="273"/>
      <c r="C1391" s="274"/>
    </row>
    <row r="1392" spans="1:3" x14ac:dyDescent="0.2">
      <c r="A1392" s="269"/>
      <c r="B1392" s="270"/>
      <c r="C1392" s="271"/>
    </row>
    <row r="1393" spans="1:3" x14ac:dyDescent="0.2">
      <c r="A1393" s="272"/>
      <c r="B1393" s="273"/>
      <c r="C1393" s="274"/>
    </row>
    <row r="1394" spans="1:3" x14ac:dyDescent="0.2">
      <c r="A1394" s="269"/>
      <c r="B1394" s="270"/>
      <c r="C1394" s="271"/>
    </row>
    <row r="1395" spans="1:3" x14ac:dyDescent="0.2">
      <c r="A1395" s="272"/>
      <c r="B1395" s="273"/>
      <c r="C1395" s="274"/>
    </row>
    <row r="1396" spans="1:3" x14ac:dyDescent="0.2">
      <c r="A1396" s="269"/>
      <c r="B1396" s="270"/>
      <c r="C1396" s="271"/>
    </row>
    <row r="1397" spans="1:3" x14ac:dyDescent="0.2">
      <c r="A1397" s="272"/>
      <c r="B1397" s="273"/>
      <c r="C1397" s="274"/>
    </row>
    <row r="1398" spans="1:3" x14ac:dyDescent="0.2">
      <c r="A1398" s="269"/>
      <c r="B1398" s="270"/>
      <c r="C1398" s="271"/>
    </row>
    <row r="1399" spans="1:3" x14ac:dyDescent="0.2">
      <c r="A1399" s="272"/>
      <c r="B1399" s="273"/>
      <c r="C1399" s="274"/>
    </row>
    <row r="1400" spans="1:3" x14ac:dyDescent="0.2">
      <c r="A1400" s="269"/>
      <c r="B1400" s="270"/>
      <c r="C1400" s="271"/>
    </row>
    <row r="1401" spans="1:3" x14ac:dyDescent="0.2">
      <c r="A1401" s="272"/>
      <c r="B1401" s="273"/>
      <c r="C1401" s="274"/>
    </row>
    <row r="1402" spans="1:3" x14ac:dyDescent="0.2">
      <c r="A1402" s="269"/>
      <c r="B1402" s="270"/>
      <c r="C1402" s="271"/>
    </row>
    <row r="1403" spans="1:3" x14ac:dyDescent="0.2">
      <c r="A1403" s="272"/>
      <c r="B1403" s="273"/>
      <c r="C1403" s="274"/>
    </row>
    <row r="1404" spans="1:3" x14ac:dyDescent="0.2">
      <c r="A1404" s="269"/>
      <c r="B1404" s="270"/>
      <c r="C1404" s="271"/>
    </row>
    <row r="1405" spans="1:3" x14ac:dyDescent="0.2">
      <c r="A1405" s="272"/>
      <c r="B1405" s="273"/>
      <c r="C1405" s="274"/>
    </row>
    <row r="1406" spans="1:3" x14ac:dyDescent="0.2">
      <c r="A1406" s="269"/>
      <c r="B1406" s="270"/>
      <c r="C1406" s="271"/>
    </row>
    <row r="1407" spans="1:3" x14ac:dyDescent="0.2">
      <c r="A1407" s="272"/>
      <c r="B1407" s="273"/>
      <c r="C1407" s="274"/>
    </row>
    <row r="1408" spans="1:3" x14ac:dyDescent="0.2">
      <c r="A1408" s="269"/>
      <c r="B1408" s="270"/>
      <c r="C1408" s="271"/>
    </row>
    <row r="1409" spans="1:3" x14ac:dyDescent="0.2">
      <c r="A1409" s="272"/>
      <c r="B1409" s="273"/>
      <c r="C1409" s="274"/>
    </row>
    <row r="1410" spans="1:3" x14ac:dyDescent="0.2">
      <c r="A1410" s="269"/>
      <c r="B1410" s="270"/>
      <c r="C1410" s="271"/>
    </row>
    <row r="1411" spans="1:3" x14ac:dyDescent="0.2">
      <c r="A1411" s="272"/>
      <c r="B1411" s="273"/>
      <c r="C1411" s="274"/>
    </row>
    <row r="1412" spans="1:3" x14ac:dyDescent="0.2">
      <c r="A1412" s="269"/>
      <c r="B1412" s="270"/>
      <c r="C1412" s="271"/>
    </row>
    <row r="1413" spans="1:3" x14ac:dyDescent="0.2">
      <c r="A1413" s="272"/>
      <c r="B1413" s="273"/>
      <c r="C1413" s="274"/>
    </row>
    <row r="1414" spans="1:3" x14ac:dyDescent="0.2">
      <c r="A1414" s="269"/>
      <c r="B1414" s="270"/>
      <c r="C1414" s="271"/>
    </row>
    <row r="1415" spans="1:3" x14ac:dyDescent="0.2">
      <c r="A1415" s="272"/>
      <c r="B1415" s="273"/>
      <c r="C1415" s="274"/>
    </row>
    <row r="1416" spans="1:3" x14ac:dyDescent="0.2">
      <c r="A1416" s="269"/>
      <c r="B1416" s="270"/>
      <c r="C1416" s="271"/>
    </row>
    <row r="1417" spans="1:3" x14ac:dyDescent="0.2">
      <c r="A1417" s="272"/>
      <c r="B1417" s="273"/>
      <c r="C1417" s="274"/>
    </row>
    <row r="1418" spans="1:3" x14ac:dyDescent="0.2">
      <c r="A1418" s="269"/>
      <c r="B1418" s="270"/>
      <c r="C1418" s="271"/>
    </row>
    <row r="1419" spans="1:3" x14ac:dyDescent="0.2">
      <c r="A1419" s="272"/>
      <c r="B1419" s="273"/>
      <c r="C1419" s="274"/>
    </row>
    <row r="1420" spans="1:3" x14ac:dyDescent="0.2">
      <c r="A1420" s="269"/>
      <c r="B1420" s="270"/>
      <c r="C1420" s="271"/>
    </row>
    <row r="1421" spans="1:3" x14ac:dyDescent="0.2">
      <c r="A1421" s="272"/>
      <c r="B1421" s="273"/>
      <c r="C1421" s="274"/>
    </row>
    <row r="1422" spans="1:3" x14ac:dyDescent="0.2">
      <c r="A1422" s="269"/>
      <c r="B1422" s="270"/>
      <c r="C1422" s="271"/>
    </row>
    <row r="1423" spans="1:3" x14ac:dyDescent="0.2">
      <c r="A1423" s="272"/>
      <c r="B1423" s="273"/>
      <c r="C1423" s="274"/>
    </row>
    <row r="1424" spans="1:3" x14ac:dyDescent="0.2">
      <c r="A1424" s="269"/>
      <c r="B1424" s="270"/>
      <c r="C1424" s="271"/>
    </row>
    <row r="1425" spans="1:3" x14ac:dyDescent="0.2">
      <c r="A1425" s="272"/>
      <c r="B1425" s="273"/>
      <c r="C1425" s="274"/>
    </row>
    <row r="1426" spans="1:3" x14ac:dyDescent="0.2">
      <c r="A1426" s="269"/>
      <c r="B1426" s="270"/>
      <c r="C1426" s="271"/>
    </row>
    <row r="1427" spans="1:3" x14ac:dyDescent="0.2">
      <c r="A1427" s="272"/>
      <c r="B1427" s="273"/>
      <c r="C1427" s="274"/>
    </row>
    <row r="1428" spans="1:3" x14ac:dyDescent="0.2">
      <c r="A1428" s="269"/>
      <c r="B1428" s="270"/>
      <c r="C1428" s="271"/>
    </row>
    <row r="1429" spans="1:3" x14ac:dyDescent="0.2">
      <c r="A1429" s="272"/>
      <c r="B1429" s="273"/>
      <c r="C1429" s="274"/>
    </row>
    <row r="1430" spans="1:3" x14ac:dyDescent="0.2">
      <c r="A1430" s="269"/>
      <c r="B1430" s="270"/>
      <c r="C1430" s="271"/>
    </row>
    <row r="1431" spans="1:3" x14ac:dyDescent="0.2">
      <c r="A1431" s="272"/>
      <c r="B1431" s="273"/>
      <c r="C1431" s="274"/>
    </row>
    <row r="1432" spans="1:3" x14ac:dyDescent="0.2">
      <c r="A1432" s="269"/>
      <c r="B1432" s="270"/>
      <c r="C1432" s="271"/>
    </row>
    <row r="1433" spans="1:3" x14ac:dyDescent="0.2">
      <c r="A1433" s="272"/>
      <c r="B1433" s="273"/>
      <c r="C1433" s="274"/>
    </row>
    <row r="1434" spans="1:3" x14ac:dyDescent="0.2">
      <c r="A1434" s="269"/>
      <c r="B1434" s="270"/>
      <c r="C1434" s="271"/>
    </row>
    <row r="1435" spans="1:3" x14ac:dyDescent="0.2">
      <c r="A1435" s="272"/>
      <c r="B1435" s="273"/>
      <c r="C1435" s="274"/>
    </row>
    <row r="1436" spans="1:3" x14ac:dyDescent="0.2">
      <c r="A1436" s="269"/>
      <c r="B1436" s="270"/>
      <c r="C1436" s="271"/>
    </row>
    <row r="1437" spans="1:3" x14ac:dyDescent="0.2">
      <c r="A1437" s="272"/>
      <c r="B1437" s="273"/>
      <c r="C1437" s="274"/>
    </row>
    <row r="1438" spans="1:3" x14ac:dyDescent="0.2">
      <c r="A1438" s="269"/>
      <c r="B1438" s="270"/>
      <c r="C1438" s="271"/>
    </row>
    <row r="1439" spans="1:3" x14ac:dyDescent="0.2">
      <c r="A1439" s="272"/>
      <c r="B1439" s="273"/>
      <c r="C1439" s="274"/>
    </row>
    <row r="1440" spans="1:3" x14ac:dyDescent="0.2">
      <c r="A1440" s="269"/>
      <c r="B1440" s="270"/>
      <c r="C1440" s="271"/>
    </row>
    <row r="1441" spans="1:3" x14ac:dyDescent="0.2">
      <c r="A1441" s="272"/>
      <c r="B1441" s="273"/>
      <c r="C1441" s="274"/>
    </row>
    <row r="1442" spans="1:3" x14ac:dyDescent="0.2">
      <c r="A1442" s="269"/>
      <c r="B1442" s="270"/>
      <c r="C1442" s="271"/>
    </row>
    <row r="1443" spans="1:3" x14ac:dyDescent="0.2">
      <c r="A1443" s="272"/>
      <c r="B1443" s="273"/>
      <c r="C1443" s="274"/>
    </row>
    <row r="1444" spans="1:3" x14ac:dyDescent="0.2">
      <c r="A1444" s="269"/>
      <c r="B1444" s="270"/>
      <c r="C1444" s="271"/>
    </row>
    <row r="1445" spans="1:3" x14ac:dyDescent="0.2">
      <c r="A1445" s="272"/>
      <c r="B1445" s="273"/>
      <c r="C1445" s="274"/>
    </row>
    <row r="1446" spans="1:3" x14ac:dyDescent="0.2">
      <c r="A1446" s="269"/>
      <c r="B1446" s="270"/>
      <c r="C1446" s="271"/>
    </row>
    <row r="1447" spans="1:3" x14ac:dyDescent="0.2">
      <c r="A1447" s="272"/>
      <c r="B1447" s="273"/>
      <c r="C1447" s="274"/>
    </row>
    <row r="1448" spans="1:3" x14ac:dyDescent="0.2">
      <c r="A1448" s="269"/>
      <c r="B1448" s="270"/>
      <c r="C1448" s="271"/>
    </row>
    <row r="1449" spans="1:3" x14ac:dyDescent="0.2">
      <c r="A1449" s="272"/>
      <c r="B1449" s="273"/>
      <c r="C1449" s="274"/>
    </row>
    <row r="1450" spans="1:3" x14ac:dyDescent="0.2">
      <c r="A1450" s="269"/>
      <c r="B1450" s="270"/>
      <c r="C1450" s="271"/>
    </row>
    <row r="1451" spans="1:3" x14ac:dyDescent="0.2">
      <c r="A1451" s="272"/>
      <c r="B1451" s="273"/>
      <c r="C1451" s="274"/>
    </row>
    <row r="1452" spans="1:3" x14ac:dyDescent="0.2">
      <c r="A1452" s="269"/>
      <c r="B1452" s="270"/>
      <c r="C1452" s="271"/>
    </row>
    <row r="1453" spans="1:3" x14ac:dyDescent="0.2">
      <c r="A1453" s="272"/>
      <c r="B1453" s="273"/>
      <c r="C1453" s="274"/>
    </row>
    <row r="1454" spans="1:3" x14ac:dyDescent="0.2">
      <c r="A1454" s="269"/>
      <c r="B1454" s="270"/>
      <c r="C1454" s="271"/>
    </row>
    <row r="1455" spans="1:3" x14ac:dyDescent="0.2">
      <c r="A1455" s="272"/>
      <c r="B1455" s="273"/>
      <c r="C1455" s="274"/>
    </row>
    <row r="1456" spans="1:3" x14ac:dyDescent="0.2">
      <c r="A1456" s="269"/>
      <c r="B1456" s="270"/>
      <c r="C1456" s="271"/>
    </row>
    <row r="1457" spans="1:3" x14ac:dyDescent="0.2">
      <c r="A1457" s="272"/>
      <c r="B1457" s="273"/>
      <c r="C1457" s="274"/>
    </row>
    <row r="1458" spans="1:3" x14ac:dyDescent="0.2">
      <c r="A1458" s="269"/>
      <c r="B1458" s="270"/>
      <c r="C1458" s="271"/>
    </row>
    <row r="1459" spans="1:3" x14ac:dyDescent="0.2">
      <c r="A1459" s="272"/>
      <c r="B1459" s="273"/>
      <c r="C1459" s="274"/>
    </row>
    <row r="1460" spans="1:3" x14ac:dyDescent="0.2">
      <c r="A1460" s="269"/>
      <c r="B1460" s="270"/>
      <c r="C1460" s="271"/>
    </row>
    <row r="1461" spans="1:3" x14ac:dyDescent="0.2">
      <c r="A1461" s="272"/>
      <c r="B1461" s="273"/>
      <c r="C1461" s="274"/>
    </row>
    <row r="1462" spans="1:3" x14ac:dyDescent="0.2">
      <c r="A1462" s="269"/>
      <c r="B1462" s="270"/>
      <c r="C1462" s="271"/>
    </row>
    <row r="1463" spans="1:3" x14ac:dyDescent="0.2">
      <c r="A1463" s="272"/>
      <c r="B1463" s="273"/>
      <c r="C1463" s="274"/>
    </row>
    <row r="1464" spans="1:3" x14ac:dyDescent="0.2">
      <c r="A1464" s="269"/>
      <c r="B1464" s="270"/>
      <c r="C1464" s="271"/>
    </row>
    <row r="1465" spans="1:3" x14ac:dyDescent="0.2">
      <c r="A1465" s="272"/>
      <c r="B1465" s="273"/>
      <c r="C1465" s="274"/>
    </row>
    <row r="1466" spans="1:3" x14ac:dyDescent="0.2">
      <c r="A1466" s="269"/>
      <c r="B1466" s="270"/>
      <c r="C1466" s="271"/>
    </row>
    <row r="1467" spans="1:3" x14ac:dyDescent="0.2">
      <c r="A1467" s="272"/>
      <c r="B1467" s="273"/>
      <c r="C1467" s="274"/>
    </row>
    <row r="1468" spans="1:3" x14ac:dyDescent="0.2">
      <c r="A1468" s="269"/>
      <c r="B1468" s="270"/>
      <c r="C1468" s="271"/>
    </row>
    <row r="1469" spans="1:3" x14ac:dyDescent="0.2">
      <c r="A1469" s="272"/>
      <c r="B1469" s="273"/>
      <c r="C1469" s="274"/>
    </row>
    <row r="1470" spans="1:3" x14ac:dyDescent="0.2">
      <c r="A1470" s="269"/>
      <c r="B1470" s="270"/>
      <c r="C1470" s="271"/>
    </row>
    <row r="1471" spans="1:3" x14ac:dyDescent="0.2">
      <c r="A1471" s="272"/>
      <c r="B1471" s="273"/>
      <c r="C1471" s="274"/>
    </row>
    <row r="1472" spans="1:3" x14ac:dyDescent="0.2">
      <c r="A1472" s="269"/>
      <c r="B1472" s="270"/>
      <c r="C1472" s="271"/>
    </row>
    <row r="1473" spans="1:3" x14ac:dyDescent="0.2">
      <c r="A1473" s="272"/>
      <c r="B1473" s="273"/>
      <c r="C1473" s="274"/>
    </row>
    <row r="1474" spans="1:3" x14ac:dyDescent="0.2">
      <c r="A1474" s="269"/>
      <c r="B1474" s="270"/>
      <c r="C1474" s="271"/>
    </row>
    <row r="1475" spans="1:3" x14ac:dyDescent="0.2">
      <c r="A1475" s="272"/>
      <c r="B1475" s="273"/>
      <c r="C1475" s="274"/>
    </row>
    <row r="1476" spans="1:3" x14ac:dyDescent="0.2">
      <c r="A1476" s="269"/>
      <c r="B1476" s="270"/>
      <c r="C1476" s="271"/>
    </row>
    <row r="1477" spans="1:3" x14ac:dyDescent="0.2">
      <c r="A1477" s="272"/>
      <c r="B1477" s="273"/>
      <c r="C1477" s="274"/>
    </row>
    <row r="1478" spans="1:3" x14ac:dyDescent="0.2">
      <c r="A1478" s="269"/>
      <c r="B1478" s="270"/>
      <c r="C1478" s="271"/>
    </row>
    <row r="1479" spans="1:3" x14ac:dyDescent="0.2">
      <c r="A1479" s="272"/>
      <c r="B1479" s="273"/>
      <c r="C1479" s="274"/>
    </row>
    <row r="1480" spans="1:3" x14ac:dyDescent="0.2">
      <c r="A1480" s="269"/>
      <c r="B1480" s="270"/>
      <c r="C1480" s="271"/>
    </row>
    <row r="1481" spans="1:3" x14ac:dyDescent="0.2">
      <c r="A1481" s="272"/>
      <c r="B1481" s="273"/>
      <c r="C1481" s="274"/>
    </row>
    <row r="1482" spans="1:3" x14ac:dyDescent="0.2">
      <c r="A1482" s="269"/>
      <c r="B1482" s="270"/>
      <c r="C1482" s="271"/>
    </row>
    <row r="1483" spans="1:3" x14ac:dyDescent="0.2">
      <c r="A1483" s="272"/>
      <c r="B1483" s="273"/>
      <c r="C1483" s="274"/>
    </row>
    <row r="1484" spans="1:3" x14ac:dyDescent="0.2">
      <c r="A1484" s="269"/>
      <c r="B1484" s="270"/>
      <c r="C1484" s="271"/>
    </row>
    <row r="1485" spans="1:3" x14ac:dyDescent="0.2">
      <c r="A1485" s="272"/>
      <c r="B1485" s="273"/>
      <c r="C1485" s="274"/>
    </row>
    <row r="1486" spans="1:3" x14ac:dyDescent="0.2">
      <c r="A1486" s="269"/>
      <c r="B1486" s="270"/>
      <c r="C1486" s="271"/>
    </row>
    <row r="1487" spans="1:3" x14ac:dyDescent="0.2">
      <c r="A1487" s="272"/>
      <c r="B1487" s="273"/>
      <c r="C1487" s="274"/>
    </row>
    <row r="1488" spans="1:3" x14ac:dyDescent="0.2">
      <c r="A1488" s="269"/>
      <c r="B1488" s="270"/>
      <c r="C1488" s="271"/>
    </row>
    <row r="1489" spans="1:3" x14ac:dyDescent="0.2">
      <c r="A1489" s="272"/>
      <c r="B1489" s="273"/>
      <c r="C1489" s="274"/>
    </row>
    <row r="1490" spans="1:3" x14ac:dyDescent="0.2">
      <c r="A1490" s="269"/>
      <c r="B1490" s="270"/>
      <c r="C1490" s="271"/>
    </row>
    <row r="1491" spans="1:3" x14ac:dyDescent="0.2">
      <c r="A1491" s="272"/>
      <c r="B1491" s="273"/>
      <c r="C1491" s="274"/>
    </row>
    <row r="1492" spans="1:3" x14ac:dyDescent="0.2">
      <c r="A1492" s="269"/>
      <c r="B1492" s="270"/>
      <c r="C1492" s="271"/>
    </row>
    <row r="1493" spans="1:3" x14ac:dyDescent="0.2">
      <c r="A1493" s="272"/>
      <c r="B1493" s="273"/>
      <c r="C1493" s="274"/>
    </row>
    <row r="1494" spans="1:3" x14ac:dyDescent="0.2">
      <c r="A1494" s="269"/>
      <c r="B1494" s="270"/>
      <c r="C1494" s="271"/>
    </row>
    <row r="1495" spans="1:3" x14ac:dyDescent="0.2">
      <c r="A1495" s="272"/>
      <c r="B1495" s="273"/>
      <c r="C1495" s="274"/>
    </row>
    <row r="1496" spans="1:3" x14ac:dyDescent="0.2">
      <c r="A1496" s="269"/>
      <c r="B1496" s="270"/>
      <c r="C1496" s="271"/>
    </row>
    <row r="1497" spans="1:3" x14ac:dyDescent="0.2">
      <c r="A1497" s="272"/>
      <c r="B1497" s="273"/>
      <c r="C1497" s="274"/>
    </row>
    <row r="1498" spans="1:3" x14ac:dyDescent="0.2">
      <c r="A1498" s="269"/>
      <c r="B1498" s="270"/>
      <c r="C1498" s="271"/>
    </row>
    <row r="1499" spans="1:3" x14ac:dyDescent="0.2">
      <c r="A1499" s="272"/>
      <c r="B1499" s="273"/>
      <c r="C1499" s="274"/>
    </row>
    <row r="1500" spans="1:3" x14ac:dyDescent="0.2">
      <c r="A1500" s="269"/>
      <c r="B1500" s="270"/>
      <c r="C1500" s="271"/>
    </row>
    <row r="1501" spans="1:3" x14ac:dyDescent="0.2">
      <c r="A1501" s="272"/>
      <c r="B1501" s="273"/>
      <c r="C1501" s="274"/>
    </row>
    <row r="1502" spans="1:3" x14ac:dyDescent="0.2">
      <c r="A1502" s="269"/>
      <c r="B1502" s="270"/>
      <c r="C1502" s="271"/>
    </row>
    <row r="1503" spans="1:3" x14ac:dyDescent="0.2">
      <c r="A1503" s="272"/>
      <c r="B1503" s="273"/>
      <c r="C1503" s="274"/>
    </row>
    <row r="1504" spans="1:3" x14ac:dyDescent="0.2">
      <c r="A1504" s="269"/>
      <c r="B1504" s="270"/>
      <c r="C1504" s="271"/>
    </row>
    <row r="1505" spans="1:3" x14ac:dyDescent="0.2">
      <c r="A1505" s="272"/>
      <c r="B1505" s="273"/>
      <c r="C1505" s="274"/>
    </row>
    <row r="1506" spans="1:3" x14ac:dyDescent="0.2">
      <c r="A1506" s="269"/>
      <c r="B1506" s="270"/>
      <c r="C1506" s="271"/>
    </row>
    <row r="1507" spans="1:3" x14ac:dyDescent="0.2">
      <c r="A1507" s="272"/>
      <c r="B1507" s="273"/>
      <c r="C1507" s="274"/>
    </row>
    <row r="1508" spans="1:3" x14ac:dyDescent="0.2">
      <c r="A1508" s="269"/>
      <c r="B1508" s="270"/>
      <c r="C1508" s="271"/>
    </row>
    <row r="1509" spans="1:3" x14ac:dyDescent="0.2">
      <c r="A1509" s="272"/>
      <c r="B1509" s="273"/>
      <c r="C1509" s="274"/>
    </row>
    <row r="1510" spans="1:3" x14ac:dyDescent="0.2">
      <c r="A1510" s="269"/>
      <c r="B1510" s="270"/>
      <c r="C1510" s="271"/>
    </row>
    <row r="1511" spans="1:3" x14ac:dyDescent="0.2">
      <c r="A1511" s="272"/>
      <c r="B1511" s="273"/>
      <c r="C1511" s="274"/>
    </row>
    <row r="1512" spans="1:3" x14ac:dyDescent="0.2">
      <c r="A1512" s="269"/>
      <c r="B1512" s="270"/>
      <c r="C1512" s="271"/>
    </row>
    <row r="1513" spans="1:3" x14ac:dyDescent="0.2">
      <c r="A1513" s="272"/>
      <c r="B1513" s="273"/>
      <c r="C1513" s="274"/>
    </row>
    <row r="1514" spans="1:3" x14ac:dyDescent="0.2">
      <c r="A1514" s="269"/>
      <c r="B1514" s="270"/>
      <c r="C1514" s="271"/>
    </row>
    <row r="1515" spans="1:3" x14ac:dyDescent="0.2">
      <c r="A1515" s="272"/>
      <c r="B1515" s="273"/>
      <c r="C1515" s="274"/>
    </row>
    <row r="1516" spans="1:3" x14ac:dyDescent="0.2">
      <c r="A1516" s="269"/>
      <c r="B1516" s="270"/>
      <c r="C1516" s="271"/>
    </row>
    <row r="1517" spans="1:3" x14ac:dyDescent="0.2">
      <c r="A1517" s="272"/>
      <c r="B1517" s="273"/>
      <c r="C1517" s="274"/>
    </row>
    <row r="1518" spans="1:3" x14ac:dyDescent="0.2">
      <c r="A1518" s="269"/>
      <c r="B1518" s="270"/>
      <c r="C1518" s="271"/>
    </row>
    <row r="1519" spans="1:3" x14ac:dyDescent="0.2">
      <c r="A1519" s="272"/>
      <c r="B1519" s="273"/>
      <c r="C1519" s="274"/>
    </row>
    <row r="1520" spans="1:3" x14ac:dyDescent="0.2">
      <c r="A1520" s="269"/>
      <c r="B1520" s="270"/>
      <c r="C1520" s="271"/>
    </row>
    <row r="1521" spans="1:3" x14ac:dyDescent="0.2">
      <c r="A1521" s="272"/>
      <c r="B1521" s="273"/>
      <c r="C1521" s="274"/>
    </row>
    <row r="1522" spans="1:3" x14ac:dyDescent="0.2">
      <c r="A1522" s="269"/>
      <c r="B1522" s="270"/>
      <c r="C1522" s="271"/>
    </row>
    <row r="1523" spans="1:3" x14ac:dyDescent="0.2">
      <c r="A1523" s="272"/>
      <c r="B1523" s="273"/>
      <c r="C1523" s="274"/>
    </row>
    <row r="1524" spans="1:3" x14ac:dyDescent="0.2">
      <c r="A1524" s="269"/>
      <c r="B1524" s="270"/>
      <c r="C1524" s="271"/>
    </row>
    <row r="1525" spans="1:3" x14ac:dyDescent="0.2">
      <c r="A1525" s="272"/>
      <c r="B1525" s="273"/>
      <c r="C1525" s="274"/>
    </row>
    <row r="1526" spans="1:3" x14ac:dyDescent="0.2">
      <c r="A1526" s="269"/>
      <c r="B1526" s="270"/>
      <c r="C1526" s="271"/>
    </row>
    <row r="1527" spans="1:3" x14ac:dyDescent="0.2">
      <c r="A1527" s="272"/>
      <c r="B1527" s="273"/>
      <c r="C1527" s="274"/>
    </row>
    <row r="1528" spans="1:3" x14ac:dyDescent="0.2">
      <c r="A1528" s="269"/>
      <c r="B1528" s="270"/>
      <c r="C1528" s="271"/>
    </row>
    <row r="1529" spans="1:3" x14ac:dyDescent="0.2">
      <c r="A1529" s="272"/>
      <c r="B1529" s="273"/>
      <c r="C1529" s="274"/>
    </row>
    <row r="1530" spans="1:3" x14ac:dyDescent="0.2">
      <c r="A1530" s="269"/>
      <c r="B1530" s="270"/>
      <c r="C1530" s="271"/>
    </row>
    <row r="1531" spans="1:3" x14ac:dyDescent="0.2">
      <c r="A1531" s="272"/>
      <c r="B1531" s="273"/>
      <c r="C1531" s="274"/>
    </row>
    <row r="1532" spans="1:3" x14ac:dyDescent="0.2">
      <c r="A1532" s="269"/>
      <c r="B1532" s="270"/>
      <c r="C1532" s="271"/>
    </row>
    <row r="1533" spans="1:3" x14ac:dyDescent="0.2">
      <c r="A1533" s="272"/>
      <c r="B1533" s="273"/>
      <c r="C1533" s="274"/>
    </row>
    <row r="1534" spans="1:3" x14ac:dyDescent="0.2">
      <c r="A1534" s="269"/>
      <c r="B1534" s="270"/>
      <c r="C1534" s="271"/>
    </row>
    <row r="1535" spans="1:3" x14ac:dyDescent="0.2">
      <c r="A1535" s="272"/>
      <c r="B1535" s="273"/>
      <c r="C1535" s="274"/>
    </row>
    <row r="1536" spans="1:3" x14ac:dyDescent="0.2">
      <c r="A1536" s="269"/>
      <c r="B1536" s="270"/>
      <c r="C1536" s="271"/>
    </row>
    <row r="1537" spans="1:3" x14ac:dyDescent="0.2">
      <c r="A1537" s="272"/>
      <c r="B1537" s="273"/>
      <c r="C1537" s="274"/>
    </row>
    <row r="1538" spans="1:3" x14ac:dyDescent="0.2">
      <c r="A1538" s="269"/>
      <c r="B1538" s="270"/>
      <c r="C1538" s="271"/>
    </row>
    <row r="1539" spans="1:3" x14ac:dyDescent="0.2">
      <c r="A1539" s="272"/>
      <c r="B1539" s="273"/>
      <c r="C1539" s="274"/>
    </row>
    <row r="1540" spans="1:3" x14ac:dyDescent="0.2">
      <c r="A1540" s="269"/>
      <c r="B1540" s="270"/>
      <c r="C1540" s="271"/>
    </row>
    <row r="1541" spans="1:3" x14ac:dyDescent="0.2">
      <c r="A1541" s="272"/>
      <c r="B1541" s="273"/>
      <c r="C1541" s="274"/>
    </row>
    <row r="1542" spans="1:3" x14ac:dyDescent="0.2">
      <c r="A1542" s="269"/>
      <c r="B1542" s="270"/>
      <c r="C1542" s="271"/>
    </row>
    <row r="1543" spans="1:3" x14ac:dyDescent="0.2">
      <c r="A1543" s="272"/>
      <c r="B1543" s="273"/>
      <c r="C1543" s="274"/>
    </row>
    <row r="1544" spans="1:3" x14ac:dyDescent="0.2">
      <c r="A1544" s="269"/>
      <c r="B1544" s="270"/>
      <c r="C1544" s="271"/>
    </row>
    <row r="1545" spans="1:3" x14ac:dyDescent="0.2">
      <c r="A1545" s="272"/>
      <c r="B1545" s="273"/>
      <c r="C1545" s="274"/>
    </row>
    <row r="1546" spans="1:3" x14ac:dyDescent="0.2">
      <c r="A1546" s="269"/>
      <c r="B1546" s="270"/>
      <c r="C1546" s="271"/>
    </row>
    <row r="1547" spans="1:3" x14ac:dyDescent="0.2">
      <c r="A1547" s="272"/>
      <c r="B1547" s="273"/>
      <c r="C1547" s="274"/>
    </row>
    <row r="1548" spans="1:3" x14ac:dyDescent="0.2">
      <c r="A1548" s="269"/>
      <c r="B1548" s="270"/>
      <c r="C1548" s="271"/>
    </row>
    <row r="1549" spans="1:3" x14ac:dyDescent="0.2">
      <c r="A1549" s="272"/>
      <c r="B1549" s="273"/>
      <c r="C1549" s="274"/>
    </row>
    <row r="1550" spans="1:3" x14ac:dyDescent="0.2">
      <c r="A1550" s="269"/>
      <c r="B1550" s="270"/>
      <c r="C1550" s="271"/>
    </row>
    <row r="1551" spans="1:3" x14ac:dyDescent="0.2">
      <c r="A1551" s="272"/>
      <c r="B1551" s="273"/>
      <c r="C1551" s="274"/>
    </row>
    <row r="1552" spans="1:3" x14ac:dyDescent="0.2">
      <c r="A1552" s="269"/>
      <c r="B1552" s="270"/>
      <c r="C1552" s="271"/>
    </row>
    <row r="1553" spans="1:3" x14ac:dyDescent="0.2">
      <c r="A1553" s="272"/>
      <c r="B1553" s="273"/>
      <c r="C1553" s="274"/>
    </row>
    <row r="1554" spans="1:3" x14ac:dyDescent="0.2">
      <c r="A1554" s="269"/>
      <c r="B1554" s="270"/>
      <c r="C1554" s="271"/>
    </row>
    <row r="1555" spans="1:3" x14ac:dyDescent="0.2">
      <c r="A1555" s="272"/>
      <c r="B1555" s="273"/>
      <c r="C1555" s="274"/>
    </row>
    <row r="1556" spans="1:3" x14ac:dyDescent="0.2">
      <c r="A1556" s="269"/>
      <c r="B1556" s="270"/>
      <c r="C1556" s="271"/>
    </row>
    <row r="1557" spans="1:3" x14ac:dyDescent="0.2">
      <c r="A1557" s="272"/>
      <c r="B1557" s="273"/>
      <c r="C1557" s="274"/>
    </row>
    <row r="1558" spans="1:3" x14ac:dyDescent="0.2">
      <c r="A1558" s="269"/>
      <c r="B1558" s="270"/>
      <c r="C1558" s="271"/>
    </row>
    <row r="1559" spans="1:3" x14ac:dyDescent="0.2">
      <c r="A1559" s="272"/>
      <c r="B1559" s="273"/>
      <c r="C1559" s="274"/>
    </row>
    <row r="1560" spans="1:3" x14ac:dyDescent="0.2">
      <c r="A1560" s="269"/>
      <c r="B1560" s="270"/>
      <c r="C1560" s="271"/>
    </row>
    <row r="1561" spans="1:3" x14ac:dyDescent="0.2">
      <c r="A1561" s="272"/>
      <c r="B1561" s="273"/>
      <c r="C1561" s="274"/>
    </row>
    <row r="1562" spans="1:3" x14ac:dyDescent="0.2">
      <c r="A1562" s="269"/>
      <c r="B1562" s="270"/>
      <c r="C1562" s="271"/>
    </row>
    <row r="1563" spans="1:3" x14ac:dyDescent="0.2">
      <c r="A1563" s="272"/>
      <c r="B1563" s="273"/>
      <c r="C1563" s="274"/>
    </row>
    <row r="1564" spans="1:3" x14ac:dyDescent="0.2">
      <c r="A1564" s="269"/>
      <c r="B1564" s="270"/>
      <c r="C1564" s="271"/>
    </row>
    <row r="1565" spans="1:3" x14ac:dyDescent="0.2">
      <c r="A1565" s="272"/>
      <c r="B1565" s="273"/>
      <c r="C1565" s="274"/>
    </row>
    <row r="1566" spans="1:3" x14ac:dyDescent="0.2">
      <c r="A1566" s="269"/>
      <c r="B1566" s="270"/>
      <c r="C1566" s="271"/>
    </row>
    <row r="1567" spans="1:3" x14ac:dyDescent="0.2">
      <c r="A1567" s="272"/>
      <c r="B1567" s="273"/>
      <c r="C1567" s="274"/>
    </row>
    <row r="1568" spans="1:3" x14ac:dyDescent="0.2">
      <c r="A1568" s="269"/>
      <c r="B1568" s="270"/>
      <c r="C1568" s="271"/>
    </row>
    <row r="1569" spans="1:3" x14ac:dyDescent="0.2">
      <c r="A1569" s="272"/>
      <c r="B1569" s="273"/>
      <c r="C1569" s="274"/>
    </row>
    <row r="1570" spans="1:3" x14ac:dyDescent="0.2">
      <c r="A1570" s="269"/>
      <c r="B1570" s="270"/>
      <c r="C1570" s="271"/>
    </row>
    <row r="1571" spans="1:3" x14ac:dyDescent="0.2">
      <c r="A1571" s="272"/>
      <c r="B1571" s="273"/>
      <c r="C1571" s="274"/>
    </row>
    <row r="1572" spans="1:3" x14ac:dyDescent="0.2">
      <c r="A1572" s="269"/>
      <c r="B1572" s="270"/>
      <c r="C1572" s="271"/>
    </row>
    <row r="1573" spans="1:3" x14ac:dyDescent="0.2">
      <c r="A1573" s="272"/>
      <c r="B1573" s="273"/>
      <c r="C1573" s="274"/>
    </row>
    <row r="1574" spans="1:3" x14ac:dyDescent="0.2">
      <c r="A1574" s="269"/>
      <c r="B1574" s="270"/>
      <c r="C1574" s="271"/>
    </row>
    <row r="1575" spans="1:3" x14ac:dyDescent="0.2">
      <c r="A1575" s="272"/>
      <c r="B1575" s="273"/>
      <c r="C1575" s="274"/>
    </row>
    <row r="1576" spans="1:3" x14ac:dyDescent="0.2">
      <c r="A1576" s="269"/>
      <c r="B1576" s="270"/>
      <c r="C1576" s="271"/>
    </row>
    <row r="1577" spans="1:3" x14ac:dyDescent="0.2">
      <c r="A1577" s="272"/>
      <c r="B1577" s="273"/>
      <c r="C1577" s="274"/>
    </row>
    <row r="1578" spans="1:3" x14ac:dyDescent="0.2">
      <c r="A1578" s="269"/>
      <c r="B1578" s="270"/>
      <c r="C1578" s="271"/>
    </row>
    <row r="1579" spans="1:3" x14ac:dyDescent="0.2">
      <c r="A1579" s="272"/>
      <c r="B1579" s="273"/>
      <c r="C1579" s="274"/>
    </row>
    <row r="1580" spans="1:3" x14ac:dyDescent="0.2">
      <c r="A1580" s="269"/>
      <c r="B1580" s="270"/>
      <c r="C1580" s="271"/>
    </row>
    <row r="1581" spans="1:3" x14ac:dyDescent="0.2">
      <c r="A1581" s="272"/>
      <c r="B1581" s="273"/>
      <c r="C1581" s="274"/>
    </row>
    <row r="1582" spans="1:3" x14ac:dyDescent="0.2">
      <c r="A1582" s="269"/>
      <c r="B1582" s="270"/>
      <c r="C1582" s="271"/>
    </row>
    <row r="1583" spans="1:3" x14ac:dyDescent="0.2">
      <c r="A1583" s="272"/>
      <c r="B1583" s="273"/>
      <c r="C1583" s="274"/>
    </row>
    <row r="1584" spans="1:3" x14ac:dyDescent="0.2">
      <c r="A1584" s="269"/>
      <c r="B1584" s="270"/>
      <c r="C1584" s="271"/>
    </row>
    <row r="1585" spans="1:3" x14ac:dyDescent="0.2">
      <c r="A1585" s="272"/>
      <c r="B1585" s="273"/>
      <c r="C1585" s="274"/>
    </row>
    <row r="1586" spans="1:3" x14ac:dyDescent="0.2">
      <c r="A1586" s="269"/>
      <c r="B1586" s="270"/>
      <c r="C1586" s="271"/>
    </row>
    <row r="1587" spans="1:3" x14ac:dyDescent="0.2">
      <c r="A1587" s="272"/>
      <c r="B1587" s="273"/>
      <c r="C1587" s="274"/>
    </row>
    <row r="1588" spans="1:3" x14ac:dyDescent="0.2">
      <c r="A1588" s="269"/>
      <c r="B1588" s="270"/>
      <c r="C1588" s="271"/>
    </row>
    <row r="1589" spans="1:3" x14ac:dyDescent="0.2">
      <c r="A1589" s="272"/>
      <c r="B1589" s="273"/>
      <c r="C1589" s="274"/>
    </row>
    <row r="1590" spans="1:3" x14ac:dyDescent="0.2">
      <c r="A1590" s="269"/>
      <c r="B1590" s="270"/>
      <c r="C1590" s="271"/>
    </row>
    <row r="1591" spans="1:3" x14ac:dyDescent="0.2">
      <c r="A1591" s="272"/>
      <c r="B1591" s="273"/>
      <c r="C1591" s="274"/>
    </row>
    <row r="1592" spans="1:3" x14ac:dyDescent="0.2">
      <c r="A1592" s="269"/>
      <c r="B1592" s="270"/>
      <c r="C1592" s="271"/>
    </row>
    <row r="1593" spans="1:3" x14ac:dyDescent="0.2">
      <c r="A1593" s="272"/>
      <c r="B1593" s="273"/>
      <c r="C1593" s="274"/>
    </row>
    <row r="1594" spans="1:3" x14ac:dyDescent="0.2">
      <c r="A1594" s="269"/>
      <c r="B1594" s="270"/>
      <c r="C1594" s="271"/>
    </row>
    <row r="1595" spans="1:3" x14ac:dyDescent="0.2">
      <c r="A1595" s="272"/>
      <c r="B1595" s="273"/>
      <c r="C1595" s="274"/>
    </row>
    <row r="1596" spans="1:3" x14ac:dyDescent="0.2">
      <c r="A1596" s="269"/>
      <c r="B1596" s="270"/>
      <c r="C1596" s="271"/>
    </row>
    <row r="1597" spans="1:3" x14ac:dyDescent="0.2">
      <c r="A1597" s="272"/>
      <c r="B1597" s="273"/>
      <c r="C1597" s="274"/>
    </row>
    <row r="1598" spans="1:3" x14ac:dyDescent="0.2">
      <c r="A1598" s="269"/>
      <c r="B1598" s="270"/>
      <c r="C1598" s="271"/>
    </row>
    <row r="1599" spans="1:3" x14ac:dyDescent="0.2">
      <c r="A1599" s="272"/>
      <c r="B1599" s="273"/>
      <c r="C1599" s="274"/>
    </row>
    <row r="1600" spans="1:3" x14ac:dyDescent="0.2">
      <c r="A1600" s="269"/>
      <c r="B1600" s="270"/>
      <c r="C1600" s="271"/>
    </row>
    <row r="1601" spans="1:3" x14ac:dyDescent="0.2">
      <c r="A1601" s="272"/>
      <c r="B1601" s="273"/>
      <c r="C1601" s="274"/>
    </row>
    <row r="1602" spans="1:3" x14ac:dyDescent="0.2">
      <c r="A1602" s="269"/>
      <c r="B1602" s="270"/>
      <c r="C1602" s="271"/>
    </row>
    <row r="1603" spans="1:3" x14ac:dyDescent="0.2">
      <c r="A1603" s="272"/>
      <c r="B1603" s="273"/>
      <c r="C1603" s="274"/>
    </row>
    <row r="1604" spans="1:3" x14ac:dyDescent="0.2">
      <c r="A1604" s="269"/>
      <c r="B1604" s="270"/>
      <c r="C1604" s="271"/>
    </row>
    <row r="1605" spans="1:3" x14ac:dyDescent="0.2">
      <c r="A1605" s="272"/>
      <c r="B1605" s="273"/>
      <c r="C1605" s="274"/>
    </row>
    <row r="1606" spans="1:3" x14ac:dyDescent="0.2">
      <c r="A1606" s="269"/>
      <c r="B1606" s="270"/>
      <c r="C1606" s="271"/>
    </row>
    <row r="1607" spans="1:3" x14ac:dyDescent="0.2">
      <c r="A1607" s="272"/>
      <c r="B1607" s="273"/>
      <c r="C1607" s="274"/>
    </row>
    <row r="1608" spans="1:3" x14ac:dyDescent="0.2">
      <c r="A1608" s="269"/>
      <c r="B1608" s="270"/>
      <c r="C1608" s="271"/>
    </row>
    <row r="1609" spans="1:3" x14ac:dyDescent="0.2">
      <c r="A1609" s="272"/>
      <c r="B1609" s="273"/>
      <c r="C1609" s="274"/>
    </row>
    <row r="1610" spans="1:3" x14ac:dyDescent="0.2">
      <c r="A1610" s="269"/>
      <c r="B1610" s="270"/>
      <c r="C1610" s="271"/>
    </row>
    <row r="1611" spans="1:3" x14ac:dyDescent="0.2">
      <c r="A1611" s="272"/>
      <c r="B1611" s="273"/>
      <c r="C1611" s="274"/>
    </row>
    <row r="1612" spans="1:3" x14ac:dyDescent="0.2">
      <c r="A1612" s="269"/>
      <c r="B1612" s="270"/>
      <c r="C1612" s="271"/>
    </row>
    <row r="1613" spans="1:3" x14ac:dyDescent="0.2">
      <c r="A1613" s="272"/>
      <c r="B1613" s="273"/>
      <c r="C1613" s="274"/>
    </row>
    <row r="1614" spans="1:3" x14ac:dyDescent="0.2">
      <c r="A1614" s="269"/>
      <c r="B1614" s="270"/>
      <c r="C1614" s="271"/>
    </row>
    <row r="1615" spans="1:3" x14ac:dyDescent="0.2">
      <c r="A1615" s="272"/>
      <c r="B1615" s="273"/>
      <c r="C1615" s="274"/>
    </row>
    <row r="1616" spans="1:3" x14ac:dyDescent="0.2">
      <c r="A1616" s="269"/>
      <c r="B1616" s="270"/>
      <c r="C1616" s="271"/>
    </row>
    <row r="1617" spans="1:3" x14ac:dyDescent="0.2">
      <c r="A1617" s="272"/>
      <c r="B1617" s="273"/>
      <c r="C1617" s="274"/>
    </row>
    <row r="1618" spans="1:3" x14ac:dyDescent="0.2">
      <c r="A1618" s="269"/>
      <c r="B1618" s="270"/>
      <c r="C1618" s="271"/>
    </row>
    <row r="1619" spans="1:3" x14ac:dyDescent="0.2">
      <c r="A1619" s="272"/>
      <c r="B1619" s="273"/>
      <c r="C1619" s="274"/>
    </row>
    <row r="1620" spans="1:3" x14ac:dyDescent="0.2">
      <c r="A1620" s="269"/>
      <c r="B1620" s="270"/>
      <c r="C1620" s="271"/>
    </row>
    <row r="1621" spans="1:3" x14ac:dyDescent="0.2">
      <c r="A1621" s="272"/>
      <c r="B1621" s="273"/>
      <c r="C1621" s="274"/>
    </row>
    <row r="1622" spans="1:3" x14ac:dyDescent="0.2">
      <c r="A1622" s="269"/>
      <c r="B1622" s="270"/>
      <c r="C1622" s="271"/>
    </row>
    <row r="1623" spans="1:3" x14ac:dyDescent="0.2">
      <c r="A1623" s="272"/>
      <c r="B1623" s="273"/>
      <c r="C1623" s="274"/>
    </row>
    <row r="1624" spans="1:3" x14ac:dyDescent="0.2">
      <c r="A1624" s="269"/>
      <c r="B1624" s="270"/>
      <c r="C1624" s="271"/>
    </row>
    <row r="1625" spans="1:3" x14ac:dyDescent="0.2">
      <c r="A1625" s="272"/>
      <c r="B1625" s="273"/>
      <c r="C1625" s="274"/>
    </row>
    <row r="1626" spans="1:3" x14ac:dyDescent="0.2">
      <c r="A1626" s="269"/>
      <c r="B1626" s="270"/>
      <c r="C1626" s="271"/>
    </row>
    <row r="1627" spans="1:3" x14ac:dyDescent="0.2">
      <c r="A1627" s="272"/>
      <c r="B1627" s="273"/>
      <c r="C1627" s="274"/>
    </row>
    <row r="1628" spans="1:3" x14ac:dyDescent="0.2">
      <c r="A1628" s="269"/>
      <c r="B1628" s="270"/>
      <c r="C1628" s="271"/>
    </row>
    <row r="1629" spans="1:3" x14ac:dyDescent="0.2">
      <c r="A1629" s="272"/>
      <c r="B1629" s="273"/>
      <c r="C1629" s="274"/>
    </row>
    <row r="1630" spans="1:3" x14ac:dyDescent="0.2">
      <c r="A1630" s="269"/>
      <c r="B1630" s="270"/>
      <c r="C1630" s="271"/>
    </row>
    <row r="1631" spans="1:3" x14ac:dyDescent="0.2">
      <c r="A1631" s="272"/>
      <c r="B1631" s="273"/>
      <c r="C1631" s="274"/>
    </row>
    <row r="1632" spans="1:3" x14ac:dyDescent="0.2">
      <c r="A1632" s="269"/>
      <c r="B1632" s="270"/>
      <c r="C1632" s="271"/>
    </row>
    <row r="1633" spans="1:3" x14ac:dyDescent="0.2">
      <c r="A1633" s="272"/>
      <c r="B1633" s="273"/>
      <c r="C1633" s="274"/>
    </row>
    <row r="1634" spans="1:3" x14ac:dyDescent="0.2">
      <c r="A1634" s="269"/>
      <c r="B1634" s="270"/>
      <c r="C1634" s="271"/>
    </row>
    <row r="1635" spans="1:3" x14ac:dyDescent="0.2">
      <c r="A1635" s="272"/>
      <c r="B1635" s="273"/>
      <c r="C1635" s="274"/>
    </row>
    <row r="1636" spans="1:3" x14ac:dyDescent="0.2">
      <c r="A1636" s="269"/>
      <c r="B1636" s="270"/>
      <c r="C1636" s="271"/>
    </row>
    <row r="1637" spans="1:3" x14ac:dyDescent="0.2">
      <c r="A1637" s="272"/>
      <c r="B1637" s="273"/>
      <c r="C1637" s="274"/>
    </row>
    <row r="1638" spans="1:3" x14ac:dyDescent="0.2">
      <c r="A1638" s="269"/>
      <c r="B1638" s="270"/>
      <c r="C1638" s="271"/>
    </row>
    <row r="1639" spans="1:3" x14ac:dyDescent="0.2">
      <c r="A1639" s="272"/>
      <c r="B1639" s="273"/>
      <c r="C1639" s="274"/>
    </row>
    <row r="1640" spans="1:3" x14ac:dyDescent="0.2">
      <c r="A1640" s="269"/>
      <c r="B1640" s="270"/>
      <c r="C1640" s="271"/>
    </row>
    <row r="1641" spans="1:3" x14ac:dyDescent="0.2">
      <c r="A1641" s="272"/>
      <c r="B1641" s="273"/>
      <c r="C1641" s="274"/>
    </row>
    <row r="1642" spans="1:3" x14ac:dyDescent="0.2">
      <c r="A1642" s="269"/>
      <c r="B1642" s="270"/>
      <c r="C1642" s="271"/>
    </row>
    <row r="1643" spans="1:3" x14ac:dyDescent="0.2">
      <c r="A1643" s="272"/>
      <c r="B1643" s="273"/>
      <c r="C1643" s="274"/>
    </row>
    <row r="1644" spans="1:3" x14ac:dyDescent="0.2">
      <c r="A1644" s="269"/>
      <c r="B1644" s="270"/>
      <c r="C1644" s="271"/>
    </row>
    <row r="1645" spans="1:3" x14ac:dyDescent="0.2">
      <c r="A1645" s="272"/>
      <c r="B1645" s="273"/>
      <c r="C1645" s="274"/>
    </row>
    <row r="1646" spans="1:3" x14ac:dyDescent="0.2">
      <c r="A1646" s="269"/>
      <c r="B1646" s="270"/>
      <c r="C1646" s="271"/>
    </row>
    <row r="1647" spans="1:3" x14ac:dyDescent="0.2">
      <c r="A1647" s="272"/>
      <c r="B1647" s="273"/>
      <c r="C1647" s="274"/>
    </row>
    <row r="1648" spans="1:3" x14ac:dyDescent="0.2">
      <c r="A1648" s="269"/>
      <c r="B1648" s="270"/>
      <c r="C1648" s="271"/>
    </row>
    <row r="1649" spans="1:3" x14ac:dyDescent="0.2">
      <c r="A1649" s="272"/>
      <c r="B1649" s="273"/>
      <c r="C1649" s="274"/>
    </row>
    <row r="1650" spans="1:3" x14ac:dyDescent="0.2">
      <c r="A1650" s="269"/>
      <c r="B1650" s="270"/>
      <c r="C1650" s="271"/>
    </row>
    <row r="1651" spans="1:3" x14ac:dyDescent="0.2">
      <c r="A1651" s="272"/>
      <c r="B1651" s="273"/>
      <c r="C1651" s="274"/>
    </row>
    <row r="1652" spans="1:3" x14ac:dyDescent="0.2">
      <c r="A1652" s="269"/>
      <c r="B1652" s="270"/>
      <c r="C1652" s="271"/>
    </row>
    <row r="1653" spans="1:3" x14ac:dyDescent="0.2">
      <c r="A1653" s="272"/>
      <c r="B1653" s="273"/>
      <c r="C1653" s="274"/>
    </row>
    <row r="1654" spans="1:3" x14ac:dyDescent="0.2">
      <c r="A1654" s="269"/>
      <c r="B1654" s="270"/>
      <c r="C1654" s="271"/>
    </row>
    <row r="1655" spans="1:3" x14ac:dyDescent="0.2">
      <c r="A1655" s="272"/>
      <c r="B1655" s="273"/>
      <c r="C1655" s="274"/>
    </row>
    <row r="1656" spans="1:3" x14ac:dyDescent="0.2">
      <c r="A1656" s="269"/>
      <c r="B1656" s="270"/>
      <c r="C1656" s="271"/>
    </row>
    <row r="1657" spans="1:3" x14ac:dyDescent="0.2">
      <c r="A1657" s="272"/>
      <c r="B1657" s="273"/>
      <c r="C1657" s="274"/>
    </row>
    <row r="1658" spans="1:3" x14ac:dyDescent="0.2">
      <c r="A1658" s="269"/>
      <c r="B1658" s="270"/>
      <c r="C1658" s="271"/>
    </row>
    <row r="1659" spans="1:3" x14ac:dyDescent="0.2">
      <c r="A1659" s="272"/>
      <c r="B1659" s="273"/>
      <c r="C1659" s="274"/>
    </row>
    <row r="1660" spans="1:3" x14ac:dyDescent="0.2">
      <c r="A1660" s="269"/>
      <c r="B1660" s="270"/>
      <c r="C1660" s="271"/>
    </row>
    <row r="1661" spans="1:3" x14ac:dyDescent="0.2">
      <c r="A1661" s="272"/>
      <c r="B1661" s="273"/>
      <c r="C1661" s="274"/>
    </row>
    <row r="1662" spans="1:3" x14ac:dyDescent="0.2">
      <c r="A1662" s="269"/>
      <c r="B1662" s="270"/>
      <c r="C1662" s="271"/>
    </row>
    <row r="1663" spans="1:3" x14ac:dyDescent="0.2">
      <c r="A1663" s="272"/>
      <c r="B1663" s="273"/>
      <c r="C1663" s="274"/>
    </row>
    <row r="1664" spans="1:3" x14ac:dyDescent="0.2">
      <c r="A1664" s="269"/>
      <c r="B1664" s="270"/>
      <c r="C1664" s="271"/>
    </row>
    <row r="1665" spans="1:3" x14ac:dyDescent="0.2">
      <c r="A1665" s="272"/>
      <c r="B1665" s="273"/>
      <c r="C1665" s="274"/>
    </row>
    <row r="1666" spans="1:3" x14ac:dyDescent="0.2">
      <c r="A1666" s="269"/>
      <c r="B1666" s="270"/>
      <c r="C1666" s="271"/>
    </row>
    <row r="1667" spans="1:3" x14ac:dyDescent="0.2">
      <c r="A1667" s="272"/>
      <c r="B1667" s="273"/>
      <c r="C1667" s="274"/>
    </row>
    <row r="1668" spans="1:3" x14ac:dyDescent="0.2">
      <c r="A1668" s="269"/>
      <c r="B1668" s="270"/>
      <c r="C1668" s="271"/>
    </row>
    <row r="1669" spans="1:3" x14ac:dyDescent="0.2">
      <c r="A1669" s="272"/>
      <c r="B1669" s="273"/>
      <c r="C1669" s="274"/>
    </row>
    <row r="1670" spans="1:3" x14ac:dyDescent="0.2">
      <c r="A1670" s="269"/>
      <c r="B1670" s="270"/>
      <c r="C1670" s="271"/>
    </row>
    <row r="1671" spans="1:3" x14ac:dyDescent="0.2">
      <c r="A1671" s="272"/>
      <c r="B1671" s="273"/>
      <c r="C1671" s="274"/>
    </row>
    <row r="1672" spans="1:3" x14ac:dyDescent="0.2">
      <c r="A1672" s="269"/>
      <c r="B1672" s="270"/>
      <c r="C1672" s="271"/>
    </row>
    <row r="1673" spans="1:3" x14ac:dyDescent="0.2">
      <c r="A1673" s="272"/>
      <c r="B1673" s="273"/>
      <c r="C1673" s="274"/>
    </row>
    <row r="1674" spans="1:3" x14ac:dyDescent="0.2">
      <c r="A1674" s="269"/>
      <c r="B1674" s="270"/>
      <c r="C1674" s="271"/>
    </row>
    <row r="1675" spans="1:3" x14ac:dyDescent="0.2">
      <c r="A1675" s="272"/>
      <c r="B1675" s="273"/>
      <c r="C1675" s="274"/>
    </row>
    <row r="1676" spans="1:3" x14ac:dyDescent="0.2">
      <c r="A1676" s="269"/>
      <c r="B1676" s="270"/>
      <c r="C1676" s="271"/>
    </row>
    <row r="1677" spans="1:3" x14ac:dyDescent="0.2">
      <c r="A1677" s="272"/>
      <c r="B1677" s="273"/>
      <c r="C1677" s="274"/>
    </row>
    <row r="1678" spans="1:3" x14ac:dyDescent="0.2">
      <c r="A1678" s="269"/>
      <c r="B1678" s="270"/>
      <c r="C1678" s="271"/>
    </row>
    <row r="1679" spans="1:3" x14ac:dyDescent="0.2">
      <c r="A1679" s="272"/>
      <c r="B1679" s="273"/>
      <c r="C1679" s="274"/>
    </row>
    <row r="1680" spans="1:3" x14ac:dyDescent="0.2">
      <c r="A1680" s="269"/>
      <c r="B1680" s="270"/>
      <c r="C1680" s="271"/>
    </row>
    <row r="1681" spans="1:3" x14ac:dyDescent="0.2">
      <c r="A1681" s="272"/>
      <c r="B1681" s="273"/>
      <c r="C1681" s="274"/>
    </row>
    <row r="1682" spans="1:3" x14ac:dyDescent="0.2">
      <c r="A1682" s="269"/>
      <c r="B1682" s="270"/>
      <c r="C1682" s="271"/>
    </row>
    <row r="1683" spans="1:3" x14ac:dyDescent="0.2">
      <c r="A1683" s="272"/>
      <c r="B1683" s="273"/>
      <c r="C1683" s="274"/>
    </row>
    <row r="1684" spans="1:3" x14ac:dyDescent="0.2">
      <c r="A1684" s="269"/>
      <c r="B1684" s="270"/>
      <c r="C1684" s="271"/>
    </row>
    <row r="1685" spans="1:3" x14ac:dyDescent="0.2">
      <c r="A1685" s="272"/>
      <c r="B1685" s="273"/>
      <c r="C1685" s="274"/>
    </row>
    <row r="1686" spans="1:3" x14ac:dyDescent="0.2">
      <c r="A1686" s="269"/>
      <c r="B1686" s="270"/>
      <c r="C1686" s="271"/>
    </row>
    <row r="1687" spans="1:3" x14ac:dyDescent="0.2">
      <c r="A1687" s="272"/>
      <c r="B1687" s="273"/>
      <c r="C1687" s="274"/>
    </row>
    <row r="1688" spans="1:3" x14ac:dyDescent="0.2">
      <c r="A1688" s="269"/>
      <c r="B1688" s="270"/>
      <c r="C1688" s="271"/>
    </row>
    <row r="1689" spans="1:3" x14ac:dyDescent="0.2">
      <c r="A1689" s="272"/>
      <c r="B1689" s="273"/>
      <c r="C1689" s="274"/>
    </row>
    <row r="1690" spans="1:3" x14ac:dyDescent="0.2">
      <c r="A1690" s="269"/>
      <c r="B1690" s="270"/>
      <c r="C1690" s="271"/>
    </row>
    <row r="1691" spans="1:3" x14ac:dyDescent="0.2">
      <c r="A1691" s="272"/>
      <c r="B1691" s="273"/>
      <c r="C1691" s="274"/>
    </row>
    <row r="1692" spans="1:3" x14ac:dyDescent="0.2">
      <c r="A1692" s="269"/>
      <c r="B1692" s="270"/>
      <c r="C1692" s="271"/>
    </row>
    <row r="1693" spans="1:3" x14ac:dyDescent="0.2">
      <c r="A1693" s="272"/>
      <c r="B1693" s="273"/>
      <c r="C1693" s="274"/>
    </row>
    <row r="1694" spans="1:3" x14ac:dyDescent="0.2">
      <c r="A1694" s="269"/>
      <c r="B1694" s="270"/>
      <c r="C1694" s="271"/>
    </row>
    <row r="1695" spans="1:3" x14ac:dyDescent="0.2">
      <c r="A1695" s="272"/>
      <c r="B1695" s="273"/>
      <c r="C1695" s="274"/>
    </row>
    <row r="1696" spans="1:3" x14ac:dyDescent="0.2">
      <c r="A1696" s="269"/>
      <c r="B1696" s="270"/>
      <c r="C1696" s="271"/>
    </row>
    <row r="1697" spans="1:3" x14ac:dyDescent="0.2">
      <c r="A1697" s="272"/>
      <c r="B1697" s="273"/>
      <c r="C1697" s="274"/>
    </row>
    <row r="1698" spans="1:3" x14ac:dyDescent="0.2">
      <c r="A1698" s="269"/>
      <c r="B1698" s="270"/>
      <c r="C1698" s="271"/>
    </row>
    <row r="1699" spans="1:3" x14ac:dyDescent="0.2">
      <c r="A1699" s="272"/>
      <c r="B1699" s="273"/>
      <c r="C1699" s="274"/>
    </row>
    <row r="1700" spans="1:3" x14ac:dyDescent="0.2">
      <c r="A1700" s="269"/>
      <c r="B1700" s="270"/>
      <c r="C1700" s="271"/>
    </row>
    <row r="1701" spans="1:3" x14ac:dyDescent="0.2">
      <c r="A1701" s="272"/>
      <c r="B1701" s="273"/>
      <c r="C1701" s="274"/>
    </row>
    <row r="1702" spans="1:3" x14ac:dyDescent="0.2">
      <c r="A1702" s="269"/>
      <c r="B1702" s="270"/>
      <c r="C1702" s="271"/>
    </row>
    <row r="1703" spans="1:3" x14ac:dyDescent="0.2">
      <c r="A1703" s="272"/>
      <c r="B1703" s="273"/>
      <c r="C1703" s="274"/>
    </row>
    <row r="1704" spans="1:3" x14ac:dyDescent="0.2">
      <c r="A1704" s="269"/>
      <c r="B1704" s="270"/>
      <c r="C1704" s="271"/>
    </row>
    <row r="1705" spans="1:3" x14ac:dyDescent="0.2">
      <c r="A1705" s="272"/>
      <c r="B1705" s="273"/>
      <c r="C1705" s="274"/>
    </row>
    <row r="1706" spans="1:3" x14ac:dyDescent="0.2">
      <c r="A1706" s="269"/>
      <c r="B1706" s="270"/>
      <c r="C1706" s="271"/>
    </row>
    <row r="1707" spans="1:3" x14ac:dyDescent="0.2">
      <c r="A1707" s="272"/>
      <c r="B1707" s="273"/>
      <c r="C1707" s="274"/>
    </row>
    <row r="1708" spans="1:3" x14ac:dyDescent="0.2">
      <c r="A1708" s="269"/>
      <c r="B1708" s="270"/>
      <c r="C1708" s="271"/>
    </row>
    <row r="1709" spans="1:3" x14ac:dyDescent="0.2">
      <c r="A1709" s="272"/>
      <c r="B1709" s="273"/>
      <c r="C1709" s="274"/>
    </row>
    <row r="1710" spans="1:3" x14ac:dyDescent="0.2">
      <c r="A1710" s="269"/>
      <c r="B1710" s="270"/>
      <c r="C1710" s="271"/>
    </row>
    <row r="1711" spans="1:3" x14ac:dyDescent="0.2">
      <c r="A1711" s="272"/>
      <c r="B1711" s="273"/>
      <c r="C1711" s="274"/>
    </row>
    <row r="1712" spans="1:3" x14ac:dyDescent="0.2">
      <c r="A1712" s="269"/>
      <c r="B1712" s="270"/>
      <c r="C1712" s="271"/>
    </row>
    <row r="1713" spans="1:3" x14ac:dyDescent="0.2">
      <c r="A1713" s="272"/>
      <c r="B1713" s="273"/>
      <c r="C1713" s="274"/>
    </row>
    <row r="1714" spans="1:3" x14ac:dyDescent="0.2">
      <c r="A1714" s="269"/>
      <c r="B1714" s="270"/>
      <c r="C1714" s="271"/>
    </row>
    <row r="1715" spans="1:3" x14ac:dyDescent="0.2">
      <c r="A1715" s="272"/>
      <c r="B1715" s="273"/>
      <c r="C1715" s="274"/>
    </row>
    <row r="1716" spans="1:3" x14ac:dyDescent="0.2">
      <c r="A1716" s="269"/>
      <c r="B1716" s="270"/>
      <c r="C1716" s="271"/>
    </row>
    <row r="1717" spans="1:3" x14ac:dyDescent="0.2">
      <c r="A1717" s="272"/>
      <c r="B1717" s="273"/>
      <c r="C1717" s="274"/>
    </row>
    <row r="1718" spans="1:3" x14ac:dyDescent="0.2">
      <c r="A1718" s="269"/>
      <c r="B1718" s="270"/>
      <c r="C1718" s="271"/>
    </row>
    <row r="1719" spans="1:3" x14ac:dyDescent="0.2">
      <c r="A1719" s="272"/>
      <c r="B1719" s="273"/>
      <c r="C1719" s="274"/>
    </row>
    <row r="1720" spans="1:3" x14ac:dyDescent="0.2">
      <c r="A1720" s="269"/>
      <c r="B1720" s="270"/>
      <c r="C1720" s="271"/>
    </row>
    <row r="1721" spans="1:3" x14ac:dyDescent="0.2">
      <c r="A1721" s="272"/>
      <c r="B1721" s="273"/>
      <c r="C1721" s="274"/>
    </row>
    <row r="1722" spans="1:3" x14ac:dyDescent="0.2">
      <c r="A1722" s="269"/>
      <c r="B1722" s="270"/>
      <c r="C1722" s="271"/>
    </row>
    <row r="1723" spans="1:3" x14ac:dyDescent="0.2">
      <c r="A1723" s="272"/>
      <c r="B1723" s="273"/>
      <c r="C1723" s="274"/>
    </row>
    <row r="1724" spans="1:3" x14ac:dyDescent="0.2">
      <c r="A1724" s="269"/>
      <c r="B1724" s="270"/>
      <c r="C1724" s="271"/>
    </row>
    <row r="1725" spans="1:3" x14ac:dyDescent="0.2">
      <c r="A1725" s="272"/>
      <c r="B1725" s="273"/>
      <c r="C1725" s="274"/>
    </row>
    <row r="1726" spans="1:3" x14ac:dyDescent="0.2">
      <c r="A1726" s="269"/>
      <c r="B1726" s="270"/>
      <c r="C1726" s="271"/>
    </row>
    <row r="1727" spans="1:3" x14ac:dyDescent="0.2">
      <c r="A1727" s="272"/>
      <c r="B1727" s="273"/>
      <c r="C1727" s="274"/>
    </row>
    <row r="1728" spans="1:3" x14ac:dyDescent="0.2">
      <c r="A1728" s="269"/>
      <c r="B1728" s="270"/>
      <c r="C1728" s="271"/>
    </row>
    <row r="1729" spans="1:3" x14ac:dyDescent="0.2">
      <c r="A1729" s="272"/>
      <c r="B1729" s="273"/>
      <c r="C1729" s="274"/>
    </row>
    <row r="1730" spans="1:3" x14ac:dyDescent="0.2">
      <c r="A1730" s="269"/>
      <c r="B1730" s="270"/>
      <c r="C1730" s="271"/>
    </row>
    <row r="1731" spans="1:3" x14ac:dyDescent="0.2">
      <c r="A1731" s="272"/>
      <c r="B1731" s="273"/>
      <c r="C1731" s="274"/>
    </row>
    <row r="1732" spans="1:3" x14ac:dyDescent="0.2">
      <c r="A1732" s="269"/>
      <c r="B1732" s="270"/>
      <c r="C1732" s="271"/>
    </row>
    <row r="1733" spans="1:3" x14ac:dyDescent="0.2">
      <c r="A1733" s="272"/>
      <c r="B1733" s="273"/>
      <c r="C1733" s="274"/>
    </row>
    <row r="1734" spans="1:3" x14ac:dyDescent="0.2">
      <c r="A1734" s="269"/>
      <c r="B1734" s="270"/>
      <c r="C1734" s="271"/>
    </row>
    <row r="1735" spans="1:3" x14ac:dyDescent="0.2">
      <c r="A1735" s="272"/>
      <c r="B1735" s="273"/>
      <c r="C1735" s="274"/>
    </row>
    <row r="1736" spans="1:3" x14ac:dyDescent="0.2">
      <c r="A1736" s="269"/>
      <c r="B1736" s="270"/>
      <c r="C1736" s="271"/>
    </row>
    <row r="1737" spans="1:3" x14ac:dyDescent="0.2">
      <c r="A1737" s="272"/>
      <c r="B1737" s="273"/>
      <c r="C1737" s="274"/>
    </row>
    <row r="1738" spans="1:3" x14ac:dyDescent="0.2">
      <c r="A1738" s="269"/>
      <c r="B1738" s="270"/>
      <c r="C1738" s="271"/>
    </row>
    <row r="1739" spans="1:3" x14ac:dyDescent="0.2">
      <c r="A1739" s="272"/>
      <c r="B1739" s="273"/>
      <c r="C1739" s="274"/>
    </row>
    <row r="1740" spans="1:3" x14ac:dyDescent="0.2">
      <c r="A1740" s="269"/>
      <c r="B1740" s="270"/>
      <c r="C1740" s="271"/>
    </row>
    <row r="1741" spans="1:3" x14ac:dyDescent="0.2">
      <c r="A1741" s="272"/>
      <c r="B1741" s="273"/>
      <c r="C1741" s="274"/>
    </row>
    <row r="1742" spans="1:3" x14ac:dyDescent="0.2">
      <c r="A1742" s="269"/>
      <c r="B1742" s="270"/>
      <c r="C1742" s="271"/>
    </row>
    <row r="1743" spans="1:3" x14ac:dyDescent="0.2">
      <c r="A1743" s="272"/>
      <c r="B1743" s="273"/>
      <c r="C1743" s="274"/>
    </row>
    <row r="1744" spans="1:3" x14ac:dyDescent="0.2">
      <c r="A1744" s="269"/>
      <c r="B1744" s="270"/>
      <c r="C1744" s="271"/>
    </row>
    <row r="1745" spans="1:3" x14ac:dyDescent="0.2">
      <c r="A1745" s="272"/>
      <c r="B1745" s="273"/>
      <c r="C1745" s="274"/>
    </row>
    <row r="1746" spans="1:3" x14ac:dyDescent="0.2">
      <c r="A1746" s="269"/>
      <c r="B1746" s="270"/>
      <c r="C1746" s="271"/>
    </row>
    <row r="1747" spans="1:3" x14ac:dyDescent="0.2">
      <c r="A1747" s="272"/>
      <c r="B1747" s="273"/>
      <c r="C1747" s="274"/>
    </row>
    <row r="1748" spans="1:3" x14ac:dyDescent="0.2">
      <c r="A1748" s="269"/>
      <c r="B1748" s="270"/>
      <c r="C1748" s="271"/>
    </row>
    <row r="1749" spans="1:3" x14ac:dyDescent="0.2">
      <c r="A1749" s="272"/>
      <c r="B1749" s="273"/>
      <c r="C1749" s="274"/>
    </row>
    <row r="1750" spans="1:3" x14ac:dyDescent="0.2">
      <c r="A1750" s="269"/>
      <c r="B1750" s="270"/>
      <c r="C1750" s="271"/>
    </row>
    <row r="1751" spans="1:3" x14ac:dyDescent="0.2">
      <c r="A1751" s="272"/>
      <c r="B1751" s="273"/>
      <c r="C1751" s="274"/>
    </row>
    <row r="1752" spans="1:3" x14ac:dyDescent="0.2">
      <c r="A1752" s="269"/>
      <c r="B1752" s="270"/>
      <c r="C1752" s="271"/>
    </row>
    <row r="1753" spans="1:3" x14ac:dyDescent="0.2">
      <c r="A1753" s="272"/>
      <c r="B1753" s="273"/>
      <c r="C1753" s="274"/>
    </row>
    <row r="1754" spans="1:3" x14ac:dyDescent="0.2">
      <c r="A1754" s="269"/>
      <c r="B1754" s="270"/>
      <c r="C1754" s="271"/>
    </row>
    <row r="1755" spans="1:3" x14ac:dyDescent="0.2">
      <c r="A1755" s="272"/>
      <c r="B1755" s="273"/>
      <c r="C1755" s="274"/>
    </row>
    <row r="1756" spans="1:3" x14ac:dyDescent="0.2">
      <c r="A1756" s="269"/>
      <c r="B1756" s="270"/>
      <c r="C1756" s="271"/>
    </row>
    <row r="1757" spans="1:3" x14ac:dyDescent="0.2">
      <c r="A1757" s="272"/>
      <c r="B1757" s="273"/>
      <c r="C1757" s="274"/>
    </row>
    <row r="1758" spans="1:3" x14ac:dyDescent="0.2">
      <c r="A1758" s="269"/>
      <c r="B1758" s="270"/>
      <c r="C1758" s="271"/>
    </row>
    <row r="1759" spans="1:3" x14ac:dyDescent="0.2">
      <c r="A1759" s="272"/>
      <c r="B1759" s="273"/>
      <c r="C1759" s="274"/>
    </row>
    <row r="1760" spans="1:3" x14ac:dyDescent="0.2">
      <c r="A1760" s="269"/>
      <c r="B1760" s="270"/>
      <c r="C1760" s="271"/>
    </row>
    <row r="1761" spans="1:3" x14ac:dyDescent="0.2">
      <c r="A1761" s="272"/>
      <c r="B1761" s="273"/>
      <c r="C1761" s="274"/>
    </row>
    <row r="1762" spans="1:3" x14ac:dyDescent="0.2">
      <c r="A1762" s="269"/>
      <c r="B1762" s="270"/>
      <c r="C1762" s="271"/>
    </row>
    <row r="1763" spans="1:3" x14ac:dyDescent="0.2">
      <c r="A1763" s="272"/>
      <c r="B1763" s="273"/>
      <c r="C1763" s="274"/>
    </row>
    <row r="1764" spans="1:3" x14ac:dyDescent="0.2">
      <c r="A1764" s="269"/>
      <c r="B1764" s="270"/>
      <c r="C1764" s="271"/>
    </row>
    <row r="1765" spans="1:3" x14ac:dyDescent="0.2">
      <c r="A1765" s="272"/>
      <c r="B1765" s="273"/>
      <c r="C1765" s="274"/>
    </row>
    <row r="1766" spans="1:3" x14ac:dyDescent="0.2">
      <c r="A1766" s="269"/>
      <c r="B1766" s="270"/>
      <c r="C1766" s="271"/>
    </row>
    <row r="1767" spans="1:3" x14ac:dyDescent="0.2">
      <c r="A1767" s="272"/>
      <c r="B1767" s="273"/>
      <c r="C1767" s="274"/>
    </row>
    <row r="1768" spans="1:3" x14ac:dyDescent="0.2">
      <c r="A1768" s="269"/>
      <c r="B1768" s="270"/>
      <c r="C1768" s="271"/>
    </row>
    <row r="1769" spans="1:3" x14ac:dyDescent="0.2">
      <c r="A1769" s="272"/>
      <c r="B1769" s="273"/>
      <c r="C1769" s="274"/>
    </row>
    <row r="1770" spans="1:3" x14ac:dyDescent="0.2">
      <c r="A1770" s="269"/>
      <c r="B1770" s="270"/>
      <c r="C1770" s="271"/>
    </row>
    <row r="1771" spans="1:3" x14ac:dyDescent="0.2">
      <c r="A1771" s="272"/>
      <c r="B1771" s="273"/>
      <c r="C1771" s="274"/>
    </row>
    <row r="1772" spans="1:3" x14ac:dyDescent="0.2">
      <c r="A1772" s="269"/>
      <c r="B1772" s="270"/>
      <c r="C1772" s="271"/>
    </row>
    <row r="1773" spans="1:3" x14ac:dyDescent="0.2">
      <c r="A1773" s="272"/>
      <c r="B1773" s="273"/>
      <c r="C1773" s="274"/>
    </row>
    <row r="1774" spans="1:3" x14ac:dyDescent="0.2">
      <c r="A1774" s="269"/>
      <c r="B1774" s="270"/>
      <c r="C1774" s="271"/>
    </row>
    <row r="1775" spans="1:3" x14ac:dyDescent="0.2">
      <c r="A1775" s="272"/>
      <c r="B1775" s="273"/>
      <c r="C1775" s="274"/>
    </row>
    <row r="1776" spans="1:3" x14ac:dyDescent="0.2">
      <c r="A1776" s="269"/>
      <c r="B1776" s="270"/>
      <c r="C1776" s="271"/>
    </row>
    <row r="1777" spans="1:3" x14ac:dyDescent="0.2">
      <c r="A1777" s="272"/>
      <c r="B1777" s="273"/>
      <c r="C1777" s="274"/>
    </row>
    <row r="1778" spans="1:3" x14ac:dyDescent="0.2">
      <c r="A1778" s="269"/>
      <c r="B1778" s="270"/>
      <c r="C1778" s="271"/>
    </row>
    <row r="1779" spans="1:3" x14ac:dyDescent="0.2">
      <c r="A1779" s="272"/>
      <c r="B1779" s="273"/>
      <c r="C1779" s="274"/>
    </row>
    <row r="1780" spans="1:3" x14ac:dyDescent="0.2">
      <c r="A1780" s="269"/>
      <c r="B1780" s="270"/>
      <c r="C1780" s="271"/>
    </row>
    <row r="1781" spans="1:3" x14ac:dyDescent="0.2">
      <c r="A1781" s="272"/>
      <c r="B1781" s="273"/>
      <c r="C1781" s="274"/>
    </row>
    <row r="1782" spans="1:3" x14ac:dyDescent="0.2">
      <c r="A1782" s="269"/>
      <c r="B1782" s="270"/>
      <c r="C1782" s="271"/>
    </row>
    <row r="1783" spans="1:3" x14ac:dyDescent="0.2">
      <c r="A1783" s="272"/>
      <c r="B1783" s="273"/>
      <c r="C1783" s="274"/>
    </row>
    <row r="1784" spans="1:3" x14ac:dyDescent="0.2">
      <c r="A1784" s="269"/>
      <c r="B1784" s="270"/>
      <c r="C1784" s="271"/>
    </row>
    <row r="1785" spans="1:3" x14ac:dyDescent="0.2">
      <c r="A1785" s="272"/>
      <c r="B1785" s="273"/>
      <c r="C1785" s="274"/>
    </row>
    <row r="1786" spans="1:3" x14ac:dyDescent="0.2">
      <c r="A1786" s="269"/>
      <c r="B1786" s="270"/>
      <c r="C1786" s="271"/>
    </row>
    <row r="1787" spans="1:3" x14ac:dyDescent="0.2">
      <c r="A1787" s="272"/>
      <c r="B1787" s="273"/>
      <c r="C1787" s="274"/>
    </row>
    <row r="1788" spans="1:3" x14ac:dyDescent="0.2">
      <c r="A1788" s="269"/>
      <c r="B1788" s="270"/>
      <c r="C1788" s="271"/>
    </row>
    <row r="1789" spans="1:3" x14ac:dyDescent="0.2">
      <c r="A1789" s="272"/>
      <c r="B1789" s="273"/>
      <c r="C1789" s="274"/>
    </row>
    <row r="1790" spans="1:3" x14ac:dyDescent="0.2">
      <c r="A1790" s="269"/>
      <c r="B1790" s="270"/>
      <c r="C1790" s="271"/>
    </row>
    <row r="1791" spans="1:3" x14ac:dyDescent="0.2">
      <c r="A1791" s="272"/>
      <c r="B1791" s="273"/>
      <c r="C1791" s="274"/>
    </row>
    <row r="1792" spans="1:3" x14ac:dyDescent="0.2">
      <c r="A1792" s="269"/>
      <c r="B1792" s="270"/>
      <c r="C1792" s="271"/>
    </row>
    <row r="1793" spans="1:3" x14ac:dyDescent="0.2">
      <c r="A1793" s="272"/>
      <c r="B1793" s="273"/>
      <c r="C1793" s="274"/>
    </row>
    <row r="1794" spans="1:3" x14ac:dyDescent="0.2">
      <c r="A1794" s="269"/>
      <c r="B1794" s="270"/>
      <c r="C1794" s="271"/>
    </row>
    <row r="1795" spans="1:3" x14ac:dyDescent="0.2">
      <c r="A1795" s="272"/>
      <c r="B1795" s="273"/>
      <c r="C1795" s="274"/>
    </row>
    <row r="1796" spans="1:3" x14ac:dyDescent="0.2">
      <c r="A1796" s="269"/>
      <c r="B1796" s="270"/>
      <c r="C1796" s="271"/>
    </row>
    <row r="1797" spans="1:3" x14ac:dyDescent="0.2">
      <c r="A1797" s="272"/>
      <c r="B1797" s="273"/>
      <c r="C1797" s="274"/>
    </row>
    <row r="1798" spans="1:3" x14ac:dyDescent="0.2">
      <c r="A1798" s="269"/>
      <c r="B1798" s="270"/>
      <c r="C1798" s="271"/>
    </row>
    <row r="1799" spans="1:3" x14ac:dyDescent="0.2">
      <c r="A1799" s="272"/>
      <c r="B1799" s="273"/>
      <c r="C1799" s="274"/>
    </row>
    <row r="1800" spans="1:3" x14ac:dyDescent="0.2">
      <c r="A1800" s="269"/>
      <c r="B1800" s="270"/>
      <c r="C1800" s="271"/>
    </row>
    <row r="1801" spans="1:3" x14ac:dyDescent="0.2">
      <c r="A1801" s="272"/>
      <c r="B1801" s="273"/>
      <c r="C1801" s="274"/>
    </row>
    <row r="1802" spans="1:3" x14ac:dyDescent="0.2">
      <c r="A1802" s="269"/>
      <c r="B1802" s="270"/>
      <c r="C1802" s="271"/>
    </row>
    <row r="1803" spans="1:3" x14ac:dyDescent="0.2">
      <c r="A1803" s="272"/>
      <c r="B1803" s="273"/>
      <c r="C1803" s="274"/>
    </row>
    <row r="1804" spans="1:3" x14ac:dyDescent="0.2">
      <c r="A1804" s="269"/>
      <c r="B1804" s="270"/>
      <c r="C1804" s="271"/>
    </row>
    <row r="1805" spans="1:3" x14ac:dyDescent="0.2">
      <c r="A1805" s="272"/>
      <c r="B1805" s="273"/>
      <c r="C1805" s="274"/>
    </row>
    <row r="1806" spans="1:3" x14ac:dyDescent="0.2">
      <c r="A1806" s="269"/>
      <c r="B1806" s="270"/>
      <c r="C1806" s="271"/>
    </row>
    <row r="1807" spans="1:3" x14ac:dyDescent="0.2">
      <c r="A1807" s="272"/>
      <c r="B1807" s="273"/>
      <c r="C1807" s="274"/>
    </row>
    <row r="1808" spans="1:3" x14ac:dyDescent="0.2">
      <c r="A1808" s="269"/>
      <c r="B1808" s="270"/>
      <c r="C1808" s="271"/>
    </row>
    <row r="1809" spans="1:3" x14ac:dyDescent="0.2">
      <c r="A1809" s="272"/>
      <c r="B1809" s="273"/>
      <c r="C1809" s="274"/>
    </row>
    <row r="1810" spans="1:3" x14ac:dyDescent="0.2">
      <c r="A1810" s="269"/>
      <c r="B1810" s="270"/>
      <c r="C1810" s="271"/>
    </row>
    <row r="1811" spans="1:3" x14ac:dyDescent="0.2">
      <c r="A1811" s="272"/>
      <c r="B1811" s="273"/>
      <c r="C1811" s="274"/>
    </row>
    <row r="1812" spans="1:3" x14ac:dyDescent="0.2">
      <c r="A1812" s="269"/>
      <c r="B1812" s="270"/>
      <c r="C1812" s="271"/>
    </row>
    <row r="1813" spans="1:3" x14ac:dyDescent="0.2">
      <c r="A1813" s="272"/>
      <c r="B1813" s="273"/>
      <c r="C1813" s="274"/>
    </row>
    <row r="1814" spans="1:3" x14ac:dyDescent="0.2">
      <c r="A1814" s="269"/>
      <c r="B1814" s="270"/>
      <c r="C1814" s="271"/>
    </row>
    <row r="1815" spans="1:3" x14ac:dyDescent="0.2">
      <c r="A1815" s="272"/>
      <c r="B1815" s="273"/>
      <c r="C1815" s="274"/>
    </row>
    <row r="1816" spans="1:3" x14ac:dyDescent="0.2">
      <c r="A1816" s="269"/>
      <c r="B1816" s="270"/>
      <c r="C1816" s="271"/>
    </row>
    <row r="1817" spans="1:3" x14ac:dyDescent="0.2">
      <c r="A1817" s="272"/>
      <c r="B1817" s="273"/>
      <c r="C1817" s="274"/>
    </row>
    <row r="1818" spans="1:3" x14ac:dyDescent="0.2">
      <c r="A1818" s="269"/>
      <c r="B1818" s="270"/>
      <c r="C1818" s="271"/>
    </row>
    <row r="1819" spans="1:3" x14ac:dyDescent="0.2">
      <c r="A1819" s="272"/>
      <c r="B1819" s="273"/>
      <c r="C1819" s="274"/>
    </row>
    <row r="1820" spans="1:3" x14ac:dyDescent="0.2">
      <c r="A1820" s="269"/>
      <c r="B1820" s="270"/>
      <c r="C1820" s="271"/>
    </row>
    <row r="1821" spans="1:3" x14ac:dyDescent="0.2">
      <c r="A1821" s="272"/>
      <c r="B1821" s="273"/>
      <c r="C1821" s="274"/>
    </row>
    <row r="1822" spans="1:3" x14ac:dyDescent="0.2">
      <c r="A1822" s="269"/>
      <c r="B1822" s="270"/>
      <c r="C1822" s="271"/>
    </row>
    <row r="1823" spans="1:3" x14ac:dyDescent="0.2">
      <c r="A1823" s="272"/>
      <c r="B1823" s="273"/>
      <c r="C1823" s="274"/>
    </row>
    <row r="1824" spans="1:3" x14ac:dyDescent="0.2">
      <c r="A1824" s="269"/>
      <c r="B1824" s="270"/>
      <c r="C1824" s="271"/>
    </row>
    <row r="1825" spans="1:3" x14ac:dyDescent="0.2">
      <c r="A1825" s="272"/>
      <c r="B1825" s="273"/>
      <c r="C1825" s="274"/>
    </row>
    <row r="1826" spans="1:3" x14ac:dyDescent="0.2">
      <c r="A1826" s="269"/>
      <c r="B1826" s="270"/>
      <c r="C1826" s="271"/>
    </row>
    <row r="1827" spans="1:3" x14ac:dyDescent="0.2">
      <c r="A1827" s="272"/>
      <c r="B1827" s="273"/>
      <c r="C1827" s="274"/>
    </row>
    <row r="1828" spans="1:3" x14ac:dyDescent="0.2">
      <c r="A1828" s="269"/>
      <c r="B1828" s="270"/>
      <c r="C1828" s="271"/>
    </row>
    <row r="1829" spans="1:3" x14ac:dyDescent="0.2">
      <c r="A1829" s="272"/>
      <c r="B1829" s="273"/>
      <c r="C1829" s="274"/>
    </row>
    <row r="1830" spans="1:3" x14ac:dyDescent="0.2">
      <c r="A1830" s="269"/>
      <c r="B1830" s="270"/>
      <c r="C1830" s="271"/>
    </row>
    <row r="1831" spans="1:3" x14ac:dyDescent="0.2">
      <c r="A1831" s="272"/>
      <c r="B1831" s="273"/>
      <c r="C1831" s="274"/>
    </row>
    <row r="1832" spans="1:3" x14ac:dyDescent="0.2">
      <c r="A1832" s="269"/>
      <c r="B1832" s="270"/>
      <c r="C1832" s="271"/>
    </row>
    <row r="1833" spans="1:3" x14ac:dyDescent="0.2">
      <c r="A1833" s="272"/>
      <c r="B1833" s="273"/>
      <c r="C1833" s="274"/>
    </row>
    <row r="1834" spans="1:3" x14ac:dyDescent="0.2">
      <c r="A1834" s="269"/>
      <c r="B1834" s="270"/>
      <c r="C1834" s="271"/>
    </row>
    <row r="1835" spans="1:3" x14ac:dyDescent="0.2">
      <c r="A1835" s="272"/>
      <c r="B1835" s="273"/>
      <c r="C1835" s="274"/>
    </row>
    <row r="1836" spans="1:3" x14ac:dyDescent="0.2">
      <c r="A1836" s="269"/>
      <c r="B1836" s="270"/>
      <c r="C1836" s="271"/>
    </row>
    <row r="1837" spans="1:3" x14ac:dyDescent="0.2">
      <c r="A1837" s="272"/>
      <c r="B1837" s="273"/>
      <c r="C1837" s="274"/>
    </row>
    <row r="1838" spans="1:3" x14ac:dyDescent="0.2">
      <c r="A1838" s="269"/>
      <c r="B1838" s="270"/>
      <c r="C1838" s="271"/>
    </row>
    <row r="1839" spans="1:3" x14ac:dyDescent="0.2">
      <c r="A1839" s="272"/>
      <c r="B1839" s="273"/>
      <c r="C1839" s="274"/>
    </row>
    <row r="1840" spans="1:3" x14ac:dyDescent="0.2">
      <c r="A1840" s="269"/>
      <c r="B1840" s="270"/>
      <c r="C1840" s="271"/>
    </row>
    <row r="1841" spans="1:3" x14ac:dyDescent="0.2">
      <c r="A1841" s="272"/>
      <c r="B1841" s="273"/>
      <c r="C1841" s="274"/>
    </row>
    <row r="1842" spans="1:3" x14ac:dyDescent="0.2">
      <c r="A1842" s="269"/>
      <c r="B1842" s="270"/>
      <c r="C1842" s="271"/>
    </row>
    <row r="1843" spans="1:3" x14ac:dyDescent="0.2">
      <c r="A1843" s="272"/>
      <c r="B1843" s="273"/>
      <c r="C1843" s="274"/>
    </row>
    <row r="1844" spans="1:3" x14ac:dyDescent="0.2">
      <c r="A1844" s="269"/>
      <c r="B1844" s="270"/>
      <c r="C1844" s="271"/>
    </row>
    <row r="1845" spans="1:3" x14ac:dyDescent="0.2">
      <c r="A1845" s="272"/>
      <c r="B1845" s="273"/>
      <c r="C1845" s="274"/>
    </row>
    <row r="1846" spans="1:3" x14ac:dyDescent="0.2">
      <c r="A1846" s="269"/>
      <c r="B1846" s="270"/>
      <c r="C1846" s="271"/>
    </row>
    <row r="1847" spans="1:3" x14ac:dyDescent="0.2">
      <c r="A1847" s="272"/>
      <c r="B1847" s="273"/>
      <c r="C1847" s="274"/>
    </row>
    <row r="1848" spans="1:3" x14ac:dyDescent="0.2">
      <c r="A1848" s="269"/>
      <c r="B1848" s="270"/>
      <c r="C1848" s="271"/>
    </row>
    <row r="1849" spans="1:3" x14ac:dyDescent="0.2">
      <c r="A1849" s="272"/>
      <c r="B1849" s="273"/>
      <c r="C1849" s="274"/>
    </row>
    <row r="1850" spans="1:3" x14ac:dyDescent="0.2">
      <c r="A1850" s="269"/>
      <c r="B1850" s="270"/>
      <c r="C1850" s="271"/>
    </row>
    <row r="1851" spans="1:3" x14ac:dyDescent="0.2">
      <c r="A1851" s="272"/>
      <c r="B1851" s="273"/>
      <c r="C1851" s="274"/>
    </row>
    <row r="1852" spans="1:3" x14ac:dyDescent="0.2">
      <c r="A1852" s="269"/>
      <c r="B1852" s="270"/>
      <c r="C1852" s="271"/>
    </row>
    <row r="1853" spans="1:3" x14ac:dyDescent="0.2">
      <c r="A1853" s="272"/>
      <c r="B1853" s="273"/>
      <c r="C1853" s="274"/>
    </row>
    <row r="1854" spans="1:3" x14ac:dyDescent="0.2">
      <c r="A1854" s="269"/>
      <c r="B1854" s="270"/>
      <c r="C1854" s="271"/>
    </row>
    <row r="1855" spans="1:3" x14ac:dyDescent="0.2">
      <c r="A1855" s="272"/>
      <c r="B1855" s="273"/>
      <c r="C1855" s="274"/>
    </row>
    <row r="1856" spans="1:3" x14ac:dyDescent="0.2">
      <c r="A1856" s="269"/>
      <c r="B1856" s="270"/>
      <c r="C1856" s="271"/>
    </row>
    <row r="1857" spans="1:3" x14ac:dyDescent="0.2">
      <c r="A1857" s="272"/>
      <c r="B1857" s="273"/>
      <c r="C1857" s="274"/>
    </row>
    <row r="1858" spans="1:3" x14ac:dyDescent="0.2">
      <c r="A1858" s="269"/>
      <c r="B1858" s="270"/>
      <c r="C1858" s="271"/>
    </row>
    <row r="1859" spans="1:3" x14ac:dyDescent="0.2">
      <c r="A1859" s="272"/>
      <c r="B1859" s="273"/>
      <c r="C1859" s="274"/>
    </row>
    <row r="1860" spans="1:3" x14ac:dyDescent="0.2">
      <c r="A1860" s="269"/>
      <c r="B1860" s="270"/>
      <c r="C1860" s="271"/>
    </row>
    <row r="1861" spans="1:3" x14ac:dyDescent="0.2">
      <c r="A1861" s="272"/>
      <c r="B1861" s="273"/>
      <c r="C1861" s="274"/>
    </row>
    <row r="1862" spans="1:3" x14ac:dyDescent="0.2">
      <c r="A1862" s="269"/>
      <c r="B1862" s="270"/>
      <c r="C1862" s="271"/>
    </row>
    <row r="1863" spans="1:3" x14ac:dyDescent="0.2">
      <c r="A1863" s="272"/>
      <c r="B1863" s="273"/>
      <c r="C1863" s="274"/>
    </row>
    <row r="1864" spans="1:3" x14ac:dyDescent="0.2">
      <c r="A1864" s="269"/>
      <c r="B1864" s="270"/>
      <c r="C1864" s="271"/>
    </row>
    <row r="1865" spans="1:3" x14ac:dyDescent="0.2">
      <c r="A1865" s="272"/>
      <c r="B1865" s="273"/>
      <c r="C1865" s="274"/>
    </row>
    <row r="1866" spans="1:3" x14ac:dyDescent="0.2">
      <c r="A1866" s="269"/>
      <c r="B1866" s="270"/>
      <c r="C1866" s="271"/>
    </row>
    <row r="1867" spans="1:3" x14ac:dyDescent="0.2">
      <c r="A1867" s="272"/>
      <c r="B1867" s="273"/>
      <c r="C1867" s="274"/>
    </row>
    <row r="1868" spans="1:3" x14ac:dyDescent="0.2">
      <c r="A1868" s="269"/>
      <c r="B1868" s="270"/>
      <c r="C1868" s="271"/>
    </row>
    <row r="1869" spans="1:3" x14ac:dyDescent="0.2">
      <c r="A1869" s="272"/>
      <c r="B1869" s="273"/>
      <c r="C1869" s="274"/>
    </row>
    <row r="1870" spans="1:3" x14ac:dyDescent="0.2">
      <c r="A1870" s="269"/>
      <c r="B1870" s="270"/>
      <c r="C1870" s="271"/>
    </row>
    <row r="1871" spans="1:3" x14ac:dyDescent="0.2">
      <c r="A1871" s="272"/>
      <c r="B1871" s="273"/>
      <c r="C1871" s="274"/>
    </row>
    <row r="1872" spans="1:3" x14ac:dyDescent="0.2">
      <c r="A1872" s="269"/>
      <c r="B1872" s="270"/>
      <c r="C1872" s="271"/>
    </row>
    <row r="1873" spans="1:3" x14ac:dyDescent="0.2">
      <c r="A1873" s="272"/>
      <c r="B1873" s="273"/>
      <c r="C1873" s="274"/>
    </row>
    <row r="1874" spans="1:3" x14ac:dyDescent="0.2">
      <c r="A1874" s="269"/>
      <c r="B1874" s="270"/>
      <c r="C1874" s="271"/>
    </row>
    <row r="1875" spans="1:3" x14ac:dyDescent="0.2">
      <c r="A1875" s="272"/>
      <c r="B1875" s="273"/>
      <c r="C1875" s="274"/>
    </row>
    <row r="1876" spans="1:3" x14ac:dyDescent="0.2">
      <c r="A1876" s="269"/>
      <c r="B1876" s="270"/>
      <c r="C1876" s="271"/>
    </row>
    <row r="1877" spans="1:3" x14ac:dyDescent="0.2">
      <c r="A1877" s="272"/>
      <c r="B1877" s="273"/>
      <c r="C1877" s="274"/>
    </row>
    <row r="1878" spans="1:3" x14ac:dyDescent="0.2">
      <c r="A1878" s="269"/>
      <c r="B1878" s="270"/>
      <c r="C1878" s="271"/>
    </row>
    <row r="1879" spans="1:3" x14ac:dyDescent="0.2">
      <c r="A1879" s="272"/>
      <c r="B1879" s="273"/>
      <c r="C1879" s="274"/>
    </row>
    <row r="1880" spans="1:3" x14ac:dyDescent="0.2">
      <c r="A1880" s="269"/>
      <c r="B1880" s="270"/>
      <c r="C1880" s="271"/>
    </row>
    <row r="1881" spans="1:3" x14ac:dyDescent="0.2">
      <c r="A1881" s="272"/>
      <c r="B1881" s="273"/>
      <c r="C1881" s="274"/>
    </row>
    <row r="1882" spans="1:3" x14ac:dyDescent="0.2">
      <c r="A1882" s="269"/>
      <c r="B1882" s="270"/>
      <c r="C1882" s="271"/>
    </row>
    <row r="1883" spans="1:3" x14ac:dyDescent="0.2">
      <c r="A1883" s="272"/>
      <c r="B1883" s="273"/>
      <c r="C1883" s="274"/>
    </row>
    <row r="1884" spans="1:3" x14ac:dyDescent="0.2">
      <c r="A1884" s="269"/>
      <c r="B1884" s="270"/>
      <c r="C1884" s="271"/>
    </row>
    <row r="1885" spans="1:3" x14ac:dyDescent="0.2">
      <c r="A1885" s="272"/>
      <c r="B1885" s="273"/>
      <c r="C1885" s="274"/>
    </row>
    <row r="1886" spans="1:3" x14ac:dyDescent="0.2">
      <c r="A1886" s="269"/>
      <c r="B1886" s="270"/>
      <c r="C1886" s="271"/>
    </row>
    <row r="1887" spans="1:3" x14ac:dyDescent="0.2">
      <c r="A1887" s="272"/>
      <c r="B1887" s="273"/>
      <c r="C1887" s="274"/>
    </row>
    <row r="1888" spans="1:3" x14ac:dyDescent="0.2">
      <c r="A1888" s="269"/>
      <c r="B1888" s="270"/>
      <c r="C1888" s="271"/>
    </row>
    <row r="1889" spans="1:3" x14ac:dyDescent="0.2">
      <c r="A1889" s="272"/>
      <c r="B1889" s="273"/>
      <c r="C1889" s="274"/>
    </row>
    <row r="1890" spans="1:3" x14ac:dyDescent="0.2">
      <c r="A1890" s="269"/>
      <c r="B1890" s="270"/>
      <c r="C1890" s="271"/>
    </row>
    <row r="1891" spans="1:3" x14ac:dyDescent="0.2">
      <c r="A1891" s="272"/>
      <c r="B1891" s="273"/>
      <c r="C1891" s="274"/>
    </row>
    <row r="1892" spans="1:3" x14ac:dyDescent="0.2">
      <c r="A1892" s="269"/>
      <c r="B1892" s="270"/>
      <c r="C1892" s="271"/>
    </row>
    <row r="1893" spans="1:3" x14ac:dyDescent="0.2">
      <c r="A1893" s="272"/>
      <c r="B1893" s="273"/>
      <c r="C1893" s="274"/>
    </row>
    <row r="1894" spans="1:3" x14ac:dyDescent="0.2">
      <c r="A1894" s="269"/>
      <c r="B1894" s="270"/>
      <c r="C1894" s="271"/>
    </row>
    <row r="1895" spans="1:3" x14ac:dyDescent="0.2">
      <c r="A1895" s="272"/>
      <c r="B1895" s="273"/>
      <c r="C1895" s="274"/>
    </row>
    <row r="1896" spans="1:3" x14ac:dyDescent="0.2">
      <c r="A1896" s="269"/>
      <c r="B1896" s="270"/>
      <c r="C1896" s="271"/>
    </row>
    <row r="1897" spans="1:3" x14ac:dyDescent="0.2">
      <c r="A1897" s="272"/>
      <c r="B1897" s="273"/>
      <c r="C1897" s="274"/>
    </row>
    <row r="1898" spans="1:3" x14ac:dyDescent="0.2">
      <c r="A1898" s="269"/>
      <c r="B1898" s="270"/>
      <c r="C1898" s="271"/>
    </row>
    <row r="1899" spans="1:3" x14ac:dyDescent="0.2">
      <c r="A1899" s="272"/>
      <c r="B1899" s="273"/>
      <c r="C1899" s="274"/>
    </row>
    <row r="1900" spans="1:3" x14ac:dyDescent="0.2">
      <c r="A1900" s="269"/>
      <c r="B1900" s="270"/>
      <c r="C1900" s="271"/>
    </row>
    <row r="1901" spans="1:3" x14ac:dyDescent="0.2">
      <c r="A1901" s="272"/>
      <c r="B1901" s="273"/>
      <c r="C1901" s="274"/>
    </row>
    <row r="1902" spans="1:3" x14ac:dyDescent="0.2">
      <c r="A1902" s="269"/>
      <c r="B1902" s="270"/>
      <c r="C1902" s="271"/>
    </row>
    <row r="1903" spans="1:3" x14ac:dyDescent="0.2">
      <c r="A1903" s="272"/>
      <c r="B1903" s="273"/>
      <c r="C1903" s="274"/>
    </row>
    <row r="1904" spans="1:3" x14ac:dyDescent="0.2">
      <c r="A1904" s="269"/>
      <c r="B1904" s="270"/>
      <c r="C1904" s="271"/>
    </row>
    <row r="1905" spans="1:3" x14ac:dyDescent="0.2">
      <c r="A1905" s="272"/>
      <c r="B1905" s="273"/>
      <c r="C1905" s="274"/>
    </row>
    <row r="1906" spans="1:3" x14ac:dyDescent="0.2">
      <c r="A1906" s="269"/>
      <c r="B1906" s="270"/>
      <c r="C1906" s="271"/>
    </row>
    <row r="1907" spans="1:3" x14ac:dyDescent="0.2">
      <c r="A1907" s="272"/>
      <c r="B1907" s="273"/>
      <c r="C1907" s="274"/>
    </row>
    <row r="1908" spans="1:3" x14ac:dyDescent="0.2">
      <c r="A1908" s="269"/>
      <c r="B1908" s="270"/>
      <c r="C1908" s="271"/>
    </row>
    <row r="1909" spans="1:3" x14ac:dyDescent="0.2">
      <c r="A1909" s="272"/>
      <c r="B1909" s="273"/>
      <c r="C1909" s="274"/>
    </row>
    <row r="1910" spans="1:3" x14ac:dyDescent="0.2">
      <c r="A1910" s="269"/>
      <c r="B1910" s="270"/>
      <c r="C1910" s="271"/>
    </row>
    <row r="1911" spans="1:3" x14ac:dyDescent="0.2">
      <c r="A1911" s="272"/>
      <c r="B1911" s="273"/>
      <c r="C1911" s="274"/>
    </row>
    <row r="1912" spans="1:3" x14ac:dyDescent="0.2">
      <c r="A1912" s="269"/>
      <c r="B1912" s="270"/>
      <c r="C1912" s="271"/>
    </row>
    <row r="1913" spans="1:3" x14ac:dyDescent="0.2">
      <c r="A1913" s="272"/>
      <c r="B1913" s="273"/>
      <c r="C1913" s="274"/>
    </row>
    <row r="1914" spans="1:3" x14ac:dyDescent="0.2">
      <c r="A1914" s="269"/>
      <c r="B1914" s="270"/>
      <c r="C1914" s="271"/>
    </row>
    <row r="1915" spans="1:3" x14ac:dyDescent="0.2">
      <c r="A1915" s="272"/>
      <c r="B1915" s="273"/>
      <c r="C1915" s="274"/>
    </row>
    <row r="1916" spans="1:3" x14ac:dyDescent="0.2">
      <c r="A1916" s="269"/>
      <c r="B1916" s="270"/>
      <c r="C1916" s="271"/>
    </row>
    <row r="1917" spans="1:3" x14ac:dyDescent="0.2">
      <c r="A1917" s="272"/>
      <c r="B1917" s="273"/>
      <c r="C1917" s="274"/>
    </row>
    <row r="1918" spans="1:3" x14ac:dyDescent="0.2">
      <c r="A1918" s="269"/>
      <c r="B1918" s="270"/>
      <c r="C1918" s="271"/>
    </row>
    <row r="1919" spans="1:3" x14ac:dyDescent="0.2">
      <c r="A1919" s="272"/>
      <c r="B1919" s="273"/>
      <c r="C1919" s="274"/>
    </row>
    <row r="1920" spans="1:3" x14ac:dyDescent="0.2">
      <c r="A1920" s="269"/>
      <c r="B1920" s="270"/>
      <c r="C1920" s="271"/>
    </row>
    <row r="1921" spans="1:3" x14ac:dyDescent="0.2">
      <c r="A1921" s="272"/>
      <c r="B1921" s="273"/>
      <c r="C1921" s="274"/>
    </row>
    <row r="1922" spans="1:3" x14ac:dyDescent="0.2">
      <c r="A1922" s="269"/>
      <c r="B1922" s="270"/>
      <c r="C1922" s="271"/>
    </row>
    <row r="1923" spans="1:3" x14ac:dyDescent="0.2">
      <c r="A1923" s="272"/>
      <c r="B1923" s="273"/>
      <c r="C1923" s="274"/>
    </row>
    <row r="1924" spans="1:3" x14ac:dyDescent="0.2">
      <c r="A1924" s="269"/>
      <c r="B1924" s="270"/>
      <c r="C1924" s="271"/>
    </row>
    <row r="1925" spans="1:3" x14ac:dyDescent="0.2">
      <c r="A1925" s="272"/>
      <c r="B1925" s="273"/>
      <c r="C1925" s="274"/>
    </row>
    <row r="1926" spans="1:3" x14ac:dyDescent="0.2">
      <c r="A1926" s="269"/>
      <c r="B1926" s="270"/>
      <c r="C1926" s="271"/>
    </row>
    <row r="1927" spans="1:3" x14ac:dyDescent="0.2">
      <c r="A1927" s="272"/>
      <c r="B1927" s="273"/>
      <c r="C1927" s="274"/>
    </row>
    <row r="1928" spans="1:3" x14ac:dyDescent="0.2">
      <c r="A1928" s="269"/>
      <c r="B1928" s="270"/>
      <c r="C1928" s="271"/>
    </row>
    <row r="1929" spans="1:3" x14ac:dyDescent="0.2">
      <c r="A1929" s="272"/>
      <c r="B1929" s="273"/>
      <c r="C1929" s="274"/>
    </row>
    <row r="1930" spans="1:3" x14ac:dyDescent="0.2">
      <c r="A1930" s="269"/>
      <c r="B1930" s="270"/>
      <c r="C1930" s="271"/>
    </row>
    <row r="1931" spans="1:3" x14ac:dyDescent="0.2">
      <c r="A1931" s="272"/>
      <c r="B1931" s="273"/>
      <c r="C1931" s="274"/>
    </row>
    <row r="1932" spans="1:3" x14ac:dyDescent="0.2">
      <c r="A1932" s="269"/>
      <c r="B1932" s="270"/>
      <c r="C1932" s="271"/>
    </row>
    <row r="1933" spans="1:3" x14ac:dyDescent="0.2">
      <c r="A1933" s="272"/>
      <c r="B1933" s="273"/>
      <c r="C1933" s="274"/>
    </row>
    <row r="1934" spans="1:3" x14ac:dyDescent="0.2">
      <c r="A1934" s="269"/>
      <c r="B1934" s="270"/>
      <c r="C1934" s="271"/>
    </row>
    <row r="1935" spans="1:3" x14ac:dyDescent="0.2">
      <c r="A1935" s="272"/>
      <c r="B1935" s="273"/>
      <c r="C1935" s="274"/>
    </row>
    <row r="1936" spans="1:3" x14ac:dyDescent="0.2">
      <c r="A1936" s="269"/>
      <c r="B1936" s="270"/>
      <c r="C1936" s="271"/>
    </row>
    <row r="1937" spans="1:3" x14ac:dyDescent="0.2">
      <c r="A1937" s="272"/>
      <c r="B1937" s="273"/>
      <c r="C1937" s="274"/>
    </row>
    <row r="1938" spans="1:3" x14ac:dyDescent="0.2">
      <c r="A1938" s="269"/>
      <c r="B1938" s="270"/>
      <c r="C1938" s="271"/>
    </row>
    <row r="1939" spans="1:3" x14ac:dyDescent="0.2">
      <c r="A1939" s="272"/>
      <c r="B1939" s="273"/>
      <c r="C1939" s="274"/>
    </row>
    <row r="1940" spans="1:3" x14ac:dyDescent="0.2">
      <c r="A1940" s="269"/>
      <c r="B1940" s="270"/>
      <c r="C1940" s="271"/>
    </row>
    <row r="1941" spans="1:3" x14ac:dyDescent="0.2">
      <c r="A1941" s="272"/>
      <c r="B1941" s="273"/>
      <c r="C1941" s="274"/>
    </row>
    <row r="1942" spans="1:3" x14ac:dyDescent="0.2">
      <c r="A1942" s="269"/>
      <c r="B1942" s="270"/>
      <c r="C1942" s="271"/>
    </row>
    <row r="1943" spans="1:3" x14ac:dyDescent="0.2">
      <c r="A1943" s="272"/>
      <c r="B1943" s="273"/>
      <c r="C1943" s="274"/>
    </row>
    <row r="1944" spans="1:3" x14ac:dyDescent="0.2">
      <c r="A1944" s="269"/>
      <c r="B1944" s="270"/>
      <c r="C1944" s="271"/>
    </row>
    <row r="1945" spans="1:3" x14ac:dyDescent="0.2">
      <c r="A1945" s="272"/>
      <c r="B1945" s="273"/>
      <c r="C1945" s="274"/>
    </row>
    <row r="1946" spans="1:3" x14ac:dyDescent="0.2">
      <c r="A1946" s="269"/>
      <c r="B1946" s="270"/>
      <c r="C1946" s="271"/>
    </row>
    <row r="1947" spans="1:3" x14ac:dyDescent="0.2">
      <c r="A1947" s="272"/>
      <c r="B1947" s="273"/>
      <c r="C1947" s="274"/>
    </row>
    <row r="1948" spans="1:3" x14ac:dyDescent="0.2">
      <c r="A1948" s="269"/>
      <c r="B1948" s="270"/>
      <c r="C1948" s="271"/>
    </row>
    <row r="1949" spans="1:3" x14ac:dyDescent="0.2">
      <c r="A1949" s="272"/>
      <c r="B1949" s="273"/>
      <c r="C1949" s="274"/>
    </row>
    <row r="1950" spans="1:3" x14ac:dyDescent="0.2">
      <c r="A1950" s="269"/>
      <c r="B1950" s="270"/>
      <c r="C1950" s="271"/>
    </row>
    <row r="1951" spans="1:3" x14ac:dyDescent="0.2">
      <c r="A1951" s="272"/>
      <c r="B1951" s="273"/>
      <c r="C1951" s="274"/>
    </row>
    <row r="1952" spans="1:3" x14ac:dyDescent="0.2">
      <c r="A1952" s="269"/>
      <c r="B1952" s="270"/>
      <c r="C1952" s="271"/>
    </row>
    <row r="1953" spans="1:3" x14ac:dyDescent="0.2">
      <c r="A1953" s="272"/>
      <c r="B1953" s="273"/>
      <c r="C1953" s="274"/>
    </row>
    <row r="1954" spans="1:3" x14ac:dyDescent="0.2">
      <c r="A1954" s="269"/>
      <c r="B1954" s="270"/>
      <c r="C1954" s="271"/>
    </row>
    <row r="1955" spans="1:3" x14ac:dyDescent="0.2">
      <c r="A1955" s="272"/>
      <c r="B1955" s="273"/>
      <c r="C1955" s="274"/>
    </row>
    <row r="1956" spans="1:3" x14ac:dyDescent="0.2">
      <c r="A1956" s="269"/>
      <c r="B1956" s="270"/>
      <c r="C1956" s="271"/>
    </row>
    <row r="1957" spans="1:3" x14ac:dyDescent="0.2">
      <c r="A1957" s="272"/>
      <c r="B1957" s="273"/>
      <c r="C1957" s="274"/>
    </row>
    <row r="1958" spans="1:3" x14ac:dyDescent="0.2">
      <c r="A1958" s="269"/>
      <c r="B1958" s="270"/>
      <c r="C1958" s="271"/>
    </row>
    <row r="1959" spans="1:3" x14ac:dyDescent="0.2">
      <c r="A1959" s="272"/>
      <c r="B1959" s="273"/>
      <c r="C1959" s="274"/>
    </row>
    <row r="1960" spans="1:3" x14ac:dyDescent="0.2">
      <c r="A1960" s="269"/>
      <c r="B1960" s="270"/>
      <c r="C1960" s="271"/>
    </row>
    <row r="1961" spans="1:3" x14ac:dyDescent="0.2">
      <c r="A1961" s="272"/>
      <c r="B1961" s="273"/>
      <c r="C1961" s="274"/>
    </row>
    <row r="1962" spans="1:3" x14ac:dyDescent="0.2">
      <c r="A1962" s="269"/>
      <c r="B1962" s="270"/>
      <c r="C1962" s="271"/>
    </row>
    <row r="1963" spans="1:3" x14ac:dyDescent="0.2">
      <c r="A1963" s="272"/>
      <c r="B1963" s="273"/>
      <c r="C1963" s="274"/>
    </row>
    <row r="1964" spans="1:3" x14ac:dyDescent="0.2">
      <c r="A1964" s="269"/>
      <c r="B1964" s="270"/>
      <c r="C1964" s="271"/>
    </row>
    <row r="1965" spans="1:3" x14ac:dyDescent="0.2">
      <c r="A1965" s="272"/>
      <c r="B1965" s="273"/>
      <c r="C1965" s="274"/>
    </row>
    <row r="1966" spans="1:3" x14ac:dyDescent="0.2">
      <c r="A1966" s="269"/>
      <c r="B1966" s="270"/>
      <c r="C1966" s="271"/>
    </row>
    <row r="1967" spans="1:3" x14ac:dyDescent="0.2">
      <c r="A1967" s="272"/>
      <c r="B1967" s="273"/>
      <c r="C1967" s="274"/>
    </row>
    <row r="1968" spans="1:3" x14ac:dyDescent="0.2">
      <c r="A1968" s="269"/>
      <c r="B1968" s="270"/>
      <c r="C1968" s="271"/>
    </row>
    <row r="1969" spans="1:3" x14ac:dyDescent="0.2">
      <c r="A1969" s="272"/>
      <c r="B1969" s="273"/>
      <c r="C1969" s="274"/>
    </row>
    <row r="1970" spans="1:3" x14ac:dyDescent="0.2">
      <c r="A1970" s="269"/>
      <c r="B1970" s="270"/>
      <c r="C1970" s="271"/>
    </row>
    <row r="1971" spans="1:3" x14ac:dyDescent="0.2">
      <c r="A1971" s="272"/>
      <c r="B1971" s="273"/>
      <c r="C1971" s="274"/>
    </row>
    <row r="1972" spans="1:3" x14ac:dyDescent="0.2">
      <c r="A1972" s="269"/>
      <c r="B1972" s="270"/>
      <c r="C1972" s="271"/>
    </row>
    <row r="1973" spans="1:3" x14ac:dyDescent="0.2">
      <c r="A1973" s="272"/>
      <c r="B1973" s="273"/>
      <c r="C1973" s="274"/>
    </row>
    <row r="1974" spans="1:3" x14ac:dyDescent="0.2">
      <c r="A1974" s="269"/>
      <c r="B1974" s="270"/>
      <c r="C1974" s="271"/>
    </row>
    <row r="1975" spans="1:3" x14ac:dyDescent="0.2">
      <c r="A1975" s="272"/>
      <c r="B1975" s="273"/>
      <c r="C1975" s="274"/>
    </row>
    <row r="1976" spans="1:3" x14ac:dyDescent="0.2">
      <c r="A1976" s="269"/>
      <c r="B1976" s="270"/>
      <c r="C1976" s="271"/>
    </row>
    <row r="1977" spans="1:3" x14ac:dyDescent="0.2">
      <c r="A1977" s="272"/>
      <c r="B1977" s="273"/>
      <c r="C1977" s="274"/>
    </row>
    <row r="1978" spans="1:3" x14ac:dyDescent="0.2">
      <c r="A1978" s="269"/>
      <c r="B1978" s="270"/>
      <c r="C1978" s="271"/>
    </row>
    <row r="1979" spans="1:3" x14ac:dyDescent="0.2">
      <c r="A1979" s="272"/>
      <c r="B1979" s="273"/>
      <c r="C1979" s="274"/>
    </row>
    <row r="1980" spans="1:3" x14ac:dyDescent="0.2">
      <c r="A1980" s="269"/>
      <c r="B1980" s="270"/>
      <c r="C1980" s="271"/>
    </row>
    <row r="1981" spans="1:3" x14ac:dyDescent="0.2">
      <c r="A1981" s="272"/>
      <c r="B1981" s="273"/>
      <c r="C1981" s="274"/>
    </row>
    <row r="1982" spans="1:3" x14ac:dyDescent="0.2">
      <c r="A1982" s="269"/>
      <c r="B1982" s="270"/>
      <c r="C1982" s="271"/>
    </row>
    <row r="1983" spans="1:3" x14ac:dyDescent="0.2">
      <c r="A1983" s="272"/>
      <c r="B1983" s="273"/>
      <c r="C1983" s="274"/>
    </row>
    <row r="1984" spans="1:3" x14ac:dyDescent="0.2">
      <c r="A1984" s="269"/>
      <c r="B1984" s="270"/>
      <c r="C1984" s="271"/>
    </row>
    <row r="1985" spans="1:3" x14ac:dyDescent="0.2">
      <c r="A1985" s="272"/>
      <c r="B1985" s="273"/>
      <c r="C1985" s="274"/>
    </row>
    <row r="1986" spans="1:3" x14ac:dyDescent="0.2">
      <c r="A1986" s="269"/>
      <c r="B1986" s="270"/>
      <c r="C1986" s="271"/>
    </row>
    <row r="1987" spans="1:3" x14ac:dyDescent="0.2">
      <c r="A1987" s="272"/>
      <c r="B1987" s="273"/>
      <c r="C1987" s="274"/>
    </row>
    <row r="1988" spans="1:3" x14ac:dyDescent="0.2">
      <c r="A1988" s="269"/>
      <c r="B1988" s="270"/>
      <c r="C1988" s="271"/>
    </row>
    <row r="1989" spans="1:3" x14ac:dyDescent="0.2">
      <c r="A1989" s="272"/>
      <c r="B1989" s="273"/>
      <c r="C1989" s="274"/>
    </row>
    <row r="1990" spans="1:3" x14ac:dyDescent="0.2">
      <c r="A1990" s="269"/>
      <c r="B1990" s="270"/>
      <c r="C1990" s="271"/>
    </row>
    <row r="1991" spans="1:3" x14ac:dyDescent="0.2">
      <c r="A1991" s="272"/>
      <c r="B1991" s="273"/>
      <c r="C1991" s="274"/>
    </row>
    <row r="1992" spans="1:3" x14ac:dyDescent="0.2">
      <c r="A1992" s="269"/>
      <c r="B1992" s="270"/>
      <c r="C1992" s="271"/>
    </row>
    <row r="1993" spans="1:3" x14ac:dyDescent="0.2">
      <c r="A1993" s="272"/>
      <c r="B1993" s="273"/>
      <c r="C1993" s="274"/>
    </row>
    <row r="1994" spans="1:3" x14ac:dyDescent="0.2">
      <c r="A1994" s="269"/>
      <c r="B1994" s="270"/>
      <c r="C1994" s="271"/>
    </row>
    <row r="1995" spans="1:3" x14ac:dyDescent="0.2">
      <c r="A1995" s="272"/>
      <c r="B1995" s="273"/>
      <c r="C1995" s="274"/>
    </row>
    <row r="1996" spans="1:3" x14ac:dyDescent="0.2">
      <c r="A1996" s="269"/>
      <c r="B1996" s="270"/>
      <c r="C1996" s="271"/>
    </row>
    <row r="1997" spans="1:3" x14ac:dyDescent="0.2">
      <c r="A1997" s="272"/>
      <c r="B1997" s="273"/>
      <c r="C1997" s="274"/>
    </row>
    <row r="1998" spans="1:3" x14ac:dyDescent="0.2">
      <c r="A1998" s="269"/>
      <c r="B1998" s="270"/>
      <c r="C1998" s="271"/>
    </row>
    <row r="1999" spans="1:3" x14ac:dyDescent="0.2">
      <c r="A1999" s="272"/>
      <c r="B1999" s="273"/>
      <c r="C1999" s="274"/>
    </row>
    <row r="2000" spans="1:3" x14ac:dyDescent="0.2">
      <c r="A2000" s="269"/>
      <c r="B2000" s="270"/>
      <c r="C2000" s="271"/>
    </row>
    <row r="2001" spans="1:3" x14ac:dyDescent="0.2">
      <c r="A2001" s="272"/>
      <c r="B2001" s="273"/>
      <c r="C2001" s="274"/>
    </row>
    <row r="2002" spans="1:3" x14ac:dyDescent="0.2">
      <c r="A2002" s="269"/>
      <c r="B2002" s="270"/>
      <c r="C2002" s="271"/>
    </row>
    <row r="2003" spans="1:3" x14ac:dyDescent="0.2">
      <c r="A2003" s="272"/>
      <c r="B2003" s="273"/>
      <c r="C2003" s="274"/>
    </row>
    <row r="2004" spans="1:3" x14ac:dyDescent="0.2">
      <c r="A2004" s="269"/>
      <c r="B2004" s="270"/>
      <c r="C2004" s="271"/>
    </row>
    <row r="2005" spans="1:3" x14ac:dyDescent="0.2">
      <c r="A2005" s="272"/>
      <c r="B2005" s="273"/>
      <c r="C2005" s="274"/>
    </row>
    <row r="2006" spans="1:3" x14ac:dyDescent="0.2">
      <c r="A2006" s="269"/>
      <c r="B2006" s="270"/>
      <c r="C2006" s="271"/>
    </row>
    <row r="2007" spans="1:3" x14ac:dyDescent="0.2">
      <c r="A2007" s="272"/>
      <c r="B2007" s="273"/>
      <c r="C2007" s="274"/>
    </row>
    <row r="2008" spans="1:3" x14ac:dyDescent="0.2">
      <c r="A2008" s="269"/>
      <c r="B2008" s="270"/>
      <c r="C2008" s="271"/>
    </row>
    <row r="2009" spans="1:3" x14ac:dyDescent="0.2">
      <c r="A2009" s="272"/>
      <c r="B2009" s="273"/>
      <c r="C2009" s="274"/>
    </row>
    <row r="2010" spans="1:3" x14ac:dyDescent="0.2">
      <c r="A2010" s="269"/>
      <c r="B2010" s="270"/>
      <c r="C2010" s="271"/>
    </row>
    <row r="2011" spans="1:3" x14ac:dyDescent="0.2">
      <c r="A2011" s="272"/>
      <c r="B2011" s="273"/>
      <c r="C2011" s="274"/>
    </row>
    <row r="2012" spans="1:3" x14ac:dyDescent="0.2">
      <c r="A2012" s="269"/>
      <c r="B2012" s="270"/>
      <c r="C2012" s="271"/>
    </row>
    <row r="2013" spans="1:3" x14ac:dyDescent="0.2">
      <c r="A2013" s="272"/>
      <c r="B2013" s="273"/>
      <c r="C2013" s="274"/>
    </row>
    <row r="2014" spans="1:3" x14ac:dyDescent="0.2">
      <c r="A2014" s="269"/>
      <c r="B2014" s="270"/>
      <c r="C2014" s="271"/>
    </row>
    <row r="2015" spans="1:3" x14ac:dyDescent="0.2">
      <c r="A2015" s="272"/>
      <c r="B2015" s="273"/>
      <c r="C2015" s="274"/>
    </row>
    <row r="2016" spans="1:3" x14ac:dyDescent="0.2">
      <c r="A2016" s="269"/>
      <c r="B2016" s="270"/>
      <c r="C2016" s="271"/>
    </row>
    <row r="2017" spans="1:3" x14ac:dyDescent="0.2">
      <c r="A2017" s="272"/>
      <c r="B2017" s="273"/>
      <c r="C2017" s="274"/>
    </row>
    <row r="2018" spans="1:3" x14ac:dyDescent="0.2">
      <c r="A2018" s="269"/>
      <c r="B2018" s="270"/>
      <c r="C2018" s="271"/>
    </row>
    <row r="2019" spans="1:3" x14ac:dyDescent="0.2">
      <c r="A2019" s="272"/>
      <c r="B2019" s="273"/>
      <c r="C2019" s="274"/>
    </row>
    <row r="2020" spans="1:3" x14ac:dyDescent="0.2">
      <c r="A2020" s="269"/>
      <c r="B2020" s="270"/>
      <c r="C2020" s="271"/>
    </row>
    <row r="2021" spans="1:3" x14ac:dyDescent="0.2">
      <c r="A2021" s="272"/>
      <c r="B2021" s="273"/>
      <c r="C2021" s="274"/>
    </row>
    <row r="2022" spans="1:3" x14ac:dyDescent="0.2">
      <c r="A2022" s="269"/>
      <c r="B2022" s="270"/>
      <c r="C2022" s="271"/>
    </row>
    <row r="2023" spans="1:3" x14ac:dyDescent="0.2">
      <c r="A2023" s="272"/>
      <c r="B2023" s="273"/>
      <c r="C2023" s="274"/>
    </row>
    <row r="2024" spans="1:3" x14ac:dyDescent="0.2">
      <c r="A2024" s="269"/>
      <c r="B2024" s="270"/>
      <c r="C2024" s="271"/>
    </row>
    <row r="2025" spans="1:3" x14ac:dyDescent="0.2">
      <c r="A2025" s="272"/>
      <c r="B2025" s="273"/>
      <c r="C2025" s="274"/>
    </row>
    <row r="2026" spans="1:3" x14ac:dyDescent="0.2">
      <c r="A2026" s="269"/>
      <c r="B2026" s="270"/>
      <c r="C2026" s="271"/>
    </row>
    <row r="2027" spans="1:3" x14ac:dyDescent="0.2">
      <c r="A2027" s="272"/>
      <c r="B2027" s="273"/>
      <c r="C2027" s="274"/>
    </row>
    <row r="2028" spans="1:3" x14ac:dyDescent="0.2">
      <c r="A2028" s="269"/>
      <c r="B2028" s="270"/>
      <c r="C2028" s="271"/>
    </row>
    <row r="2029" spans="1:3" x14ac:dyDescent="0.2">
      <c r="A2029" s="272"/>
      <c r="B2029" s="273"/>
      <c r="C2029" s="274"/>
    </row>
    <row r="2030" spans="1:3" x14ac:dyDescent="0.2">
      <c r="A2030" s="269"/>
      <c r="B2030" s="270"/>
      <c r="C2030" s="271"/>
    </row>
    <row r="2031" spans="1:3" x14ac:dyDescent="0.2">
      <c r="A2031" s="272"/>
      <c r="B2031" s="273"/>
      <c r="C2031" s="274"/>
    </row>
    <row r="2032" spans="1:3" x14ac:dyDescent="0.2">
      <c r="A2032" s="269"/>
      <c r="B2032" s="270"/>
      <c r="C2032" s="271"/>
    </row>
    <row r="2033" spans="1:3" x14ac:dyDescent="0.2">
      <c r="A2033" s="272"/>
      <c r="B2033" s="273"/>
      <c r="C2033" s="274"/>
    </row>
    <row r="2034" spans="1:3" x14ac:dyDescent="0.2">
      <c r="A2034" s="269"/>
      <c r="B2034" s="270"/>
      <c r="C2034" s="271"/>
    </row>
    <row r="2035" spans="1:3" x14ac:dyDescent="0.2">
      <c r="A2035" s="272"/>
      <c r="B2035" s="273"/>
      <c r="C2035" s="274"/>
    </row>
    <row r="2036" spans="1:3" x14ac:dyDescent="0.2">
      <c r="A2036" s="269"/>
      <c r="B2036" s="270"/>
      <c r="C2036" s="271"/>
    </row>
    <row r="2037" spans="1:3" x14ac:dyDescent="0.2">
      <c r="A2037" s="272"/>
      <c r="B2037" s="273"/>
      <c r="C2037" s="274"/>
    </row>
    <row r="2038" spans="1:3" x14ac:dyDescent="0.2">
      <c r="A2038" s="269"/>
      <c r="B2038" s="270"/>
      <c r="C2038" s="271"/>
    </row>
    <row r="2039" spans="1:3" x14ac:dyDescent="0.2">
      <c r="A2039" s="272"/>
      <c r="B2039" s="273"/>
      <c r="C2039" s="274"/>
    </row>
    <row r="2040" spans="1:3" x14ac:dyDescent="0.2">
      <c r="A2040" s="269"/>
      <c r="B2040" s="270"/>
      <c r="C2040" s="271"/>
    </row>
    <row r="2041" spans="1:3" x14ac:dyDescent="0.2">
      <c r="A2041" s="272"/>
      <c r="B2041" s="273"/>
      <c r="C2041" s="274"/>
    </row>
    <row r="2042" spans="1:3" x14ac:dyDescent="0.2">
      <c r="A2042" s="269"/>
      <c r="B2042" s="270"/>
      <c r="C2042" s="271"/>
    </row>
    <row r="2043" spans="1:3" x14ac:dyDescent="0.2">
      <c r="A2043" s="272"/>
      <c r="B2043" s="273"/>
      <c r="C2043" s="274"/>
    </row>
    <row r="2044" spans="1:3" x14ac:dyDescent="0.2">
      <c r="A2044" s="269"/>
      <c r="B2044" s="270"/>
      <c r="C2044" s="271"/>
    </row>
    <row r="2045" spans="1:3" x14ac:dyDescent="0.2">
      <c r="A2045" s="272"/>
      <c r="B2045" s="273"/>
      <c r="C2045" s="274"/>
    </row>
    <row r="2046" spans="1:3" x14ac:dyDescent="0.2">
      <c r="A2046" s="269"/>
      <c r="B2046" s="270"/>
      <c r="C2046" s="271"/>
    </row>
    <row r="2047" spans="1:3" x14ac:dyDescent="0.2">
      <c r="A2047" s="272"/>
      <c r="B2047" s="273"/>
      <c r="C2047" s="274"/>
    </row>
    <row r="2048" spans="1:3" x14ac:dyDescent="0.2">
      <c r="A2048" s="269"/>
      <c r="B2048" s="270"/>
      <c r="C2048" s="271"/>
    </row>
    <row r="2049" spans="1:3" x14ac:dyDescent="0.2">
      <c r="A2049" s="272"/>
      <c r="B2049" s="273"/>
      <c r="C2049" s="274"/>
    </row>
    <row r="2050" spans="1:3" x14ac:dyDescent="0.2">
      <c r="A2050" s="269"/>
      <c r="B2050" s="270"/>
      <c r="C2050" s="271"/>
    </row>
    <row r="2051" spans="1:3" x14ac:dyDescent="0.2">
      <c r="A2051" s="272"/>
      <c r="B2051" s="273"/>
      <c r="C2051" s="274"/>
    </row>
    <row r="2052" spans="1:3" x14ac:dyDescent="0.2">
      <c r="A2052" s="269"/>
      <c r="B2052" s="270"/>
      <c r="C2052" s="271"/>
    </row>
    <row r="2053" spans="1:3" x14ac:dyDescent="0.2">
      <c r="A2053" s="272"/>
      <c r="B2053" s="273"/>
      <c r="C2053" s="274"/>
    </row>
    <row r="2054" spans="1:3" x14ac:dyDescent="0.2">
      <c r="A2054" s="269"/>
      <c r="B2054" s="270"/>
      <c r="C2054" s="271"/>
    </row>
    <row r="2055" spans="1:3" x14ac:dyDescent="0.2">
      <c r="A2055" s="272"/>
      <c r="B2055" s="273"/>
      <c r="C2055" s="274"/>
    </row>
    <row r="2056" spans="1:3" x14ac:dyDescent="0.2">
      <c r="A2056" s="269"/>
      <c r="B2056" s="270"/>
      <c r="C2056" s="271"/>
    </row>
    <row r="2057" spans="1:3" x14ac:dyDescent="0.2">
      <c r="A2057" s="272"/>
      <c r="B2057" s="273"/>
      <c r="C2057" s="274"/>
    </row>
    <row r="2058" spans="1:3" x14ac:dyDescent="0.2">
      <c r="A2058" s="269"/>
      <c r="B2058" s="270"/>
      <c r="C2058" s="271"/>
    </row>
    <row r="2059" spans="1:3" x14ac:dyDescent="0.2">
      <c r="A2059" s="272"/>
      <c r="B2059" s="273"/>
      <c r="C2059" s="274"/>
    </row>
    <row r="2060" spans="1:3" x14ac:dyDescent="0.2">
      <c r="A2060" s="269"/>
      <c r="B2060" s="270"/>
      <c r="C2060" s="271"/>
    </row>
    <row r="2061" spans="1:3" x14ac:dyDescent="0.2">
      <c r="A2061" s="272"/>
      <c r="B2061" s="273"/>
      <c r="C2061" s="274"/>
    </row>
    <row r="2062" spans="1:3" x14ac:dyDescent="0.2">
      <c r="A2062" s="269"/>
      <c r="B2062" s="270"/>
      <c r="C2062" s="271"/>
    </row>
    <row r="2063" spans="1:3" x14ac:dyDescent="0.2">
      <c r="A2063" s="272"/>
      <c r="B2063" s="273"/>
      <c r="C2063" s="274"/>
    </row>
    <row r="2064" spans="1:3" x14ac:dyDescent="0.2">
      <c r="A2064" s="269"/>
      <c r="B2064" s="270"/>
      <c r="C2064" s="271"/>
    </row>
    <row r="2065" spans="1:3" x14ac:dyDescent="0.2">
      <c r="A2065" s="272"/>
      <c r="B2065" s="273"/>
      <c r="C2065" s="274"/>
    </row>
    <row r="2066" spans="1:3" x14ac:dyDescent="0.2">
      <c r="A2066" s="269"/>
      <c r="B2066" s="270"/>
      <c r="C2066" s="271"/>
    </row>
    <row r="2067" spans="1:3" x14ac:dyDescent="0.2">
      <c r="A2067" s="272"/>
      <c r="B2067" s="273"/>
      <c r="C2067" s="274"/>
    </row>
    <row r="2068" spans="1:3" x14ac:dyDescent="0.2">
      <c r="A2068" s="269"/>
      <c r="B2068" s="270"/>
      <c r="C2068" s="271"/>
    </row>
    <row r="2069" spans="1:3" x14ac:dyDescent="0.2">
      <c r="A2069" s="272"/>
      <c r="B2069" s="273"/>
      <c r="C2069" s="274"/>
    </row>
    <row r="2070" spans="1:3" x14ac:dyDescent="0.2">
      <c r="A2070" s="269"/>
      <c r="B2070" s="270"/>
      <c r="C2070" s="271"/>
    </row>
    <row r="2071" spans="1:3" x14ac:dyDescent="0.2">
      <c r="A2071" s="272"/>
      <c r="B2071" s="273"/>
      <c r="C2071" s="274"/>
    </row>
    <row r="2072" spans="1:3" x14ac:dyDescent="0.2">
      <c r="A2072" s="269"/>
      <c r="B2072" s="270"/>
      <c r="C2072" s="271"/>
    </row>
    <row r="2073" spans="1:3" x14ac:dyDescent="0.2">
      <c r="A2073" s="272"/>
      <c r="B2073" s="273"/>
      <c r="C2073" s="274"/>
    </row>
    <row r="2074" spans="1:3" x14ac:dyDescent="0.2">
      <c r="A2074" s="269"/>
      <c r="B2074" s="270"/>
      <c r="C2074" s="271"/>
    </row>
    <row r="2075" spans="1:3" x14ac:dyDescent="0.2">
      <c r="A2075" s="272"/>
      <c r="B2075" s="273"/>
      <c r="C2075" s="274"/>
    </row>
    <row r="2076" spans="1:3" x14ac:dyDescent="0.2">
      <c r="A2076" s="269"/>
      <c r="B2076" s="270"/>
      <c r="C2076" s="271"/>
    </row>
    <row r="2077" spans="1:3" x14ac:dyDescent="0.2">
      <c r="A2077" s="272"/>
      <c r="B2077" s="273"/>
      <c r="C2077" s="274"/>
    </row>
    <row r="2078" spans="1:3" x14ac:dyDescent="0.2">
      <c r="A2078" s="269"/>
      <c r="B2078" s="270"/>
      <c r="C2078" s="271"/>
    </row>
    <row r="2079" spans="1:3" x14ac:dyDescent="0.2">
      <c r="A2079" s="272"/>
      <c r="B2079" s="273"/>
      <c r="C2079" s="274"/>
    </row>
    <row r="2080" spans="1:3" x14ac:dyDescent="0.2">
      <c r="A2080" s="269"/>
      <c r="B2080" s="270"/>
      <c r="C2080" s="271"/>
    </row>
    <row r="2081" spans="1:3" x14ac:dyDescent="0.2">
      <c r="A2081" s="272"/>
      <c r="B2081" s="273"/>
      <c r="C2081" s="274"/>
    </row>
    <row r="2082" spans="1:3" x14ac:dyDescent="0.2">
      <c r="A2082" s="269"/>
      <c r="B2082" s="270"/>
      <c r="C2082" s="271"/>
    </row>
    <row r="2083" spans="1:3" x14ac:dyDescent="0.2">
      <c r="A2083" s="272"/>
      <c r="B2083" s="273"/>
      <c r="C2083" s="274"/>
    </row>
    <row r="2084" spans="1:3" x14ac:dyDescent="0.2">
      <c r="A2084" s="269"/>
      <c r="B2084" s="270"/>
      <c r="C2084" s="271"/>
    </row>
    <row r="2085" spans="1:3" x14ac:dyDescent="0.2">
      <c r="A2085" s="272"/>
      <c r="B2085" s="273"/>
      <c r="C2085" s="274"/>
    </row>
    <row r="2086" spans="1:3" x14ac:dyDescent="0.2">
      <c r="A2086" s="269"/>
      <c r="B2086" s="270"/>
      <c r="C2086" s="271"/>
    </row>
    <row r="2087" spans="1:3" x14ac:dyDescent="0.2">
      <c r="A2087" s="272"/>
      <c r="B2087" s="273"/>
      <c r="C2087" s="274"/>
    </row>
    <row r="2088" spans="1:3" x14ac:dyDescent="0.2">
      <c r="A2088" s="269"/>
      <c r="B2088" s="270"/>
      <c r="C2088" s="271"/>
    </row>
    <row r="2089" spans="1:3" x14ac:dyDescent="0.2">
      <c r="A2089" s="272"/>
      <c r="B2089" s="273"/>
      <c r="C2089" s="274"/>
    </row>
    <row r="2090" spans="1:3" x14ac:dyDescent="0.2">
      <c r="A2090" s="269"/>
      <c r="B2090" s="270"/>
      <c r="C2090" s="271"/>
    </row>
    <row r="2091" spans="1:3" x14ac:dyDescent="0.2">
      <c r="A2091" s="272"/>
      <c r="B2091" s="273"/>
      <c r="C2091" s="274"/>
    </row>
    <row r="2092" spans="1:3" x14ac:dyDescent="0.2">
      <c r="A2092" s="269"/>
      <c r="B2092" s="270"/>
      <c r="C2092" s="271"/>
    </row>
    <row r="2093" spans="1:3" x14ac:dyDescent="0.2">
      <c r="A2093" s="272"/>
      <c r="B2093" s="273"/>
      <c r="C2093" s="274"/>
    </row>
    <row r="2094" spans="1:3" x14ac:dyDescent="0.2">
      <c r="A2094" s="269"/>
      <c r="B2094" s="270"/>
      <c r="C2094" s="271"/>
    </row>
    <row r="2095" spans="1:3" x14ac:dyDescent="0.2">
      <c r="A2095" s="272"/>
      <c r="B2095" s="273"/>
      <c r="C2095" s="274"/>
    </row>
    <row r="2096" spans="1:3" x14ac:dyDescent="0.2">
      <c r="A2096" s="269"/>
      <c r="B2096" s="270"/>
      <c r="C2096" s="271"/>
    </row>
    <row r="2097" spans="1:3" x14ac:dyDescent="0.2">
      <c r="A2097" s="272"/>
      <c r="B2097" s="273"/>
      <c r="C2097" s="274"/>
    </row>
    <row r="2098" spans="1:3" x14ac:dyDescent="0.2">
      <c r="A2098" s="269"/>
      <c r="B2098" s="270"/>
      <c r="C2098" s="271"/>
    </row>
    <row r="2099" spans="1:3" x14ac:dyDescent="0.2">
      <c r="A2099" s="272"/>
      <c r="B2099" s="273"/>
      <c r="C2099" s="274"/>
    </row>
    <row r="2100" spans="1:3" x14ac:dyDescent="0.2">
      <c r="A2100" s="269"/>
      <c r="B2100" s="270"/>
      <c r="C2100" s="271"/>
    </row>
    <row r="2101" spans="1:3" x14ac:dyDescent="0.2">
      <c r="A2101" s="272"/>
      <c r="B2101" s="273"/>
      <c r="C2101" s="274"/>
    </row>
    <row r="2102" spans="1:3" x14ac:dyDescent="0.2">
      <c r="A2102" s="269"/>
      <c r="B2102" s="270"/>
      <c r="C2102" s="271"/>
    </row>
    <row r="2103" spans="1:3" x14ac:dyDescent="0.2">
      <c r="A2103" s="272"/>
      <c r="B2103" s="273"/>
      <c r="C2103" s="274"/>
    </row>
    <row r="2104" spans="1:3" x14ac:dyDescent="0.2">
      <c r="A2104" s="269"/>
      <c r="B2104" s="270"/>
      <c r="C2104" s="271"/>
    </row>
    <row r="2105" spans="1:3" x14ac:dyDescent="0.2">
      <c r="A2105" s="272"/>
      <c r="B2105" s="273"/>
      <c r="C2105" s="274"/>
    </row>
    <row r="2106" spans="1:3" x14ac:dyDescent="0.2">
      <c r="A2106" s="269"/>
      <c r="B2106" s="270"/>
      <c r="C2106" s="271"/>
    </row>
    <row r="2107" spans="1:3" x14ac:dyDescent="0.2">
      <c r="A2107" s="272"/>
      <c r="B2107" s="273"/>
      <c r="C2107" s="274"/>
    </row>
    <row r="2108" spans="1:3" x14ac:dyDescent="0.2">
      <c r="A2108" s="269"/>
      <c r="B2108" s="270"/>
      <c r="C2108" s="271"/>
    </row>
    <row r="2109" spans="1:3" x14ac:dyDescent="0.2">
      <c r="A2109" s="272"/>
      <c r="B2109" s="273"/>
      <c r="C2109" s="274"/>
    </row>
    <row r="2110" spans="1:3" x14ac:dyDescent="0.2">
      <c r="A2110" s="269"/>
      <c r="B2110" s="270"/>
      <c r="C2110" s="271"/>
    </row>
    <row r="2111" spans="1:3" x14ac:dyDescent="0.2">
      <c r="A2111" s="272"/>
      <c r="B2111" s="273"/>
      <c r="C2111" s="274"/>
    </row>
    <row r="2112" spans="1:3" x14ac:dyDescent="0.2">
      <c r="A2112" s="269"/>
      <c r="B2112" s="270"/>
      <c r="C2112" s="271"/>
    </row>
    <row r="2113" spans="1:3" x14ac:dyDescent="0.2">
      <c r="A2113" s="272"/>
      <c r="B2113" s="273"/>
      <c r="C2113" s="274"/>
    </row>
    <row r="2114" spans="1:3" x14ac:dyDescent="0.2">
      <c r="A2114" s="269"/>
      <c r="B2114" s="270"/>
      <c r="C2114" s="271"/>
    </row>
    <row r="2115" spans="1:3" x14ac:dyDescent="0.2">
      <c r="A2115" s="272"/>
      <c r="B2115" s="273"/>
      <c r="C2115" s="274"/>
    </row>
    <row r="2116" spans="1:3" x14ac:dyDescent="0.2">
      <c r="A2116" s="269"/>
      <c r="B2116" s="270"/>
      <c r="C2116" s="271"/>
    </row>
    <row r="2117" spans="1:3" x14ac:dyDescent="0.2">
      <c r="A2117" s="272"/>
      <c r="B2117" s="273"/>
      <c r="C2117" s="274"/>
    </row>
    <row r="2118" spans="1:3" x14ac:dyDescent="0.2">
      <c r="A2118" s="269"/>
      <c r="B2118" s="270"/>
      <c r="C2118" s="271"/>
    </row>
    <row r="2119" spans="1:3" x14ac:dyDescent="0.2">
      <c r="A2119" s="272"/>
      <c r="B2119" s="273"/>
      <c r="C2119" s="274"/>
    </row>
    <row r="2120" spans="1:3" x14ac:dyDescent="0.2">
      <c r="A2120" s="269"/>
      <c r="B2120" s="270"/>
      <c r="C2120" s="271"/>
    </row>
    <row r="2121" spans="1:3" x14ac:dyDescent="0.2">
      <c r="A2121" s="272"/>
      <c r="B2121" s="273"/>
      <c r="C2121" s="274"/>
    </row>
    <row r="2122" spans="1:3" x14ac:dyDescent="0.2">
      <c r="A2122" s="269"/>
      <c r="B2122" s="270"/>
      <c r="C2122" s="271"/>
    </row>
    <row r="2123" spans="1:3" x14ac:dyDescent="0.2">
      <c r="A2123" s="272"/>
      <c r="B2123" s="273"/>
      <c r="C2123" s="274"/>
    </row>
    <row r="2124" spans="1:3" x14ac:dyDescent="0.2">
      <c r="A2124" s="269"/>
      <c r="B2124" s="270"/>
      <c r="C2124" s="271"/>
    </row>
    <row r="2125" spans="1:3" x14ac:dyDescent="0.2">
      <c r="A2125" s="272"/>
      <c r="B2125" s="273"/>
      <c r="C2125" s="274"/>
    </row>
    <row r="2126" spans="1:3" x14ac:dyDescent="0.2">
      <c r="A2126" s="269"/>
      <c r="B2126" s="270"/>
      <c r="C2126" s="271"/>
    </row>
    <row r="2127" spans="1:3" x14ac:dyDescent="0.2">
      <c r="A2127" s="272"/>
      <c r="B2127" s="273"/>
      <c r="C2127" s="274"/>
    </row>
    <row r="2128" spans="1:3" x14ac:dyDescent="0.2">
      <c r="A2128" s="269"/>
      <c r="B2128" s="270"/>
      <c r="C2128" s="271"/>
    </row>
    <row r="2129" spans="1:3" x14ac:dyDescent="0.2">
      <c r="A2129" s="272"/>
      <c r="B2129" s="273"/>
      <c r="C2129" s="274"/>
    </row>
    <row r="2130" spans="1:3" x14ac:dyDescent="0.2">
      <c r="A2130" s="269"/>
      <c r="B2130" s="270"/>
      <c r="C2130" s="271"/>
    </row>
    <row r="2131" spans="1:3" x14ac:dyDescent="0.2">
      <c r="A2131" s="272"/>
      <c r="B2131" s="273"/>
      <c r="C2131" s="274"/>
    </row>
    <row r="2132" spans="1:3" x14ac:dyDescent="0.2">
      <c r="A2132" s="269"/>
      <c r="B2132" s="270"/>
      <c r="C2132" s="271"/>
    </row>
    <row r="2133" spans="1:3" x14ac:dyDescent="0.2">
      <c r="A2133" s="272"/>
      <c r="B2133" s="273"/>
      <c r="C2133" s="274"/>
    </row>
    <row r="2134" spans="1:3" x14ac:dyDescent="0.2">
      <c r="A2134" s="269"/>
      <c r="B2134" s="270"/>
      <c r="C2134" s="271"/>
    </row>
    <row r="2135" spans="1:3" x14ac:dyDescent="0.2">
      <c r="A2135" s="272"/>
      <c r="B2135" s="273"/>
      <c r="C2135" s="274"/>
    </row>
    <row r="2136" spans="1:3" x14ac:dyDescent="0.2">
      <c r="A2136" s="269"/>
      <c r="B2136" s="270"/>
      <c r="C2136" s="271"/>
    </row>
    <row r="2137" spans="1:3" x14ac:dyDescent="0.2">
      <c r="A2137" s="272"/>
      <c r="B2137" s="273"/>
      <c r="C2137" s="274"/>
    </row>
    <row r="2138" spans="1:3" x14ac:dyDescent="0.2">
      <c r="A2138" s="269"/>
      <c r="B2138" s="270"/>
      <c r="C2138" s="271"/>
    </row>
    <row r="2139" spans="1:3" x14ac:dyDescent="0.2">
      <c r="A2139" s="272"/>
      <c r="B2139" s="273"/>
      <c r="C2139" s="274"/>
    </row>
    <row r="2140" spans="1:3" x14ac:dyDescent="0.2">
      <c r="A2140" s="269"/>
      <c r="B2140" s="270"/>
      <c r="C2140" s="271"/>
    </row>
    <row r="2141" spans="1:3" x14ac:dyDescent="0.2">
      <c r="A2141" s="272"/>
      <c r="B2141" s="273"/>
      <c r="C2141" s="274"/>
    </row>
    <row r="2142" spans="1:3" x14ac:dyDescent="0.2">
      <c r="A2142" s="269"/>
      <c r="B2142" s="270"/>
      <c r="C2142" s="271"/>
    </row>
    <row r="2143" spans="1:3" x14ac:dyDescent="0.2">
      <c r="A2143" s="272"/>
      <c r="B2143" s="273"/>
      <c r="C2143" s="274"/>
    </row>
    <row r="2144" spans="1:3" x14ac:dyDescent="0.2">
      <c r="A2144" s="269"/>
      <c r="B2144" s="270"/>
      <c r="C2144" s="271"/>
    </row>
    <row r="2145" spans="1:3" x14ac:dyDescent="0.2">
      <c r="A2145" s="272"/>
      <c r="B2145" s="273"/>
      <c r="C2145" s="274"/>
    </row>
    <row r="2146" spans="1:3" x14ac:dyDescent="0.2">
      <c r="A2146" s="269"/>
      <c r="B2146" s="270"/>
      <c r="C2146" s="271"/>
    </row>
    <row r="2147" spans="1:3" x14ac:dyDescent="0.2">
      <c r="A2147" s="272"/>
      <c r="B2147" s="273"/>
      <c r="C2147" s="274"/>
    </row>
    <row r="2148" spans="1:3" x14ac:dyDescent="0.2">
      <c r="A2148" s="269"/>
      <c r="B2148" s="270"/>
      <c r="C2148" s="271"/>
    </row>
    <row r="2149" spans="1:3" x14ac:dyDescent="0.2">
      <c r="A2149" s="272"/>
      <c r="B2149" s="273"/>
      <c r="C2149" s="274"/>
    </row>
    <row r="2150" spans="1:3" x14ac:dyDescent="0.2">
      <c r="A2150" s="269"/>
      <c r="B2150" s="270"/>
      <c r="C2150" s="271"/>
    </row>
    <row r="2151" spans="1:3" x14ac:dyDescent="0.2">
      <c r="A2151" s="272"/>
      <c r="B2151" s="273"/>
      <c r="C2151" s="274"/>
    </row>
    <row r="2152" spans="1:3" x14ac:dyDescent="0.2">
      <c r="A2152" s="269"/>
      <c r="B2152" s="270"/>
      <c r="C2152" s="271"/>
    </row>
    <row r="2153" spans="1:3" x14ac:dyDescent="0.2">
      <c r="A2153" s="272"/>
      <c r="B2153" s="273"/>
      <c r="C2153" s="274"/>
    </row>
    <row r="2154" spans="1:3" x14ac:dyDescent="0.2">
      <c r="A2154" s="269"/>
      <c r="B2154" s="270"/>
      <c r="C2154" s="271"/>
    </row>
    <row r="2155" spans="1:3" x14ac:dyDescent="0.2">
      <c r="A2155" s="272"/>
      <c r="B2155" s="273"/>
      <c r="C2155" s="274"/>
    </row>
    <row r="2156" spans="1:3" x14ac:dyDescent="0.2">
      <c r="A2156" s="269"/>
      <c r="B2156" s="270"/>
      <c r="C2156" s="271"/>
    </row>
    <row r="2157" spans="1:3" x14ac:dyDescent="0.2">
      <c r="A2157" s="272"/>
      <c r="B2157" s="273"/>
      <c r="C2157" s="274"/>
    </row>
    <row r="2158" spans="1:3" x14ac:dyDescent="0.2">
      <c r="A2158" s="269"/>
      <c r="B2158" s="270"/>
      <c r="C2158" s="271"/>
    </row>
    <row r="2159" spans="1:3" x14ac:dyDescent="0.2">
      <c r="A2159" s="272"/>
      <c r="B2159" s="273"/>
      <c r="C2159" s="274"/>
    </row>
    <row r="2160" spans="1:3" x14ac:dyDescent="0.2">
      <c r="A2160" s="269"/>
      <c r="B2160" s="270"/>
      <c r="C2160" s="271"/>
    </row>
    <row r="2161" spans="1:3" x14ac:dyDescent="0.2">
      <c r="A2161" s="272"/>
      <c r="B2161" s="273"/>
      <c r="C2161" s="274"/>
    </row>
    <row r="2162" spans="1:3" x14ac:dyDescent="0.2">
      <c r="A2162" s="269"/>
      <c r="B2162" s="270"/>
      <c r="C2162" s="271"/>
    </row>
    <row r="2163" spans="1:3" x14ac:dyDescent="0.2">
      <c r="A2163" s="272"/>
      <c r="B2163" s="273"/>
      <c r="C2163" s="274"/>
    </row>
    <row r="2164" spans="1:3" x14ac:dyDescent="0.2">
      <c r="A2164" s="269"/>
      <c r="B2164" s="270"/>
      <c r="C2164" s="271"/>
    </row>
    <row r="2165" spans="1:3" x14ac:dyDescent="0.2">
      <c r="A2165" s="272"/>
      <c r="B2165" s="273"/>
      <c r="C2165" s="274"/>
    </row>
    <row r="2166" spans="1:3" x14ac:dyDescent="0.2">
      <c r="A2166" s="269"/>
      <c r="B2166" s="270"/>
      <c r="C2166" s="271"/>
    </row>
    <row r="2167" spans="1:3" x14ac:dyDescent="0.2">
      <c r="A2167" s="272"/>
      <c r="B2167" s="273"/>
      <c r="C2167" s="274"/>
    </row>
    <row r="2168" spans="1:3" x14ac:dyDescent="0.2">
      <c r="A2168" s="269"/>
      <c r="B2168" s="270"/>
      <c r="C2168" s="271"/>
    </row>
    <row r="2169" spans="1:3" x14ac:dyDescent="0.2">
      <c r="A2169" s="272"/>
      <c r="B2169" s="273"/>
      <c r="C2169" s="274"/>
    </row>
    <row r="2170" spans="1:3" x14ac:dyDescent="0.2">
      <c r="A2170" s="269"/>
      <c r="B2170" s="270"/>
      <c r="C2170" s="271"/>
    </row>
    <row r="2171" spans="1:3" x14ac:dyDescent="0.2">
      <c r="A2171" s="272"/>
      <c r="B2171" s="273"/>
      <c r="C2171" s="274"/>
    </row>
    <row r="2172" spans="1:3" x14ac:dyDescent="0.2">
      <c r="A2172" s="269"/>
      <c r="B2172" s="270"/>
      <c r="C2172" s="271"/>
    </row>
    <row r="2173" spans="1:3" x14ac:dyDescent="0.2">
      <c r="A2173" s="272"/>
      <c r="B2173" s="273"/>
      <c r="C2173" s="274"/>
    </row>
    <row r="2174" spans="1:3" x14ac:dyDescent="0.2">
      <c r="A2174" s="269"/>
      <c r="B2174" s="270"/>
      <c r="C2174" s="271"/>
    </row>
    <row r="2175" spans="1:3" x14ac:dyDescent="0.2">
      <c r="A2175" s="272"/>
      <c r="B2175" s="273"/>
      <c r="C2175" s="274"/>
    </row>
    <row r="2176" spans="1:3" x14ac:dyDescent="0.2">
      <c r="A2176" s="269"/>
      <c r="B2176" s="270"/>
      <c r="C2176" s="271"/>
    </row>
    <row r="2177" spans="1:3" x14ac:dyDescent="0.2">
      <c r="A2177" s="272"/>
      <c r="B2177" s="273"/>
      <c r="C2177" s="274"/>
    </row>
    <row r="2178" spans="1:3" x14ac:dyDescent="0.2">
      <c r="A2178" s="269"/>
      <c r="B2178" s="270"/>
      <c r="C2178" s="271"/>
    </row>
    <row r="2179" spans="1:3" x14ac:dyDescent="0.2">
      <c r="A2179" s="272"/>
      <c r="B2179" s="273"/>
      <c r="C2179" s="274"/>
    </row>
    <row r="2180" spans="1:3" x14ac:dyDescent="0.2">
      <c r="A2180" s="269"/>
      <c r="B2180" s="270"/>
      <c r="C2180" s="271"/>
    </row>
    <row r="2181" spans="1:3" x14ac:dyDescent="0.2">
      <c r="A2181" s="272"/>
      <c r="B2181" s="273"/>
      <c r="C2181" s="274"/>
    </row>
    <row r="2182" spans="1:3" x14ac:dyDescent="0.2">
      <c r="A2182" s="269"/>
      <c r="B2182" s="270"/>
      <c r="C2182" s="271"/>
    </row>
    <row r="2183" spans="1:3" x14ac:dyDescent="0.2">
      <c r="A2183" s="272"/>
      <c r="B2183" s="273"/>
      <c r="C2183" s="274"/>
    </row>
    <row r="2184" spans="1:3" x14ac:dyDescent="0.2">
      <c r="A2184" s="269"/>
      <c r="B2184" s="270"/>
      <c r="C2184" s="271"/>
    </row>
    <row r="2185" spans="1:3" x14ac:dyDescent="0.2">
      <c r="A2185" s="272"/>
      <c r="B2185" s="273"/>
      <c r="C2185" s="274"/>
    </row>
    <row r="2186" spans="1:3" x14ac:dyDescent="0.2">
      <c r="A2186" s="269"/>
      <c r="B2186" s="270"/>
      <c r="C2186" s="271"/>
    </row>
    <row r="2187" spans="1:3" x14ac:dyDescent="0.2">
      <c r="A2187" s="272"/>
      <c r="B2187" s="273"/>
      <c r="C2187" s="274"/>
    </row>
    <row r="2188" spans="1:3" x14ac:dyDescent="0.2">
      <c r="A2188" s="269"/>
      <c r="B2188" s="270"/>
      <c r="C2188" s="271"/>
    </row>
    <row r="2189" spans="1:3" x14ac:dyDescent="0.2">
      <c r="A2189" s="272"/>
      <c r="B2189" s="273"/>
      <c r="C2189" s="274"/>
    </row>
    <row r="2190" spans="1:3" x14ac:dyDescent="0.2">
      <c r="A2190" s="269"/>
      <c r="B2190" s="270"/>
      <c r="C2190" s="271"/>
    </row>
    <row r="2191" spans="1:3" x14ac:dyDescent="0.2">
      <c r="A2191" s="272"/>
      <c r="B2191" s="273"/>
      <c r="C2191" s="274"/>
    </row>
    <row r="2192" spans="1:3" x14ac:dyDescent="0.2">
      <c r="A2192" s="269"/>
      <c r="B2192" s="270"/>
      <c r="C2192" s="271"/>
    </row>
    <row r="2193" spans="1:3" x14ac:dyDescent="0.2">
      <c r="A2193" s="272"/>
      <c r="B2193" s="273"/>
      <c r="C2193" s="274"/>
    </row>
    <row r="2194" spans="1:3" x14ac:dyDescent="0.2">
      <c r="A2194" s="269"/>
      <c r="B2194" s="270"/>
      <c r="C2194" s="271"/>
    </row>
    <row r="2195" spans="1:3" x14ac:dyDescent="0.2">
      <c r="A2195" s="272"/>
      <c r="B2195" s="273"/>
      <c r="C2195" s="274"/>
    </row>
    <row r="2196" spans="1:3" x14ac:dyDescent="0.2">
      <c r="A2196" s="269"/>
      <c r="B2196" s="270"/>
      <c r="C2196" s="271"/>
    </row>
    <row r="2197" spans="1:3" x14ac:dyDescent="0.2">
      <c r="A2197" s="272"/>
      <c r="B2197" s="273"/>
      <c r="C2197" s="274"/>
    </row>
    <row r="2198" spans="1:3" x14ac:dyDescent="0.2">
      <c r="A2198" s="269"/>
      <c r="B2198" s="270"/>
      <c r="C2198" s="271"/>
    </row>
    <row r="2199" spans="1:3" x14ac:dyDescent="0.2">
      <c r="A2199" s="272"/>
      <c r="B2199" s="273"/>
      <c r="C2199" s="274"/>
    </row>
    <row r="2200" spans="1:3" x14ac:dyDescent="0.2">
      <c r="A2200" s="269"/>
      <c r="B2200" s="270"/>
      <c r="C2200" s="271"/>
    </row>
    <row r="2201" spans="1:3" x14ac:dyDescent="0.2">
      <c r="A2201" s="272"/>
      <c r="B2201" s="273"/>
      <c r="C2201" s="274"/>
    </row>
    <row r="2202" spans="1:3" x14ac:dyDescent="0.2">
      <c r="A2202" s="269"/>
      <c r="B2202" s="270"/>
      <c r="C2202" s="271"/>
    </row>
    <row r="2203" spans="1:3" x14ac:dyDescent="0.2">
      <c r="A2203" s="272"/>
      <c r="B2203" s="273"/>
      <c r="C2203" s="274"/>
    </row>
    <row r="2204" spans="1:3" x14ac:dyDescent="0.2">
      <c r="A2204" s="269"/>
      <c r="B2204" s="270"/>
      <c r="C2204" s="271"/>
    </row>
    <row r="2205" spans="1:3" x14ac:dyDescent="0.2">
      <c r="A2205" s="272"/>
      <c r="B2205" s="273"/>
      <c r="C2205" s="274"/>
    </row>
    <row r="2206" spans="1:3" x14ac:dyDescent="0.2">
      <c r="A2206" s="269"/>
      <c r="B2206" s="270"/>
      <c r="C2206" s="271"/>
    </row>
    <row r="2207" spans="1:3" x14ac:dyDescent="0.2">
      <c r="A2207" s="272"/>
      <c r="B2207" s="273"/>
      <c r="C2207" s="274"/>
    </row>
    <row r="2208" spans="1:3" x14ac:dyDescent="0.2">
      <c r="A2208" s="269"/>
      <c r="B2208" s="270"/>
      <c r="C2208" s="271"/>
    </row>
    <row r="2209" spans="1:3" x14ac:dyDescent="0.2">
      <c r="A2209" s="272"/>
      <c r="B2209" s="273"/>
      <c r="C2209" s="274"/>
    </row>
    <row r="2210" spans="1:3" x14ac:dyDescent="0.2">
      <c r="A2210" s="269"/>
      <c r="B2210" s="270"/>
      <c r="C2210" s="271"/>
    </row>
    <row r="2211" spans="1:3" x14ac:dyDescent="0.2">
      <c r="A2211" s="272"/>
      <c r="B2211" s="273"/>
      <c r="C2211" s="274"/>
    </row>
    <row r="2212" spans="1:3" x14ac:dyDescent="0.2">
      <c r="A2212" s="269"/>
      <c r="B2212" s="270"/>
      <c r="C2212" s="271"/>
    </row>
    <row r="2213" spans="1:3" x14ac:dyDescent="0.2">
      <c r="A2213" s="272"/>
      <c r="B2213" s="273"/>
      <c r="C2213" s="274"/>
    </row>
    <row r="2214" spans="1:3" x14ac:dyDescent="0.2">
      <c r="A2214" s="269"/>
      <c r="B2214" s="270"/>
      <c r="C2214" s="271"/>
    </row>
    <row r="2215" spans="1:3" x14ac:dyDescent="0.2">
      <c r="A2215" s="272"/>
      <c r="B2215" s="273"/>
      <c r="C2215" s="274"/>
    </row>
    <row r="2216" spans="1:3" x14ac:dyDescent="0.2">
      <c r="A2216" s="269"/>
      <c r="B2216" s="270"/>
      <c r="C2216" s="271"/>
    </row>
    <row r="2217" spans="1:3" x14ac:dyDescent="0.2">
      <c r="A2217" s="272"/>
      <c r="B2217" s="273"/>
      <c r="C2217" s="274"/>
    </row>
    <row r="2218" spans="1:3" x14ac:dyDescent="0.2">
      <c r="A2218" s="269"/>
      <c r="B2218" s="270"/>
      <c r="C2218" s="271"/>
    </row>
    <row r="2219" spans="1:3" x14ac:dyDescent="0.2">
      <c r="A2219" s="272"/>
      <c r="B2219" s="273"/>
      <c r="C2219" s="274"/>
    </row>
    <row r="2220" spans="1:3" x14ac:dyDescent="0.2">
      <c r="A2220" s="269"/>
      <c r="B2220" s="270"/>
      <c r="C2220" s="271"/>
    </row>
    <row r="2221" spans="1:3" x14ac:dyDescent="0.2">
      <c r="A2221" s="272"/>
      <c r="B2221" s="273"/>
      <c r="C2221" s="274"/>
    </row>
    <row r="2222" spans="1:3" x14ac:dyDescent="0.2">
      <c r="A2222" s="269"/>
      <c r="B2222" s="270"/>
      <c r="C2222" s="271"/>
    </row>
    <row r="2223" spans="1:3" x14ac:dyDescent="0.2">
      <c r="A2223" s="272"/>
      <c r="B2223" s="273"/>
      <c r="C2223" s="274"/>
    </row>
    <row r="2224" spans="1:3" x14ac:dyDescent="0.2">
      <c r="A2224" s="269"/>
      <c r="B2224" s="270"/>
      <c r="C2224" s="271"/>
    </row>
    <row r="2225" spans="1:3" x14ac:dyDescent="0.2">
      <c r="A2225" s="272"/>
      <c r="B2225" s="273"/>
      <c r="C2225" s="274"/>
    </row>
    <row r="2226" spans="1:3" x14ac:dyDescent="0.2">
      <c r="A2226" s="269"/>
      <c r="B2226" s="270"/>
      <c r="C2226" s="271"/>
    </row>
    <row r="2227" spans="1:3" x14ac:dyDescent="0.2">
      <c r="A2227" s="272"/>
      <c r="B2227" s="273"/>
      <c r="C2227" s="274"/>
    </row>
    <row r="2228" spans="1:3" x14ac:dyDescent="0.2">
      <c r="A2228" s="269"/>
      <c r="B2228" s="270"/>
      <c r="C2228" s="271"/>
    </row>
    <row r="2229" spans="1:3" x14ac:dyDescent="0.2">
      <c r="A2229" s="272"/>
      <c r="B2229" s="273"/>
      <c r="C2229" s="274"/>
    </row>
    <row r="2230" spans="1:3" x14ac:dyDescent="0.2">
      <c r="A2230" s="269"/>
      <c r="B2230" s="270"/>
      <c r="C2230" s="271"/>
    </row>
    <row r="2231" spans="1:3" x14ac:dyDescent="0.2">
      <c r="A2231" s="272"/>
      <c r="B2231" s="273"/>
      <c r="C2231" s="274"/>
    </row>
    <row r="2232" spans="1:3" x14ac:dyDescent="0.2">
      <c r="A2232" s="269"/>
      <c r="B2232" s="270"/>
      <c r="C2232" s="271"/>
    </row>
    <row r="2233" spans="1:3" x14ac:dyDescent="0.2">
      <c r="A2233" s="272"/>
      <c r="B2233" s="273"/>
      <c r="C2233" s="274"/>
    </row>
    <row r="2234" spans="1:3" x14ac:dyDescent="0.2">
      <c r="A2234" s="269"/>
      <c r="B2234" s="270"/>
      <c r="C2234" s="271"/>
    </row>
    <row r="2235" spans="1:3" x14ac:dyDescent="0.2">
      <c r="A2235" s="272"/>
      <c r="B2235" s="273"/>
      <c r="C2235" s="274"/>
    </row>
    <row r="2236" spans="1:3" x14ac:dyDescent="0.2">
      <c r="A2236" s="269"/>
      <c r="B2236" s="270"/>
      <c r="C2236" s="271"/>
    </row>
    <row r="2237" spans="1:3" x14ac:dyDescent="0.2">
      <c r="A2237" s="272"/>
      <c r="B2237" s="273"/>
      <c r="C2237" s="274"/>
    </row>
    <row r="2238" spans="1:3" x14ac:dyDescent="0.2">
      <c r="A2238" s="269"/>
      <c r="B2238" s="270"/>
      <c r="C2238" s="271"/>
    </row>
    <row r="2239" spans="1:3" x14ac:dyDescent="0.2">
      <c r="A2239" s="272"/>
      <c r="B2239" s="273"/>
      <c r="C2239" s="274"/>
    </row>
    <row r="2240" spans="1:3" x14ac:dyDescent="0.2">
      <c r="A2240" s="269"/>
      <c r="B2240" s="270"/>
      <c r="C2240" s="271"/>
    </row>
    <row r="2241" spans="1:3" x14ac:dyDescent="0.2">
      <c r="A2241" s="272"/>
      <c r="B2241" s="273"/>
      <c r="C2241" s="274"/>
    </row>
    <row r="2242" spans="1:3" x14ac:dyDescent="0.2">
      <c r="A2242" s="269"/>
      <c r="B2242" s="270"/>
      <c r="C2242" s="271"/>
    </row>
    <row r="2243" spans="1:3" x14ac:dyDescent="0.2">
      <c r="A2243" s="272"/>
      <c r="B2243" s="273"/>
      <c r="C2243" s="274"/>
    </row>
    <row r="2244" spans="1:3" x14ac:dyDescent="0.2">
      <c r="A2244" s="269"/>
      <c r="B2244" s="270"/>
      <c r="C2244" s="271"/>
    </row>
    <row r="2245" spans="1:3" x14ac:dyDescent="0.2">
      <c r="A2245" s="272"/>
      <c r="B2245" s="273"/>
      <c r="C2245" s="274"/>
    </row>
    <row r="2246" spans="1:3" x14ac:dyDescent="0.2">
      <c r="A2246" s="269"/>
      <c r="B2246" s="270"/>
      <c r="C2246" s="271"/>
    </row>
    <row r="2247" spans="1:3" x14ac:dyDescent="0.2">
      <c r="A2247" s="272"/>
      <c r="B2247" s="273"/>
      <c r="C2247" s="274"/>
    </row>
    <row r="2248" spans="1:3" x14ac:dyDescent="0.2">
      <c r="A2248" s="269"/>
      <c r="B2248" s="270"/>
      <c r="C2248" s="271"/>
    </row>
    <row r="2249" spans="1:3" x14ac:dyDescent="0.2">
      <c r="A2249" s="272"/>
      <c r="B2249" s="273"/>
      <c r="C2249" s="274"/>
    </row>
    <row r="2250" spans="1:3" x14ac:dyDescent="0.2">
      <c r="A2250" s="269"/>
      <c r="B2250" s="270"/>
      <c r="C2250" s="271"/>
    </row>
    <row r="2251" spans="1:3" x14ac:dyDescent="0.2">
      <c r="A2251" s="272"/>
      <c r="B2251" s="273"/>
      <c r="C2251" s="274"/>
    </row>
    <row r="2252" spans="1:3" x14ac:dyDescent="0.2">
      <c r="A2252" s="269"/>
      <c r="B2252" s="270"/>
      <c r="C2252" s="271"/>
    </row>
    <row r="2253" spans="1:3" x14ac:dyDescent="0.2">
      <c r="A2253" s="272"/>
      <c r="B2253" s="273"/>
      <c r="C2253" s="274"/>
    </row>
    <row r="2254" spans="1:3" x14ac:dyDescent="0.2">
      <c r="A2254" s="269"/>
      <c r="B2254" s="270"/>
      <c r="C2254" s="271"/>
    </row>
    <row r="2255" spans="1:3" x14ac:dyDescent="0.2">
      <c r="A2255" s="272"/>
      <c r="B2255" s="273"/>
      <c r="C2255" s="274"/>
    </row>
    <row r="2256" spans="1:3" x14ac:dyDescent="0.2">
      <c r="A2256" s="269"/>
      <c r="B2256" s="270"/>
      <c r="C2256" s="271"/>
    </row>
    <row r="2257" spans="1:3" x14ac:dyDescent="0.2">
      <c r="A2257" s="272"/>
      <c r="B2257" s="273"/>
      <c r="C2257" s="274"/>
    </row>
    <row r="2258" spans="1:3" x14ac:dyDescent="0.2">
      <c r="A2258" s="269"/>
      <c r="B2258" s="270"/>
      <c r="C2258" s="271"/>
    </row>
    <row r="2259" spans="1:3" x14ac:dyDescent="0.2">
      <c r="A2259" s="272"/>
      <c r="B2259" s="273"/>
      <c r="C2259" s="274"/>
    </row>
    <row r="2260" spans="1:3" x14ac:dyDescent="0.2">
      <c r="A2260" s="269"/>
      <c r="B2260" s="270"/>
      <c r="C2260" s="271"/>
    </row>
    <row r="2261" spans="1:3" x14ac:dyDescent="0.2">
      <c r="A2261" s="272"/>
      <c r="B2261" s="273"/>
      <c r="C2261" s="274"/>
    </row>
    <row r="2262" spans="1:3" x14ac:dyDescent="0.2">
      <c r="A2262" s="269"/>
      <c r="B2262" s="270"/>
      <c r="C2262" s="271"/>
    </row>
    <row r="2263" spans="1:3" x14ac:dyDescent="0.2">
      <c r="A2263" s="272"/>
      <c r="B2263" s="273"/>
      <c r="C2263" s="274"/>
    </row>
    <row r="2264" spans="1:3" x14ac:dyDescent="0.2">
      <c r="A2264" s="269"/>
      <c r="B2264" s="270"/>
      <c r="C2264" s="271"/>
    </row>
    <row r="2265" spans="1:3" x14ac:dyDescent="0.2">
      <c r="A2265" s="272"/>
      <c r="B2265" s="273"/>
      <c r="C2265" s="274"/>
    </row>
    <row r="2266" spans="1:3" x14ac:dyDescent="0.2">
      <c r="A2266" s="269"/>
      <c r="B2266" s="270"/>
      <c r="C2266" s="271"/>
    </row>
    <row r="2267" spans="1:3" x14ac:dyDescent="0.2">
      <c r="A2267" s="272"/>
      <c r="B2267" s="273"/>
      <c r="C2267" s="274"/>
    </row>
    <row r="2268" spans="1:3" x14ac:dyDescent="0.2">
      <c r="A2268" s="269"/>
      <c r="B2268" s="270"/>
      <c r="C2268" s="271"/>
    </row>
    <row r="2269" spans="1:3" x14ac:dyDescent="0.2">
      <c r="A2269" s="272"/>
      <c r="B2269" s="273"/>
      <c r="C2269" s="274"/>
    </row>
    <row r="2270" spans="1:3" x14ac:dyDescent="0.2">
      <c r="A2270" s="269"/>
      <c r="B2270" s="270"/>
      <c r="C2270" s="271"/>
    </row>
    <row r="2271" spans="1:3" x14ac:dyDescent="0.2">
      <c r="A2271" s="272"/>
      <c r="B2271" s="273"/>
      <c r="C2271" s="274"/>
    </row>
    <row r="2272" spans="1:3" x14ac:dyDescent="0.2">
      <c r="A2272" s="269"/>
      <c r="B2272" s="270"/>
      <c r="C2272" s="271"/>
    </row>
    <row r="2273" spans="1:3" x14ac:dyDescent="0.2">
      <c r="A2273" s="272"/>
      <c r="B2273" s="273"/>
      <c r="C2273" s="274"/>
    </row>
    <row r="2274" spans="1:3" x14ac:dyDescent="0.2">
      <c r="A2274" s="269"/>
      <c r="B2274" s="270"/>
      <c r="C2274" s="271"/>
    </row>
    <row r="2275" spans="1:3" x14ac:dyDescent="0.2">
      <c r="A2275" s="272"/>
      <c r="B2275" s="273"/>
      <c r="C2275" s="274"/>
    </row>
    <row r="2276" spans="1:3" x14ac:dyDescent="0.2">
      <c r="A2276" s="269"/>
      <c r="B2276" s="270"/>
      <c r="C2276" s="271"/>
    </row>
    <row r="2277" spans="1:3" x14ac:dyDescent="0.2">
      <c r="A2277" s="272"/>
      <c r="B2277" s="273"/>
      <c r="C2277" s="274"/>
    </row>
    <row r="2278" spans="1:3" x14ac:dyDescent="0.2">
      <c r="A2278" s="269"/>
      <c r="B2278" s="270"/>
      <c r="C2278" s="271"/>
    </row>
    <row r="2279" spans="1:3" x14ac:dyDescent="0.2">
      <c r="A2279" s="272"/>
      <c r="B2279" s="273"/>
      <c r="C2279" s="274"/>
    </row>
    <row r="2280" spans="1:3" x14ac:dyDescent="0.2">
      <c r="A2280" s="269"/>
      <c r="B2280" s="270"/>
      <c r="C2280" s="271"/>
    </row>
    <row r="2281" spans="1:3" x14ac:dyDescent="0.2">
      <c r="A2281" s="272"/>
      <c r="B2281" s="273"/>
      <c r="C2281" s="274"/>
    </row>
    <row r="2282" spans="1:3" x14ac:dyDescent="0.2">
      <c r="A2282" s="269"/>
      <c r="B2282" s="270"/>
      <c r="C2282" s="271"/>
    </row>
    <row r="2283" spans="1:3" x14ac:dyDescent="0.2">
      <c r="A2283" s="272"/>
      <c r="B2283" s="273"/>
      <c r="C2283" s="274"/>
    </row>
    <row r="2284" spans="1:3" x14ac:dyDescent="0.2">
      <c r="A2284" s="269"/>
      <c r="B2284" s="270"/>
      <c r="C2284" s="271"/>
    </row>
    <row r="2285" spans="1:3" x14ac:dyDescent="0.2">
      <c r="A2285" s="272"/>
      <c r="B2285" s="273"/>
      <c r="C2285" s="274"/>
    </row>
    <row r="2286" spans="1:3" x14ac:dyDescent="0.2">
      <c r="A2286" s="269"/>
      <c r="B2286" s="270"/>
      <c r="C2286" s="271"/>
    </row>
    <row r="2287" spans="1:3" x14ac:dyDescent="0.2">
      <c r="A2287" s="272"/>
      <c r="B2287" s="273"/>
      <c r="C2287" s="274"/>
    </row>
    <row r="2288" spans="1:3" x14ac:dyDescent="0.2">
      <c r="A2288" s="269"/>
      <c r="B2288" s="270"/>
      <c r="C2288" s="271"/>
    </row>
    <row r="2289" spans="1:3" x14ac:dyDescent="0.2">
      <c r="A2289" s="272"/>
      <c r="B2289" s="273"/>
      <c r="C2289" s="274"/>
    </row>
    <row r="2290" spans="1:3" x14ac:dyDescent="0.2">
      <c r="A2290" s="269"/>
      <c r="B2290" s="270"/>
      <c r="C2290" s="271"/>
    </row>
    <row r="2291" spans="1:3" x14ac:dyDescent="0.2">
      <c r="A2291" s="272"/>
      <c r="B2291" s="273"/>
      <c r="C2291" s="274"/>
    </row>
    <row r="2292" spans="1:3" x14ac:dyDescent="0.2">
      <c r="A2292" s="269"/>
      <c r="B2292" s="270"/>
      <c r="C2292" s="271"/>
    </row>
    <row r="2293" spans="1:3" x14ac:dyDescent="0.2">
      <c r="A2293" s="272"/>
      <c r="B2293" s="273"/>
      <c r="C2293" s="274"/>
    </row>
    <row r="2294" spans="1:3" x14ac:dyDescent="0.2">
      <c r="A2294" s="269"/>
      <c r="B2294" s="270"/>
      <c r="C2294" s="271"/>
    </row>
    <row r="2295" spans="1:3" x14ac:dyDescent="0.2">
      <c r="A2295" s="272"/>
      <c r="B2295" s="273"/>
      <c r="C2295" s="274"/>
    </row>
    <row r="2296" spans="1:3" x14ac:dyDescent="0.2">
      <c r="A2296" s="269"/>
      <c r="B2296" s="270"/>
      <c r="C2296" s="271"/>
    </row>
    <row r="2297" spans="1:3" x14ac:dyDescent="0.2">
      <c r="A2297" s="272"/>
      <c r="B2297" s="273"/>
      <c r="C2297" s="274"/>
    </row>
    <row r="2298" spans="1:3" x14ac:dyDescent="0.2">
      <c r="A2298" s="269"/>
      <c r="B2298" s="270"/>
      <c r="C2298" s="271"/>
    </row>
    <row r="2299" spans="1:3" x14ac:dyDescent="0.2">
      <c r="A2299" s="272"/>
      <c r="B2299" s="273"/>
      <c r="C2299" s="274"/>
    </row>
    <row r="2300" spans="1:3" x14ac:dyDescent="0.2">
      <c r="A2300" s="269"/>
      <c r="B2300" s="270"/>
      <c r="C2300" s="271"/>
    </row>
    <row r="2301" spans="1:3" x14ac:dyDescent="0.2">
      <c r="A2301" s="272"/>
      <c r="B2301" s="273"/>
      <c r="C2301" s="274"/>
    </row>
    <row r="2302" spans="1:3" x14ac:dyDescent="0.2">
      <c r="A2302" s="269"/>
      <c r="B2302" s="270"/>
      <c r="C2302" s="271"/>
    </row>
    <row r="2303" spans="1:3" x14ac:dyDescent="0.2">
      <c r="A2303" s="272"/>
      <c r="B2303" s="273"/>
      <c r="C2303" s="274"/>
    </row>
    <row r="2304" spans="1:3" x14ac:dyDescent="0.2">
      <c r="A2304" s="269"/>
      <c r="B2304" s="270"/>
      <c r="C2304" s="271"/>
    </row>
    <row r="2305" spans="1:3" x14ac:dyDescent="0.2">
      <c r="A2305" s="272"/>
      <c r="B2305" s="273"/>
      <c r="C2305" s="274"/>
    </row>
    <row r="2306" spans="1:3" x14ac:dyDescent="0.2">
      <c r="A2306" s="269"/>
      <c r="B2306" s="270"/>
      <c r="C2306" s="271"/>
    </row>
    <row r="2307" spans="1:3" x14ac:dyDescent="0.2">
      <c r="A2307" s="272"/>
      <c r="B2307" s="273"/>
      <c r="C2307" s="274"/>
    </row>
    <row r="2308" spans="1:3" x14ac:dyDescent="0.2">
      <c r="A2308" s="269"/>
      <c r="B2308" s="270"/>
      <c r="C2308" s="271"/>
    </row>
    <row r="2309" spans="1:3" x14ac:dyDescent="0.2">
      <c r="A2309" s="272"/>
      <c r="B2309" s="273"/>
      <c r="C2309" s="274"/>
    </row>
    <row r="2310" spans="1:3" x14ac:dyDescent="0.2">
      <c r="A2310" s="269"/>
      <c r="B2310" s="270"/>
      <c r="C2310" s="271"/>
    </row>
    <row r="2311" spans="1:3" x14ac:dyDescent="0.2">
      <c r="A2311" s="272"/>
      <c r="B2311" s="273"/>
      <c r="C2311" s="274"/>
    </row>
    <row r="2312" spans="1:3" x14ac:dyDescent="0.2">
      <c r="A2312" s="269"/>
      <c r="B2312" s="270"/>
      <c r="C2312" s="271"/>
    </row>
    <row r="2313" spans="1:3" x14ac:dyDescent="0.2">
      <c r="A2313" s="272"/>
      <c r="B2313" s="273"/>
      <c r="C2313" s="274"/>
    </row>
    <row r="2314" spans="1:3" x14ac:dyDescent="0.2">
      <c r="A2314" s="269"/>
      <c r="B2314" s="270"/>
      <c r="C2314" s="271"/>
    </row>
    <row r="2315" spans="1:3" x14ac:dyDescent="0.2">
      <c r="A2315" s="272"/>
      <c r="B2315" s="273"/>
      <c r="C2315" s="274"/>
    </row>
    <row r="2316" spans="1:3" x14ac:dyDescent="0.2">
      <c r="A2316" s="269"/>
      <c r="B2316" s="270"/>
      <c r="C2316" s="271"/>
    </row>
    <row r="2317" spans="1:3" x14ac:dyDescent="0.2">
      <c r="A2317" s="272"/>
      <c r="B2317" s="273"/>
      <c r="C2317" s="274"/>
    </row>
    <row r="2318" spans="1:3" x14ac:dyDescent="0.2">
      <c r="A2318" s="269"/>
      <c r="B2318" s="270"/>
      <c r="C2318" s="271"/>
    </row>
    <row r="2319" spans="1:3" x14ac:dyDescent="0.2">
      <c r="A2319" s="272"/>
      <c r="B2319" s="273"/>
      <c r="C2319" s="274"/>
    </row>
    <row r="2320" spans="1:3" x14ac:dyDescent="0.2">
      <c r="A2320" s="269"/>
      <c r="B2320" s="270"/>
      <c r="C2320" s="271"/>
    </row>
    <row r="2321" spans="1:3" x14ac:dyDescent="0.2">
      <c r="A2321" s="272"/>
      <c r="B2321" s="273"/>
      <c r="C2321" s="274"/>
    </row>
    <row r="2322" spans="1:3" x14ac:dyDescent="0.2">
      <c r="A2322" s="269"/>
      <c r="B2322" s="270"/>
      <c r="C2322" s="271"/>
    </row>
    <row r="2323" spans="1:3" x14ac:dyDescent="0.2">
      <c r="A2323" s="272"/>
      <c r="B2323" s="273"/>
      <c r="C2323" s="274"/>
    </row>
    <row r="2324" spans="1:3" x14ac:dyDescent="0.2">
      <c r="A2324" s="269"/>
      <c r="B2324" s="270"/>
      <c r="C2324" s="271"/>
    </row>
    <row r="2325" spans="1:3" x14ac:dyDescent="0.2">
      <c r="A2325" s="272"/>
      <c r="B2325" s="273"/>
      <c r="C2325" s="274"/>
    </row>
    <row r="2326" spans="1:3" x14ac:dyDescent="0.2">
      <c r="A2326" s="269"/>
      <c r="B2326" s="270"/>
      <c r="C2326" s="271"/>
    </row>
    <row r="2327" spans="1:3" x14ac:dyDescent="0.2">
      <c r="A2327" s="272"/>
      <c r="B2327" s="273"/>
      <c r="C2327" s="274"/>
    </row>
    <row r="2328" spans="1:3" x14ac:dyDescent="0.2">
      <c r="A2328" s="269"/>
      <c r="B2328" s="270"/>
      <c r="C2328" s="271"/>
    </row>
    <row r="2329" spans="1:3" x14ac:dyDescent="0.2">
      <c r="A2329" s="272"/>
      <c r="B2329" s="273"/>
      <c r="C2329" s="274"/>
    </row>
    <row r="2330" spans="1:3" x14ac:dyDescent="0.2">
      <c r="A2330" s="269"/>
      <c r="B2330" s="270"/>
      <c r="C2330" s="271"/>
    </row>
    <row r="2331" spans="1:3" x14ac:dyDescent="0.2">
      <c r="A2331" s="272"/>
      <c r="B2331" s="273"/>
      <c r="C2331" s="274"/>
    </row>
    <row r="2332" spans="1:3" x14ac:dyDescent="0.2">
      <c r="A2332" s="269"/>
      <c r="B2332" s="270"/>
      <c r="C2332" s="271"/>
    </row>
    <row r="2333" spans="1:3" x14ac:dyDescent="0.2">
      <c r="A2333" s="272"/>
      <c r="B2333" s="273"/>
      <c r="C2333" s="274"/>
    </row>
    <row r="2334" spans="1:3" x14ac:dyDescent="0.2">
      <c r="A2334" s="269"/>
      <c r="B2334" s="270"/>
      <c r="C2334" s="271"/>
    </row>
    <row r="2335" spans="1:3" x14ac:dyDescent="0.2">
      <c r="A2335" s="272"/>
      <c r="B2335" s="273"/>
      <c r="C2335" s="274"/>
    </row>
    <row r="2336" spans="1:3" x14ac:dyDescent="0.2">
      <c r="A2336" s="269"/>
      <c r="B2336" s="270"/>
      <c r="C2336" s="271"/>
    </row>
    <row r="2337" spans="1:3" x14ac:dyDescent="0.2">
      <c r="A2337" s="272"/>
      <c r="B2337" s="273"/>
      <c r="C2337" s="274"/>
    </row>
    <row r="2338" spans="1:3" x14ac:dyDescent="0.2">
      <c r="A2338" s="269"/>
      <c r="B2338" s="270"/>
      <c r="C2338" s="271"/>
    </row>
    <row r="2339" spans="1:3" x14ac:dyDescent="0.2">
      <c r="A2339" s="272"/>
      <c r="B2339" s="273"/>
      <c r="C2339" s="274"/>
    </row>
    <row r="2340" spans="1:3" x14ac:dyDescent="0.2">
      <c r="A2340" s="269"/>
      <c r="B2340" s="270"/>
      <c r="C2340" s="271"/>
    </row>
    <row r="2341" spans="1:3" x14ac:dyDescent="0.2">
      <c r="A2341" s="272"/>
      <c r="B2341" s="273"/>
      <c r="C2341" s="274"/>
    </row>
    <row r="2342" spans="1:3" x14ac:dyDescent="0.2">
      <c r="A2342" s="269"/>
      <c r="B2342" s="270"/>
      <c r="C2342" s="271"/>
    </row>
    <row r="2343" spans="1:3" x14ac:dyDescent="0.2">
      <c r="A2343" s="272"/>
      <c r="B2343" s="273"/>
      <c r="C2343" s="274"/>
    </row>
    <row r="2344" spans="1:3" x14ac:dyDescent="0.2">
      <c r="A2344" s="269"/>
      <c r="B2344" s="270"/>
      <c r="C2344" s="271"/>
    </row>
    <row r="2345" spans="1:3" x14ac:dyDescent="0.2">
      <c r="A2345" s="272"/>
      <c r="B2345" s="273"/>
      <c r="C2345" s="274"/>
    </row>
    <row r="2346" spans="1:3" x14ac:dyDescent="0.2">
      <c r="A2346" s="269"/>
      <c r="B2346" s="270"/>
      <c r="C2346" s="271"/>
    </row>
    <row r="2347" spans="1:3" x14ac:dyDescent="0.2">
      <c r="A2347" s="272"/>
      <c r="B2347" s="273"/>
      <c r="C2347" s="274"/>
    </row>
    <row r="2348" spans="1:3" x14ac:dyDescent="0.2">
      <c r="A2348" s="269"/>
      <c r="B2348" s="270"/>
      <c r="C2348" s="271"/>
    </row>
    <row r="2349" spans="1:3" x14ac:dyDescent="0.2">
      <c r="A2349" s="272"/>
      <c r="B2349" s="273"/>
      <c r="C2349" s="274"/>
    </row>
    <row r="2350" spans="1:3" x14ac:dyDescent="0.2">
      <c r="A2350" s="269"/>
      <c r="B2350" s="270"/>
      <c r="C2350" s="271"/>
    </row>
    <row r="2351" spans="1:3" x14ac:dyDescent="0.2">
      <c r="A2351" s="272"/>
      <c r="B2351" s="273"/>
      <c r="C2351" s="274"/>
    </row>
    <row r="2352" spans="1:3" x14ac:dyDescent="0.2">
      <c r="A2352" s="269"/>
      <c r="B2352" s="270"/>
      <c r="C2352" s="271"/>
    </row>
    <row r="2353" spans="1:3" x14ac:dyDescent="0.2">
      <c r="A2353" s="272"/>
      <c r="B2353" s="273"/>
      <c r="C2353" s="274"/>
    </row>
    <row r="2354" spans="1:3" x14ac:dyDescent="0.2">
      <c r="A2354" s="269"/>
      <c r="B2354" s="270"/>
      <c r="C2354" s="271"/>
    </row>
    <row r="2355" spans="1:3" x14ac:dyDescent="0.2">
      <c r="A2355" s="272"/>
      <c r="B2355" s="273"/>
      <c r="C2355" s="274"/>
    </row>
    <row r="2356" spans="1:3" x14ac:dyDescent="0.2">
      <c r="A2356" s="269"/>
      <c r="B2356" s="270"/>
      <c r="C2356" s="271"/>
    </row>
    <row r="2357" spans="1:3" x14ac:dyDescent="0.2">
      <c r="A2357" s="272"/>
      <c r="B2357" s="273"/>
      <c r="C2357" s="274"/>
    </row>
    <row r="2358" spans="1:3" x14ac:dyDescent="0.2">
      <c r="A2358" s="269"/>
      <c r="B2358" s="270"/>
      <c r="C2358" s="271"/>
    </row>
    <row r="2359" spans="1:3" x14ac:dyDescent="0.2">
      <c r="A2359" s="272"/>
      <c r="B2359" s="273"/>
      <c r="C2359" s="274"/>
    </row>
    <row r="2360" spans="1:3" x14ac:dyDescent="0.2">
      <c r="A2360" s="269"/>
      <c r="B2360" s="270"/>
      <c r="C2360" s="271"/>
    </row>
    <row r="2361" spans="1:3" x14ac:dyDescent="0.2">
      <c r="A2361" s="272"/>
      <c r="B2361" s="273"/>
      <c r="C2361" s="274"/>
    </row>
    <row r="2362" spans="1:3" x14ac:dyDescent="0.2">
      <c r="A2362" s="269"/>
      <c r="B2362" s="270"/>
      <c r="C2362" s="271"/>
    </row>
    <row r="2363" spans="1:3" x14ac:dyDescent="0.2">
      <c r="A2363" s="272"/>
      <c r="B2363" s="273"/>
      <c r="C2363" s="274"/>
    </row>
    <row r="2364" spans="1:3" x14ac:dyDescent="0.2">
      <c r="A2364" s="269"/>
      <c r="B2364" s="270"/>
      <c r="C2364" s="271"/>
    </row>
    <row r="2365" spans="1:3" x14ac:dyDescent="0.2">
      <c r="A2365" s="272"/>
      <c r="B2365" s="273"/>
      <c r="C2365" s="274"/>
    </row>
    <row r="2366" spans="1:3" x14ac:dyDescent="0.2">
      <c r="A2366" s="269"/>
      <c r="B2366" s="270"/>
      <c r="C2366" s="271"/>
    </row>
    <row r="2367" spans="1:3" x14ac:dyDescent="0.2">
      <c r="A2367" s="272"/>
      <c r="B2367" s="273"/>
      <c r="C2367" s="274"/>
    </row>
    <row r="2368" spans="1:3" x14ac:dyDescent="0.2">
      <c r="A2368" s="269"/>
      <c r="B2368" s="270"/>
      <c r="C2368" s="271"/>
    </row>
    <row r="2369" spans="1:3" x14ac:dyDescent="0.2">
      <c r="A2369" s="272"/>
      <c r="B2369" s="273"/>
      <c r="C2369" s="274"/>
    </row>
    <row r="2370" spans="1:3" x14ac:dyDescent="0.2">
      <c r="A2370" s="269"/>
      <c r="B2370" s="270"/>
      <c r="C2370" s="271"/>
    </row>
    <row r="2371" spans="1:3" x14ac:dyDescent="0.2">
      <c r="A2371" s="272"/>
      <c r="B2371" s="273"/>
      <c r="C2371" s="274"/>
    </row>
    <row r="2372" spans="1:3" x14ac:dyDescent="0.2">
      <c r="A2372" s="269"/>
      <c r="B2372" s="270"/>
      <c r="C2372" s="271"/>
    </row>
    <row r="2373" spans="1:3" x14ac:dyDescent="0.2">
      <c r="A2373" s="272"/>
      <c r="B2373" s="273"/>
      <c r="C2373" s="274"/>
    </row>
    <row r="2374" spans="1:3" x14ac:dyDescent="0.2">
      <c r="A2374" s="269"/>
      <c r="B2374" s="270"/>
      <c r="C2374" s="271"/>
    </row>
    <row r="2375" spans="1:3" x14ac:dyDescent="0.2">
      <c r="A2375" s="272"/>
      <c r="B2375" s="273"/>
      <c r="C2375" s="274"/>
    </row>
    <row r="2376" spans="1:3" x14ac:dyDescent="0.2">
      <c r="A2376" s="269"/>
      <c r="B2376" s="270"/>
      <c r="C2376" s="271"/>
    </row>
    <row r="2377" spans="1:3" x14ac:dyDescent="0.2">
      <c r="A2377" s="272"/>
      <c r="B2377" s="273"/>
      <c r="C2377" s="274"/>
    </row>
    <row r="2378" spans="1:3" x14ac:dyDescent="0.2">
      <c r="A2378" s="269"/>
      <c r="B2378" s="270"/>
      <c r="C2378" s="271"/>
    </row>
    <row r="2379" spans="1:3" x14ac:dyDescent="0.2">
      <c r="A2379" s="272"/>
      <c r="B2379" s="273"/>
      <c r="C2379" s="274"/>
    </row>
    <row r="2380" spans="1:3" x14ac:dyDescent="0.2">
      <c r="A2380" s="269"/>
      <c r="B2380" s="270"/>
      <c r="C2380" s="271"/>
    </row>
    <row r="2381" spans="1:3" x14ac:dyDescent="0.2">
      <c r="A2381" s="272"/>
      <c r="B2381" s="273"/>
      <c r="C2381" s="274"/>
    </row>
    <row r="2382" spans="1:3" x14ac:dyDescent="0.2">
      <c r="A2382" s="269"/>
      <c r="B2382" s="270"/>
      <c r="C2382" s="271"/>
    </row>
    <row r="2383" spans="1:3" x14ac:dyDescent="0.2">
      <c r="A2383" s="272"/>
      <c r="B2383" s="273"/>
      <c r="C2383" s="274"/>
    </row>
    <row r="2384" spans="1:3" x14ac:dyDescent="0.2">
      <c r="A2384" s="269"/>
      <c r="B2384" s="270"/>
      <c r="C2384" s="271"/>
    </row>
    <row r="2385" spans="1:3" x14ac:dyDescent="0.2">
      <c r="A2385" s="272"/>
      <c r="B2385" s="273"/>
      <c r="C2385" s="274"/>
    </row>
    <row r="2386" spans="1:3" x14ac:dyDescent="0.2">
      <c r="A2386" s="269"/>
      <c r="B2386" s="270"/>
      <c r="C2386" s="271"/>
    </row>
    <row r="2387" spans="1:3" x14ac:dyDescent="0.2">
      <c r="A2387" s="272"/>
      <c r="B2387" s="273"/>
      <c r="C2387" s="274"/>
    </row>
    <row r="2388" spans="1:3" x14ac:dyDescent="0.2">
      <c r="A2388" s="269"/>
      <c r="B2388" s="270"/>
      <c r="C2388" s="271"/>
    </row>
    <row r="2389" spans="1:3" x14ac:dyDescent="0.2">
      <c r="A2389" s="272"/>
      <c r="B2389" s="273"/>
      <c r="C2389" s="274"/>
    </row>
    <row r="2390" spans="1:3" x14ac:dyDescent="0.2">
      <c r="A2390" s="269"/>
      <c r="B2390" s="270"/>
      <c r="C2390" s="271"/>
    </row>
    <row r="2391" spans="1:3" x14ac:dyDescent="0.2">
      <c r="A2391" s="272"/>
      <c r="B2391" s="273"/>
      <c r="C2391" s="274"/>
    </row>
    <row r="2392" spans="1:3" x14ac:dyDescent="0.2">
      <c r="A2392" s="269"/>
      <c r="B2392" s="270"/>
      <c r="C2392" s="271"/>
    </row>
    <row r="2393" spans="1:3" x14ac:dyDescent="0.2">
      <c r="A2393" s="272"/>
      <c r="B2393" s="273"/>
      <c r="C2393" s="274"/>
    </row>
    <row r="2394" spans="1:3" x14ac:dyDescent="0.2">
      <c r="A2394" s="269"/>
      <c r="B2394" s="270"/>
      <c r="C2394" s="271"/>
    </row>
    <row r="2395" spans="1:3" x14ac:dyDescent="0.2">
      <c r="A2395" s="272"/>
      <c r="B2395" s="273"/>
      <c r="C2395" s="274"/>
    </row>
    <row r="2396" spans="1:3" x14ac:dyDescent="0.2">
      <c r="A2396" s="269"/>
      <c r="B2396" s="270"/>
      <c r="C2396" s="271"/>
    </row>
    <row r="2397" spans="1:3" x14ac:dyDescent="0.2">
      <c r="A2397" s="272"/>
      <c r="B2397" s="273"/>
      <c r="C2397" s="274"/>
    </row>
    <row r="2398" spans="1:3" x14ac:dyDescent="0.2">
      <c r="A2398" s="269"/>
      <c r="B2398" s="270"/>
      <c r="C2398" s="271"/>
    </row>
    <row r="2399" spans="1:3" x14ac:dyDescent="0.2">
      <c r="A2399" s="272"/>
      <c r="B2399" s="273"/>
      <c r="C2399" s="274"/>
    </row>
    <row r="2400" spans="1:3" x14ac:dyDescent="0.2">
      <c r="A2400" s="269"/>
      <c r="B2400" s="270"/>
      <c r="C2400" s="271"/>
    </row>
    <row r="2401" spans="1:3" x14ac:dyDescent="0.2">
      <c r="A2401" s="272"/>
      <c r="B2401" s="273"/>
      <c r="C2401" s="274"/>
    </row>
    <row r="2402" spans="1:3" x14ac:dyDescent="0.2">
      <c r="A2402" s="269"/>
      <c r="B2402" s="270"/>
      <c r="C2402" s="271"/>
    </row>
    <row r="2403" spans="1:3" x14ac:dyDescent="0.2">
      <c r="A2403" s="272"/>
      <c r="B2403" s="273"/>
      <c r="C2403" s="274"/>
    </row>
    <row r="2404" spans="1:3" x14ac:dyDescent="0.2">
      <c r="A2404" s="269"/>
      <c r="B2404" s="270"/>
      <c r="C2404" s="271"/>
    </row>
    <row r="2405" spans="1:3" x14ac:dyDescent="0.2">
      <c r="A2405" s="272"/>
      <c r="B2405" s="273"/>
      <c r="C2405" s="274"/>
    </row>
    <row r="2406" spans="1:3" x14ac:dyDescent="0.2">
      <c r="A2406" s="269"/>
      <c r="B2406" s="270"/>
      <c r="C2406" s="271"/>
    </row>
    <row r="2407" spans="1:3" x14ac:dyDescent="0.2">
      <c r="A2407" s="272"/>
      <c r="B2407" s="273"/>
      <c r="C2407" s="274"/>
    </row>
    <row r="2408" spans="1:3" x14ac:dyDescent="0.2">
      <c r="A2408" s="269"/>
      <c r="B2408" s="270"/>
      <c r="C2408" s="271"/>
    </row>
    <row r="2409" spans="1:3" x14ac:dyDescent="0.2">
      <c r="A2409" s="272"/>
      <c r="B2409" s="273"/>
      <c r="C2409" s="274"/>
    </row>
    <row r="2410" spans="1:3" x14ac:dyDescent="0.2">
      <c r="A2410" s="269"/>
      <c r="B2410" s="270"/>
      <c r="C2410" s="271"/>
    </row>
    <row r="2411" spans="1:3" x14ac:dyDescent="0.2">
      <c r="A2411" s="272"/>
      <c r="B2411" s="273"/>
      <c r="C2411" s="274"/>
    </row>
    <row r="2412" spans="1:3" x14ac:dyDescent="0.2">
      <c r="A2412" s="269"/>
      <c r="B2412" s="270"/>
      <c r="C2412" s="271"/>
    </row>
    <row r="2413" spans="1:3" x14ac:dyDescent="0.2">
      <c r="A2413" s="272"/>
      <c r="B2413" s="273"/>
      <c r="C2413" s="274"/>
    </row>
    <row r="2414" spans="1:3" x14ac:dyDescent="0.2">
      <c r="A2414" s="269"/>
      <c r="B2414" s="270"/>
      <c r="C2414" s="271"/>
    </row>
    <row r="2415" spans="1:3" x14ac:dyDescent="0.2">
      <c r="A2415" s="272"/>
      <c r="B2415" s="273"/>
      <c r="C2415" s="274"/>
    </row>
    <row r="2416" spans="1:3" x14ac:dyDescent="0.2">
      <c r="A2416" s="269"/>
      <c r="B2416" s="270"/>
      <c r="C2416" s="271"/>
    </row>
    <row r="2417" spans="1:3" x14ac:dyDescent="0.2">
      <c r="A2417" s="272"/>
      <c r="B2417" s="273"/>
      <c r="C2417" s="274"/>
    </row>
    <row r="2418" spans="1:3" x14ac:dyDescent="0.2">
      <c r="A2418" s="269"/>
      <c r="B2418" s="270"/>
      <c r="C2418" s="271"/>
    </row>
    <row r="2419" spans="1:3" x14ac:dyDescent="0.2">
      <c r="A2419" s="272"/>
      <c r="B2419" s="273"/>
      <c r="C2419" s="274"/>
    </row>
    <row r="2420" spans="1:3" x14ac:dyDescent="0.2">
      <c r="A2420" s="269"/>
      <c r="B2420" s="270"/>
      <c r="C2420" s="271"/>
    </row>
    <row r="2421" spans="1:3" x14ac:dyDescent="0.2">
      <c r="A2421" s="272"/>
      <c r="B2421" s="273"/>
      <c r="C2421" s="274"/>
    </row>
    <row r="2422" spans="1:3" x14ac:dyDescent="0.2">
      <c r="A2422" s="269"/>
      <c r="B2422" s="270"/>
      <c r="C2422" s="271"/>
    </row>
    <row r="2423" spans="1:3" x14ac:dyDescent="0.2">
      <c r="A2423" s="272"/>
      <c r="B2423" s="273"/>
      <c r="C2423" s="274"/>
    </row>
    <row r="2424" spans="1:3" x14ac:dyDescent="0.2">
      <c r="A2424" s="269"/>
      <c r="B2424" s="270"/>
      <c r="C2424" s="271"/>
    </row>
    <row r="2425" spans="1:3" x14ac:dyDescent="0.2">
      <c r="A2425" s="272"/>
      <c r="B2425" s="273"/>
      <c r="C2425" s="274"/>
    </row>
    <row r="2426" spans="1:3" x14ac:dyDescent="0.2">
      <c r="A2426" s="269"/>
      <c r="B2426" s="270"/>
      <c r="C2426" s="271"/>
    </row>
    <row r="2427" spans="1:3" x14ac:dyDescent="0.2">
      <c r="A2427" s="272"/>
      <c r="B2427" s="273"/>
      <c r="C2427" s="274"/>
    </row>
    <row r="2428" spans="1:3" x14ac:dyDescent="0.2">
      <c r="A2428" s="269"/>
      <c r="B2428" s="270"/>
      <c r="C2428" s="271"/>
    </row>
    <row r="2429" spans="1:3" x14ac:dyDescent="0.2">
      <c r="A2429" s="272"/>
      <c r="B2429" s="273"/>
      <c r="C2429" s="274"/>
    </row>
    <row r="2430" spans="1:3" x14ac:dyDescent="0.2">
      <c r="A2430" s="269"/>
      <c r="B2430" s="270"/>
      <c r="C2430" s="271"/>
    </row>
    <row r="2431" spans="1:3" x14ac:dyDescent="0.2">
      <c r="A2431" s="272"/>
      <c r="B2431" s="273"/>
      <c r="C2431" s="274"/>
    </row>
    <row r="2432" spans="1:3" x14ac:dyDescent="0.2">
      <c r="A2432" s="269"/>
      <c r="B2432" s="270"/>
      <c r="C2432" s="271"/>
    </row>
    <row r="2433" spans="1:3" x14ac:dyDescent="0.2">
      <c r="A2433" s="272"/>
      <c r="B2433" s="273"/>
      <c r="C2433" s="274"/>
    </row>
    <row r="2434" spans="1:3" x14ac:dyDescent="0.2">
      <c r="A2434" s="269"/>
      <c r="B2434" s="270"/>
      <c r="C2434" s="271"/>
    </row>
    <row r="2435" spans="1:3" x14ac:dyDescent="0.2">
      <c r="A2435" s="272"/>
      <c r="B2435" s="273"/>
      <c r="C2435" s="274"/>
    </row>
    <row r="2436" spans="1:3" x14ac:dyDescent="0.2">
      <c r="A2436" s="269"/>
      <c r="B2436" s="270"/>
      <c r="C2436" s="271"/>
    </row>
    <row r="2437" spans="1:3" x14ac:dyDescent="0.2">
      <c r="A2437" s="272"/>
      <c r="B2437" s="273"/>
      <c r="C2437" s="274"/>
    </row>
    <row r="2438" spans="1:3" x14ac:dyDescent="0.2">
      <c r="A2438" s="269"/>
      <c r="B2438" s="270"/>
      <c r="C2438" s="271"/>
    </row>
    <row r="2439" spans="1:3" x14ac:dyDescent="0.2">
      <c r="A2439" s="272"/>
      <c r="B2439" s="273"/>
      <c r="C2439" s="274"/>
    </row>
    <row r="2440" spans="1:3" x14ac:dyDescent="0.2">
      <c r="A2440" s="269"/>
      <c r="B2440" s="270"/>
      <c r="C2440" s="271"/>
    </row>
    <row r="2441" spans="1:3" x14ac:dyDescent="0.2">
      <c r="A2441" s="272"/>
      <c r="B2441" s="273"/>
      <c r="C2441" s="274"/>
    </row>
    <row r="2442" spans="1:3" x14ac:dyDescent="0.2">
      <c r="A2442" s="269"/>
      <c r="B2442" s="270"/>
      <c r="C2442" s="271"/>
    </row>
    <row r="2443" spans="1:3" x14ac:dyDescent="0.2">
      <c r="A2443" s="272"/>
      <c r="B2443" s="273"/>
      <c r="C2443" s="274"/>
    </row>
    <row r="2444" spans="1:3" x14ac:dyDescent="0.2">
      <c r="A2444" s="269"/>
      <c r="B2444" s="270"/>
      <c r="C2444" s="271"/>
    </row>
    <row r="2445" spans="1:3" x14ac:dyDescent="0.2">
      <c r="A2445" s="272"/>
      <c r="B2445" s="273"/>
      <c r="C2445" s="274"/>
    </row>
    <row r="2446" spans="1:3" x14ac:dyDescent="0.2">
      <c r="A2446" s="269"/>
      <c r="B2446" s="270"/>
      <c r="C2446" s="271"/>
    </row>
    <row r="2447" spans="1:3" x14ac:dyDescent="0.2">
      <c r="A2447" s="272"/>
      <c r="B2447" s="273"/>
      <c r="C2447" s="274"/>
    </row>
    <row r="2448" spans="1:3" x14ac:dyDescent="0.2">
      <c r="A2448" s="269"/>
      <c r="B2448" s="270"/>
      <c r="C2448" s="271"/>
    </row>
    <row r="2449" spans="1:3" x14ac:dyDescent="0.2">
      <c r="A2449" s="272"/>
      <c r="B2449" s="273"/>
      <c r="C2449" s="274"/>
    </row>
    <row r="2450" spans="1:3" x14ac:dyDescent="0.2">
      <c r="A2450" s="269"/>
      <c r="B2450" s="270"/>
      <c r="C2450" s="271"/>
    </row>
    <row r="2451" spans="1:3" x14ac:dyDescent="0.2">
      <c r="A2451" s="272"/>
      <c r="B2451" s="273"/>
      <c r="C2451" s="274"/>
    </row>
    <row r="2452" spans="1:3" x14ac:dyDescent="0.2">
      <c r="A2452" s="269"/>
      <c r="B2452" s="270"/>
      <c r="C2452" s="271"/>
    </row>
    <row r="2453" spans="1:3" x14ac:dyDescent="0.2">
      <c r="A2453" s="272"/>
      <c r="B2453" s="273"/>
      <c r="C2453" s="274"/>
    </row>
    <row r="2454" spans="1:3" x14ac:dyDescent="0.2">
      <c r="A2454" s="269"/>
      <c r="B2454" s="270"/>
      <c r="C2454" s="271"/>
    </row>
    <row r="2455" spans="1:3" x14ac:dyDescent="0.2">
      <c r="A2455" s="272"/>
      <c r="B2455" s="273"/>
      <c r="C2455" s="274"/>
    </row>
    <row r="2456" spans="1:3" x14ac:dyDescent="0.2">
      <c r="A2456" s="269"/>
      <c r="B2456" s="270"/>
      <c r="C2456" s="271"/>
    </row>
    <row r="2457" spans="1:3" x14ac:dyDescent="0.2">
      <c r="A2457" s="272"/>
      <c r="B2457" s="273"/>
      <c r="C2457" s="274"/>
    </row>
    <row r="2458" spans="1:3" x14ac:dyDescent="0.2">
      <c r="A2458" s="269"/>
      <c r="B2458" s="270"/>
      <c r="C2458" s="271"/>
    </row>
    <row r="2459" spans="1:3" x14ac:dyDescent="0.2">
      <c r="A2459" s="272"/>
      <c r="B2459" s="273"/>
      <c r="C2459" s="274"/>
    </row>
    <row r="2460" spans="1:3" x14ac:dyDescent="0.2">
      <c r="A2460" s="269"/>
      <c r="B2460" s="270"/>
      <c r="C2460" s="271"/>
    </row>
    <row r="2461" spans="1:3" x14ac:dyDescent="0.2">
      <c r="A2461" s="272"/>
      <c r="B2461" s="273"/>
      <c r="C2461" s="274"/>
    </row>
    <row r="2462" spans="1:3" x14ac:dyDescent="0.2">
      <c r="A2462" s="269"/>
      <c r="B2462" s="270"/>
      <c r="C2462" s="271"/>
    </row>
    <row r="2463" spans="1:3" x14ac:dyDescent="0.2">
      <c r="A2463" s="272"/>
      <c r="B2463" s="273"/>
      <c r="C2463" s="274"/>
    </row>
    <row r="2464" spans="1:3" x14ac:dyDescent="0.2">
      <c r="A2464" s="269"/>
      <c r="B2464" s="270"/>
      <c r="C2464" s="271"/>
    </row>
    <row r="2465" spans="1:3" x14ac:dyDescent="0.2">
      <c r="A2465" s="272"/>
      <c r="B2465" s="273"/>
      <c r="C2465" s="274"/>
    </row>
    <row r="2466" spans="1:3" x14ac:dyDescent="0.2">
      <c r="A2466" s="269"/>
      <c r="B2466" s="270"/>
      <c r="C2466" s="271"/>
    </row>
    <row r="2467" spans="1:3" x14ac:dyDescent="0.2">
      <c r="A2467" s="272"/>
      <c r="B2467" s="273"/>
      <c r="C2467" s="274"/>
    </row>
    <row r="2468" spans="1:3" x14ac:dyDescent="0.2">
      <c r="A2468" s="269"/>
      <c r="B2468" s="270"/>
      <c r="C2468" s="271"/>
    </row>
    <row r="2469" spans="1:3" x14ac:dyDescent="0.2">
      <c r="A2469" s="272"/>
      <c r="B2469" s="273"/>
      <c r="C2469" s="274"/>
    </row>
    <row r="2470" spans="1:3" x14ac:dyDescent="0.2">
      <c r="A2470" s="269"/>
      <c r="B2470" s="270"/>
      <c r="C2470" s="271"/>
    </row>
    <row r="2471" spans="1:3" x14ac:dyDescent="0.2">
      <c r="A2471" s="272"/>
      <c r="B2471" s="273"/>
      <c r="C2471" s="274"/>
    </row>
    <row r="2472" spans="1:3" x14ac:dyDescent="0.2">
      <c r="A2472" s="269"/>
      <c r="B2472" s="270"/>
      <c r="C2472" s="271"/>
    </row>
    <row r="2473" spans="1:3" x14ac:dyDescent="0.2">
      <c r="A2473" s="272"/>
      <c r="B2473" s="273"/>
      <c r="C2473" s="274"/>
    </row>
    <row r="2474" spans="1:3" x14ac:dyDescent="0.2">
      <c r="A2474" s="269"/>
      <c r="B2474" s="270"/>
      <c r="C2474" s="271"/>
    </row>
    <row r="2475" spans="1:3" x14ac:dyDescent="0.2">
      <c r="A2475" s="272"/>
      <c r="B2475" s="273"/>
      <c r="C2475" s="274"/>
    </row>
    <row r="2476" spans="1:3" x14ac:dyDescent="0.2">
      <c r="A2476" s="269"/>
      <c r="B2476" s="270"/>
      <c r="C2476" s="271"/>
    </row>
    <row r="2477" spans="1:3" x14ac:dyDescent="0.2">
      <c r="A2477" s="272"/>
      <c r="B2477" s="273"/>
      <c r="C2477" s="274"/>
    </row>
    <row r="2478" spans="1:3" x14ac:dyDescent="0.2">
      <c r="A2478" s="269"/>
      <c r="B2478" s="270"/>
      <c r="C2478" s="271"/>
    </row>
    <row r="2479" spans="1:3" x14ac:dyDescent="0.2">
      <c r="A2479" s="272"/>
      <c r="B2479" s="273"/>
      <c r="C2479" s="274"/>
    </row>
    <row r="2480" spans="1:3" x14ac:dyDescent="0.2">
      <c r="A2480" s="269"/>
      <c r="B2480" s="270"/>
      <c r="C2480" s="271"/>
    </row>
    <row r="2481" spans="1:3" x14ac:dyDescent="0.2">
      <c r="A2481" s="272"/>
      <c r="B2481" s="273"/>
      <c r="C2481" s="274"/>
    </row>
    <row r="2482" spans="1:3" x14ac:dyDescent="0.2">
      <c r="A2482" s="269"/>
      <c r="B2482" s="270"/>
      <c r="C2482" s="271"/>
    </row>
    <row r="2483" spans="1:3" x14ac:dyDescent="0.2">
      <c r="A2483" s="272"/>
      <c r="B2483" s="273"/>
      <c r="C2483" s="274"/>
    </row>
    <row r="2484" spans="1:3" x14ac:dyDescent="0.2">
      <c r="A2484" s="269"/>
      <c r="B2484" s="270"/>
      <c r="C2484" s="271"/>
    </row>
    <row r="2485" spans="1:3" x14ac:dyDescent="0.2">
      <c r="A2485" s="272"/>
      <c r="B2485" s="273"/>
      <c r="C2485" s="274"/>
    </row>
    <row r="2486" spans="1:3" x14ac:dyDescent="0.2">
      <c r="A2486" s="269"/>
      <c r="B2486" s="270"/>
      <c r="C2486" s="271"/>
    </row>
    <row r="2487" spans="1:3" x14ac:dyDescent="0.2">
      <c r="A2487" s="272"/>
      <c r="B2487" s="273"/>
      <c r="C2487" s="274"/>
    </row>
    <row r="2488" spans="1:3" x14ac:dyDescent="0.2">
      <c r="A2488" s="269"/>
      <c r="B2488" s="270"/>
      <c r="C2488" s="271"/>
    </row>
    <row r="2489" spans="1:3" x14ac:dyDescent="0.2">
      <c r="A2489" s="272"/>
      <c r="B2489" s="273"/>
      <c r="C2489" s="274"/>
    </row>
    <row r="2490" spans="1:3" x14ac:dyDescent="0.2">
      <c r="A2490" s="269"/>
      <c r="B2490" s="270"/>
      <c r="C2490" s="271"/>
    </row>
    <row r="2491" spans="1:3" x14ac:dyDescent="0.2">
      <c r="A2491" s="272"/>
      <c r="B2491" s="273"/>
      <c r="C2491" s="274"/>
    </row>
    <row r="2492" spans="1:3" x14ac:dyDescent="0.2">
      <c r="A2492" s="269"/>
      <c r="B2492" s="270"/>
      <c r="C2492" s="271"/>
    </row>
    <row r="2493" spans="1:3" x14ac:dyDescent="0.2">
      <c r="A2493" s="272"/>
      <c r="B2493" s="273"/>
      <c r="C2493" s="274"/>
    </row>
    <row r="2494" spans="1:3" x14ac:dyDescent="0.2">
      <c r="A2494" s="269"/>
      <c r="B2494" s="270"/>
      <c r="C2494" s="271"/>
    </row>
    <row r="2495" spans="1:3" x14ac:dyDescent="0.2">
      <c r="A2495" s="272"/>
      <c r="B2495" s="273"/>
      <c r="C2495" s="274"/>
    </row>
    <row r="2496" spans="1:3" x14ac:dyDescent="0.2">
      <c r="A2496" s="269"/>
      <c r="B2496" s="270"/>
      <c r="C2496" s="271"/>
    </row>
    <row r="2497" spans="1:3" x14ac:dyDescent="0.2">
      <c r="A2497" s="272"/>
      <c r="B2497" s="273"/>
      <c r="C2497" s="274"/>
    </row>
    <row r="2498" spans="1:3" x14ac:dyDescent="0.2">
      <c r="A2498" s="269"/>
      <c r="B2498" s="270"/>
      <c r="C2498" s="271"/>
    </row>
    <row r="2499" spans="1:3" x14ac:dyDescent="0.2">
      <c r="A2499" s="272"/>
      <c r="B2499" s="273"/>
      <c r="C2499" s="274"/>
    </row>
    <row r="2500" spans="1:3" x14ac:dyDescent="0.2">
      <c r="A2500" s="269"/>
      <c r="B2500" s="270"/>
      <c r="C2500" s="271"/>
    </row>
    <row r="2501" spans="1:3" x14ac:dyDescent="0.2">
      <c r="A2501" s="272"/>
      <c r="B2501" s="273"/>
      <c r="C2501" s="274"/>
    </row>
    <row r="2502" spans="1:3" x14ac:dyDescent="0.2">
      <c r="A2502" s="269"/>
      <c r="B2502" s="270"/>
      <c r="C2502" s="271"/>
    </row>
    <row r="2503" spans="1:3" x14ac:dyDescent="0.2">
      <c r="A2503" s="272"/>
      <c r="B2503" s="273"/>
      <c r="C2503" s="274"/>
    </row>
    <row r="2504" spans="1:3" x14ac:dyDescent="0.2">
      <c r="A2504" s="269"/>
      <c r="B2504" s="270"/>
      <c r="C2504" s="271"/>
    </row>
    <row r="2505" spans="1:3" x14ac:dyDescent="0.2">
      <c r="A2505" s="272"/>
      <c r="B2505" s="273"/>
      <c r="C2505" s="274"/>
    </row>
    <row r="2506" spans="1:3" x14ac:dyDescent="0.2">
      <c r="A2506" s="269"/>
      <c r="B2506" s="270"/>
      <c r="C2506" s="271"/>
    </row>
    <row r="2507" spans="1:3" x14ac:dyDescent="0.2">
      <c r="A2507" s="272"/>
      <c r="B2507" s="273"/>
      <c r="C2507" s="274"/>
    </row>
    <row r="2508" spans="1:3" x14ac:dyDescent="0.2">
      <c r="A2508" s="269"/>
      <c r="B2508" s="270"/>
      <c r="C2508" s="271"/>
    </row>
    <row r="2509" spans="1:3" x14ac:dyDescent="0.2">
      <c r="A2509" s="272"/>
      <c r="B2509" s="273"/>
      <c r="C2509" s="274"/>
    </row>
    <row r="2510" spans="1:3" x14ac:dyDescent="0.2">
      <c r="A2510" s="269"/>
      <c r="B2510" s="270"/>
      <c r="C2510" s="271"/>
    </row>
    <row r="2511" spans="1:3" x14ac:dyDescent="0.2">
      <c r="A2511" s="272"/>
      <c r="B2511" s="273"/>
      <c r="C2511" s="274"/>
    </row>
    <row r="2512" spans="1:3" x14ac:dyDescent="0.2">
      <c r="A2512" s="269"/>
      <c r="B2512" s="270"/>
      <c r="C2512" s="271"/>
    </row>
    <row r="2513" spans="1:3" x14ac:dyDescent="0.2">
      <c r="A2513" s="272"/>
      <c r="B2513" s="273"/>
      <c r="C2513" s="274"/>
    </row>
    <row r="2514" spans="1:3" x14ac:dyDescent="0.2">
      <c r="A2514" s="269"/>
      <c r="B2514" s="270"/>
      <c r="C2514" s="271"/>
    </row>
    <row r="2515" spans="1:3" x14ac:dyDescent="0.2">
      <c r="A2515" s="272"/>
      <c r="B2515" s="273"/>
      <c r="C2515" s="274"/>
    </row>
    <row r="2516" spans="1:3" x14ac:dyDescent="0.2">
      <c r="A2516" s="269"/>
      <c r="B2516" s="270"/>
      <c r="C2516" s="271"/>
    </row>
    <row r="2517" spans="1:3" x14ac:dyDescent="0.2">
      <c r="A2517" s="272"/>
      <c r="B2517" s="273"/>
      <c r="C2517" s="274"/>
    </row>
    <row r="2518" spans="1:3" x14ac:dyDescent="0.2">
      <c r="A2518" s="269"/>
      <c r="B2518" s="270"/>
      <c r="C2518" s="271"/>
    </row>
    <row r="2519" spans="1:3" x14ac:dyDescent="0.2">
      <c r="A2519" s="272"/>
      <c r="B2519" s="273"/>
      <c r="C2519" s="274"/>
    </row>
    <row r="2520" spans="1:3" x14ac:dyDescent="0.2">
      <c r="A2520" s="269"/>
      <c r="B2520" s="270"/>
      <c r="C2520" s="271"/>
    </row>
    <row r="2521" spans="1:3" x14ac:dyDescent="0.2">
      <c r="A2521" s="272"/>
      <c r="B2521" s="273"/>
      <c r="C2521" s="274"/>
    </row>
    <row r="2522" spans="1:3" x14ac:dyDescent="0.2">
      <c r="A2522" s="269"/>
      <c r="B2522" s="270"/>
      <c r="C2522" s="271"/>
    </row>
    <row r="2523" spans="1:3" x14ac:dyDescent="0.2">
      <c r="A2523" s="272"/>
      <c r="B2523" s="273"/>
      <c r="C2523" s="274"/>
    </row>
    <row r="2524" spans="1:3" x14ac:dyDescent="0.2">
      <c r="A2524" s="269"/>
      <c r="B2524" s="270"/>
      <c r="C2524" s="271"/>
    </row>
    <row r="2525" spans="1:3" x14ac:dyDescent="0.2">
      <c r="A2525" s="272"/>
      <c r="B2525" s="273"/>
      <c r="C2525" s="274"/>
    </row>
    <row r="2526" spans="1:3" x14ac:dyDescent="0.2">
      <c r="A2526" s="269"/>
      <c r="B2526" s="270"/>
      <c r="C2526" s="271"/>
    </row>
    <row r="2527" spans="1:3" x14ac:dyDescent="0.2">
      <c r="A2527" s="272"/>
      <c r="B2527" s="273"/>
      <c r="C2527" s="274"/>
    </row>
    <row r="2528" spans="1:3" x14ac:dyDescent="0.2">
      <c r="A2528" s="269"/>
      <c r="B2528" s="270"/>
      <c r="C2528" s="271"/>
    </row>
    <row r="2529" spans="1:3" x14ac:dyDescent="0.2">
      <c r="A2529" s="272"/>
      <c r="B2529" s="273"/>
      <c r="C2529" s="274"/>
    </row>
    <row r="2530" spans="1:3" x14ac:dyDescent="0.2">
      <c r="A2530" s="269"/>
      <c r="B2530" s="270"/>
      <c r="C2530" s="271"/>
    </row>
    <row r="2531" spans="1:3" x14ac:dyDescent="0.2">
      <c r="A2531" s="272"/>
      <c r="B2531" s="273"/>
      <c r="C2531" s="274"/>
    </row>
    <row r="2532" spans="1:3" x14ac:dyDescent="0.2">
      <c r="A2532" s="269"/>
      <c r="B2532" s="270"/>
      <c r="C2532" s="271"/>
    </row>
    <row r="2533" spans="1:3" x14ac:dyDescent="0.2">
      <c r="A2533" s="272"/>
      <c r="B2533" s="273"/>
      <c r="C2533" s="274"/>
    </row>
    <row r="2534" spans="1:3" x14ac:dyDescent="0.2">
      <c r="A2534" s="269"/>
      <c r="B2534" s="270"/>
      <c r="C2534" s="271"/>
    </row>
    <row r="2535" spans="1:3" x14ac:dyDescent="0.2">
      <c r="A2535" s="272"/>
      <c r="B2535" s="273"/>
      <c r="C2535" s="274"/>
    </row>
    <row r="2536" spans="1:3" x14ac:dyDescent="0.2">
      <c r="A2536" s="269"/>
      <c r="B2536" s="270"/>
      <c r="C2536" s="271"/>
    </row>
    <row r="2537" spans="1:3" x14ac:dyDescent="0.2">
      <c r="A2537" s="272"/>
      <c r="B2537" s="273"/>
      <c r="C2537" s="274"/>
    </row>
    <row r="2538" spans="1:3" x14ac:dyDescent="0.2">
      <c r="A2538" s="269"/>
      <c r="B2538" s="270"/>
      <c r="C2538" s="271"/>
    </row>
    <row r="2539" spans="1:3" x14ac:dyDescent="0.2">
      <c r="A2539" s="272"/>
      <c r="B2539" s="273"/>
      <c r="C2539" s="274"/>
    </row>
    <row r="2540" spans="1:3" x14ac:dyDescent="0.2">
      <c r="A2540" s="269"/>
      <c r="B2540" s="270"/>
      <c r="C2540" s="271"/>
    </row>
    <row r="2541" spans="1:3" x14ac:dyDescent="0.2">
      <c r="A2541" s="272"/>
      <c r="B2541" s="273"/>
      <c r="C2541" s="274"/>
    </row>
    <row r="2542" spans="1:3" x14ac:dyDescent="0.2">
      <c r="A2542" s="269"/>
      <c r="B2542" s="270"/>
      <c r="C2542" s="271"/>
    </row>
    <row r="2543" spans="1:3" x14ac:dyDescent="0.2">
      <c r="A2543" s="272"/>
      <c r="B2543" s="273"/>
      <c r="C2543" s="274"/>
    </row>
    <row r="2544" spans="1:3" x14ac:dyDescent="0.2">
      <c r="A2544" s="269"/>
      <c r="B2544" s="270"/>
      <c r="C2544" s="271"/>
    </row>
    <row r="2545" spans="1:3" x14ac:dyDescent="0.2">
      <c r="A2545" s="272"/>
      <c r="B2545" s="273"/>
      <c r="C2545" s="274"/>
    </row>
    <row r="2546" spans="1:3" x14ac:dyDescent="0.2">
      <c r="A2546" s="269"/>
      <c r="B2546" s="270"/>
      <c r="C2546" s="271"/>
    </row>
    <row r="2547" spans="1:3" x14ac:dyDescent="0.2">
      <c r="A2547" s="272"/>
      <c r="B2547" s="273"/>
      <c r="C2547" s="274"/>
    </row>
    <row r="2548" spans="1:3" x14ac:dyDescent="0.2">
      <c r="A2548" s="269"/>
      <c r="B2548" s="270"/>
      <c r="C2548" s="271"/>
    </row>
    <row r="2549" spans="1:3" x14ac:dyDescent="0.2">
      <c r="A2549" s="272"/>
      <c r="B2549" s="273"/>
      <c r="C2549" s="274"/>
    </row>
    <row r="2550" spans="1:3" x14ac:dyDescent="0.2">
      <c r="A2550" s="269"/>
      <c r="B2550" s="270"/>
      <c r="C2550" s="271"/>
    </row>
    <row r="2551" spans="1:3" x14ac:dyDescent="0.2">
      <c r="A2551" s="272"/>
      <c r="B2551" s="273"/>
      <c r="C2551" s="274"/>
    </row>
    <row r="2552" spans="1:3" x14ac:dyDescent="0.2">
      <c r="A2552" s="269"/>
      <c r="B2552" s="270"/>
      <c r="C2552" s="271"/>
    </row>
    <row r="2553" spans="1:3" x14ac:dyDescent="0.2">
      <c r="A2553" s="272"/>
      <c r="B2553" s="273"/>
      <c r="C2553" s="274"/>
    </row>
    <row r="2554" spans="1:3" x14ac:dyDescent="0.2">
      <c r="A2554" s="269"/>
      <c r="B2554" s="270"/>
      <c r="C2554" s="271"/>
    </row>
    <row r="2555" spans="1:3" x14ac:dyDescent="0.2">
      <c r="A2555" s="272"/>
      <c r="B2555" s="273"/>
      <c r="C2555" s="274"/>
    </row>
    <row r="2556" spans="1:3" x14ac:dyDescent="0.2">
      <c r="A2556" s="269"/>
      <c r="B2556" s="270"/>
      <c r="C2556" s="271"/>
    </row>
    <row r="2557" spans="1:3" x14ac:dyDescent="0.2">
      <c r="A2557" s="272"/>
      <c r="B2557" s="273"/>
      <c r="C2557" s="274"/>
    </row>
    <row r="2558" spans="1:3" x14ac:dyDescent="0.2">
      <c r="A2558" s="269"/>
      <c r="B2558" s="270"/>
      <c r="C2558" s="271"/>
    </row>
    <row r="2559" spans="1:3" x14ac:dyDescent="0.2">
      <c r="A2559" s="272"/>
      <c r="B2559" s="273"/>
      <c r="C2559" s="274"/>
    </row>
    <row r="2560" spans="1:3" x14ac:dyDescent="0.2">
      <c r="A2560" s="269"/>
      <c r="B2560" s="270"/>
      <c r="C2560" s="271"/>
    </row>
    <row r="2561" spans="1:3" x14ac:dyDescent="0.2">
      <c r="A2561" s="272"/>
      <c r="B2561" s="273"/>
      <c r="C2561" s="274"/>
    </row>
    <row r="2562" spans="1:3" x14ac:dyDescent="0.2">
      <c r="A2562" s="269"/>
      <c r="B2562" s="270"/>
      <c r="C2562" s="271"/>
    </row>
    <row r="2563" spans="1:3" x14ac:dyDescent="0.2">
      <c r="A2563" s="272"/>
      <c r="B2563" s="273"/>
      <c r="C2563" s="274"/>
    </row>
    <row r="2564" spans="1:3" x14ac:dyDescent="0.2">
      <c r="A2564" s="269"/>
      <c r="B2564" s="270"/>
      <c r="C2564" s="271"/>
    </row>
    <row r="2565" spans="1:3" x14ac:dyDescent="0.2">
      <c r="A2565" s="272"/>
      <c r="B2565" s="273"/>
      <c r="C2565" s="274"/>
    </row>
    <row r="2566" spans="1:3" x14ac:dyDescent="0.2">
      <c r="A2566" s="269"/>
      <c r="B2566" s="270"/>
      <c r="C2566" s="271"/>
    </row>
    <row r="2567" spans="1:3" x14ac:dyDescent="0.2">
      <c r="A2567" s="272"/>
      <c r="B2567" s="273"/>
      <c r="C2567" s="274"/>
    </row>
    <row r="2568" spans="1:3" x14ac:dyDescent="0.2">
      <c r="A2568" s="269"/>
      <c r="B2568" s="270"/>
      <c r="C2568" s="271"/>
    </row>
    <row r="2569" spans="1:3" x14ac:dyDescent="0.2">
      <c r="A2569" s="272"/>
      <c r="B2569" s="273"/>
      <c r="C2569" s="274"/>
    </row>
    <row r="2570" spans="1:3" x14ac:dyDescent="0.2">
      <c r="A2570" s="269"/>
      <c r="B2570" s="270"/>
      <c r="C2570" s="271"/>
    </row>
    <row r="2571" spans="1:3" x14ac:dyDescent="0.2">
      <c r="A2571" s="272"/>
      <c r="B2571" s="273"/>
      <c r="C2571" s="274"/>
    </row>
    <row r="2572" spans="1:3" x14ac:dyDescent="0.2">
      <c r="A2572" s="269"/>
      <c r="B2572" s="270"/>
      <c r="C2572" s="271"/>
    </row>
    <row r="2573" spans="1:3" x14ac:dyDescent="0.2">
      <c r="A2573" s="272"/>
      <c r="B2573" s="273"/>
      <c r="C2573" s="274"/>
    </row>
    <row r="2574" spans="1:3" x14ac:dyDescent="0.2">
      <c r="A2574" s="269"/>
      <c r="B2574" s="270"/>
      <c r="C2574" s="271"/>
    </row>
    <row r="2575" spans="1:3" x14ac:dyDescent="0.2">
      <c r="A2575" s="272"/>
      <c r="B2575" s="273"/>
      <c r="C2575" s="274"/>
    </row>
    <row r="2576" spans="1:3" x14ac:dyDescent="0.2">
      <c r="A2576" s="269"/>
      <c r="B2576" s="270"/>
      <c r="C2576" s="271"/>
    </row>
    <row r="2577" spans="1:3" x14ac:dyDescent="0.2">
      <c r="A2577" s="272"/>
      <c r="B2577" s="273"/>
      <c r="C2577" s="274"/>
    </row>
    <row r="2578" spans="1:3" x14ac:dyDescent="0.2">
      <c r="A2578" s="269"/>
      <c r="B2578" s="270"/>
      <c r="C2578" s="271"/>
    </row>
    <row r="2579" spans="1:3" x14ac:dyDescent="0.2">
      <c r="A2579" s="272"/>
      <c r="B2579" s="273"/>
      <c r="C2579" s="274"/>
    </row>
    <row r="2580" spans="1:3" x14ac:dyDescent="0.2">
      <c r="A2580" s="269"/>
      <c r="B2580" s="270"/>
      <c r="C2580" s="271"/>
    </row>
    <row r="2581" spans="1:3" x14ac:dyDescent="0.2">
      <c r="A2581" s="272"/>
      <c r="B2581" s="273"/>
      <c r="C2581" s="274"/>
    </row>
    <row r="2582" spans="1:3" x14ac:dyDescent="0.2">
      <c r="A2582" s="269"/>
      <c r="B2582" s="270"/>
      <c r="C2582" s="271"/>
    </row>
    <row r="2583" spans="1:3" x14ac:dyDescent="0.2">
      <c r="A2583" s="272"/>
      <c r="B2583" s="273"/>
      <c r="C2583" s="274"/>
    </row>
    <row r="2584" spans="1:3" x14ac:dyDescent="0.2">
      <c r="A2584" s="269"/>
      <c r="B2584" s="270"/>
      <c r="C2584" s="271"/>
    </row>
    <row r="2585" spans="1:3" x14ac:dyDescent="0.2">
      <c r="A2585" s="272"/>
      <c r="B2585" s="273"/>
      <c r="C2585" s="274"/>
    </row>
    <row r="2586" spans="1:3" x14ac:dyDescent="0.2">
      <c r="A2586" s="269"/>
      <c r="B2586" s="270"/>
      <c r="C2586" s="271"/>
    </row>
    <row r="2587" spans="1:3" x14ac:dyDescent="0.2">
      <c r="A2587" s="272"/>
      <c r="B2587" s="273"/>
      <c r="C2587" s="274"/>
    </row>
    <row r="2588" spans="1:3" x14ac:dyDescent="0.2">
      <c r="A2588" s="269"/>
      <c r="B2588" s="270"/>
      <c r="C2588" s="271"/>
    </row>
    <row r="2589" spans="1:3" x14ac:dyDescent="0.2">
      <c r="A2589" s="272"/>
      <c r="B2589" s="273"/>
      <c r="C2589" s="274"/>
    </row>
    <row r="2590" spans="1:3" x14ac:dyDescent="0.2">
      <c r="A2590" s="269"/>
      <c r="B2590" s="270"/>
      <c r="C2590" s="271"/>
    </row>
    <row r="2591" spans="1:3" x14ac:dyDescent="0.2">
      <c r="A2591" s="272"/>
      <c r="B2591" s="273"/>
      <c r="C2591" s="274"/>
    </row>
    <row r="2592" spans="1:3" x14ac:dyDescent="0.2">
      <c r="A2592" s="269"/>
      <c r="B2592" s="270"/>
      <c r="C2592" s="271"/>
    </row>
    <row r="2593" spans="1:3" x14ac:dyDescent="0.2">
      <c r="A2593" s="272"/>
      <c r="B2593" s="273"/>
      <c r="C2593" s="274"/>
    </row>
    <row r="2594" spans="1:3" x14ac:dyDescent="0.2">
      <c r="A2594" s="269"/>
      <c r="B2594" s="270"/>
      <c r="C2594" s="271"/>
    </row>
    <row r="2595" spans="1:3" x14ac:dyDescent="0.2">
      <c r="A2595" s="272"/>
      <c r="B2595" s="273"/>
      <c r="C2595" s="274"/>
    </row>
    <row r="2596" spans="1:3" x14ac:dyDescent="0.2">
      <c r="A2596" s="269"/>
      <c r="B2596" s="270"/>
      <c r="C2596" s="271"/>
    </row>
    <row r="2597" spans="1:3" x14ac:dyDescent="0.2">
      <c r="A2597" s="272"/>
      <c r="B2597" s="273"/>
      <c r="C2597" s="274"/>
    </row>
    <row r="2598" spans="1:3" x14ac:dyDescent="0.2">
      <c r="A2598" s="269"/>
      <c r="B2598" s="270"/>
      <c r="C2598" s="271"/>
    </row>
    <row r="2599" spans="1:3" x14ac:dyDescent="0.2">
      <c r="A2599" s="272"/>
      <c r="B2599" s="273"/>
      <c r="C2599" s="274"/>
    </row>
    <row r="2600" spans="1:3" x14ac:dyDescent="0.2">
      <c r="A2600" s="269"/>
      <c r="B2600" s="270"/>
      <c r="C2600" s="271"/>
    </row>
    <row r="2601" spans="1:3" x14ac:dyDescent="0.2">
      <c r="A2601" s="272"/>
      <c r="B2601" s="273"/>
      <c r="C2601" s="274"/>
    </row>
    <row r="2602" spans="1:3" x14ac:dyDescent="0.2">
      <c r="A2602" s="269"/>
      <c r="B2602" s="270"/>
      <c r="C2602" s="271"/>
    </row>
    <row r="2603" spans="1:3" x14ac:dyDescent="0.2">
      <c r="A2603" s="272"/>
      <c r="B2603" s="273"/>
      <c r="C2603" s="274"/>
    </row>
    <row r="2604" spans="1:3" x14ac:dyDescent="0.2">
      <c r="A2604" s="269"/>
      <c r="B2604" s="270"/>
      <c r="C2604" s="271"/>
    </row>
    <row r="2605" spans="1:3" x14ac:dyDescent="0.2">
      <c r="A2605" s="272"/>
      <c r="B2605" s="273"/>
      <c r="C2605" s="274"/>
    </row>
    <row r="2606" spans="1:3" x14ac:dyDescent="0.2">
      <c r="A2606" s="269"/>
      <c r="B2606" s="270"/>
      <c r="C2606" s="271"/>
    </row>
    <row r="2607" spans="1:3" x14ac:dyDescent="0.2">
      <c r="A2607" s="272"/>
      <c r="B2607" s="273"/>
      <c r="C2607" s="274"/>
    </row>
    <row r="2608" spans="1:3" x14ac:dyDescent="0.2">
      <c r="A2608" s="269"/>
      <c r="B2608" s="270"/>
      <c r="C2608" s="271"/>
    </row>
    <row r="2609" spans="1:3" x14ac:dyDescent="0.2">
      <c r="A2609" s="272"/>
      <c r="B2609" s="273"/>
      <c r="C2609" s="274"/>
    </row>
    <row r="2610" spans="1:3" x14ac:dyDescent="0.2">
      <c r="A2610" s="269"/>
      <c r="B2610" s="270"/>
      <c r="C2610" s="271"/>
    </row>
    <row r="2611" spans="1:3" x14ac:dyDescent="0.2">
      <c r="A2611" s="272"/>
      <c r="B2611" s="273"/>
      <c r="C2611" s="274"/>
    </row>
    <row r="2612" spans="1:3" x14ac:dyDescent="0.2">
      <c r="A2612" s="269"/>
      <c r="B2612" s="270"/>
      <c r="C2612" s="271"/>
    </row>
    <row r="2613" spans="1:3" x14ac:dyDescent="0.2">
      <c r="A2613" s="272"/>
      <c r="B2613" s="273"/>
      <c r="C2613" s="274"/>
    </row>
    <row r="2614" spans="1:3" x14ac:dyDescent="0.2">
      <c r="A2614" s="269"/>
      <c r="B2614" s="270"/>
      <c r="C2614" s="271"/>
    </row>
    <row r="2615" spans="1:3" x14ac:dyDescent="0.2">
      <c r="A2615" s="272"/>
      <c r="B2615" s="273"/>
      <c r="C2615" s="274"/>
    </row>
    <row r="2616" spans="1:3" x14ac:dyDescent="0.2">
      <c r="A2616" s="269"/>
      <c r="B2616" s="270"/>
      <c r="C2616" s="271"/>
    </row>
    <row r="2617" spans="1:3" x14ac:dyDescent="0.2">
      <c r="A2617" s="272"/>
      <c r="B2617" s="273"/>
      <c r="C2617" s="274"/>
    </row>
    <row r="2618" spans="1:3" x14ac:dyDescent="0.2">
      <c r="A2618" s="269"/>
      <c r="B2618" s="270"/>
      <c r="C2618" s="271"/>
    </row>
    <row r="2619" spans="1:3" x14ac:dyDescent="0.2">
      <c r="A2619" s="272"/>
      <c r="B2619" s="273"/>
      <c r="C2619" s="274"/>
    </row>
    <row r="2620" spans="1:3" x14ac:dyDescent="0.2">
      <c r="A2620" s="269"/>
      <c r="B2620" s="270"/>
      <c r="C2620" s="271"/>
    </row>
    <row r="2621" spans="1:3" x14ac:dyDescent="0.2">
      <c r="A2621" s="272"/>
      <c r="B2621" s="273"/>
      <c r="C2621" s="274"/>
    </row>
    <row r="2622" spans="1:3" x14ac:dyDescent="0.2">
      <c r="A2622" s="269"/>
      <c r="B2622" s="270"/>
      <c r="C2622" s="271"/>
    </row>
    <row r="2623" spans="1:3" x14ac:dyDescent="0.2">
      <c r="A2623" s="272"/>
      <c r="B2623" s="273"/>
      <c r="C2623" s="274"/>
    </row>
    <row r="2624" spans="1:3" x14ac:dyDescent="0.2">
      <c r="A2624" s="269"/>
      <c r="B2624" s="270"/>
      <c r="C2624" s="271"/>
    </row>
    <row r="2625" spans="1:3" x14ac:dyDescent="0.2">
      <c r="A2625" s="272"/>
      <c r="B2625" s="273"/>
      <c r="C2625" s="274"/>
    </row>
    <row r="2626" spans="1:3" x14ac:dyDescent="0.2">
      <c r="A2626" s="269"/>
      <c r="B2626" s="270"/>
      <c r="C2626" s="271"/>
    </row>
    <row r="2627" spans="1:3" x14ac:dyDescent="0.2">
      <c r="A2627" s="272"/>
      <c r="B2627" s="273"/>
      <c r="C2627" s="274"/>
    </row>
    <row r="2628" spans="1:3" x14ac:dyDescent="0.2">
      <c r="A2628" s="269"/>
      <c r="B2628" s="270"/>
      <c r="C2628" s="271"/>
    </row>
    <row r="2629" spans="1:3" x14ac:dyDescent="0.2">
      <c r="A2629" s="272"/>
      <c r="B2629" s="273"/>
      <c r="C2629" s="274"/>
    </row>
    <row r="2630" spans="1:3" x14ac:dyDescent="0.2">
      <c r="A2630" s="269"/>
      <c r="B2630" s="270"/>
      <c r="C2630" s="271"/>
    </row>
    <row r="2631" spans="1:3" x14ac:dyDescent="0.2">
      <c r="A2631" s="272"/>
      <c r="B2631" s="273"/>
      <c r="C2631" s="274"/>
    </row>
    <row r="2632" spans="1:3" x14ac:dyDescent="0.2">
      <c r="A2632" s="269"/>
      <c r="B2632" s="270"/>
      <c r="C2632" s="271"/>
    </row>
    <row r="2633" spans="1:3" x14ac:dyDescent="0.2">
      <c r="A2633" s="272"/>
      <c r="B2633" s="273"/>
      <c r="C2633" s="274"/>
    </row>
    <row r="2634" spans="1:3" x14ac:dyDescent="0.2">
      <c r="A2634" s="269"/>
      <c r="B2634" s="270"/>
      <c r="C2634" s="271"/>
    </row>
    <row r="2635" spans="1:3" x14ac:dyDescent="0.2">
      <c r="A2635" s="272"/>
      <c r="B2635" s="273"/>
      <c r="C2635" s="274"/>
    </row>
    <row r="2636" spans="1:3" x14ac:dyDescent="0.2">
      <c r="A2636" s="269"/>
      <c r="B2636" s="270"/>
      <c r="C2636" s="271"/>
    </row>
    <row r="2637" spans="1:3" x14ac:dyDescent="0.2">
      <c r="A2637" s="272"/>
      <c r="B2637" s="273"/>
      <c r="C2637" s="274"/>
    </row>
    <row r="2638" spans="1:3" x14ac:dyDescent="0.2">
      <c r="A2638" s="269"/>
      <c r="B2638" s="270"/>
      <c r="C2638" s="271"/>
    </row>
    <row r="2639" spans="1:3" x14ac:dyDescent="0.2">
      <c r="A2639" s="272"/>
      <c r="B2639" s="273"/>
      <c r="C2639" s="274"/>
    </row>
    <row r="2640" spans="1:3" x14ac:dyDescent="0.2">
      <c r="A2640" s="269"/>
      <c r="B2640" s="270"/>
      <c r="C2640" s="271"/>
    </row>
    <row r="2641" spans="1:3" x14ac:dyDescent="0.2">
      <c r="A2641" s="272"/>
      <c r="B2641" s="273"/>
      <c r="C2641" s="274"/>
    </row>
    <row r="2642" spans="1:3" x14ac:dyDescent="0.2">
      <c r="A2642" s="269"/>
      <c r="B2642" s="270"/>
      <c r="C2642" s="271"/>
    </row>
    <row r="2643" spans="1:3" x14ac:dyDescent="0.2">
      <c r="A2643" s="272"/>
      <c r="B2643" s="273"/>
      <c r="C2643" s="274"/>
    </row>
    <row r="2644" spans="1:3" x14ac:dyDescent="0.2">
      <c r="A2644" s="269"/>
      <c r="B2644" s="270"/>
      <c r="C2644" s="271"/>
    </row>
    <row r="2645" spans="1:3" x14ac:dyDescent="0.2">
      <c r="A2645" s="272"/>
      <c r="B2645" s="273"/>
      <c r="C2645" s="274"/>
    </row>
    <row r="2646" spans="1:3" x14ac:dyDescent="0.2">
      <c r="A2646" s="269"/>
      <c r="B2646" s="270"/>
      <c r="C2646" s="271"/>
    </row>
    <row r="2647" spans="1:3" x14ac:dyDescent="0.2">
      <c r="A2647" s="272"/>
      <c r="B2647" s="273"/>
      <c r="C2647" s="274"/>
    </row>
    <row r="2648" spans="1:3" x14ac:dyDescent="0.2">
      <c r="A2648" s="269"/>
      <c r="B2648" s="270"/>
      <c r="C2648" s="271"/>
    </row>
    <row r="2649" spans="1:3" x14ac:dyDescent="0.2">
      <c r="A2649" s="272"/>
      <c r="B2649" s="273"/>
      <c r="C2649" s="274"/>
    </row>
    <row r="2650" spans="1:3" x14ac:dyDescent="0.2">
      <c r="A2650" s="269"/>
      <c r="B2650" s="270"/>
      <c r="C2650" s="271"/>
    </row>
    <row r="2651" spans="1:3" x14ac:dyDescent="0.2">
      <c r="A2651" s="272"/>
      <c r="B2651" s="273"/>
      <c r="C2651" s="274"/>
    </row>
    <row r="2652" spans="1:3" x14ac:dyDescent="0.2">
      <c r="A2652" s="269"/>
      <c r="B2652" s="270"/>
      <c r="C2652" s="271"/>
    </row>
    <row r="2653" spans="1:3" x14ac:dyDescent="0.2">
      <c r="A2653" s="272"/>
      <c r="B2653" s="273"/>
      <c r="C2653" s="274"/>
    </row>
    <row r="2654" spans="1:3" x14ac:dyDescent="0.2">
      <c r="A2654" s="269"/>
      <c r="B2654" s="270"/>
      <c r="C2654" s="271"/>
    </row>
    <row r="2655" spans="1:3" x14ac:dyDescent="0.2">
      <c r="A2655" s="272"/>
      <c r="B2655" s="273"/>
      <c r="C2655" s="274"/>
    </row>
    <row r="2656" spans="1:3" x14ac:dyDescent="0.2">
      <c r="A2656" s="269"/>
      <c r="B2656" s="270"/>
      <c r="C2656" s="271"/>
    </row>
    <row r="2657" spans="1:3" x14ac:dyDescent="0.2">
      <c r="A2657" s="272"/>
      <c r="B2657" s="273"/>
      <c r="C2657" s="274"/>
    </row>
    <row r="2658" spans="1:3" x14ac:dyDescent="0.2">
      <c r="A2658" s="269"/>
      <c r="B2658" s="270"/>
      <c r="C2658" s="271"/>
    </row>
    <row r="2659" spans="1:3" x14ac:dyDescent="0.2">
      <c r="A2659" s="272"/>
      <c r="B2659" s="273"/>
      <c r="C2659" s="274"/>
    </row>
    <row r="2660" spans="1:3" x14ac:dyDescent="0.2">
      <c r="A2660" s="269"/>
      <c r="B2660" s="270"/>
      <c r="C2660" s="271"/>
    </row>
    <row r="2661" spans="1:3" x14ac:dyDescent="0.2">
      <c r="A2661" s="272"/>
      <c r="B2661" s="273"/>
      <c r="C2661" s="274"/>
    </row>
    <row r="2662" spans="1:3" x14ac:dyDescent="0.2">
      <c r="A2662" s="269"/>
      <c r="B2662" s="270"/>
      <c r="C2662" s="271"/>
    </row>
    <row r="2663" spans="1:3" x14ac:dyDescent="0.2">
      <c r="A2663" s="272"/>
      <c r="B2663" s="273"/>
      <c r="C2663" s="274"/>
    </row>
    <row r="2664" spans="1:3" x14ac:dyDescent="0.2">
      <c r="A2664" s="269"/>
      <c r="B2664" s="270"/>
      <c r="C2664" s="271"/>
    </row>
    <row r="2665" spans="1:3" x14ac:dyDescent="0.2">
      <c r="A2665" s="272"/>
      <c r="B2665" s="273"/>
      <c r="C2665" s="274"/>
    </row>
    <row r="2666" spans="1:3" x14ac:dyDescent="0.2">
      <c r="A2666" s="269"/>
      <c r="B2666" s="270"/>
      <c r="C2666" s="271"/>
    </row>
    <row r="2667" spans="1:3" x14ac:dyDescent="0.2">
      <c r="A2667" s="272"/>
      <c r="B2667" s="273"/>
      <c r="C2667" s="274"/>
    </row>
    <row r="2668" spans="1:3" x14ac:dyDescent="0.2">
      <c r="A2668" s="269"/>
      <c r="B2668" s="270"/>
      <c r="C2668" s="271"/>
    </row>
    <row r="2669" spans="1:3" x14ac:dyDescent="0.2">
      <c r="A2669" s="272"/>
      <c r="B2669" s="273"/>
      <c r="C2669" s="274"/>
    </row>
    <row r="2670" spans="1:3" x14ac:dyDescent="0.2">
      <c r="A2670" s="269"/>
      <c r="B2670" s="270"/>
      <c r="C2670" s="271"/>
    </row>
    <row r="2671" spans="1:3" x14ac:dyDescent="0.2">
      <c r="A2671" s="272"/>
      <c r="B2671" s="273"/>
      <c r="C2671" s="274"/>
    </row>
    <row r="2672" spans="1:3" x14ac:dyDescent="0.2">
      <c r="A2672" s="269"/>
      <c r="B2672" s="270"/>
      <c r="C2672" s="271"/>
    </row>
    <row r="2673" spans="1:3" x14ac:dyDescent="0.2">
      <c r="A2673" s="272"/>
      <c r="B2673" s="273"/>
      <c r="C2673" s="274"/>
    </row>
    <row r="2674" spans="1:3" x14ac:dyDescent="0.2">
      <c r="A2674" s="269"/>
      <c r="B2674" s="270"/>
      <c r="C2674" s="271"/>
    </row>
    <row r="2675" spans="1:3" x14ac:dyDescent="0.2">
      <c r="A2675" s="272"/>
      <c r="B2675" s="273"/>
      <c r="C2675" s="274"/>
    </row>
    <row r="2676" spans="1:3" x14ac:dyDescent="0.2">
      <c r="A2676" s="269"/>
      <c r="B2676" s="270"/>
      <c r="C2676" s="271"/>
    </row>
    <row r="2677" spans="1:3" x14ac:dyDescent="0.2">
      <c r="A2677" s="272"/>
      <c r="B2677" s="273"/>
      <c r="C2677" s="274"/>
    </row>
    <row r="2678" spans="1:3" x14ac:dyDescent="0.2">
      <c r="A2678" s="269"/>
      <c r="B2678" s="270"/>
      <c r="C2678" s="271"/>
    </row>
    <row r="2679" spans="1:3" x14ac:dyDescent="0.2">
      <c r="A2679" s="272"/>
      <c r="B2679" s="273"/>
      <c r="C2679" s="274"/>
    </row>
    <row r="2680" spans="1:3" x14ac:dyDescent="0.2">
      <c r="A2680" s="269"/>
      <c r="B2680" s="270"/>
      <c r="C2680" s="271"/>
    </row>
    <row r="2681" spans="1:3" x14ac:dyDescent="0.2">
      <c r="A2681" s="272"/>
      <c r="B2681" s="273"/>
      <c r="C2681" s="274"/>
    </row>
    <row r="2682" spans="1:3" x14ac:dyDescent="0.2">
      <c r="A2682" s="269"/>
      <c r="B2682" s="270"/>
      <c r="C2682" s="271"/>
    </row>
    <row r="2683" spans="1:3" x14ac:dyDescent="0.2">
      <c r="A2683" s="272"/>
      <c r="B2683" s="273"/>
      <c r="C2683" s="274"/>
    </row>
    <row r="2684" spans="1:3" x14ac:dyDescent="0.2">
      <c r="A2684" s="269"/>
      <c r="B2684" s="270"/>
      <c r="C2684" s="271"/>
    </row>
    <row r="2685" spans="1:3" x14ac:dyDescent="0.2">
      <c r="A2685" s="272"/>
      <c r="B2685" s="273"/>
      <c r="C2685" s="274"/>
    </row>
    <row r="2686" spans="1:3" x14ac:dyDescent="0.2">
      <c r="A2686" s="269"/>
      <c r="B2686" s="270"/>
      <c r="C2686" s="271"/>
    </row>
    <row r="2687" spans="1:3" x14ac:dyDescent="0.2">
      <c r="A2687" s="272"/>
      <c r="B2687" s="273"/>
      <c r="C2687" s="274"/>
    </row>
    <row r="2688" spans="1:3" x14ac:dyDescent="0.2">
      <c r="A2688" s="269"/>
      <c r="B2688" s="270"/>
      <c r="C2688" s="271"/>
    </row>
    <row r="2689" spans="1:3" x14ac:dyDescent="0.2">
      <c r="A2689" s="272"/>
      <c r="B2689" s="273"/>
      <c r="C2689" s="274"/>
    </row>
    <row r="2690" spans="1:3" x14ac:dyDescent="0.2">
      <c r="A2690" s="269"/>
      <c r="B2690" s="270"/>
      <c r="C2690" s="271"/>
    </row>
    <row r="2691" spans="1:3" x14ac:dyDescent="0.2">
      <c r="A2691" s="272"/>
      <c r="B2691" s="273"/>
      <c r="C2691" s="274"/>
    </row>
    <row r="2692" spans="1:3" x14ac:dyDescent="0.2">
      <c r="A2692" s="269"/>
      <c r="B2692" s="270"/>
      <c r="C2692" s="271"/>
    </row>
    <row r="2693" spans="1:3" x14ac:dyDescent="0.2">
      <c r="A2693" s="272"/>
      <c r="B2693" s="273"/>
      <c r="C2693" s="274"/>
    </row>
    <row r="2694" spans="1:3" x14ac:dyDescent="0.2">
      <c r="A2694" s="269"/>
      <c r="B2694" s="270"/>
      <c r="C2694" s="271"/>
    </row>
    <row r="2695" spans="1:3" x14ac:dyDescent="0.2">
      <c r="A2695" s="272"/>
      <c r="B2695" s="273"/>
      <c r="C2695" s="274"/>
    </row>
    <row r="2696" spans="1:3" x14ac:dyDescent="0.2">
      <c r="A2696" s="269"/>
      <c r="B2696" s="270"/>
      <c r="C2696" s="271"/>
    </row>
    <row r="2697" spans="1:3" x14ac:dyDescent="0.2">
      <c r="A2697" s="272"/>
      <c r="B2697" s="273"/>
      <c r="C2697" s="274"/>
    </row>
    <row r="2698" spans="1:3" x14ac:dyDescent="0.2">
      <c r="A2698" s="269"/>
      <c r="B2698" s="270"/>
      <c r="C2698" s="271"/>
    </row>
    <row r="2699" spans="1:3" x14ac:dyDescent="0.2">
      <c r="A2699" s="272"/>
      <c r="B2699" s="273"/>
      <c r="C2699" s="274"/>
    </row>
    <row r="2700" spans="1:3" x14ac:dyDescent="0.2">
      <c r="A2700" s="269"/>
      <c r="B2700" s="270"/>
      <c r="C2700" s="271"/>
    </row>
    <row r="2701" spans="1:3" x14ac:dyDescent="0.2">
      <c r="A2701" s="272"/>
      <c r="B2701" s="273"/>
      <c r="C2701" s="274"/>
    </row>
    <row r="2702" spans="1:3" x14ac:dyDescent="0.2">
      <c r="A2702" s="269"/>
      <c r="B2702" s="270"/>
      <c r="C2702" s="271"/>
    </row>
    <row r="2703" spans="1:3" x14ac:dyDescent="0.2">
      <c r="A2703" s="272"/>
      <c r="B2703" s="273"/>
      <c r="C2703" s="274"/>
    </row>
    <row r="2704" spans="1:3" x14ac:dyDescent="0.2">
      <c r="A2704" s="269"/>
      <c r="B2704" s="270"/>
      <c r="C2704" s="271"/>
    </row>
    <row r="2705" spans="1:3" x14ac:dyDescent="0.2">
      <c r="A2705" s="272"/>
      <c r="B2705" s="273"/>
      <c r="C2705" s="274"/>
    </row>
    <row r="2706" spans="1:3" x14ac:dyDescent="0.2">
      <c r="A2706" s="269"/>
      <c r="B2706" s="270"/>
      <c r="C2706" s="271"/>
    </row>
    <row r="2707" spans="1:3" x14ac:dyDescent="0.2">
      <c r="A2707" s="272"/>
      <c r="B2707" s="273"/>
      <c r="C2707" s="274"/>
    </row>
    <row r="2708" spans="1:3" x14ac:dyDescent="0.2">
      <c r="A2708" s="269"/>
      <c r="B2708" s="270"/>
      <c r="C2708" s="271"/>
    </row>
    <row r="2709" spans="1:3" x14ac:dyDescent="0.2">
      <c r="A2709" s="272"/>
      <c r="B2709" s="273"/>
      <c r="C2709" s="274"/>
    </row>
    <row r="2710" spans="1:3" x14ac:dyDescent="0.2">
      <c r="A2710" s="269"/>
      <c r="B2710" s="270"/>
      <c r="C2710" s="271"/>
    </row>
    <row r="2711" spans="1:3" x14ac:dyDescent="0.2">
      <c r="A2711" s="272"/>
      <c r="B2711" s="273"/>
      <c r="C2711" s="274"/>
    </row>
    <row r="2712" spans="1:3" x14ac:dyDescent="0.2">
      <c r="A2712" s="269"/>
      <c r="B2712" s="270"/>
      <c r="C2712" s="271"/>
    </row>
    <row r="2713" spans="1:3" x14ac:dyDescent="0.2">
      <c r="A2713" s="272"/>
      <c r="B2713" s="273"/>
      <c r="C2713" s="274"/>
    </row>
    <row r="2714" spans="1:3" x14ac:dyDescent="0.2">
      <c r="A2714" s="269"/>
      <c r="B2714" s="270"/>
      <c r="C2714" s="271"/>
    </row>
    <row r="2715" spans="1:3" x14ac:dyDescent="0.2">
      <c r="A2715" s="272"/>
      <c r="B2715" s="273"/>
      <c r="C2715" s="274"/>
    </row>
    <row r="2716" spans="1:3" x14ac:dyDescent="0.2">
      <c r="A2716" s="269"/>
      <c r="B2716" s="270"/>
      <c r="C2716" s="271"/>
    </row>
    <row r="2717" spans="1:3" x14ac:dyDescent="0.2">
      <c r="A2717" s="272"/>
      <c r="B2717" s="273"/>
      <c r="C2717" s="274"/>
    </row>
    <row r="2718" spans="1:3" x14ac:dyDescent="0.2">
      <c r="A2718" s="269"/>
      <c r="B2718" s="270"/>
      <c r="C2718" s="271"/>
    </row>
    <row r="2719" spans="1:3" x14ac:dyDescent="0.2">
      <c r="A2719" s="272"/>
      <c r="B2719" s="273"/>
      <c r="C2719" s="274"/>
    </row>
    <row r="2720" spans="1:3" x14ac:dyDescent="0.2">
      <c r="A2720" s="269"/>
      <c r="B2720" s="270"/>
      <c r="C2720" s="271"/>
    </row>
    <row r="2721" spans="1:3" x14ac:dyDescent="0.2">
      <c r="A2721" s="272"/>
      <c r="B2721" s="273"/>
      <c r="C2721" s="274"/>
    </row>
    <row r="2722" spans="1:3" x14ac:dyDescent="0.2">
      <c r="A2722" s="269"/>
      <c r="B2722" s="270"/>
      <c r="C2722" s="271"/>
    </row>
    <row r="2723" spans="1:3" x14ac:dyDescent="0.2">
      <c r="A2723" s="272"/>
      <c r="B2723" s="273"/>
      <c r="C2723" s="274"/>
    </row>
    <row r="2724" spans="1:3" x14ac:dyDescent="0.2">
      <c r="A2724" s="269"/>
      <c r="B2724" s="270"/>
      <c r="C2724" s="271"/>
    </row>
    <row r="2725" spans="1:3" x14ac:dyDescent="0.2">
      <c r="A2725" s="272"/>
      <c r="B2725" s="273"/>
      <c r="C2725" s="274"/>
    </row>
    <row r="2726" spans="1:3" x14ac:dyDescent="0.2">
      <c r="A2726" s="269"/>
      <c r="B2726" s="270"/>
      <c r="C2726" s="271"/>
    </row>
    <row r="2727" spans="1:3" x14ac:dyDescent="0.2">
      <c r="A2727" s="272"/>
      <c r="B2727" s="273"/>
      <c r="C2727" s="274"/>
    </row>
    <row r="2728" spans="1:3" x14ac:dyDescent="0.2">
      <c r="A2728" s="269"/>
      <c r="B2728" s="270"/>
      <c r="C2728" s="271"/>
    </row>
    <row r="2729" spans="1:3" x14ac:dyDescent="0.2">
      <c r="A2729" s="272"/>
      <c r="B2729" s="273"/>
      <c r="C2729" s="274"/>
    </row>
    <row r="2730" spans="1:3" x14ac:dyDescent="0.2">
      <c r="A2730" s="269"/>
      <c r="B2730" s="270"/>
      <c r="C2730" s="271"/>
    </row>
    <row r="2731" spans="1:3" x14ac:dyDescent="0.2">
      <c r="A2731" s="272"/>
      <c r="B2731" s="273"/>
      <c r="C2731" s="274"/>
    </row>
    <row r="2732" spans="1:3" x14ac:dyDescent="0.2">
      <c r="A2732" s="269"/>
      <c r="B2732" s="270"/>
      <c r="C2732" s="271"/>
    </row>
    <row r="2733" spans="1:3" x14ac:dyDescent="0.2">
      <c r="A2733" s="272"/>
      <c r="B2733" s="273"/>
      <c r="C2733" s="274"/>
    </row>
    <row r="2734" spans="1:3" x14ac:dyDescent="0.2">
      <c r="A2734" s="269"/>
      <c r="B2734" s="270"/>
      <c r="C2734" s="271"/>
    </row>
    <row r="2735" spans="1:3" x14ac:dyDescent="0.2">
      <c r="A2735" s="272"/>
      <c r="B2735" s="273"/>
      <c r="C2735" s="274"/>
    </row>
    <row r="2736" spans="1:3" x14ac:dyDescent="0.2">
      <c r="A2736" s="269"/>
      <c r="B2736" s="270"/>
      <c r="C2736" s="271"/>
    </row>
    <row r="2737" spans="1:3" x14ac:dyDescent="0.2">
      <c r="A2737" s="272"/>
      <c r="B2737" s="273"/>
      <c r="C2737" s="274"/>
    </row>
    <row r="2738" spans="1:3" x14ac:dyDescent="0.2">
      <c r="A2738" s="269"/>
      <c r="B2738" s="270"/>
      <c r="C2738" s="271"/>
    </row>
    <row r="2739" spans="1:3" x14ac:dyDescent="0.2">
      <c r="A2739" s="272"/>
      <c r="B2739" s="273"/>
      <c r="C2739" s="274"/>
    </row>
    <row r="2740" spans="1:3" x14ac:dyDescent="0.2">
      <c r="A2740" s="269"/>
      <c r="B2740" s="270"/>
      <c r="C2740" s="271"/>
    </row>
    <row r="2741" spans="1:3" x14ac:dyDescent="0.2">
      <c r="A2741" s="272"/>
      <c r="B2741" s="273"/>
      <c r="C2741" s="274"/>
    </row>
    <row r="2742" spans="1:3" x14ac:dyDescent="0.2">
      <c r="A2742" s="269"/>
      <c r="B2742" s="270"/>
      <c r="C2742" s="271"/>
    </row>
    <row r="2743" spans="1:3" x14ac:dyDescent="0.2">
      <c r="A2743" s="272"/>
      <c r="B2743" s="273"/>
      <c r="C2743" s="274"/>
    </row>
    <row r="2744" spans="1:3" x14ac:dyDescent="0.2">
      <c r="A2744" s="269"/>
      <c r="B2744" s="270"/>
      <c r="C2744" s="271"/>
    </row>
    <row r="2745" spans="1:3" x14ac:dyDescent="0.2">
      <c r="A2745" s="272"/>
      <c r="B2745" s="273"/>
      <c r="C2745" s="274"/>
    </row>
    <row r="2746" spans="1:3" x14ac:dyDescent="0.2">
      <c r="A2746" s="269"/>
      <c r="B2746" s="270"/>
      <c r="C2746" s="271"/>
    </row>
    <row r="2747" spans="1:3" x14ac:dyDescent="0.2">
      <c r="A2747" s="272"/>
      <c r="B2747" s="273"/>
      <c r="C2747" s="274"/>
    </row>
    <row r="2748" spans="1:3" x14ac:dyDescent="0.2">
      <c r="A2748" s="269"/>
      <c r="B2748" s="270"/>
      <c r="C2748" s="271"/>
    </row>
    <row r="2749" spans="1:3" x14ac:dyDescent="0.2">
      <c r="A2749" s="272"/>
      <c r="B2749" s="273"/>
      <c r="C2749" s="274"/>
    </row>
    <row r="2750" spans="1:3" x14ac:dyDescent="0.2">
      <c r="A2750" s="269"/>
      <c r="B2750" s="270"/>
      <c r="C2750" s="271"/>
    </row>
    <row r="2751" spans="1:3" x14ac:dyDescent="0.2">
      <c r="A2751" s="272"/>
      <c r="B2751" s="273"/>
      <c r="C2751" s="274"/>
    </row>
    <row r="2752" spans="1:3" x14ac:dyDescent="0.2">
      <c r="A2752" s="269"/>
      <c r="B2752" s="270"/>
      <c r="C2752" s="271"/>
    </row>
    <row r="2753" spans="1:3" x14ac:dyDescent="0.2">
      <c r="A2753" s="272"/>
      <c r="B2753" s="273"/>
      <c r="C2753" s="274"/>
    </row>
    <row r="2754" spans="1:3" x14ac:dyDescent="0.2">
      <c r="A2754" s="269"/>
      <c r="B2754" s="270"/>
      <c r="C2754" s="271"/>
    </row>
    <row r="2755" spans="1:3" x14ac:dyDescent="0.2">
      <c r="A2755" s="272"/>
      <c r="B2755" s="273"/>
      <c r="C2755" s="274"/>
    </row>
    <row r="2756" spans="1:3" x14ac:dyDescent="0.2">
      <c r="A2756" s="269"/>
      <c r="B2756" s="270"/>
      <c r="C2756" s="271"/>
    </row>
    <row r="2757" spans="1:3" x14ac:dyDescent="0.2">
      <c r="A2757" s="272"/>
      <c r="B2757" s="273"/>
      <c r="C2757" s="274"/>
    </row>
    <row r="2758" spans="1:3" x14ac:dyDescent="0.2">
      <c r="A2758" s="269"/>
      <c r="B2758" s="270"/>
      <c r="C2758" s="271"/>
    </row>
    <row r="2759" spans="1:3" x14ac:dyDescent="0.2">
      <c r="A2759" s="272"/>
      <c r="B2759" s="273"/>
      <c r="C2759" s="274"/>
    </row>
    <row r="2760" spans="1:3" x14ac:dyDescent="0.2">
      <c r="A2760" s="269"/>
      <c r="B2760" s="270"/>
      <c r="C2760" s="271"/>
    </row>
    <row r="2761" spans="1:3" x14ac:dyDescent="0.2">
      <c r="A2761" s="272"/>
      <c r="B2761" s="273"/>
      <c r="C2761" s="274"/>
    </row>
    <row r="2762" spans="1:3" x14ac:dyDescent="0.2">
      <c r="A2762" s="269"/>
      <c r="B2762" s="270"/>
      <c r="C2762" s="271"/>
    </row>
    <row r="2763" spans="1:3" x14ac:dyDescent="0.2">
      <c r="A2763" s="272"/>
      <c r="B2763" s="273"/>
      <c r="C2763" s="274"/>
    </row>
    <row r="2764" spans="1:3" x14ac:dyDescent="0.2">
      <c r="A2764" s="269"/>
      <c r="B2764" s="270"/>
      <c r="C2764" s="271"/>
    </row>
    <row r="2765" spans="1:3" x14ac:dyDescent="0.2">
      <c r="A2765" s="272"/>
      <c r="B2765" s="273"/>
      <c r="C2765" s="274"/>
    </row>
    <row r="2766" spans="1:3" x14ac:dyDescent="0.2">
      <c r="A2766" s="269"/>
      <c r="B2766" s="270"/>
      <c r="C2766" s="271"/>
    </row>
    <row r="2767" spans="1:3" x14ac:dyDescent="0.2">
      <c r="A2767" s="272"/>
      <c r="B2767" s="273"/>
      <c r="C2767" s="274"/>
    </row>
    <row r="2768" spans="1:3" x14ac:dyDescent="0.2">
      <c r="A2768" s="269"/>
      <c r="B2768" s="270"/>
      <c r="C2768" s="271"/>
    </row>
    <row r="2769" spans="1:3" x14ac:dyDescent="0.2">
      <c r="A2769" s="272"/>
      <c r="B2769" s="273"/>
      <c r="C2769" s="274"/>
    </row>
    <row r="2770" spans="1:3" x14ac:dyDescent="0.2">
      <c r="A2770" s="269"/>
      <c r="B2770" s="270"/>
      <c r="C2770" s="271"/>
    </row>
    <row r="2771" spans="1:3" x14ac:dyDescent="0.2">
      <c r="A2771" s="272"/>
      <c r="B2771" s="273"/>
      <c r="C2771" s="274"/>
    </row>
    <row r="2772" spans="1:3" x14ac:dyDescent="0.2">
      <c r="A2772" s="269"/>
      <c r="B2772" s="270"/>
      <c r="C2772" s="271"/>
    </row>
    <row r="2773" spans="1:3" x14ac:dyDescent="0.2">
      <c r="A2773" s="272"/>
      <c r="B2773" s="273"/>
      <c r="C2773" s="274"/>
    </row>
    <row r="2774" spans="1:3" x14ac:dyDescent="0.2">
      <c r="A2774" s="269"/>
      <c r="B2774" s="270"/>
      <c r="C2774" s="271"/>
    </row>
    <row r="2775" spans="1:3" x14ac:dyDescent="0.2">
      <c r="A2775" s="272"/>
      <c r="B2775" s="273"/>
      <c r="C2775" s="274"/>
    </row>
    <row r="2776" spans="1:3" x14ac:dyDescent="0.2">
      <c r="A2776" s="269"/>
      <c r="B2776" s="270"/>
      <c r="C2776" s="271"/>
    </row>
    <row r="2777" spans="1:3" x14ac:dyDescent="0.2">
      <c r="A2777" s="272"/>
      <c r="B2777" s="273"/>
      <c r="C2777" s="274"/>
    </row>
    <row r="2778" spans="1:3" x14ac:dyDescent="0.2">
      <c r="A2778" s="269"/>
      <c r="B2778" s="270"/>
      <c r="C2778" s="271"/>
    </row>
    <row r="2779" spans="1:3" x14ac:dyDescent="0.2">
      <c r="A2779" s="272"/>
      <c r="B2779" s="273"/>
      <c r="C2779" s="274"/>
    </row>
    <row r="2780" spans="1:3" x14ac:dyDescent="0.2">
      <c r="A2780" s="269"/>
      <c r="B2780" s="270"/>
      <c r="C2780" s="271"/>
    </row>
    <row r="2781" spans="1:3" x14ac:dyDescent="0.2">
      <c r="A2781" s="272"/>
      <c r="B2781" s="273"/>
      <c r="C2781" s="274"/>
    </row>
    <row r="2782" spans="1:3" x14ac:dyDescent="0.2">
      <c r="A2782" s="269"/>
      <c r="B2782" s="270"/>
      <c r="C2782" s="271"/>
    </row>
    <row r="2783" spans="1:3" x14ac:dyDescent="0.2">
      <c r="A2783" s="272"/>
      <c r="B2783" s="273"/>
      <c r="C2783" s="274"/>
    </row>
    <row r="2784" spans="1:3" x14ac:dyDescent="0.2">
      <c r="A2784" s="269"/>
      <c r="B2784" s="270"/>
      <c r="C2784" s="271"/>
    </row>
    <row r="2785" spans="1:3" x14ac:dyDescent="0.2">
      <c r="A2785" s="272"/>
      <c r="B2785" s="273"/>
      <c r="C2785" s="274"/>
    </row>
    <row r="2786" spans="1:3" x14ac:dyDescent="0.2">
      <c r="A2786" s="269"/>
      <c r="B2786" s="270"/>
      <c r="C2786" s="271"/>
    </row>
    <row r="2787" spans="1:3" x14ac:dyDescent="0.2">
      <c r="A2787" s="272"/>
      <c r="B2787" s="273"/>
      <c r="C2787" s="274"/>
    </row>
    <row r="2788" spans="1:3" x14ac:dyDescent="0.2">
      <c r="A2788" s="269"/>
      <c r="B2788" s="270"/>
      <c r="C2788" s="271"/>
    </row>
    <row r="2789" spans="1:3" x14ac:dyDescent="0.2">
      <c r="A2789" s="272"/>
      <c r="B2789" s="273"/>
      <c r="C2789" s="274"/>
    </row>
    <row r="2790" spans="1:3" x14ac:dyDescent="0.2">
      <c r="A2790" s="269"/>
      <c r="B2790" s="270"/>
      <c r="C2790" s="271"/>
    </row>
    <row r="2791" spans="1:3" x14ac:dyDescent="0.2">
      <c r="A2791" s="272"/>
      <c r="B2791" s="273"/>
      <c r="C2791" s="274"/>
    </row>
    <row r="2792" spans="1:3" x14ac:dyDescent="0.2">
      <c r="A2792" s="269"/>
      <c r="B2792" s="270"/>
      <c r="C2792" s="271"/>
    </row>
    <row r="2793" spans="1:3" x14ac:dyDescent="0.2">
      <c r="A2793" s="272"/>
      <c r="B2793" s="273"/>
      <c r="C2793" s="274"/>
    </row>
    <row r="2794" spans="1:3" x14ac:dyDescent="0.2">
      <c r="A2794" s="269"/>
      <c r="B2794" s="270"/>
      <c r="C2794" s="271"/>
    </row>
    <row r="2795" spans="1:3" x14ac:dyDescent="0.2">
      <c r="A2795" s="272"/>
      <c r="B2795" s="273"/>
      <c r="C2795" s="274"/>
    </row>
    <row r="2796" spans="1:3" x14ac:dyDescent="0.2">
      <c r="A2796" s="269"/>
      <c r="B2796" s="270"/>
      <c r="C2796" s="271"/>
    </row>
    <row r="2797" spans="1:3" x14ac:dyDescent="0.2">
      <c r="A2797" s="272"/>
      <c r="B2797" s="273"/>
      <c r="C2797" s="274"/>
    </row>
    <row r="2798" spans="1:3" x14ac:dyDescent="0.2">
      <c r="A2798" s="269"/>
      <c r="B2798" s="270"/>
      <c r="C2798" s="271"/>
    </row>
    <row r="2799" spans="1:3" x14ac:dyDescent="0.2">
      <c r="A2799" s="272"/>
      <c r="B2799" s="273"/>
      <c r="C2799" s="274"/>
    </row>
    <row r="2800" spans="1:3" x14ac:dyDescent="0.2">
      <c r="A2800" s="269"/>
      <c r="B2800" s="270"/>
      <c r="C2800" s="271"/>
    </row>
    <row r="2801" spans="1:3" x14ac:dyDescent="0.2">
      <c r="A2801" s="272"/>
      <c r="B2801" s="273"/>
      <c r="C2801" s="274"/>
    </row>
    <row r="2802" spans="1:3" x14ac:dyDescent="0.2">
      <c r="A2802" s="269"/>
      <c r="B2802" s="270"/>
      <c r="C2802" s="271"/>
    </row>
    <row r="2803" spans="1:3" x14ac:dyDescent="0.2">
      <c r="A2803" s="272"/>
      <c r="B2803" s="273"/>
      <c r="C2803" s="274"/>
    </row>
    <row r="2804" spans="1:3" x14ac:dyDescent="0.2">
      <c r="A2804" s="269"/>
      <c r="B2804" s="270"/>
      <c r="C2804" s="271"/>
    </row>
    <row r="2805" spans="1:3" x14ac:dyDescent="0.2">
      <c r="A2805" s="272"/>
      <c r="B2805" s="273"/>
      <c r="C2805" s="274"/>
    </row>
    <row r="2806" spans="1:3" x14ac:dyDescent="0.2">
      <c r="A2806" s="269"/>
      <c r="B2806" s="270"/>
      <c r="C2806" s="271"/>
    </row>
    <row r="2807" spans="1:3" x14ac:dyDescent="0.2">
      <c r="A2807" s="272"/>
      <c r="B2807" s="273"/>
      <c r="C2807" s="274"/>
    </row>
    <row r="2808" spans="1:3" x14ac:dyDescent="0.2">
      <c r="A2808" s="269"/>
      <c r="B2808" s="270"/>
      <c r="C2808" s="271"/>
    </row>
    <row r="2809" spans="1:3" x14ac:dyDescent="0.2">
      <c r="A2809" s="272"/>
      <c r="B2809" s="273"/>
      <c r="C2809" s="274"/>
    </row>
    <row r="2810" spans="1:3" x14ac:dyDescent="0.2">
      <c r="A2810" s="269"/>
      <c r="B2810" s="270"/>
      <c r="C2810" s="271"/>
    </row>
    <row r="2811" spans="1:3" x14ac:dyDescent="0.2">
      <c r="A2811" s="272"/>
      <c r="B2811" s="273"/>
      <c r="C2811" s="274"/>
    </row>
    <row r="2812" spans="1:3" x14ac:dyDescent="0.2">
      <c r="A2812" s="269"/>
      <c r="B2812" s="270"/>
      <c r="C2812" s="271"/>
    </row>
    <row r="2813" spans="1:3" x14ac:dyDescent="0.2">
      <c r="A2813" s="272"/>
      <c r="B2813" s="273"/>
      <c r="C2813" s="274"/>
    </row>
    <row r="2814" spans="1:3" x14ac:dyDescent="0.2">
      <c r="A2814" s="269"/>
      <c r="B2814" s="270"/>
      <c r="C2814" s="271"/>
    </row>
    <row r="2815" spans="1:3" x14ac:dyDescent="0.2">
      <c r="A2815" s="272"/>
      <c r="B2815" s="273"/>
      <c r="C2815" s="274"/>
    </row>
    <row r="2816" spans="1:3" x14ac:dyDescent="0.2">
      <c r="A2816" s="269"/>
      <c r="B2816" s="270"/>
      <c r="C2816" s="271"/>
    </row>
    <row r="2817" spans="1:3" x14ac:dyDescent="0.2">
      <c r="A2817" s="272"/>
      <c r="B2817" s="273"/>
      <c r="C2817" s="274"/>
    </row>
    <row r="2818" spans="1:3" x14ac:dyDescent="0.2">
      <c r="A2818" s="269"/>
      <c r="B2818" s="270"/>
      <c r="C2818" s="271"/>
    </row>
    <row r="2819" spans="1:3" x14ac:dyDescent="0.2">
      <c r="A2819" s="272"/>
      <c r="B2819" s="273"/>
      <c r="C2819" s="274"/>
    </row>
    <row r="2820" spans="1:3" x14ac:dyDescent="0.2">
      <c r="A2820" s="269"/>
      <c r="B2820" s="270"/>
      <c r="C2820" s="271"/>
    </row>
    <row r="2821" spans="1:3" x14ac:dyDescent="0.2">
      <c r="A2821" s="272"/>
      <c r="B2821" s="273"/>
      <c r="C2821" s="274"/>
    </row>
    <row r="2822" spans="1:3" x14ac:dyDescent="0.2">
      <c r="A2822" s="269"/>
      <c r="B2822" s="270"/>
      <c r="C2822" s="271"/>
    </row>
    <row r="2823" spans="1:3" x14ac:dyDescent="0.2">
      <c r="A2823" s="272"/>
      <c r="B2823" s="273"/>
      <c r="C2823" s="274"/>
    </row>
    <row r="2824" spans="1:3" x14ac:dyDescent="0.2">
      <c r="A2824" s="269"/>
      <c r="B2824" s="270"/>
      <c r="C2824" s="271"/>
    </row>
    <row r="2825" spans="1:3" x14ac:dyDescent="0.2">
      <c r="A2825" s="272"/>
      <c r="B2825" s="273"/>
      <c r="C2825" s="274"/>
    </row>
    <row r="2826" spans="1:3" x14ac:dyDescent="0.2">
      <c r="A2826" s="269"/>
      <c r="B2826" s="270"/>
      <c r="C2826" s="271"/>
    </row>
    <row r="2827" spans="1:3" x14ac:dyDescent="0.2">
      <c r="A2827" s="272"/>
      <c r="B2827" s="273"/>
      <c r="C2827" s="274"/>
    </row>
    <row r="2828" spans="1:3" x14ac:dyDescent="0.2">
      <c r="A2828" s="269"/>
      <c r="B2828" s="270"/>
      <c r="C2828" s="271"/>
    </row>
    <row r="2829" spans="1:3" x14ac:dyDescent="0.2">
      <c r="A2829" s="272"/>
      <c r="B2829" s="273"/>
      <c r="C2829" s="274"/>
    </row>
    <row r="2830" spans="1:3" x14ac:dyDescent="0.2">
      <c r="A2830" s="269"/>
      <c r="B2830" s="270"/>
      <c r="C2830" s="271"/>
    </row>
    <row r="2831" spans="1:3" x14ac:dyDescent="0.2">
      <c r="A2831" s="272"/>
      <c r="B2831" s="273"/>
      <c r="C2831" s="274"/>
    </row>
    <row r="2832" spans="1:3" x14ac:dyDescent="0.2">
      <c r="A2832" s="269"/>
      <c r="B2832" s="270"/>
      <c r="C2832" s="271"/>
    </row>
    <row r="2833" spans="1:3" x14ac:dyDescent="0.2">
      <c r="A2833" s="272"/>
      <c r="B2833" s="273"/>
      <c r="C2833" s="274"/>
    </row>
    <row r="2834" spans="1:3" x14ac:dyDescent="0.2">
      <c r="A2834" s="269"/>
      <c r="B2834" s="270"/>
      <c r="C2834" s="271"/>
    </row>
    <row r="2835" spans="1:3" x14ac:dyDescent="0.2">
      <c r="A2835" s="272"/>
      <c r="B2835" s="273"/>
      <c r="C2835" s="274"/>
    </row>
    <row r="2836" spans="1:3" x14ac:dyDescent="0.2">
      <c r="A2836" s="269"/>
      <c r="B2836" s="270"/>
      <c r="C2836" s="271"/>
    </row>
    <row r="2837" spans="1:3" x14ac:dyDescent="0.2">
      <c r="A2837" s="272"/>
      <c r="B2837" s="273"/>
      <c r="C2837" s="274"/>
    </row>
    <row r="2838" spans="1:3" x14ac:dyDescent="0.2">
      <c r="A2838" s="269"/>
      <c r="B2838" s="270"/>
      <c r="C2838" s="271"/>
    </row>
    <row r="2839" spans="1:3" x14ac:dyDescent="0.2">
      <c r="A2839" s="272"/>
      <c r="B2839" s="273"/>
      <c r="C2839" s="274"/>
    </row>
    <row r="2840" spans="1:3" x14ac:dyDescent="0.2">
      <c r="A2840" s="269"/>
      <c r="B2840" s="270"/>
      <c r="C2840" s="271"/>
    </row>
    <row r="2841" spans="1:3" x14ac:dyDescent="0.2">
      <c r="A2841" s="272"/>
      <c r="B2841" s="273"/>
      <c r="C2841" s="274"/>
    </row>
    <row r="2842" spans="1:3" x14ac:dyDescent="0.2">
      <c r="A2842" s="269"/>
      <c r="B2842" s="270"/>
      <c r="C2842" s="271"/>
    </row>
    <row r="2843" spans="1:3" x14ac:dyDescent="0.2">
      <c r="A2843" s="272"/>
      <c r="B2843" s="273"/>
      <c r="C2843" s="274"/>
    </row>
    <row r="2844" spans="1:3" x14ac:dyDescent="0.2">
      <c r="A2844" s="269"/>
      <c r="B2844" s="270"/>
      <c r="C2844" s="271"/>
    </row>
    <row r="2845" spans="1:3" x14ac:dyDescent="0.2">
      <c r="A2845" s="272"/>
      <c r="B2845" s="273"/>
      <c r="C2845" s="274"/>
    </row>
    <row r="2846" spans="1:3" x14ac:dyDescent="0.2">
      <c r="A2846" s="269"/>
      <c r="B2846" s="270"/>
      <c r="C2846" s="271"/>
    </row>
    <row r="2847" spans="1:3" x14ac:dyDescent="0.2">
      <c r="A2847" s="272"/>
      <c r="B2847" s="273"/>
      <c r="C2847" s="274"/>
    </row>
    <row r="2848" spans="1:3" x14ac:dyDescent="0.2">
      <c r="A2848" s="269"/>
      <c r="B2848" s="270"/>
      <c r="C2848" s="271"/>
    </row>
    <row r="2849" spans="1:3" x14ac:dyDescent="0.2">
      <c r="A2849" s="272"/>
      <c r="B2849" s="273"/>
      <c r="C2849" s="274"/>
    </row>
    <row r="2850" spans="1:3" x14ac:dyDescent="0.2">
      <c r="A2850" s="269"/>
      <c r="B2850" s="270"/>
      <c r="C2850" s="271"/>
    </row>
    <row r="2851" spans="1:3" x14ac:dyDescent="0.2">
      <c r="A2851" s="272"/>
      <c r="B2851" s="273"/>
      <c r="C2851" s="274"/>
    </row>
    <row r="2852" spans="1:3" x14ac:dyDescent="0.2">
      <c r="A2852" s="269"/>
      <c r="B2852" s="270"/>
      <c r="C2852" s="271"/>
    </row>
    <row r="2853" spans="1:3" x14ac:dyDescent="0.2">
      <c r="A2853" s="272"/>
      <c r="B2853" s="273"/>
      <c r="C2853" s="274"/>
    </row>
    <row r="2854" spans="1:3" x14ac:dyDescent="0.2">
      <c r="A2854" s="269"/>
      <c r="B2854" s="270"/>
      <c r="C2854" s="271"/>
    </row>
    <row r="2855" spans="1:3" x14ac:dyDescent="0.2">
      <c r="A2855" s="272"/>
      <c r="B2855" s="273"/>
      <c r="C2855" s="274"/>
    </row>
    <row r="2856" spans="1:3" x14ac:dyDescent="0.2">
      <c r="A2856" s="269"/>
      <c r="B2856" s="270"/>
      <c r="C2856" s="271"/>
    </row>
    <row r="2857" spans="1:3" x14ac:dyDescent="0.2">
      <c r="A2857" s="272"/>
      <c r="B2857" s="273"/>
      <c r="C2857" s="274"/>
    </row>
    <row r="2858" spans="1:3" x14ac:dyDescent="0.2">
      <c r="A2858" s="269"/>
      <c r="B2858" s="270"/>
      <c r="C2858" s="271"/>
    </row>
    <row r="2859" spans="1:3" x14ac:dyDescent="0.2">
      <c r="A2859" s="272"/>
      <c r="B2859" s="273"/>
      <c r="C2859" s="274"/>
    </row>
    <row r="2860" spans="1:3" x14ac:dyDescent="0.2">
      <c r="A2860" s="269"/>
      <c r="B2860" s="270"/>
      <c r="C2860" s="271"/>
    </row>
    <row r="2861" spans="1:3" x14ac:dyDescent="0.2">
      <c r="A2861" s="272"/>
      <c r="B2861" s="273"/>
      <c r="C2861" s="274"/>
    </row>
    <row r="2862" spans="1:3" x14ac:dyDescent="0.2">
      <c r="A2862" s="269"/>
      <c r="B2862" s="270"/>
      <c r="C2862" s="271"/>
    </row>
    <row r="2863" spans="1:3" x14ac:dyDescent="0.2">
      <c r="A2863" s="272"/>
      <c r="B2863" s="273"/>
      <c r="C2863" s="274"/>
    </row>
    <row r="2864" spans="1:3" x14ac:dyDescent="0.2">
      <c r="A2864" s="269"/>
      <c r="B2864" s="270"/>
      <c r="C2864" s="271"/>
    </row>
    <row r="2865" spans="1:3" x14ac:dyDescent="0.2">
      <c r="A2865" s="272"/>
      <c r="B2865" s="273"/>
      <c r="C2865" s="274"/>
    </row>
    <row r="2866" spans="1:3" x14ac:dyDescent="0.2">
      <c r="A2866" s="269"/>
      <c r="B2866" s="270"/>
      <c r="C2866" s="271"/>
    </row>
    <row r="2867" spans="1:3" x14ac:dyDescent="0.2">
      <c r="A2867" s="272"/>
      <c r="B2867" s="273"/>
      <c r="C2867" s="274"/>
    </row>
    <row r="2868" spans="1:3" x14ac:dyDescent="0.2">
      <c r="A2868" s="269"/>
      <c r="B2868" s="270"/>
      <c r="C2868" s="271"/>
    </row>
    <row r="2869" spans="1:3" x14ac:dyDescent="0.2">
      <c r="A2869" s="272"/>
      <c r="B2869" s="273"/>
      <c r="C2869" s="274"/>
    </row>
    <row r="2870" spans="1:3" x14ac:dyDescent="0.2">
      <c r="A2870" s="269"/>
      <c r="B2870" s="270"/>
      <c r="C2870" s="271"/>
    </row>
    <row r="2871" spans="1:3" x14ac:dyDescent="0.2">
      <c r="A2871" s="272"/>
      <c r="B2871" s="273"/>
      <c r="C2871" s="274"/>
    </row>
    <row r="2872" spans="1:3" x14ac:dyDescent="0.2">
      <c r="A2872" s="269"/>
      <c r="B2872" s="270"/>
      <c r="C2872" s="271"/>
    </row>
    <row r="2873" spans="1:3" x14ac:dyDescent="0.2">
      <c r="A2873" s="272"/>
      <c r="B2873" s="273"/>
      <c r="C2873" s="274"/>
    </row>
    <row r="2874" spans="1:3" x14ac:dyDescent="0.2">
      <c r="A2874" s="269"/>
      <c r="B2874" s="270"/>
      <c r="C2874" s="271"/>
    </row>
    <row r="2875" spans="1:3" x14ac:dyDescent="0.2">
      <c r="A2875" s="272"/>
      <c r="B2875" s="273"/>
      <c r="C2875" s="274"/>
    </row>
    <row r="2876" spans="1:3" x14ac:dyDescent="0.2">
      <c r="A2876" s="269"/>
      <c r="B2876" s="270"/>
      <c r="C2876" s="271"/>
    </row>
    <row r="2877" spans="1:3" x14ac:dyDescent="0.2">
      <c r="A2877" s="272"/>
      <c r="B2877" s="273"/>
      <c r="C2877" s="274"/>
    </row>
    <row r="2878" spans="1:3" x14ac:dyDescent="0.2">
      <c r="A2878" s="269"/>
      <c r="B2878" s="270"/>
      <c r="C2878" s="271"/>
    </row>
    <row r="2879" spans="1:3" x14ac:dyDescent="0.2">
      <c r="A2879" s="272"/>
      <c r="B2879" s="273"/>
      <c r="C2879" s="274"/>
    </row>
    <row r="2880" spans="1:3" x14ac:dyDescent="0.2">
      <c r="A2880" s="269"/>
      <c r="B2880" s="270"/>
      <c r="C2880" s="271"/>
    </row>
    <row r="2881" spans="1:3" x14ac:dyDescent="0.2">
      <c r="A2881" s="272"/>
      <c r="B2881" s="273"/>
      <c r="C2881" s="274"/>
    </row>
    <row r="2882" spans="1:3" x14ac:dyDescent="0.2">
      <c r="A2882" s="269"/>
      <c r="B2882" s="270"/>
      <c r="C2882" s="271"/>
    </row>
    <row r="2883" spans="1:3" x14ac:dyDescent="0.2">
      <c r="A2883" s="272"/>
      <c r="B2883" s="273"/>
      <c r="C2883" s="274"/>
    </row>
    <row r="2884" spans="1:3" x14ac:dyDescent="0.2">
      <c r="A2884" s="269"/>
      <c r="B2884" s="270"/>
      <c r="C2884" s="271"/>
    </row>
    <row r="2885" spans="1:3" x14ac:dyDescent="0.2">
      <c r="A2885" s="272"/>
      <c r="B2885" s="273"/>
      <c r="C2885" s="274"/>
    </row>
    <row r="2886" spans="1:3" x14ac:dyDescent="0.2">
      <c r="A2886" s="269"/>
      <c r="B2886" s="270"/>
      <c r="C2886" s="271"/>
    </row>
    <row r="2887" spans="1:3" x14ac:dyDescent="0.2">
      <c r="A2887" s="272"/>
      <c r="B2887" s="273"/>
      <c r="C2887" s="274"/>
    </row>
    <row r="2888" spans="1:3" x14ac:dyDescent="0.2">
      <c r="A2888" s="269"/>
      <c r="B2888" s="270"/>
      <c r="C2888" s="271"/>
    </row>
    <row r="2889" spans="1:3" x14ac:dyDescent="0.2">
      <c r="A2889" s="272"/>
      <c r="B2889" s="273"/>
      <c r="C2889" s="274"/>
    </row>
    <row r="2890" spans="1:3" x14ac:dyDescent="0.2">
      <c r="A2890" s="269"/>
      <c r="B2890" s="270"/>
      <c r="C2890" s="271"/>
    </row>
    <row r="2891" spans="1:3" x14ac:dyDescent="0.2">
      <c r="A2891" s="272"/>
      <c r="B2891" s="273"/>
      <c r="C2891" s="274"/>
    </row>
    <row r="2892" spans="1:3" x14ac:dyDescent="0.2">
      <c r="A2892" s="269"/>
      <c r="B2892" s="270"/>
      <c r="C2892" s="271"/>
    </row>
    <row r="2893" spans="1:3" x14ac:dyDescent="0.2">
      <c r="A2893" s="272"/>
      <c r="B2893" s="273"/>
      <c r="C2893" s="274"/>
    </row>
    <row r="2894" spans="1:3" x14ac:dyDescent="0.2">
      <c r="A2894" s="269"/>
      <c r="B2894" s="270"/>
      <c r="C2894" s="271"/>
    </row>
    <row r="2895" spans="1:3" x14ac:dyDescent="0.2">
      <c r="A2895" s="272"/>
      <c r="B2895" s="273"/>
      <c r="C2895" s="274"/>
    </row>
    <row r="2896" spans="1:3" x14ac:dyDescent="0.2">
      <c r="A2896" s="269"/>
      <c r="B2896" s="270"/>
      <c r="C2896" s="271"/>
    </row>
    <row r="2897" spans="1:3" x14ac:dyDescent="0.2">
      <c r="A2897" s="272"/>
      <c r="B2897" s="273"/>
      <c r="C2897" s="274"/>
    </row>
    <row r="2898" spans="1:3" x14ac:dyDescent="0.2">
      <c r="A2898" s="269"/>
      <c r="B2898" s="270"/>
      <c r="C2898" s="271"/>
    </row>
    <row r="2899" spans="1:3" x14ac:dyDescent="0.2">
      <c r="A2899" s="272"/>
      <c r="B2899" s="273"/>
      <c r="C2899" s="274"/>
    </row>
    <row r="2900" spans="1:3" x14ac:dyDescent="0.2">
      <c r="A2900" s="269"/>
      <c r="B2900" s="270"/>
      <c r="C2900" s="271"/>
    </row>
    <row r="2901" spans="1:3" x14ac:dyDescent="0.2">
      <c r="A2901" s="272"/>
      <c r="B2901" s="273"/>
      <c r="C2901" s="274"/>
    </row>
    <row r="2902" spans="1:3" x14ac:dyDescent="0.2">
      <c r="A2902" s="269"/>
      <c r="B2902" s="270"/>
      <c r="C2902" s="271"/>
    </row>
    <row r="2903" spans="1:3" x14ac:dyDescent="0.2">
      <c r="A2903" s="272"/>
      <c r="B2903" s="273"/>
      <c r="C2903" s="274"/>
    </row>
    <row r="2904" spans="1:3" x14ac:dyDescent="0.2">
      <c r="A2904" s="269"/>
      <c r="B2904" s="270"/>
      <c r="C2904" s="271"/>
    </row>
    <row r="2905" spans="1:3" x14ac:dyDescent="0.2">
      <c r="A2905" s="272"/>
      <c r="B2905" s="273"/>
      <c r="C2905" s="274"/>
    </row>
    <row r="2906" spans="1:3" x14ac:dyDescent="0.2">
      <c r="A2906" s="269"/>
      <c r="B2906" s="270"/>
      <c r="C2906" s="271"/>
    </row>
    <row r="2907" spans="1:3" x14ac:dyDescent="0.2">
      <c r="A2907" s="272"/>
      <c r="B2907" s="273"/>
      <c r="C2907" s="274"/>
    </row>
    <row r="2908" spans="1:3" x14ac:dyDescent="0.2">
      <c r="A2908" s="269"/>
      <c r="B2908" s="270"/>
      <c r="C2908" s="271"/>
    </row>
    <row r="2909" spans="1:3" x14ac:dyDescent="0.2">
      <c r="A2909" s="272"/>
      <c r="B2909" s="273"/>
      <c r="C2909" s="274"/>
    </row>
    <row r="2910" spans="1:3" x14ac:dyDescent="0.2">
      <c r="A2910" s="269"/>
      <c r="B2910" s="270"/>
      <c r="C2910" s="271"/>
    </row>
    <row r="2911" spans="1:3" x14ac:dyDescent="0.2">
      <c r="A2911" s="272"/>
      <c r="B2911" s="273"/>
      <c r="C2911" s="274"/>
    </row>
    <row r="2912" spans="1:3" x14ac:dyDescent="0.2">
      <c r="A2912" s="269"/>
      <c r="B2912" s="270"/>
      <c r="C2912" s="271"/>
    </row>
    <row r="2913" spans="1:3" x14ac:dyDescent="0.2">
      <c r="A2913" s="272"/>
      <c r="B2913" s="273"/>
      <c r="C2913" s="274"/>
    </row>
    <row r="2914" spans="1:3" x14ac:dyDescent="0.2">
      <c r="A2914" s="269"/>
      <c r="B2914" s="270"/>
      <c r="C2914" s="271"/>
    </row>
    <row r="2915" spans="1:3" x14ac:dyDescent="0.2">
      <c r="A2915" s="272"/>
      <c r="B2915" s="273"/>
      <c r="C2915" s="274"/>
    </row>
    <row r="2916" spans="1:3" x14ac:dyDescent="0.2">
      <c r="A2916" s="269"/>
      <c r="B2916" s="270"/>
      <c r="C2916" s="271"/>
    </row>
    <row r="2917" spans="1:3" x14ac:dyDescent="0.2">
      <c r="A2917" s="272"/>
      <c r="B2917" s="273"/>
      <c r="C2917" s="274"/>
    </row>
    <row r="2918" spans="1:3" x14ac:dyDescent="0.2">
      <c r="A2918" s="269"/>
      <c r="B2918" s="270"/>
      <c r="C2918" s="271"/>
    </row>
    <row r="2919" spans="1:3" x14ac:dyDescent="0.2">
      <c r="A2919" s="272"/>
      <c r="B2919" s="273"/>
      <c r="C2919" s="274"/>
    </row>
    <row r="2920" spans="1:3" x14ac:dyDescent="0.2">
      <c r="A2920" s="269"/>
      <c r="B2920" s="270"/>
      <c r="C2920" s="271"/>
    </row>
    <row r="2921" spans="1:3" x14ac:dyDescent="0.2">
      <c r="A2921" s="272"/>
      <c r="B2921" s="273"/>
      <c r="C2921" s="274"/>
    </row>
    <row r="2922" spans="1:3" x14ac:dyDescent="0.2">
      <c r="A2922" s="269"/>
      <c r="B2922" s="270"/>
      <c r="C2922" s="271"/>
    </row>
    <row r="2923" spans="1:3" x14ac:dyDescent="0.2">
      <c r="A2923" s="272"/>
      <c r="B2923" s="273"/>
      <c r="C2923" s="274"/>
    </row>
    <row r="2924" spans="1:3" x14ac:dyDescent="0.2">
      <c r="A2924" s="269"/>
      <c r="B2924" s="270"/>
      <c r="C2924" s="271"/>
    </row>
    <row r="2925" spans="1:3" x14ac:dyDescent="0.2">
      <c r="A2925" s="272"/>
      <c r="B2925" s="273"/>
      <c r="C2925" s="274"/>
    </row>
    <row r="2926" spans="1:3" x14ac:dyDescent="0.2">
      <c r="A2926" s="269"/>
      <c r="B2926" s="270"/>
      <c r="C2926" s="271"/>
    </row>
    <row r="2927" spans="1:3" x14ac:dyDescent="0.2">
      <c r="A2927" s="272"/>
      <c r="B2927" s="273"/>
      <c r="C2927" s="274"/>
    </row>
    <row r="2928" spans="1:3" x14ac:dyDescent="0.2">
      <c r="A2928" s="269"/>
      <c r="B2928" s="270"/>
      <c r="C2928" s="271"/>
    </row>
    <row r="2929" spans="1:3" x14ac:dyDescent="0.2">
      <c r="A2929" s="272"/>
      <c r="B2929" s="273"/>
      <c r="C2929" s="274"/>
    </row>
    <row r="2930" spans="1:3" x14ac:dyDescent="0.2">
      <c r="A2930" s="269"/>
      <c r="B2930" s="270"/>
      <c r="C2930" s="271"/>
    </row>
    <row r="2931" spans="1:3" x14ac:dyDescent="0.2">
      <c r="A2931" s="272"/>
      <c r="B2931" s="273"/>
      <c r="C2931" s="274"/>
    </row>
    <row r="2932" spans="1:3" x14ac:dyDescent="0.2">
      <c r="A2932" s="269"/>
      <c r="B2932" s="270"/>
      <c r="C2932" s="271"/>
    </row>
    <row r="2933" spans="1:3" x14ac:dyDescent="0.2">
      <c r="A2933" s="272"/>
      <c r="B2933" s="273"/>
      <c r="C2933" s="274"/>
    </row>
    <row r="2934" spans="1:3" x14ac:dyDescent="0.2">
      <c r="A2934" s="269"/>
      <c r="B2934" s="270"/>
      <c r="C2934" s="271"/>
    </row>
    <row r="2935" spans="1:3" x14ac:dyDescent="0.2">
      <c r="A2935" s="272"/>
      <c r="B2935" s="273"/>
      <c r="C2935" s="274"/>
    </row>
    <row r="2936" spans="1:3" x14ac:dyDescent="0.2">
      <c r="A2936" s="269"/>
      <c r="B2936" s="270"/>
      <c r="C2936" s="271"/>
    </row>
    <row r="2937" spans="1:3" x14ac:dyDescent="0.2">
      <c r="A2937" s="272"/>
      <c r="B2937" s="273"/>
      <c r="C2937" s="274"/>
    </row>
    <row r="2938" spans="1:3" x14ac:dyDescent="0.2">
      <c r="A2938" s="269"/>
      <c r="B2938" s="270"/>
      <c r="C2938" s="271"/>
    </row>
    <row r="2939" spans="1:3" x14ac:dyDescent="0.2">
      <c r="A2939" s="272"/>
      <c r="B2939" s="273"/>
      <c r="C2939" s="274"/>
    </row>
    <row r="2940" spans="1:3" x14ac:dyDescent="0.2">
      <c r="A2940" s="269"/>
      <c r="B2940" s="270"/>
      <c r="C2940" s="271"/>
    </row>
    <row r="2941" spans="1:3" x14ac:dyDescent="0.2">
      <c r="A2941" s="272"/>
      <c r="B2941" s="273"/>
      <c r="C2941" s="274"/>
    </row>
    <row r="2942" spans="1:3" x14ac:dyDescent="0.2">
      <c r="A2942" s="269"/>
      <c r="B2942" s="270"/>
      <c r="C2942" s="271"/>
    </row>
    <row r="2943" spans="1:3" x14ac:dyDescent="0.2">
      <c r="A2943" s="272"/>
      <c r="B2943" s="273"/>
      <c r="C2943" s="274"/>
    </row>
    <row r="2944" spans="1:3" x14ac:dyDescent="0.2">
      <c r="A2944" s="269"/>
      <c r="B2944" s="270"/>
      <c r="C2944" s="271"/>
    </row>
    <row r="2945" spans="1:3" x14ac:dyDescent="0.2">
      <c r="A2945" s="272"/>
      <c r="B2945" s="273"/>
      <c r="C2945" s="274"/>
    </row>
    <row r="2946" spans="1:3" x14ac:dyDescent="0.2">
      <c r="A2946" s="269"/>
      <c r="B2946" s="270"/>
      <c r="C2946" s="271"/>
    </row>
    <row r="2947" spans="1:3" x14ac:dyDescent="0.2">
      <c r="A2947" s="272"/>
      <c r="B2947" s="273"/>
      <c r="C2947" s="274"/>
    </row>
    <row r="2948" spans="1:3" x14ac:dyDescent="0.2">
      <c r="A2948" s="269"/>
      <c r="B2948" s="270"/>
      <c r="C2948" s="271"/>
    </row>
    <row r="2949" spans="1:3" x14ac:dyDescent="0.2">
      <c r="A2949" s="272"/>
      <c r="B2949" s="273"/>
      <c r="C2949" s="274"/>
    </row>
    <row r="2950" spans="1:3" x14ac:dyDescent="0.2">
      <c r="A2950" s="269"/>
      <c r="B2950" s="270"/>
      <c r="C2950" s="271"/>
    </row>
    <row r="2951" spans="1:3" x14ac:dyDescent="0.2">
      <c r="A2951" s="272"/>
      <c r="B2951" s="273"/>
      <c r="C2951" s="274"/>
    </row>
    <row r="2952" spans="1:3" x14ac:dyDescent="0.2">
      <c r="A2952" s="269"/>
      <c r="B2952" s="270"/>
      <c r="C2952" s="271"/>
    </row>
    <row r="2953" spans="1:3" x14ac:dyDescent="0.2">
      <c r="A2953" s="272"/>
      <c r="B2953" s="273"/>
      <c r="C2953" s="274"/>
    </row>
    <row r="2954" spans="1:3" x14ac:dyDescent="0.2">
      <c r="A2954" s="269"/>
      <c r="B2954" s="270"/>
      <c r="C2954" s="271"/>
    </row>
    <row r="2955" spans="1:3" x14ac:dyDescent="0.2">
      <c r="A2955" s="272"/>
      <c r="B2955" s="273"/>
      <c r="C2955" s="274"/>
    </row>
    <row r="2956" spans="1:3" x14ac:dyDescent="0.2">
      <c r="A2956" s="269"/>
      <c r="B2956" s="270"/>
      <c r="C2956" s="271"/>
    </row>
    <row r="2957" spans="1:3" x14ac:dyDescent="0.2">
      <c r="A2957" s="272"/>
      <c r="B2957" s="273"/>
      <c r="C2957" s="274"/>
    </row>
    <row r="2958" spans="1:3" x14ac:dyDescent="0.2">
      <c r="A2958" s="269"/>
      <c r="B2958" s="270"/>
      <c r="C2958" s="271"/>
    </row>
    <row r="2959" spans="1:3" x14ac:dyDescent="0.2">
      <c r="A2959" s="272"/>
      <c r="B2959" s="273"/>
      <c r="C2959" s="274"/>
    </row>
    <row r="2960" spans="1:3" x14ac:dyDescent="0.2">
      <c r="A2960" s="269"/>
      <c r="B2960" s="270"/>
      <c r="C2960" s="271"/>
    </row>
    <row r="2961" spans="1:3" x14ac:dyDescent="0.2">
      <c r="A2961" s="272"/>
      <c r="B2961" s="273"/>
      <c r="C2961" s="274"/>
    </row>
    <row r="2962" spans="1:3" x14ac:dyDescent="0.2">
      <c r="A2962" s="269"/>
      <c r="B2962" s="270"/>
      <c r="C2962" s="271"/>
    </row>
    <row r="2963" spans="1:3" x14ac:dyDescent="0.2">
      <c r="A2963" s="272"/>
      <c r="B2963" s="273"/>
      <c r="C2963" s="274"/>
    </row>
    <row r="2964" spans="1:3" x14ac:dyDescent="0.2">
      <c r="A2964" s="269"/>
      <c r="B2964" s="270"/>
      <c r="C2964" s="271"/>
    </row>
    <row r="2965" spans="1:3" x14ac:dyDescent="0.2">
      <c r="A2965" s="272"/>
      <c r="B2965" s="273"/>
      <c r="C2965" s="274"/>
    </row>
    <row r="2966" spans="1:3" x14ac:dyDescent="0.2">
      <c r="A2966" s="269"/>
      <c r="B2966" s="270"/>
      <c r="C2966" s="271"/>
    </row>
    <row r="2967" spans="1:3" x14ac:dyDescent="0.2">
      <c r="A2967" s="272"/>
      <c r="B2967" s="273"/>
      <c r="C2967" s="274"/>
    </row>
    <row r="2968" spans="1:3" x14ac:dyDescent="0.2">
      <c r="A2968" s="269"/>
      <c r="B2968" s="270"/>
      <c r="C2968" s="271"/>
    </row>
    <row r="2969" spans="1:3" x14ac:dyDescent="0.2">
      <c r="A2969" s="272"/>
      <c r="B2969" s="273"/>
      <c r="C2969" s="274"/>
    </row>
    <row r="2970" spans="1:3" x14ac:dyDescent="0.2">
      <c r="A2970" s="269"/>
      <c r="B2970" s="270"/>
      <c r="C2970" s="271"/>
    </row>
    <row r="2971" spans="1:3" x14ac:dyDescent="0.2">
      <c r="A2971" s="272"/>
      <c r="B2971" s="273"/>
      <c r="C2971" s="274"/>
    </row>
    <row r="2972" spans="1:3" x14ac:dyDescent="0.2">
      <c r="A2972" s="269"/>
      <c r="B2972" s="270"/>
      <c r="C2972" s="271"/>
    </row>
    <row r="2973" spans="1:3" x14ac:dyDescent="0.2">
      <c r="A2973" s="272"/>
      <c r="B2973" s="273"/>
      <c r="C2973" s="274"/>
    </row>
    <row r="2974" spans="1:3" x14ac:dyDescent="0.2">
      <c r="A2974" s="269"/>
      <c r="B2974" s="270"/>
      <c r="C2974" s="271"/>
    </row>
    <row r="2975" spans="1:3" x14ac:dyDescent="0.2">
      <c r="A2975" s="272"/>
      <c r="B2975" s="273"/>
      <c r="C2975" s="274"/>
    </row>
    <row r="2976" spans="1:3" x14ac:dyDescent="0.2">
      <c r="A2976" s="269"/>
      <c r="B2976" s="270"/>
      <c r="C2976" s="271"/>
    </row>
    <row r="2977" spans="1:3" x14ac:dyDescent="0.2">
      <c r="A2977" s="272"/>
      <c r="B2977" s="273"/>
      <c r="C2977" s="274"/>
    </row>
    <row r="2978" spans="1:3" x14ac:dyDescent="0.2">
      <c r="A2978" s="269"/>
      <c r="B2978" s="270"/>
      <c r="C2978" s="271"/>
    </row>
    <row r="2979" spans="1:3" x14ac:dyDescent="0.2">
      <c r="A2979" s="272"/>
      <c r="B2979" s="273"/>
      <c r="C2979" s="274"/>
    </row>
    <row r="2980" spans="1:3" x14ac:dyDescent="0.2">
      <c r="A2980" s="269"/>
      <c r="B2980" s="270"/>
      <c r="C2980" s="271"/>
    </row>
    <row r="2981" spans="1:3" x14ac:dyDescent="0.2">
      <c r="A2981" s="272"/>
      <c r="B2981" s="273"/>
      <c r="C2981" s="274"/>
    </row>
    <row r="2982" spans="1:3" x14ac:dyDescent="0.2">
      <c r="A2982" s="269"/>
      <c r="B2982" s="270"/>
      <c r="C2982" s="271"/>
    </row>
    <row r="2983" spans="1:3" x14ac:dyDescent="0.2">
      <c r="A2983" s="272"/>
      <c r="B2983" s="273"/>
      <c r="C2983" s="274"/>
    </row>
    <row r="2984" spans="1:3" x14ac:dyDescent="0.2">
      <c r="A2984" s="269"/>
      <c r="B2984" s="270"/>
      <c r="C2984" s="271"/>
    </row>
    <row r="2985" spans="1:3" x14ac:dyDescent="0.2">
      <c r="A2985" s="272"/>
      <c r="B2985" s="273"/>
      <c r="C2985" s="274"/>
    </row>
    <row r="2986" spans="1:3" x14ac:dyDescent="0.2">
      <c r="A2986" s="269"/>
      <c r="B2986" s="270"/>
      <c r="C2986" s="271"/>
    </row>
    <row r="2987" spans="1:3" x14ac:dyDescent="0.2">
      <c r="A2987" s="272"/>
      <c r="B2987" s="273"/>
      <c r="C2987" s="274"/>
    </row>
    <row r="2988" spans="1:3" x14ac:dyDescent="0.2">
      <c r="A2988" s="269"/>
      <c r="B2988" s="270"/>
      <c r="C2988" s="271"/>
    </row>
    <row r="2989" spans="1:3" x14ac:dyDescent="0.2">
      <c r="A2989" s="272"/>
      <c r="B2989" s="273"/>
      <c r="C2989" s="274"/>
    </row>
    <row r="2990" spans="1:3" x14ac:dyDescent="0.2">
      <c r="A2990" s="269"/>
      <c r="B2990" s="270"/>
      <c r="C2990" s="271"/>
    </row>
    <row r="2991" spans="1:3" x14ac:dyDescent="0.2">
      <c r="A2991" s="272"/>
      <c r="B2991" s="273"/>
      <c r="C2991" s="274"/>
    </row>
    <row r="2992" spans="1:3" x14ac:dyDescent="0.2">
      <c r="A2992" s="269"/>
      <c r="B2992" s="270"/>
      <c r="C2992" s="271"/>
    </row>
    <row r="2993" spans="1:3" x14ac:dyDescent="0.2">
      <c r="A2993" s="272"/>
      <c r="B2993" s="273"/>
      <c r="C2993" s="274"/>
    </row>
    <row r="2994" spans="1:3" x14ac:dyDescent="0.2">
      <c r="A2994" s="269"/>
      <c r="B2994" s="270"/>
      <c r="C2994" s="271"/>
    </row>
    <row r="2995" spans="1:3" x14ac:dyDescent="0.2">
      <c r="A2995" s="272"/>
      <c r="B2995" s="273"/>
      <c r="C2995" s="274"/>
    </row>
    <row r="2996" spans="1:3" x14ac:dyDescent="0.2">
      <c r="A2996" s="269"/>
      <c r="B2996" s="270"/>
      <c r="C2996" s="271"/>
    </row>
    <row r="2997" spans="1:3" x14ac:dyDescent="0.2">
      <c r="A2997" s="272"/>
      <c r="B2997" s="273"/>
      <c r="C2997" s="274"/>
    </row>
    <row r="2998" spans="1:3" x14ac:dyDescent="0.2">
      <c r="A2998" s="269"/>
      <c r="B2998" s="270"/>
      <c r="C2998" s="271"/>
    </row>
    <row r="2999" spans="1:3" x14ac:dyDescent="0.2">
      <c r="A2999" s="272"/>
      <c r="B2999" s="273"/>
      <c r="C2999" s="274"/>
    </row>
    <row r="3000" spans="1:3" x14ac:dyDescent="0.2">
      <c r="A3000" s="269"/>
      <c r="B3000" s="270"/>
      <c r="C3000" s="271"/>
    </row>
    <row r="3001" spans="1:3" x14ac:dyDescent="0.2">
      <c r="A3001" s="272"/>
      <c r="B3001" s="273"/>
      <c r="C3001" s="274"/>
    </row>
    <row r="3002" spans="1:3" x14ac:dyDescent="0.2">
      <c r="A3002" s="269"/>
      <c r="B3002" s="270"/>
      <c r="C3002" s="271"/>
    </row>
    <row r="3003" spans="1:3" x14ac:dyDescent="0.2">
      <c r="A3003" s="272"/>
      <c r="B3003" s="273"/>
      <c r="C3003" s="274"/>
    </row>
    <row r="3004" spans="1:3" x14ac:dyDescent="0.2">
      <c r="A3004" s="269"/>
      <c r="B3004" s="270"/>
      <c r="C3004" s="271"/>
    </row>
    <row r="3005" spans="1:3" x14ac:dyDescent="0.2">
      <c r="A3005" s="272"/>
      <c r="B3005" s="273"/>
      <c r="C3005" s="274"/>
    </row>
    <row r="3006" spans="1:3" x14ac:dyDescent="0.2">
      <c r="A3006" s="269"/>
      <c r="B3006" s="270"/>
      <c r="C3006" s="271"/>
    </row>
    <row r="3007" spans="1:3" x14ac:dyDescent="0.2">
      <c r="A3007" s="272"/>
      <c r="B3007" s="273"/>
      <c r="C3007" s="274"/>
    </row>
    <row r="3008" spans="1:3" x14ac:dyDescent="0.2">
      <c r="A3008" s="269"/>
      <c r="B3008" s="270"/>
      <c r="C3008" s="271"/>
    </row>
    <row r="3009" spans="1:3" x14ac:dyDescent="0.2">
      <c r="A3009" s="272"/>
      <c r="B3009" s="273"/>
      <c r="C3009" s="274"/>
    </row>
    <row r="3010" spans="1:3" x14ac:dyDescent="0.2">
      <c r="A3010" s="269"/>
      <c r="B3010" s="270"/>
      <c r="C3010" s="271"/>
    </row>
    <row r="3011" spans="1:3" x14ac:dyDescent="0.2">
      <c r="A3011" s="272"/>
      <c r="B3011" s="273"/>
      <c r="C3011" s="274"/>
    </row>
    <row r="3012" spans="1:3" x14ac:dyDescent="0.2">
      <c r="A3012" s="269"/>
      <c r="B3012" s="270"/>
      <c r="C3012" s="271"/>
    </row>
    <row r="3013" spans="1:3" x14ac:dyDescent="0.2">
      <c r="A3013" s="272"/>
      <c r="B3013" s="273"/>
      <c r="C3013" s="274"/>
    </row>
    <row r="3014" spans="1:3" x14ac:dyDescent="0.2">
      <c r="A3014" s="269"/>
      <c r="B3014" s="270"/>
      <c r="C3014" s="271"/>
    </row>
    <row r="3015" spans="1:3" x14ac:dyDescent="0.2">
      <c r="A3015" s="272"/>
      <c r="B3015" s="273"/>
      <c r="C3015" s="274"/>
    </row>
    <row r="3016" spans="1:3" x14ac:dyDescent="0.2">
      <c r="A3016" s="269"/>
      <c r="B3016" s="270"/>
      <c r="C3016" s="271"/>
    </row>
    <row r="3017" spans="1:3" x14ac:dyDescent="0.2">
      <c r="A3017" s="272"/>
      <c r="B3017" s="273"/>
      <c r="C3017" s="274"/>
    </row>
    <row r="3018" spans="1:3" x14ac:dyDescent="0.2">
      <c r="A3018" s="269"/>
      <c r="B3018" s="270"/>
      <c r="C3018" s="271"/>
    </row>
    <row r="3019" spans="1:3" x14ac:dyDescent="0.2">
      <c r="A3019" s="272"/>
      <c r="B3019" s="273"/>
      <c r="C3019" s="274"/>
    </row>
    <row r="3020" spans="1:3" x14ac:dyDescent="0.2">
      <c r="A3020" s="269"/>
      <c r="B3020" s="270"/>
      <c r="C3020" s="271"/>
    </row>
    <row r="3021" spans="1:3" x14ac:dyDescent="0.2">
      <c r="A3021" s="272"/>
      <c r="B3021" s="273"/>
      <c r="C3021" s="274"/>
    </row>
    <row r="3022" spans="1:3" x14ac:dyDescent="0.2">
      <c r="A3022" s="269"/>
      <c r="B3022" s="270"/>
      <c r="C3022" s="271"/>
    </row>
    <row r="3023" spans="1:3" x14ac:dyDescent="0.2">
      <c r="A3023" s="272"/>
      <c r="B3023" s="273"/>
      <c r="C3023" s="274"/>
    </row>
    <row r="3024" spans="1:3" x14ac:dyDescent="0.2">
      <c r="A3024" s="269"/>
      <c r="B3024" s="270"/>
      <c r="C3024" s="271"/>
    </row>
    <row r="3025" spans="1:3" x14ac:dyDescent="0.2">
      <c r="A3025" s="272"/>
      <c r="B3025" s="273"/>
      <c r="C3025" s="274"/>
    </row>
    <row r="3026" spans="1:3" x14ac:dyDescent="0.2">
      <c r="A3026" s="269"/>
      <c r="B3026" s="270"/>
      <c r="C3026" s="271"/>
    </row>
    <row r="3027" spans="1:3" x14ac:dyDescent="0.2">
      <c r="A3027" s="272"/>
      <c r="B3027" s="273"/>
      <c r="C3027" s="274"/>
    </row>
    <row r="3028" spans="1:3" x14ac:dyDescent="0.2">
      <c r="A3028" s="269"/>
      <c r="B3028" s="270"/>
      <c r="C3028" s="271"/>
    </row>
    <row r="3029" spans="1:3" x14ac:dyDescent="0.2">
      <c r="A3029" s="272"/>
      <c r="B3029" s="273"/>
      <c r="C3029" s="274"/>
    </row>
    <row r="3030" spans="1:3" x14ac:dyDescent="0.2">
      <c r="A3030" s="269"/>
      <c r="B3030" s="270"/>
      <c r="C3030" s="271"/>
    </row>
    <row r="3031" spans="1:3" x14ac:dyDescent="0.2">
      <c r="A3031" s="272"/>
      <c r="B3031" s="273"/>
      <c r="C3031" s="274"/>
    </row>
    <row r="3032" spans="1:3" x14ac:dyDescent="0.2">
      <c r="A3032" s="269"/>
      <c r="B3032" s="270"/>
      <c r="C3032" s="271"/>
    </row>
    <row r="3033" spans="1:3" x14ac:dyDescent="0.2">
      <c r="A3033" s="272"/>
      <c r="B3033" s="273"/>
      <c r="C3033" s="274"/>
    </row>
    <row r="3034" spans="1:3" x14ac:dyDescent="0.2">
      <c r="A3034" s="269"/>
      <c r="B3034" s="270"/>
      <c r="C3034" s="271"/>
    </row>
    <row r="3035" spans="1:3" x14ac:dyDescent="0.2">
      <c r="A3035" s="272"/>
      <c r="B3035" s="273"/>
      <c r="C3035" s="274"/>
    </row>
    <row r="3036" spans="1:3" x14ac:dyDescent="0.2">
      <c r="A3036" s="269"/>
      <c r="B3036" s="270"/>
      <c r="C3036" s="271"/>
    </row>
    <row r="3037" spans="1:3" x14ac:dyDescent="0.2">
      <c r="A3037" s="272"/>
      <c r="B3037" s="273"/>
      <c r="C3037" s="274"/>
    </row>
    <row r="3038" spans="1:3" x14ac:dyDescent="0.2">
      <c r="A3038" s="269"/>
      <c r="B3038" s="270"/>
      <c r="C3038" s="271"/>
    </row>
    <row r="3039" spans="1:3" x14ac:dyDescent="0.2">
      <c r="A3039" s="272"/>
      <c r="B3039" s="273"/>
      <c r="C3039" s="274"/>
    </row>
    <row r="3040" spans="1:3" x14ac:dyDescent="0.2">
      <c r="A3040" s="269"/>
      <c r="B3040" s="270"/>
      <c r="C3040" s="271"/>
    </row>
    <row r="3041" spans="1:3" x14ac:dyDescent="0.2">
      <c r="A3041" s="272"/>
      <c r="B3041" s="273"/>
      <c r="C3041" s="274"/>
    </row>
    <row r="3042" spans="1:3" x14ac:dyDescent="0.2">
      <c r="A3042" s="269"/>
      <c r="B3042" s="270"/>
      <c r="C3042" s="271"/>
    </row>
    <row r="3043" spans="1:3" x14ac:dyDescent="0.2">
      <c r="A3043" s="272"/>
      <c r="B3043" s="273"/>
      <c r="C3043" s="274"/>
    </row>
    <row r="3044" spans="1:3" x14ac:dyDescent="0.2">
      <c r="A3044" s="269"/>
      <c r="B3044" s="270"/>
      <c r="C3044" s="271"/>
    </row>
    <row r="3045" spans="1:3" x14ac:dyDescent="0.2">
      <c r="A3045" s="272"/>
      <c r="B3045" s="273"/>
      <c r="C3045" s="274"/>
    </row>
    <row r="3046" spans="1:3" x14ac:dyDescent="0.2">
      <c r="A3046" s="269"/>
      <c r="B3046" s="270"/>
      <c r="C3046" s="271"/>
    </row>
    <row r="3047" spans="1:3" x14ac:dyDescent="0.2">
      <c r="A3047" s="272"/>
      <c r="B3047" s="273"/>
      <c r="C3047" s="274"/>
    </row>
    <row r="3048" spans="1:3" x14ac:dyDescent="0.2">
      <c r="A3048" s="269"/>
      <c r="B3048" s="270"/>
      <c r="C3048" s="271"/>
    </row>
    <row r="3049" spans="1:3" x14ac:dyDescent="0.2">
      <c r="A3049" s="272"/>
      <c r="B3049" s="273"/>
      <c r="C3049" s="274"/>
    </row>
    <row r="3050" spans="1:3" x14ac:dyDescent="0.2">
      <c r="A3050" s="269"/>
      <c r="B3050" s="270"/>
      <c r="C3050" s="271"/>
    </row>
    <row r="3051" spans="1:3" x14ac:dyDescent="0.2">
      <c r="A3051" s="272"/>
      <c r="B3051" s="273"/>
      <c r="C3051" s="274"/>
    </row>
    <row r="3052" spans="1:3" x14ac:dyDescent="0.2">
      <c r="A3052" s="269"/>
      <c r="B3052" s="270"/>
      <c r="C3052" s="271"/>
    </row>
    <row r="3053" spans="1:3" x14ac:dyDescent="0.2">
      <c r="A3053" s="272"/>
      <c r="B3053" s="273"/>
      <c r="C3053" s="274"/>
    </row>
    <row r="3054" spans="1:3" x14ac:dyDescent="0.2">
      <c r="A3054" s="269"/>
      <c r="B3054" s="270"/>
      <c r="C3054" s="271"/>
    </row>
    <row r="3055" spans="1:3" x14ac:dyDescent="0.2">
      <c r="A3055" s="272"/>
      <c r="B3055" s="273"/>
      <c r="C3055" s="274"/>
    </row>
    <row r="3056" spans="1:3" x14ac:dyDescent="0.2">
      <c r="A3056" s="269"/>
      <c r="B3056" s="270"/>
      <c r="C3056" s="271"/>
    </row>
    <row r="3057" spans="1:3" x14ac:dyDescent="0.2">
      <c r="A3057" s="272"/>
      <c r="B3057" s="273"/>
      <c r="C3057" s="274"/>
    </row>
    <row r="3058" spans="1:3" x14ac:dyDescent="0.2">
      <c r="A3058" s="269"/>
      <c r="B3058" s="270"/>
      <c r="C3058" s="271"/>
    </row>
    <row r="3059" spans="1:3" x14ac:dyDescent="0.2">
      <c r="A3059" s="272"/>
      <c r="B3059" s="273"/>
      <c r="C3059" s="274"/>
    </row>
    <row r="3060" spans="1:3" x14ac:dyDescent="0.2">
      <c r="A3060" s="269"/>
      <c r="B3060" s="270"/>
      <c r="C3060" s="271"/>
    </row>
    <row r="3061" spans="1:3" x14ac:dyDescent="0.2">
      <c r="A3061" s="272"/>
      <c r="B3061" s="273"/>
      <c r="C3061" s="274"/>
    </row>
    <row r="3062" spans="1:3" x14ac:dyDescent="0.2">
      <c r="A3062" s="269"/>
      <c r="B3062" s="270"/>
      <c r="C3062" s="271"/>
    </row>
    <row r="3063" spans="1:3" x14ac:dyDescent="0.2">
      <c r="A3063" s="272"/>
      <c r="B3063" s="273"/>
      <c r="C3063" s="274"/>
    </row>
    <row r="3064" spans="1:3" x14ac:dyDescent="0.2">
      <c r="A3064" s="269"/>
      <c r="B3064" s="270"/>
      <c r="C3064" s="271"/>
    </row>
    <row r="3065" spans="1:3" x14ac:dyDescent="0.2">
      <c r="A3065" s="272"/>
      <c r="B3065" s="273"/>
      <c r="C3065" s="274"/>
    </row>
    <row r="3066" spans="1:3" x14ac:dyDescent="0.2">
      <c r="A3066" s="269"/>
      <c r="B3066" s="270"/>
      <c r="C3066" s="271"/>
    </row>
    <row r="3067" spans="1:3" x14ac:dyDescent="0.2">
      <c r="A3067" s="272"/>
      <c r="B3067" s="273"/>
      <c r="C3067" s="274"/>
    </row>
    <row r="3068" spans="1:3" x14ac:dyDescent="0.2">
      <c r="A3068" s="269"/>
      <c r="B3068" s="270"/>
      <c r="C3068" s="271"/>
    </row>
    <row r="3069" spans="1:3" x14ac:dyDescent="0.2">
      <c r="A3069" s="272"/>
      <c r="B3069" s="273"/>
      <c r="C3069" s="274"/>
    </row>
    <row r="3070" spans="1:3" x14ac:dyDescent="0.2">
      <c r="A3070" s="269"/>
      <c r="B3070" s="270"/>
      <c r="C3070" s="271"/>
    </row>
    <row r="3071" spans="1:3" x14ac:dyDescent="0.2">
      <c r="A3071" s="272"/>
      <c r="B3071" s="273"/>
      <c r="C3071" s="274"/>
    </row>
    <row r="3072" spans="1:3" x14ac:dyDescent="0.2">
      <c r="A3072" s="269"/>
      <c r="B3072" s="270"/>
      <c r="C3072" s="271"/>
    </row>
    <row r="3073" spans="1:3" x14ac:dyDescent="0.2">
      <c r="A3073" s="272"/>
      <c r="B3073" s="273"/>
      <c r="C3073" s="274"/>
    </row>
    <row r="3074" spans="1:3" x14ac:dyDescent="0.2">
      <c r="A3074" s="269"/>
      <c r="B3074" s="270"/>
      <c r="C3074" s="271"/>
    </row>
    <row r="3075" spans="1:3" x14ac:dyDescent="0.2">
      <c r="A3075" s="272"/>
      <c r="B3075" s="273"/>
      <c r="C3075" s="274"/>
    </row>
    <row r="3076" spans="1:3" x14ac:dyDescent="0.2">
      <c r="A3076" s="269"/>
      <c r="B3076" s="270"/>
      <c r="C3076" s="271"/>
    </row>
    <row r="3077" spans="1:3" x14ac:dyDescent="0.2">
      <c r="A3077" s="272"/>
      <c r="B3077" s="273"/>
      <c r="C3077" s="274"/>
    </row>
    <row r="3078" spans="1:3" x14ac:dyDescent="0.2">
      <c r="A3078" s="269"/>
      <c r="B3078" s="270"/>
      <c r="C3078" s="271"/>
    </row>
    <row r="3079" spans="1:3" x14ac:dyDescent="0.2">
      <c r="A3079" s="272"/>
      <c r="B3079" s="273"/>
      <c r="C3079" s="274"/>
    </row>
    <row r="3080" spans="1:3" x14ac:dyDescent="0.2">
      <c r="A3080" s="269"/>
      <c r="B3080" s="270"/>
      <c r="C3080" s="271"/>
    </row>
    <row r="3081" spans="1:3" x14ac:dyDescent="0.2">
      <c r="A3081" s="272"/>
      <c r="B3081" s="273"/>
      <c r="C3081" s="274"/>
    </row>
    <row r="3082" spans="1:3" x14ac:dyDescent="0.2">
      <c r="A3082" s="269"/>
      <c r="B3082" s="270"/>
      <c r="C3082" s="271"/>
    </row>
    <row r="3083" spans="1:3" x14ac:dyDescent="0.2">
      <c r="A3083" s="272"/>
      <c r="B3083" s="273"/>
      <c r="C3083" s="274"/>
    </row>
    <row r="3084" spans="1:3" x14ac:dyDescent="0.2">
      <c r="A3084" s="269"/>
      <c r="B3084" s="270"/>
      <c r="C3084" s="271"/>
    </row>
    <row r="3085" spans="1:3" x14ac:dyDescent="0.2">
      <c r="A3085" s="272"/>
      <c r="B3085" s="273"/>
      <c r="C3085" s="274"/>
    </row>
    <row r="3086" spans="1:3" x14ac:dyDescent="0.2">
      <c r="A3086" s="269"/>
      <c r="B3086" s="270"/>
      <c r="C3086" s="271"/>
    </row>
    <row r="3087" spans="1:3" x14ac:dyDescent="0.2">
      <c r="A3087" s="272"/>
      <c r="B3087" s="273"/>
      <c r="C3087" s="274"/>
    </row>
    <row r="3088" spans="1:3" x14ac:dyDescent="0.2">
      <c r="A3088" s="269"/>
      <c r="B3088" s="270"/>
      <c r="C3088" s="271"/>
    </row>
    <row r="3089" spans="1:3" x14ac:dyDescent="0.2">
      <c r="A3089" s="272"/>
      <c r="B3089" s="273"/>
      <c r="C3089" s="274"/>
    </row>
    <row r="3090" spans="1:3" x14ac:dyDescent="0.2">
      <c r="A3090" s="269"/>
      <c r="B3090" s="270"/>
      <c r="C3090" s="271"/>
    </row>
    <row r="3091" spans="1:3" x14ac:dyDescent="0.2">
      <c r="A3091" s="272"/>
      <c r="B3091" s="273"/>
      <c r="C3091" s="274"/>
    </row>
    <row r="3092" spans="1:3" x14ac:dyDescent="0.2">
      <c r="A3092" s="269"/>
      <c r="B3092" s="270"/>
      <c r="C3092" s="271"/>
    </row>
    <row r="3093" spans="1:3" x14ac:dyDescent="0.2">
      <c r="A3093" s="272"/>
      <c r="B3093" s="273"/>
      <c r="C3093" s="274"/>
    </row>
    <row r="3094" spans="1:3" x14ac:dyDescent="0.2">
      <c r="A3094" s="269"/>
      <c r="B3094" s="270"/>
      <c r="C3094" s="271"/>
    </row>
    <row r="3095" spans="1:3" x14ac:dyDescent="0.2">
      <c r="A3095" s="272"/>
      <c r="B3095" s="273"/>
      <c r="C3095" s="274"/>
    </row>
    <row r="3096" spans="1:3" x14ac:dyDescent="0.2">
      <c r="A3096" s="269"/>
      <c r="B3096" s="270"/>
      <c r="C3096" s="271"/>
    </row>
    <row r="3097" spans="1:3" x14ac:dyDescent="0.2">
      <c r="A3097" s="272"/>
      <c r="B3097" s="273"/>
      <c r="C3097" s="274"/>
    </row>
    <row r="3098" spans="1:3" x14ac:dyDescent="0.2">
      <c r="A3098" s="269"/>
      <c r="B3098" s="270"/>
      <c r="C3098" s="271"/>
    </row>
    <row r="3099" spans="1:3" x14ac:dyDescent="0.2">
      <c r="A3099" s="272"/>
      <c r="B3099" s="273"/>
      <c r="C3099" s="274"/>
    </row>
    <row r="3100" spans="1:3" x14ac:dyDescent="0.2">
      <c r="A3100" s="269"/>
      <c r="B3100" s="270"/>
      <c r="C3100" s="271"/>
    </row>
    <row r="3101" spans="1:3" x14ac:dyDescent="0.2">
      <c r="A3101" s="272"/>
      <c r="B3101" s="273"/>
      <c r="C3101" s="274"/>
    </row>
    <row r="3102" spans="1:3" x14ac:dyDescent="0.2">
      <c r="A3102" s="269"/>
      <c r="B3102" s="270"/>
      <c r="C3102" s="271"/>
    </row>
    <row r="3103" spans="1:3" x14ac:dyDescent="0.2">
      <c r="A3103" s="272"/>
      <c r="B3103" s="273"/>
      <c r="C3103" s="274"/>
    </row>
    <row r="3104" spans="1:3" x14ac:dyDescent="0.2">
      <c r="A3104" s="269"/>
      <c r="B3104" s="270"/>
      <c r="C3104" s="271"/>
    </row>
    <row r="3105" spans="1:3" x14ac:dyDescent="0.2">
      <c r="A3105" s="272"/>
      <c r="B3105" s="273"/>
      <c r="C3105" s="274"/>
    </row>
    <row r="3106" spans="1:3" x14ac:dyDescent="0.2">
      <c r="A3106" s="269"/>
      <c r="B3106" s="270"/>
      <c r="C3106" s="271"/>
    </row>
    <row r="3107" spans="1:3" x14ac:dyDescent="0.2">
      <c r="A3107" s="272"/>
      <c r="B3107" s="273"/>
      <c r="C3107" s="274"/>
    </row>
    <row r="3108" spans="1:3" x14ac:dyDescent="0.2">
      <c r="A3108" s="269"/>
      <c r="B3108" s="270"/>
      <c r="C3108" s="271"/>
    </row>
    <row r="3109" spans="1:3" x14ac:dyDescent="0.2">
      <c r="A3109" s="272"/>
      <c r="B3109" s="273"/>
      <c r="C3109" s="274"/>
    </row>
    <row r="3110" spans="1:3" x14ac:dyDescent="0.2">
      <c r="A3110" s="269"/>
      <c r="B3110" s="270"/>
      <c r="C3110" s="271"/>
    </row>
    <row r="3111" spans="1:3" x14ac:dyDescent="0.2">
      <c r="A3111" s="272"/>
      <c r="B3111" s="273"/>
      <c r="C3111" s="274"/>
    </row>
    <row r="3112" spans="1:3" x14ac:dyDescent="0.2">
      <c r="A3112" s="269"/>
      <c r="B3112" s="270"/>
      <c r="C3112" s="271"/>
    </row>
    <row r="3113" spans="1:3" x14ac:dyDescent="0.2">
      <c r="A3113" s="272"/>
      <c r="B3113" s="273"/>
      <c r="C3113" s="274"/>
    </row>
    <row r="3114" spans="1:3" x14ac:dyDescent="0.2">
      <c r="A3114" s="269"/>
      <c r="B3114" s="270"/>
      <c r="C3114" s="271"/>
    </row>
    <row r="3115" spans="1:3" x14ac:dyDescent="0.2">
      <c r="A3115" s="272"/>
      <c r="B3115" s="273"/>
      <c r="C3115" s="274"/>
    </row>
    <row r="3116" spans="1:3" x14ac:dyDescent="0.2">
      <c r="A3116" s="269"/>
      <c r="B3116" s="270"/>
      <c r="C3116" s="271"/>
    </row>
    <row r="3117" spans="1:3" x14ac:dyDescent="0.2">
      <c r="A3117" s="272"/>
      <c r="B3117" s="273"/>
      <c r="C3117" s="274"/>
    </row>
    <row r="3118" spans="1:3" x14ac:dyDescent="0.2">
      <c r="A3118" s="269"/>
      <c r="B3118" s="270"/>
      <c r="C3118" s="271"/>
    </row>
    <row r="3119" spans="1:3" x14ac:dyDescent="0.2">
      <c r="A3119" s="272"/>
      <c r="B3119" s="273"/>
      <c r="C3119" s="274"/>
    </row>
    <row r="3120" spans="1:3" x14ac:dyDescent="0.2">
      <c r="A3120" s="269"/>
      <c r="B3120" s="270"/>
      <c r="C3120" s="271"/>
    </row>
    <row r="3121" spans="1:3" x14ac:dyDescent="0.2">
      <c r="A3121" s="272"/>
      <c r="B3121" s="273"/>
      <c r="C3121" s="274"/>
    </row>
    <row r="3122" spans="1:3" x14ac:dyDescent="0.2">
      <c r="A3122" s="269"/>
      <c r="B3122" s="270"/>
      <c r="C3122" s="271"/>
    </row>
    <row r="3123" spans="1:3" x14ac:dyDescent="0.2">
      <c r="A3123" s="272"/>
      <c r="B3123" s="273"/>
      <c r="C3123" s="274"/>
    </row>
    <row r="3124" spans="1:3" x14ac:dyDescent="0.2">
      <c r="A3124" s="269"/>
      <c r="B3124" s="270"/>
      <c r="C3124" s="271"/>
    </row>
    <row r="3125" spans="1:3" x14ac:dyDescent="0.2">
      <c r="A3125" s="272"/>
      <c r="B3125" s="273"/>
      <c r="C3125" s="274"/>
    </row>
    <row r="3126" spans="1:3" x14ac:dyDescent="0.2">
      <c r="A3126" s="269"/>
      <c r="B3126" s="270"/>
      <c r="C3126" s="271"/>
    </row>
    <row r="3127" spans="1:3" x14ac:dyDescent="0.2">
      <c r="A3127" s="272"/>
      <c r="B3127" s="273"/>
      <c r="C3127" s="274"/>
    </row>
    <row r="3128" spans="1:3" x14ac:dyDescent="0.2">
      <c r="A3128" s="269"/>
      <c r="B3128" s="270"/>
      <c r="C3128" s="271"/>
    </row>
    <row r="3129" spans="1:3" x14ac:dyDescent="0.2">
      <c r="A3129" s="272"/>
      <c r="B3129" s="273"/>
      <c r="C3129" s="274"/>
    </row>
    <row r="3130" spans="1:3" x14ac:dyDescent="0.2">
      <c r="A3130" s="269"/>
      <c r="B3130" s="270"/>
      <c r="C3130" s="271"/>
    </row>
    <row r="3131" spans="1:3" x14ac:dyDescent="0.2">
      <c r="A3131" s="272"/>
      <c r="B3131" s="273"/>
      <c r="C3131" s="274"/>
    </row>
    <row r="3132" spans="1:3" x14ac:dyDescent="0.2">
      <c r="A3132" s="269"/>
      <c r="B3132" s="270"/>
      <c r="C3132" s="271"/>
    </row>
    <row r="3133" spans="1:3" x14ac:dyDescent="0.2">
      <c r="A3133" s="272"/>
      <c r="B3133" s="273"/>
      <c r="C3133" s="274"/>
    </row>
    <row r="3134" spans="1:3" x14ac:dyDescent="0.2">
      <c r="A3134" s="269"/>
      <c r="B3134" s="270"/>
      <c r="C3134" s="271"/>
    </row>
    <row r="3135" spans="1:3" x14ac:dyDescent="0.2">
      <c r="A3135" s="272"/>
      <c r="B3135" s="273"/>
      <c r="C3135" s="274"/>
    </row>
    <row r="3136" spans="1:3" x14ac:dyDescent="0.2">
      <c r="A3136" s="269"/>
      <c r="B3136" s="270"/>
      <c r="C3136" s="271"/>
    </row>
    <row r="3137" spans="1:3" x14ac:dyDescent="0.2">
      <c r="A3137" s="272"/>
      <c r="B3137" s="273"/>
      <c r="C3137" s="274"/>
    </row>
    <row r="3138" spans="1:3" x14ac:dyDescent="0.2">
      <c r="A3138" s="269"/>
      <c r="B3138" s="270"/>
      <c r="C3138" s="271"/>
    </row>
    <row r="3139" spans="1:3" x14ac:dyDescent="0.2">
      <c r="A3139" s="272"/>
      <c r="B3139" s="273"/>
      <c r="C3139" s="274"/>
    </row>
    <row r="3140" spans="1:3" x14ac:dyDescent="0.2">
      <c r="A3140" s="269"/>
      <c r="B3140" s="270"/>
      <c r="C3140" s="271"/>
    </row>
    <row r="3141" spans="1:3" x14ac:dyDescent="0.2">
      <c r="A3141" s="272"/>
      <c r="B3141" s="273"/>
      <c r="C3141" s="274"/>
    </row>
    <row r="3142" spans="1:3" x14ac:dyDescent="0.2">
      <c r="A3142" s="269"/>
      <c r="B3142" s="270"/>
      <c r="C3142" s="271"/>
    </row>
    <row r="3143" spans="1:3" x14ac:dyDescent="0.2">
      <c r="A3143" s="272"/>
      <c r="B3143" s="273"/>
      <c r="C3143" s="274"/>
    </row>
    <row r="3144" spans="1:3" x14ac:dyDescent="0.2">
      <c r="A3144" s="269"/>
      <c r="B3144" s="270"/>
      <c r="C3144" s="271"/>
    </row>
    <row r="3145" spans="1:3" x14ac:dyDescent="0.2">
      <c r="A3145" s="272"/>
      <c r="B3145" s="273"/>
      <c r="C3145" s="274"/>
    </row>
    <row r="3146" spans="1:3" x14ac:dyDescent="0.2">
      <c r="A3146" s="269"/>
      <c r="B3146" s="270"/>
      <c r="C3146" s="271"/>
    </row>
    <row r="3147" spans="1:3" x14ac:dyDescent="0.2">
      <c r="A3147" s="272"/>
      <c r="B3147" s="273"/>
      <c r="C3147" s="274"/>
    </row>
    <row r="3148" spans="1:3" x14ac:dyDescent="0.2">
      <c r="A3148" s="269"/>
      <c r="B3148" s="270"/>
      <c r="C3148" s="271"/>
    </row>
    <row r="3149" spans="1:3" x14ac:dyDescent="0.2">
      <c r="A3149" s="272"/>
      <c r="B3149" s="273"/>
      <c r="C3149" s="274"/>
    </row>
    <row r="3150" spans="1:3" x14ac:dyDescent="0.2">
      <c r="A3150" s="269"/>
      <c r="B3150" s="270"/>
      <c r="C3150" s="271"/>
    </row>
    <row r="3151" spans="1:3" x14ac:dyDescent="0.2">
      <c r="A3151" s="272"/>
      <c r="B3151" s="273"/>
      <c r="C3151" s="274"/>
    </row>
    <row r="3152" spans="1:3" x14ac:dyDescent="0.2">
      <c r="A3152" s="269"/>
      <c r="B3152" s="270"/>
      <c r="C3152" s="271"/>
    </row>
    <row r="3153" spans="1:3" x14ac:dyDescent="0.2">
      <c r="A3153" s="272"/>
      <c r="B3153" s="273"/>
      <c r="C3153" s="274"/>
    </row>
    <row r="3154" spans="1:3" x14ac:dyDescent="0.2">
      <c r="A3154" s="269"/>
      <c r="B3154" s="270"/>
      <c r="C3154" s="271"/>
    </row>
    <row r="3155" spans="1:3" x14ac:dyDescent="0.2">
      <c r="A3155" s="272"/>
      <c r="B3155" s="273"/>
      <c r="C3155" s="274"/>
    </row>
    <row r="3156" spans="1:3" x14ac:dyDescent="0.2">
      <c r="A3156" s="269"/>
      <c r="B3156" s="270"/>
      <c r="C3156" s="271"/>
    </row>
    <row r="3157" spans="1:3" x14ac:dyDescent="0.2">
      <c r="A3157" s="272"/>
      <c r="B3157" s="273"/>
      <c r="C3157" s="274"/>
    </row>
    <row r="3158" spans="1:3" x14ac:dyDescent="0.2">
      <c r="A3158" s="269"/>
      <c r="B3158" s="270"/>
      <c r="C3158" s="271"/>
    </row>
    <row r="3159" spans="1:3" x14ac:dyDescent="0.2">
      <c r="A3159" s="272"/>
      <c r="B3159" s="273"/>
      <c r="C3159" s="274"/>
    </row>
    <row r="3160" spans="1:3" x14ac:dyDescent="0.2">
      <c r="A3160" s="269"/>
      <c r="B3160" s="270"/>
      <c r="C3160" s="271"/>
    </row>
    <row r="3161" spans="1:3" x14ac:dyDescent="0.2">
      <c r="A3161" s="272"/>
      <c r="B3161" s="273"/>
      <c r="C3161" s="274"/>
    </row>
    <row r="3162" spans="1:3" x14ac:dyDescent="0.2">
      <c r="A3162" s="269"/>
      <c r="B3162" s="270"/>
      <c r="C3162" s="271"/>
    </row>
    <row r="3163" spans="1:3" x14ac:dyDescent="0.2">
      <c r="A3163" s="272"/>
      <c r="B3163" s="273"/>
      <c r="C3163" s="274"/>
    </row>
    <row r="3164" spans="1:3" x14ac:dyDescent="0.2">
      <c r="A3164" s="269"/>
      <c r="B3164" s="270"/>
      <c r="C3164" s="271"/>
    </row>
    <row r="3165" spans="1:3" x14ac:dyDescent="0.2">
      <c r="A3165" s="272"/>
      <c r="B3165" s="273"/>
      <c r="C3165" s="274"/>
    </row>
    <row r="3166" spans="1:3" x14ac:dyDescent="0.2">
      <c r="A3166" s="269"/>
      <c r="B3166" s="270"/>
      <c r="C3166" s="271"/>
    </row>
    <row r="3167" spans="1:3" x14ac:dyDescent="0.2">
      <c r="A3167" s="272"/>
      <c r="B3167" s="273"/>
      <c r="C3167" s="274"/>
    </row>
    <row r="3168" spans="1:3" x14ac:dyDescent="0.2">
      <c r="A3168" s="269"/>
      <c r="B3168" s="270"/>
      <c r="C3168" s="271"/>
    </row>
    <row r="3169" spans="1:3" x14ac:dyDescent="0.2">
      <c r="A3169" s="272"/>
      <c r="B3169" s="273"/>
      <c r="C3169" s="274"/>
    </row>
    <row r="3170" spans="1:3" x14ac:dyDescent="0.2">
      <c r="A3170" s="269"/>
      <c r="B3170" s="270"/>
      <c r="C3170" s="271"/>
    </row>
    <row r="3171" spans="1:3" x14ac:dyDescent="0.2">
      <c r="A3171" s="272"/>
      <c r="B3171" s="273"/>
      <c r="C3171" s="274"/>
    </row>
    <row r="3172" spans="1:3" x14ac:dyDescent="0.2">
      <c r="A3172" s="269"/>
      <c r="B3172" s="270"/>
      <c r="C3172" s="271"/>
    </row>
    <row r="3173" spans="1:3" x14ac:dyDescent="0.2">
      <c r="A3173" s="272"/>
      <c r="B3173" s="273"/>
      <c r="C3173" s="274"/>
    </row>
    <row r="3174" spans="1:3" x14ac:dyDescent="0.2">
      <c r="A3174" s="269"/>
      <c r="B3174" s="270"/>
      <c r="C3174" s="271"/>
    </row>
    <row r="3175" spans="1:3" x14ac:dyDescent="0.2">
      <c r="A3175" s="272"/>
      <c r="B3175" s="273"/>
      <c r="C3175" s="274"/>
    </row>
    <row r="3176" spans="1:3" x14ac:dyDescent="0.2">
      <c r="A3176" s="269"/>
      <c r="B3176" s="270"/>
      <c r="C3176" s="271"/>
    </row>
    <row r="3177" spans="1:3" x14ac:dyDescent="0.2">
      <c r="A3177" s="272"/>
      <c r="B3177" s="273"/>
      <c r="C3177" s="274"/>
    </row>
    <row r="3178" spans="1:3" x14ac:dyDescent="0.2">
      <c r="A3178" s="269"/>
      <c r="B3178" s="270"/>
      <c r="C3178" s="271"/>
    </row>
    <row r="3179" spans="1:3" x14ac:dyDescent="0.2">
      <c r="A3179" s="272"/>
      <c r="B3179" s="273"/>
      <c r="C3179" s="274"/>
    </row>
    <row r="3180" spans="1:3" x14ac:dyDescent="0.2">
      <c r="A3180" s="269"/>
      <c r="B3180" s="270"/>
      <c r="C3180" s="271"/>
    </row>
    <row r="3181" spans="1:3" x14ac:dyDescent="0.2">
      <c r="A3181" s="272"/>
      <c r="B3181" s="273"/>
      <c r="C3181" s="274"/>
    </row>
    <row r="3182" spans="1:3" x14ac:dyDescent="0.2">
      <c r="A3182" s="269"/>
      <c r="B3182" s="270"/>
      <c r="C3182" s="271"/>
    </row>
    <row r="3183" spans="1:3" x14ac:dyDescent="0.2">
      <c r="A3183" s="272"/>
      <c r="B3183" s="273"/>
      <c r="C3183" s="274"/>
    </row>
    <row r="3184" spans="1:3" x14ac:dyDescent="0.2">
      <c r="A3184" s="269"/>
      <c r="B3184" s="270"/>
      <c r="C3184" s="271"/>
    </row>
    <row r="3185" spans="1:3" x14ac:dyDescent="0.2">
      <c r="A3185" s="272"/>
      <c r="B3185" s="273"/>
      <c r="C3185" s="274"/>
    </row>
    <row r="3186" spans="1:3" x14ac:dyDescent="0.2">
      <c r="A3186" s="269"/>
      <c r="B3186" s="270"/>
      <c r="C3186" s="271"/>
    </row>
    <row r="3187" spans="1:3" x14ac:dyDescent="0.2">
      <c r="A3187" s="272"/>
      <c r="B3187" s="273"/>
      <c r="C3187" s="274"/>
    </row>
    <row r="3188" spans="1:3" x14ac:dyDescent="0.2">
      <c r="A3188" s="269"/>
      <c r="B3188" s="270"/>
      <c r="C3188" s="271"/>
    </row>
    <row r="3189" spans="1:3" x14ac:dyDescent="0.2">
      <c r="A3189" s="272"/>
      <c r="B3189" s="273"/>
      <c r="C3189" s="274"/>
    </row>
    <row r="3190" spans="1:3" x14ac:dyDescent="0.2">
      <c r="A3190" s="269"/>
      <c r="B3190" s="270"/>
      <c r="C3190" s="271"/>
    </row>
    <row r="3191" spans="1:3" x14ac:dyDescent="0.2">
      <c r="A3191" s="272"/>
      <c r="B3191" s="273"/>
      <c r="C3191" s="274"/>
    </row>
    <row r="3192" spans="1:3" x14ac:dyDescent="0.2">
      <c r="A3192" s="269"/>
      <c r="B3192" s="270"/>
      <c r="C3192" s="271"/>
    </row>
    <row r="3193" spans="1:3" x14ac:dyDescent="0.2">
      <c r="A3193" s="272"/>
      <c r="B3193" s="273"/>
      <c r="C3193" s="274"/>
    </row>
    <row r="3194" spans="1:3" x14ac:dyDescent="0.2">
      <c r="A3194" s="269"/>
      <c r="B3194" s="270"/>
      <c r="C3194" s="271"/>
    </row>
    <row r="3195" spans="1:3" x14ac:dyDescent="0.2">
      <c r="A3195" s="272"/>
      <c r="B3195" s="273"/>
      <c r="C3195" s="274"/>
    </row>
    <row r="3196" spans="1:3" x14ac:dyDescent="0.2">
      <c r="A3196" s="269"/>
      <c r="B3196" s="270"/>
      <c r="C3196" s="271"/>
    </row>
    <row r="3197" spans="1:3" x14ac:dyDescent="0.2">
      <c r="A3197" s="272"/>
      <c r="B3197" s="273"/>
      <c r="C3197" s="274"/>
    </row>
    <row r="3198" spans="1:3" x14ac:dyDescent="0.2">
      <c r="A3198" s="269"/>
      <c r="B3198" s="270"/>
      <c r="C3198" s="271"/>
    </row>
    <row r="3199" spans="1:3" x14ac:dyDescent="0.2">
      <c r="A3199" s="272"/>
      <c r="B3199" s="273"/>
      <c r="C3199" s="274"/>
    </row>
    <row r="3200" spans="1:3" x14ac:dyDescent="0.2">
      <c r="A3200" s="269"/>
      <c r="B3200" s="270"/>
      <c r="C3200" s="271"/>
    </row>
    <row r="3201" spans="1:3" x14ac:dyDescent="0.2">
      <c r="A3201" s="272"/>
      <c r="B3201" s="273"/>
      <c r="C3201" s="274"/>
    </row>
    <row r="3202" spans="1:3" x14ac:dyDescent="0.2">
      <c r="A3202" s="269"/>
      <c r="B3202" s="270"/>
      <c r="C3202" s="271"/>
    </row>
    <row r="3203" spans="1:3" x14ac:dyDescent="0.2">
      <c r="A3203" s="272"/>
      <c r="B3203" s="273"/>
      <c r="C3203" s="274"/>
    </row>
    <row r="3204" spans="1:3" x14ac:dyDescent="0.2">
      <c r="A3204" s="269"/>
      <c r="B3204" s="270"/>
      <c r="C3204" s="271"/>
    </row>
    <row r="3205" spans="1:3" x14ac:dyDescent="0.2">
      <c r="A3205" s="272"/>
      <c r="B3205" s="273"/>
      <c r="C3205" s="274"/>
    </row>
    <row r="3206" spans="1:3" x14ac:dyDescent="0.2">
      <c r="A3206" s="269"/>
      <c r="B3206" s="270"/>
      <c r="C3206" s="271"/>
    </row>
    <row r="3207" spans="1:3" x14ac:dyDescent="0.2">
      <c r="A3207" s="272"/>
      <c r="B3207" s="273"/>
      <c r="C3207" s="274"/>
    </row>
    <row r="3208" spans="1:3" x14ac:dyDescent="0.2">
      <c r="A3208" s="269"/>
      <c r="B3208" s="270"/>
      <c r="C3208" s="271"/>
    </row>
    <row r="3209" spans="1:3" x14ac:dyDescent="0.2">
      <c r="A3209" s="272"/>
      <c r="B3209" s="273"/>
      <c r="C3209" s="274"/>
    </row>
    <row r="3210" spans="1:3" x14ac:dyDescent="0.2">
      <c r="A3210" s="269"/>
      <c r="B3210" s="270"/>
      <c r="C3210" s="271"/>
    </row>
    <row r="3211" spans="1:3" x14ac:dyDescent="0.2">
      <c r="A3211" s="272"/>
      <c r="B3211" s="273"/>
      <c r="C3211" s="274"/>
    </row>
    <row r="3212" spans="1:3" x14ac:dyDescent="0.2">
      <c r="A3212" s="269"/>
      <c r="B3212" s="270"/>
      <c r="C3212" s="271"/>
    </row>
    <row r="3213" spans="1:3" x14ac:dyDescent="0.2">
      <c r="A3213" s="272"/>
      <c r="B3213" s="273"/>
      <c r="C3213" s="274"/>
    </row>
    <row r="3214" spans="1:3" x14ac:dyDescent="0.2">
      <c r="A3214" s="269"/>
      <c r="B3214" s="270"/>
      <c r="C3214" s="271"/>
    </row>
    <row r="3215" spans="1:3" x14ac:dyDescent="0.2">
      <c r="A3215" s="272"/>
      <c r="B3215" s="273"/>
      <c r="C3215" s="274"/>
    </row>
    <row r="3216" spans="1:3" x14ac:dyDescent="0.2">
      <c r="A3216" s="269"/>
      <c r="B3216" s="270"/>
      <c r="C3216" s="271"/>
    </row>
    <row r="3217" spans="1:3" x14ac:dyDescent="0.2">
      <c r="A3217" s="272"/>
      <c r="B3217" s="273"/>
      <c r="C3217" s="274"/>
    </row>
    <row r="3218" spans="1:3" x14ac:dyDescent="0.2">
      <c r="A3218" s="269"/>
      <c r="B3218" s="270"/>
      <c r="C3218" s="271"/>
    </row>
    <row r="3219" spans="1:3" x14ac:dyDescent="0.2">
      <c r="A3219" s="272"/>
      <c r="B3219" s="273"/>
      <c r="C3219" s="274"/>
    </row>
    <row r="3220" spans="1:3" x14ac:dyDescent="0.2">
      <c r="A3220" s="269"/>
      <c r="B3220" s="270"/>
      <c r="C3220" s="271"/>
    </row>
    <row r="3221" spans="1:3" x14ac:dyDescent="0.2">
      <c r="A3221" s="272"/>
      <c r="B3221" s="273"/>
      <c r="C3221" s="274"/>
    </row>
    <row r="3222" spans="1:3" x14ac:dyDescent="0.2">
      <c r="A3222" s="269"/>
      <c r="B3222" s="270"/>
      <c r="C3222" s="271"/>
    </row>
    <row r="3223" spans="1:3" x14ac:dyDescent="0.2">
      <c r="A3223" s="272"/>
      <c r="B3223" s="273"/>
      <c r="C3223" s="274"/>
    </row>
    <row r="3224" spans="1:3" x14ac:dyDescent="0.2">
      <c r="A3224" s="269"/>
      <c r="B3224" s="270"/>
      <c r="C3224" s="271"/>
    </row>
    <row r="3225" spans="1:3" x14ac:dyDescent="0.2">
      <c r="A3225" s="272"/>
      <c r="B3225" s="273"/>
      <c r="C3225" s="274"/>
    </row>
    <row r="3226" spans="1:3" x14ac:dyDescent="0.2">
      <c r="A3226" s="269"/>
      <c r="B3226" s="270"/>
      <c r="C3226" s="271"/>
    </row>
    <row r="3227" spans="1:3" x14ac:dyDescent="0.2">
      <c r="A3227" s="272"/>
      <c r="B3227" s="273"/>
      <c r="C3227" s="274"/>
    </row>
    <row r="3228" spans="1:3" x14ac:dyDescent="0.2">
      <c r="A3228" s="269"/>
      <c r="B3228" s="270"/>
      <c r="C3228" s="271"/>
    </row>
    <row r="3229" spans="1:3" x14ac:dyDescent="0.2">
      <c r="A3229" s="272"/>
      <c r="B3229" s="273"/>
      <c r="C3229" s="274"/>
    </row>
    <row r="3230" spans="1:3" x14ac:dyDescent="0.2">
      <c r="A3230" s="269"/>
      <c r="B3230" s="270"/>
      <c r="C3230" s="271"/>
    </row>
    <row r="3231" spans="1:3" x14ac:dyDescent="0.2">
      <c r="A3231" s="272"/>
      <c r="B3231" s="273"/>
      <c r="C3231" s="274"/>
    </row>
    <row r="3232" spans="1:3" x14ac:dyDescent="0.2">
      <c r="A3232" s="269"/>
      <c r="B3232" s="270"/>
      <c r="C3232" s="271"/>
    </row>
    <row r="3233" spans="1:3" x14ac:dyDescent="0.2">
      <c r="A3233" s="272"/>
      <c r="B3233" s="273"/>
      <c r="C3233" s="274"/>
    </row>
    <row r="3234" spans="1:3" x14ac:dyDescent="0.2">
      <c r="A3234" s="269"/>
      <c r="B3234" s="270"/>
      <c r="C3234" s="271"/>
    </row>
    <row r="3235" spans="1:3" x14ac:dyDescent="0.2">
      <c r="A3235" s="272"/>
      <c r="B3235" s="273"/>
      <c r="C3235" s="274"/>
    </row>
    <row r="3236" spans="1:3" x14ac:dyDescent="0.2">
      <c r="A3236" s="269"/>
      <c r="B3236" s="270"/>
      <c r="C3236" s="271"/>
    </row>
    <row r="3237" spans="1:3" x14ac:dyDescent="0.2">
      <c r="A3237" s="272"/>
      <c r="B3237" s="273"/>
      <c r="C3237" s="274"/>
    </row>
    <row r="3238" spans="1:3" x14ac:dyDescent="0.2">
      <c r="A3238" s="269"/>
      <c r="B3238" s="270"/>
      <c r="C3238" s="271"/>
    </row>
    <row r="3239" spans="1:3" x14ac:dyDescent="0.2">
      <c r="A3239" s="272"/>
      <c r="B3239" s="273"/>
      <c r="C3239" s="274"/>
    </row>
    <row r="3240" spans="1:3" x14ac:dyDescent="0.2">
      <c r="A3240" s="269"/>
      <c r="B3240" s="270"/>
      <c r="C3240" s="271"/>
    </row>
    <row r="3241" spans="1:3" x14ac:dyDescent="0.2">
      <c r="A3241" s="272"/>
      <c r="B3241" s="273"/>
      <c r="C3241" s="274"/>
    </row>
    <row r="3242" spans="1:3" x14ac:dyDescent="0.2">
      <c r="A3242" s="269"/>
      <c r="B3242" s="270"/>
      <c r="C3242" s="271"/>
    </row>
    <row r="3243" spans="1:3" x14ac:dyDescent="0.2">
      <c r="A3243" s="272"/>
      <c r="B3243" s="273"/>
      <c r="C3243" s="274"/>
    </row>
    <row r="3244" spans="1:3" x14ac:dyDescent="0.2">
      <c r="A3244" s="269"/>
      <c r="B3244" s="270"/>
      <c r="C3244" s="271"/>
    </row>
    <row r="3245" spans="1:3" x14ac:dyDescent="0.2">
      <c r="A3245" s="272"/>
      <c r="B3245" s="273"/>
      <c r="C3245" s="274"/>
    </row>
    <row r="3246" spans="1:3" x14ac:dyDescent="0.2">
      <c r="A3246" s="269"/>
      <c r="B3246" s="270"/>
      <c r="C3246" s="271"/>
    </row>
    <row r="3247" spans="1:3" x14ac:dyDescent="0.2">
      <c r="A3247" s="272"/>
      <c r="B3247" s="273"/>
      <c r="C3247" s="274"/>
    </row>
    <row r="3248" spans="1:3" x14ac:dyDescent="0.2">
      <c r="A3248" s="269"/>
      <c r="B3248" s="270"/>
      <c r="C3248" s="271"/>
    </row>
    <row r="3249" spans="1:3" x14ac:dyDescent="0.2">
      <c r="A3249" s="272"/>
      <c r="B3249" s="273"/>
      <c r="C3249" s="274"/>
    </row>
    <row r="3250" spans="1:3" x14ac:dyDescent="0.2">
      <c r="A3250" s="269"/>
      <c r="B3250" s="270"/>
      <c r="C3250" s="271"/>
    </row>
    <row r="3251" spans="1:3" x14ac:dyDescent="0.2">
      <c r="A3251" s="272"/>
      <c r="B3251" s="273"/>
      <c r="C3251" s="274"/>
    </row>
    <row r="3252" spans="1:3" x14ac:dyDescent="0.2">
      <c r="A3252" s="269"/>
      <c r="B3252" s="270"/>
      <c r="C3252" s="271"/>
    </row>
    <row r="3253" spans="1:3" x14ac:dyDescent="0.2">
      <c r="A3253" s="272"/>
      <c r="B3253" s="273"/>
      <c r="C3253" s="274"/>
    </row>
    <row r="3254" spans="1:3" x14ac:dyDescent="0.2">
      <c r="A3254" s="269"/>
      <c r="B3254" s="270"/>
      <c r="C3254" s="271"/>
    </row>
    <row r="3255" spans="1:3" x14ac:dyDescent="0.2">
      <c r="A3255" s="272"/>
      <c r="B3255" s="273"/>
      <c r="C3255" s="274"/>
    </row>
    <row r="3256" spans="1:3" x14ac:dyDescent="0.2">
      <c r="A3256" s="269"/>
      <c r="B3256" s="270"/>
      <c r="C3256" s="271"/>
    </row>
    <row r="3257" spans="1:3" x14ac:dyDescent="0.2">
      <c r="A3257" s="272"/>
      <c r="B3257" s="273"/>
      <c r="C3257" s="274"/>
    </row>
    <row r="3258" spans="1:3" x14ac:dyDescent="0.2">
      <c r="A3258" s="269"/>
      <c r="B3258" s="270"/>
      <c r="C3258" s="271"/>
    </row>
    <row r="3259" spans="1:3" x14ac:dyDescent="0.2">
      <c r="A3259" s="272"/>
      <c r="B3259" s="273"/>
      <c r="C3259" s="274"/>
    </row>
    <row r="3260" spans="1:3" x14ac:dyDescent="0.2">
      <c r="A3260" s="269"/>
      <c r="B3260" s="270"/>
      <c r="C3260" s="271"/>
    </row>
    <row r="3261" spans="1:3" x14ac:dyDescent="0.2">
      <c r="A3261" s="272"/>
      <c r="B3261" s="273"/>
      <c r="C3261" s="274"/>
    </row>
    <row r="3262" spans="1:3" x14ac:dyDescent="0.2">
      <c r="A3262" s="269"/>
      <c r="B3262" s="270"/>
      <c r="C3262" s="271"/>
    </row>
    <row r="3263" spans="1:3" x14ac:dyDescent="0.2">
      <c r="A3263" s="272"/>
      <c r="B3263" s="273"/>
      <c r="C3263" s="274"/>
    </row>
    <row r="3264" spans="1:3" x14ac:dyDescent="0.2">
      <c r="A3264" s="269"/>
      <c r="B3264" s="270"/>
      <c r="C3264" s="271"/>
    </row>
    <row r="3265" spans="1:3" x14ac:dyDescent="0.2">
      <c r="A3265" s="272"/>
      <c r="B3265" s="273"/>
      <c r="C3265" s="274"/>
    </row>
    <row r="3266" spans="1:3" x14ac:dyDescent="0.2">
      <c r="A3266" s="269"/>
      <c r="B3266" s="270"/>
      <c r="C3266" s="271"/>
    </row>
    <row r="3267" spans="1:3" x14ac:dyDescent="0.2">
      <c r="A3267" s="272"/>
      <c r="B3267" s="273"/>
      <c r="C3267" s="274"/>
    </row>
    <row r="3268" spans="1:3" x14ac:dyDescent="0.2">
      <c r="A3268" s="269"/>
      <c r="B3268" s="270"/>
      <c r="C3268" s="271"/>
    </row>
    <row r="3269" spans="1:3" x14ac:dyDescent="0.2">
      <c r="A3269" s="272"/>
      <c r="B3269" s="273"/>
      <c r="C3269" s="274"/>
    </row>
    <row r="3270" spans="1:3" x14ac:dyDescent="0.2">
      <c r="A3270" s="269"/>
      <c r="B3270" s="270"/>
      <c r="C3270" s="271"/>
    </row>
    <row r="3271" spans="1:3" x14ac:dyDescent="0.2">
      <c r="A3271" s="272"/>
      <c r="B3271" s="273"/>
      <c r="C3271" s="274"/>
    </row>
    <row r="3272" spans="1:3" x14ac:dyDescent="0.2">
      <c r="A3272" s="269"/>
      <c r="B3272" s="270"/>
      <c r="C3272" s="271"/>
    </row>
    <row r="3273" spans="1:3" x14ac:dyDescent="0.2">
      <c r="A3273" s="272"/>
      <c r="B3273" s="273"/>
      <c r="C3273" s="274"/>
    </row>
    <row r="3274" spans="1:3" x14ac:dyDescent="0.2">
      <c r="A3274" s="269"/>
      <c r="B3274" s="270"/>
      <c r="C3274" s="271"/>
    </row>
    <row r="3275" spans="1:3" x14ac:dyDescent="0.2">
      <c r="A3275" s="272"/>
      <c r="B3275" s="273"/>
      <c r="C3275" s="274"/>
    </row>
    <row r="3276" spans="1:3" x14ac:dyDescent="0.2">
      <c r="A3276" s="269"/>
      <c r="B3276" s="270"/>
      <c r="C3276" s="271"/>
    </row>
    <row r="3277" spans="1:3" x14ac:dyDescent="0.2">
      <c r="A3277" s="272"/>
      <c r="B3277" s="273"/>
      <c r="C3277" s="274"/>
    </row>
    <row r="3278" spans="1:3" x14ac:dyDescent="0.2">
      <c r="A3278" s="269"/>
      <c r="B3278" s="270"/>
      <c r="C3278" s="271"/>
    </row>
    <row r="3279" spans="1:3" x14ac:dyDescent="0.2">
      <c r="A3279" s="272"/>
      <c r="B3279" s="273"/>
      <c r="C3279" s="274"/>
    </row>
    <row r="3280" spans="1:3" x14ac:dyDescent="0.2">
      <c r="A3280" s="269"/>
      <c r="B3280" s="270"/>
      <c r="C3280" s="271"/>
    </row>
    <row r="3281" spans="1:3" x14ac:dyDescent="0.2">
      <c r="A3281" s="272"/>
      <c r="B3281" s="273"/>
      <c r="C3281" s="274"/>
    </row>
    <row r="3282" spans="1:3" x14ac:dyDescent="0.2">
      <c r="A3282" s="269"/>
      <c r="B3282" s="270"/>
      <c r="C3282" s="271"/>
    </row>
    <row r="3283" spans="1:3" x14ac:dyDescent="0.2">
      <c r="A3283" s="272"/>
      <c r="B3283" s="273"/>
      <c r="C3283" s="274"/>
    </row>
    <row r="3284" spans="1:3" x14ac:dyDescent="0.2">
      <c r="A3284" s="269"/>
      <c r="B3284" s="270"/>
      <c r="C3284" s="271"/>
    </row>
    <row r="3285" spans="1:3" x14ac:dyDescent="0.2">
      <c r="A3285" s="272"/>
      <c r="B3285" s="273"/>
      <c r="C3285" s="274"/>
    </row>
    <row r="3286" spans="1:3" x14ac:dyDescent="0.2">
      <c r="A3286" s="269"/>
      <c r="B3286" s="270"/>
      <c r="C3286" s="271"/>
    </row>
    <row r="3287" spans="1:3" x14ac:dyDescent="0.2">
      <c r="A3287" s="272"/>
      <c r="B3287" s="273"/>
      <c r="C3287" s="274"/>
    </row>
    <row r="3288" spans="1:3" x14ac:dyDescent="0.2">
      <c r="A3288" s="269"/>
      <c r="B3288" s="270"/>
      <c r="C3288" s="271"/>
    </row>
    <row r="3289" spans="1:3" x14ac:dyDescent="0.2">
      <c r="A3289" s="272"/>
      <c r="B3289" s="273"/>
      <c r="C3289" s="274"/>
    </row>
    <row r="3290" spans="1:3" x14ac:dyDescent="0.2">
      <c r="A3290" s="269"/>
      <c r="B3290" s="270"/>
      <c r="C3290" s="271"/>
    </row>
    <row r="3291" spans="1:3" x14ac:dyDescent="0.2">
      <c r="A3291" s="272"/>
      <c r="B3291" s="273"/>
      <c r="C3291" s="274"/>
    </row>
    <row r="3292" spans="1:3" x14ac:dyDescent="0.2">
      <c r="A3292" s="269"/>
      <c r="B3292" s="270"/>
      <c r="C3292" s="271"/>
    </row>
    <row r="3293" spans="1:3" x14ac:dyDescent="0.2">
      <c r="A3293" s="272"/>
      <c r="B3293" s="273"/>
      <c r="C3293" s="274"/>
    </row>
    <row r="3294" spans="1:3" x14ac:dyDescent="0.2">
      <c r="A3294" s="269"/>
      <c r="B3294" s="270"/>
      <c r="C3294" s="271"/>
    </row>
    <row r="3295" spans="1:3" x14ac:dyDescent="0.2">
      <c r="A3295" s="272"/>
      <c r="B3295" s="273"/>
      <c r="C3295" s="274"/>
    </row>
    <row r="3296" spans="1:3" x14ac:dyDescent="0.2">
      <c r="A3296" s="269"/>
      <c r="B3296" s="270"/>
      <c r="C3296" s="271"/>
    </row>
    <row r="3297" spans="1:3" x14ac:dyDescent="0.2">
      <c r="A3297" s="272"/>
      <c r="B3297" s="273"/>
      <c r="C3297" s="274"/>
    </row>
    <row r="3298" spans="1:3" x14ac:dyDescent="0.2">
      <c r="A3298" s="269"/>
      <c r="B3298" s="270"/>
      <c r="C3298" s="271"/>
    </row>
    <row r="3299" spans="1:3" x14ac:dyDescent="0.2">
      <c r="A3299" s="272"/>
      <c r="B3299" s="273"/>
      <c r="C3299" s="274"/>
    </row>
    <row r="3300" spans="1:3" x14ac:dyDescent="0.2">
      <c r="A3300" s="269"/>
      <c r="B3300" s="270"/>
      <c r="C3300" s="271"/>
    </row>
    <row r="3301" spans="1:3" x14ac:dyDescent="0.2">
      <c r="A3301" s="272"/>
      <c r="B3301" s="273"/>
      <c r="C3301" s="274"/>
    </row>
    <row r="3302" spans="1:3" x14ac:dyDescent="0.2">
      <c r="A3302" s="269"/>
      <c r="B3302" s="270"/>
      <c r="C3302" s="271"/>
    </row>
    <row r="3303" spans="1:3" x14ac:dyDescent="0.2">
      <c r="A3303" s="272"/>
      <c r="B3303" s="273"/>
      <c r="C3303" s="274"/>
    </row>
    <row r="3304" spans="1:3" x14ac:dyDescent="0.2">
      <c r="A3304" s="269"/>
      <c r="B3304" s="270"/>
      <c r="C3304" s="271"/>
    </row>
    <row r="3305" spans="1:3" x14ac:dyDescent="0.2">
      <c r="A3305" s="272"/>
      <c r="B3305" s="273"/>
      <c r="C3305" s="274"/>
    </row>
    <row r="3306" spans="1:3" x14ac:dyDescent="0.2">
      <c r="A3306" s="269"/>
      <c r="B3306" s="270"/>
      <c r="C3306" s="271"/>
    </row>
    <row r="3307" spans="1:3" x14ac:dyDescent="0.2">
      <c r="A3307" s="272"/>
      <c r="B3307" s="273"/>
      <c r="C3307" s="274"/>
    </row>
    <row r="3308" spans="1:3" x14ac:dyDescent="0.2">
      <c r="A3308" s="269"/>
      <c r="B3308" s="270"/>
      <c r="C3308" s="271"/>
    </row>
    <row r="3309" spans="1:3" x14ac:dyDescent="0.2">
      <c r="A3309" s="272"/>
      <c r="B3309" s="273"/>
      <c r="C3309" s="274"/>
    </row>
    <row r="3310" spans="1:3" x14ac:dyDescent="0.2">
      <c r="A3310" s="269"/>
      <c r="B3310" s="270"/>
      <c r="C3310" s="271"/>
    </row>
    <row r="3311" spans="1:3" x14ac:dyDescent="0.2">
      <c r="A3311" s="272"/>
      <c r="B3311" s="273"/>
      <c r="C3311" s="274"/>
    </row>
    <row r="3312" spans="1:3" x14ac:dyDescent="0.2">
      <c r="A3312" s="269"/>
      <c r="B3312" s="270"/>
      <c r="C3312" s="271"/>
    </row>
    <row r="3313" spans="1:3" x14ac:dyDescent="0.2">
      <c r="A3313" s="272"/>
      <c r="B3313" s="273"/>
      <c r="C3313" s="274"/>
    </row>
    <row r="3314" spans="1:3" x14ac:dyDescent="0.2">
      <c r="A3314" s="269"/>
      <c r="B3314" s="270"/>
      <c r="C3314" s="271"/>
    </row>
    <row r="3315" spans="1:3" x14ac:dyDescent="0.2">
      <c r="A3315" s="272"/>
      <c r="B3315" s="273"/>
      <c r="C3315" s="274"/>
    </row>
    <row r="3316" spans="1:3" x14ac:dyDescent="0.2">
      <c r="A3316" s="269"/>
      <c r="B3316" s="270"/>
      <c r="C3316" s="271"/>
    </row>
    <row r="3317" spans="1:3" x14ac:dyDescent="0.2">
      <c r="A3317" s="272"/>
      <c r="B3317" s="273"/>
      <c r="C3317" s="274"/>
    </row>
    <row r="3318" spans="1:3" x14ac:dyDescent="0.2">
      <c r="A3318" s="269"/>
      <c r="B3318" s="270"/>
      <c r="C3318" s="271"/>
    </row>
    <row r="3319" spans="1:3" x14ac:dyDescent="0.2">
      <c r="A3319" s="272"/>
      <c r="B3319" s="273"/>
      <c r="C3319" s="274"/>
    </row>
    <row r="3320" spans="1:3" x14ac:dyDescent="0.2">
      <c r="A3320" s="269"/>
      <c r="B3320" s="270"/>
      <c r="C3320" s="271"/>
    </row>
    <row r="3321" spans="1:3" x14ac:dyDescent="0.2">
      <c r="A3321" s="272"/>
      <c r="B3321" s="273"/>
      <c r="C3321" s="274"/>
    </row>
    <row r="3322" spans="1:3" x14ac:dyDescent="0.2">
      <c r="A3322" s="269"/>
      <c r="B3322" s="270"/>
      <c r="C3322" s="271"/>
    </row>
    <row r="3323" spans="1:3" x14ac:dyDescent="0.2">
      <c r="A3323" s="272"/>
      <c r="B3323" s="273"/>
      <c r="C3323" s="274"/>
    </row>
    <row r="3324" spans="1:3" x14ac:dyDescent="0.2">
      <c r="A3324" s="269"/>
      <c r="B3324" s="270"/>
      <c r="C3324" s="271"/>
    </row>
    <row r="3325" spans="1:3" x14ac:dyDescent="0.2">
      <c r="A3325" s="272"/>
      <c r="B3325" s="273"/>
      <c r="C3325" s="274"/>
    </row>
    <row r="3326" spans="1:3" x14ac:dyDescent="0.2">
      <c r="A3326" s="269"/>
      <c r="B3326" s="270"/>
      <c r="C3326" s="271"/>
    </row>
    <row r="3327" spans="1:3" x14ac:dyDescent="0.2">
      <c r="A3327" s="272"/>
      <c r="B3327" s="273"/>
      <c r="C3327" s="274"/>
    </row>
    <row r="3328" spans="1:3" x14ac:dyDescent="0.2">
      <c r="A3328" s="269"/>
      <c r="B3328" s="270"/>
      <c r="C3328" s="271"/>
    </row>
    <row r="3329" spans="1:3" x14ac:dyDescent="0.2">
      <c r="A3329" s="272"/>
      <c r="B3329" s="273"/>
      <c r="C3329" s="274"/>
    </row>
    <row r="3330" spans="1:3" x14ac:dyDescent="0.2">
      <c r="A3330" s="269"/>
      <c r="B3330" s="270"/>
      <c r="C3330" s="271"/>
    </row>
    <row r="3331" spans="1:3" x14ac:dyDescent="0.2">
      <c r="A3331" s="272"/>
      <c r="B3331" s="273"/>
      <c r="C3331" s="274"/>
    </row>
    <row r="3332" spans="1:3" x14ac:dyDescent="0.2">
      <c r="A3332" s="269"/>
      <c r="B3332" s="270"/>
      <c r="C3332" s="271"/>
    </row>
    <row r="3333" spans="1:3" x14ac:dyDescent="0.2">
      <c r="A3333" s="272"/>
      <c r="B3333" s="273"/>
      <c r="C3333" s="274"/>
    </row>
    <row r="3334" spans="1:3" x14ac:dyDescent="0.2">
      <c r="A3334" s="269"/>
      <c r="B3334" s="270"/>
      <c r="C3334" s="271"/>
    </row>
    <row r="3335" spans="1:3" x14ac:dyDescent="0.2">
      <c r="A3335" s="272"/>
      <c r="B3335" s="273"/>
      <c r="C3335" s="274"/>
    </row>
    <row r="3336" spans="1:3" x14ac:dyDescent="0.2">
      <c r="A3336" s="269"/>
      <c r="B3336" s="270"/>
      <c r="C3336" s="271"/>
    </row>
    <row r="3337" spans="1:3" x14ac:dyDescent="0.2">
      <c r="A3337" s="272"/>
      <c r="B3337" s="273"/>
      <c r="C3337" s="274"/>
    </row>
    <row r="3338" spans="1:3" x14ac:dyDescent="0.2">
      <c r="A3338" s="269"/>
      <c r="B3338" s="270"/>
      <c r="C3338" s="271"/>
    </row>
    <row r="3339" spans="1:3" x14ac:dyDescent="0.2">
      <c r="A3339" s="272"/>
      <c r="B3339" s="273"/>
      <c r="C3339" s="274"/>
    </row>
    <row r="3340" spans="1:3" x14ac:dyDescent="0.2">
      <c r="A3340" s="269"/>
      <c r="B3340" s="270"/>
      <c r="C3340" s="271"/>
    </row>
    <row r="3341" spans="1:3" x14ac:dyDescent="0.2">
      <c r="A3341" s="272"/>
      <c r="B3341" s="273"/>
      <c r="C3341" s="274"/>
    </row>
    <row r="3342" spans="1:3" x14ac:dyDescent="0.2">
      <c r="A3342" s="269"/>
      <c r="B3342" s="270"/>
      <c r="C3342" s="271"/>
    </row>
    <row r="3343" spans="1:3" x14ac:dyDescent="0.2">
      <c r="A3343" s="272"/>
      <c r="B3343" s="273"/>
      <c r="C3343" s="274"/>
    </row>
    <row r="3344" spans="1:3" x14ac:dyDescent="0.2">
      <c r="A3344" s="269"/>
      <c r="B3344" s="270"/>
      <c r="C3344" s="271"/>
    </row>
    <row r="3345" spans="1:3" x14ac:dyDescent="0.2">
      <c r="A3345" s="272"/>
      <c r="B3345" s="273"/>
      <c r="C3345" s="274"/>
    </row>
    <row r="3346" spans="1:3" x14ac:dyDescent="0.2">
      <c r="A3346" s="269"/>
      <c r="B3346" s="270"/>
      <c r="C3346" s="271"/>
    </row>
    <row r="3347" spans="1:3" x14ac:dyDescent="0.2">
      <c r="A3347" s="272"/>
      <c r="B3347" s="273"/>
      <c r="C3347" s="274"/>
    </row>
    <row r="3348" spans="1:3" x14ac:dyDescent="0.2">
      <c r="A3348" s="269"/>
      <c r="B3348" s="270"/>
      <c r="C3348" s="271"/>
    </row>
    <row r="3349" spans="1:3" x14ac:dyDescent="0.2">
      <c r="A3349" s="272"/>
      <c r="B3349" s="273"/>
      <c r="C3349" s="274"/>
    </row>
    <row r="3350" spans="1:3" x14ac:dyDescent="0.2">
      <c r="A3350" s="269"/>
      <c r="B3350" s="270"/>
      <c r="C3350" s="271"/>
    </row>
    <row r="3351" spans="1:3" x14ac:dyDescent="0.2">
      <c r="A3351" s="272"/>
      <c r="B3351" s="273"/>
      <c r="C3351" s="274"/>
    </row>
    <row r="3352" spans="1:3" x14ac:dyDescent="0.2">
      <c r="A3352" s="269"/>
      <c r="B3352" s="270"/>
      <c r="C3352" s="271"/>
    </row>
    <row r="3353" spans="1:3" x14ac:dyDescent="0.2">
      <c r="A3353" s="272"/>
      <c r="B3353" s="273"/>
      <c r="C3353" s="274"/>
    </row>
    <row r="3354" spans="1:3" x14ac:dyDescent="0.2">
      <c r="A3354" s="269"/>
      <c r="B3354" s="270"/>
      <c r="C3354" s="271"/>
    </row>
    <row r="3355" spans="1:3" x14ac:dyDescent="0.2">
      <c r="A3355" s="272"/>
      <c r="B3355" s="273"/>
      <c r="C3355" s="274"/>
    </row>
    <row r="3356" spans="1:3" x14ac:dyDescent="0.2">
      <c r="A3356" s="269"/>
      <c r="B3356" s="270"/>
      <c r="C3356" s="271"/>
    </row>
    <row r="3357" spans="1:3" x14ac:dyDescent="0.2">
      <c r="A3357" s="272"/>
      <c r="B3357" s="273"/>
      <c r="C3357" s="274"/>
    </row>
    <row r="3358" spans="1:3" x14ac:dyDescent="0.2">
      <c r="A3358" s="269"/>
      <c r="B3358" s="270"/>
      <c r="C3358" s="271"/>
    </row>
    <row r="3359" spans="1:3" x14ac:dyDescent="0.2">
      <c r="A3359" s="272"/>
      <c r="B3359" s="273"/>
      <c r="C3359" s="274"/>
    </row>
    <row r="3360" spans="1:3" x14ac:dyDescent="0.2">
      <c r="A3360" s="269"/>
      <c r="B3360" s="270"/>
      <c r="C3360" s="271"/>
    </row>
    <row r="3361" spans="1:3" x14ac:dyDescent="0.2">
      <c r="A3361" s="272"/>
      <c r="B3361" s="273"/>
      <c r="C3361" s="274"/>
    </row>
    <row r="3362" spans="1:3" x14ac:dyDescent="0.2">
      <c r="A3362" s="269"/>
      <c r="B3362" s="270"/>
      <c r="C3362" s="271"/>
    </row>
    <row r="3363" spans="1:3" x14ac:dyDescent="0.2">
      <c r="A3363" s="272"/>
      <c r="B3363" s="273"/>
      <c r="C3363" s="274"/>
    </row>
    <row r="3364" spans="1:3" x14ac:dyDescent="0.2">
      <c r="A3364" s="269"/>
      <c r="B3364" s="270"/>
      <c r="C3364" s="271"/>
    </row>
    <row r="3365" spans="1:3" x14ac:dyDescent="0.2">
      <c r="A3365" s="272"/>
      <c r="B3365" s="273"/>
      <c r="C3365" s="274"/>
    </row>
    <row r="3366" spans="1:3" x14ac:dyDescent="0.2">
      <c r="A3366" s="269"/>
      <c r="B3366" s="270"/>
      <c r="C3366" s="271"/>
    </row>
    <row r="3367" spans="1:3" x14ac:dyDescent="0.2">
      <c r="A3367" s="272"/>
      <c r="B3367" s="273"/>
      <c r="C3367" s="274"/>
    </row>
    <row r="3368" spans="1:3" x14ac:dyDescent="0.2">
      <c r="A3368" s="269"/>
      <c r="B3368" s="270"/>
      <c r="C3368" s="271"/>
    </row>
    <row r="3369" spans="1:3" x14ac:dyDescent="0.2">
      <c r="A3369" s="272"/>
      <c r="B3369" s="273"/>
      <c r="C3369" s="274"/>
    </row>
    <row r="3370" spans="1:3" x14ac:dyDescent="0.2">
      <c r="A3370" s="269"/>
      <c r="B3370" s="270"/>
      <c r="C3370" s="271"/>
    </row>
    <row r="3371" spans="1:3" x14ac:dyDescent="0.2">
      <c r="A3371" s="272"/>
      <c r="B3371" s="273"/>
      <c r="C3371" s="274"/>
    </row>
    <row r="3372" spans="1:3" x14ac:dyDescent="0.2">
      <c r="A3372" s="269"/>
      <c r="B3372" s="270"/>
      <c r="C3372" s="271"/>
    </row>
    <row r="3373" spans="1:3" x14ac:dyDescent="0.2">
      <c r="A3373" s="272"/>
      <c r="B3373" s="273"/>
      <c r="C3373" s="274"/>
    </row>
    <row r="3374" spans="1:3" x14ac:dyDescent="0.2">
      <c r="A3374" s="269"/>
      <c r="B3374" s="270"/>
      <c r="C3374" s="271"/>
    </row>
    <row r="3375" spans="1:3" x14ac:dyDescent="0.2">
      <c r="A3375" s="272"/>
      <c r="B3375" s="273"/>
      <c r="C3375" s="274"/>
    </row>
    <row r="3376" spans="1:3" x14ac:dyDescent="0.2">
      <c r="A3376" s="269"/>
      <c r="B3376" s="270"/>
      <c r="C3376" s="271"/>
    </row>
    <row r="3377" spans="1:3" x14ac:dyDescent="0.2">
      <c r="A3377" s="272"/>
      <c r="B3377" s="273"/>
      <c r="C3377" s="274"/>
    </row>
    <row r="3378" spans="1:3" x14ac:dyDescent="0.2">
      <c r="A3378" s="269"/>
      <c r="B3378" s="270"/>
      <c r="C3378" s="271"/>
    </row>
    <row r="3379" spans="1:3" x14ac:dyDescent="0.2">
      <c r="A3379" s="272"/>
      <c r="B3379" s="273"/>
      <c r="C3379" s="274"/>
    </row>
    <row r="3380" spans="1:3" x14ac:dyDescent="0.2">
      <c r="A3380" s="269"/>
      <c r="B3380" s="270"/>
      <c r="C3380" s="271"/>
    </row>
    <row r="3381" spans="1:3" x14ac:dyDescent="0.2">
      <c r="A3381" s="272"/>
      <c r="B3381" s="273"/>
      <c r="C3381" s="274"/>
    </row>
    <row r="3382" spans="1:3" x14ac:dyDescent="0.2">
      <c r="A3382" s="269"/>
      <c r="B3382" s="270"/>
      <c r="C3382" s="271"/>
    </row>
    <row r="3383" spans="1:3" x14ac:dyDescent="0.2">
      <c r="A3383" s="272"/>
      <c r="B3383" s="273"/>
      <c r="C3383" s="274"/>
    </row>
    <row r="3384" spans="1:3" x14ac:dyDescent="0.2">
      <c r="A3384" s="269"/>
      <c r="B3384" s="270"/>
      <c r="C3384" s="271"/>
    </row>
    <row r="3385" spans="1:3" x14ac:dyDescent="0.2">
      <c r="A3385" s="272"/>
      <c r="B3385" s="273"/>
      <c r="C3385" s="274"/>
    </row>
    <row r="3386" spans="1:3" x14ac:dyDescent="0.2">
      <c r="A3386" s="269"/>
      <c r="B3386" s="270"/>
      <c r="C3386" s="271"/>
    </row>
    <row r="3387" spans="1:3" x14ac:dyDescent="0.2">
      <c r="A3387" s="272"/>
      <c r="B3387" s="273"/>
      <c r="C3387" s="274"/>
    </row>
    <row r="3388" spans="1:3" x14ac:dyDescent="0.2">
      <c r="A3388" s="269"/>
      <c r="B3388" s="270"/>
      <c r="C3388" s="271"/>
    </row>
    <row r="3389" spans="1:3" x14ac:dyDescent="0.2">
      <c r="A3389" s="272"/>
      <c r="B3389" s="273"/>
      <c r="C3389" s="274"/>
    </row>
    <row r="3390" spans="1:3" x14ac:dyDescent="0.2">
      <c r="A3390" s="269"/>
      <c r="B3390" s="270"/>
      <c r="C3390" s="271"/>
    </row>
    <row r="3391" spans="1:3" x14ac:dyDescent="0.2">
      <c r="A3391" s="272"/>
      <c r="B3391" s="273"/>
      <c r="C3391" s="274"/>
    </row>
    <row r="3392" spans="1:3" x14ac:dyDescent="0.2">
      <c r="A3392" s="269"/>
      <c r="B3392" s="270"/>
      <c r="C3392" s="271"/>
    </row>
    <row r="3393" spans="1:3" x14ac:dyDescent="0.2">
      <c r="A3393" s="272"/>
      <c r="B3393" s="273"/>
      <c r="C3393" s="274"/>
    </row>
    <row r="3394" spans="1:3" x14ac:dyDescent="0.2">
      <c r="A3394" s="269"/>
      <c r="B3394" s="270"/>
      <c r="C3394" s="271"/>
    </row>
    <row r="3395" spans="1:3" x14ac:dyDescent="0.2">
      <c r="A3395" s="272"/>
      <c r="B3395" s="273"/>
      <c r="C3395" s="274"/>
    </row>
    <row r="3396" spans="1:3" x14ac:dyDescent="0.2">
      <c r="A3396" s="269"/>
      <c r="B3396" s="270"/>
      <c r="C3396" s="271"/>
    </row>
    <row r="3397" spans="1:3" x14ac:dyDescent="0.2">
      <c r="A3397" s="272"/>
      <c r="B3397" s="273"/>
      <c r="C3397" s="274"/>
    </row>
    <row r="3398" spans="1:3" x14ac:dyDescent="0.2">
      <c r="A3398" s="269"/>
      <c r="B3398" s="270"/>
      <c r="C3398" s="271"/>
    </row>
    <row r="3399" spans="1:3" x14ac:dyDescent="0.2">
      <c r="A3399" s="272"/>
      <c r="B3399" s="273"/>
      <c r="C3399" s="274"/>
    </row>
    <row r="3400" spans="1:3" x14ac:dyDescent="0.2">
      <c r="A3400" s="269"/>
      <c r="B3400" s="270"/>
      <c r="C3400" s="271"/>
    </row>
    <row r="3401" spans="1:3" x14ac:dyDescent="0.2">
      <c r="A3401" s="272"/>
      <c r="B3401" s="273"/>
      <c r="C3401" s="274"/>
    </row>
    <row r="3402" spans="1:3" x14ac:dyDescent="0.2">
      <c r="A3402" s="269"/>
      <c r="B3402" s="270"/>
      <c r="C3402" s="271"/>
    </row>
    <row r="3403" spans="1:3" x14ac:dyDescent="0.2">
      <c r="A3403" s="272"/>
      <c r="B3403" s="273"/>
      <c r="C3403" s="274"/>
    </row>
    <row r="3404" spans="1:3" x14ac:dyDescent="0.2">
      <c r="A3404" s="269"/>
      <c r="B3404" s="270"/>
      <c r="C3404" s="271"/>
    </row>
    <row r="3405" spans="1:3" x14ac:dyDescent="0.2">
      <c r="A3405" s="272"/>
      <c r="B3405" s="273"/>
      <c r="C3405" s="274"/>
    </row>
    <row r="3406" spans="1:3" x14ac:dyDescent="0.2">
      <c r="A3406" s="269"/>
      <c r="B3406" s="270"/>
      <c r="C3406" s="271"/>
    </row>
    <row r="3407" spans="1:3" x14ac:dyDescent="0.2">
      <c r="A3407" s="272"/>
      <c r="B3407" s="273"/>
      <c r="C3407" s="274"/>
    </row>
    <row r="3408" spans="1:3" x14ac:dyDescent="0.2">
      <c r="A3408" s="269"/>
      <c r="B3408" s="270"/>
      <c r="C3408" s="271"/>
    </row>
    <row r="3409" spans="1:3" x14ac:dyDescent="0.2">
      <c r="A3409" s="272"/>
      <c r="B3409" s="273"/>
      <c r="C3409" s="274"/>
    </row>
    <row r="3410" spans="1:3" x14ac:dyDescent="0.2">
      <c r="A3410" s="269"/>
      <c r="B3410" s="270"/>
      <c r="C3410" s="271"/>
    </row>
    <row r="3411" spans="1:3" x14ac:dyDescent="0.2">
      <c r="A3411" s="272"/>
      <c r="B3411" s="273"/>
      <c r="C3411" s="274"/>
    </row>
    <row r="3412" spans="1:3" x14ac:dyDescent="0.2">
      <c r="A3412" s="269"/>
      <c r="B3412" s="270"/>
      <c r="C3412" s="271"/>
    </row>
    <row r="3413" spans="1:3" x14ac:dyDescent="0.2">
      <c r="A3413" s="272"/>
      <c r="B3413" s="273"/>
      <c r="C3413" s="274"/>
    </row>
    <row r="3414" spans="1:3" x14ac:dyDescent="0.2">
      <c r="A3414" s="269"/>
      <c r="B3414" s="270"/>
      <c r="C3414" s="271"/>
    </row>
    <row r="3415" spans="1:3" x14ac:dyDescent="0.2">
      <c r="A3415" s="272"/>
      <c r="B3415" s="273"/>
      <c r="C3415" s="274"/>
    </row>
    <row r="3416" spans="1:3" x14ac:dyDescent="0.2">
      <c r="A3416" s="269"/>
      <c r="B3416" s="270"/>
      <c r="C3416" s="271"/>
    </row>
    <row r="3417" spans="1:3" x14ac:dyDescent="0.2">
      <c r="A3417" s="272"/>
      <c r="B3417" s="273"/>
      <c r="C3417" s="274"/>
    </row>
    <row r="3418" spans="1:3" x14ac:dyDescent="0.2">
      <c r="A3418" s="269"/>
      <c r="B3418" s="270"/>
      <c r="C3418" s="271"/>
    </row>
    <row r="3419" spans="1:3" x14ac:dyDescent="0.2">
      <c r="A3419" s="272"/>
      <c r="B3419" s="273"/>
      <c r="C3419" s="274"/>
    </row>
    <row r="3420" spans="1:3" x14ac:dyDescent="0.2">
      <c r="A3420" s="269"/>
      <c r="B3420" s="270"/>
      <c r="C3420" s="271"/>
    </row>
    <row r="3421" spans="1:3" x14ac:dyDescent="0.2">
      <c r="A3421" s="272"/>
      <c r="B3421" s="273"/>
      <c r="C3421" s="274"/>
    </row>
    <row r="3422" spans="1:3" x14ac:dyDescent="0.2">
      <c r="A3422" s="269"/>
      <c r="B3422" s="270"/>
      <c r="C3422" s="271"/>
    </row>
    <row r="3423" spans="1:3" x14ac:dyDescent="0.2">
      <c r="A3423" s="272"/>
      <c r="B3423" s="273"/>
      <c r="C3423" s="274"/>
    </row>
    <row r="3424" spans="1:3" x14ac:dyDescent="0.2">
      <c r="A3424" s="269"/>
      <c r="B3424" s="270"/>
      <c r="C3424" s="271"/>
    </row>
    <row r="3425" spans="1:3" x14ac:dyDescent="0.2">
      <c r="A3425" s="272"/>
      <c r="B3425" s="273"/>
      <c r="C3425" s="274"/>
    </row>
    <row r="3426" spans="1:3" x14ac:dyDescent="0.2">
      <c r="A3426" s="269"/>
      <c r="B3426" s="270"/>
      <c r="C3426" s="271"/>
    </row>
    <row r="3427" spans="1:3" x14ac:dyDescent="0.2">
      <c r="A3427" s="272"/>
      <c r="B3427" s="273"/>
      <c r="C3427" s="274"/>
    </row>
    <row r="3428" spans="1:3" x14ac:dyDescent="0.2">
      <c r="A3428" s="269"/>
      <c r="B3428" s="270"/>
      <c r="C3428" s="271"/>
    </row>
    <row r="3429" spans="1:3" x14ac:dyDescent="0.2">
      <c r="A3429" s="272"/>
      <c r="B3429" s="273"/>
      <c r="C3429" s="274"/>
    </row>
    <row r="3430" spans="1:3" x14ac:dyDescent="0.2">
      <c r="A3430" s="269"/>
      <c r="B3430" s="270"/>
      <c r="C3430" s="271"/>
    </row>
    <row r="3431" spans="1:3" x14ac:dyDescent="0.2">
      <c r="A3431" s="272"/>
      <c r="B3431" s="273"/>
      <c r="C3431" s="274"/>
    </row>
    <row r="3432" spans="1:3" x14ac:dyDescent="0.2">
      <c r="A3432" s="269"/>
      <c r="B3432" s="270"/>
      <c r="C3432" s="271"/>
    </row>
    <row r="3433" spans="1:3" x14ac:dyDescent="0.2">
      <c r="A3433" s="272"/>
      <c r="B3433" s="273"/>
      <c r="C3433" s="274"/>
    </row>
    <row r="3434" spans="1:3" x14ac:dyDescent="0.2">
      <c r="A3434" s="269"/>
      <c r="B3434" s="270"/>
      <c r="C3434" s="271"/>
    </row>
    <row r="3435" spans="1:3" x14ac:dyDescent="0.2">
      <c r="A3435" s="272"/>
      <c r="B3435" s="273"/>
      <c r="C3435" s="274"/>
    </row>
    <row r="3436" spans="1:3" x14ac:dyDescent="0.2">
      <c r="A3436" s="269"/>
      <c r="B3436" s="270"/>
      <c r="C3436" s="271"/>
    </row>
    <row r="3437" spans="1:3" x14ac:dyDescent="0.2">
      <c r="A3437" s="272"/>
      <c r="B3437" s="273"/>
      <c r="C3437" s="274"/>
    </row>
    <row r="3438" spans="1:3" x14ac:dyDescent="0.2">
      <c r="A3438" s="269"/>
      <c r="B3438" s="270"/>
      <c r="C3438" s="271"/>
    </row>
    <row r="3439" spans="1:3" x14ac:dyDescent="0.2">
      <c r="A3439" s="272"/>
      <c r="B3439" s="273"/>
      <c r="C3439" s="274"/>
    </row>
    <row r="3440" spans="1:3" x14ac:dyDescent="0.2">
      <c r="A3440" s="269"/>
      <c r="B3440" s="270"/>
      <c r="C3440" s="271"/>
    </row>
    <row r="3441" spans="1:3" x14ac:dyDescent="0.2">
      <c r="A3441" s="272"/>
      <c r="B3441" s="273"/>
      <c r="C3441" s="274"/>
    </row>
    <row r="3442" spans="1:3" x14ac:dyDescent="0.2">
      <c r="A3442" s="269"/>
      <c r="B3442" s="270"/>
      <c r="C3442" s="271"/>
    </row>
    <row r="3443" spans="1:3" x14ac:dyDescent="0.2">
      <c r="A3443" s="272"/>
      <c r="B3443" s="273"/>
      <c r="C3443" s="274"/>
    </row>
    <row r="3444" spans="1:3" x14ac:dyDescent="0.2">
      <c r="A3444" s="269"/>
      <c r="B3444" s="270"/>
      <c r="C3444" s="271"/>
    </row>
    <row r="3445" spans="1:3" x14ac:dyDescent="0.2">
      <c r="A3445" s="272"/>
      <c r="B3445" s="273"/>
      <c r="C3445" s="274"/>
    </row>
    <row r="3446" spans="1:3" x14ac:dyDescent="0.2">
      <c r="A3446" s="269"/>
      <c r="B3446" s="270"/>
      <c r="C3446" s="271"/>
    </row>
    <row r="3447" spans="1:3" x14ac:dyDescent="0.2">
      <c r="A3447" s="272"/>
      <c r="B3447" s="273"/>
      <c r="C3447" s="274"/>
    </row>
    <row r="3448" spans="1:3" x14ac:dyDescent="0.2">
      <c r="A3448" s="269"/>
      <c r="B3448" s="270"/>
      <c r="C3448" s="271"/>
    </row>
    <row r="3449" spans="1:3" x14ac:dyDescent="0.2">
      <c r="A3449" s="272"/>
      <c r="B3449" s="273"/>
      <c r="C3449" s="274"/>
    </row>
    <row r="3450" spans="1:3" x14ac:dyDescent="0.2">
      <c r="A3450" s="269"/>
      <c r="B3450" s="270"/>
      <c r="C3450" s="271"/>
    </row>
    <row r="3451" spans="1:3" x14ac:dyDescent="0.2">
      <c r="A3451" s="272"/>
      <c r="B3451" s="273"/>
      <c r="C3451" s="274"/>
    </row>
    <row r="3452" spans="1:3" x14ac:dyDescent="0.2">
      <c r="A3452" s="269"/>
      <c r="B3452" s="270"/>
      <c r="C3452" s="271"/>
    </row>
    <row r="3453" spans="1:3" x14ac:dyDescent="0.2">
      <c r="A3453" s="272"/>
      <c r="B3453" s="273"/>
      <c r="C3453" s="274"/>
    </row>
    <row r="3454" spans="1:3" x14ac:dyDescent="0.2">
      <c r="A3454" s="269"/>
      <c r="B3454" s="270"/>
      <c r="C3454" s="271"/>
    </row>
    <row r="3455" spans="1:3" x14ac:dyDescent="0.2">
      <c r="A3455" s="272"/>
      <c r="B3455" s="273"/>
      <c r="C3455" s="274"/>
    </row>
    <row r="3456" spans="1:3" x14ac:dyDescent="0.2">
      <c r="A3456" s="269"/>
      <c r="B3456" s="270"/>
      <c r="C3456" s="271"/>
    </row>
    <row r="3457" spans="1:3" x14ac:dyDescent="0.2">
      <c r="A3457" s="272"/>
      <c r="B3457" s="273"/>
      <c r="C3457" s="274"/>
    </row>
    <row r="3458" spans="1:3" x14ac:dyDescent="0.2">
      <c r="A3458" s="269"/>
      <c r="B3458" s="270"/>
      <c r="C3458" s="271"/>
    </row>
    <row r="3459" spans="1:3" x14ac:dyDescent="0.2">
      <c r="A3459" s="272"/>
      <c r="B3459" s="273"/>
      <c r="C3459" s="274"/>
    </row>
    <row r="3460" spans="1:3" x14ac:dyDescent="0.2">
      <c r="A3460" s="269"/>
      <c r="B3460" s="270"/>
      <c r="C3460" s="271"/>
    </row>
    <row r="3461" spans="1:3" x14ac:dyDescent="0.2">
      <c r="A3461" s="272"/>
      <c r="B3461" s="273"/>
      <c r="C3461" s="274"/>
    </row>
    <row r="3462" spans="1:3" x14ac:dyDescent="0.2">
      <c r="A3462" s="269"/>
      <c r="B3462" s="270"/>
      <c r="C3462" s="271"/>
    </row>
    <row r="3463" spans="1:3" x14ac:dyDescent="0.2">
      <c r="A3463" s="272"/>
      <c r="B3463" s="273"/>
      <c r="C3463" s="274"/>
    </row>
    <row r="3464" spans="1:3" x14ac:dyDescent="0.2">
      <c r="A3464" s="269"/>
      <c r="B3464" s="270"/>
      <c r="C3464" s="271"/>
    </row>
    <row r="3465" spans="1:3" x14ac:dyDescent="0.2">
      <c r="A3465" s="272"/>
      <c r="B3465" s="273"/>
      <c r="C3465" s="274"/>
    </row>
    <row r="3466" spans="1:3" x14ac:dyDescent="0.2">
      <c r="A3466" s="269"/>
      <c r="B3466" s="270"/>
      <c r="C3466" s="271"/>
    </row>
    <row r="3467" spans="1:3" x14ac:dyDescent="0.2">
      <c r="A3467" s="272"/>
      <c r="B3467" s="273"/>
      <c r="C3467" s="274"/>
    </row>
    <row r="3468" spans="1:3" x14ac:dyDescent="0.2">
      <c r="A3468" s="269"/>
      <c r="B3468" s="270"/>
      <c r="C3468" s="271"/>
    </row>
    <row r="3469" spans="1:3" x14ac:dyDescent="0.2">
      <c r="A3469" s="272"/>
      <c r="B3469" s="273"/>
      <c r="C3469" s="274"/>
    </row>
    <row r="3470" spans="1:3" x14ac:dyDescent="0.2">
      <c r="A3470" s="269"/>
      <c r="B3470" s="270"/>
      <c r="C3470" s="271"/>
    </row>
    <row r="3471" spans="1:3" x14ac:dyDescent="0.2">
      <c r="A3471" s="272"/>
      <c r="B3471" s="273"/>
      <c r="C3471" s="274"/>
    </row>
    <row r="3472" spans="1:3" x14ac:dyDescent="0.2">
      <c r="A3472" s="269"/>
      <c r="B3472" s="270"/>
      <c r="C3472" s="271"/>
    </row>
    <row r="3473" spans="1:3" x14ac:dyDescent="0.2">
      <c r="A3473" s="272"/>
      <c r="B3473" s="273"/>
      <c r="C3473" s="274"/>
    </row>
    <row r="3474" spans="1:3" x14ac:dyDescent="0.2">
      <c r="A3474" s="269"/>
      <c r="B3474" s="270"/>
      <c r="C3474" s="271"/>
    </row>
    <row r="3475" spans="1:3" x14ac:dyDescent="0.2">
      <c r="A3475" s="272"/>
      <c r="B3475" s="273"/>
      <c r="C3475" s="274"/>
    </row>
    <row r="3476" spans="1:3" x14ac:dyDescent="0.2">
      <c r="A3476" s="269"/>
      <c r="B3476" s="270"/>
      <c r="C3476" s="271"/>
    </row>
    <row r="3477" spans="1:3" x14ac:dyDescent="0.2">
      <c r="A3477" s="272"/>
      <c r="B3477" s="273"/>
      <c r="C3477" s="274"/>
    </row>
    <row r="3478" spans="1:3" x14ac:dyDescent="0.2">
      <c r="A3478" s="269"/>
      <c r="B3478" s="270"/>
      <c r="C3478" s="271"/>
    </row>
    <row r="3479" spans="1:3" x14ac:dyDescent="0.2">
      <c r="A3479" s="272"/>
      <c r="B3479" s="273"/>
      <c r="C3479" s="274"/>
    </row>
    <row r="3480" spans="1:3" x14ac:dyDescent="0.2">
      <c r="A3480" s="269"/>
      <c r="B3480" s="270"/>
      <c r="C3480" s="271"/>
    </row>
    <row r="3481" spans="1:3" x14ac:dyDescent="0.2">
      <c r="A3481" s="272"/>
      <c r="B3481" s="273"/>
      <c r="C3481" s="274"/>
    </row>
    <row r="3482" spans="1:3" x14ac:dyDescent="0.2">
      <c r="A3482" s="269"/>
      <c r="B3482" s="270"/>
      <c r="C3482" s="271"/>
    </row>
    <row r="3483" spans="1:3" x14ac:dyDescent="0.2">
      <c r="A3483" s="272"/>
      <c r="B3483" s="273"/>
      <c r="C3483" s="274"/>
    </row>
    <row r="3484" spans="1:3" x14ac:dyDescent="0.2">
      <c r="A3484" s="269"/>
      <c r="B3484" s="270"/>
      <c r="C3484" s="271"/>
    </row>
    <row r="3485" spans="1:3" x14ac:dyDescent="0.2">
      <c r="A3485" s="272"/>
      <c r="B3485" s="273"/>
      <c r="C3485" s="274"/>
    </row>
    <row r="3486" spans="1:3" x14ac:dyDescent="0.2">
      <c r="A3486" s="269"/>
      <c r="B3486" s="270"/>
      <c r="C3486" s="271"/>
    </row>
    <row r="3487" spans="1:3" x14ac:dyDescent="0.2">
      <c r="A3487" s="272"/>
      <c r="B3487" s="273"/>
      <c r="C3487" s="274"/>
    </row>
    <row r="3488" spans="1:3" x14ac:dyDescent="0.2">
      <c r="A3488" s="269"/>
      <c r="B3488" s="270"/>
      <c r="C3488" s="271"/>
    </row>
    <row r="3489" spans="1:3" x14ac:dyDescent="0.2">
      <c r="A3489" s="272"/>
      <c r="B3489" s="273"/>
      <c r="C3489" s="274"/>
    </row>
    <row r="3490" spans="1:3" x14ac:dyDescent="0.2">
      <c r="A3490" s="269"/>
      <c r="B3490" s="270"/>
      <c r="C3490" s="271"/>
    </row>
    <row r="3491" spans="1:3" x14ac:dyDescent="0.2">
      <c r="A3491" s="272"/>
      <c r="B3491" s="273"/>
      <c r="C3491" s="274"/>
    </row>
    <row r="3492" spans="1:3" x14ac:dyDescent="0.2">
      <c r="A3492" s="269"/>
      <c r="B3492" s="270"/>
      <c r="C3492" s="271"/>
    </row>
    <row r="3493" spans="1:3" x14ac:dyDescent="0.2">
      <c r="A3493" s="272"/>
      <c r="B3493" s="273"/>
      <c r="C3493" s="274"/>
    </row>
    <row r="3494" spans="1:3" x14ac:dyDescent="0.2">
      <c r="A3494" s="269"/>
      <c r="B3494" s="270"/>
      <c r="C3494" s="271"/>
    </row>
    <row r="3495" spans="1:3" x14ac:dyDescent="0.2">
      <c r="A3495" s="272"/>
      <c r="B3495" s="273"/>
      <c r="C3495" s="274"/>
    </row>
    <row r="3496" spans="1:3" x14ac:dyDescent="0.2">
      <c r="A3496" s="269"/>
      <c r="B3496" s="270"/>
      <c r="C3496" s="271"/>
    </row>
    <row r="3497" spans="1:3" x14ac:dyDescent="0.2">
      <c r="A3497" s="272"/>
      <c r="B3497" s="273"/>
      <c r="C3497" s="274"/>
    </row>
    <row r="3498" spans="1:3" x14ac:dyDescent="0.2">
      <c r="A3498" s="269"/>
      <c r="B3498" s="270"/>
      <c r="C3498" s="271"/>
    </row>
    <row r="3499" spans="1:3" x14ac:dyDescent="0.2">
      <c r="A3499" s="272"/>
      <c r="B3499" s="273"/>
      <c r="C3499" s="274"/>
    </row>
    <row r="3500" spans="1:3" x14ac:dyDescent="0.2">
      <c r="A3500" s="269"/>
      <c r="B3500" s="270"/>
      <c r="C3500" s="271"/>
    </row>
    <row r="3501" spans="1:3" x14ac:dyDescent="0.2">
      <c r="A3501" s="272"/>
      <c r="B3501" s="273"/>
      <c r="C3501" s="274"/>
    </row>
    <row r="3502" spans="1:3" x14ac:dyDescent="0.2">
      <c r="A3502" s="269"/>
      <c r="B3502" s="270"/>
      <c r="C3502" s="271"/>
    </row>
    <row r="3503" spans="1:3" x14ac:dyDescent="0.2">
      <c r="A3503" s="272"/>
      <c r="B3503" s="273"/>
      <c r="C3503" s="274"/>
    </row>
    <row r="3504" spans="1:3" x14ac:dyDescent="0.2">
      <c r="A3504" s="269"/>
      <c r="B3504" s="270"/>
      <c r="C3504" s="271"/>
    </row>
    <row r="3505" spans="1:3" x14ac:dyDescent="0.2">
      <c r="A3505" s="272"/>
      <c r="B3505" s="273"/>
      <c r="C3505" s="274"/>
    </row>
    <row r="3506" spans="1:3" x14ac:dyDescent="0.2">
      <c r="A3506" s="269"/>
      <c r="B3506" s="270"/>
      <c r="C3506" s="271"/>
    </row>
    <row r="3507" spans="1:3" x14ac:dyDescent="0.2">
      <c r="A3507" s="272"/>
      <c r="B3507" s="273"/>
      <c r="C3507" s="274"/>
    </row>
    <row r="3508" spans="1:3" x14ac:dyDescent="0.2">
      <c r="A3508" s="269"/>
      <c r="B3508" s="270"/>
      <c r="C3508" s="271"/>
    </row>
    <row r="3509" spans="1:3" x14ac:dyDescent="0.2">
      <c r="A3509" s="272"/>
      <c r="B3509" s="273"/>
      <c r="C3509" s="274"/>
    </row>
    <row r="3510" spans="1:3" x14ac:dyDescent="0.2">
      <c r="A3510" s="269"/>
      <c r="B3510" s="270"/>
      <c r="C3510" s="271"/>
    </row>
    <row r="3511" spans="1:3" x14ac:dyDescent="0.2">
      <c r="A3511" s="272"/>
      <c r="B3511" s="273"/>
      <c r="C3511" s="274"/>
    </row>
    <row r="3512" spans="1:3" x14ac:dyDescent="0.2">
      <c r="A3512" s="269"/>
      <c r="B3512" s="270"/>
      <c r="C3512" s="271"/>
    </row>
    <row r="3513" spans="1:3" x14ac:dyDescent="0.2">
      <c r="A3513" s="272"/>
      <c r="B3513" s="273"/>
      <c r="C3513" s="274"/>
    </row>
    <row r="3514" spans="1:3" x14ac:dyDescent="0.2">
      <c r="A3514" s="269"/>
      <c r="B3514" s="270"/>
      <c r="C3514" s="271"/>
    </row>
    <row r="3515" spans="1:3" x14ac:dyDescent="0.2">
      <c r="A3515" s="272"/>
      <c r="B3515" s="273"/>
      <c r="C3515" s="274"/>
    </row>
    <row r="3516" spans="1:3" x14ac:dyDescent="0.2">
      <c r="A3516" s="269"/>
      <c r="B3516" s="270"/>
      <c r="C3516" s="271"/>
    </row>
    <row r="3517" spans="1:3" x14ac:dyDescent="0.2">
      <c r="A3517" s="272"/>
      <c r="B3517" s="273"/>
      <c r="C3517" s="274"/>
    </row>
    <row r="3518" spans="1:3" x14ac:dyDescent="0.2">
      <c r="A3518" s="269"/>
      <c r="B3518" s="270"/>
      <c r="C3518" s="271"/>
    </row>
    <row r="3519" spans="1:3" x14ac:dyDescent="0.2">
      <c r="A3519" s="272"/>
      <c r="B3519" s="273"/>
      <c r="C3519" s="274"/>
    </row>
    <row r="3520" spans="1:3" x14ac:dyDescent="0.2">
      <c r="A3520" s="269"/>
      <c r="B3520" s="270"/>
      <c r="C3520" s="271"/>
    </row>
    <row r="3521" spans="1:3" x14ac:dyDescent="0.2">
      <c r="A3521" s="272"/>
      <c r="B3521" s="273"/>
      <c r="C3521" s="274"/>
    </row>
    <row r="3522" spans="1:3" x14ac:dyDescent="0.2">
      <c r="A3522" s="269"/>
      <c r="B3522" s="270"/>
      <c r="C3522" s="271"/>
    </row>
    <row r="3523" spans="1:3" x14ac:dyDescent="0.2">
      <c r="A3523" s="272"/>
      <c r="B3523" s="273"/>
      <c r="C3523" s="274"/>
    </row>
    <row r="3524" spans="1:3" x14ac:dyDescent="0.2">
      <c r="A3524" s="269"/>
      <c r="B3524" s="270"/>
      <c r="C3524" s="271"/>
    </row>
    <row r="3525" spans="1:3" x14ac:dyDescent="0.2">
      <c r="A3525" s="272"/>
      <c r="B3525" s="273"/>
      <c r="C3525" s="274"/>
    </row>
    <row r="3526" spans="1:3" x14ac:dyDescent="0.2">
      <c r="A3526" s="269"/>
      <c r="B3526" s="270"/>
      <c r="C3526" s="271"/>
    </row>
    <row r="3527" spans="1:3" x14ac:dyDescent="0.2">
      <c r="A3527" s="272"/>
      <c r="B3527" s="273"/>
      <c r="C3527" s="274"/>
    </row>
    <row r="3528" spans="1:3" x14ac:dyDescent="0.2">
      <c r="A3528" s="269"/>
      <c r="B3528" s="270"/>
      <c r="C3528" s="271"/>
    </row>
    <row r="3529" spans="1:3" x14ac:dyDescent="0.2">
      <c r="A3529" s="272"/>
      <c r="B3529" s="273"/>
      <c r="C3529" s="274"/>
    </row>
    <row r="3530" spans="1:3" x14ac:dyDescent="0.2">
      <c r="A3530" s="269"/>
      <c r="B3530" s="270"/>
      <c r="C3530" s="271"/>
    </row>
    <row r="3531" spans="1:3" x14ac:dyDescent="0.2">
      <c r="A3531" s="272"/>
      <c r="B3531" s="273"/>
      <c r="C3531" s="274"/>
    </row>
    <row r="3532" spans="1:3" x14ac:dyDescent="0.2">
      <c r="A3532" s="269"/>
      <c r="B3532" s="270"/>
      <c r="C3532" s="271"/>
    </row>
    <row r="3533" spans="1:3" x14ac:dyDescent="0.2">
      <c r="A3533" s="272"/>
      <c r="B3533" s="273"/>
      <c r="C3533" s="274"/>
    </row>
    <row r="3534" spans="1:3" x14ac:dyDescent="0.2">
      <c r="A3534" s="269"/>
      <c r="B3534" s="270"/>
      <c r="C3534" s="271"/>
    </row>
    <row r="3535" spans="1:3" x14ac:dyDescent="0.2">
      <c r="A3535" s="272"/>
      <c r="B3535" s="273"/>
      <c r="C3535" s="274"/>
    </row>
    <row r="3536" spans="1:3" x14ac:dyDescent="0.2">
      <c r="A3536" s="269"/>
      <c r="B3536" s="270"/>
      <c r="C3536" s="271"/>
    </row>
    <row r="3537" spans="1:3" x14ac:dyDescent="0.2">
      <c r="A3537" s="272"/>
      <c r="B3537" s="273"/>
      <c r="C3537" s="274"/>
    </row>
    <row r="3538" spans="1:3" x14ac:dyDescent="0.2">
      <c r="A3538" s="269"/>
      <c r="B3538" s="270"/>
      <c r="C3538" s="271"/>
    </row>
    <row r="3539" spans="1:3" x14ac:dyDescent="0.2">
      <c r="A3539" s="272"/>
      <c r="B3539" s="273"/>
      <c r="C3539" s="274"/>
    </row>
    <row r="3540" spans="1:3" x14ac:dyDescent="0.2">
      <c r="A3540" s="269"/>
      <c r="B3540" s="270"/>
      <c r="C3540" s="271"/>
    </row>
    <row r="3541" spans="1:3" x14ac:dyDescent="0.2">
      <c r="A3541" s="272"/>
      <c r="B3541" s="273"/>
      <c r="C3541" s="274"/>
    </row>
    <row r="3542" spans="1:3" x14ac:dyDescent="0.2">
      <c r="A3542" s="269"/>
      <c r="B3542" s="270"/>
      <c r="C3542" s="271"/>
    </row>
    <row r="3543" spans="1:3" x14ac:dyDescent="0.2">
      <c r="A3543" s="272"/>
      <c r="B3543" s="273"/>
      <c r="C3543" s="274"/>
    </row>
    <row r="3544" spans="1:3" x14ac:dyDescent="0.2">
      <c r="A3544" s="269"/>
      <c r="B3544" s="270"/>
      <c r="C3544" s="271"/>
    </row>
    <row r="3545" spans="1:3" x14ac:dyDescent="0.2">
      <c r="A3545" s="272"/>
      <c r="B3545" s="273"/>
      <c r="C3545" s="274"/>
    </row>
    <row r="3546" spans="1:3" x14ac:dyDescent="0.2">
      <c r="A3546" s="269"/>
      <c r="B3546" s="270"/>
      <c r="C3546" s="271"/>
    </row>
    <row r="3547" spans="1:3" x14ac:dyDescent="0.2">
      <c r="A3547" s="272"/>
      <c r="B3547" s="273"/>
      <c r="C3547" s="274"/>
    </row>
    <row r="3548" spans="1:3" x14ac:dyDescent="0.2">
      <c r="A3548" s="269"/>
      <c r="B3548" s="270"/>
      <c r="C3548" s="271"/>
    </row>
    <row r="3549" spans="1:3" x14ac:dyDescent="0.2">
      <c r="A3549" s="272"/>
      <c r="B3549" s="273"/>
      <c r="C3549" s="274"/>
    </row>
    <row r="3550" spans="1:3" x14ac:dyDescent="0.2">
      <c r="A3550" s="269"/>
      <c r="B3550" s="270"/>
      <c r="C3550" s="271"/>
    </row>
    <row r="3551" spans="1:3" x14ac:dyDescent="0.2">
      <c r="A3551" s="272"/>
      <c r="B3551" s="273"/>
      <c r="C3551" s="274"/>
    </row>
    <row r="3552" spans="1:3" x14ac:dyDescent="0.2">
      <c r="A3552" s="269"/>
      <c r="B3552" s="270"/>
      <c r="C3552" s="271"/>
    </row>
    <row r="3553" spans="1:3" x14ac:dyDescent="0.2">
      <c r="A3553" s="272"/>
      <c r="B3553" s="273"/>
      <c r="C3553" s="274"/>
    </row>
    <row r="3554" spans="1:3" x14ac:dyDescent="0.2">
      <c r="A3554" s="269"/>
      <c r="B3554" s="270"/>
      <c r="C3554" s="271"/>
    </row>
    <row r="3555" spans="1:3" x14ac:dyDescent="0.2">
      <c r="A3555" s="272"/>
      <c r="B3555" s="273"/>
      <c r="C3555" s="274"/>
    </row>
    <row r="3556" spans="1:3" x14ac:dyDescent="0.2">
      <c r="A3556" s="269"/>
      <c r="B3556" s="270"/>
      <c r="C3556" s="271"/>
    </row>
    <row r="3557" spans="1:3" x14ac:dyDescent="0.2">
      <c r="A3557" s="272"/>
      <c r="B3557" s="273"/>
      <c r="C3557" s="274"/>
    </row>
    <row r="3558" spans="1:3" x14ac:dyDescent="0.2">
      <c r="A3558" s="269"/>
      <c r="B3558" s="270"/>
      <c r="C3558" s="271"/>
    </row>
    <row r="3559" spans="1:3" x14ac:dyDescent="0.2">
      <c r="A3559" s="272"/>
      <c r="B3559" s="273"/>
      <c r="C3559" s="274"/>
    </row>
    <row r="3560" spans="1:3" x14ac:dyDescent="0.2">
      <c r="A3560" s="269"/>
      <c r="B3560" s="270"/>
      <c r="C3560" s="271"/>
    </row>
    <row r="3561" spans="1:3" x14ac:dyDescent="0.2">
      <c r="A3561" s="272"/>
      <c r="B3561" s="273"/>
      <c r="C3561" s="274"/>
    </row>
    <row r="3562" spans="1:3" x14ac:dyDescent="0.2">
      <c r="A3562" s="269"/>
      <c r="B3562" s="270"/>
      <c r="C3562" s="271"/>
    </row>
    <row r="3563" spans="1:3" x14ac:dyDescent="0.2">
      <c r="A3563" s="272"/>
      <c r="B3563" s="273"/>
      <c r="C3563" s="274"/>
    </row>
    <row r="3564" spans="1:3" x14ac:dyDescent="0.2">
      <c r="A3564" s="269"/>
      <c r="B3564" s="270"/>
      <c r="C3564" s="271"/>
    </row>
    <row r="3565" spans="1:3" x14ac:dyDescent="0.2">
      <c r="A3565" s="272"/>
      <c r="B3565" s="273"/>
      <c r="C3565" s="274"/>
    </row>
    <row r="3566" spans="1:3" x14ac:dyDescent="0.2">
      <c r="A3566" s="269"/>
      <c r="B3566" s="270"/>
      <c r="C3566" s="271"/>
    </row>
    <row r="3567" spans="1:3" x14ac:dyDescent="0.2">
      <c r="A3567" s="272"/>
      <c r="B3567" s="273"/>
      <c r="C3567" s="274"/>
    </row>
    <row r="3568" spans="1:3" x14ac:dyDescent="0.2">
      <c r="A3568" s="269"/>
      <c r="B3568" s="270"/>
      <c r="C3568" s="271"/>
    </row>
    <row r="3569" spans="1:3" x14ac:dyDescent="0.2">
      <c r="A3569" s="272"/>
      <c r="B3569" s="273"/>
      <c r="C3569" s="274"/>
    </row>
    <row r="3570" spans="1:3" x14ac:dyDescent="0.2">
      <c r="A3570" s="269"/>
      <c r="B3570" s="270"/>
      <c r="C3570" s="271"/>
    </row>
    <row r="3571" spans="1:3" x14ac:dyDescent="0.2">
      <c r="A3571" s="272"/>
      <c r="B3571" s="273"/>
      <c r="C3571" s="274"/>
    </row>
    <row r="3572" spans="1:3" x14ac:dyDescent="0.2">
      <c r="A3572" s="269"/>
      <c r="B3572" s="270"/>
      <c r="C3572" s="271"/>
    </row>
    <row r="3573" spans="1:3" x14ac:dyDescent="0.2">
      <c r="A3573" s="272"/>
      <c r="B3573" s="273"/>
      <c r="C3573" s="274"/>
    </row>
    <row r="3574" spans="1:3" x14ac:dyDescent="0.2">
      <c r="A3574" s="269"/>
      <c r="B3574" s="270"/>
      <c r="C3574" s="271"/>
    </row>
    <row r="3575" spans="1:3" x14ac:dyDescent="0.2">
      <c r="A3575" s="272"/>
      <c r="B3575" s="273"/>
      <c r="C3575" s="274"/>
    </row>
    <row r="3576" spans="1:3" x14ac:dyDescent="0.2">
      <c r="A3576" s="269"/>
      <c r="B3576" s="270"/>
      <c r="C3576" s="271"/>
    </row>
    <row r="3577" spans="1:3" x14ac:dyDescent="0.2">
      <c r="A3577" s="272"/>
      <c r="B3577" s="273"/>
      <c r="C3577" s="274"/>
    </row>
    <row r="3578" spans="1:3" x14ac:dyDescent="0.2">
      <c r="A3578" s="269"/>
      <c r="B3578" s="270"/>
      <c r="C3578" s="271"/>
    </row>
    <row r="3579" spans="1:3" x14ac:dyDescent="0.2">
      <c r="A3579" s="272"/>
      <c r="B3579" s="273"/>
      <c r="C3579" s="274"/>
    </row>
    <row r="3580" spans="1:3" x14ac:dyDescent="0.2">
      <c r="A3580" s="269"/>
      <c r="B3580" s="270"/>
      <c r="C3580" s="271"/>
    </row>
    <row r="3581" spans="1:3" x14ac:dyDescent="0.2">
      <c r="A3581" s="272"/>
      <c r="B3581" s="273"/>
      <c r="C3581" s="274"/>
    </row>
    <row r="3582" spans="1:3" x14ac:dyDescent="0.2">
      <c r="A3582" s="269"/>
      <c r="B3582" s="270"/>
      <c r="C3582" s="271"/>
    </row>
    <row r="3583" spans="1:3" x14ac:dyDescent="0.2">
      <c r="A3583" s="272"/>
      <c r="B3583" s="273"/>
      <c r="C3583" s="274"/>
    </row>
    <row r="3584" spans="1:3" x14ac:dyDescent="0.2">
      <c r="A3584" s="269"/>
      <c r="B3584" s="270"/>
      <c r="C3584" s="271"/>
    </row>
    <row r="3585" spans="1:3" x14ac:dyDescent="0.2">
      <c r="A3585" s="272"/>
      <c r="B3585" s="273"/>
      <c r="C3585" s="274"/>
    </row>
    <row r="3586" spans="1:3" x14ac:dyDescent="0.2">
      <c r="A3586" s="269"/>
      <c r="B3586" s="270"/>
      <c r="C3586" s="271"/>
    </row>
    <row r="3587" spans="1:3" x14ac:dyDescent="0.2">
      <c r="A3587" s="272"/>
      <c r="B3587" s="273"/>
      <c r="C3587" s="274"/>
    </row>
    <row r="3588" spans="1:3" x14ac:dyDescent="0.2">
      <c r="A3588" s="269"/>
      <c r="B3588" s="270"/>
      <c r="C3588" s="271"/>
    </row>
    <row r="3589" spans="1:3" x14ac:dyDescent="0.2">
      <c r="A3589" s="272"/>
      <c r="B3589" s="273"/>
      <c r="C3589" s="274"/>
    </row>
    <row r="3590" spans="1:3" x14ac:dyDescent="0.2">
      <c r="A3590" s="269"/>
      <c r="B3590" s="270"/>
      <c r="C3590" s="271"/>
    </row>
    <row r="3591" spans="1:3" x14ac:dyDescent="0.2">
      <c r="A3591" s="272"/>
      <c r="B3591" s="273"/>
      <c r="C3591" s="274"/>
    </row>
    <row r="3592" spans="1:3" x14ac:dyDescent="0.2">
      <c r="A3592" s="269"/>
      <c r="B3592" s="270"/>
      <c r="C3592" s="271"/>
    </row>
    <row r="3593" spans="1:3" x14ac:dyDescent="0.2">
      <c r="A3593" s="272"/>
      <c r="B3593" s="273"/>
      <c r="C3593" s="274"/>
    </row>
    <row r="3594" spans="1:3" x14ac:dyDescent="0.2">
      <c r="A3594" s="269"/>
      <c r="B3594" s="270"/>
      <c r="C3594" s="271"/>
    </row>
    <row r="3595" spans="1:3" x14ac:dyDescent="0.2">
      <c r="A3595" s="272"/>
      <c r="B3595" s="273"/>
      <c r="C3595" s="274"/>
    </row>
    <row r="3596" spans="1:3" x14ac:dyDescent="0.2">
      <c r="A3596" s="269"/>
      <c r="B3596" s="270"/>
      <c r="C3596" s="271"/>
    </row>
    <row r="3597" spans="1:3" x14ac:dyDescent="0.2">
      <c r="A3597" s="272"/>
      <c r="B3597" s="273"/>
      <c r="C3597" s="274"/>
    </row>
    <row r="3598" spans="1:3" x14ac:dyDescent="0.2">
      <c r="A3598" s="269"/>
      <c r="B3598" s="270"/>
      <c r="C3598" s="271"/>
    </row>
    <row r="3599" spans="1:3" x14ac:dyDescent="0.2">
      <c r="A3599" s="272"/>
      <c r="B3599" s="273"/>
      <c r="C3599" s="274"/>
    </row>
    <row r="3600" spans="1:3" x14ac:dyDescent="0.2">
      <c r="A3600" s="269"/>
      <c r="B3600" s="270"/>
      <c r="C3600" s="271"/>
    </row>
    <row r="3601" spans="1:3" x14ac:dyDescent="0.2">
      <c r="A3601" s="272"/>
      <c r="B3601" s="273"/>
      <c r="C3601" s="274"/>
    </row>
    <row r="3602" spans="1:3" x14ac:dyDescent="0.2">
      <c r="A3602" s="269"/>
      <c r="B3602" s="270"/>
      <c r="C3602" s="271"/>
    </row>
    <row r="3603" spans="1:3" x14ac:dyDescent="0.2">
      <c r="A3603" s="272"/>
      <c r="B3603" s="273"/>
      <c r="C3603" s="274"/>
    </row>
    <row r="3604" spans="1:3" x14ac:dyDescent="0.2">
      <c r="A3604" s="269"/>
      <c r="B3604" s="270"/>
      <c r="C3604" s="271"/>
    </row>
    <row r="3605" spans="1:3" x14ac:dyDescent="0.2">
      <c r="A3605" s="272"/>
      <c r="B3605" s="273"/>
      <c r="C3605" s="274"/>
    </row>
    <row r="3606" spans="1:3" x14ac:dyDescent="0.2">
      <c r="A3606" s="269"/>
      <c r="B3606" s="270"/>
      <c r="C3606" s="271"/>
    </row>
    <row r="3607" spans="1:3" x14ac:dyDescent="0.2">
      <c r="A3607" s="272"/>
      <c r="B3607" s="273"/>
      <c r="C3607" s="274"/>
    </row>
    <row r="3608" spans="1:3" x14ac:dyDescent="0.2">
      <c r="A3608" s="269"/>
      <c r="B3608" s="270"/>
      <c r="C3608" s="271"/>
    </row>
    <row r="3609" spans="1:3" x14ac:dyDescent="0.2">
      <c r="A3609" s="272"/>
      <c r="B3609" s="273"/>
      <c r="C3609" s="274"/>
    </row>
    <row r="3610" spans="1:3" x14ac:dyDescent="0.2">
      <c r="A3610" s="269"/>
      <c r="B3610" s="270"/>
      <c r="C3610" s="271"/>
    </row>
    <row r="3611" spans="1:3" x14ac:dyDescent="0.2">
      <c r="A3611" s="272"/>
      <c r="B3611" s="273"/>
      <c r="C3611" s="274"/>
    </row>
    <row r="3612" spans="1:3" x14ac:dyDescent="0.2">
      <c r="A3612" s="269"/>
      <c r="B3612" s="270"/>
      <c r="C3612" s="271"/>
    </row>
    <row r="3613" spans="1:3" x14ac:dyDescent="0.2">
      <c r="A3613" s="272"/>
      <c r="B3613" s="273"/>
      <c r="C3613" s="274"/>
    </row>
    <row r="3614" spans="1:3" x14ac:dyDescent="0.2">
      <c r="A3614" s="269"/>
      <c r="B3614" s="270"/>
      <c r="C3614" s="271"/>
    </row>
    <row r="3615" spans="1:3" x14ac:dyDescent="0.2">
      <c r="A3615" s="272"/>
      <c r="B3615" s="273"/>
      <c r="C3615" s="274"/>
    </row>
    <row r="3616" spans="1:3" x14ac:dyDescent="0.2">
      <c r="A3616" s="269"/>
      <c r="B3616" s="270"/>
      <c r="C3616" s="271"/>
    </row>
    <row r="3617" spans="1:3" x14ac:dyDescent="0.2">
      <c r="A3617" s="272"/>
      <c r="B3617" s="273"/>
      <c r="C3617" s="274"/>
    </row>
    <row r="3618" spans="1:3" x14ac:dyDescent="0.2">
      <c r="A3618" s="269"/>
      <c r="B3618" s="270"/>
      <c r="C3618" s="271"/>
    </row>
    <row r="3619" spans="1:3" x14ac:dyDescent="0.2">
      <c r="A3619" s="272"/>
      <c r="B3619" s="273"/>
      <c r="C3619" s="274"/>
    </row>
    <row r="3620" spans="1:3" x14ac:dyDescent="0.2">
      <c r="A3620" s="269"/>
      <c r="B3620" s="270"/>
      <c r="C3620" s="271"/>
    </row>
    <row r="3621" spans="1:3" x14ac:dyDescent="0.2">
      <c r="A3621" s="272"/>
      <c r="B3621" s="273"/>
      <c r="C3621" s="274"/>
    </row>
    <row r="3622" spans="1:3" x14ac:dyDescent="0.2">
      <c r="A3622" s="269"/>
      <c r="B3622" s="270"/>
      <c r="C3622" s="271"/>
    </row>
    <row r="3623" spans="1:3" x14ac:dyDescent="0.2">
      <c r="A3623" s="272"/>
      <c r="B3623" s="273"/>
      <c r="C3623" s="274"/>
    </row>
    <row r="3624" spans="1:3" x14ac:dyDescent="0.2">
      <c r="A3624" s="269"/>
      <c r="B3624" s="270"/>
      <c r="C3624" s="271"/>
    </row>
    <row r="3625" spans="1:3" x14ac:dyDescent="0.2">
      <c r="A3625" s="272"/>
      <c r="B3625" s="273"/>
      <c r="C3625" s="274"/>
    </row>
    <row r="3626" spans="1:3" x14ac:dyDescent="0.2">
      <c r="A3626" s="269"/>
      <c r="B3626" s="270"/>
      <c r="C3626" s="271"/>
    </row>
    <row r="3627" spans="1:3" x14ac:dyDescent="0.2">
      <c r="A3627" s="272"/>
      <c r="B3627" s="273"/>
      <c r="C3627" s="274"/>
    </row>
    <row r="3628" spans="1:3" x14ac:dyDescent="0.2">
      <c r="A3628" s="269"/>
      <c r="B3628" s="270"/>
      <c r="C3628" s="271"/>
    </row>
    <row r="3629" spans="1:3" x14ac:dyDescent="0.2">
      <c r="A3629" s="272"/>
      <c r="B3629" s="273"/>
      <c r="C3629" s="274"/>
    </row>
    <row r="3630" spans="1:3" x14ac:dyDescent="0.2">
      <c r="A3630" s="269"/>
      <c r="B3630" s="270"/>
      <c r="C3630" s="271"/>
    </row>
    <row r="3631" spans="1:3" x14ac:dyDescent="0.2">
      <c r="A3631" s="272"/>
      <c r="B3631" s="273"/>
      <c r="C3631" s="274"/>
    </row>
    <row r="3632" spans="1:3" x14ac:dyDescent="0.2">
      <c r="A3632" s="269"/>
      <c r="B3632" s="270"/>
      <c r="C3632" s="271"/>
    </row>
    <row r="3633" spans="1:3" x14ac:dyDescent="0.2">
      <c r="A3633" s="272"/>
      <c r="B3633" s="273"/>
      <c r="C3633" s="274"/>
    </row>
    <row r="3634" spans="1:3" x14ac:dyDescent="0.2">
      <c r="A3634" s="269"/>
      <c r="B3634" s="270"/>
      <c r="C3634" s="271"/>
    </row>
    <row r="3635" spans="1:3" x14ac:dyDescent="0.2">
      <c r="A3635" s="272"/>
      <c r="B3635" s="273"/>
      <c r="C3635" s="274"/>
    </row>
    <row r="3636" spans="1:3" x14ac:dyDescent="0.2">
      <c r="A3636" s="269"/>
      <c r="B3636" s="270"/>
      <c r="C3636" s="271"/>
    </row>
    <row r="3637" spans="1:3" x14ac:dyDescent="0.2">
      <c r="A3637" s="272"/>
      <c r="B3637" s="273"/>
      <c r="C3637" s="274"/>
    </row>
    <row r="3638" spans="1:3" x14ac:dyDescent="0.2">
      <c r="A3638" s="269"/>
      <c r="B3638" s="270"/>
      <c r="C3638" s="271"/>
    </row>
    <row r="3639" spans="1:3" x14ac:dyDescent="0.2">
      <c r="A3639" s="272"/>
      <c r="B3639" s="273"/>
      <c r="C3639" s="274"/>
    </row>
    <row r="3640" spans="1:3" x14ac:dyDescent="0.2">
      <c r="A3640" s="269"/>
      <c r="B3640" s="270"/>
      <c r="C3640" s="271"/>
    </row>
    <row r="3641" spans="1:3" x14ac:dyDescent="0.2">
      <c r="A3641" s="272"/>
      <c r="B3641" s="273"/>
      <c r="C3641" s="274"/>
    </row>
    <row r="3642" spans="1:3" x14ac:dyDescent="0.2">
      <c r="A3642" s="269"/>
      <c r="B3642" s="270"/>
      <c r="C3642" s="271"/>
    </row>
    <row r="3643" spans="1:3" x14ac:dyDescent="0.2">
      <c r="A3643" s="272"/>
      <c r="B3643" s="273"/>
      <c r="C3643" s="274"/>
    </row>
    <row r="3644" spans="1:3" x14ac:dyDescent="0.2">
      <c r="A3644" s="269"/>
      <c r="B3644" s="270"/>
      <c r="C3644" s="271"/>
    </row>
    <row r="3645" spans="1:3" x14ac:dyDescent="0.2">
      <c r="A3645" s="272"/>
      <c r="B3645" s="273"/>
      <c r="C3645" s="274"/>
    </row>
    <row r="3646" spans="1:3" x14ac:dyDescent="0.2">
      <c r="A3646" s="269"/>
      <c r="B3646" s="270"/>
      <c r="C3646" s="271"/>
    </row>
    <row r="3647" spans="1:3" x14ac:dyDescent="0.2">
      <c r="A3647" s="272"/>
      <c r="B3647" s="273"/>
      <c r="C3647" s="274"/>
    </row>
    <row r="3648" spans="1:3" x14ac:dyDescent="0.2">
      <c r="A3648" s="269"/>
      <c r="B3648" s="270"/>
      <c r="C3648" s="271"/>
    </row>
    <row r="3649" spans="1:3" x14ac:dyDescent="0.2">
      <c r="A3649" s="272"/>
      <c r="B3649" s="273"/>
      <c r="C3649" s="274"/>
    </row>
    <row r="3650" spans="1:3" x14ac:dyDescent="0.2">
      <c r="A3650" s="269"/>
      <c r="B3650" s="270"/>
      <c r="C3650" s="271"/>
    </row>
    <row r="3651" spans="1:3" x14ac:dyDescent="0.2">
      <c r="A3651" s="272"/>
      <c r="B3651" s="273"/>
      <c r="C3651" s="274"/>
    </row>
    <row r="3652" spans="1:3" x14ac:dyDescent="0.2">
      <c r="A3652" s="269"/>
      <c r="B3652" s="270"/>
      <c r="C3652" s="271"/>
    </row>
    <row r="3653" spans="1:3" x14ac:dyDescent="0.2">
      <c r="A3653" s="272"/>
      <c r="B3653" s="273"/>
      <c r="C3653" s="274"/>
    </row>
    <row r="3654" spans="1:3" x14ac:dyDescent="0.2">
      <c r="A3654" s="269"/>
      <c r="B3654" s="270"/>
      <c r="C3654" s="271"/>
    </row>
    <row r="3655" spans="1:3" x14ac:dyDescent="0.2">
      <c r="A3655" s="272"/>
      <c r="B3655" s="273"/>
      <c r="C3655" s="274"/>
    </row>
    <row r="3656" spans="1:3" x14ac:dyDescent="0.2">
      <c r="A3656" s="269"/>
      <c r="B3656" s="270"/>
      <c r="C3656" s="271"/>
    </row>
    <row r="3657" spans="1:3" x14ac:dyDescent="0.2">
      <c r="A3657" s="272"/>
      <c r="B3657" s="273"/>
      <c r="C3657" s="274"/>
    </row>
    <row r="3658" spans="1:3" x14ac:dyDescent="0.2">
      <c r="A3658" s="269"/>
      <c r="B3658" s="270"/>
      <c r="C3658" s="271"/>
    </row>
    <row r="3659" spans="1:3" x14ac:dyDescent="0.2">
      <c r="A3659" s="272"/>
      <c r="B3659" s="273"/>
      <c r="C3659" s="274"/>
    </row>
    <row r="3660" spans="1:3" x14ac:dyDescent="0.2">
      <c r="A3660" s="269"/>
      <c r="B3660" s="270"/>
      <c r="C3660" s="271"/>
    </row>
    <row r="3661" spans="1:3" x14ac:dyDescent="0.2">
      <c r="A3661" s="272"/>
      <c r="B3661" s="273"/>
      <c r="C3661" s="274"/>
    </row>
    <row r="3662" spans="1:3" x14ac:dyDescent="0.2">
      <c r="A3662" s="269"/>
      <c r="B3662" s="270"/>
      <c r="C3662" s="271"/>
    </row>
    <row r="3663" spans="1:3" x14ac:dyDescent="0.2">
      <c r="A3663" s="272"/>
      <c r="B3663" s="273"/>
      <c r="C3663" s="274"/>
    </row>
    <row r="3664" spans="1:3" x14ac:dyDescent="0.2">
      <c r="A3664" s="269"/>
      <c r="B3664" s="270"/>
      <c r="C3664" s="271"/>
    </row>
    <row r="3665" spans="1:3" x14ac:dyDescent="0.2">
      <c r="A3665" s="272"/>
      <c r="B3665" s="273"/>
      <c r="C3665" s="274"/>
    </row>
    <row r="3666" spans="1:3" x14ac:dyDescent="0.2">
      <c r="A3666" s="269"/>
      <c r="B3666" s="270"/>
      <c r="C3666" s="271"/>
    </row>
    <row r="3667" spans="1:3" x14ac:dyDescent="0.2">
      <c r="A3667" s="272"/>
      <c r="B3667" s="273"/>
      <c r="C3667" s="274"/>
    </row>
    <row r="3668" spans="1:3" x14ac:dyDescent="0.2">
      <c r="A3668" s="269"/>
      <c r="B3668" s="270"/>
      <c r="C3668" s="271"/>
    </row>
    <row r="3669" spans="1:3" x14ac:dyDescent="0.2">
      <c r="A3669" s="272"/>
      <c r="B3669" s="273"/>
      <c r="C3669" s="274"/>
    </row>
    <row r="3670" spans="1:3" x14ac:dyDescent="0.2">
      <c r="A3670" s="269"/>
      <c r="B3670" s="270"/>
      <c r="C3670" s="271"/>
    </row>
    <row r="3671" spans="1:3" x14ac:dyDescent="0.2">
      <c r="A3671" s="272"/>
      <c r="B3671" s="273"/>
      <c r="C3671" s="274"/>
    </row>
    <row r="3672" spans="1:3" x14ac:dyDescent="0.2">
      <c r="A3672" s="269"/>
      <c r="B3672" s="270"/>
      <c r="C3672" s="271"/>
    </row>
    <row r="3673" spans="1:3" x14ac:dyDescent="0.2">
      <c r="A3673" s="272"/>
      <c r="B3673" s="273"/>
      <c r="C3673" s="274"/>
    </row>
    <row r="3674" spans="1:3" x14ac:dyDescent="0.2">
      <c r="A3674" s="269"/>
      <c r="B3674" s="270"/>
      <c r="C3674" s="271"/>
    </row>
    <row r="3675" spans="1:3" x14ac:dyDescent="0.2">
      <c r="A3675" s="272"/>
      <c r="B3675" s="273"/>
      <c r="C3675" s="274"/>
    </row>
    <row r="3676" spans="1:3" x14ac:dyDescent="0.2">
      <c r="A3676" s="269"/>
      <c r="B3676" s="270"/>
      <c r="C3676" s="271"/>
    </row>
    <row r="3677" spans="1:3" x14ac:dyDescent="0.2">
      <c r="A3677" s="272"/>
      <c r="B3677" s="273"/>
      <c r="C3677" s="274"/>
    </row>
    <row r="3678" spans="1:3" x14ac:dyDescent="0.2">
      <c r="A3678" s="269"/>
      <c r="B3678" s="270"/>
      <c r="C3678" s="271"/>
    </row>
    <row r="3679" spans="1:3" x14ac:dyDescent="0.2">
      <c r="A3679" s="272"/>
      <c r="B3679" s="273"/>
      <c r="C3679" s="274"/>
    </row>
    <row r="3680" spans="1:3" x14ac:dyDescent="0.2">
      <c r="A3680" s="269"/>
      <c r="B3680" s="270"/>
      <c r="C3680" s="271"/>
    </row>
    <row r="3681" spans="1:3" x14ac:dyDescent="0.2">
      <c r="A3681" s="272"/>
      <c r="B3681" s="273"/>
      <c r="C3681" s="274"/>
    </row>
    <row r="3682" spans="1:3" x14ac:dyDescent="0.2">
      <c r="A3682" s="269"/>
      <c r="B3682" s="270"/>
      <c r="C3682" s="271"/>
    </row>
    <row r="3683" spans="1:3" x14ac:dyDescent="0.2">
      <c r="A3683" s="272"/>
      <c r="B3683" s="273"/>
      <c r="C3683" s="274"/>
    </row>
    <row r="3684" spans="1:3" x14ac:dyDescent="0.2">
      <c r="A3684" s="269"/>
      <c r="B3684" s="270"/>
      <c r="C3684" s="271"/>
    </row>
    <row r="3685" spans="1:3" x14ac:dyDescent="0.2">
      <c r="A3685" s="272"/>
      <c r="B3685" s="273"/>
      <c r="C3685" s="274"/>
    </row>
    <row r="3686" spans="1:3" x14ac:dyDescent="0.2">
      <c r="A3686" s="269"/>
      <c r="B3686" s="270"/>
      <c r="C3686" s="271"/>
    </row>
    <row r="3687" spans="1:3" x14ac:dyDescent="0.2">
      <c r="A3687" s="272"/>
      <c r="B3687" s="273"/>
      <c r="C3687" s="274"/>
    </row>
    <row r="3688" spans="1:3" x14ac:dyDescent="0.2">
      <c r="A3688" s="269"/>
      <c r="B3688" s="270"/>
      <c r="C3688" s="271"/>
    </row>
    <row r="3689" spans="1:3" x14ac:dyDescent="0.2">
      <c r="A3689" s="272"/>
      <c r="B3689" s="273"/>
      <c r="C3689" s="274"/>
    </row>
    <row r="3690" spans="1:3" x14ac:dyDescent="0.2">
      <c r="A3690" s="269"/>
      <c r="B3690" s="270"/>
      <c r="C3690" s="271"/>
    </row>
    <row r="3691" spans="1:3" x14ac:dyDescent="0.2">
      <c r="A3691" s="272"/>
      <c r="B3691" s="273"/>
      <c r="C3691" s="274"/>
    </row>
    <row r="3692" spans="1:3" x14ac:dyDescent="0.2">
      <c r="A3692" s="269"/>
      <c r="B3692" s="270"/>
      <c r="C3692" s="271"/>
    </row>
    <row r="3693" spans="1:3" x14ac:dyDescent="0.2">
      <c r="A3693" s="272"/>
      <c r="B3693" s="273"/>
      <c r="C3693" s="274"/>
    </row>
    <row r="3694" spans="1:3" x14ac:dyDescent="0.2">
      <c r="A3694" s="269"/>
      <c r="B3694" s="270"/>
      <c r="C3694" s="271"/>
    </row>
    <row r="3695" spans="1:3" x14ac:dyDescent="0.2">
      <c r="A3695" s="272"/>
      <c r="B3695" s="273"/>
      <c r="C3695" s="274"/>
    </row>
    <row r="3696" spans="1:3" x14ac:dyDescent="0.2">
      <c r="A3696" s="269"/>
      <c r="B3696" s="270"/>
      <c r="C3696" s="271"/>
    </row>
    <row r="3697" spans="1:3" x14ac:dyDescent="0.2">
      <c r="A3697" s="272"/>
      <c r="B3697" s="273"/>
      <c r="C3697" s="274"/>
    </row>
    <row r="3698" spans="1:3" x14ac:dyDescent="0.2">
      <c r="A3698" s="269"/>
      <c r="B3698" s="270"/>
      <c r="C3698" s="271"/>
    </row>
    <row r="3699" spans="1:3" x14ac:dyDescent="0.2">
      <c r="A3699" s="272"/>
      <c r="B3699" s="273"/>
      <c r="C3699" s="274"/>
    </row>
    <row r="3700" spans="1:3" x14ac:dyDescent="0.2">
      <c r="A3700" s="269"/>
      <c r="B3700" s="270"/>
      <c r="C3700" s="271"/>
    </row>
    <row r="3701" spans="1:3" x14ac:dyDescent="0.2">
      <c r="A3701" s="272"/>
      <c r="B3701" s="273"/>
      <c r="C3701" s="274"/>
    </row>
    <row r="3702" spans="1:3" x14ac:dyDescent="0.2">
      <c r="A3702" s="269"/>
      <c r="B3702" s="270"/>
      <c r="C3702" s="271"/>
    </row>
    <row r="3703" spans="1:3" x14ac:dyDescent="0.2">
      <c r="A3703" s="272"/>
      <c r="B3703" s="273"/>
      <c r="C3703" s="274"/>
    </row>
    <row r="3704" spans="1:3" x14ac:dyDescent="0.2">
      <c r="A3704" s="269"/>
      <c r="B3704" s="270"/>
      <c r="C3704" s="271"/>
    </row>
    <row r="3705" spans="1:3" x14ac:dyDescent="0.2">
      <c r="A3705" s="272"/>
      <c r="B3705" s="273"/>
      <c r="C3705" s="274"/>
    </row>
    <row r="3706" spans="1:3" x14ac:dyDescent="0.2">
      <c r="A3706" s="269"/>
      <c r="B3706" s="270"/>
      <c r="C3706" s="271"/>
    </row>
    <row r="3707" spans="1:3" x14ac:dyDescent="0.2">
      <c r="A3707" s="272"/>
      <c r="B3707" s="273"/>
      <c r="C3707" s="274"/>
    </row>
    <row r="3708" spans="1:3" x14ac:dyDescent="0.2">
      <c r="A3708" s="269"/>
      <c r="B3708" s="270"/>
      <c r="C3708" s="271"/>
    </row>
    <row r="3709" spans="1:3" x14ac:dyDescent="0.2">
      <c r="A3709" s="272"/>
      <c r="B3709" s="273"/>
      <c r="C3709" s="274"/>
    </row>
    <row r="3710" spans="1:3" x14ac:dyDescent="0.2">
      <c r="A3710" s="269"/>
      <c r="B3710" s="270"/>
      <c r="C3710" s="271"/>
    </row>
    <row r="3711" spans="1:3" x14ac:dyDescent="0.2">
      <c r="A3711" s="272"/>
      <c r="B3711" s="273"/>
      <c r="C3711" s="274"/>
    </row>
    <row r="3712" spans="1:3" x14ac:dyDescent="0.2">
      <c r="A3712" s="269"/>
      <c r="B3712" s="270"/>
      <c r="C3712" s="271"/>
    </row>
    <row r="3713" spans="1:3" x14ac:dyDescent="0.2">
      <c r="A3713" s="272"/>
      <c r="B3713" s="273"/>
      <c r="C3713" s="274"/>
    </row>
    <row r="3714" spans="1:3" x14ac:dyDescent="0.2">
      <c r="A3714" s="269"/>
      <c r="B3714" s="270"/>
      <c r="C3714" s="271"/>
    </row>
    <row r="3715" spans="1:3" x14ac:dyDescent="0.2">
      <c r="A3715" s="272"/>
      <c r="B3715" s="273"/>
      <c r="C3715" s="274"/>
    </row>
    <row r="3716" spans="1:3" x14ac:dyDescent="0.2">
      <c r="A3716" s="269"/>
      <c r="B3716" s="270"/>
      <c r="C3716" s="271"/>
    </row>
    <row r="3717" spans="1:3" x14ac:dyDescent="0.2">
      <c r="A3717" s="272"/>
      <c r="B3717" s="273"/>
      <c r="C3717" s="274"/>
    </row>
    <row r="3718" spans="1:3" x14ac:dyDescent="0.2">
      <c r="A3718" s="269"/>
      <c r="B3718" s="270"/>
      <c r="C3718" s="271"/>
    </row>
    <row r="3719" spans="1:3" x14ac:dyDescent="0.2">
      <c r="A3719" s="272"/>
      <c r="B3719" s="273"/>
      <c r="C3719" s="274"/>
    </row>
    <row r="3720" spans="1:3" x14ac:dyDescent="0.2">
      <c r="A3720" s="269"/>
      <c r="B3720" s="270"/>
      <c r="C3720" s="271"/>
    </row>
    <row r="3721" spans="1:3" x14ac:dyDescent="0.2">
      <c r="A3721" s="272"/>
      <c r="B3721" s="273"/>
      <c r="C3721" s="274"/>
    </row>
    <row r="3722" spans="1:3" x14ac:dyDescent="0.2">
      <c r="A3722" s="269"/>
      <c r="B3722" s="270"/>
      <c r="C3722" s="271"/>
    </row>
    <row r="3723" spans="1:3" x14ac:dyDescent="0.2">
      <c r="A3723" s="272"/>
      <c r="B3723" s="273"/>
      <c r="C3723" s="274"/>
    </row>
    <row r="3724" spans="1:3" x14ac:dyDescent="0.2">
      <c r="A3724" s="269"/>
      <c r="B3724" s="270"/>
      <c r="C3724" s="271"/>
    </row>
    <row r="3725" spans="1:3" x14ac:dyDescent="0.2">
      <c r="A3725" s="272"/>
      <c r="B3725" s="273"/>
      <c r="C3725" s="274"/>
    </row>
    <row r="3726" spans="1:3" x14ac:dyDescent="0.2">
      <c r="A3726" s="269"/>
      <c r="B3726" s="270"/>
      <c r="C3726" s="271"/>
    </row>
    <row r="3727" spans="1:3" x14ac:dyDescent="0.2">
      <c r="A3727" s="272"/>
      <c r="B3727" s="273"/>
      <c r="C3727" s="274"/>
    </row>
    <row r="3728" spans="1:3" x14ac:dyDescent="0.2">
      <c r="A3728" s="269"/>
      <c r="B3728" s="270"/>
      <c r="C3728" s="271"/>
    </row>
    <row r="3729" spans="1:3" x14ac:dyDescent="0.2">
      <c r="A3729" s="272"/>
      <c r="B3729" s="273"/>
      <c r="C3729" s="274"/>
    </row>
    <row r="3730" spans="1:3" x14ac:dyDescent="0.2">
      <c r="A3730" s="269"/>
      <c r="B3730" s="270"/>
      <c r="C3730" s="271"/>
    </row>
    <row r="3731" spans="1:3" x14ac:dyDescent="0.2">
      <c r="A3731" s="272"/>
      <c r="B3731" s="273"/>
      <c r="C3731" s="274"/>
    </row>
    <row r="3732" spans="1:3" x14ac:dyDescent="0.2">
      <c r="A3732" s="269"/>
      <c r="B3732" s="270"/>
      <c r="C3732" s="271"/>
    </row>
    <row r="3733" spans="1:3" x14ac:dyDescent="0.2">
      <c r="A3733" s="272"/>
      <c r="B3733" s="273"/>
      <c r="C3733" s="274"/>
    </row>
    <row r="3734" spans="1:3" x14ac:dyDescent="0.2">
      <c r="A3734" s="269"/>
      <c r="B3734" s="270"/>
      <c r="C3734" s="271"/>
    </row>
    <row r="3735" spans="1:3" x14ac:dyDescent="0.2">
      <c r="A3735" s="272"/>
      <c r="B3735" s="273"/>
      <c r="C3735" s="274"/>
    </row>
    <row r="3736" spans="1:3" x14ac:dyDescent="0.2">
      <c r="A3736" s="269"/>
      <c r="B3736" s="270"/>
      <c r="C3736" s="271"/>
    </row>
    <row r="3737" spans="1:3" x14ac:dyDescent="0.2">
      <c r="A3737" s="272"/>
      <c r="B3737" s="273"/>
      <c r="C3737" s="274"/>
    </row>
    <row r="3738" spans="1:3" x14ac:dyDescent="0.2">
      <c r="A3738" s="269"/>
      <c r="B3738" s="270"/>
      <c r="C3738" s="271"/>
    </row>
    <row r="3739" spans="1:3" x14ac:dyDescent="0.2">
      <c r="A3739" s="272"/>
      <c r="B3739" s="273"/>
      <c r="C3739" s="274"/>
    </row>
    <row r="3740" spans="1:3" x14ac:dyDescent="0.2">
      <c r="A3740" s="269"/>
      <c r="B3740" s="270"/>
      <c r="C3740" s="271"/>
    </row>
    <row r="3741" spans="1:3" x14ac:dyDescent="0.2">
      <c r="A3741" s="272"/>
      <c r="B3741" s="273"/>
      <c r="C3741" s="274"/>
    </row>
    <row r="3742" spans="1:3" x14ac:dyDescent="0.2">
      <c r="A3742" s="269"/>
      <c r="B3742" s="270"/>
      <c r="C3742" s="271"/>
    </row>
    <row r="3743" spans="1:3" x14ac:dyDescent="0.2">
      <c r="A3743" s="272"/>
      <c r="B3743" s="273"/>
      <c r="C3743" s="274"/>
    </row>
    <row r="3744" spans="1:3" x14ac:dyDescent="0.2">
      <c r="A3744" s="269"/>
      <c r="B3744" s="270"/>
      <c r="C3744" s="271"/>
    </row>
    <row r="3745" spans="1:3" x14ac:dyDescent="0.2">
      <c r="A3745" s="272"/>
      <c r="B3745" s="273"/>
      <c r="C3745" s="274"/>
    </row>
    <row r="3746" spans="1:3" x14ac:dyDescent="0.2">
      <c r="A3746" s="269"/>
      <c r="B3746" s="270"/>
      <c r="C3746" s="271"/>
    </row>
    <row r="3747" spans="1:3" x14ac:dyDescent="0.2">
      <c r="A3747" s="272"/>
      <c r="B3747" s="273"/>
      <c r="C3747" s="274"/>
    </row>
    <row r="3748" spans="1:3" x14ac:dyDescent="0.2">
      <c r="A3748" s="269"/>
      <c r="B3748" s="270"/>
      <c r="C3748" s="271"/>
    </row>
    <row r="3749" spans="1:3" x14ac:dyDescent="0.2">
      <c r="A3749" s="272"/>
      <c r="B3749" s="273"/>
      <c r="C3749" s="274"/>
    </row>
    <row r="3750" spans="1:3" x14ac:dyDescent="0.2">
      <c r="A3750" s="269"/>
      <c r="B3750" s="270"/>
      <c r="C3750" s="271"/>
    </row>
    <row r="3751" spans="1:3" x14ac:dyDescent="0.2">
      <c r="A3751" s="272"/>
      <c r="B3751" s="273"/>
      <c r="C3751" s="274"/>
    </row>
    <row r="3752" spans="1:3" x14ac:dyDescent="0.2">
      <c r="A3752" s="269"/>
      <c r="B3752" s="270"/>
      <c r="C3752" s="271"/>
    </row>
    <row r="3753" spans="1:3" x14ac:dyDescent="0.2">
      <c r="A3753" s="272"/>
      <c r="B3753" s="273"/>
      <c r="C3753" s="274"/>
    </row>
    <row r="3754" spans="1:3" x14ac:dyDescent="0.2">
      <c r="A3754" s="269"/>
      <c r="B3754" s="270"/>
      <c r="C3754" s="271"/>
    </row>
    <row r="3755" spans="1:3" x14ac:dyDescent="0.2">
      <c r="A3755" s="272"/>
      <c r="B3755" s="273"/>
      <c r="C3755" s="274"/>
    </row>
    <row r="3756" spans="1:3" x14ac:dyDescent="0.2">
      <c r="A3756" s="269"/>
      <c r="B3756" s="270"/>
      <c r="C3756" s="271"/>
    </row>
    <row r="3757" spans="1:3" x14ac:dyDescent="0.2">
      <c r="A3757" s="272"/>
      <c r="B3757" s="273"/>
      <c r="C3757" s="274"/>
    </row>
    <row r="3758" spans="1:3" x14ac:dyDescent="0.2">
      <c r="A3758" s="269"/>
      <c r="B3758" s="270"/>
      <c r="C3758" s="271"/>
    </row>
    <row r="3759" spans="1:3" x14ac:dyDescent="0.2">
      <c r="A3759" s="272"/>
      <c r="B3759" s="273"/>
      <c r="C3759" s="274"/>
    </row>
    <row r="3760" spans="1:3" x14ac:dyDescent="0.2">
      <c r="A3760" s="269"/>
      <c r="B3760" s="270"/>
      <c r="C3760" s="271"/>
    </row>
    <row r="3761" spans="1:3" x14ac:dyDescent="0.2">
      <c r="A3761" s="272"/>
      <c r="B3761" s="273"/>
      <c r="C3761" s="274"/>
    </row>
    <row r="3762" spans="1:3" x14ac:dyDescent="0.2">
      <c r="A3762" s="269"/>
      <c r="B3762" s="270"/>
      <c r="C3762" s="271"/>
    </row>
    <row r="3763" spans="1:3" x14ac:dyDescent="0.2">
      <c r="A3763" s="272"/>
      <c r="B3763" s="273"/>
      <c r="C3763" s="274"/>
    </row>
    <row r="3764" spans="1:3" x14ac:dyDescent="0.2">
      <c r="A3764" s="269"/>
      <c r="B3764" s="270"/>
      <c r="C3764" s="271"/>
    </row>
    <row r="3765" spans="1:3" x14ac:dyDescent="0.2">
      <c r="A3765" s="272"/>
      <c r="B3765" s="273"/>
      <c r="C3765" s="274"/>
    </row>
    <row r="3766" spans="1:3" x14ac:dyDescent="0.2">
      <c r="A3766" s="269"/>
      <c r="B3766" s="270"/>
      <c r="C3766" s="271"/>
    </row>
    <row r="3767" spans="1:3" x14ac:dyDescent="0.2">
      <c r="A3767" s="272"/>
      <c r="B3767" s="273"/>
      <c r="C3767" s="274"/>
    </row>
    <row r="3768" spans="1:3" x14ac:dyDescent="0.2">
      <c r="A3768" s="269"/>
      <c r="B3768" s="270"/>
      <c r="C3768" s="271"/>
    </row>
    <row r="3769" spans="1:3" x14ac:dyDescent="0.2">
      <c r="A3769" s="272"/>
      <c r="B3769" s="273"/>
      <c r="C3769" s="274"/>
    </row>
    <row r="3770" spans="1:3" x14ac:dyDescent="0.2">
      <c r="A3770" s="269"/>
      <c r="B3770" s="270"/>
      <c r="C3770" s="271"/>
    </row>
    <row r="3771" spans="1:3" x14ac:dyDescent="0.2">
      <c r="A3771" s="272"/>
      <c r="B3771" s="273"/>
      <c r="C3771" s="274"/>
    </row>
    <row r="3772" spans="1:3" x14ac:dyDescent="0.2">
      <c r="A3772" s="269"/>
      <c r="B3772" s="270"/>
      <c r="C3772" s="271"/>
    </row>
    <row r="3773" spans="1:3" x14ac:dyDescent="0.2">
      <c r="A3773" s="272"/>
      <c r="B3773" s="273"/>
      <c r="C3773" s="274"/>
    </row>
    <row r="3774" spans="1:3" x14ac:dyDescent="0.2">
      <c r="A3774" s="269"/>
      <c r="B3774" s="270"/>
      <c r="C3774" s="271"/>
    </row>
    <row r="3775" spans="1:3" x14ac:dyDescent="0.2">
      <c r="A3775" s="272"/>
      <c r="B3775" s="273"/>
      <c r="C3775" s="274"/>
    </row>
    <row r="3776" spans="1:3" x14ac:dyDescent="0.2">
      <c r="A3776" s="269"/>
      <c r="B3776" s="270"/>
      <c r="C3776" s="271"/>
    </row>
    <row r="3777" spans="1:3" x14ac:dyDescent="0.2">
      <c r="A3777" s="272"/>
      <c r="B3777" s="273"/>
      <c r="C3777" s="274"/>
    </row>
    <row r="3778" spans="1:3" x14ac:dyDescent="0.2">
      <c r="A3778" s="269"/>
      <c r="B3778" s="270"/>
      <c r="C3778" s="271"/>
    </row>
    <row r="3779" spans="1:3" x14ac:dyDescent="0.2">
      <c r="A3779" s="272"/>
      <c r="B3779" s="273"/>
      <c r="C3779" s="274"/>
    </row>
    <row r="3780" spans="1:3" x14ac:dyDescent="0.2">
      <c r="A3780" s="269"/>
      <c r="B3780" s="270"/>
      <c r="C3780" s="271"/>
    </row>
    <row r="3781" spans="1:3" x14ac:dyDescent="0.2">
      <c r="A3781" s="272"/>
      <c r="B3781" s="273"/>
      <c r="C3781" s="274"/>
    </row>
    <row r="3782" spans="1:3" x14ac:dyDescent="0.2">
      <c r="A3782" s="269"/>
      <c r="B3782" s="270"/>
      <c r="C3782" s="271"/>
    </row>
    <row r="3783" spans="1:3" x14ac:dyDescent="0.2">
      <c r="A3783" s="272"/>
      <c r="B3783" s="273"/>
      <c r="C3783" s="274"/>
    </row>
    <row r="3784" spans="1:3" x14ac:dyDescent="0.2">
      <c r="A3784" s="269"/>
      <c r="B3784" s="270"/>
      <c r="C3784" s="271"/>
    </row>
    <row r="3785" spans="1:3" x14ac:dyDescent="0.2">
      <c r="A3785" s="272"/>
      <c r="B3785" s="273"/>
      <c r="C3785" s="274"/>
    </row>
    <row r="3786" spans="1:3" x14ac:dyDescent="0.2">
      <c r="A3786" s="269"/>
      <c r="B3786" s="270"/>
      <c r="C3786" s="271"/>
    </row>
    <row r="3787" spans="1:3" x14ac:dyDescent="0.2">
      <c r="A3787" s="272"/>
      <c r="B3787" s="273"/>
      <c r="C3787" s="274"/>
    </row>
    <row r="3788" spans="1:3" x14ac:dyDescent="0.2">
      <c r="A3788" s="269"/>
      <c r="B3788" s="270"/>
      <c r="C3788" s="271"/>
    </row>
    <row r="3789" spans="1:3" x14ac:dyDescent="0.2">
      <c r="A3789" s="272"/>
      <c r="B3789" s="273"/>
      <c r="C3789" s="274"/>
    </row>
    <row r="3790" spans="1:3" x14ac:dyDescent="0.2">
      <c r="A3790" s="269"/>
      <c r="B3790" s="270"/>
      <c r="C3790" s="271"/>
    </row>
    <row r="3791" spans="1:3" x14ac:dyDescent="0.2">
      <c r="A3791" s="272"/>
      <c r="B3791" s="273"/>
      <c r="C3791" s="274"/>
    </row>
    <row r="3792" spans="1:3" x14ac:dyDescent="0.2">
      <c r="A3792" s="269"/>
      <c r="B3792" s="270"/>
      <c r="C3792" s="271"/>
    </row>
    <row r="3793" spans="1:3" x14ac:dyDescent="0.2">
      <c r="A3793" s="272"/>
      <c r="B3793" s="273"/>
      <c r="C3793" s="274"/>
    </row>
    <row r="3794" spans="1:3" x14ac:dyDescent="0.2">
      <c r="A3794" s="269"/>
      <c r="B3794" s="270"/>
      <c r="C3794" s="271"/>
    </row>
    <row r="3795" spans="1:3" x14ac:dyDescent="0.2">
      <c r="A3795" s="272"/>
      <c r="B3795" s="273"/>
      <c r="C3795" s="274"/>
    </row>
    <row r="3796" spans="1:3" x14ac:dyDescent="0.2">
      <c r="A3796" s="269"/>
      <c r="B3796" s="270"/>
      <c r="C3796" s="271"/>
    </row>
    <row r="3797" spans="1:3" x14ac:dyDescent="0.2">
      <c r="A3797" s="272"/>
      <c r="B3797" s="273"/>
      <c r="C3797" s="274"/>
    </row>
    <row r="3798" spans="1:3" x14ac:dyDescent="0.2">
      <c r="A3798" s="269"/>
      <c r="B3798" s="270"/>
      <c r="C3798" s="271"/>
    </row>
    <row r="3799" spans="1:3" x14ac:dyDescent="0.2">
      <c r="A3799" s="272"/>
      <c r="B3799" s="273"/>
      <c r="C3799" s="274"/>
    </row>
    <row r="3800" spans="1:3" x14ac:dyDescent="0.2">
      <c r="A3800" s="269"/>
      <c r="B3800" s="270"/>
      <c r="C3800" s="271"/>
    </row>
    <row r="3801" spans="1:3" x14ac:dyDescent="0.2">
      <c r="A3801" s="272"/>
      <c r="B3801" s="273"/>
      <c r="C3801" s="274"/>
    </row>
    <row r="3802" spans="1:3" x14ac:dyDescent="0.2">
      <c r="A3802" s="269"/>
      <c r="B3802" s="270"/>
      <c r="C3802" s="271"/>
    </row>
    <row r="3803" spans="1:3" x14ac:dyDescent="0.2">
      <c r="A3803" s="272"/>
      <c r="B3803" s="273"/>
      <c r="C3803" s="274"/>
    </row>
    <row r="3804" spans="1:3" x14ac:dyDescent="0.2">
      <c r="A3804" s="269"/>
      <c r="B3804" s="270"/>
      <c r="C3804" s="271"/>
    </row>
    <row r="3805" spans="1:3" x14ac:dyDescent="0.2">
      <c r="A3805" s="272"/>
      <c r="B3805" s="273"/>
      <c r="C3805" s="274"/>
    </row>
    <row r="3806" spans="1:3" x14ac:dyDescent="0.2">
      <c r="A3806" s="269"/>
      <c r="B3806" s="270"/>
      <c r="C3806" s="271"/>
    </row>
    <row r="3807" spans="1:3" x14ac:dyDescent="0.2">
      <c r="A3807" s="272"/>
      <c r="B3807" s="273"/>
      <c r="C3807" s="274"/>
    </row>
    <row r="3808" spans="1:3" x14ac:dyDescent="0.2">
      <c r="A3808" s="269"/>
      <c r="B3808" s="270"/>
      <c r="C3808" s="271"/>
    </row>
    <row r="3809" spans="1:3" x14ac:dyDescent="0.2">
      <c r="A3809" s="272"/>
      <c r="B3809" s="273"/>
      <c r="C3809" s="274"/>
    </row>
    <row r="3810" spans="1:3" x14ac:dyDescent="0.2">
      <c r="A3810" s="269"/>
      <c r="B3810" s="270"/>
      <c r="C3810" s="271"/>
    </row>
    <row r="3811" spans="1:3" x14ac:dyDescent="0.2">
      <c r="A3811" s="272"/>
      <c r="B3811" s="273"/>
      <c r="C3811" s="274"/>
    </row>
    <row r="3812" spans="1:3" x14ac:dyDescent="0.2">
      <c r="A3812" s="269"/>
      <c r="B3812" s="270"/>
      <c r="C3812" s="271"/>
    </row>
    <row r="3813" spans="1:3" x14ac:dyDescent="0.2">
      <c r="A3813" s="272"/>
      <c r="B3813" s="273"/>
      <c r="C3813" s="274"/>
    </row>
    <row r="3814" spans="1:3" x14ac:dyDescent="0.2">
      <c r="A3814" s="269"/>
      <c r="B3814" s="270"/>
      <c r="C3814" s="271"/>
    </row>
    <row r="3815" spans="1:3" x14ac:dyDescent="0.2">
      <c r="A3815" s="272"/>
      <c r="B3815" s="273"/>
      <c r="C3815" s="274"/>
    </row>
    <row r="3816" spans="1:3" x14ac:dyDescent="0.2">
      <c r="A3816" s="269"/>
      <c r="B3816" s="270"/>
      <c r="C3816" s="271"/>
    </row>
    <row r="3817" spans="1:3" x14ac:dyDescent="0.2">
      <c r="A3817" s="272"/>
      <c r="B3817" s="273"/>
      <c r="C3817" s="274"/>
    </row>
    <row r="3818" spans="1:3" x14ac:dyDescent="0.2">
      <c r="A3818" s="269"/>
      <c r="B3818" s="270"/>
      <c r="C3818" s="271"/>
    </row>
    <row r="3819" spans="1:3" x14ac:dyDescent="0.2">
      <c r="A3819" s="272"/>
      <c r="B3819" s="273"/>
      <c r="C3819" s="274"/>
    </row>
    <row r="3820" spans="1:3" x14ac:dyDescent="0.2">
      <c r="A3820" s="269"/>
      <c r="B3820" s="270"/>
      <c r="C3820" s="271"/>
    </row>
    <row r="3821" spans="1:3" x14ac:dyDescent="0.2">
      <c r="A3821" s="272"/>
      <c r="B3821" s="273"/>
      <c r="C3821" s="274"/>
    </row>
    <row r="3822" spans="1:3" x14ac:dyDescent="0.2">
      <c r="A3822" s="269"/>
      <c r="B3822" s="270"/>
      <c r="C3822" s="271"/>
    </row>
    <row r="3823" spans="1:3" x14ac:dyDescent="0.2">
      <c r="A3823" s="272"/>
      <c r="B3823" s="273"/>
      <c r="C3823" s="274"/>
    </row>
    <row r="3824" spans="1:3" x14ac:dyDescent="0.2">
      <c r="A3824" s="269"/>
      <c r="B3824" s="270"/>
      <c r="C3824" s="271"/>
    </row>
    <row r="3825" spans="1:3" x14ac:dyDescent="0.2">
      <c r="A3825" s="272"/>
      <c r="B3825" s="273"/>
      <c r="C3825" s="274"/>
    </row>
    <row r="3826" spans="1:3" x14ac:dyDescent="0.2">
      <c r="A3826" s="269"/>
      <c r="B3826" s="270"/>
      <c r="C3826" s="271"/>
    </row>
    <row r="3827" spans="1:3" x14ac:dyDescent="0.2">
      <c r="A3827" s="272"/>
      <c r="B3827" s="273"/>
      <c r="C3827" s="274"/>
    </row>
    <row r="3828" spans="1:3" x14ac:dyDescent="0.2">
      <c r="A3828" s="269"/>
      <c r="B3828" s="270"/>
      <c r="C3828" s="271"/>
    </row>
    <row r="3829" spans="1:3" x14ac:dyDescent="0.2">
      <c r="A3829" s="272"/>
      <c r="B3829" s="273"/>
      <c r="C3829" s="274"/>
    </row>
    <row r="3830" spans="1:3" x14ac:dyDescent="0.2">
      <c r="A3830" s="269"/>
      <c r="B3830" s="270"/>
      <c r="C3830" s="271"/>
    </row>
    <row r="3831" spans="1:3" x14ac:dyDescent="0.2">
      <c r="A3831" s="272"/>
      <c r="B3831" s="273"/>
      <c r="C3831" s="274"/>
    </row>
    <row r="3832" spans="1:3" x14ac:dyDescent="0.2">
      <c r="A3832" s="269"/>
      <c r="B3832" s="270"/>
      <c r="C3832" s="271"/>
    </row>
    <row r="3833" spans="1:3" x14ac:dyDescent="0.2">
      <c r="A3833" s="272"/>
      <c r="B3833" s="273"/>
      <c r="C3833" s="274"/>
    </row>
    <row r="3834" spans="1:3" x14ac:dyDescent="0.2">
      <c r="A3834" s="269"/>
      <c r="B3834" s="270"/>
      <c r="C3834" s="271"/>
    </row>
    <row r="3835" spans="1:3" x14ac:dyDescent="0.2">
      <c r="A3835" s="272"/>
      <c r="B3835" s="273"/>
      <c r="C3835" s="274"/>
    </row>
    <row r="3836" spans="1:3" x14ac:dyDescent="0.2">
      <c r="A3836" s="269"/>
      <c r="B3836" s="270"/>
      <c r="C3836" s="271"/>
    </row>
    <row r="3837" spans="1:3" x14ac:dyDescent="0.2">
      <c r="A3837" s="272"/>
      <c r="B3837" s="273"/>
      <c r="C3837" s="274"/>
    </row>
    <row r="3838" spans="1:3" x14ac:dyDescent="0.2">
      <c r="A3838" s="269"/>
      <c r="B3838" s="270"/>
      <c r="C3838" s="271"/>
    </row>
    <row r="3839" spans="1:3" x14ac:dyDescent="0.2">
      <c r="A3839" s="272"/>
      <c r="B3839" s="273"/>
      <c r="C3839" s="274"/>
    </row>
    <row r="3840" spans="1:3" x14ac:dyDescent="0.2">
      <c r="A3840" s="269"/>
      <c r="B3840" s="270"/>
      <c r="C3840" s="271"/>
    </row>
    <row r="3841" spans="1:3" x14ac:dyDescent="0.2">
      <c r="A3841" s="272"/>
      <c r="B3841" s="273"/>
      <c r="C3841" s="274"/>
    </row>
    <row r="3842" spans="1:3" x14ac:dyDescent="0.2">
      <c r="A3842" s="269"/>
      <c r="B3842" s="270"/>
      <c r="C3842" s="271"/>
    </row>
    <row r="3843" spans="1:3" x14ac:dyDescent="0.2">
      <c r="A3843" s="272"/>
      <c r="B3843" s="273"/>
      <c r="C3843" s="274"/>
    </row>
    <row r="3844" spans="1:3" x14ac:dyDescent="0.2">
      <c r="A3844" s="269"/>
      <c r="B3844" s="270"/>
      <c r="C3844" s="271"/>
    </row>
    <row r="3845" spans="1:3" x14ac:dyDescent="0.2">
      <c r="A3845" s="272"/>
      <c r="B3845" s="273"/>
      <c r="C3845" s="274"/>
    </row>
    <row r="3846" spans="1:3" x14ac:dyDescent="0.2">
      <c r="A3846" s="269"/>
      <c r="B3846" s="270"/>
      <c r="C3846" s="271"/>
    </row>
    <row r="3847" spans="1:3" x14ac:dyDescent="0.2">
      <c r="A3847" s="272"/>
      <c r="B3847" s="273"/>
      <c r="C3847" s="274"/>
    </row>
    <row r="3848" spans="1:3" x14ac:dyDescent="0.2">
      <c r="A3848" s="269"/>
      <c r="B3848" s="270"/>
      <c r="C3848" s="271"/>
    </row>
    <row r="3849" spans="1:3" x14ac:dyDescent="0.2">
      <c r="A3849" s="272"/>
      <c r="B3849" s="273"/>
      <c r="C3849" s="274"/>
    </row>
    <row r="3850" spans="1:3" x14ac:dyDescent="0.2">
      <c r="A3850" s="269"/>
      <c r="B3850" s="270"/>
      <c r="C3850" s="271"/>
    </row>
    <row r="3851" spans="1:3" x14ac:dyDescent="0.2">
      <c r="A3851" s="272"/>
      <c r="B3851" s="273"/>
      <c r="C3851" s="274"/>
    </row>
    <row r="3852" spans="1:3" x14ac:dyDescent="0.2">
      <c r="A3852" s="269"/>
      <c r="B3852" s="270"/>
      <c r="C3852" s="271"/>
    </row>
    <row r="3853" spans="1:3" x14ac:dyDescent="0.2">
      <c r="A3853" s="272"/>
      <c r="B3853" s="273"/>
      <c r="C3853" s="274"/>
    </row>
    <row r="3854" spans="1:3" x14ac:dyDescent="0.2">
      <c r="A3854" s="269"/>
      <c r="B3854" s="270"/>
      <c r="C3854" s="271"/>
    </row>
    <row r="3855" spans="1:3" x14ac:dyDescent="0.2">
      <c r="A3855" s="272"/>
      <c r="B3855" s="273"/>
      <c r="C3855" s="274"/>
    </row>
    <row r="3856" spans="1:3" x14ac:dyDescent="0.2">
      <c r="A3856" s="269"/>
      <c r="B3856" s="270"/>
      <c r="C3856" s="271"/>
    </row>
    <row r="3857" spans="1:3" x14ac:dyDescent="0.2">
      <c r="A3857" s="272"/>
      <c r="B3857" s="273"/>
      <c r="C3857" s="274"/>
    </row>
    <row r="3858" spans="1:3" x14ac:dyDescent="0.2">
      <c r="A3858" s="269"/>
      <c r="B3858" s="270"/>
      <c r="C3858" s="271"/>
    </row>
    <row r="3859" spans="1:3" x14ac:dyDescent="0.2">
      <c r="A3859" s="272"/>
      <c r="B3859" s="273"/>
      <c r="C3859" s="274"/>
    </row>
    <row r="3860" spans="1:3" x14ac:dyDescent="0.2">
      <c r="A3860" s="269"/>
      <c r="B3860" s="270"/>
      <c r="C3860" s="271"/>
    </row>
    <row r="3861" spans="1:3" x14ac:dyDescent="0.2">
      <c r="A3861" s="272"/>
      <c r="B3861" s="273"/>
      <c r="C3861" s="274"/>
    </row>
    <row r="3862" spans="1:3" x14ac:dyDescent="0.2">
      <c r="A3862" s="269"/>
      <c r="B3862" s="270"/>
      <c r="C3862" s="271"/>
    </row>
    <row r="3863" spans="1:3" x14ac:dyDescent="0.2">
      <c r="A3863" s="272"/>
      <c r="B3863" s="273"/>
      <c r="C3863" s="274"/>
    </row>
    <row r="3864" spans="1:3" x14ac:dyDescent="0.2">
      <c r="A3864" s="269"/>
      <c r="B3864" s="270"/>
      <c r="C3864" s="271"/>
    </row>
    <row r="3865" spans="1:3" x14ac:dyDescent="0.2">
      <c r="A3865" s="272"/>
      <c r="B3865" s="273"/>
      <c r="C3865" s="274"/>
    </row>
    <row r="3866" spans="1:3" x14ac:dyDescent="0.2">
      <c r="A3866" s="269"/>
      <c r="B3866" s="270"/>
      <c r="C3866" s="271"/>
    </row>
    <row r="3867" spans="1:3" x14ac:dyDescent="0.2">
      <c r="A3867" s="272"/>
      <c r="B3867" s="273"/>
      <c r="C3867" s="274"/>
    </row>
    <row r="3868" spans="1:3" x14ac:dyDescent="0.2">
      <c r="A3868" s="269"/>
      <c r="B3868" s="270"/>
      <c r="C3868" s="271"/>
    </row>
    <row r="3869" spans="1:3" x14ac:dyDescent="0.2">
      <c r="A3869" s="272"/>
      <c r="B3869" s="273"/>
      <c r="C3869" s="274"/>
    </row>
    <row r="3870" spans="1:3" x14ac:dyDescent="0.2">
      <c r="A3870" s="269"/>
      <c r="B3870" s="270"/>
      <c r="C3870" s="271"/>
    </row>
    <row r="3871" spans="1:3" x14ac:dyDescent="0.2">
      <c r="A3871" s="272"/>
      <c r="B3871" s="273"/>
      <c r="C3871" s="274"/>
    </row>
    <row r="3872" spans="1:3" x14ac:dyDescent="0.2">
      <c r="A3872" s="269"/>
      <c r="B3872" s="270"/>
      <c r="C3872" s="271"/>
    </row>
    <row r="3873" spans="1:3" x14ac:dyDescent="0.2">
      <c r="A3873" s="272"/>
      <c r="B3873" s="273"/>
      <c r="C3873" s="274"/>
    </row>
    <row r="3874" spans="1:3" x14ac:dyDescent="0.2">
      <c r="A3874" s="269"/>
      <c r="B3874" s="270"/>
      <c r="C3874" s="271"/>
    </row>
    <row r="3875" spans="1:3" x14ac:dyDescent="0.2">
      <c r="A3875" s="272"/>
      <c r="B3875" s="273"/>
      <c r="C3875" s="274"/>
    </row>
    <row r="3876" spans="1:3" x14ac:dyDescent="0.2">
      <c r="A3876" s="269"/>
      <c r="B3876" s="270"/>
      <c r="C3876" s="271"/>
    </row>
    <row r="3877" spans="1:3" x14ac:dyDescent="0.2">
      <c r="A3877" s="272"/>
      <c r="B3877" s="273"/>
      <c r="C3877" s="274"/>
    </row>
    <row r="3878" spans="1:3" x14ac:dyDescent="0.2">
      <c r="A3878" s="269"/>
      <c r="B3878" s="270"/>
      <c r="C3878" s="271"/>
    </row>
    <row r="3879" spans="1:3" x14ac:dyDescent="0.2">
      <c r="A3879" s="272"/>
      <c r="B3879" s="273"/>
      <c r="C3879" s="274"/>
    </row>
    <row r="3880" spans="1:3" x14ac:dyDescent="0.2">
      <c r="A3880" s="269"/>
      <c r="B3880" s="270"/>
      <c r="C3880" s="271"/>
    </row>
    <row r="3881" spans="1:3" x14ac:dyDescent="0.2">
      <c r="A3881" s="272"/>
      <c r="B3881" s="273"/>
      <c r="C3881" s="274"/>
    </row>
    <row r="3882" spans="1:3" x14ac:dyDescent="0.2">
      <c r="A3882" s="269"/>
      <c r="B3882" s="270"/>
      <c r="C3882" s="271"/>
    </row>
    <row r="3883" spans="1:3" x14ac:dyDescent="0.2">
      <c r="A3883" s="272"/>
      <c r="B3883" s="273"/>
      <c r="C3883" s="274"/>
    </row>
    <row r="3884" spans="1:3" x14ac:dyDescent="0.2">
      <c r="A3884" s="269"/>
      <c r="B3884" s="270"/>
      <c r="C3884" s="271"/>
    </row>
    <row r="3885" spans="1:3" x14ac:dyDescent="0.2">
      <c r="A3885" s="272"/>
      <c r="B3885" s="273"/>
      <c r="C3885" s="274"/>
    </row>
    <row r="3886" spans="1:3" x14ac:dyDescent="0.2">
      <c r="A3886" s="269"/>
      <c r="B3886" s="270"/>
      <c r="C3886" s="271"/>
    </row>
    <row r="3887" spans="1:3" x14ac:dyDescent="0.2">
      <c r="A3887" s="272"/>
      <c r="B3887" s="273"/>
      <c r="C3887" s="274"/>
    </row>
    <row r="3888" spans="1:3" x14ac:dyDescent="0.2">
      <c r="A3888" s="269"/>
      <c r="B3888" s="270"/>
      <c r="C3888" s="271"/>
    </row>
    <row r="3889" spans="1:3" x14ac:dyDescent="0.2">
      <c r="A3889" s="272"/>
      <c r="B3889" s="273"/>
      <c r="C3889" s="274"/>
    </row>
    <row r="3890" spans="1:3" x14ac:dyDescent="0.2">
      <c r="A3890" s="269"/>
      <c r="B3890" s="270"/>
      <c r="C3890" s="271"/>
    </row>
    <row r="3891" spans="1:3" x14ac:dyDescent="0.2">
      <c r="A3891" s="272"/>
      <c r="B3891" s="273"/>
      <c r="C3891" s="274"/>
    </row>
    <row r="3892" spans="1:3" x14ac:dyDescent="0.2">
      <c r="A3892" s="269"/>
      <c r="B3892" s="270"/>
      <c r="C3892" s="271"/>
    </row>
    <row r="3893" spans="1:3" x14ac:dyDescent="0.2">
      <c r="A3893" s="272"/>
      <c r="B3893" s="273"/>
      <c r="C3893" s="274"/>
    </row>
    <row r="3894" spans="1:3" x14ac:dyDescent="0.2">
      <c r="A3894" s="269"/>
      <c r="B3894" s="270"/>
      <c r="C3894" s="271"/>
    </row>
    <row r="3895" spans="1:3" x14ac:dyDescent="0.2">
      <c r="A3895" s="272"/>
      <c r="B3895" s="273"/>
      <c r="C3895" s="274"/>
    </row>
    <row r="3896" spans="1:3" x14ac:dyDescent="0.2">
      <c r="A3896" s="269"/>
      <c r="B3896" s="270"/>
      <c r="C3896" s="271"/>
    </row>
    <row r="3897" spans="1:3" x14ac:dyDescent="0.2">
      <c r="A3897" s="272"/>
      <c r="B3897" s="273"/>
      <c r="C3897" s="274"/>
    </row>
    <row r="3898" spans="1:3" x14ac:dyDescent="0.2">
      <c r="A3898" s="269"/>
      <c r="B3898" s="270"/>
      <c r="C3898" s="271"/>
    </row>
    <row r="3899" spans="1:3" x14ac:dyDescent="0.2">
      <c r="A3899" s="272"/>
      <c r="B3899" s="273"/>
      <c r="C3899" s="274"/>
    </row>
    <row r="3900" spans="1:3" x14ac:dyDescent="0.2">
      <c r="A3900" s="269"/>
      <c r="B3900" s="270"/>
      <c r="C3900" s="271"/>
    </row>
    <row r="3901" spans="1:3" x14ac:dyDescent="0.2">
      <c r="A3901" s="272"/>
      <c r="B3901" s="273"/>
      <c r="C3901" s="274"/>
    </row>
    <row r="3902" spans="1:3" x14ac:dyDescent="0.2">
      <c r="A3902" s="269"/>
      <c r="B3902" s="270"/>
      <c r="C3902" s="271"/>
    </row>
    <row r="3903" spans="1:3" x14ac:dyDescent="0.2">
      <c r="A3903" s="272"/>
      <c r="B3903" s="273"/>
      <c r="C3903" s="274"/>
    </row>
    <row r="3904" spans="1:3" x14ac:dyDescent="0.2">
      <c r="A3904" s="269"/>
      <c r="B3904" s="270"/>
      <c r="C3904" s="271"/>
    </row>
    <row r="3905" spans="1:3" x14ac:dyDescent="0.2">
      <c r="A3905" s="272"/>
      <c r="B3905" s="273"/>
      <c r="C3905" s="274"/>
    </row>
    <row r="3906" spans="1:3" x14ac:dyDescent="0.2">
      <c r="A3906" s="269"/>
      <c r="B3906" s="270"/>
      <c r="C3906" s="271"/>
    </row>
    <row r="3907" spans="1:3" x14ac:dyDescent="0.2">
      <c r="A3907" s="272"/>
      <c r="B3907" s="273"/>
      <c r="C3907" s="274"/>
    </row>
    <row r="3908" spans="1:3" x14ac:dyDescent="0.2">
      <c r="A3908" s="269"/>
      <c r="B3908" s="270"/>
      <c r="C3908" s="271"/>
    </row>
    <row r="3909" spans="1:3" x14ac:dyDescent="0.2">
      <c r="A3909" s="272"/>
      <c r="B3909" s="273"/>
      <c r="C3909" s="274"/>
    </row>
    <row r="3910" spans="1:3" x14ac:dyDescent="0.2">
      <c r="A3910" s="269"/>
      <c r="B3910" s="270"/>
      <c r="C3910" s="271"/>
    </row>
    <row r="3911" spans="1:3" x14ac:dyDescent="0.2">
      <c r="A3911" s="272"/>
      <c r="B3911" s="273"/>
      <c r="C3911" s="274"/>
    </row>
    <row r="3912" spans="1:3" x14ac:dyDescent="0.2">
      <c r="A3912" s="269"/>
      <c r="B3912" s="270"/>
      <c r="C3912" s="271"/>
    </row>
    <row r="3913" spans="1:3" x14ac:dyDescent="0.2">
      <c r="A3913" s="272"/>
      <c r="B3913" s="273"/>
      <c r="C3913" s="274"/>
    </row>
    <row r="3914" spans="1:3" x14ac:dyDescent="0.2">
      <c r="A3914" s="269"/>
      <c r="B3914" s="270"/>
      <c r="C3914" s="271"/>
    </row>
    <row r="3915" spans="1:3" x14ac:dyDescent="0.2">
      <c r="A3915" s="272"/>
      <c r="B3915" s="273"/>
      <c r="C3915" s="274"/>
    </row>
    <row r="3916" spans="1:3" x14ac:dyDescent="0.2">
      <c r="A3916" s="269"/>
      <c r="B3916" s="270"/>
      <c r="C3916" s="271"/>
    </row>
    <row r="3917" spans="1:3" x14ac:dyDescent="0.2">
      <c r="A3917" s="272"/>
      <c r="B3917" s="273"/>
      <c r="C3917" s="274"/>
    </row>
    <row r="3918" spans="1:3" x14ac:dyDescent="0.2">
      <c r="A3918" s="269"/>
      <c r="B3918" s="270"/>
      <c r="C3918" s="271"/>
    </row>
    <row r="3919" spans="1:3" x14ac:dyDescent="0.2">
      <c r="A3919" s="272"/>
      <c r="B3919" s="273"/>
      <c r="C3919" s="274"/>
    </row>
    <row r="3920" spans="1:3" x14ac:dyDescent="0.2">
      <c r="A3920" s="269"/>
      <c r="B3920" s="270"/>
      <c r="C3920" s="271"/>
    </row>
    <row r="3921" spans="1:3" x14ac:dyDescent="0.2">
      <c r="A3921" s="272"/>
      <c r="B3921" s="273"/>
      <c r="C3921" s="274"/>
    </row>
    <row r="3922" spans="1:3" x14ac:dyDescent="0.2">
      <c r="A3922" s="269"/>
      <c r="B3922" s="270"/>
      <c r="C3922" s="271"/>
    </row>
    <row r="3923" spans="1:3" x14ac:dyDescent="0.2">
      <c r="A3923" s="272"/>
      <c r="B3923" s="273"/>
      <c r="C3923" s="274"/>
    </row>
    <row r="3924" spans="1:3" x14ac:dyDescent="0.2">
      <c r="A3924" s="269"/>
      <c r="B3924" s="270"/>
      <c r="C3924" s="271"/>
    </row>
    <row r="3925" spans="1:3" x14ac:dyDescent="0.2">
      <c r="A3925" s="272"/>
      <c r="B3925" s="273"/>
      <c r="C3925" s="274"/>
    </row>
    <row r="3926" spans="1:3" x14ac:dyDescent="0.2">
      <c r="A3926" s="269"/>
      <c r="B3926" s="270"/>
      <c r="C3926" s="271"/>
    </row>
    <row r="3927" spans="1:3" x14ac:dyDescent="0.2">
      <c r="A3927" s="272"/>
      <c r="B3927" s="273"/>
      <c r="C3927" s="274"/>
    </row>
    <row r="3928" spans="1:3" x14ac:dyDescent="0.2">
      <c r="A3928" s="269"/>
      <c r="B3928" s="270"/>
      <c r="C3928" s="271"/>
    </row>
    <row r="3929" spans="1:3" x14ac:dyDescent="0.2">
      <c r="A3929" s="272"/>
      <c r="B3929" s="273"/>
      <c r="C3929" s="274"/>
    </row>
    <row r="3930" spans="1:3" x14ac:dyDescent="0.2">
      <c r="A3930" s="269"/>
      <c r="B3930" s="270"/>
      <c r="C3930" s="271"/>
    </row>
    <row r="3931" spans="1:3" x14ac:dyDescent="0.2">
      <c r="A3931" s="272"/>
      <c r="B3931" s="273"/>
      <c r="C3931" s="274"/>
    </row>
    <row r="3932" spans="1:3" x14ac:dyDescent="0.2">
      <c r="A3932" s="269"/>
      <c r="B3932" s="270"/>
      <c r="C3932" s="271"/>
    </row>
    <row r="3933" spans="1:3" x14ac:dyDescent="0.2">
      <c r="A3933" s="272"/>
      <c r="B3933" s="273"/>
      <c r="C3933" s="274"/>
    </row>
    <row r="3934" spans="1:3" x14ac:dyDescent="0.2">
      <c r="A3934" s="269"/>
      <c r="B3934" s="270"/>
      <c r="C3934" s="271"/>
    </row>
    <row r="3935" spans="1:3" x14ac:dyDescent="0.2">
      <c r="A3935" s="272"/>
      <c r="B3935" s="273"/>
      <c r="C3935" s="274"/>
    </row>
    <row r="3936" spans="1:3" x14ac:dyDescent="0.2">
      <c r="A3936" s="269"/>
      <c r="B3936" s="270"/>
      <c r="C3936" s="271"/>
    </row>
    <row r="3937" spans="1:3" x14ac:dyDescent="0.2">
      <c r="A3937" s="272"/>
      <c r="B3937" s="273"/>
      <c r="C3937" s="274"/>
    </row>
    <row r="3938" spans="1:3" x14ac:dyDescent="0.2">
      <c r="A3938" s="269"/>
      <c r="B3938" s="270"/>
      <c r="C3938" s="271"/>
    </row>
    <row r="3939" spans="1:3" x14ac:dyDescent="0.2">
      <c r="A3939" s="272"/>
      <c r="B3939" s="273"/>
      <c r="C3939" s="274"/>
    </row>
    <row r="3940" spans="1:3" x14ac:dyDescent="0.2">
      <c r="A3940" s="269"/>
      <c r="B3940" s="270"/>
      <c r="C3940" s="271"/>
    </row>
    <row r="3941" spans="1:3" x14ac:dyDescent="0.2">
      <c r="A3941" s="272"/>
      <c r="B3941" s="273"/>
      <c r="C3941" s="274"/>
    </row>
    <row r="3942" spans="1:3" x14ac:dyDescent="0.2">
      <c r="A3942" s="269"/>
      <c r="B3942" s="270"/>
      <c r="C3942" s="271"/>
    </row>
    <row r="3943" spans="1:3" x14ac:dyDescent="0.2">
      <c r="A3943" s="272"/>
      <c r="B3943" s="273"/>
      <c r="C3943" s="274"/>
    </row>
    <row r="3944" spans="1:3" x14ac:dyDescent="0.2">
      <c r="A3944" s="269"/>
      <c r="B3944" s="270"/>
      <c r="C3944" s="271"/>
    </row>
    <row r="3945" spans="1:3" x14ac:dyDescent="0.2">
      <c r="A3945" s="272"/>
      <c r="B3945" s="273"/>
      <c r="C3945" s="274"/>
    </row>
    <row r="3946" spans="1:3" x14ac:dyDescent="0.2">
      <c r="A3946" s="269"/>
      <c r="B3946" s="270"/>
      <c r="C3946" s="271"/>
    </row>
    <row r="3947" spans="1:3" x14ac:dyDescent="0.2">
      <c r="A3947" s="272"/>
      <c r="B3947" s="273"/>
      <c r="C3947" s="274"/>
    </row>
    <row r="3948" spans="1:3" x14ac:dyDescent="0.2">
      <c r="A3948" s="269"/>
      <c r="B3948" s="270"/>
      <c r="C3948" s="271"/>
    </row>
    <row r="3949" spans="1:3" x14ac:dyDescent="0.2">
      <c r="A3949" s="272"/>
      <c r="B3949" s="273"/>
      <c r="C3949" s="274"/>
    </row>
    <row r="3950" spans="1:3" x14ac:dyDescent="0.2">
      <c r="A3950" s="269"/>
      <c r="B3950" s="270"/>
      <c r="C3950" s="271"/>
    </row>
    <row r="3951" spans="1:3" x14ac:dyDescent="0.2">
      <c r="A3951" s="272"/>
      <c r="B3951" s="273"/>
      <c r="C3951" s="274"/>
    </row>
    <row r="3952" spans="1:3" x14ac:dyDescent="0.2">
      <c r="A3952" s="269"/>
      <c r="B3952" s="270"/>
      <c r="C3952" s="271"/>
    </row>
    <row r="3953" spans="1:3" x14ac:dyDescent="0.2">
      <c r="A3953" s="272"/>
      <c r="B3953" s="273"/>
      <c r="C3953" s="274"/>
    </row>
    <row r="3954" spans="1:3" x14ac:dyDescent="0.2">
      <c r="A3954" s="269"/>
      <c r="B3954" s="270"/>
      <c r="C3954" s="271"/>
    </row>
    <row r="3955" spans="1:3" x14ac:dyDescent="0.2">
      <c r="A3955" s="272"/>
      <c r="B3955" s="273"/>
      <c r="C3955" s="274"/>
    </row>
    <row r="3956" spans="1:3" x14ac:dyDescent="0.2">
      <c r="A3956" s="269"/>
      <c r="B3956" s="270"/>
      <c r="C3956" s="271"/>
    </row>
    <row r="3957" spans="1:3" x14ac:dyDescent="0.2">
      <c r="A3957" s="272"/>
      <c r="B3957" s="273"/>
      <c r="C3957" s="274"/>
    </row>
    <row r="3958" spans="1:3" x14ac:dyDescent="0.2">
      <c r="A3958" s="269"/>
      <c r="B3958" s="270"/>
      <c r="C3958" s="271"/>
    </row>
    <row r="3959" spans="1:3" x14ac:dyDescent="0.2">
      <c r="A3959" s="272"/>
      <c r="B3959" s="273"/>
      <c r="C3959" s="274"/>
    </row>
    <row r="3960" spans="1:3" x14ac:dyDescent="0.2">
      <c r="A3960" s="269"/>
      <c r="B3960" s="270"/>
      <c r="C3960" s="271"/>
    </row>
    <row r="3961" spans="1:3" x14ac:dyDescent="0.2">
      <c r="A3961" s="272"/>
      <c r="B3961" s="273"/>
      <c r="C3961" s="274"/>
    </row>
    <row r="3962" spans="1:3" x14ac:dyDescent="0.2">
      <c r="A3962" s="269"/>
      <c r="B3962" s="270"/>
      <c r="C3962" s="271"/>
    </row>
    <row r="3963" spans="1:3" x14ac:dyDescent="0.2">
      <c r="A3963" s="272"/>
      <c r="B3963" s="273"/>
      <c r="C3963" s="274"/>
    </row>
    <row r="3964" spans="1:3" x14ac:dyDescent="0.2">
      <c r="A3964" s="269"/>
      <c r="B3964" s="270"/>
      <c r="C3964" s="271"/>
    </row>
    <row r="3965" spans="1:3" x14ac:dyDescent="0.2">
      <c r="A3965" s="272"/>
      <c r="B3965" s="273"/>
      <c r="C3965" s="274"/>
    </row>
    <row r="3966" spans="1:3" x14ac:dyDescent="0.2">
      <c r="A3966" s="269"/>
      <c r="B3966" s="270"/>
      <c r="C3966" s="271"/>
    </row>
    <row r="3967" spans="1:3" x14ac:dyDescent="0.2">
      <c r="A3967" s="272"/>
      <c r="B3967" s="273"/>
      <c r="C3967" s="274"/>
    </row>
    <row r="3968" spans="1:3" x14ac:dyDescent="0.2">
      <c r="A3968" s="269"/>
      <c r="B3968" s="270"/>
      <c r="C3968" s="271"/>
    </row>
    <row r="3969" spans="1:3" x14ac:dyDescent="0.2">
      <c r="A3969" s="272"/>
      <c r="B3969" s="273"/>
      <c r="C3969" s="274"/>
    </row>
    <row r="3970" spans="1:3" x14ac:dyDescent="0.2">
      <c r="A3970" s="269"/>
      <c r="B3970" s="270"/>
      <c r="C3970" s="271"/>
    </row>
    <row r="3971" spans="1:3" x14ac:dyDescent="0.2">
      <c r="A3971" s="272"/>
      <c r="B3971" s="273"/>
      <c r="C3971" s="274"/>
    </row>
    <row r="3972" spans="1:3" x14ac:dyDescent="0.2">
      <c r="A3972" s="269"/>
      <c r="B3972" s="270"/>
      <c r="C3972" s="271"/>
    </row>
    <row r="3973" spans="1:3" x14ac:dyDescent="0.2">
      <c r="A3973" s="272"/>
      <c r="B3973" s="273"/>
      <c r="C3973" s="274"/>
    </row>
    <row r="3974" spans="1:3" x14ac:dyDescent="0.2">
      <c r="A3974" s="269"/>
      <c r="B3974" s="270"/>
      <c r="C3974" s="271"/>
    </row>
    <row r="3975" spans="1:3" x14ac:dyDescent="0.2">
      <c r="A3975" s="272"/>
      <c r="B3975" s="273"/>
      <c r="C3975" s="274"/>
    </row>
    <row r="3976" spans="1:3" x14ac:dyDescent="0.2">
      <c r="A3976" s="269"/>
      <c r="B3976" s="270"/>
      <c r="C3976" s="271"/>
    </row>
    <row r="3977" spans="1:3" x14ac:dyDescent="0.2">
      <c r="A3977" s="272"/>
      <c r="B3977" s="273"/>
      <c r="C3977" s="274"/>
    </row>
    <row r="3978" spans="1:3" x14ac:dyDescent="0.2">
      <c r="A3978" s="269"/>
      <c r="B3978" s="270"/>
      <c r="C3978" s="271"/>
    </row>
    <row r="3979" spans="1:3" x14ac:dyDescent="0.2">
      <c r="A3979" s="272"/>
      <c r="B3979" s="273"/>
      <c r="C3979" s="274"/>
    </row>
    <row r="3980" spans="1:3" x14ac:dyDescent="0.2">
      <c r="A3980" s="269"/>
      <c r="B3980" s="270"/>
      <c r="C3980" s="271"/>
    </row>
    <row r="3981" spans="1:3" x14ac:dyDescent="0.2">
      <c r="A3981" s="272"/>
      <c r="B3981" s="273"/>
      <c r="C3981" s="274"/>
    </row>
    <row r="3982" spans="1:3" x14ac:dyDescent="0.2">
      <c r="A3982" s="269"/>
      <c r="B3982" s="270"/>
      <c r="C3982" s="271"/>
    </row>
    <row r="3983" spans="1:3" x14ac:dyDescent="0.2">
      <c r="A3983" s="272"/>
      <c r="B3983" s="273"/>
      <c r="C3983" s="274"/>
    </row>
    <row r="3984" spans="1:3" x14ac:dyDescent="0.2">
      <c r="A3984" s="269"/>
      <c r="B3984" s="270"/>
      <c r="C3984" s="271"/>
    </row>
    <row r="3985" spans="1:3" x14ac:dyDescent="0.2">
      <c r="A3985" s="272"/>
      <c r="B3985" s="273"/>
      <c r="C3985" s="274"/>
    </row>
    <row r="3986" spans="1:3" x14ac:dyDescent="0.2">
      <c r="A3986" s="269"/>
      <c r="B3986" s="270"/>
      <c r="C3986" s="271"/>
    </row>
    <row r="3987" spans="1:3" x14ac:dyDescent="0.2">
      <c r="A3987" s="272"/>
      <c r="B3987" s="273"/>
      <c r="C3987" s="274"/>
    </row>
    <row r="3988" spans="1:3" x14ac:dyDescent="0.2">
      <c r="A3988" s="269"/>
      <c r="B3988" s="270"/>
      <c r="C3988" s="271"/>
    </row>
    <row r="3989" spans="1:3" x14ac:dyDescent="0.2">
      <c r="A3989" s="272"/>
      <c r="B3989" s="273"/>
      <c r="C3989" s="274"/>
    </row>
    <row r="3990" spans="1:3" x14ac:dyDescent="0.2">
      <c r="A3990" s="269"/>
      <c r="B3990" s="270"/>
      <c r="C3990" s="271"/>
    </row>
    <row r="3991" spans="1:3" x14ac:dyDescent="0.2">
      <c r="A3991" s="272"/>
      <c r="B3991" s="273"/>
      <c r="C3991" s="274"/>
    </row>
    <row r="3992" spans="1:3" x14ac:dyDescent="0.2">
      <c r="A3992" s="269"/>
      <c r="B3992" s="270"/>
      <c r="C3992" s="271"/>
    </row>
    <row r="3993" spans="1:3" x14ac:dyDescent="0.2">
      <c r="A3993" s="272"/>
      <c r="B3993" s="273"/>
      <c r="C3993" s="274"/>
    </row>
    <row r="3994" spans="1:3" x14ac:dyDescent="0.2">
      <c r="A3994" s="269"/>
      <c r="B3994" s="270"/>
      <c r="C3994" s="271"/>
    </row>
    <row r="3995" spans="1:3" x14ac:dyDescent="0.2">
      <c r="A3995" s="272"/>
      <c r="B3995" s="273"/>
      <c r="C3995" s="274"/>
    </row>
    <row r="3996" spans="1:3" x14ac:dyDescent="0.2">
      <c r="A3996" s="269"/>
      <c r="B3996" s="270"/>
      <c r="C3996" s="271"/>
    </row>
    <row r="3997" spans="1:3" x14ac:dyDescent="0.2">
      <c r="A3997" s="272"/>
      <c r="B3997" s="273"/>
      <c r="C3997" s="274"/>
    </row>
    <row r="3998" spans="1:3" x14ac:dyDescent="0.2">
      <c r="A3998" s="269"/>
      <c r="B3998" s="270"/>
      <c r="C3998" s="271"/>
    </row>
    <row r="3999" spans="1:3" x14ac:dyDescent="0.2">
      <c r="A3999" s="272"/>
      <c r="B3999" s="273"/>
      <c r="C3999" s="274"/>
    </row>
    <row r="4000" spans="1:3" x14ac:dyDescent="0.2">
      <c r="A4000" s="269"/>
      <c r="B4000" s="270"/>
      <c r="C4000" s="271"/>
    </row>
    <row r="4001" spans="1:3" x14ac:dyDescent="0.2">
      <c r="A4001" s="272"/>
      <c r="B4001" s="273"/>
      <c r="C4001" s="274"/>
    </row>
    <row r="4002" spans="1:3" x14ac:dyDescent="0.2">
      <c r="A4002" s="269"/>
      <c r="B4002" s="270"/>
      <c r="C4002" s="271"/>
    </row>
    <row r="4003" spans="1:3" x14ac:dyDescent="0.2">
      <c r="A4003" s="272"/>
      <c r="B4003" s="273"/>
      <c r="C4003" s="274"/>
    </row>
    <row r="4004" spans="1:3" x14ac:dyDescent="0.2">
      <c r="A4004" s="269"/>
      <c r="B4004" s="270"/>
      <c r="C4004" s="271"/>
    </row>
    <row r="4005" spans="1:3" x14ac:dyDescent="0.2">
      <c r="A4005" s="272"/>
      <c r="B4005" s="273"/>
      <c r="C4005" s="274"/>
    </row>
    <row r="4006" spans="1:3" x14ac:dyDescent="0.2">
      <c r="A4006" s="269"/>
      <c r="B4006" s="270"/>
      <c r="C4006" s="271"/>
    </row>
    <row r="4007" spans="1:3" x14ac:dyDescent="0.2">
      <c r="A4007" s="272"/>
      <c r="B4007" s="273"/>
      <c r="C4007" s="274"/>
    </row>
    <row r="4008" spans="1:3" x14ac:dyDescent="0.2">
      <c r="A4008" s="269"/>
      <c r="B4008" s="270"/>
      <c r="C4008" s="271"/>
    </row>
    <row r="4009" spans="1:3" x14ac:dyDescent="0.2">
      <c r="A4009" s="272"/>
      <c r="B4009" s="273"/>
      <c r="C4009" s="274"/>
    </row>
    <row r="4010" spans="1:3" x14ac:dyDescent="0.2">
      <c r="A4010" s="269"/>
      <c r="B4010" s="270"/>
      <c r="C4010" s="271"/>
    </row>
    <row r="4011" spans="1:3" x14ac:dyDescent="0.2">
      <c r="A4011" s="272"/>
      <c r="B4011" s="273"/>
      <c r="C4011" s="274"/>
    </row>
    <row r="4012" spans="1:3" x14ac:dyDescent="0.2">
      <c r="A4012" s="269"/>
      <c r="B4012" s="270"/>
      <c r="C4012" s="271"/>
    </row>
    <row r="4013" spans="1:3" x14ac:dyDescent="0.2">
      <c r="A4013" s="272"/>
      <c r="B4013" s="273"/>
      <c r="C4013" s="274"/>
    </row>
    <row r="4014" spans="1:3" x14ac:dyDescent="0.2">
      <c r="A4014" s="269"/>
      <c r="B4014" s="270"/>
      <c r="C4014" s="271"/>
    </row>
    <row r="4015" spans="1:3" x14ac:dyDescent="0.2">
      <c r="A4015" s="272"/>
      <c r="B4015" s="273"/>
      <c r="C4015" s="274"/>
    </row>
    <row r="4016" spans="1:3" x14ac:dyDescent="0.2">
      <c r="A4016" s="269"/>
      <c r="B4016" s="270"/>
      <c r="C4016" s="271"/>
    </row>
    <row r="4017" spans="1:3" x14ac:dyDescent="0.2">
      <c r="A4017" s="272"/>
      <c r="B4017" s="273"/>
      <c r="C4017" s="274"/>
    </row>
    <row r="4018" spans="1:3" x14ac:dyDescent="0.2">
      <c r="A4018" s="269"/>
      <c r="B4018" s="270"/>
      <c r="C4018" s="271"/>
    </row>
    <row r="4019" spans="1:3" x14ac:dyDescent="0.2">
      <c r="A4019" s="272"/>
      <c r="B4019" s="273"/>
      <c r="C4019" s="274"/>
    </row>
    <row r="4020" spans="1:3" x14ac:dyDescent="0.2">
      <c r="A4020" s="269"/>
      <c r="B4020" s="270"/>
      <c r="C4020" s="271"/>
    </row>
    <row r="4021" spans="1:3" x14ac:dyDescent="0.2">
      <c r="A4021" s="272"/>
      <c r="B4021" s="273"/>
      <c r="C4021" s="274"/>
    </row>
    <row r="4022" spans="1:3" x14ac:dyDescent="0.2">
      <c r="A4022" s="269"/>
      <c r="B4022" s="270"/>
      <c r="C4022" s="271"/>
    </row>
    <row r="4023" spans="1:3" x14ac:dyDescent="0.2">
      <c r="A4023" s="272"/>
      <c r="B4023" s="273"/>
      <c r="C4023" s="274"/>
    </row>
    <row r="4024" spans="1:3" x14ac:dyDescent="0.2">
      <c r="A4024" s="269"/>
      <c r="B4024" s="270"/>
      <c r="C4024" s="271"/>
    </row>
    <row r="4025" spans="1:3" x14ac:dyDescent="0.2">
      <c r="A4025" s="272"/>
      <c r="B4025" s="273"/>
      <c r="C4025" s="274"/>
    </row>
    <row r="4026" spans="1:3" x14ac:dyDescent="0.2">
      <c r="A4026" s="269"/>
      <c r="B4026" s="270"/>
      <c r="C4026" s="271"/>
    </row>
    <row r="4027" spans="1:3" x14ac:dyDescent="0.2">
      <c r="A4027" s="272"/>
      <c r="B4027" s="273"/>
      <c r="C4027" s="274"/>
    </row>
    <row r="4028" spans="1:3" x14ac:dyDescent="0.2">
      <c r="A4028" s="269"/>
      <c r="B4028" s="270"/>
      <c r="C4028" s="271"/>
    </row>
    <row r="4029" spans="1:3" x14ac:dyDescent="0.2">
      <c r="A4029" s="272"/>
      <c r="B4029" s="273"/>
      <c r="C4029" s="274"/>
    </row>
    <row r="4030" spans="1:3" x14ac:dyDescent="0.2">
      <c r="A4030" s="269"/>
      <c r="B4030" s="270"/>
      <c r="C4030" s="271"/>
    </row>
    <row r="4031" spans="1:3" x14ac:dyDescent="0.2">
      <c r="A4031" s="272"/>
      <c r="B4031" s="273"/>
      <c r="C4031" s="274"/>
    </row>
    <row r="4032" spans="1:3" x14ac:dyDescent="0.2">
      <c r="A4032" s="269"/>
      <c r="B4032" s="270"/>
      <c r="C4032" s="271"/>
    </row>
    <row r="4033" spans="1:3" x14ac:dyDescent="0.2">
      <c r="A4033" s="272"/>
      <c r="B4033" s="273"/>
      <c r="C4033" s="274"/>
    </row>
    <row r="4034" spans="1:3" x14ac:dyDescent="0.2">
      <c r="A4034" s="269"/>
      <c r="B4034" s="270"/>
      <c r="C4034" s="271"/>
    </row>
    <row r="4035" spans="1:3" x14ac:dyDescent="0.2">
      <c r="A4035" s="272"/>
      <c r="B4035" s="273"/>
      <c r="C4035" s="274"/>
    </row>
    <row r="4036" spans="1:3" x14ac:dyDescent="0.2">
      <c r="A4036" s="269"/>
      <c r="B4036" s="270"/>
      <c r="C4036" s="271"/>
    </row>
    <row r="4037" spans="1:3" x14ac:dyDescent="0.2">
      <c r="A4037" s="272"/>
      <c r="B4037" s="273"/>
      <c r="C4037" s="274"/>
    </row>
    <row r="4038" spans="1:3" x14ac:dyDescent="0.2">
      <c r="A4038" s="269"/>
      <c r="B4038" s="270"/>
      <c r="C4038" s="271"/>
    </row>
    <row r="4039" spans="1:3" x14ac:dyDescent="0.2">
      <c r="A4039" s="272"/>
      <c r="B4039" s="273"/>
      <c r="C4039" s="274"/>
    </row>
    <row r="4040" spans="1:3" x14ac:dyDescent="0.2">
      <c r="A4040" s="269"/>
      <c r="B4040" s="270"/>
      <c r="C4040" s="271"/>
    </row>
    <row r="4041" spans="1:3" x14ac:dyDescent="0.2">
      <c r="A4041" s="272"/>
      <c r="B4041" s="273"/>
      <c r="C4041" s="274"/>
    </row>
    <row r="4042" spans="1:3" x14ac:dyDescent="0.2">
      <c r="A4042" s="269"/>
      <c r="B4042" s="270"/>
      <c r="C4042" s="271"/>
    </row>
    <row r="4043" spans="1:3" x14ac:dyDescent="0.2">
      <c r="A4043" s="272"/>
      <c r="B4043" s="273"/>
      <c r="C4043" s="274"/>
    </row>
    <row r="4044" spans="1:3" x14ac:dyDescent="0.2">
      <c r="A4044" s="269"/>
      <c r="B4044" s="270"/>
      <c r="C4044" s="271"/>
    </row>
    <row r="4045" spans="1:3" x14ac:dyDescent="0.2">
      <c r="A4045" s="272"/>
      <c r="B4045" s="273"/>
      <c r="C4045" s="274"/>
    </row>
    <row r="4046" spans="1:3" x14ac:dyDescent="0.2">
      <c r="A4046" s="269"/>
      <c r="B4046" s="270"/>
      <c r="C4046" s="271"/>
    </row>
    <row r="4047" spans="1:3" x14ac:dyDescent="0.2">
      <c r="A4047" s="272"/>
      <c r="B4047" s="273"/>
      <c r="C4047" s="274"/>
    </row>
    <row r="4048" spans="1:3" x14ac:dyDescent="0.2">
      <c r="A4048" s="269"/>
      <c r="B4048" s="270"/>
      <c r="C4048" s="271"/>
    </row>
    <row r="4049" spans="1:3" x14ac:dyDescent="0.2">
      <c r="A4049" s="272"/>
      <c r="B4049" s="273"/>
      <c r="C4049" s="274"/>
    </row>
    <row r="4050" spans="1:3" x14ac:dyDescent="0.2">
      <c r="A4050" s="269"/>
      <c r="B4050" s="270"/>
      <c r="C4050" s="271"/>
    </row>
    <row r="4051" spans="1:3" x14ac:dyDescent="0.2">
      <c r="A4051" s="272"/>
      <c r="B4051" s="273"/>
      <c r="C4051" s="274"/>
    </row>
    <row r="4052" spans="1:3" x14ac:dyDescent="0.2">
      <c r="A4052" s="269"/>
      <c r="B4052" s="270"/>
      <c r="C4052" s="271"/>
    </row>
    <row r="4053" spans="1:3" x14ac:dyDescent="0.2">
      <c r="A4053" s="272"/>
      <c r="B4053" s="273"/>
      <c r="C4053" s="274"/>
    </row>
    <row r="4054" spans="1:3" x14ac:dyDescent="0.2">
      <c r="A4054" s="269"/>
      <c r="B4054" s="270"/>
      <c r="C4054" s="271"/>
    </row>
    <row r="4055" spans="1:3" x14ac:dyDescent="0.2">
      <c r="A4055" s="272"/>
      <c r="B4055" s="273"/>
      <c r="C4055" s="274"/>
    </row>
    <row r="4056" spans="1:3" x14ac:dyDescent="0.2">
      <c r="A4056" s="269"/>
      <c r="B4056" s="270"/>
      <c r="C4056" s="271"/>
    </row>
    <row r="4057" spans="1:3" x14ac:dyDescent="0.2">
      <c r="A4057" s="272"/>
      <c r="B4057" s="273"/>
      <c r="C4057" s="274"/>
    </row>
    <row r="4058" spans="1:3" x14ac:dyDescent="0.2">
      <c r="A4058" s="269"/>
      <c r="B4058" s="270"/>
      <c r="C4058" s="271"/>
    </row>
    <row r="4059" spans="1:3" x14ac:dyDescent="0.2">
      <c r="A4059" s="272"/>
      <c r="B4059" s="273"/>
      <c r="C4059" s="274"/>
    </row>
    <row r="4060" spans="1:3" x14ac:dyDescent="0.2">
      <c r="A4060" s="269"/>
      <c r="B4060" s="270"/>
      <c r="C4060" s="271"/>
    </row>
    <row r="4061" spans="1:3" x14ac:dyDescent="0.2">
      <c r="A4061" s="272"/>
      <c r="B4061" s="273"/>
      <c r="C4061" s="274"/>
    </row>
    <row r="4062" spans="1:3" x14ac:dyDescent="0.2">
      <c r="A4062" s="269"/>
      <c r="B4062" s="270"/>
      <c r="C4062" s="271"/>
    </row>
    <row r="4063" spans="1:3" x14ac:dyDescent="0.2">
      <c r="A4063" s="272"/>
      <c r="B4063" s="273"/>
      <c r="C4063" s="274"/>
    </row>
    <row r="4064" spans="1:3" x14ac:dyDescent="0.2">
      <c r="A4064" s="269"/>
      <c r="B4064" s="270"/>
      <c r="C4064" s="271"/>
    </row>
    <row r="4065" spans="1:3" x14ac:dyDescent="0.2">
      <c r="A4065" s="272"/>
      <c r="B4065" s="273"/>
      <c r="C4065" s="274"/>
    </row>
    <row r="4066" spans="1:3" x14ac:dyDescent="0.2">
      <c r="A4066" s="269"/>
      <c r="B4066" s="270"/>
      <c r="C4066" s="271"/>
    </row>
    <row r="4067" spans="1:3" x14ac:dyDescent="0.2">
      <c r="A4067" s="272"/>
      <c r="B4067" s="273"/>
      <c r="C4067" s="274"/>
    </row>
    <row r="4068" spans="1:3" x14ac:dyDescent="0.2">
      <c r="A4068" s="269"/>
      <c r="B4068" s="270"/>
      <c r="C4068" s="271"/>
    </row>
    <row r="4069" spans="1:3" x14ac:dyDescent="0.2">
      <c r="A4069" s="272"/>
      <c r="B4069" s="273"/>
      <c r="C4069" s="274"/>
    </row>
    <row r="4070" spans="1:3" x14ac:dyDescent="0.2">
      <c r="A4070" s="269"/>
      <c r="B4070" s="270"/>
      <c r="C4070" s="271"/>
    </row>
    <row r="4071" spans="1:3" x14ac:dyDescent="0.2">
      <c r="A4071" s="272"/>
      <c r="B4071" s="273"/>
      <c r="C4071" s="274"/>
    </row>
    <row r="4072" spans="1:3" x14ac:dyDescent="0.2">
      <c r="A4072" s="269"/>
      <c r="B4072" s="270"/>
      <c r="C4072" s="271"/>
    </row>
    <row r="4073" spans="1:3" x14ac:dyDescent="0.2">
      <c r="A4073" s="272"/>
      <c r="B4073" s="273"/>
      <c r="C4073" s="274"/>
    </row>
    <row r="4074" spans="1:3" x14ac:dyDescent="0.2">
      <c r="A4074" s="269"/>
      <c r="B4074" s="270"/>
      <c r="C4074" s="271"/>
    </row>
    <row r="4075" spans="1:3" x14ac:dyDescent="0.2">
      <c r="A4075" s="272"/>
      <c r="B4075" s="273"/>
      <c r="C4075" s="274"/>
    </row>
    <row r="4076" spans="1:3" x14ac:dyDescent="0.2">
      <c r="A4076" s="269"/>
      <c r="B4076" s="270"/>
      <c r="C4076" s="271"/>
    </row>
    <row r="4077" spans="1:3" x14ac:dyDescent="0.2">
      <c r="A4077" s="272"/>
      <c r="B4077" s="273"/>
      <c r="C4077" s="274"/>
    </row>
    <row r="4078" spans="1:3" x14ac:dyDescent="0.2">
      <c r="A4078" s="269"/>
      <c r="B4078" s="270"/>
      <c r="C4078" s="271"/>
    </row>
    <row r="4079" spans="1:3" x14ac:dyDescent="0.2">
      <c r="A4079" s="272"/>
      <c r="B4079" s="273"/>
      <c r="C4079" s="274"/>
    </row>
    <row r="4080" spans="1:3" x14ac:dyDescent="0.2">
      <c r="A4080" s="269"/>
      <c r="B4080" s="270"/>
      <c r="C4080" s="271"/>
    </row>
    <row r="4081" spans="1:3" x14ac:dyDescent="0.2">
      <c r="A4081" s="272"/>
      <c r="B4081" s="273"/>
      <c r="C4081" s="274"/>
    </row>
    <row r="4082" spans="1:3" x14ac:dyDescent="0.2">
      <c r="A4082" s="269"/>
      <c r="B4082" s="270"/>
      <c r="C4082" s="271"/>
    </row>
    <row r="4083" spans="1:3" x14ac:dyDescent="0.2">
      <c r="A4083" s="272"/>
      <c r="B4083" s="273"/>
      <c r="C4083" s="274"/>
    </row>
    <row r="4084" spans="1:3" x14ac:dyDescent="0.2">
      <c r="A4084" s="269"/>
      <c r="B4084" s="270"/>
      <c r="C4084" s="271"/>
    </row>
    <row r="4085" spans="1:3" x14ac:dyDescent="0.2">
      <c r="A4085" s="272"/>
      <c r="B4085" s="273"/>
      <c r="C4085" s="274"/>
    </row>
    <row r="4086" spans="1:3" x14ac:dyDescent="0.2">
      <c r="A4086" s="269"/>
      <c r="B4086" s="270"/>
      <c r="C4086" s="271"/>
    </row>
    <row r="4087" spans="1:3" x14ac:dyDescent="0.2">
      <c r="A4087" s="272"/>
      <c r="B4087" s="273"/>
      <c r="C4087" s="274"/>
    </row>
    <row r="4088" spans="1:3" x14ac:dyDescent="0.2">
      <c r="A4088" s="269"/>
      <c r="B4088" s="270"/>
      <c r="C4088" s="271"/>
    </row>
    <row r="4089" spans="1:3" x14ac:dyDescent="0.2">
      <c r="A4089" s="272"/>
      <c r="B4089" s="273"/>
      <c r="C4089" s="274"/>
    </row>
    <row r="4090" spans="1:3" x14ac:dyDescent="0.2">
      <c r="A4090" s="269"/>
      <c r="B4090" s="270"/>
      <c r="C4090" s="271"/>
    </row>
    <row r="4091" spans="1:3" x14ac:dyDescent="0.2">
      <c r="A4091" s="272"/>
      <c r="B4091" s="273"/>
      <c r="C4091" s="274"/>
    </row>
    <row r="4092" spans="1:3" x14ac:dyDescent="0.2">
      <c r="A4092" s="269"/>
      <c r="B4092" s="270"/>
      <c r="C4092" s="271"/>
    </row>
    <row r="4093" spans="1:3" x14ac:dyDescent="0.2">
      <c r="A4093" s="272"/>
      <c r="B4093" s="273"/>
      <c r="C4093" s="274"/>
    </row>
    <row r="4094" spans="1:3" x14ac:dyDescent="0.2">
      <c r="A4094" s="269"/>
      <c r="B4094" s="270"/>
      <c r="C4094" s="271"/>
    </row>
    <row r="4095" spans="1:3" x14ac:dyDescent="0.2">
      <c r="A4095" s="272"/>
      <c r="B4095" s="273"/>
      <c r="C4095" s="274"/>
    </row>
    <row r="4096" spans="1:3" x14ac:dyDescent="0.2">
      <c r="A4096" s="269"/>
      <c r="B4096" s="270"/>
      <c r="C4096" s="271"/>
    </row>
    <row r="4097" spans="1:3" x14ac:dyDescent="0.2">
      <c r="A4097" s="272"/>
      <c r="B4097" s="273"/>
      <c r="C4097" s="274"/>
    </row>
    <row r="4098" spans="1:3" x14ac:dyDescent="0.2">
      <c r="A4098" s="269"/>
      <c r="B4098" s="270"/>
      <c r="C4098" s="271"/>
    </row>
    <row r="4099" spans="1:3" x14ac:dyDescent="0.2">
      <c r="A4099" s="272"/>
      <c r="B4099" s="273"/>
      <c r="C4099" s="274"/>
    </row>
    <row r="4100" spans="1:3" x14ac:dyDescent="0.2">
      <c r="A4100" s="269"/>
      <c r="B4100" s="270"/>
      <c r="C4100" s="271"/>
    </row>
    <row r="4101" spans="1:3" x14ac:dyDescent="0.2">
      <c r="A4101" s="272"/>
      <c r="B4101" s="273"/>
      <c r="C4101" s="274"/>
    </row>
    <row r="4102" spans="1:3" x14ac:dyDescent="0.2">
      <c r="A4102" s="269"/>
      <c r="B4102" s="270"/>
      <c r="C4102" s="271"/>
    </row>
    <row r="4103" spans="1:3" x14ac:dyDescent="0.2">
      <c r="A4103" s="272"/>
      <c r="B4103" s="273"/>
      <c r="C4103" s="274"/>
    </row>
    <row r="4104" spans="1:3" x14ac:dyDescent="0.2">
      <c r="A4104" s="269"/>
      <c r="B4104" s="270"/>
      <c r="C4104" s="271"/>
    </row>
    <row r="4105" spans="1:3" x14ac:dyDescent="0.2">
      <c r="A4105" s="272"/>
      <c r="B4105" s="273"/>
      <c r="C4105" s="274"/>
    </row>
    <row r="4106" spans="1:3" x14ac:dyDescent="0.2">
      <c r="A4106" s="269"/>
      <c r="B4106" s="270"/>
      <c r="C4106" s="271"/>
    </row>
    <row r="4107" spans="1:3" x14ac:dyDescent="0.2">
      <c r="A4107" s="272"/>
      <c r="B4107" s="273"/>
      <c r="C4107" s="274"/>
    </row>
    <row r="4108" spans="1:3" x14ac:dyDescent="0.2">
      <c r="A4108" s="269"/>
      <c r="B4108" s="270"/>
      <c r="C4108" s="271"/>
    </row>
    <row r="4109" spans="1:3" x14ac:dyDescent="0.2">
      <c r="A4109" s="272"/>
      <c r="B4109" s="273"/>
      <c r="C4109" s="274"/>
    </row>
    <row r="4110" spans="1:3" x14ac:dyDescent="0.2">
      <c r="A4110" s="269"/>
      <c r="B4110" s="270"/>
      <c r="C4110" s="271"/>
    </row>
    <row r="4111" spans="1:3" x14ac:dyDescent="0.2">
      <c r="A4111" s="272"/>
      <c r="B4111" s="273"/>
      <c r="C4111" s="274"/>
    </row>
    <row r="4112" spans="1:3" x14ac:dyDescent="0.2">
      <c r="A4112" s="269"/>
      <c r="B4112" s="270"/>
      <c r="C4112" s="271"/>
    </row>
    <row r="4113" spans="1:3" x14ac:dyDescent="0.2">
      <c r="A4113" s="272"/>
      <c r="B4113" s="273"/>
      <c r="C4113" s="274"/>
    </row>
    <row r="4114" spans="1:3" x14ac:dyDescent="0.2">
      <c r="A4114" s="269"/>
      <c r="B4114" s="270"/>
      <c r="C4114" s="271"/>
    </row>
    <row r="4115" spans="1:3" x14ac:dyDescent="0.2">
      <c r="A4115" s="272"/>
      <c r="B4115" s="273"/>
      <c r="C4115" s="274"/>
    </row>
    <row r="4116" spans="1:3" x14ac:dyDescent="0.2">
      <c r="A4116" s="269"/>
      <c r="B4116" s="270"/>
      <c r="C4116" s="271"/>
    </row>
    <row r="4117" spans="1:3" x14ac:dyDescent="0.2">
      <c r="A4117" s="272"/>
      <c r="B4117" s="273"/>
      <c r="C4117" s="274"/>
    </row>
    <row r="4118" spans="1:3" x14ac:dyDescent="0.2">
      <c r="A4118" s="269"/>
      <c r="B4118" s="270"/>
      <c r="C4118" s="271"/>
    </row>
    <row r="4119" spans="1:3" x14ac:dyDescent="0.2">
      <c r="A4119" s="272"/>
      <c r="B4119" s="273"/>
      <c r="C4119" s="274"/>
    </row>
    <row r="4120" spans="1:3" x14ac:dyDescent="0.2">
      <c r="A4120" s="269"/>
      <c r="B4120" s="270"/>
      <c r="C4120" s="271"/>
    </row>
    <row r="4121" spans="1:3" x14ac:dyDescent="0.2">
      <c r="A4121" s="272"/>
      <c r="B4121" s="273"/>
      <c r="C4121" s="274"/>
    </row>
    <row r="4122" spans="1:3" x14ac:dyDescent="0.2">
      <c r="A4122" s="269"/>
      <c r="B4122" s="270"/>
      <c r="C4122" s="271"/>
    </row>
    <row r="4123" spans="1:3" x14ac:dyDescent="0.2">
      <c r="A4123" s="272"/>
      <c r="B4123" s="273"/>
      <c r="C4123" s="274"/>
    </row>
    <row r="4124" spans="1:3" x14ac:dyDescent="0.2">
      <c r="A4124" s="269"/>
      <c r="B4124" s="270"/>
      <c r="C4124" s="271"/>
    </row>
    <row r="4125" spans="1:3" x14ac:dyDescent="0.2">
      <c r="A4125" s="272"/>
      <c r="B4125" s="273"/>
      <c r="C4125" s="274"/>
    </row>
    <row r="4126" spans="1:3" x14ac:dyDescent="0.2">
      <c r="A4126" s="269"/>
      <c r="B4126" s="270"/>
      <c r="C4126" s="271"/>
    </row>
    <row r="4127" spans="1:3" x14ac:dyDescent="0.2">
      <c r="A4127" s="272"/>
      <c r="B4127" s="273"/>
      <c r="C4127" s="274"/>
    </row>
    <row r="4128" spans="1:3" x14ac:dyDescent="0.2">
      <c r="A4128" s="269"/>
      <c r="B4128" s="270"/>
      <c r="C4128" s="271"/>
    </row>
    <row r="4129" spans="1:3" x14ac:dyDescent="0.2">
      <c r="A4129" s="272"/>
      <c r="B4129" s="273"/>
      <c r="C4129" s="274"/>
    </row>
    <row r="4130" spans="1:3" x14ac:dyDescent="0.2">
      <c r="A4130" s="269"/>
      <c r="B4130" s="270"/>
      <c r="C4130" s="271"/>
    </row>
    <row r="4131" spans="1:3" x14ac:dyDescent="0.2">
      <c r="A4131" s="272"/>
      <c r="B4131" s="273"/>
      <c r="C4131" s="274"/>
    </row>
    <row r="4132" spans="1:3" x14ac:dyDescent="0.2">
      <c r="A4132" s="269"/>
      <c r="B4132" s="270"/>
      <c r="C4132" s="271"/>
    </row>
    <row r="4133" spans="1:3" x14ac:dyDescent="0.2">
      <c r="A4133" s="272"/>
      <c r="B4133" s="273"/>
      <c r="C4133" s="274"/>
    </row>
    <row r="4134" spans="1:3" x14ac:dyDescent="0.2">
      <c r="A4134" s="269"/>
      <c r="B4134" s="270"/>
      <c r="C4134" s="271"/>
    </row>
    <row r="4135" spans="1:3" x14ac:dyDescent="0.2">
      <c r="A4135" s="272"/>
      <c r="B4135" s="273"/>
      <c r="C4135" s="274"/>
    </row>
    <row r="4136" spans="1:3" x14ac:dyDescent="0.2">
      <c r="A4136" s="269"/>
      <c r="B4136" s="270"/>
      <c r="C4136" s="271"/>
    </row>
    <row r="4137" spans="1:3" x14ac:dyDescent="0.2">
      <c r="A4137" s="272"/>
      <c r="B4137" s="273"/>
      <c r="C4137" s="274"/>
    </row>
    <row r="4138" spans="1:3" x14ac:dyDescent="0.2">
      <c r="A4138" s="269"/>
      <c r="B4138" s="270"/>
      <c r="C4138" s="271"/>
    </row>
    <row r="4139" spans="1:3" x14ac:dyDescent="0.2">
      <c r="A4139" s="272"/>
      <c r="B4139" s="273"/>
      <c r="C4139" s="274"/>
    </row>
    <row r="4140" spans="1:3" x14ac:dyDescent="0.2">
      <c r="A4140" s="269"/>
      <c r="B4140" s="270"/>
      <c r="C4140" s="271"/>
    </row>
    <row r="4141" spans="1:3" x14ac:dyDescent="0.2">
      <c r="A4141" s="272"/>
      <c r="B4141" s="273"/>
      <c r="C4141" s="274"/>
    </row>
    <row r="4142" spans="1:3" x14ac:dyDescent="0.2">
      <c r="A4142" s="269"/>
      <c r="B4142" s="270"/>
      <c r="C4142" s="271"/>
    </row>
    <row r="4143" spans="1:3" x14ac:dyDescent="0.2">
      <c r="A4143" s="272"/>
      <c r="B4143" s="273"/>
      <c r="C4143" s="274"/>
    </row>
    <row r="4144" spans="1:3" x14ac:dyDescent="0.2">
      <c r="A4144" s="269"/>
      <c r="B4144" s="270"/>
      <c r="C4144" s="271"/>
    </row>
    <row r="4145" spans="1:3" x14ac:dyDescent="0.2">
      <c r="A4145" s="272"/>
      <c r="B4145" s="273"/>
      <c r="C4145" s="274"/>
    </row>
    <row r="4146" spans="1:3" x14ac:dyDescent="0.2">
      <c r="A4146" s="269"/>
      <c r="B4146" s="270"/>
      <c r="C4146" s="271"/>
    </row>
    <row r="4147" spans="1:3" x14ac:dyDescent="0.2">
      <c r="A4147" s="272"/>
      <c r="B4147" s="273"/>
      <c r="C4147" s="274"/>
    </row>
    <row r="4148" spans="1:3" x14ac:dyDescent="0.2">
      <c r="A4148" s="269"/>
      <c r="B4148" s="270"/>
      <c r="C4148" s="271"/>
    </row>
    <row r="4149" spans="1:3" x14ac:dyDescent="0.2">
      <c r="A4149" s="272"/>
      <c r="B4149" s="273"/>
      <c r="C4149" s="274"/>
    </row>
    <row r="4150" spans="1:3" x14ac:dyDescent="0.2">
      <c r="A4150" s="269"/>
      <c r="B4150" s="270"/>
      <c r="C4150" s="271"/>
    </row>
    <row r="4151" spans="1:3" x14ac:dyDescent="0.2">
      <c r="A4151" s="272"/>
      <c r="B4151" s="273"/>
      <c r="C4151" s="274"/>
    </row>
    <row r="4152" spans="1:3" x14ac:dyDescent="0.2">
      <c r="A4152" s="269"/>
      <c r="B4152" s="270"/>
      <c r="C4152" s="271"/>
    </row>
    <row r="4153" spans="1:3" x14ac:dyDescent="0.2">
      <c r="A4153" s="272"/>
      <c r="B4153" s="273"/>
      <c r="C4153" s="274"/>
    </row>
    <row r="4154" spans="1:3" x14ac:dyDescent="0.2">
      <c r="A4154" s="269"/>
      <c r="B4154" s="270"/>
      <c r="C4154" s="271"/>
    </row>
    <row r="4155" spans="1:3" x14ac:dyDescent="0.2">
      <c r="A4155" s="272"/>
      <c r="B4155" s="273"/>
      <c r="C4155" s="274"/>
    </row>
    <row r="4156" spans="1:3" x14ac:dyDescent="0.2">
      <c r="A4156" s="269"/>
      <c r="B4156" s="270"/>
      <c r="C4156" s="271"/>
    </row>
    <row r="4157" spans="1:3" x14ac:dyDescent="0.2">
      <c r="A4157" s="272"/>
      <c r="B4157" s="273"/>
      <c r="C4157" s="274"/>
    </row>
    <row r="4158" spans="1:3" x14ac:dyDescent="0.2">
      <c r="A4158" s="269"/>
      <c r="B4158" s="270"/>
      <c r="C4158" s="271"/>
    </row>
    <row r="4159" spans="1:3" x14ac:dyDescent="0.2">
      <c r="A4159" s="272"/>
      <c r="B4159" s="273"/>
      <c r="C4159" s="274"/>
    </row>
    <row r="4160" spans="1:3" x14ac:dyDescent="0.2">
      <c r="A4160" s="269"/>
      <c r="B4160" s="270"/>
      <c r="C4160" s="271"/>
    </row>
    <row r="4161" spans="1:3" x14ac:dyDescent="0.2">
      <c r="A4161" s="272"/>
      <c r="B4161" s="273"/>
      <c r="C4161" s="274"/>
    </row>
    <row r="4162" spans="1:3" x14ac:dyDescent="0.2">
      <c r="A4162" s="269"/>
      <c r="B4162" s="270"/>
      <c r="C4162" s="271"/>
    </row>
    <row r="4163" spans="1:3" x14ac:dyDescent="0.2">
      <c r="A4163" s="272"/>
      <c r="B4163" s="273"/>
      <c r="C4163" s="274"/>
    </row>
    <row r="4164" spans="1:3" x14ac:dyDescent="0.2">
      <c r="A4164" s="269"/>
      <c r="B4164" s="270"/>
      <c r="C4164" s="271"/>
    </row>
    <row r="4165" spans="1:3" x14ac:dyDescent="0.2">
      <c r="A4165" s="272"/>
      <c r="B4165" s="273"/>
      <c r="C4165" s="274"/>
    </row>
    <row r="4166" spans="1:3" x14ac:dyDescent="0.2">
      <c r="A4166" s="269"/>
      <c r="B4166" s="270"/>
      <c r="C4166" s="271"/>
    </row>
    <row r="4167" spans="1:3" x14ac:dyDescent="0.2">
      <c r="A4167" s="272"/>
      <c r="B4167" s="273"/>
      <c r="C4167" s="274"/>
    </row>
    <row r="4168" spans="1:3" x14ac:dyDescent="0.2">
      <c r="A4168" s="269"/>
      <c r="B4168" s="270"/>
      <c r="C4168" s="271"/>
    </row>
    <row r="4169" spans="1:3" x14ac:dyDescent="0.2">
      <c r="A4169" s="272"/>
      <c r="B4169" s="273"/>
      <c r="C4169" s="274"/>
    </row>
    <row r="4170" spans="1:3" x14ac:dyDescent="0.2">
      <c r="A4170" s="269"/>
      <c r="B4170" s="270"/>
      <c r="C4170" s="271"/>
    </row>
    <row r="4171" spans="1:3" x14ac:dyDescent="0.2">
      <c r="A4171" s="272"/>
      <c r="B4171" s="273"/>
      <c r="C4171" s="274"/>
    </row>
    <row r="4172" spans="1:3" x14ac:dyDescent="0.2">
      <c r="A4172" s="269"/>
      <c r="B4172" s="270"/>
      <c r="C4172" s="271"/>
    </row>
    <row r="4173" spans="1:3" x14ac:dyDescent="0.2">
      <c r="A4173" s="272"/>
      <c r="B4173" s="273"/>
      <c r="C4173" s="274"/>
    </row>
    <row r="4174" spans="1:3" x14ac:dyDescent="0.2">
      <c r="A4174" s="269"/>
      <c r="B4174" s="270"/>
      <c r="C4174" s="271"/>
    </row>
    <row r="4175" spans="1:3" x14ac:dyDescent="0.2">
      <c r="A4175" s="272"/>
      <c r="B4175" s="273"/>
      <c r="C4175" s="274"/>
    </row>
    <row r="4176" spans="1:3" x14ac:dyDescent="0.2">
      <c r="A4176" s="269"/>
      <c r="B4176" s="270"/>
      <c r="C4176" s="271"/>
    </row>
    <row r="4177" spans="1:3" x14ac:dyDescent="0.2">
      <c r="A4177" s="272"/>
      <c r="B4177" s="273"/>
      <c r="C4177" s="274"/>
    </row>
    <row r="4178" spans="1:3" x14ac:dyDescent="0.2">
      <c r="A4178" s="269"/>
      <c r="B4178" s="270"/>
      <c r="C4178" s="271"/>
    </row>
    <row r="4179" spans="1:3" x14ac:dyDescent="0.2">
      <c r="A4179" s="272"/>
      <c r="B4179" s="273"/>
      <c r="C4179" s="274"/>
    </row>
    <row r="4180" spans="1:3" x14ac:dyDescent="0.2">
      <c r="A4180" s="269"/>
      <c r="B4180" s="270"/>
      <c r="C4180" s="271"/>
    </row>
    <row r="4181" spans="1:3" x14ac:dyDescent="0.2">
      <c r="A4181" s="272"/>
      <c r="B4181" s="273"/>
      <c r="C4181" s="274"/>
    </row>
    <row r="4182" spans="1:3" x14ac:dyDescent="0.2">
      <c r="A4182" s="269"/>
      <c r="B4182" s="270"/>
      <c r="C4182" s="271"/>
    </row>
    <row r="4183" spans="1:3" x14ac:dyDescent="0.2">
      <c r="A4183" s="272"/>
      <c r="B4183" s="273"/>
      <c r="C4183" s="274"/>
    </row>
    <row r="4184" spans="1:3" x14ac:dyDescent="0.2">
      <c r="A4184" s="269"/>
      <c r="B4184" s="270"/>
      <c r="C4184" s="271"/>
    </row>
    <row r="4185" spans="1:3" x14ac:dyDescent="0.2">
      <c r="A4185" s="272"/>
      <c r="B4185" s="273"/>
      <c r="C4185" s="274"/>
    </row>
    <row r="4186" spans="1:3" x14ac:dyDescent="0.2">
      <c r="A4186" s="269"/>
      <c r="B4186" s="270"/>
      <c r="C4186" s="271"/>
    </row>
    <row r="4187" spans="1:3" x14ac:dyDescent="0.2">
      <c r="A4187" s="272"/>
      <c r="B4187" s="273"/>
      <c r="C4187" s="274"/>
    </row>
    <row r="4188" spans="1:3" x14ac:dyDescent="0.2">
      <c r="A4188" s="269"/>
      <c r="B4188" s="270"/>
      <c r="C4188" s="271"/>
    </row>
    <row r="4189" spans="1:3" x14ac:dyDescent="0.2">
      <c r="A4189" s="272"/>
      <c r="B4189" s="273"/>
      <c r="C4189" s="274"/>
    </row>
    <row r="4190" spans="1:3" x14ac:dyDescent="0.2">
      <c r="A4190" s="269"/>
      <c r="B4190" s="270"/>
      <c r="C4190" s="271"/>
    </row>
    <row r="4191" spans="1:3" x14ac:dyDescent="0.2">
      <c r="A4191" s="272"/>
      <c r="B4191" s="273"/>
      <c r="C4191" s="274"/>
    </row>
    <row r="4192" spans="1:3" x14ac:dyDescent="0.2">
      <c r="A4192" s="269"/>
      <c r="B4192" s="270"/>
      <c r="C4192" s="271"/>
    </row>
    <row r="4193" spans="1:3" x14ac:dyDescent="0.2">
      <c r="A4193" s="272"/>
      <c r="B4193" s="273"/>
      <c r="C4193" s="274"/>
    </row>
    <row r="4194" spans="1:3" x14ac:dyDescent="0.2">
      <c r="A4194" s="269"/>
      <c r="B4194" s="270"/>
      <c r="C4194" s="271"/>
    </row>
    <row r="4195" spans="1:3" x14ac:dyDescent="0.2">
      <c r="A4195" s="272"/>
      <c r="B4195" s="273"/>
      <c r="C4195" s="274"/>
    </row>
    <row r="4196" spans="1:3" x14ac:dyDescent="0.2">
      <c r="A4196" s="269"/>
      <c r="B4196" s="270"/>
      <c r="C4196" s="271"/>
    </row>
    <row r="4197" spans="1:3" x14ac:dyDescent="0.2">
      <c r="A4197" s="272"/>
      <c r="B4197" s="273"/>
      <c r="C4197" s="274"/>
    </row>
    <row r="4198" spans="1:3" x14ac:dyDescent="0.2">
      <c r="A4198" s="269"/>
      <c r="B4198" s="270"/>
      <c r="C4198" s="271"/>
    </row>
    <row r="4199" spans="1:3" x14ac:dyDescent="0.2">
      <c r="A4199" s="272"/>
      <c r="B4199" s="273"/>
      <c r="C4199" s="274"/>
    </row>
    <row r="4200" spans="1:3" x14ac:dyDescent="0.2">
      <c r="A4200" s="269"/>
      <c r="B4200" s="270"/>
      <c r="C4200" s="271"/>
    </row>
    <row r="4201" spans="1:3" x14ac:dyDescent="0.2">
      <c r="A4201" s="272"/>
      <c r="B4201" s="273"/>
      <c r="C4201" s="274"/>
    </row>
    <row r="4202" spans="1:3" x14ac:dyDescent="0.2">
      <c r="A4202" s="269"/>
      <c r="B4202" s="270"/>
      <c r="C4202" s="271"/>
    </row>
    <row r="4203" spans="1:3" x14ac:dyDescent="0.2">
      <c r="A4203" s="272"/>
      <c r="B4203" s="273"/>
      <c r="C4203" s="274"/>
    </row>
    <row r="4204" spans="1:3" x14ac:dyDescent="0.2">
      <c r="A4204" s="269"/>
      <c r="B4204" s="270"/>
      <c r="C4204" s="271"/>
    </row>
    <row r="4205" spans="1:3" x14ac:dyDescent="0.2">
      <c r="A4205" s="272"/>
      <c r="B4205" s="273"/>
      <c r="C4205" s="274"/>
    </row>
    <row r="4206" spans="1:3" x14ac:dyDescent="0.2">
      <c r="A4206" s="269"/>
      <c r="B4206" s="270"/>
      <c r="C4206" s="271"/>
    </row>
    <row r="4207" spans="1:3" x14ac:dyDescent="0.2">
      <c r="A4207" s="272"/>
      <c r="B4207" s="273"/>
      <c r="C4207" s="274"/>
    </row>
    <row r="4208" spans="1:3" x14ac:dyDescent="0.2">
      <c r="A4208" s="269"/>
      <c r="B4208" s="270"/>
      <c r="C4208" s="271"/>
    </row>
    <row r="4209" spans="1:3" x14ac:dyDescent="0.2">
      <c r="A4209" s="272"/>
      <c r="B4209" s="273"/>
      <c r="C4209" s="274"/>
    </row>
    <row r="4210" spans="1:3" x14ac:dyDescent="0.2">
      <c r="A4210" s="269"/>
      <c r="B4210" s="270"/>
      <c r="C4210" s="271"/>
    </row>
    <row r="4211" spans="1:3" x14ac:dyDescent="0.2">
      <c r="A4211" s="272"/>
      <c r="B4211" s="273"/>
      <c r="C4211" s="274"/>
    </row>
    <row r="4212" spans="1:3" x14ac:dyDescent="0.2">
      <c r="A4212" s="269"/>
      <c r="B4212" s="270"/>
      <c r="C4212" s="271"/>
    </row>
    <row r="4213" spans="1:3" x14ac:dyDescent="0.2">
      <c r="A4213" s="272"/>
      <c r="B4213" s="273"/>
      <c r="C4213" s="274"/>
    </row>
    <row r="4214" spans="1:3" x14ac:dyDescent="0.2">
      <c r="A4214" s="269"/>
      <c r="B4214" s="270"/>
      <c r="C4214" s="271"/>
    </row>
    <row r="4215" spans="1:3" x14ac:dyDescent="0.2">
      <c r="A4215" s="272"/>
      <c r="B4215" s="273"/>
      <c r="C4215" s="274"/>
    </row>
    <row r="4216" spans="1:3" x14ac:dyDescent="0.2">
      <c r="A4216" s="269"/>
      <c r="B4216" s="270"/>
      <c r="C4216" s="271"/>
    </row>
    <row r="4217" spans="1:3" x14ac:dyDescent="0.2">
      <c r="A4217" s="272"/>
      <c r="B4217" s="273"/>
      <c r="C4217" s="274"/>
    </row>
    <row r="4218" spans="1:3" x14ac:dyDescent="0.2">
      <c r="A4218" s="269"/>
      <c r="B4218" s="270"/>
      <c r="C4218" s="271"/>
    </row>
    <row r="4219" spans="1:3" x14ac:dyDescent="0.2">
      <c r="A4219" s="272"/>
      <c r="B4219" s="273"/>
      <c r="C4219" s="274"/>
    </row>
    <row r="4220" spans="1:3" x14ac:dyDescent="0.2">
      <c r="A4220" s="269"/>
      <c r="B4220" s="270"/>
      <c r="C4220" s="271"/>
    </row>
    <row r="4221" spans="1:3" x14ac:dyDescent="0.2">
      <c r="A4221" s="272"/>
      <c r="B4221" s="273"/>
      <c r="C4221" s="274"/>
    </row>
    <row r="4222" spans="1:3" x14ac:dyDescent="0.2">
      <c r="A4222" s="269"/>
      <c r="B4222" s="270"/>
      <c r="C4222" s="271"/>
    </row>
    <row r="4223" spans="1:3" x14ac:dyDescent="0.2">
      <c r="A4223" s="272"/>
      <c r="B4223" s="273"/>
      <c r="C4223" s="274"/>
    </row>
    <row r="4224" spans="1:3" x14ac:dyDescent="0.2">
      <c r="A4224" s="269"/>
      <c r="B4224" s="270"/>
      <c r="C4224" s="271"/>
    </row>
    <row r="4225" spans="1:3" x14ac:dyDescent="0.2">
      <c r="A4225" s="272"/>
      <c r="B4225" s="273"/>
      <c r="C4225" s="274"/>
    </row>
    <row r="4226" spans="1:3" x14ac:dyDescent="0.2">
      <c r="A4226" s="269"/>
      <c r="B4226" s="270"/>
      <c r="C4226" s="271"/>
    </row>
    <row r="4227" spans="1:3" x14ac:dyDescent="0.2">
      <c r="A4227" s="272"/>
      <c r="B4227" s="273"/>
      <c r="C4227" s="274"/>
    </row>
    <row r="4228" spans="1:3" x14ac:dyDescent="0.2">
      <c r="A4228" s="269"/>
      <c r="B4228" s="270"/>
      <c r="C4228" s="271"/>
    </row>
    <row r="4229" spans="1:3" x14ac:dyDescent="0.2">
      <c r="A4229" s="272"/>
      <c r="B4229" s="273"/>
      <c r="C4229" s="274"/>
    </row>
    <row r="4230" spans="1:3" x14ac:dyDescent="0.2">
      <c r="A4230" s="269"/>
      <c r="B4230" s="270"/>
      <c r="C4230" s="271"/>
    </row>
    <row r="4231" spans="1:3" x14ac:dyDescent="0.2">
      <c r="A4231" s="272"/>
      <c r="B4231" s="273"/>
      <c r="C4231" s="274"/>
    </row>
    <row r="4232" spans="1:3" x14ac:dyDescent="0.2">
      <c r="A4232" s="269"/>
      <c r="B4232" s="270"/>
      <c r="C4232" s="271"/>
    </row>
    <row r="4233" spans="1:3" x14ac:dyDescent="0.2">
      <c r="A4233" s="272"/>
      <c r="B4233" s="273"/>
      <c r="C4233" s="274"/>
    </row>
    <row r="4234" spans="1:3" x14ac:dyDescent="0.2">
      <c r="A4234" s="269"/>
      <c r="B4234" s="270"/>
      <c r="C4234" s="271"/>
    </row>
    <row r="4235" spans="1:3" x14ac:dyDescent="0.2">
      <c r="A4235" s="272"/>
      <c r="B4235" s="273"/>
      <c r="C4235" s="274"/>
    </row>
    <row r="4236" spans="1:3" x14ac:dyDescent="0.2">
      <c r="A4236" s="269"/>
      <c r="B4236" s="270"/>
      <c r="C4236" s="271"/>
    </row>
    <row r="4237" spans="1:3" x14ac:dyDescent="0.2">
      <c r="A4237" s="272"/>
      <c r="B4237" s="273"/>
      <c r="C4237" s="274"/>
    </row>
    <row r="4238" spans="1:3" x14ac:dyDescent="0.2">
      <c r="A4238" s="269"/>
      <c r="B4238" s="270"/>
      <c r="C4238" s="271"/>
    </row>
    <row r="4239" spans="1:3" x14ac:dyDescent="0.2">
      <c r="A4239" s="272"/>
      <c r="B4239" s="273"/>
      <c r="C4239" s="274"/>
    </row>
    <row r="4240" spans="1:3" x14ac:dyDescent="0.2">
      <c r="A4240" s="269"/>
      <c r="B4240" s="270"/>
      <c r="C4240" s="271"/>
    </row>
    <row r="4241" spans="1:3" x14ac:dyDescent="0.2">
      <c r="A4241" s="272"/>
      <c r="B4241" s="273"/>
      <c r="C4241" s="274"/>
    </row>
    <row r="4242" spans="1:3" x14ac:dyDescent="0.2">
      <c r="A4242" s="269"/>
      <c r="B4242" s="270"/>
      <c r="C4242" s="271"/>
    </row>
    <row r="4243" spans="1:3" x14ac:dyDescent="0.2">
      <c r="A4243" s="272"/>
      <c r="B4243" s="273"/>
      <c r="C4243" s="274"/>
    </row>
    <row r="4244" spans="1:3" x14ac:dyDescent="0.2">
      <c r="A4244" s="269"/>
      <c r="B4244" s="270"/>
      <c r="C4244" s="271"/>
    </row>
    <row r="4245" spans="1:3" x14ac:dyDescent="0.2">
      <c r="A4245" s="272"/>
      <c r="B4245" s="273"/>
      <c r="C4245" s="274"/>
    </row>
    <row r="4246" spans="1:3" x14ac:dyDescent="0.2">
      <c r="A4246" s="269"/>
      <c r="B4246" s="270"/>
      <c r="C4246" s="271"/>
    </row>
    <row r="4247" spans="1:3" x14ac:dyDescent="0.2">
      <c r="A4247" s="272"/>
      <c r="B4247" s="273"/>
      <c r="C4247" s="274"/>
    </row>
    <row r="4248" spans="1:3" x14ac:dyDescent="0.2">
      <c r="A4248" s="269"/>
      <c r="B4248" s="270"/>
      <c r="C4248" s="271"/>
    </row>
    <row r="4249" spans="1:3" x14ac:dyDescent="0.2">
      <c r="A4249" s="272"/>
      <c r="B4249" s="273"/>
      <c r="C4249" s="274"/>
    </row>
    <row r="4250" spans="1:3" x14ac:dyDescent="0.2">
      <c r="A4250" s="269"/>
      <c r="B4250" s="270"/>
      <c r="C4250" s="271"/>
    </row>
    <row r="4251" spans="1:3" x14ac:dyDescent="0.2">
      <c r="A4251" s="272"/>
      <c r="B4251" s="273"/>
      <c r="C4251" s="274"/>
    </row>
    <row r="4252" spans="1:3" x14ac:dyDescent="0.2">
      <c r="A4252" s="269"/>
      <c r="B4252" s="270"/>
      <c r="C4252" s="271"/>
    </row>
    <row r="4253" spans="1:3" x14ac:dyDescent="0.2">
      <c r="A4253" s="272"/>
      <c r="B4253" s="273"/>
      <c r="C4253" s="274"/>
    </row>
    <row r="4254" spans="1:3" x14ac:dyDescent="0.2">
      <c r="A4254" s="269"/>
      <c r="B4254" s="270"/>
      <c r="C4254" s="271"/>
    </row>
    <row r="4255" spans="1:3" x14ac:dyDescent="0.2">
      <c r="A4255" s="272"/>
      <c r="B4255" s="273"/>
      <c r="C4255" s="274"/>
    </row>
    <row r="4256" spans="1:3" x14ac:dyDescent="0.2">
      <c r="A4256" s="269"/>
      <c r="B4256" s="270"/>
      <c r="C4256" s="271"/>
    </row>
    <row r="4257" spans="1:3" x14ac:dyDescent="0.2">
      <c r="A4257" s="272"/>
      <c r="B4257" s="273"/>
      <c r="C4257" s="274"/>
    </row>
    <row r="4258" spans="1:3" x14ac:dyDescent="0.2">
      <c r="A4258" s="269"/>
      <c r="B4258" s="270"/>
      <c r="C4258" s="271"/>
    </row>
    <row r="4259" spans="1:3" x14ac:dyDescent="0.2">
      <c r="A4259" s="272"/>
      <c r="B4259" s="273"/>
      <c r="C4259" s="274"/>
    </row>
    <row r="4260" spans="1:3" x14ac:dyDescent="0.2">
      <c r="A4260" s="269"/>
      <c r="B4260" s="270"/>
      <c r="C4260" s="271"/>
    </row>
    <row r="4261" spans="1:3" x14ac:dyDescent="0.2">
      <c r="A4261" s="272"/>
      <c r="B4261" s="273"/>
      <c r="C4261" s="274"/>
    </row>
    <row r="4262" spans="1:3" x14ac:dyDescent="0.2">
      <c r="A4262" s="269"/>
      <c r="B4262" s="270"/>
      <c r="C4262" s="271"/>
    </row>
    <row r="4263" spans="1:3" x14ac:dyDescent="0.2">
      <c r="A4263" s="272"/>
      <c r="B4263" s="273"/>
      <c r="C4263" s="274"/>
    </row>
    <row r="4264" spans="1:3" x14ac:dyDescent="0.2">
      <c r="A4264" s="269"/>
      <c r="B4264" s="270"/>
      <c r="C4264" s="271"/>
    </row>
    <row r="4265" spans="1:3" x14ac:dyDescent="0.2">
      <c r="A4265" s="272"/>
      <c r="B4265" s="273"/>
      <c r="C4265" s="274"/>
    </row>
    <row r="4266" spans="1:3" x14ac:dyDescent="0.2">
      <c r="A4266" s="269"/>
      <c r="B4266" s="270"/>
      <c r="C4266" s="271"/>
    </row>
    <row r="4267" spans="1:3" x14ac:dyDescent="0.2">
      <c r="A4267" s="272"/>
      <c r="B4267" s="273"/>
      <c r="C4267" s="274"/>
    </row>
    <row r="4268" spans="1:3" x14ac:dyDescent="0.2">
      <c r="A4268" s="269"/>
      <c r="B4268" s="270"/>
      <c r="C4268" s="271"/>
    </row>
    <row r="4269" spans="1:3" x14ac:dyDescent="0.2">
      <c r="A4269" s="272"/>
      <c r="B4269" s="273"/>
      <c r="C4269" s="274"/>
    </row>
    <row r="4270" spans="1:3" x14ac:dyDescent="0.2">
      <c r="A4270" s="269"/>
      <c r="B4270" s="270"/>
      <c r="C4270" s="271"/>
    </row>
    <row r="4271" spans="1:3" x14ac:dyDescent="0.2">
      <c r="A4271" s="272"/>
      <c r="B4271" s="273"/>
      <c r="C4271" s="274"/>
    </row>
    <row r="4272" spans="1:3" x14ac:dyDescent="0.2">
      <c r="A4272" s="269"/>
      <c r="B4272" s="270"/>
      <c r="C4272" s="271"/>
    </row>
    <row r="4273" spans="1:3" x14ac:dyDescent="0.2">
      <c r="A4273" s="272"/>
      <c r="B4273" s="273"/>
      <c r="C4273" s="274"/>
    </row>
    <row r="4274" spans="1:3" x14ac:dyDescent="0.2">
      <c r="A4274" s="269"/>
      <c r="B4274" s="270"/>
      <c r="C4274" s="271"/>
    </row>
    <row r="4275" spans="1:3" x14ac:dyDescent="0.2">
      <c r="A4275" s="272"/>
      <c r="B4275" s="273"/>
      <c r="C4275" s="274"/>
    </row>
    <row r="4276" spans="1:3" x14ac:dyDescent="0.2">
      <c r="A4276" s="269"/>
      <c r="B4276" s="270"/>
      <c r="C4276" s="271"/>
    </row>
    <row r="4277" spans="1:3" x14ac:dyDescent="0.2">
      <c r="A4277" s="272"/>
      <c r="B4277" s="273"/>
      <c r="C4277" s="274"/>
    </row>
    <row r="4278" spans="1:3" x14ac:dyDescent="0.2">
      <c r="A4278" s="269"/>
      <c r="B4278" s="270"/>
      <c r="C4278" s="271"/>
    </row>
    <row r="4279" spans="1:3" x14ac:dyDescent="0.2">
      <c r="A4279" s="272"/>
      <c r="B4279" s="273"/>
      <c r="C4279" s="274"/>
    </row>
    <row r="4280" spans="1:3" x14ac:dyDescent="0.2">
      <c r="A4280" s="269"/>
      <c r="B4280" s="270"/>
      <c r="C4280" s="271"/>
    </row>
    <row r="4281" spans="1:3" x14ac:dyDescent="0.2">
      <c r="A4281" s="272"/>
      <c r="B4281" s="273"/>
      <c r="C4281" s="274"/>
    </row>
    <row r="4282" spans="1:3" x14ac:dyDescent="0.2">
      <c r="A4282" s="269"/>
      <c r="B4282" s="270"/>
      <c r="C4282" s="271"/>
    </row>
    <row r="4283" spans="1:3" x14ac:dyDescent="0.2">
      <c r="A4283" s="272"/>
      <c r="B4283" s="273"/>
      <c r="C4283" s="274"/>
    </row>
    <row r="4284" spans="1:3" x14ac:dyDescent="0.2">
      <c r="A4284" s="269"/>
      <c r="B4284" s="270"/>
      <c r="C4284" s="271"/>
    </row>
    <row r="4285" spans="1:3" x14ac:dyDescent="0.2">
      <c r="A4285" s="272"/>
      <c r="B4285" s="273"/>
      <c r="C4285" s="274"/>
    </row>
    <row r="4286" spans="1:3" x14ac:dyDescent="0.2">
      <c r="A4286" s="269"/>
      <c r="B4286" s="270"/>
      <c r="C4286" s="271"/>
    </row>
    <row r="4287" spans="1:3" x14ac:dyDescent="0.2">
      <c r="A4287" s="272"/>
      <c r="B4287" s="273"/>
      <c r="C4287" s="274"/>
    </row>
    <row r="4288" spans="1:3" x14ac:dyDescent="0.2">
      <c r="A4288" s="269"/>
      <c r="B4288" s="270"/>
      <c r="C4288" s="271"/>
    </row>
    <row r="4289" spans="1:3" x14ac:dyDescent="0.2">
      <c r="A4289" s="272"/>
      <c r="B4289" s="273"/>
      <c r="C4289" s="274"/>
    </row>
    <row r="4290" spans="1:3" x14ac:dyDescent="0.2">
      <c r="A4290" s="269"/>
      <c r="B4290" s="270"/>
      <c r="C4290" s="271"/>
    </row>
    <row r="4291" spans="1:3" x14ac:dyDescent="0.2">
      <c r="A4291" s="272"/>
      <c r="B4291" s="273"/>
      <c r="C4291" s="274"/>
    </row>
    <row r="4292" spans="1:3" x14ac:dyDescent="0.2">
      <c r="A4292" s="269"/>
      <c r="B4292" s="270"/>
      <c r="C4292" s="271"/>
    </row>
    <row r="4293" spans="1:3" x14ac:dyDescent="0.2">
      <c r="A4293" s="272"/>
      <c r="B4293" s="273"/>
      <c r="C4293" s="274"/>
    </row>
    <row r="4294" spans="1:3" x14ac:dyDescent="0.2">
      <c r="A4294" s="269"/>
      <c r="B4294" s="270"/>
      <c r="C4294" s="271"/>
    </row>
    <row r="4295" spans="1:3" x14ac:dyDescent="0.2">
      <c r="A4295" s="272"/>
      <c r="B4295" s="273"/>
      <c r="C4295" s="274"/>
    </row>
    <row r="4296" spans="1:3" x14ac:dyDescent="0.2">
      <c r="A4296" s="269"/>
      <c r="B4296" s="270"/>
      <c r="C4296" s="271"/>
    </row>
    <row r="4297" spans="1:3" x14ac:dyDescent="0.2">
      <c r="A4297" s="272"/>
      <c r="B4297" s="273"/>
      <c r="C4297" s="274"/>
    </row>
    <row r="4298" spans="1:3" x14ac:dyDescent="0.2">
      <c r="A4298" s="269"/>
      <c r="B4298" s="270"/>
      <c r="C4298" s="271"/>
    </row>
    <row r="4299" spans="1:3" x14ac:dyDescent="0.2">
      <c r="A4299" s="272"/>
      <c r="B4299" s="273"/>
      <c r="C4299" s="274"/>
    </row>
    <row r="4300" spans="1:3" x14ac:dyDescent="0.2">
      <c r="A4300" s="269"/>
      <c r="B4300" s="270"/>
      <c r="C4300" s="271"/>
    </row>
    <row r="4301" spans="1:3" x14ac:dyDescent="0.2">
      <c r="A4301" s="272"/>
      <c r="B4301" s="273"/>
      <c r="C4301" s="274"/>
    </row>
    <row r="4302" spans="1:3" x14ac:dyDescent="0.2">
      <c r="A4302" s="269"/>
      <c r="B4302" s="270"/>
      <c r="C4302" s="271"/>
    </row>
    <row r="4303" spans="1:3" x14ac:dyDescent="0.2">
      <c r="A4303" s="272"/>
      <c r="B4303" s="273"/>
      <c r="C4303" s="274"/>
    </row>
    <row r="4304" spans="1:3" x14ac:dyDescent="0.2">
      <c r="A4304" s="269"/>
      <c r="B4304" s="270"/>
      <c r="C4304" s="271"/>
    </row>
    <row r="4305" spans="1:3" x14ac:dyDescent="0.2">
      <c r="A4305" s="272"/>
      <c r="B4305" s="273"/>
      <c r="C4305" s="274"/>
    </row>
    <row r="4306" spans="1:3" x14ac:dyDescent="0.2">
      <c r="A4306" s="269"/>
      <c r="B4306" s="270"/>
      <c r="C4306" s="271"/>
    </row>
    <row r="4307" spans="1:3" x14ac:dyDescent="0.2">
      <c r="A4307" s="272"/>
      <c r="B4307" s="273"/>
      <c r="C4307" s="274"/>
    </row>
    <row r="4308" spans="1:3" x14ac:dyDescent="0.2">
      <c r="A4308" s="269"/>
      <c r="B4308" s="270"/>
      <c r="C4308" s="271"/>
    </row>
    <row r="4309" spans="1:3" x14ac:dyDescent="0.2">
      <c r="A4309" s="272"/>
      <c r="B4309" s="273"/>
      <c r="C4309" s="274"/>
    </row>
    <row r="4310" spans="1:3" x14ac:dyDescent="0.2">
      <c r="A4310" s="269"/>
      <c r="B4310" s="270"/>
      <c r="C4310" s="271"/>
    </row>
    <row r="4311" spans="1:3" x14ac:dyDescent="0.2">
      <c r="A4311" s="272"/>
      <c r="B4311" s="273"/>
      <c r="C4311" s="274"/>
    </row>
    <row r="4312" spans="1:3" x14ac:dyDescent="0.2">
      <c r="A4312" s="269"/>
      <c r="B4312" s="270"/>
      <c r="C4312" s="271"/>
    </row>
    <row r="4313" spans="1:3" x14ac:dyDescent="0.2">
      <c r="A4313" s="272"/>
      <c r="B4313" s="273"/>
      <c r="C4313" s="274"/>
    </row>
    <row r="4314" spans="1:3" x14ac:dyDescent="0.2">
      <c r="A4314" s="269"/>
      <c r="B4314" s="270"/>
      <c r="C4314" s="271"/>
    </row>
    <row r="4315" spans="1:3" x14ac:dyDescent="0.2">
      <c r="A4315" s="272"/>
      <c r="B4315" s="273"/>
      <c r="C4315" s="274"/>
    </row>
    <row r="4316" spans="1:3" x14ac:dyDescent="0.2">
      <c r="A4316" s="269"/>
      <c r="B4316" s="270"/>
      <c r="C4316" s="271"/>
    </row>
    <row r="4317" spans="1:3" x14ac:dyDescent="0.2">
      <c r="A4317" s="272"/>
      <c r="B4317" s="273"/>
      <c r="C4317" s="274"/>
    </row>
    <row r="4318" spans="1:3" x14ac:dyDescent="0.2">
      <c r="A4318" s="269"/>
      <c r="B4318" s="270"/>
      <c r="C4318" s="271"/>
    </row>
    <row r="4319" spans="1:3" x14ac:dyDescent="0.2">
      <c r="A4319" s="272"/>
      <c r="B4319" s="273"/>
      <c r="C4319" s="274"/>
    </row>
    <row r="4320" spans="1:3" x14ac:dyDescent="0.2">
      <c r="A4320" s="269"/>
      <c r="B4320" s="270"/>
      <c r="C4320" s="271"/>
    </row>
    <row r="4321" spans="1:3" x14ac:dyDescent="0.2">
      <c r="A4321" s="272"/>
      <c r="B4321" s="273"/>
      <c r="C4321" s="274"/>
    </row>
    <row r="4322" spans="1:3" x14ac:dyDescent="0.2">
      <c r="A4322" s="269"/>
      <c r="B4322" s="270"/>
      <c r="C4322" s="271"/>
    </row>
    <row r="4323" spans="1:3" x14ac:dyDescent="0.2">
      <c r="A4323" s="272"/>
      <c r="B4323" s="273"/>
      <c r="C4323" s="274"/>
    </row>
    <row r="4324" spans="1:3" x14ac:dyDescent="0.2">
      <c r="A4324" s="269"/>
      <c r="B4324" s="270"/>
      <c r="C4324" s="271"/>
    </row>
    <row r="4325" spans="1:3" x14ac:dyDescent="0.2">
      <c r="A4325" s="272"/>
      <c r="B4325" s="273"/>
      <c r="C4325" s="274"/>
    </row>
    <row r="4326" spans="1:3" x14ac:dyDescent="0.2">
      <c r="A4326" s="269"/>
      <c r="B4326" s="270"/>
      <c r="C4326" s="271"/>
    </row>
    <row r="4327" spans="1:3" x14ac:dyDescent="0.2">
      <c r="A4327" s="272"/>
      <c r="B4327" s="273"/>
      <c r="C4327" s="274"/>
    </row>
    <row r="4328" spans="1:3" x14ac:dyDescent="0.2">
      <c r="A4328" s="269"/>
      <c r="B4328" s="270"/>
      <c r="C4328" s="271"/>
    </row>
    <row r="4329" spans="1:3" x14ac:dyDescent="0.2">
      <c r="A4329" s="272"/>
      <c r="B4329" s="273"/>
      <c r="C4329" s="274"/>
    </row>
    <row r="4330" spans="1:3" x14ac:dyDescent="0.2">
      <c r="A4330" s="269"/>
      <c r="B4330" s="270"/>
      <c r="C4330" s="271"/>
    </row>
    <row r="4331" spans="1:3" x14ac:dyDescent="0.2">
      <c r="A4331" s="272"/>
      <c r="B4331" s="273"/>
      <c r="C4331" s="274"/>
    </row>
    <row r="4332" spans="1:3" x14ac:dyDescent="0.2">
      <c r="A4332" s="269"/>
      <c r="B4332" s="270"/>
      <c r="C4332" s="271"/>
    </row>
    <row r="4333" spans="1:3" x14ac:dyDescent="0.2">
      <c r="A4333" s="272"/>
      <c r="B4333" s="273"/>
      <c r="C4333" s="274"/>
    </row>
    <row r="4334" spans="1:3" x14ac:dyDescent="0.2">
      <c r="A4334" s="269"/>
      <c r="B4334" s="270"/>
      <c r="C4334" s="271"/>
    </row>
    <row r="4335" spans="1:3" x14ac:dyDescent="0.2">
      <c r="A4335" s="272"/>
      <c r="B4335" s="273"/>
      <c r="C4335" s="274"/>
    </row>
    <row r="4336" spans="1:3" x14ac:dyDescent="0.2">
      <c r="A4336" s="269"/>
      <c r="B4336" s="270"/>
      <c r="C4336" s="271"/>
    </row>
    <row r="4337" spans="1:3" x14ac:dyDescent="0.2">
      <c r="A4337" s="272"/>
      <c r="B4337" s="273"/>
      <c r="C4337" s="274"/>
    </row>
    <row r="4338" spans="1:3" x14ac:dyDescent="0.2">
      <c r="A4338" s="269"/>
      <c r="B4338" s="270"/>
      <c r="C4338" s="271"/>
    </row>
    <row r="4339" spans="1:3" x14ac:dyDescent="0.2">
      <c r="A4339" s="272"/>
      <c r="B4339" s="273"/>
      <c r="C4339" s="274"/>
    </row>
    <row r="4340" spans="1:3" x14ac:dyDescent="0.2">
      <c r="A4340" s="269"/>
      <c r="B4340" s="270"/>
      <c r="C4340" s="271"/>
    </row>
    <row r="4341" spans="1:3" x14ac:dyDescent="0.2">
      <c r="A4341" s="272"/>
      <c r="B4341" s="273"/>
      <c r="C4341" s="274"/>
    </row>
    <row r="4342" spans="1:3" x14ac:dyDescent="0.2">
      <c r="A4342" s="269"/>
      <c r="B4342" s="270"/>
      <c r="C4342" s="271"/>
    </row>
    <row r="4343" spans="1:3" x14ac:dyDescent="0.2">
      <c r="A4343" s="272"/>
      <c r="B4343" s="273"/>
      <c r="C4343" s="274"/>
    </row>
    <row r="4344" spans="1:3" x14ac:dyDescent="0.2">
      <c r="A4344" s="269"/>
      <c r="B4344" s="270"/>
      <c r="C4344" s="271"/>
    </row>
    <row r="4345" spans="1:3" x14ac:dyDescent="0.2">
      <c r="A4345" s="272"/>
      <c r="B4345" s="273"/>
      <c r="C4345" s="274"/>
    </row>
    <row r="4346" spans="1:3" x14ac:dyDescent="0.2">
      <c r="A4346" s="269"/>
      <c r="B4346" s="270"/>
      <c r="C4346" s="271"/>
    </row>
    <row r="4347" spans="1:3" x14ac:dyDescent="0.2">
      <c r="A4347" s="272"/>
      <c r="B4347" s="273"/>
      <c r="C4347" s="274"/>
    </row>
    <row r="4348" spans="1:3" x14ac:dyDescent="0.2">
      <c r="A4348" s="269"/>
      <c r="B4348" s="270"/>
      <c r="C4348" s="271"/>
    </row>
    <row r="4349" spans="1:3" x14ac:dyDescent="0.2">
      <c r="A4349" s="272"/>
      <c r="B4349" s="273"/>
      <c r="C4349" s="274"/>
    </row>
    <row r="4350" spans="1:3" x14ac:dyDescent="0.2">
      <c r="A4350" s="269"/>
      <c r="B4350" s="270"/>
      <c r="C4350" s="271"/>
    </row>
    <row r="4351" spans="1:3" x14ac:dyDescent="0.2">
      <c r="A4351" s="272"/>
      <c r="B4351" s="273"/>
      <c r="C4351" s="274"/>
    </row>
    <row r="4352" spans="1:3" x14ac:dyDescent="0.2">
      <c r="A4352" s="269"/>
      <c r="B4352" s="270"/>
      <c r="C4352" s="271"/>
    </row>
    <row r="4353" spans="1:3" x14ac:dyDescent="0.2">
      <c r="A4353" s="272"/>
      <c r="B4353" s="273"/>
      <c r="C4353" s="274"/>
    </row>
    <row r="4354" spans="1:3" x14ac:dyDescent="0.2">
      <c r="A4354" s="269"/>
      <c r="B4354" s="270"/>
      <c r="C4354" s="271"/>
    </row>
    <row r="4355" spans="1:3" x14ac:dyDescent="0.2">
      <c r="A4355" s="272"/>
      <c r="B4355" s="273"/>
      <c r="C4355" s="274"/>
    </row>
    <row r="4356" spans="1:3" x14ac:dyDescent="0.2">
      <c r="A4356" s="269"/>
      <c r="B4356" s="270"/>
      <c r="C4356" s="271"/>
    </row>
    <row r="4357" spans="1:3" x14ac:dyDescent="0.2">
      <c r="A4357" s="272"/>
      <c r="B4357" s="273"/>
      <c r="C4357" s="274"/>
    </row>
    <row r="4358" spans="1:3" x14ac:dyDescent="0.2">
      <c r="A4358" s="269"/>
      <c r="B4358" s="270"/>
      <c r="C4358" s="271"/>
    </row>
    <row r="4359" spans="1:3" x14ac:dyDescent="0.2">
      <c r="A4359" s="272"/>
      <c r="B4359" s="273"/>
      <c r="C4359" s="274"/>
    </row>
    <row r="4360" spans="1:3" x14ac:dyDescent="0.2">
      <c r="A4360" s="269"/>
      <c r="B4360" s="270"/>
      <c r="C4360" s="271"/>
    </row>
    <row r="4361" spans="1:3" x14ac:dyDescent="0.2">
      <c r="A4361" s="272"/>
      <c r="B4361" s="273"/>
      <c r="C4361" s="274"/>
    </row>
    <row r="4362" spans="1:3" x14ac:dyDescent="0.2">
      <c r="A4362" s="269"/>
      <c r="B4362" s="270"/>
      <c r="C4362" s="271"/>
    </row>
    <row r="4363" spans="1:3" x14ac:dyDescent="0.2">
      <c r="A4363" s="272"/>
      <c r="B4363" s="273"/>
      <c r="C4363" s="274"/>
    </row>
    <row r="4364" spans="1:3" x14ac:dyDescent="0.2">
      <c r="A4364" s="269"/>
      <c r="B4364" s="270"/>
      <c r="C4364" s="271"/>
    </row>
    <row r="4365" spans="1:3" x14ac:dyDescent="0.2">
      <c r="A4365" s="272"/>
      <c r="B4365" s="273"/>
      <c r="C4365" s="274"/>
    </row>
    <row r="4366" spans="1:3" x14ac:dyDescent="0.2">
      <c r="A4366" s="269"/>
      <c r="B4366" s="270"/>
      <c r="C4366" s="271"/>
    </row>
    <row r="4367" spans="1:3" x14ac:dyDescent="0.2">
      <c r="A4367" s="272"/>
      <c r="B4367" s="273"/>
      <c r="C4367" s="274"/>
    </row>
    <row r="4368" spans="1:3" x14ac:dyDescent="0.2">
      <c r="A4368" s="269"/>
      <c r="B4368" s="270"/>
      <c r="C4368" s="271"/>
    </row>
    <row r="4369" spans="1:3" x14ac:dyDescent="0.2">
      <c r="A4369" s="272"/>
      <c r="B4369" s="273"/>
      <c r="C4369" s="274"/>
    </row>
    <row r="4370" spans="1:3" x14ac:dyDescent="0.2">
      <c r="A4370" s="269"/>
      <c r="B4370" s="270"/>
      <c r="C4370" s="271"/>
    </row>
    <row r="4371" spans="1:3" x14ac:dyDescent="0.2">
      <c r="A4371" s="272"/>
      <c r="B4371" s="273"/>
      <c r="C4371" s="274"/>
    </row>
    <row r="4372" spans="1:3" x14ac:dyDescent="0.2">
      <c r="A4372" s="269"/>
      <c r="B4372" s="270"/>
      <c r="C4372" s="271"/>
    </row>
    <row r="4373" spans="1:3" x14ac:dyDescent="0.2">
      <c r="A4373" s="272"/>
      <c r="B4373" s="273"/>
      <c r="C4373" s="274"/>
    </row>
    <row r="4374" spans="1:3" x14ac:dyDescent="0.2">
      <c r="A4374" s="269"/>
      <c r="B4374" s="270"/>
      <c r="C4374" s="271"/>
    </row>
    <row r="4375" spans="1:3" x14ac:dyDescent="0.2">
      <c r="A4375" s="272"/>
      <c r="B4375" s="273"/>
      <c r="C4375" s="274"/>
    </row>
    <row r="4376" spans="1:3" x14ac:dyDescent="0.2">
      <c r="A4376" s="269"/>
      <c r="B4376" s="270"/>
      <c r="C4376" s="271"/>
    </row>
    <row r="4377" spans="1:3" x14ac:dyDescent="0.2">
      <c r="A4377" s="272"/>
      <c r="B4377" s="273"/>
      <c r="C4377" s="274"/>
    </row>
    <row r="4378" spans="1:3" x14ac:dyDescent="0.2">
      <c r="A4378" s="269"/>
      <c r="B4378" s="270"/>
      <c r="C4378" s="271"/>
    </row>
    <row r="4379" spans="1:3" x14ac:dyDescent="0.2">
      <c r="A4379" s="272"/>
      <c r="B4379" s="273"/>
      <c r="C4379" s="274"/>
    </row>
    <row r="4380" spans="1:3" x14ac:dyDescent="0.2">
      <c r="A4380" s="269"/>
      <c r="B4380" s="270"/>
      <c r="C4380" s="271"/>
    </row>
    <row r="4381" spans="1:3" x14ac:dyDescent="0.2">
      <c r="A4381" s="272"/>
      <c r="B4381" s="273"/>
      <c r="C4381" s="274"/>
    </row>
    <row r="4382" spans="1:3" x14ac:dyDescent="0.2">
      <c r="A4382" s="269"/>
      <c r="B4382" s="270"/>
      <c r="C4382" s="271"/>
    </row>
    <row r="4383" spans="1:3" x14ac:dyDescent="0.2">
      <c r="A4383" s="272"/>
      <c r="B4383" s="273"/>
      <c r="C4383" s="274"/>
    </row>
    <row r="4384" spans="1:3" x14ac:dyDescent="0.2">
      <c r="A4384" s="269"/>
      <c r="B4384" s="270"/>
      <c r="C4384" s="271"/>
    </row>
    <row r="4385" spans="1:3" x14ac:dyDescent="0.2">
      <c r="A4385" s="272"/>
      <c r="B4385" s="273"/>
      <c r="C4385" s="274"/>
    </row>
    <row r="4386" spans="1:3" x14ac:dyDescent="0.2">
      <c r="A4386" s="269"/>
      <c r="B4386" s="270"/>
      <c r="C4386" s="271"/>
    </row>
    <row r="4387" spans="1:3" x14ac:dyDescent="0.2">
      <c r="A4387" s="272"/>
      <c r="B4387" s="273"/>
      <c r="C4387" s="274"/>
    </row>
    <row r="4388" spans="1:3" x14ac:dyDescent="0.2">
      <c r="A4388" s="269"/>
      <c r="B4388" s="270"/>
      <c r="C4388" s="271"/>
    </row>
    <row r="4389" spans="1:3" x14ac:dyDescent="0.2">
      <c r="A4389" s="272"/>
      <c r="B4389" s="273"/>
      <c r="C4389" s="274"/>
    </row>
    <row r="4390" spans="1:3" x14ac:dyDescent="0.2">
      <c r="A4390" s="269"/>
      <c r="B4390" s="270"/>
      <c r="C4390" s="271"/>
    </row>
    <row r="4391" spans="1:3" x14ac:dyDescent="0.2">
      <c r="A4391" s="272"/>
      <c r="B4391" s="273"/>
      <c r="C4391" s="274"/>
    </row>
    <row r="4392" spans="1:3" x14ac:dyDescent="0.2">
      <c r="A4392" s="269"/>
      <c r="B4392" s="270"/>
      <c r="C4392" s="271"/>
    </row>
    <row r="4393" spans="1:3" x14ac:dyDescent="0.2">
      <c r="A4393" s="272"/>
      <c r="B4393" s="273"/>
      <c r="C4393" s="274"/>
    </row>
    <row r="4394" spans="1:3" x14ac:dyDescent="0.2">
      <c r="A4394" s="269"/>
      <c r="B4394" s="270"/>
      <c r="C4394" s="271"/>
    </row>
    <row r="4395" spans="1:3" x14ac:dyDescent="0.2">
      <c r="A4395" s="272"/>
      <c r="B4395" s="273"/>
      <c r="C4395" s="274"/>
    </row>
    <row r="4396" spans="1:3" x14ac:dyDescent="0.2">
      <c r="A4396" s="269"/>
      <c r="B4396" s="270"/>
      <c r="C4396" s="271"/>
    </row>
    <row r="4397" spans="1:3" x14ac:dyDescent="0.2">
      <c r="A4397" s="272"/>
      <c r="B4397" s="273"/>
      <c r="C4397" s="274"/>
    </row>
    <row r="4398" spans="1:3" x14ac:dyDescent="0.2">
      <c r="A4398" s="269"/>
      <c r="B4398" s="270"/>
      <c r="C4398" s="271"/>
    </row>
    <row r="4399" spans="1:3" x14ac:dyDescent="0.2">
      <c r="A4399" s="272"/>
      <c r="B4399" s="273"/>
      <c r="C4399" s="274"/>
    </row>
    <row r="4400" spans="1:3" x14ac:dyDescent="0.2">
      <c r="A4400" s="269"/>
      <c r="B4400" s="270"/>
      <c r="C4400" s="271"/>
    </row>
    <row r="4401" spans="1:3" x14ac:dyDescent="0.2">
      <c r="A4401" s="272"/>
      <c r="B4401" s="273"/>
      <c r="C4401" s="274"/>
    </row>
    <row r="4402" spans="1:3" x14ac:dyDescent="0.2">
      <c r="A4402" s="269"/>
      <c r="B4402" s="270"/>
      <c r="C4402" s="271"/>
    </row>
    <row r="4403" spans="1:3" x14ac:dyDescent="0.2">
      <c r="A4403" s="272"/>
      <c r="B4403" s="273"/>
      <c r="C4403" s="274"/>
    </row>
    <row r="4404" spans="1:3" x14ac:dyDescent="0.2">
      <c r="A4404" s="269"/>
      <c r="B4404" s="270"/>
      <c r="C4404" s="271"/>
    </row>
    <row r="4405" spans="1:3" x14ac:dyDescent="0.2">
      <c r="A4405" s="272"/>
      <c r="B4405" s="273"/>
      <c r="C4405" s="274"/>
    </row>
    <row r="4406" spans="1:3" x14ac:dyDescent="0.2">
      <c r="A4406" s="269"/>
      <c r="B4406" s="270"/>
      <c r="C4406" s="271"/>
    </row>
    <row r="4407" spans="1:3" x14ac:dyDescent="0.2">
      <c r="A4407" s="272"/>
      <c r="B4407" s="273"/>
      <c r="C4407" s="274"/>
    </row>
    <row r="4408" spans="1:3" x14ac:dyDescent="0.2">
      <c r="A4408" s="269"/>
      <c r="B4408" s="270"/>
      <c r="C4408" s="271"/>
    </row>
    <row r="4409" spans="1:3" x14ac:dyDescent="0.2">
      <c r="A4409" s="272"/>
      <c r="B4409" s="273"/>
      <c r="C4409" s="274"/>
    </row>
    <row r="4410" spans="1:3" x14ac:dyDescent="0.2">
      <c r="A4410" s="269"/>
      <c r="B4410" s="270"/>
      <c r="C4410" s="271"/>
    </row>
    <row r="4411" spans="1:3" x14ac:dyDescent="0.2">
      <c r="A4411" s="272"/>
      <c r="B4411" s="273"/>
      <c r="C4411" s="274"/>
    </row>
    <row r="4412" spans="1:3" x14ac:dyDescent="0.2">
      <c r="A4412" s="269"/>
      <c r="B4412" s="270"/>
      <c r="C4412" s="271"/>
    </row>
    <row r="4413" spans="1:3" x14ac:dyDescent="0.2">
      <c r="A4413" s="272"/>
      <c r="B4413" s="273"/>
      <c r="C4413" s="274"/>
    </row>
    <row r="4414" spans="1:3" x14ac:dyDescent="0.2">
      <c r="A4414" s="269"/>
      <c r="B4414" s="270"/>
      <c r="C4414" s="271"/>
    </row>
    <row r="4415" spans="1:3" x14ac:dyDescent="0.2">
      <c r="A4415" s="272"/>
      <c r="B4415" s="273"/>
      <c r="C4415" s="274"/>
    </row>
    <row r="4416" spans="1:3" x14ac:dyDescent="0.2">
      <c r="A4416" s="269"/>
      <c r="B4416" s="270"/>
      <c r="C4416" s="271"/>
    </row>
    <row r="4417" spans="1:3" x14ac:dyDescent="0.2">
      <c r="A4417" s="272"/>
      <c r="B4417" s="273"/>
      <c r="C4417" s="274"/>
    </row>
    <row r="4418" spans="1:3" x14ac:dyDescent="0.2">
      <c r="A4418" s="269"/>
      <c r="B4418" s="270"/>
      <c r="C4418" s="271"/>
    </row>
    <row r="4419" spans="1:3" x14ac:dyDescent="0.2">
      <c r="A4419" s="272"/>
      <c r="B4419" s="273"/>
      <c r="C4419" s="274"/>
    </row>
    <row r="4420" spans="1:3" x14ac:dyDescent="0.2">
      <c r="A4420" s="269"/>
      <c r="B4420" s="270"/>
      <c r="C4420" s="271"/>
    </row>
    <row r="4421" spans="1:3" x14ac:dyDescent="0.2">
      <c r="A4421" s="272"/>
      <c r="B4421" s="273"/>
      <c r="C4421" s="274"/>
    </row>
    <row r="4422" spans="1:3" x14ac:dyDescent="0.2">
      <c r="A4422" s="269"/>
      <c r="B4422" s="270"/>
      <c r="C4422" s="271"/>
    </row>
    <row r="4423" spans="1:3" x14ac:dyDescent="0.2">
      <c r="A4423" s="272"/>
      <c r="B4423" s="273"/>
      <c r="C4423" s="274"/>
    </row>
    <row r="4424" spans="1:3" x14ac:dyDescent="0.2">
      <c r="A4424" s="269"/>
      <c r="B4424" s="270"/>
      <c r="C4424" s="271"/>
    </row>
    <row r="4425" spans="1:3" x14ac:dyDescent="0.2">
      <c r="A4425" s="272"/>
      <c r="B4425" s="273"/>
      <c r="C4425" s="274"/>
    </row>
    <row r="4426" spans="1:3" x14ac:dyDescent="0.2">
      <c r="A4426" s="269"/>
      <c r="B4426" s="270"/>
      <c r="C4426" s="271"/>
    </row>
    <row r="4427" spans="1:3" x14ac:dyDescent="0.2">
      <c r="A4427" s="272"/>
      <c r="B4427" s="273"/>
      <c r="C4427" s="274"/>
    </row>
    <row r="4428" spans="1:3" x14ac:dyDescent="0.2">
      <c r="A4428" s="269"/>
      <c r="B4428" s="270"/>
      <c r="C4428" s="271"/>
    </row>
    <row r="4429" spans="1:3" x14ac:dyDescent="0.2">
      <c r="A4429" s="272"/>
      <c r="B4429" s="273"/>
      <c r="C4429" s="274"/>
    </row>
    <row r="4430" spans="1:3" x14ac:dyDescent="0.2">
      <c r="A4430" s="269"/>
      <c r="B4430" s="270"/>
      <c r="C4430" s="271"/>
    </row>
    <row r="4431" spans="1:3" x14ac:dyDescent="0.2">
      <c r="A4431" s="272"/>
      <c r="B4431" s="273"/>
      <c r="C4431" s="274"/>
    </row>
    <row r="4432" spans="1:3" x14ac:dyDescent="0.2">
      <c r="A4432" s="269"/>
      <c r="B4432" s="270"/>
      <c r="C4432" s="271"/>
    </row>
    <row r="4433" spans="1:3" x14ac:dyDescent="0.2">
      <c r="A4433" s="272"/>
      <c r="B4433" s="273"/>
      <c r="C4433" s="274"/>
    </row>
    <row r="4434" spans="1:3" x14ac:dyDescent="0.2">
      <c r="A4434" s="269"/>
      <c r="B4434" s="270"/>
      <c r="C4434" s="271"/>
    </row>
    <row r="4435" spans="1:3" x14ac:dyDescent="0.2">
      <c r="A4435" s="272"/>
      <c r="B4435" s="273"/>
      <c r="C4435" s="274"/>
    </row>
    <row r="4436" spans="1:3" x14ac:dyDescent="0.2">
      <c r="A4436" s="269"/>
      <c r="B4436" s="270"/>
      <c r="C4436" s="271"/>
    </row>
    <row r="4437" spans="1:3" x14ac:dyDescent="0.2">
      <c r="A4437" s="272"/>
      <c r="B4437" s="273"/>
      <c r="C4437" s="274"/>
    </row>
    <row r="4438" spans="1:3" x14ac:dyDescent="0.2">
      <c r="A4438" s="269"/>
      <c r="B4438" s="270"/>
      <c r="C4438" s="271"/>
    </row>
    <row r="4439" spans="1:3" x14ac:dyDescent="0.2">
      <c r="A4439" s="272"/>
      <c r="B4439" s="273"/>
      <c r="C4439" s="274"/>
    </row>
    <row r="4440" spans="1:3" x14ac:dyDescent="0.2">
      <c r="A4440" s="269"/>
      <c r="B4440" s="270"/>
      <c r="C4440" s="271"/>
    </row>
    <row r="4441" spans="1:3" x14ac:dyDescent="0.2">
      <c r="A4441" s="272"/>
      <c r="B4441" s="273"/>
      <c r="C4441" s="274"/>
    </row>
    <row r="4442" spans="1:3" x14ac:dyDescent="0.2">
      <c r="A4442" s="269"/>
      <c r="B4442" s="270"/>
      <c r="C4442" s="271"/>
    </row>
    <row r="4443" spans="1:3" x14ac:dyDescent="0.2">
      <c r="A4443" s="272"/>
      <c r="B4443" s="273"/>
      <c r="C4443" s="274"/>
    </row>
    <row r="4444" spans="1:3" x14ac:dyDescent="0.2">
      <c r="A4444" s="269"/>
      <c r="B4444" s="270"/>
      <c r="C4444" s="271"/>
    </row>
    <row r="4445" spans="1:3" x14ac:dyDescent="0.2">
      <c r="A4445" s="272"/>
      <c r="B4445" s="273"/>
      <c r="C4445" s="274"/>
    </row>
    <row r="4446" spans="1:3" x14ac:dyDescent="0.2">
      <c r="A4446" s="269"/>
      <c r="B4446" s="270"/>
      <c r="C4446" s="271"/>
    </row>
    <row r="4447" spans="1:3" x14ac:dyDescent="0.2">
      <c r="A4447" s="272"/>
      <c r="B4447" s="273"/>
      <c r="C4447" s="274"/>
    </row>
    <row r="4448" spans="1:3" x14ac:dyDescent="0.2">
      <c r="A4448" s="269"/>
      <c r="B4448" s="270"/>
      <c r="C4448" s="271"/>
    </row>
    <row r="4449" spans="1:3" x14ac:dyDescent="0.2">
      <c r="A4449" s="272"/>
      <c r="B4449" s="273"/>
      <c r="C4449" s="274"/>
    </row>
    <row r="4450" spans="1:3" x14ac:dyDescent="0.2">
      <c r="A4450" s="269"/>
      <c r="B4450" s="270"/>
      <c r="C4450" s="271"/>
    </row>
    <row r="4451" spans="1:3" x14ac:dyDescent="0.2">
      <c r="A4451" s="272"/>
      <c r="B4451" s="273"/>
      <c r="C4451" s="274"/>
    </row>
    <row r="4452" spans="1:3" x14ac:dyDescent="0.2">
      <c r="A4452" s="269"/>
      <c r="B4452" s="270"/>
      <c r="C4452" s="271"/>
    </row>
    <row r="4453" spans="1:3" x14ac:dyDescent="0.2">
      <c r="A4453" s="272"/>
      <c r="B4453" s="273"/>
      <c r="C4453" s="274"/>
    </row>
    <row r="4454" spans="1:3" x14ac:dyDescent="0.2">
      <c r="A4454" s="269"/>
      <c r="B4454" s="270"/>
      <c r="C4454" s="271"/>
    </row>
    <row r="4455" spans="1:3" x14ac:dyDescent="0.2">
      <c r="A4455" s="272"/>
      <c r="B4455" s="273"/>
      <c r="C4455" s="274"/>
    </row>
    <row r="4456" spans="1:3" x14ac:dyDescent="0.2">
      <c r="A4456" s="269"/>
      <c r="B4456" s="270"/>
      <c r="C4456" s="271"/>
    </row>
    <row r="4457" spans="1:3" x14ac:dyDescent="0.2">
      <c r="A4457" s="272"/>
      <c r="B4457" s="273"/>
      <c r="C4457" s="274"/>
    </row>
    <row r="4458" spans="1:3" x14ac:dyDescent="0.2">
      <c r="A4458" s="269"/>
      <c r="B4458" s="270"/>
      <c r="C4458" s="271"/>
    </row>
    <row r="4459" spans="1:3" x14ac:dyDescent="0.2">
      <c r="A4459" s="272"/>
      <c r="B4459" s="273"/>
      <c r="C4459" s="274"/>
    </row>
    <row r="4460" spans="1:3" x14ac:dyDescent="0.2">
      <c r="A4460" s="269"/>
      <c r="B4460" s="270"/>
      <c r="C4460" s="271"/>
    </row>
    <row r="4461" spans="1:3" x14ac:dyDescent="0.2">
      <c r="A4461" s="272"/>
      <c r="B4461" s="273"/>
      <c r="C4461" s="274"/>
    </row>
    <row r="4462" spans="1:3" x14ac:dyDescent="0.2">
      <c r="A4462" s="269"/>
      <c r="B4462" s="270"/>
      <c r="C4462" s="271"/>
    </row>
    <row r="4463" spans="1:3" x14ac:dyDescent="0.2">
      <c r="A4463" s="272"/>
      <c r="B4463" s="273"/>
      <c r="C4463" s="274"/>
    </row>
    <row r="4464" spans="1:3" x14ac:dyDescent="0.2">
      <c r="A4464" s="269"/>
      <c r="B4464" s="270"/>
      <c r="C4464" s="271"/>
    </row>
    <row r="4465" spans="1:3" x14ac:dyDescent="0.2">
      <c r="A4465" s="272"/>
      <c r="B4465" s="273"/>
      <c r="C4465" s="274"/>
    </row>
    <row r="4466" spans="1:3" x14ac:dyDescent="0.2">
      <c r="A4466" s="269"/>
      <c r="B4466" s="270"/>
      <c r="C4466" s="271"/>
    </row>
    <row r="4467" spans="1:3" x14ac:dyDescent="0.2">
      <c r="A4467" s="272"/>
      <c r="B4467" s="273"/>
      <c r="C4467" s="274"/>
    </row>
    <row r="4468" spans="1:3" x14ac:dyDescent="0.2">
      <c r="A4468" s="269"/>
      <c r="B4468" s="270"/>
      <c r="C4468" s="271"/>
    </row>
    <row r="4469" spans="1:3" x14ac:dyDescent="0.2">
      <c r="A4469" s="272"/>
      <c r="B4469" s="273"/>
      <c r="C4469" s="274"/>
    </row>
    <row r="4470" spans="1:3" x14ac:dyDescent="0.2">
      <c r="A4470" s="269"/>
      <c r="B4470" s="270"/>
      <c r="C4470" s="271"/>
    </row>
    <row r="4471" spans="1:3" x14ac:dyDescent="0.2">
      <c r="A4471" s="272"/>
      <c r="B4471" s="273"/>
      <c r="C4471" s="274"/>
    </row>
    <row r="4472" spans="1:3" x14ac:dyDescent="0.2">
      <c r="A4472" s="269"/>
      <c r="B4472" s="270"/>
      <c r="C4472" s="271"/>
    </row>
    <row r="4473" spans="1:3" x14ac:dyDescent="0.2">
      <c r="A4473" s="272"/>
      <c r="B4473" s="273"/>
      <c r="C4473" s="274"/>
    </row>
    <row r="4474" spans="1:3" x14ac:dyDescent="0.2">
      <c r="A4474" s="269"/>
      <c r="B4474" s="270"/>
      <c r="C4474" s="271"/>
    </row>
    <row r="4475" spans="1:3" x14ac:dyDescent="0.2">
      <c r="A4475" s="272"/>
      <c r="B4475" s="273"/>
      <c r="C4475" s="274"/>
    </row>
    <row r="4476" spans="1:3" x14ac:dyDescent="0.2">
      <c r="A4476" s="269"/>
      <c r="B4476" s="270"/>
      <c r="C4476" s="271"/>
    </row>
    <row r="4477" spans="1:3" x14ac:dyDescent="0.2">
      <c r="A4477" s="272"/>
      <c r="B4477" s="273"/>
      <c r="C4477" s="274"/>
    </row>
    <row r="4478" spans="1:3" x14ac:dyDescent="0.2">
      <c r="A4478" s="269"/>
      <c r="B4478" s="270"/>
      <c r="C4478" s="271"/>
    </row>
    <row r="4479" spans="1:3" x14ac:dyDescent="0.2">
      <c r="A4479" s="272"/>
      <c r="B4479" s="273"/>
      <c r="C4479" s="274"/>
    </row>
    <row r="4480" spans="1:3" x14ac:dyDescent="0.2">
      <c r="A4480" s="269"/>
      <c r="B4480" s="270"/>
      <c r="C4480" s="271"/>
    </row>
    <row r="4481" spans="1:3" x14ac:dyDescent="0.2">
      <c r="A4481" s="272"/>
      <c r="B4481" s="273"/>
      <c r="C4481" s="274"/>
    </row>
    <row r="4482" spans="1:3" x14ac:dyDescent="0.2">
      <c r="A4482" s="269"/>
      <c r="B4482" s="270"/>
      <c r="C4482" s="271"/>
    </row>
    <row r="4483" spans="1:3" x14ac:dyDescent="0.2">
      <c r="A4483" s="272"/>
      <c r="B4483" s="273"/>
      <c r="C4483" s="274"/>
    </row>
    <row r="4484" spans="1:3" x14ac:dyDescent="0.2">
      <c r="A4484" s="269"/>
      <c r="B4484" s="270"/>
      <c r="C4484" s="271"/>
    </row>
    <row r="4485" spans="1:3" x14ac:dyDescent="0.2">
      <c r="A4485" s="272"/>
      <c r="B4485" s="273"/>
      <c r="C4485" s="274"/>
    </row>
    <row r="4486" spans="1:3" x14ac:dyDescent="0.2">
      <c r="A4486" s="269"/>
      <c r="B4486" s="270"/>
      <c r="C4486" s="271"/>
    </row>
    <row r="4487" spans="1:3" x14ac:dyDescent="0.2">
      <c r="A4487" s="272"/>
      <c r="B4487" s="273"/>
      <c r="C4487" s="274"/>
    </row>
    <row r="4488" spans="1:3" x14ac:dyDescent="0.2">
      <c r="A4488" s="269"/>
      <c r="B4488" s="270"/>
      <c r="C4488" s="271"/>
    </row>
    <row r="4489" spans="1:3" x14ac:dyDescent="0.2">
      <c r="A4489" s="272"/>
      <c r="B4489" s="273"/>
      <c r="C4489" s="274"/>
    </row>
    <row r="4490" spans="1:3" x14ac:dyDescent="0.2">
      <c r="A4490" s="269"/>
      <c r="B4490" s="270"/>
      <c r="C4490" s="271"/>
    </row>
    <row r="4491" spans="1:3" x14ac:dyDescent="0.2">
      <c r="A4491" s="272"/>
      <c r="B4491" s="273"/>
      <c r="C4491" s="274"/>
    </row>
    <row r="4492" spans="1:3" x14ac:dyDescent="0.2">
      <c r="A4492" s="269"/>
      <c r="B4492" s="270"/>
      <c r="C4492" s="271"/>
    </row>
    <row r="4493" spans="1:3" x14ac:dyDescent="0.2">
      <c r="A4493" s="272"/>
      <c r="B4493" s="273"/>
      <c r="C4493" s="274"/>
    </row>
    <row r="4494" spans="1:3" x14ac:dyDescent="0.2">
      <c r="A4494" s="269"/>
      <c r="B4494" s="270"/>
      <c r="C4494" s="271"/>
    </row>
    <row r="4495" spans="1:3" x14ac:dyDescent="0.2">
      <c r="A4495" s="272"/>
      <c r="B4495" s="273"/>
      <c r="C4495" s="274"/>
    </row>
    <row r="4496" spans="1:3" x14ac:dyDescent="0.2">
      <c r="A4496" s="269"/>
      <c r="B4496" s="270"/>
      <c r="C4496" s="271"/>
    </row>
    <row r="4497" spans="1:3" x14ac:dyDescent="0.2">
      <c r="A4497" s="272"/>
      <c r="B4497" s="273"/>
      <c r="C4497" s="274"/>
    </row>
    <row r="4498" spans="1:3" x14ac:dyDescent="0.2">
      <c r="A4498" s="269"/>
      <c r="B4498" s="270"/>
      <c r="C4498" s="271"/>
    </row>
    <row r="4499" spans="1:3" x14ac:dyDescent="0.2">
      <c r="A4499" s="272"/>
      <c r="B4499" s="273"/>
      <c r="C4499" s="274"/>
    </row>
    <row r="4500" spans="1:3" x14ac:dyDescent="0.2">
      <c r="A4500" s="269"/>
      <c r="B4500" s="270"/>
      <c r="C4500" s="271"/>
    </row>
    <row r="4501" spans="1:3" x14ac:dyDescent="0.2">
      <c r="A4501" s="272"/>
      <c r="B4501" s="273"/>
      <c r="C4501" s="274"/>
    </row>
    <row r="4502" spans="1:3" x14ac:dyDescent="0.2">
      <c r="A4502" s="269"/>
      <c r="B4502" s="270"/>
      <c r="C4502" s="271"/>
    </row>
    <row r="4503" spans="1:3" x14ac:dyDescent="0.2">
      <c r="A4503" s="272"/>
      <c r="B4503" s="273"/>
      <c r="C4503" s="274"/>
    </row>
    <row r="4504" spans="1:3" x14ac:dyDescent="0.2">
      <c r="A4504" s="269"/>
      <c r="B4504" s="270"/>
      <c r="C4504" s="271"/>
    </row>
    <row r="4505" spans="1:3" x14ac:dyDescent="0.2">
      <c r="A4505" s="272"/>
      <c r="B4505" s="273"/>
      <c r="C4505" s="274"/>
    </row>
    <row r="4506" spans="1:3" x14ac:dyDescent="0.2">
      <c r="A4506" s="269"/>
      <c r="B4506" s="270"/>
      <c r="C4506" s="271"/>
    </row>
    <row r="4507" spans="1:3" x14ac:dyDescent="0.2">
      <c r="A4507" s="272"/>
      <c r="B4507" s="273"/>
      <c r="C4507" s="274"/>
    </row>
    <row r="4508" spans="1:3" x14ac:dyDescent="0.2">
      <c r="A4508" s="269"/>
      <c r="B4508" s="270"/>
      <c r="C4508" s="271"/>
    </row>
    <row r="4509" spans="1:3" x14ac:dyDescent="0.2">
      <c r="A4509" s="272"/>
      <c r="B4509" s="273"/>
      <c r="C4509" s="274"/>
    </row>
    <row r="4510" spans="1:3" x14ac:dyDescent="0.2">
      <c r="A4510" s="269"/>
      <c r="B4510" s="270"/>
      <c r="C4510" s="271"/>
    </row>
    <row r="4511" spans="1:3" x14ac:dyDescent="0.2">
      <c r="A4511" s="272"/>
      <c r="B4511" s="273"/>
      <c r="C4511" s="274"/>
    </row>
    <row r="4512" spans="1:3" x14ac:dyDescent="0.2">
      <c r="A4512" s="269"/>
      <c r="B4512" s="270"/>
      <c r="C4512" s="271"/>
    </row>
    <row r="4513" spans="1:3" x14ac:dyDescent="0.2">
      <c r="A4513" s="272"/>
      <c r="B4513" s="273"/>
      <c r="C4513" s="274"/>
    </row>
    <row r="4514" spans="1:3" x14ac:dyDescent="0.2">
      <c r="A4514" s="269"/>
      <c r="B4514" s="270"/>
      <c r="C4514" s="271"/>
    </row>
    <row r="4515" spans="1:3" x14ac:dyDescent="0.2">
      <c r="A4515" s="272"/>
      <c r="B4515" s="273"/>
      <c r="C4515" s="274"/>
    </row>
    <row r="4516" spans="1:3" x14ac:dyDescent="0.2">
      <c r="A4516" s="269"/>
      <c r="B4516" s="270"/>
      <c r="C4516" s="271"/>
    </row>
    <row r="4517" spans="1:3" x14ac:dyDescent="0.2">
      <c r="A4517" s="272"/>
      <c r="B4517" s="273"/>
      <c r="C4517" s="274"/>
    </row>
    <row r="4518" spans="1:3" x14ac:dyDescent="0.2">
      <c r="A4518" s="269"/>
      <c r="B4518" s="270"/>
      <c r="C4518" s="271"/>
    </row>
    <row r="4519" spans="1:3" x14ac:dyDescent="0.2">
      <c r="A4519" s="272"/>
      <c r="B4519" s="273"/>
      <c r="C4519" s="274"/>
    </row>
    <row r="4520" spans="1:3" x14ac:dyDescent="0.2">
      <c r="A4520" s="269"/>
      <c r="B4520" s="270"/>
      <c r="C4520" s="271"/>
    </row>
    <row r="4521" spans="1:3" x14ac:dyDescent="0.2">
      <c r="A4521" s="272"/>
      <c r="B4521" s="273"/>
      <c r="C4521" s="274"/>
    </row>
    <row r="4522" spans="1:3" x14ac:dyDescent="0.2">
      <c r="A4522" s="269"/>
      <c r="B4522" s="270"/>
      <c r="C4522" s="271"/>
    </row>
    <row r="4523" spans="1:3" x14ac:dyDescent="0.2">
      <c r="A4523" s="272"/>
      <c r="B4523" s="273"/>
      <c r="C4523" s="274"/>
    </row>
    <row r="4524" spans="1:3" x14ac:dyDescent="0.2">
      <c r="A4524" s="269"/>
      <c r="B4524" s="270"/>
      <c r="C4524" s="271"/>
    </row>
    <row r="4525" spans="1:3" x14ac:dyDescent="0.2">
      <c r="A4525" s="272"/>
      <c r="B4525" s="273"/>
      <c r="C4525" s="274"/>
    </row>
    <row r="4526" spans="1:3" x14ac:dyDescent="0.2">
      <c r="A4526" s="269"/>
      <c r="B4526" s="270"/>
      <c r="C4526" s="271"/>
    </row>
    <row r="4527" spans="1:3" x14ac:dyDescent="0.2">
      <c r="A4527" s="272"/>
      <c r="B4527" s="273"/>
      <c r="C4527" s="274"/>
    </row>
    <row r="4528" spans="1:3" x14ac:dyDescent="0.2">
      <c r="A4528" s="269"/>
      <c r="B4528" s="270"/>
      <c r="C4528" s="271"/>
    </row>
    <row r="4529" spans="1:3" x14ac:dyDescent="0.2">
      <c r="A4529" s="272"/>
      <c r="B4529" s="273"/>
      <c r="C4529" s="274"/>
    </row>
    <row r="4530" spans="1:3" x14ac:dyDescent="0.2">
      <c r="A4530" s="269"/>
      <c r="B4530" s="270"/>
      <c r="C4530" s="271"/>
    </row>
    <row r="4531" spans="1:3" x14ac:dyDescent="0.2">
      <c r="A4531" s="272"/>
      <c r="B4531" s="273"/>
      <c r="C4531" s="274"/>
    </row>
    <row r="4532" spans="1:3" x14ac:dyDescent="0.2">
      <c r="A4532" s="269"/>
      <c r="B4532" s="270"/>
      <c r="C4532" s="271"/>
    </row>
    <row r="4533" spans="1:3" x14ac:dyDescent="0.2">
      <c r="A4533" s="272"/>
      <c r="B4533" s="273"/>
      <c r="C4533" s="274"/>
    </row>
    <row r="4534" spans="1:3" x14ac:dyDescent="0.2">
      <c r="A4534" s="269"/>
      <c r="B4534" s="270"/>
      <c r="C4534" s="271"/>
    </row>
    <row r="4535" spans="1:3" x14ac:dyDescent="0.2">
      <c r="A4535" s="272"/>
      <c r="B4535" s="273"/>
      <c r="C4535" s="274"/>
    </row>
    <row r="4536" spans="1:3" x14ac:dyDescent="0.2">
      <c r="A4536" s="269"/>
      <c r="B4536" s="270"/>
      <c r="C4536" s="271"/>
    </row>
    <row r="4537" spans="1:3" x14ac:dyDescent="0.2">
      <c r="A4537" s="272"/>
      <c r="B4537" s="273"/>
      <c r="C4537" s="274"/>
    </row>
    <row r="4538" spans="1:3" x14ac:dyDescent="0.2">
      <c r="A4538" s="269"/>
      <c r="B4538" s="270"/>
      <c r="C4538" s="271"/>
    </row>
    <row r="4539" spans="1:3" x14ac:dyDescent="0.2">
      <c r="A4539" s="272"/>
      <c r="B4539" s="273"/>
      <c r="C4539" s="274"/>
    </row>
    <row r="4540" spans="1:3" x14ac:dyDescent="0.2">
      <c r="A4540" s="269"/>
      <c r="B4540" s="270"/>
      <c r="C4540" s="271"/>
    </row>
    <row r="4541" spans="1:3" x14ac:dyDescent="0.2">
      <c r="A4541" s="272"/>
      <c r="B4541" s="273"/>
      <c r="C4541" s="274"/>
    </row>
    <row r="4542" spans="1:3" x14ac:dyDescent="0.2">
      <c r="A4542" s="269"/>
      <c r="B4542" s="270"/>
      <c r="C4542" s="271"/>
    </row>
    <row r="4543" spans="1:3" x14ac:dyDescent="0.2">
      <c r="A4543" s="272"/>
      <c r="B4543" s="273"/>
      <c r="C4543" s="274"/>
    </row>
    <row r="4544" spans="1:3" x14ac:dyDescent="0.2">
      <c r="A4544" s="269"/>
      <c r="B4544" s="270"/>
      <c r="C4544" s="271"/>
    </row>
    <row r="4545" spans="1:3" x14ac:dyDescent="0.2">
      <c r="A4545" s="272"/>
      <c r="B4545" s="273"/>
      <c r="C4545" s="274"/>
    </row>
    <row r="4546" spans="1:3" x14ac:dyDescent="0.2">
      <c r="A4546" s="269"/>
      <c r="B4546" s="270"/>
      <c r="C4546" s="271"/>
    </row>
    <row r="4547" spans="1:3" x14ac:dyDescent="0.2">
      <c r="A4547" s="272"/>
      <c r="B4547" s="273"/>
      <c r="C4547" s="274"/>
    </row>
    <row r="4548" spans="1:3" x14ac:dyDescent="0.2">
      <c r="A4548" s="269"/>
      <c r="B4548" s="270"/>
      <c r="C4548" s="271"/>
    </row>
    <row r="4549" spans="1:3" x14ac:dyDescent="0.2">
      <c r="A4549" s="272"/>
      <c r="B4549" s="273"/>
      <c r="C4549" s="274"/>
    </row>
    <row r="4550" spans="1:3" x14ac:dyDescent="0.2">
      <c r="A4550" s="269"/>
      <c r="B4550" s="270"/>
      <c r="C4550" s="271"/>
    </row>
    <row r="4551" spans="1:3" x14ac:dyDescent="0.2">
      <c r="A4551" s="272"/>
      <c r="B4551" s="273"/>
      <c r="C4551" s="274"/>
    </row>
    <row r="4552" spans="1:3" x14ac:dyDescent="0.2">
      <c r="A4552" s="269"/>
      <c r="B4552" s="270"/>
      <c r="C4552" s="271"/>
    </row>
    <row r="4553" spans="1:3" x14ac:dyDescent="0.2">
      <c r="A4553" s="272"/>
      <c r="B4553" s="273"/>
      <c r="C4553" s="274"/>
    </row>
    <row r="4554" spans="1:3" x14ac:dyDescent="0.2">
      <c r="A4554" s="269"/>
      <c r="B4554" s="270"/>
      <c r="C4554" s="271"/>
    </row>
    <row r="4555" spans="1:3" x14ac:dyDescent="0.2">
      <c r="A4555" s="272"/>
      <c r="B4555" s="273"/>
      <c r="C4555" s="274"/>
    </row>
    <row r="4556" spans="1:3" x14ac:dyDescent="0.2">
      <c r="A4556" s="269"/>
      <c r="B4556" s="270"/>
      <c r="C4556" s="271"/>
    </row>
    <row r="4557" spans="1:3" x14ac:dyDescent="0.2">
      <c r="A4557" s="272"/>
      <c r="B4557" s="273"/>
      <c r="C4557" s="274"/>
    </row>
    <row r="4558" spans="1:3" x14ac:dyDescent="0.2">
      <c r="A4558" s="269"/>
      <c r="B4558" s="270"/>
      <c r="C4558" s="271"/>
    </row>
    <row r="4559" spans="1:3" x14ac:dyDescent="0.2">
      <c r="A4559" s="272"/>
      <c r="B4559" s="273"/>
      <c r="C4559" s="274"/>
    </row>
    <row r="4560" spans="1:3" x14ac:dyDescent="0.2">
      <c r="A4560" s="269"/>
      <c r="B4560" s="270"/>
      <c r="C4560" s="271"/>
    </row>
    <row r="4561" spans="1:3" x14ac:dyDescent="0.2">
      <c r="A4561" s="272"/>
      <c r="B4561" s="273"/>
      <c r="C4561" s="274"/>
    </row>
    <row r="4562" spans="1:3" x14ac:dyDescent="0.2">
      <c r="A4562" s="269"/>
      <c r="B4562" s="270"/>
      <c r="C4562" s="271"/>
    </row>
    <row r="4563" spans="1:3" x14ac:dyDescent="0.2">
      <c r="A4563" s="272"/>
      <c r="B4563" s="273"/>
      <c r="C4563" s="274"/>
    </row>
    <row r="4564" spans="1:3" x14ac:dyDescent="0.2">
      <c r="A4564" s="269"/>
      <c r="B4564" s="270"/>
      <c r="C4564" s="271"/>
    </row>
    <row r="4565" spans="1:3" x14ac:dyDescent="0.2">
      <c r="A4565" s="272"/>
      <c r="B4565" s="273"/>
      <c r="C4565" s="274"/>
    </row>
    <row r="4566" spans="1:3" x14ac:dyDescent="0.2">
      <c r="A4566" s="269"/>
      <c r="B4566" s="270"/>
      <c r="C4566" s="271"/>
    </row>
    <row r="4567" spans="1:3" x14ac:dyDescent="0.2">
      <c r="A4567" s="272"/>
      <c r="B4567" s="273"/>
      <c r="C4567" s="274"/>
    </row>
    <row r="4568" spans="1:3" x14ac:dyDescent="0.2">
      <c r="A4568" s="269"/>
      <c r="B4568" s="270"/>
      <c r="C4568" s="271"/>
    </row>
    <row r="4569" spans="1:3" x14ac:dyDescent="0.2">
      <c r="A4569" s="272"/>
      <c r="B4569" s="273"/>
      <c r="C4569" s="274"/>
    </row>
    <row r="4570" spans="1:3" x14ac:dyDescent="0.2">
      <c r="A4570" s="269"/>
      <c r="B4570" s="270"/>
      <c r="C4570" s="271"/>
    </row>
    <row r="4571" spans="1:3" x14ac:dyDescent="0.2">
      <c r="A4571" s="272"/>
      <c r="B4571" s="273"/>
      <c r="C4571" s="274"/>
    </row>
    <row r="4572" spans="1:3" x14ac:dyDescent="0.2">
      <c r="A4572" s="269"/>
      <c r="B4572" s="270"/>
      <c r="C4572" s="271"/>
    </row>
    <row r="4573" spans="1:3" x14ac:dyDescent="0.2">
      <c r="A4573" s="272"/>
      <c r="B4573" s="273"/>
      <c r="C4573" s="274"/>
    </row>
    <row r="4574" spans="1:3" x14ac:dyDescent="0.2">
      <c r="A4574" s="269"/>
      <c r="B4574" s="270"/>
      <c r="C4574" s="271"/>
    </row>
    <row r="4575" spans="1:3" x14ac:dyDescent="0.2">
      <c r="A4575" s="272"/>
      <c r="B4575" s="273"/>
      <c r="C4575" s="274"/>
    </row>
    <row r="4576" spans="1:3" x14ac:dyDescent="0.2">
      <c r="A4576" s="269"/>
      <c r="B4576" s="270"/>
      <c r="C4576" s="271"/>
    </row>
    <row r="4577" spans="1:3" x14ac:dyDescent="0.2">
      <c r="A4577" s="272"/>
      <c r="B4577" s="273"/>
      <c r="C4577" s="274"/>
    </row>
    <row r="4578" spans="1:3" x14ac:dyDescent="0.2">
      <c r="A4578" s="269"/>
      <c r="B4578" s="270"/>
      <c r="C4578" s="271"/>
    </row>
    <row r="4579" spans="1:3" x14ac:dyDescent="0.2">
      <c r="A4579" s="272"/>
      <c r="B4579" s="273"/>
      <c r="C4579" s="274"/>
    </row>
    <row r="4580" spans="1:3" x14ac:dyDescent="0.2">
      <c r="A4580" s="269"/>
      <c r="B4580" s="270"/>
      <c r="C4580" s="271"/>
    </row>
    <row r="4581" spans="1:3" x14ac:dyDescent="0.2">
      <c r="A4581" s="272"/>
      <c r="B4581" s="273"/>
      <c r="C4581" s="274"/>
    </row>
    <row r="4582" spans="1:3" x14ac:dyDescent="0.2">
      <c r="A4582" s="269"/>
      <c r="B4582" s="270"/>
      <c r="C4582" s="271"/>
    </row>
    <row r="4583" spans="1:3" x14ac:dyDescent="0.2">
      <c r="A4583" s="272"/>
      <c r="B4583" s="273"/>
      <c r="C4583" s="274"/>
    </row>
    <row r="4584" spans="1:3" x14ac:dyDescent="0.2">
      <c r="A4584" s="269"/>
      <c r="B4584" s="270"/>
      <c r="C4584" s="271"/>
    </row>
    <row r="4585" spans="1:3" x14ac:dyDescent="0.2">
      <c r="A4585" s="272"/>
      <c r="B4585" s="273"/>
      <c r="C4585" s="274"/>
    </row>
    <row r="4586" spans="1:3" x14ac:dyDescent="0.2">
      <c r="A4586" s="269"/>
      <c r="B4586" s="270"/>
      <c r="C4586" s="271"/>
    </row>
    <row r="4587" spans="1:3" x14ac:dyDescent="0.2">
      <c r="A4587" s="272"/>
      <c r="B4587" s="273"/>
      <c r="C4587" s="274"/>
    </row>
    <row r="4588" spans="1:3" x14ac:dyDescent="0.2">
      <c r="A4588" s="269"/>
      <c r="B4588" s="270"/>
      <c r="C4588" s="271"/>
    </row>
    <row r="4589" spans="1:3" x14ac:dyDescent="0.2">
      <c r="A4589" s="272"/>
      <c r="B4589" s="273"/>
      <c r="C4589" s="274"/>
    </row>
    <row r="4590" spans="1:3" x14ac:dyDescent="0.2">
      <c r="A4590" s="269"/>
      <c r="B4590" s="270"/>
      <c r="C4590" s="271"/>
    </row>
    <row r="4591" spans="1:3" x14ac:dyDescent="0.2">
      <c r="A4591" s="272"/>
      <c r="B4591" s="273"/>
      <c r="C4591" s="274"/>
    </row>
    <row r="4592" spans="1:3" x14ac:dyDescent="0.2">
      <c r="A4592" s="269"/>
      <c r="B4592" s="270"/>
      <c r="C4592" s="271"/>
    </row>
    <row r="4593" spans="1:3" x14ac:dyDescent="0.2">
      <c r="A4593" s="272"/>
      <c r="B4593" s="273"/>
      <c r="C4593" s="274"/>
    </row>
    <row r="4594" spans="1:3" x14ac:dyDescent="0.2">
      <c r="A4594" s="269"/>
      <c r="B4594" s="270"/>
      <c r="C4594" s="271"/>
    </row>
    <row r="4595" spans="1:3" x14ac:dyDescent="0.2">
      <c r="A4595" s="272"/>
      <c r="B4595" s="273"/>
      <c r="C4595" s="274"/>
    </row>
    <row r="4596" spans="1:3" x14ac:dyDescent="0.2">
      <c r="A4596" s="269"/>
      <c r="B4596" s="270"/>
      <c r="C4596" s="271"/>
    </row>
    <row r="4597" spans="1:3" x14ac:dyDescent="0.2">
      <c r="A4597" s="272"/>
      <c r="B4597" s="273"/>
      <c r="C4597" s="274"/>
    </row>
    <row r="4598" spans="1:3" x14ac:dyDescent="0.2">
      <c r="A4598" s="269"/>
      <c r="B4598" s="270"/>
      <c r="C4598" s="271"/>
    </row>
    <row r="4599" spans="1:3" x14ac:dyDescent="0.2">
      <c r="A4599" s="272"/>
      <c r="B4599" s="273"/>
      <c r="C4599" s="274"/>
    </row>
    <row r="4600" spans="1:3" x14ac:dyDescent="0.2">
      <c r="A4600" s="269"/>
      <c r="B4600" s="270"/>
      <c r="C4600" s="271"/>
    </row>
    <row r="4601" spans="1:3" x14ac:dyDescent="0.2">
      <c r="A4601" s="272"/>
      <c r="B4601" s="273"/>
      <c r="C4601" s="274"/>
    </row>
    <row r="4602" spans="1:3" x14ac:dyDescent="0.2">
      <c r="A4602" s="269"/>
      <c r="B4602" s="270"/>
      <c r="C4602" s="271"/>
    </row>
    <row r="4603" spans="1:3" x14ac:dyDescent="0.2">
      <c r="A4603" s="272"/>
      <c r="B4603" s="273"/>
      <c r="C4603" s="274"/>
    </row>
    <row r="4604" spans="1:3" x14ac:dyDescent="0.2">
      <c r="A4604" s="269"/>
      <c r="B4604" s="270"/>
      <c r="C4604" s="271"/>
    </row>
    <row r="4605" spans="1:3" x14ac:dyDescent="0.2">
      <c r="A4605" s="272"/>
      <c r="B4605" s="273"/>
      <c r="C4605" s="274"/>
    </row>
    <row r="4606" spans="1:3" x14ac:dyDescent="0.2">
      <c r="A4606" s="269"/>
      <c r="B4606" s="270"/>
      <c r="C4606" s="271"/>
    </row>
    <row r="4607" spans="1:3" x14ac:dyDescent="0.2">
      <c r="A4607" s="272"/>
      <c r="B4607" s="273"/>
      <c r="C4607" s="274"/>
    </row>
    <row r="4608" spans="1:3" x14ac:dyDescent="0.2">
      <c r="A4608" s="269"/>
      <c r="B4608" s="270"/>
      <c r="C4608" s="271"/>
    </row>
    <row r="4609" spans="1:3" x14ac:dyDescent="0.2">
      <c r="A4609" s="272"/>
      <c r="B4609" s="273"/>
      <c r="C4609" s="274"/>
    </row>
    <row r="4610" spans="1:3" x14ac:dyDescent="0.2">
      <c r="A4610" s="269"/>
      <c r="B4610" s="270"/>
      <c r="C4610" s="271"/>
    </row>
    <row r="4611" spans="1:3" x14ac:dyDescent="0.2">
      <c r="A4611" s="272"/>
      <c r="B4611" s="273"/>
      <c r="C4611" s="274"/>
    </row>
    <row r="4612" spans="1:3" x14ac:dyDescent="0.2">
      <c r="A4612" s="269"/>
      <c r="B4612" s="270"/>
      <c r="C4612" s="271"/>
    </row>
    <row r="4613" spans="1:3" x14ac:dyDescent="0.2">
      <c r="A4613" s="272"/>
      <c r="B4613" s="273"/>
      <c r="C4613" s="274"/>
    </row>
    <row r="4614" spans="1:3" x14ac:dyDescent="0.2">
      <c r="A4614" s="269"/>
      <c r="B4614" s="270"/>
      <c r="C4614" s="271"/>
    </row>
    <row r="4615" spans="1:3" x14ac:dyDescent="0.2">
      <c r="A4615" s="272"/>
      <c r="B4615" s="273"/>
      <c r="C4615" s="274"/>
    </row>
    <row r="4616" spans="1:3" x14ac:dyDescent="0.2">
      <c r="A4616" s="269"/>
      <c r="B4616" s="270"/>
      <c r="C4616" s="271"/>
    </row>
    <row r="4617" spans="1:3" x14ac:dyDescent="0.2">
      <c r="A4617" s="272"/>
      <c r="B4617" s="273"/>
      <c r="C4617" s="274"/>
    </row>
    <row r="4618" spans="1:3" x14ac:dyDescent="0.2">
      <c r="A4618" s="269"/>
      <c r="B4618" s="270"/>
      <c r="C4618" s="271"/>
    </row>
    <row r="4619" spans="1:3" x14ac:dyDescent="0.2">
      <c r="A4619" s="272"/>
      <c r="B4619" s="273"/>
      <c r="C4619" s="274"/>
    </row>
    <row r="4620" spans="1:3" x14ac:dyDescent="0.2">
      <c r="A4620" s="269"/>
      <c r="B4620" s="270"/>
      <c r="C4620" s="271"/>
    </row>
    <row r="4621" spans="1:3" x14ac:dyDescent="0.2">
      <c r="A4621" s="272"/>
      <c r="B4621" s="273"/>
      <c r="C4621" s="274"/>
    </row>
    <row r="4622" spans="1:3" x14ac:dyDescent="0.2">
      <c r="A4622" s="269"/>
      <c r="B4622" s="270"/>
      <c r="C4622" s="271"/>
    </row>
    <row r="4623" spans="1:3" x14ac:dyDescent="0.2">
      <c r="A4623" s="272"/>
      <c r="B4623" s="273"/>
      <c r="C4623" s="274"/>
    </row>
    <row r="4624" spans="1:3" x14ac:dyDescent="0.2">
      <c r="A4624" s="269"/>
      <c r="B4624" s="270"/>
      <c r="C4624" s="271"/>
    </row>
    <row r="4625" spans="1:3" x14ac:dyDescent="0.2">
      <c r="A4625" s="272"/>
      <c r="B4625" s="273"/>
      <c r="C4625" s="274"/>
    </row>
    <row r="4626" spans="1:3" x14ac:dyDescent="0.2">
      <c r="A4626" s="269"/>
      <c r="B4626" s="270"/>
      <c r="C4626" s="271"/>
    </row>
    <row r="4627" spans="1:3" x14ac:dyDescent="0.2">
      <c r="A4627" s="272"/>
      <c r="B4627" s="273"/>
      <c r="C4627" s="274"/>
    </row>
    <row r="4628" spans="1:3" x14ac:dyDescent="0.2">
      <c r="A4628" s="269"/>
      <c r="B4628" s="270"/>
      <c r="C4628" s="271"/>
    </row>
    <row r="4629" spans="1:3" x14ac:dyDescent="0.2">
      <c r="A4629" s="272"/>
      <c r="B4629" s="273"/>
      <c r="C4629" s="274"/>
    </row>
    <row r="4630" spans="1:3" x14ac:dyDescent="0.2">
      <c r="A4630" s="269"/>
      <c r="B4630" s="270"/>
      <c r="C4630" s="271"/>
    </row>
    <row r="4631" spans="1:3" x14ac:dyDescent="0.2">
      <c r="A4631" s="272"/>
      <c r="B4631" s="273"/>
      <c r="C4631" s="274"/>
    </row>
    <row r="4632" spans="1:3" x14ac:dyDescent="0.2">
      <c r="A4632" s="269"/>
      <c r="B4632" s="270"/>
      <c r="C4632" s="271"/>
    </row>
    <row r="4633" spans="1:3" x14ac:dyDescent="0.2">
      <c r="A4633" s="272"/>
      <c r="B4633" s="273"/>
      <c r="C4633" s="274"/>
    </row>
    <row r="4634" spans="1:3" x14ac:dyDescent="0.2">
      <c r="A4634" s="269"/>
      <c r="B4634" s="270"/>
      <c r="C4634" s="271"/>
    </row>
    <row r="4635" spans="1:3" x14ac:dyDescent="0.2">
      <c r="A4635" s="272"/>
      <c r="B4635" s="273"/>
      <c r="C4635" s="274"/>
    </row>
    <row r="4636" spans="1:3" x14ac:dyDescent="0.2">
      <c r="A4636" s="269"/>
      <c r="B4636" s="270"/>
      <c r="C4636" s="271"/>
    </row>
    <row r="4637" spans="1:3" x14ac:dyDescent="0.2">
      <c r="A4637" s="272"/>
      <c r="B4637" s="273"/>
      <c r="C4637" s="274"/>
    </row>
    <row r="4638" spans="1:3" x14ac:dyDescent="0.2">
      <c r="A4638" s="269"/>
      <c r="B4638" s="270"/>
      <c r="C4638" s="271"/>
    </row>
    <row r="4639" spans="1:3" x14ac:dyDescent="0.2">
      <c r="A4639" s="272"/>
      <c r="B4639" s="273"/>
      <c r="C4639" s="274"/>
    </row>
    <row r="4640" spans="1:3" x14ac:dyDescent="0.2">
      <c r="A4640" s="269"/>
      <c r="B4640" s="270"/>
      <c r="C4640" s="271"/>
    </row>
    <row r="4641" spans="1:3" x14ac:dyDescent="0.2">
      <c r="A4641" s="272"/>
      <c r="B4641" s="273"/>
      <c r="C4641" s="274"/>
    </row>
    <row r="4642" spans="1:3" x14ac:dyDescent="0.2">
      <c r="A4642" s="269"/>
      <c r="B4642" s="270"/>
      <c r="C4642" s="271"/>
    </row>
    <row r="4643" spans="1:3" x14ac:dyDescent="0.2">
      <c r="A4643" s="272"/>
      <c r="B4643" s="273"/>
      <c r="C4643" s="274"/>
    </row>
    <row r="4644" spans="1:3" x14ac:dyDescent="0.2">
      <c r="A4644" s="269"/>
      <c r="B4644" s="270"/>
      <c r="C4644" s="271"/>
    </row>
    <row r="4645" spans="1:3" x14ac:dyDescent="0.2">
      <c r="A4645" s="272"/>
      <c r="B4645" s="273"/>
      <c r="C4645" s="274"/>
    </row>
    <row r="4646" spans="1:3" x14ac:dyDescent="0.2">
      <c r="A4646" s="269"/>
      <c r="B4646" s="270"/>
      <c r="C4646" s="271"/>
    </row>
    <row r="4647" spans="1:3" x14ac:dyDescent="0.2">
      <c r="A4647" s="272"/>
      <c r="B4647" s="273"/>
      <c r="C4647" s="274"/>
    </row>
    <row r="4648" spans="1:3" x14ac:dyDescent="0.2">
      <c r="A4648" s="269"/>
      <c r="B4648" s="270"/>
      <c r="C4648" s="271"/>
    </row>
    <row r="4649" spans="1:3" x14ac:dyDescent="0.2">
      <c r="A4649" s="272"/>
      <c r="B4649" s="273"/>
      <c r="C4649" s="274"/>
    </row>
    <row r="4650" spans="1:3" x14ac:dyDescent="0.2">
      <c r="A4650" s="269"/>
      <c r="B4650" s="270"/>
      <c r="C4650" s="271"/>
    </row>
    <row r="4651" spans="1:3" x14ac:dyDescent="0.2">
      <c r="A4651" s="272"/>
      <c r="B4651" s="273"/>
      <c r="C4651" s="274"/>
    </row>
    <row r="4652" spans="1:3" x14ac:dyDescent="0.2">
      <c r="A4652" s="269"/>
      <c r="B4652" s="270"/>
      <c r="C4652" s="271"/>
    </row>
    <row r="4653" spans="1:3" x14ac:dyDescent="0.2">
      <c r="A4653" s="272"/>
      <c r="B4653" s="273"/>
      <c r="C4653" s="274"/>
    </row>
    <row r="4654" spans="1:3" x14ac:dyDescent="0.2">
      <c r="A4654" s="269"/>
      <c r="B4654" s="270"/>
      <c r="C4654" s="271"/>
    </row>
    <row r="4655" spans="1:3" x14ac:dyDescent="0.2">
      <c r="A4655" s="272"/>
      <c r="B4655" s="273"/>
      <c r="C4655" s="274"/>
    </row>
    <row r="4656" spans="1:3" x14ac:dyDescent="0.2">
      <c r="A4656" s="269"/>
      <c r="B4656" s="270"/>
      <c r="C4656" s="271"/>
    </row>
    <row r="4657" spans="1:3" x14ac:dyDescent="0.2">
      <c r="A4657" s="272"/>
      <c r="B4657" s="273"/>
      <c r="C4657" s="274"/>
    </row>
    <row r="4658" spans="1:3" x14ac:dyDescent="0.2">
      <c r="A4658" s="269"/>
      <c r="B4658" s="270"/>
      <c r="C4658" s="271"/>
    </row>
    <row r="4659" spans="1:3" x14ac:dyDescent="0.2">
      <c r="A4659" s="272"/>
      <c r="B4659" s="273"/>
      <c r="C4659" s="274"/>
    </row>
    <row r="4660" spans="1:3" x14ac:dyDescent="0.2">
      <c r="A4660" s="269"/>
      <c r="B4660" s="270"/>
      <c r="C4660" s="271"/>
    </row>
    <row r="4661" spans="1:3" x14ac:dyDescent="0.2">
      <c r="A4661" s="272"/>
      <c r="B4661" s="273"/>
      <c r="C4661" s="274"/>
    </row>
    <row r="4662" spans="1:3" x14ac:dyDescent="0.2">
      <c r="A4662" s="269"/>
      <c r="B4662" s="270"/>
      <c r="C4662" s="271"/>
    </row>
    <row r="4663" spans="1:3" x14ac:dyDescent="0.2">
      <c r="A4663" s="272"/>
      <c r="B4663" s="273"/>
      <c r="C4663" s="274"/>
    </row>
    <row r="4664" spans="1:3" x14ac:dyDescent="0.2">
      <c r="A4664" s="269"/>
      <c r="B4664" s="270"/>
      <c r="C4664" s="271"/>
    </row>
    <row r="4665" spans="1:3" x14ac:dyDescent="0.2">
      <c r="A4665" s="272"/>
      <c r="B4665" s="273"/>
      <c r="C4665" s="274"/>
    </row>
    <row r="4666" spans="1:3" x14ac:dyDescent="0.2">
      <c r="A4666" s="269"/>
      <c r="B4666" s="270"/>
      <c r="C4666" s="271"/>
    </row>
    <row r="4667" spans="1:3" x14ac:dyDescent="0.2">
      <c r="A4667" s="272"/>
      <c r="B4667" s="273"/>
      <c r="C4667" s="274"/>
    </row>
    <row r="4668" spans="1:3" x14ac:dyDescent="0.2">
      <c r="A4668" s="269"/>
      <c r="B4668" s="270"/>
      <c r="C4668" s="271"/>
    </row>
    <row r="4669" spans="1:3" x14ac:dyDescent="0.2">
      <c r="A4669" s="272"/>
      <c r="B4669" s="273"/>
      <c r="C4669" s="274"/>
    </row>
    <row r="4670" spans="1:3" x14ac:dyDescent="0.2">
      <c r="A4670" s="269"/>
      <c r="B4670" s="270"/>
      <c r="C4670" s="271"/>
    </row>
    <row r="4671" spans="1:3" x14ac:dyDescent="0.2">
      <c r="A4671" s="272"/>
      <c r="B4671" s="273"/>
      <c r="C4671" s="274"/>
    </row>
    <row r="4672" spans="1:3" x14ac:dyDescent="0.2">
      <c r="A4672" s="269"/>
      <c r="B4672" s="270"/>
      <c r="C4672" s="271"/>
    </row>
    <row r="4673" spans="1:3" x14ac:dyDescent="0.2">
      <c r="A4673" s="272"/>
      <c r="B4673" s="273"/>
      <c r="C4673" s="274"/>
    </row>
    <row r="4674" spans="1:3" x14ac:dyDescent="0.2">
      <c r="A4674" s="269"/>
      <c r="B4674" s="270"/>
      <c r="C4674" s="271"/>
    </row>
    <row r="4675" spans="1:3" x14ac:dyDescent="0.2">
      <c r="A4675" s="272"/>
      <c r="B4675" s="273"/>
      <c r="C4675" s="274"/>
    </row>
    <row r="4676" spans="1:3" x14ac:dyDescent="0.2">
      <c r="A4676" s="269"/>
      <c r="B4676" s="270"/>
      <c r="C4676" s="271"/>
    </row>
    <row r="4677" spans="1:3" x14ac:dyDescent="0.2">
      <c r="A4677" s="272"/>
      <c r="B4677" s="273"/>
      <c r="C4677" s="274"/>
    </row>
    <row r="4678" spans="1:3" x14ac:dyDescent="0.2">
      <c r="A4678" s="269"/>
      <c r="B4678" s="270"/>
      <c r="C4678" s="271"/>
    </row>
    <row r="4679" spans="1:3" x14ac:dyDescent="0.2">
      <c r="A4679" s="272"/>
      <c r="B4679" s="273"/>
      <c r="C4679" s="274"/>
    </row>
    <row r="4680" spans="1:3" x14ac:dyDescent="0.2">
      <c r="A4680" s="269"/>
      <c r="B4680" s="270"/>
      <c r="C4680" s="271"/>
    </row>
    <row r="4681" spans="1:3" x14ac:dyDescent="0.2">
      <c r="A4681" s="272"/>
      <c r="B4681" s="273"/>
      <c r="C4681" s="274"/>
    </row>
    <row r="4682" spans="1:3" x14ac:dyDescent="0.2">
      <c r="A4682" s="269"/>
      <c r="B4682" s="270"/>
      <c r="C4682" s="271"/>
    </row>
    <row r="4683" spans="1:3" x14ac:dyDescent="0.2">
      <c r="A4683" s="272"/>
      <c r="B4683" s="273"/>
      <c r="C4683" s="274"/>
    </row>
    <row r="4684" spans="1:3" x14ac:dyDescent="0.2">
      <c r="A4684" s="269"/>
      <c r="B4684" s="270"/>
      <c r="C4684" s="271"/>
    </row>
    <row r="4685" spans="1:3" x14ac:dyDescent="0.2">
      <c r="A4685" s="272"/>
      <c r="B4685" s="273"/>
      <c r="C4685" s="274"/>
    </row>
    <row r="4686" spans="1:3" x14ac:dyDescent="0.2">
      <c r="A4686" s="269"/>
      <c r="B4686" s="270"/>
      <c r="C4686" s="271"/>
    </row>
    <row r="4687" spans="1:3" x14ac:dyDescent="0.2">
      <c r="A4687" s="272"/>
      <c r="B4687" s="273"/>
      <c r="C4687" s="274"/>
    </row>
    <row r="4688" spans="1:3" x14ac:dyDescent="0.2">
      <c r="A4688" s="269"/>
      <c r="B4688" s="270"/>
      <c r="C4688" s="271"/>
    </row>
    <row r="4689" spans="1:3" x14ac:dyDescent="0.2">
      <c r="A4689" s="272"/>
      <c r="B4689" s="273"/>
      <c r="C4689" s="274"/>
    </row>
    <row r="4690" spans="1:3" x14ac:dyDescent="0.2">
      <c r="A4690" s="269"/>
      <c r="B4690" s="270"/>
      <c r="C4690" s="271"/>
    </row>
    <row r="4691" spans="1:3" x14ac:dyDescent="0.2">
      <c r="A4691" s="272"/>
      <c r="B4691" s="273"/>
      <c r="C4691" s="274"/>
    </row>
    <row r="4692" spans="1:3" x14ac:dyDescent="0.2">
      <c r="A4692" s="269"/>
      <c r="B4692" s="270"/>
      <c r="C4692" s="271"/>
    </row>
    <row r="4693" spans="1:3" x14ac:dyDescent="0.2">
      <c r="A4693" s="272"/>
      <c r="B4693" s="273"/>
      <c r="C4693" s="274"/>
    </row>
    <row r="4694" spans="1:3" x14ac:dyDescent="0.2">
      <c r="A4694" s="269"/>
      <c r="B4694" s="270"/>
      <c r="C4694" s="271"/>
    </row>
    <row r="4695" spans="1:3" x14ac:dyDescent="0.2">
      <c r="A4695" s="272"/>
      <c r="B4695" s="273"/>
      <c r="C4695" s="274"/>
    </row>
    <row r="4696" spans="1:3" x14ac:dyDescent="0.2">
      <c r="A4696" s="269"/>
      <c r="B4696" s="270"/>
      <c r="C4696" s="271"/>
    </row>
    <row r="4697" spans="1:3" x14ac:dyDescent="0.2">
      <c r="A4697" s="272"/>
      <c r="B4697" s="273"/>
      <c r="C4697" s="274"/>
    </row>
    <row r="4698" spans="1:3" x14ac:dyDescent="0.2">
      <c r="A4698" s="269"/>
      <c r="B4698" s="270"/>
      <c r="C4698" s="271"/>
    </row>
    <row r="4699" spans="1:3" x14ac:dyDescent="0.2">
      <c r="A4699" s="272"/>
      <c r="B4699" s="273"/>
      <c r="C4699" s="274"/>
    </row>
    <row r="4700" spans="1:3" x14ac:dyDescent="0.2">
      <c r="A4700" s="269"/>
      <c r="B4700" s="270"/>
      <c r="C4700" s="271"/>
    </row>
    <row r="4701" spans="1:3" x14ac:dyDescent="0.2">
      <c r="A4701" s="272"/>
      <c r="B4701" s="273"/>
      <c r="C4701" s="274"/>
    </row>
    <row r="4702" spans="1:3" x14ac:dyDescent="0.2">
      <c r="A4702" s="269"/>
      <c r="B4702" s="270"/>
      <c r="C4702" s="271"/>
    </row>
    <row r="4703" spans="1:3" x14ac:dyDescent="0.2">
      <c r="A4703" s="272"/>
      <c r="B4703" s="273"/>
      <c r="C4703" s="274"/>
    </row>
    <row r="4704" spans="1:3" x14ac:dyDescent="0.2">
      <c r="A4704" s="269"/>
      <c r="B4704" s="270"/>
      <c r="C4704" s="271"/>
    </row>
    <row r="4705" spans="1:3" x14ac:dyDescent="0.2">
      <c r="A4705" s="272"/>
      <c r="B4705" s="273"/>
      <c r="C4705" s="274"/>
    </row>
    <row r="4706" spans="1:3" x14ac:dyDescent="0.2">
      <c r="A4706" s="269"/>
      <c r="B4706" s="270"/>
      <c r="C4706" s="271"/>
    </row>
    <row r="4707" spans="1:3" x14ac:dyDescent="0.2">
      <c r="A4707" s="272"/>
      <c r="B4707" s="273"/>
      <c r="C4707" s="274"/>
    </row>
    <row r="4708" spans="1:3" x14ac:dyDescent="0.2">
      <c r="A4708" s="269"/>
      <c r="B4708" s="270"/>
      <c r="C4708" s="271"/>
    </row>
    <row r="4709" spans="1:3" x14ac:dyDescent="0.2">
      <c r="A4709" s="272"/>
      <c r="B4709" s="273"/>
      <c r="C4709" s="274"/>
    </row>
    <row r="4710" spans="1:3" x14ac:dyDescent="0.2">
      <c r="A4710" s="269"/>
      <c r="B4710" s="270"/>
      <c r="C4710" s="271"/>
    </row>
    <row r="4711" spans="1:3" x14ac:dyDescent="0.2">
      <c r="A4711" s="272"/>
      <c r="B4711" s="273"/>
      <c r="C4711" s="274"/>
    </row>
    <row r="4712" spans="1:3" x14ac:dyDescent="0.2">
      <c r="A4712" s="269"/>
      <c r="B4712" s="270"/>
      <c r="C4712" s="271"/>
    </row>
    <row r="4713" spans="1:3" x14ac:dyDescent="0.2">
      <c r="A4713" s="272"/>
      <c r="B4713" s="273"/>
      <c r="C4713" s="274"/>
    </row>
    <row r="4714" spans="1:3" x14ac:dyDescent="0.2">
      <c r="A4714" s="269"/>
      <c r="B4714" s="270"/>
      <c r="C4714" s="271"/>
    </row>
    <row r="4715" spans="1:3" x14ac:dyDescent="0.2">
      <c r="A4715" s="272"/>
      <c r="B4715" s="273"/>
      <c r="C4715" s="274"/>
    </row>
    <row r="4716" spans="1:3" x14ac:dyDescent="0.2">
      <c r="A4716" s="269"/>
      <c r="B4716" s="270"/>
      <c r="C4716" s="271"/>
    </row>
    <row r="4717" spans="1:3" x14ac:dyDescent="0.2">
      <c r="A4717" s="272"/>
      <c r="B4717" s="273"/>
      <c r="C4717" s="274"/>
    </row>
    <row r="4718" spans="1:3" x14ac:dyDescent="0.2">
      <c r="A4718" s="269"/>
      <c r="B4718" s="270"/>
      <c r="C4718" s="271"/>
    </row>
    <row r="4719" spans="1:3" x14ac:dyDescent="0.2">
      <c r="A4719" s="272"/>
      <c r="B4719" s="273"/>
      <c r="C4719" s="274"/>
    </row>
    <row r="4720" spans="1:3" x14ac:dyDescent="0.2">
      <c r="A4720" s="269"/>
      <c r="B4720" s="270"/>
      <c r="C4720" s="271"/>
    </row>
    <row r="4721" spans="1:3" x14ac:dyDescent="0.2">
      <c r="A4721" s="272"/>
      <c r="B4721" s="273"/>
      <c r="C4721" s="274"/>
    </row>
    <row r="4722" spans="1:3" x14ac:dyDescent="0.2">
      <c r="A4722" s="269"/>
      <c r="B4722" s="270"/>
      <c r="C4722" s="271"/>
    </row>
    <row r="4723" spans="1:3" x14ac:dyDescent="0.2">
      <c r="A4723" s="272"/>
      <c r="B4723" s="273"/>
      <c r="C4723" s="274"/>
    </row>
    <row r="4724" spans="1:3" x14ac:dyDescent="0.2">
      <c r="A4724" s="269"/>
      <c r="B4724" s="270"/>
      <c r="C4724" s="271"/>
    </row>
    <row r="4725" spans="1:3" x14ac:dyDescent="0.2">
      <c r="A4725" s="272"/>
      <c r="B4725" s="273"/>
      <c r="C4725" s="274"/>
    </row>
    <row r="4726" spans="1:3" x14ac:dyDescent="0.2">
      <c r="A4726" s="269"/>
      <c r="B4726" s="270"/>
      <c r="C4726" s="271"/>
    </row>
    <row r="4727" spans="1:3" x14ac:dyDescent="0.2">
      <c r="A4727" s="272"/>
      <c r="B4727" s="273"/>
      <c r="C4727" s="274"/>
    </row>
    <row r="4728" spans="1:3" x14ac:dyDescent="0.2">
      <c r="A4728" s="269"/>
      <c r="B4728" s="270"/>
      <c r="C4728" s="271"/>
    </row>
    <row r="4729" spans="1:3" x14ac:dyDescent="0.2">
      <c r="A4729" s="272"/>
      <c r="B4729" s="273"/>
      <c r="C4729" s="274"/>
    </row>
    <row r="4730" spans="1:3" x14ac:dyDescent="0.2">
      <c r="A4730" s="269"/>
      <c r="B4730" s="270"/>
      <c r="C4730" s="271"/>
    </row>
    <row r="4731" spans="1:3" x14ac:dyDescent="0.2">
      <c r="A4731" s="272"/>
      <c r="B4731" s="273"/>
      <c r="C4731" s="274"/>
    </row>
    <row r="4732" spans="1:3" x14ac:dyDescent="0.2">
      <c r="A4732" s="269"/>
      <c r="B4732" s="270"/>
      <c r="C4732" s="271"/>
    </row>
    <row r="4733" spans="1:3" x14ac:dyDescent="0.2">
      <c r="A4733" s="272"/>
      <c r="B4733" s="273"/>
      <c r="C4733" s="274"/>
    </row>
    <row r="4734" spans="1:3" x14ac:dyDescent="0.2">
      <c r="A4734" s="269"/>
      <c r="B4734" s="270"/>
      <c r="C4734" s="271"/>
    </row>
    <row r="4735" spans="1:3" x14ac:dyDescent="0.2">
      <c r="A4735" s="272"/>
      <c r="B4735" s="273"/>
      <c r="C4735" s="274"/>
    </row>
    <row r="4736" spans="1:3" x14ac:dyDescent="0.2">
      <c r="A4736" s="269"/>
      <c r="B4736" s="270"/>
      <c r="C4736" s="271"/>
    </row>
    <row r="4737" spans="1:3" x14ac:dyDescent="0.2">
      <c r="A4737" s="272"/>
      <c r="B4737" s="273"/>
      <c r="C4737" s="274"/>
    </row>
    <row r="4738" spans="1:3" x14ac:dyDescent="0.2">
      <c r="A4738" s="269"/>
      <c r="B4738" s="270"/>
      <c r="C4738" s="271"/>
    </row>
    <row r="4739" spans="1:3" x14ac:dyDescent="0.2">
      <c r="A4739" s="272"/>
      <c r="B4739" s="273"/>
      <c r="C4739" s="274"/>
    </row>
    <row r="4740" spans="1:3" x14ac:dyDescent="0.2">
      <c r="A4740" s="269"/>
      <c r="B4740" s="270"/>
      <c r="C4740" s="271"/>
    </row>
    <row r="4741" spans="1:3" x14ac:dyDescent="0.2">
      <c r="A4741" s="272"/>
      <c r="B4741" s="273"/>
      <c r="C4741" s="274"/>
    </row>
    <row r="4742" spans="1:3" x14ac:dyDescent="0.2">
      <c r="A4742" s="269"/>
      <c r="B4742" s="270"/>
      <c r="C4742" s="271"/>
    </row>
    <row r="4743" spans="1:3" x14ac:dyDescent="0.2">
      <c r="A4743" s="272"/>
      <c r="B4743" s="273"/>
      <c r="C4743" s="274"/>
    </row>
    <row r="4744" spans="1:3" x14ac:dyDescent="0.2">
      <c r="A4744" s="269"/>
      <c r="B4744" s="270"/>
      <c r="C4744" s="271"/>
    </row>
    <row r="4745" spans="1:3" x14ac:dyDescent="0.2">
      <c r="A4745" s="272"/>
      <c r="B4745" s="273"/>
      <c r="C4745" s="274"/>
    </row>
    <row r="4746" spans="1:3" x14ac:dyDescent="0.2">
      <c r="A4746" s="269"/>
      <c r="B4746" s="270"/>
      <c r="C4746" s="271"/>
    </row>
    <row r="4747" spans="1:3" x14ac:dyDescent="0.2">
      <c r="A4747" s="272"/>
      <c r="B4747" s="273"/>
      <c r="C4747" s="274"/>
    </row>
    <row r="4748" spans="1:3" x14ac:dyDescent="0.2">
      <c r="A4748" s="269"/>
      <c r="B4748" s="270"/>
      <c r="C4748" s="271"/>
    </row>
    <row r="4749" spans="1:3" x14ac:dyDescent="0.2">
      <c r="A4749" s="272"/>
      <c r="B4749" s="273"/>
      <c r="C4749" s="274"/>
    </row>
    <row r="4750" spans="1:3" x14ac:dyDescent="0.2">
      <c r="A4750" s="269"/>
      <c r="B4750" s="270"/>
      <c r="C4750" s="271"/>
    </row>
    <row r="4751" spans="1:3" x14ac:dyDescent="0.2">
      <c r="A4751" s="272"/>
      <c r="B4751" s="273"/>
      <c r="C4751" s="274"/>
    </row>
    <row r="4752" spans="1:3" x14ac:dyDescent="0.2">
      <c r="A4752" s="269"/>
      <c r="B4752" s="270"/>
      <c r="C4752" s="271"/>
    </row>
    <row r="4753" spans="1:3" x14ac:dyDescent="0.2">
      <c r="A4753" s="272"/>
      <c r="B4753" s="273"/>
      <c r="C4753" s="274"/>
    </row>
    <row r="4754" spans="1:3" x14ac:dyDescent="0.2">
      <c r="A4754" s="269"/>
      <c r="B4754" s="270"/>
      <c r="C4754" s="271"/>
    </row>
    <row r="4755" spans="1:3" x14ac:dyDescent="0.2">
      <c r="A4755" s="272"/>
      <c r="B4755" s="273"/>
      <c r="C4755" s="274"/>
    </row>
    <row r="4756" spans="1:3" x14ac:dyDescent="0.2">
      <c r="A4756" s="269"/>
      <c r="B4756" s="270"/>
      <c r="C4756" s="271"/>
    </row>
    <row r="4757" spans="1:3" x14ac:dyDescent="0.2">
      <c r="A4757" s="272"/>
      <c r="B4757" s="273"/>
      <c r="C4757" s="274"/>
    </row>
    <row r="4758" spans="1:3" x14ac:dyDescent="0.2">
      <c r="A4758" s="269"/>
      <c r="B4758" s="270"/>
      <c r="C4758" s="271"/>
    </row>
    <row r="4759" spans="1:3" x14ac:dyDescent="0.2">
      <c r="A4759" s="272"/>
      <c r="B4759" s="273"/>
      <c r="C4759" s="274"/>
    </row>
    <row r="4760" spans="1:3" x14ac:dyDescent="0.2">
      <c r="A4760" s="269"/>
      <c r="B4760" s="270"/>
      <c r="C4760" s="271"/>
    </row>
    <row r="4761" spans="1:3" x14ac:dyDescent="0.2">
      <c r="A4761" s="272"/>
      <c r="B4761" s="273"/>
      <c r="C4761" s="274"/>
    </row>
    <row r="4762" spans="1:3" x14ac:dyDescent="0.2">
      <c r="A4762" s="269"/>
      <c r="B4762" s="270"/>
      <c r="C4762" s="271"/>
    </row>
    <row r="4763" spans="1:3" x14ac:dyDescent="0.2">
      <c r="A4763" s="272"/>
      <c r="B4763" s="273"/>
      <c r="C4763" s="274"/>
    </row>
    <row r="4764" spans="1:3" x14ac:dyDescent="0.2">
      <c r="A4764" s="269"/>
      <c r="B4764" s="270"/>
      <c r="C4764" s="271"/>
    </row>
    <row r="4765" spans="1:3" x14ac:dyDescent="0.2">
      <c r="A4765" s="272"/>
      <c r="B4765" s="273"/>
      <c r="C4765" s="274"/>
    </row>
    <row r="4766" spans="1:3" x14ac:dyDescent="0.2">
      <c r="A4766" s="269"/>
      <c r="B4766" s="270"/>
      <c r="C4766" s="271"/>
    </row>
    <row r="4767" spans="1:3" x14ac:dyDescent="0.2">
      <c r="A4767" s="272"/>
      <c r="B4767" s="273"/>
      <c r="C4767" s="274"/>
    </row>
    <row r="4768" spans="1:3" x14ac:dyDescent="0.2">
      <c r="A4768" s="269"/>
      <c r="B4768" s="270"/>
      <c r="C4768" s="271"/>
    </row>
    <row r="4769" spans="1:3" x14ac:dyDescent="0.2">
      <c r="A4769" s="272"/>
      <c r="B4769" s="273"/>
      <c r="C4769" s="274"/>
    </row>
    <row r="4770" spans="1:3" x14ac:dyDescent="0.2">
      <c r="A4770" s="269"/>
      <c r="B4770" s="270"/>
      <c r="C4770" s="271"/>
    </row>
    <row r="4771" spans="1:3" x14ac:dyDescent="0.2">
      <c r="A4771" s="272"/>
      <c r="B4771" s="273"/>
      <c r="C4771" s="274"/>
    </row>
    <row r="4772" spans="1:3" x14ac:dyDescent="0.2">
      <c r="A4772" s="269"/>
      <c r="B4772" s="270"/>
      <c r="C4772" s="271"/>
    </row>
    <row r="4773" spans="1:3" x14ac:dyDescent="0.2">
      <c r="A4773" s="272"/>
      <c r="B4773" s="273"/>
      <c r="C4773" s="274"/>
    </row>
    <row r="4774" spans="1:3" x14ac:dyDescent="0.2">
      <c r="A4774" s="269"/>
      <c r="B4774" s="270"/>
      <c r="C4774" s="271"/>
    </row>
    <row r="4775" spans="1:3" x14ac:dyDescent="0.2">
      <c r="A4775" s="272"/>
      <c r="B4775" s="273"/>
      <c r="C4775" s="274"/>
    </row>
    <row r="4776" spans="1:3" x14ac:dyDescent="0.2">
      <c r="A4776" s="269"/>
      <c r="B4776" s="270"/>
      <c r="C4776" s="271"/>
    </row>
    <row r="4777" spans="1:3" x14ac:dyDescent="0.2">
      <c r="A4777" s="272"/>
      <c r="B4777" s="273"/>
      <c r="C4777" s="274"/>
    </row>
    <row r="4778" spans="1:3" x14ac:dyDescent="0.2">
      <c r="A4778" s="269"/>
      <c r="B4778" s="270"/>
      <c r="C4778" s="271"/>
    </row>
    <row r="4779" spans="1:3" x14ac:dyDescent="0.2">
      <c r="A4779" s="272"/>
      <c r="B4779" s="273"/>
      <c r="C4779" s="274"/>
    </row>
    <row r="4780" spans="1:3" x14ac:dyDescent="0.2">
      <c r="A4780" s="269"/>
      <c r="B4780" s="270"/>
      <c r="C4780" s="271"/>
    </row>
    <row r="4781" spans="1:3" x14ac:dyDescent="0.2">
      <c r="A4781" s="272"/>
      <c r="B4781" s="273"/>
      <c r="C4781" s="274"/>
    </row>
    <row r="4782" spans="1:3" x14ac:dyDescent="0.2">
      <c r="A4782" s="269"/>
      <c r="B4782" s="270"/>
      <c r="C4782" s="271"/>
    </row>
    <row r="4783" spans="1:3" x14ac:dyDescent="0.2">
      <c r="A4783" s="272"/>
      <c r="B4783" s="273"/>
      <c r="C4783" s="274"/>
    </row>
    <row r="4784" spans="1:3" x14ac:dyDescent="0.2">
      <c r="A4784" s="269"/>
      <c r="B4784" s="270"/>
      <c r="C4784" s="271"/>
    </row>
    <row r="4785" spans="1:3" x14ac:dyDescent="0.2">
      <c r="A4785" s="272"/>
      <c r="B4785" s="273"/>
      <c r="C4785" s="274"/>
    </row>
    <row r="4786" spans="1:3" x14ac:dyDescent="0.2">
      <c r="A4786" s="269"/>
      <c r="B4786" s="270"/>
      <c r="C4786" s="271"/>
    </row>
    <row r="4787" spans="1:3" x14ac:dyDescent="0.2">
      <c r="A4787" s="272"/>
      <c r="B4787" s="273"/>
      <c r="C4787" s="274"/>
    </row>
    <row r="4788" spans="1:3" x14ac:dyDescent="0.2">
      <c r="A4788" s="269"/>
      <c r="B4788" s="270"/>
      <c r="C4788" s="271"/>
    </row>
    <row r="4789" spans="1:3" x14ac:dyDescent="0.2">
      <c r="A4789" s="272"/>
      <c r="B4789" s="273"/>
      <c r="C4789" s="274"/>
    </row>
    <row r="4790" spans="1:3" x14ac:dyDescent="0.2">
      <c r="A4790" s="269"/>
      <c r="B4790" s="270"/>
      <c r="C4790" s="271"/>
    </row>
    <row r="4791" spans="1:3" x14ac:dyDescent="0.2">
      <c r="A4791" s="272"/>
      <c r="B4791" s="273"/>
      <c r="C4791" s="274"/>
    </row>
    <row r="4792" spans="1:3" x14ac:dyDescent="0.2">
      <c r="A4792" s="269"/>
      <c r="B4792" s="270"/>
      <c r="C4792" s="271"/>
    </row>
    <row r="4793" spans="1:3" x14ac:dyDescent="0.2">
      <c r="A4793" s="272"/>
      <c r="B4793" s="273"/>
      <c r="C4793" s="274"/>
    </row>
    <row r="4794" spans="1:3" x14ac:dyDescent="0.2">
      <c r="A4794" s="269"/>
      <c r="B4794" s="270"/>
      <c r="C4794" s="271"/>
    </row>
    <row r="4795" spans="1:3" x14ac:dyDescent="0.2">
      <c r="A4795" s="272"/>
      <c r="B4795" s="273"/>
      <c r="C4795" s="274"/>
    </row>
    <row r="4796" spans="1:3" x14ac:dyDescent="0.2">
      <c r="A4796" s="269"/>
      <c r="B4796" s="270"/>
      <c r="C4796" s="271"/>
    </row>
    <row r="4797" spans="1:3" x14ac:dyDescent="0.2">
      <c r="A4797" s="272"/>
      <c r="B4797" s="273"/>
      <c r="C4797" s="274"/>
    </row>
    <row r="4798" spans="1:3" x14ac:dyDescent="0.2">
      <c r="A4798" s="269"/>
      <c r="B4798" s="270"/>
      <c r="C4798" s="271"/>
    </row>
    <row r="4799" spans="1:3" x14ac:dyDescent="0.2">
      <c r="A4799" s="272"/>
      <c r="B4799" s="273"/>
      <c r="C4799" s="274"/>
    </row>
    <row r="4800" spans="1:3" x14ac:dyDescent="0.2">
      <c r="A4800" s="269"/>
      <c r="B4800" s="270"/>
      <c r="C4800" s="271"/>
    </row>
    <row r="4801" spans="1:3" x14ac:dyDescent="0.2">
      <c r="A4801" s="272"/>
      <c r="B4801" s="273"/>
      <c r="C4801" s="274"/>
    </row>
    <row r="4802" spans="1:3" x14ac:dyDescent="0.2">
      <c r="A4802" s="269"/>
      <c r="B4802" s="270"/>
      <c r="C4802" s="271"/>
    </row>
    <row r="4803" spans="1:3" x14ac:dyDescent="0.2">
      <c r="A4803" s="272"/>
      <c r="B4803" s="273"/>
      <c r="C4803" s="274"/>
    </row>
    <row r="4804" spans="1:3" x14ac:dyDescent="0.2">
      <c r="A4804" s="269"/>
      <c r="B4804" s="270"/>
      <c r="C4804" s="271"/>
    </row>
    <row r="4805" spans="1:3" x14ac:dyDescent="0.2">
      <c r="A4805" s="272"/>
      <c r="B4805" s="273"/>
      <c r="C4805" s="274"/>
    </row>
    <row r="4806" spans="1:3" x14ac:dyDescent="0.2">
      <c r="A4806" s="269"/>
      <c r="B4806" s="270"/>
      <c r="C4806" s="271"/>
    </row>
    <row r="4807" spans="1:3" x14ac:dyDescent="0.2">
      <c r="A4807" s="272"/>
      <c r="B4807" s="273"/>
      <c r="C4807" s="274"/>
    </row>
    <row r="4808" spans="1:3" x14ac:dyDescent="0.2">
      <c r="A4808" s="269"/>
      <c r="B4808" s="270"/>
      <c r="C4808" s="271"/>
    </row>
    <row r="4809" spans="1:3" x14ac:dyDescent="0.2">
      <c r="A4809" s="272"/>
      <c r="B4809" s="273"/>
      <c r="C4809" s="274"/>
    </row>
    <row r="4810" spans="1:3" x14ac:dyDescent="0.2">
      <c r="A4810" s="269"/>
      <c r="B4810" s="270"/>
      <c r="C4810" s="271"/>
    </row>
    <row r="4811" spans="1:3" x14ac:dyDescent="0.2">
      <c r="A4811" s="272"/>
      <c r="B4811" s="273"/>
      <c r="C4811" s="274"/>
    </row>
    <row r="4812" spans="1:3" x14ac:dyDescent="0.2">
      <c r="A4812" s="269"/>
      <c r="B4812" s="270"/>
      <c r="C4812" s="271"/>
    </row>
    <row r="4813" spans="1:3" x14ac:dyDescent="0.2">
      <c r="A4813" s="272"/>
      <c r="B4813" s="273"/>
      <c r="C4813" s="274"/>
    </row>
    <row r="4814" spans="1:3" x14ac:dyDescent="0.2">
      <c r="A4814" s="269"/>
      <c r="B4814" s="270"/>
      <c r="C4814" s="271"/>
    </row>
    <row r="4815" spans="1:3" x14ac:dyDescent="0.2">
      <c r="A4815" s="272"/>
      <c r="B4815" s="273"/>
      <c r="C4815" s="274"/>
    </row>
    <row r="4816" spans="1:3" x14ac:dyDescent="0.2">
      <c r="A4816" s="269"/>
      <c r="B4816" s="270"/>
      <c r="C4816" s="271"/>
    </row>
    <row r="4817" spans="1:3" x14ac:dyDescent="0.2">
      <c r="A4817" s="272"/>
      <c r="B4817" s="273"/>
      <c r="C4817" s="274"/>
    </row>
    <row r="4818" spans="1:3" x14ac:dyDescent="0.2">
      <c r="A4818" s="269"/>
      <c r="B4818" s="270"/>
      <c r="C4818" s="271"/>
    </row>
    <row r="4819" spans="1:3" x14ac:dyDescent="0.2">
      <c r="A4819" s="272"/>
      <c r="B4819" s="273"/>
      <c r="C4819" s="274"/>
    </row>
    <row r="4820" spans="1:3" x14ac:dyDescent="0.2">
      <c r="A4820" s="269"/>
      <c r="B4820" s="270"/>
      <c r="C4820" s="271"/>
    </row>
    <row r="4821" spans="1:3" x14ac:dyDescent="0.2">
      <c r="A4821" s="272"/>
      <c r="B4821" s="273"/>
      <c r="C4821" s="274"/>
    </row>
    <row r="4822" spans="1:3" x14ac:dyDescent="0.2">
      <c r="A4822" s="269"/>
      <c r="B4822" s="270"/>
      <c r="C4822" s="271"/>
    </row>
    <row r="4823" spans="1:3" x14ac:dyDescent="0.2">
      <c r="A4823" s="272"/>
      <c r="B4823" s="273"/>
      <c r="C4823" s="274"/>
    </row>
    <row r="4824" spans="1:3" x14ac:dyDescent="0.2">
      <c r="A4824" s="269"/>
      <c r="B4824" s="270"/>
      <c r="C4824" s="271"/>
    </row>
    <row r="4825" spans="1:3" x14ac:dyDescent="0.2">
      <c r="A4825" s="272"/>
      <c r="B4825" s="273"/>
      <c r="C4825" s="274"/>
    </row>
    <row r="4826" spans="1:3" x14ac:dyDescent="0.2">
      <c r="A4826" s="269"/>
      <c r="B4826" s="270"/>
      <c r="C4826" s="271"/>
    </row>
    <row r="4827" spans="1:3" x14ac:dyDescent="0.2">
      <c r="A4827" s="272"/>
      <c r="B4827" s="273"/>
      <c r="C4827" s="274"/>
    </row>
    <row r="4828" spans="1:3" x14ac:dyDescent="0.2">
      <c r="A4828" s="269"/>
      <c r="B4828" s="270"/>
      <c r="C4828" s="271"/>
    </row>
    <row r="4829" spans="1:3" x14ac:dyDescent="0.2">
      <c r="A4829" s="272"/>
      <c r="B4829" s="273"/>
      <c r="C4829" s="274"/>
    </row>
    <row r="4830" spans="1:3" x14ac:dyDescent="0.2">
      <c r="A4830" s="269"/>
      <c r="B4830" s="270"/>
      <c r="C4830" s="271"/>
    </row>
    <row r="4831" spans="1:3" x14ac:dyDescent="0.2">
      <c r="A4831" s="272"/>
      <c r="B4831" s="273"/>
      <c r="C4831" s="274"/>
    </row>
    <row r="4832" spans="1:3" x14ac:dyDescent="0.2">
      <c r="A4832" s="269"/>
      <c r="B4832" s="270"/>
      <c r="C4832" s="271"/>
    </row>
    <row r="4833" spans="1:3" x14ac:dyDescent="0.2">
      <c r="A4833" s="272"/>
      <c r="B4833" s="273"/>
      <c r="C4833" s="274"/>
    </row>
    <row r="4834" spans="1:3" x14ac:dyDescent="0.2">
      <c r="A4834" s="269"/>
      <c r="B4834" s="270"/>
      <c r="C4834" s="271"/>
    </row>
    <row r="4835" spans="1:3" x14ac:dyDescent="0.2">
      <c r="A4835" s="272"/>
      <c r="B4835" s="273"/>
      <c r="C4835" s="274"/>
    </row>
    <row r="4836" spans="1:3" x14ac:dyDescent="0.2">
      <c r="A4836" s="269"/>
      <c r="B4836" s="270"/>
      <c r="C4836" s="271"/>
    </row>
    <row r="4837" spans="1:3" x14ac:dyDescent="0.2">
      <c r="A4837" s="272"/>
      <c r="B4837" s="273"/>
      <c r="C4837" s="274"/>
    </row>
    <row r="4838" spans="1:3" x14ac:dyDescent="0.2">
      <c r="A4838" s="269"/>
      <c r="B4838" s="270"/>
      <c r="C4838" s="271"/>
    </row>
    <row r="4839" spans="1:3" x14ac:dyDescent="0.2">
      <c r="A4839" s="272"/>
      <c r="B4839" s="273"/>
      <c r="C4839" s="274"/>
    </row>
    <row r="4840" spans="1:3" x14ac:dyDescent="0.2">
      <c r="A4840" s="269"/>
      <c r="B4840" s="270"/>
      <c r="C4840" s="271"/>
    </row>
    <row r="4841" spans="1:3" x14ac:dyDescent="0.2">
      <c r="A4841" s="272"/>
      <c r="B4841" s="273"/>
      <c r="C4841" s="274"/>
    </row>
    <row r="4842" spans="1:3" x14ac:dyDescent="0.2">
      <c r="A4842" s="269"/>
      <c r="B4842" s="270"/>
      <c r="C4842" s="271"/>
    </row>
    <row r="4843" spans="1:3" x14ac:dyDescent="0.2">
      <c r="A4843" s="272"/>
      <c r="B4843" s="273"/>
      <c r="C4843" s="274"/>
    </row>
    <row r="4844" spans="1:3" x14ac:dyDescent="0.2">
      <c r="A4844" s="269"/>
      <c r="B4844" s="270"/>
      <c r="C4844" s="271"/>
    </row>
    <row r="4845" spans="1:3" x14ac:dyDescent="0.2">
      <c r="A4845" s="272"/>
      <c r="B4845" s="273"/>
      <c r="C4845" s="274"/>
    </row>
    <row r="4846" spans="1:3" x14ac:dyDescent="0.2">
      <c r="A4846" s="269"/>
      <c r="B4846" s="270"/>
      <c r="C4846" s="271"/>
    </row>
    <row r="4847" spans="1:3" x14ac:dyDescent="0.2">
      <c r="A4847" s="272"/>
      <c r="B4847" s="273"/>
      <c r="C4847" s="274"/>
    </row>
    <row r="4848" spans="1:3" x14ac:dyDescent="0.2">
      <c r="A4848" s="269"/>
      <c r="B4848" s="270"/>
      <c r="C4848" s="271"/>
    </row>
    <row r="4849" spans="1:3" x14ac:dyDescent="0.2">
      <c r="A4849" s="272"/>
      <c r="B4849" s="273"/>
      <c r="C4849" s="274"/>
    </row>
    <row r="4850" spans="1:3" x14ac:dyDescent="0.2">
      <c r="A4850" s="269"/>
      <c r="B4850" s="270"/>
      <c r="C4850" s="271"/>
    </row>
    <row r="4851" spans="1:3" x14ac:dyDescent="0.2">
      <c r="A4851" s="272"/>
      <c r="B4851" s="273"/>
      <c r="C4851" s="274"/>
    </row>
    <row r="4852" spans="1:3" x14ac:dyDescent="0.2">
      <c r="A4852" s="269"/>
      <c r="B4852" s="270"/>
      <c r="C4852" s="271"/>
    </row>
    <row r="4853" spans="1:3" x14ac:dyDescent="0.2">
      <c r="A4853" s="272"/>
      <c r="B4853" s="273"/>
      <c r="C4853" s="274"/>
    </row>
    <row r="4854" spans="1:3" x14ac:dyDescent="0.2">
      <c r="A4854" s="269"/>
      <c r="B4854" s="270"/>
      <c r="C4854" s="271"/>
    </row>
    <row r="4855" spans="1:3" x14ac:dyDescent="0.2">
      <c r="A4855" s="272"/>
      <c r="B4855" s="273"/>
      <c r="C4855" s="274"/>
    </row>
    <row r="4856" spans="1:3" x14ac:dyDescent="0.2">
      <c r="A4856" s="269"/>
      <c r="B4856" s="270"/>
      <c r="C4856" s="271"/>
    </row>
    <row r="4857" spans="1:3" x14ac:dyDescent="0.2">
      <c r="A4857" s="272"/>
      <c r="B4857" s="273"/>
      <c r="C4857" s="274"/>
    </row>
    <row r="4858" spans="1:3" x14ac:dyDescent="0.2">
      <c r="A4858" s="269"/>
      <c r="B4858" s="270"/>
      <c r="C4858" s="271"/>
    </row>
    <row r="4859" spans="1:3" x14ac:dyDescent="0.2">
      <c r="A4859" s="272"/>
      <c r="B4859" s="273"/>
      <c r="C4859" s="274"/>
    </row>
    <row r="4860" spans="1:3" x14ac:dyDescent="0.2">
      <c r="A4860" s="269"/>
      <c r="B4860" s="270"/>
      <c r="C4860" s="271"/>
    </row>
    <row r="4861" spans="1:3" x14ac:dyDescent="0.2">
      <c r="A4861" s="272"/>
      <c r="B4861" s="273"/>
      <c r="C4861" s="274"/>
    </row>
    <row r="4862" spans="1:3" x14ac:dyDescent="0.2">
      <c r="A4862" s="269"/>
      <c r="B4862" s="270"/>
      <c r="C4862" s="271"/>
    </row>
    <row r="4863" spans="1:3" x14ac:dyDescent="0.2">
      <c r="A4863" s="272"/>
      <c r="B4863" s="273"/>
      <c r="C4863" s="274"/>
    </row>
    <row r="4864" spans="1:3" x14ac:dyDescent="0.2">
      <c r="A4864" s="269"/>
      <c r="B4864" s="270"/>
      <c r="C4864" s="271"/>
    </row>
    <row r="4865" spans="1:3" x14ac:dyDescent="0.2">
      <c r="A4865" s="272"/>
      <c r="B4865" s="273"/>
      <c r="C4865" s="274"/>
    </row>
    <row r="4866" spans="1:3" x14ac:dyDescent="0.2">
      <c r="A4866" s="269"/>
      <c r="B4866" s="270"/>
      <c r="C4866" s="271"/>
    </row>
    <row r="4867" spans="1:3" x14ac:dyDescent="0.2">
      <c r="A4867" s="272"/>
      <c r="B4867" s="273"/>
      <c r="C4867" s="274"/>
    </row>
    <row r="4868" spans="1:3" x14ac:dyDescent="0.2">
      <c r="A4868" s="269"/>
      <c r="B4868" s="270"/>
      <c r="C4868" s="271"/>
    </row>
    <row r="4869" spans="1:3" x14ac:dyDescent="0.2">
      <c r="A4869" s="272"/>
      <c r="B4869" s="273"/>
      <c r="C4869" s="274"/>
    </row>
    <row r="4870" spans="1:3" x14ac:dyDescent="0.2">
      <c r="A4870" s="269"/>
      <c r="B4870" s="270"/>
      <c r="C4870" s="271"/>
    </row>
    <row r="4871" spans="1:3" x14ac:dyDescent="0.2">
      <c r="A4871" s="272"/>
      <c r="B4871" s="273"/>
      <c r="C4871" s="274"/>
    </row>
    <row r="4872" spans="1:3" x14ac:dyDescent="0.2">
      <c r="A4872" s="269"/>
      <c r="B4872" s="270"/>
      <c r="C4872" s="271"/>
    </row>
    <row r="4873" spans="1:3" x14ac:dyDescent="0.2">
      <c r="A4873" s="272"/>
      <c r="B4873" s="273"/>
      <c r="C4873" s="274"/>
    </row>
    <row r="4874" spans="1:3" x14ac:dyDescent="0.2">
      <c r="A4874" s="269"/>
      <c r="B4874" s="270"/>
      <c r="C4874" s="271"/>
    </row>
    <row r="4875" spans="1:3" x14ac:dyDescent="0.2">
      <c r="A4875" s="272"/>
      <c r="B4875" s="273"/>
      <c r="C4875" s="274"/>
    </row>
    <row r="4876" spans="1:3" x14ac:dyDescent="0.2">
      <c r="A4876" s="269"/>
      <c r="B4876" s="270"/>
      <c r="C4876" s="271"/>
    </row>
    <row r="4877" spans="1:3" x14ac:dyDescent="0.2">
      <c r="A4877" s="272"/>
      <c r="B4877" s="273"/>
      <c r="C4877" s="274"/>
    </row>
    <row r="4878" spans="1:3" x14ac:dyDescent="0.2">
      <c r="A4878" s="269"/>
      <c r="B4878" s="270"/>
      <c r="C4878" s="271"/>
    </row>
    <row r="4879" spans="1:3" x14ac:dyDescent="0.2">
      <c r="A4879" s="272"/>
      <c r="B4879" s="273"/>
      <c r="C4879" s="274"/>
    </row>
    <row r="4880" spans="1:3" x14ac:dyDescent="0.2">
      <c r="A4880" s="269"/>
      <c r="B4880" s="270"/>
      <c r="C4880" s="271"/>
    </row>
    <row r="4881" spans="1:3" x14ac:dyDescent="0.2">
      <c r="A4881" s="272"/>
      <c r="B4881" s="273"/>
      <c r="C4881" s="274"/>
    </row>
    <row r="4882" spans="1:3" x14ac:dyDescent="0.2">
      <c r="A4882" s="269"/>
      <c r="B4882" s="270"/>
      <c r="C4882" s="271"/>
    </row>
    <row r="4883" spans="1:3" x14ac:dyDescent="0.2">
      <c r="A4883" s="272"/>
      <c r="B4883" s="273"/>
      <c r="C4883" s="274"/>
    </row>
    <row r="4884" spans="1:3" x14ac:dyDescent="0.2">
      <c r="A4884" s="269"/>
      <c r="B4884" s="270"/>
      <c r="C4884" s="271"/>
    </row>
    <row r="4885" spans="1:3" x14ac:dyDescent="0.2">
      <c r="A4885" s="272"/>
      <c r="B4885" s="273"/>
      <c r="C4885" s="274"/>
    </row>
    <row r="4886" spans="1:3" x14ac:dyDescent="0.2">
      <c r="A4886" s="269"/>
      <c r="B4886" s="270"/>
      <c r="C4886" s="271"/>
    </row>
    <row r="4887" spans="1:3" x14ac:dyDescent="0.2">
      <c r="A4887" s="272"/>
      <c r="B4887" s="273"/>
      <c r="C4887" s="274"/>
    </row>
    <row r="4888" spans="1:3" x14ac:dyDescent="0.2">
      <c r="A4888" s="269"/>
      <c r="B4888" s="270"/>
      <c r="C4888" s="271"/>
    </row>
    <row r="4889" spans="1:3" x14ac:dyDescent="0.2">
      <c r="A4889" s="272"/>
      <c r="B4889" s="273"/>
      <c r="C4889" s="274"/>
    </row>
    <row r="4890" spans="1:3" x14ac:dyDescent="0.2">
      <c r="A4890" s="269"/>
      <c r="B4890" s="270"/>
      <c r="C4890" s="271"/>
    </row>
    <row r="4891" spans="1:3" x14ac:dyDescent="0.2">
      <c r="A4891" s="272"/>
      <c r="B4891" s="273"/>
      <c r="C4891" s="274"/>
    </row>
    <row r="4892" spans="1:3" x14ac:dyDescent="0.2">
      <c r="A4892" s="269"/>
      <c r="B4892" s="270"/>
      <c r="C4892" s="271"/>
    </row>
    <row r="4893" spans="1:3" x14ac:dyDescent="0.2">
      <c r="A4893" s="272"/>
      <c r="B4893" s="273"/>
      <c r="C4893" s="274"/>
    </row>
    <row r="4894" spans="1:3" x14ac:dyDescent="0.2">
      <c r="A4894" s="269"/>
      <c r="B4894" s="270"/>
      <c r="C4894" s="271"/>
    </row>
    <row r="4895" spans="1:3" x14ac:dyDescent="0.2">
      <c r="A4895" s="272"/>
      <c r="B4895" s="273"/>
      <c r="C4895" s="274"/>
    </row>
    <row r="4896" spans="1:3" x14ac:dyDescent="0.2">
      <c r="A4896" s="269"/>
      <c r="B4896" s="270"/>
      <c r="C4896" s="271"/>
    </row>
    <row r="4897" spans="1:3" x14ac:dyDescent="0.2">
      <c r="A4897" s="272"/>
      <c r="B4897" s="273"/>
      <c r="C4897" s="274"/>
    </row>
    <row r="4898" spans="1:3" x14ac:dyDescent="0.2">
      <c r="A4898" s="269"/>
      <c r="B4898" s="270"/>
      <c r="C4898" s="271"/>
    </row>
    <row r="4899" spans="1:3" x14ac:dyDescent="0.2">
      <c r="A4899" s="272"/>
      <c r="B4899" s="273"/>
      <c r="C4899" s="274"/>
    </row>
    <row r="4900" spans="1:3" x14ac:dyDescent="0.2">
      <c r="A4900" s="269"/>
      <c r="B4900" s="270"/>
      <c r="C4900" s="271"/>
    </row>
    <row r="4901" spans="1:3" x14ac:dyDescent="0.2">
      <c r="A4901" s="272"/>
      <c r="B4901" s="273"/>
      <c r="C4901" s="274"/>
    </row>
    <row r="4902" spans="1:3" x14ac:dyDescent="0.2">
      <c r="A4902" s="269"/>
      <c r="B4902" s="270"/>
      <c r="C4902" s="271"/>
    </row>
    <row r="4903" spans="1:3" x14ac:dyDescent="0.2">
      <c r="A4903" s="272"/>
      <c r="B4903" s="273"/>
      <c r="C4903" s="274"/>
    </row>
    <row r="4904" spans="1:3" x14ac:dyDescent="0.2">
      <c r="A4904" s="269"/>
      <c r="B4904" s="270"/>
      <c r="C4904" s="271"/>
    </row>
    <row r="4905" spans="1:3" x14ac:dyDescent="0.2">
      <c r="A4905" s="272"/>
      <c r="B4905" s="273"/>
      <c r="C4905" s="274"/>
    </row>
    <row r="4906" spans="1:3" x14ac:dyDescent="0.2">
      <c r="A4906" s="269"/>
      <c r="B4906" s="270"/>
      <c r="C4906" s="271"/>
    </row>
    <row r="4907" spans="1:3" x14ac:dyDescent="0.2">
      <c r="A4907" s="272"/>
      <c r="B4907" s="273"/>
      <c r="C4907" s="274"/>
    </row>
    <row r="4908" spans="1:3" x14ac:dyDescent="0.2">
      <c r="A4908" s="269"/>
      <c r="B4908" s="270"/>
      <c r="C4908" s="271"/>
    </row>
    <row r="4909" spans="1:3" x14ac:dyDescent="0.2">
      <c r="A4909" s="272"/>
      <c r="B4909" s="273"/>
      <c r="C4909" s="274"/>
    </row>
    <row r="4910" spans="1:3" x14ac:dyDescent="0.2">
      <c r="A4910" s="269"/>
      <c r="B4910" s="270"/>
      <c r="C4910" s="271"/>
    </row>
    <row r="4911" spans="1:3" x14ac:dyDescent="0.2">
      <c r="A4911" s="272"/>
      <c r="B4911" s="273"/>
      <c r="C4911" s="274"/>
    </row>
    <row r="4912" spans="1:3" x14ac:dyDescent="0.2">
      <c r="A4912" s="269"/>
      <c r="B4912" s="270"/>
      <c r="C4912" s="271"/>
    </row>
    <row r="4913" spans="1:3" x14ac:dyDescent="0.2">
      <c r="A4913" s="272"/>
      <c r="B4913" s="273"/>
      <c r="C4913" s="274"/>
    </row>
    <row r="4914" spans="1:3" x14ac:dyDescent="0.2">
      <c r="A4914" s="269"/>
      <c r="B4914" s="270"/>
      <c r="C4914" s="271"/>
    </row>
    <row r="4915" spans="1:3" x14ac:dyDescent="0.2">
      <c r="A4915" s="272"/>
      <c r="B4915" s="273"/>
      <c r="C4915" s="274"/>
    </row>
    <row r="4916" spans="1:3" x14ac:dyDescent="0.2">
      <c r="A4916" s="269"/>
      <c r="B4916" s="270"/>
      <c r="C4916" s="271"/>
    </row>
    <row r="4917" spans="1:3" x14ac:dyDescent="0.2">
      <c r="A4917" s="272"/>
      <c r="B4917" s="273"/>
      <c r="C4917" s="274"/>
    </row>
    <row r="4918" spans="1:3" x14ac:dyDescent="0.2">
      <c r="A4918" s="269"/>
      <c r="B4918" s="270"/>
      <c r="C4918" s="271"/>
    </row>
    <row r="4919" spans="1:3" x14ac:dyDescent="0.2">
      <c r="A4919" s="272"/>
      <c r="B4919" s="273"/>
      <c r="C4919" s="274"/>
    </row>
    <row r="4920" spans="1:3" x14ac:dyDescent="0.2">
      <c r="A4920" s="269"/>
      <c r="B4920" s="270"/>
      <c r="C4920" s="271"/>
    </row>
    <row r="4921" spans="1:3" x14ac:dyDescent="0.2">
      <c r="A4921" s="272"/>
      <c r="B4921" s="273"/>
      <c r="C4921" s="274"/>
    </row>
    <row r="4922" spans="1:3" x14ac:dyDescent="0.2">
      <c r="A4922" s="269"/>
      <c r="B4922" s="270"/>
      <c r="C4922" s="271"/>
    </row>
    <row r="4923" spans="1:3" x14ac:dyDescent="0.2">
      <c r="A4923" s="272"/>
      <c r="B4923" s="273"/>
      <c r="C4923" s="274"/>
    </row>
    <row r="4924" spans="1:3" x14ac:dyDescent="0.2">
      <c r="A4924" s="269"/>
      <c r="B4924" s="270"/>
      <c r="C4924" s="271"/>
    </row>
    <row r="4925" spans="1:3" x14ac:dyDescent="0.2">
      <c r="A4925" s="272"/>
      <c r="B4925" s="273"/>
      <c r="C4925" s="274"/>
    </row>
    <row r="4926" spans="1:3" x14ac:dyDescent="0.2">
      <c r="A4926" s="269"/>
      <c r="B4926" s="270"/>
      <c r="C4926" s="271"/>
    </row>
    <row r="4927" spans="1:3" x14ac:dyDescent="0.2">
      <c r="A4927" s="272"/>
      <c r="B4927" s="273"/>
      <c r="C4927" s="274"/>
    </row>
    <row r="4928" spans="1:3" x14ac:dyDescent="0.2">
      <c r="A4928" s="269"/>
      <c r="B4928" s="270"/>
      <c r="C4928" s="271"/>
    </row>
    <row r="4929" spans="1:3" x14ac:dyDescent="0.2">
      <c r="A4929" s="272"/>
      <c r="B4929" s="273"/>
      <c r="C4929" s="274"/>
    </row>
    <row r="4930" spans="1:3" x14ac:dyDescent="0.2">
      <c r="A4930" s="269"/>
      <c r="B4930" s="270"/>
      <c r="C4930" s="271"/>
    </row>
    <row r="4931" spans="1:3" x14ac:dyDescent="0.2">
      <c r="A4931" s="272"/>
      <c r="B4931" s="273"/>
      <c r="C4931" s="274"/>
    </row>
    <row r="4932" spans="1:3" x14ac:dyDescent="0.2">
      <c r="A4932" s="269"/>
      <c r="B4932" s="270"/>
      <c r="C4932" s="271"/>
    </row>
    <row r="4933" spans="1:3" x14ac:dyDescent="0.2">
      <c r="A4933" s="272"/>
      <c r="B4933" s="273"/>
      <c r="C4933" s="274"/>
    </row>
    <row r="4934" spans="1:3" x14ac:dyDescent="0.2">
      <c r="A4934" s="269"/>
      <c r="B4934" s="270"/>
      <c r="C4934" s="271"/>
    </row>
    <row r="4935" spans="1:3" x14ac:dyDescent="0.2">
      <c r="A4935" s="272"/>
      <c r="B4935" s="273"/>
      <c r="C4935" s="274"/>
    </row>
    <row r="4936" spans="1:3" x14ac:dyDescent="0.2">
      <c r="A4936" s="269"/>
      <c r="B4936" s="270"/>
      <c r="C4936" s="271"/>
    </row>
    <row r="4937" spans="1:3" x14ac:dyDescent="0.2">
      <c r="A4937" s="272"/>
      <c r="B4937" s="273"/>
      <c r="C4937" s="274"/>
    </row>
    <row r="4938" spans="1:3" x14ac:dyDescent="0.2">
      <c r="A4938" s="269"/>
      <c r="B4938" s="270"/>
      <c r="C4938" s="271"/>
    </row>
    <row r="4939" spans="1:3" x14ac:dyDescent="0.2">
      <c r="A4939" s="272"/>
      <c r="B4939" s="273"/>
      <c r="C4939" s="274"/>
    </row>
    <row r="4940" spans="1:3" x14ac:dyDescent="0.2">
      <c r="A4940" s="269"/>
      <c r="B4940" s="270"/>
      <c r="C4940" s="271"/>
    </row>
    <row r="4941" spans="1:3" x14ac:dyDescent="0.2">
      <c r="A4941" s="272"/>
      <c r="B4941" s="273"/>
      <c r="C4941" s="274"/>
    </row>
    <row r="4942" spans="1:3" x14ac:dyDescent="0.2">
      <c r="A4942" s="269"/>
      <c r="B4942" s="270"/>
      <c r="C4942" s="271"/>
    </row>
    <row r="4943" spans="1:3" x14ac:dyDescent="0.2">
      <c r="A4943" s="272"/>
      <c r="B4943" s="273"/>
      <c r="C4943" s="274"/>
    </row>
    <row r="4944" spans="1:3" x14ac:dyDescent="0.2">
      <c r="A4944" s="269"/>
      <c r="B4944" s="270"/>
      <c r="C4944" s="271"/>
    </row>
    <row r="4945" spans="1:3" x14ac:dyDescent="0.2">
      <c r="A4945" s="272"/>
      <c r="B4945" s="273"/>
      <c r="C4945" s="274"/>
    </row>
    <row r="4946" spans="1:3" x14ac:dyDescent="0.2">
      <c r="A4946" s="269"/>
      <c r="B4946" s="270"/>
      <c r="C4946" s="271"/>
    </row>
    <row r="4947" spans="1:3" x14ac:dyDescent="0.2">
      <c r="A4947" s="272"/>
      <c r="B4947" s="273"/>
      <c r="C4947" s="274"/>
    </row>
    <row r="4948" spans="1:3" x14ac:dyDescent="0.2">
      <c r="A4948" s="269"/>
      <c r="B4948" s="270"/>
      <c r="C4948" s="271"/>
    </row>
    <row r="4949" spans="1:3" x14ac:dyDescent="0.2">
      <c r="A4949" s="272"/>
      <c r="B4949" s="273"/>
      <c r="C4949" s="274"/>
    </row>
    <row r="4950" spans="1:3" x14ac:dyDescent="0.2">
      <c r="A4950" s="269"/>
      <c r="B4950" s="270"/>
      <c r="C4950" s="271"/>
    </row>
    <row r="4951" spans="1:3" x14ac:dyDescent="0.2">
      <c r="A4951" s="272"/>
      <c r="B4951" s="273"/>
      <c r="C4951" s="274"/>
    </row>
    <row r="4952" spans="1:3" x14ac:dyDescent="0.2">
      <c r="A4952" s="269"/>
      <c r="B4952" s="270"/>
      <c r="C4952" s="271"/>
    </row>
    <row r="4953" spans="1:3" x14ac:dyDescent="0.2">
      <c r="A4953" s="272"/>
      <c r="B4953" s="273"/>
      <c r="C4953" s="274"/>
    </row>
    <row r="4954" spans="1:3" x14ac:dyDescent="0.2">
      <c r="A4954" s="269"/>
      <c r="B4954" s="270"/>
      <c r="C4954" s="271"/>
    </row>
    <row r="4955" spans="1:3" x14ac:dyDescent="0.2">
      <c r="A4955" s="272"/>
      <c r="B4955" s="273"/>
      <c r="C4955" s="274"/>
    </row>
    <row r="4956" spans="1:3" x14ac:dyDescent="0.2">
      <c r="A4956" s="269"/>
      <c r="B4956" s="270"/>
      <c r="C4956" s="271"/>
    </row>
    <row r="4957" spans="1:3" x14ac:dyDescent="0.2">
      <c r="A4957" s="272"/>
      <c r="B4957" s="273"/>
      <c r="C4957" s="274"/>
    </row>
    <row r="4958" spans="1:3" x14ac:dyDescent="0.2">
      <c r="A4958" s="269"/>
      <c r="B4958" s="270"/>
      <c r="C4958" s="271"/>
    </row>
    <row r="4959" spans="1:3" x14ac:dyDescent="0.2">
      <c r="A4959" s="272"/>
      <c r="B4959" s="273"/>
      <c r="C4959" s="274"/>
    </row>
    <row r="4960" spans="1:3" x14ac:dyDescent="0.2">
      <c r="A4960" s="269"/>
      <c r="B4960" s="270"/>
      <c r="C4960" s="271"/>
    </row>
    <row r="4961" spans="1:3" x14ac:dyDescent="0.2">
      <c r="A4961" s="272"/>
      <c r="B4961" s="273"/>
      <c r="C4961" s="274"/>
    </row>
    <row r="4962" spans="1:3" x14ac:dyDescent="0.2">
      <c r="A4962" s="269"/>
      <c r="B4962" s="270"/>
      <c r="C4962" s="271"/>
    </row>
    <row r="4963" spans="1:3" x14ac:dyDescent="0.2">
      <c r="A4963" s="272"/>
      <c r="B4963" s="273"/>
      <c r="C4963" s="274"/>
    </row>
    <row r="4964" spans="1:3" x14ac:dyDescent="0.2">
      <c r="A4964" s="269"/>
      <c r="B4964" s="270"/>
      <c r="C4964" s="271"/>
    </row>
    <row r="4965" spans="1:3" x14ac:dyDescent="0.2">
      <c r="A4965" s="272"/>
      <c r="B4965" s="273"/>
      <c r="C4965" s="274"/>
    </row>
    <row r="4966" spans="1:3" x14ac:dyDescent="0.2">
      <c r="A4966" s="269"/>
      <c r="B4966" s="270"/>
      <c r="C4966" s="271"/>
    </row>
    <row r="4967" spans="1:3" x14ac:dyDescent="0.2">
      <c r="A4967" s="272"/>
      <c r="B4967" s="273"/>
      <c r="C4967" s="274"/>
    </row>
    <row r="4968" spans="1:3" x14ac:dyDescent="0.2">
      <c r="A4968" s="269"/>
      <c r="B4968" s="270"/>
      <c r="C4968" s="271"/>
    </row>
    <row r="4969" spans="1:3" x14ac:dyDescent="0.2">
      <c r="A4969" s="272"/>
      <c r="B4969" s="273"/>
      <c r="C4969" s="274"/>
    </row>
    <row r="4970" spans="1:3" x14ac:dyDescent="0.2">
      <c r="A4970" s="269"/>
      <c r="B4970" s="270"/>
      <c r="C4970" s="271"/>
    </row>
    <row r="4971" spans="1:3" x14ac:dyDescent="0.2">
      <c r="A4971" s="272"/>
      <c r="B4971" s="273"/>
      <c r="C4971" s="274"/>
    </row>
    <row r="4972" spans="1:3" x14ac:dyDescent="0.2">
      <c r="A4972" s="269"/>
      <c r="B4972" s="270"/>
      <c r="C4972" s="271"/>
    </row>
    <row r="4973" spans="1:3" x14ac:dyDescent="0.2">
      <c r="A4973" s="272"/>
      <c r="B4973" s="273"/>
      <c r="C4973" s="274"/>
    </row>
    <row r="4974" spans="1:3" x14ac:dyDescent="0.2">
      <c r="A4974" s="269"/>
      <c r="B4974" s="270"/>
      <c r="C4974" s="271"/>
    </row>
    <row r="4975" spans="1:3" x14ac:dyDescent="0.2">
      <c r="A4975" s="272"/>
      <c r="B4975" s="273"/>
      <c r="C4975" s="274"/>
    </row>
    <row r="4976" spans="1:3" x14ac:dyDescent="0.2">
      <c r="A4976" s="269"/>
      <c r="B4976" s="270"/>
      <c r="C4976" s="271"/>
    </row>
    <row r="4977" spans="1:3" x14ac:dyDescent="0.2">
      <c r="A4977" s="272"/>
      <c r="B4977" s="273"/>
      <c r="C4977" s="274"/>
    </row>
    <row r="4978" spans="1:3" x14ac:dyDescent="0.2">
      <c r="A4978" s="269"/>
      <c r="B4978" s="270"/>
      <c r="C4978" s="271"/>
    </row>
    <row r="4979" spans="1:3" x14ac:dyDescent="0.2">
      <c r="A4979" s="272"/>
      <c r="B4979" s="273"/>
      <c r="C4979" s="274"/>
    </row>
    <row r="4980" spans="1:3" x14ac:dyDescent="0.2">
      <c r="A4980" s="269"/>
      <c r="B4980" s="270"/>
      <c r="C4980" s="271"/>
    </row>
    <row r="4981" spans="1:3" x14ac:dyDescent="0.2">
      <c r="A4981" s="272"/>
      <c r="B4981" s="273"/>
      <c r="C4981" s="274"/>
    </row>
    <row r="4982" spans="1:3" x14ac:dyDescent="0.2">
      <c r="A4982" s="269"/>
      <c r="B4982" s="270"/>
      <c r="C4982" s="271"/>
    </row>
    <row r="4983" spans="1:3" x14ac:dyDescent="0.2">
      <c r="A4983" s="272"/>
      <c r="B4983" s="273"/>
      <c r="C4983" s="274"/>
    </row>
    <row r="4984" spans="1:3" x14ac:dyDescent="0.2">
      <c r="A4984" s="269"/>
      <c r="B4984" s="270"/>
      <c r="C4984" s="271"/>
    </row>
    <row r="4985" spans="1:3" x14ac:dyDescent="0.2">
      <c r="A4985" s="272"/>
      <c r="B4985" s="273"/>
      <c r="C4985" s="274"/>
    </row>
    <row r="4986" spans="1:3" x14ac:dyDescent="0.2">
      <c r="A4986" s="269"/>
      <c r="B4986" s="270"/>
      <c r="C4986" s="271"/>
    </row>
    <row r="4987" spans="1:3" x14ac:dyDescent="0.2">
      <c r="A4987" s="272"/>
      <c r="B4987" s="273"/>
      <c r="C4987" s="274"/>
    </row>
    <row r="4988" spans="1:3" x14ac:dyDescent="0.2">
      <c r="A4988" s="269"/>
      <c r="B4988" s="270"/>
      <c r="C4988" s="271"/>
    </row>
    <row r="4989" spans="1:3" x14ac:dyDescent="0.2">
      <c r="A4989" s="272"/>
      <c r="B4989" s="273"/>
      <c r="C4989" s="274"/>
    </row>
    <row r="4990" spans="1:3" x14ac:dyDescent="0.2">
      <c r="A4990" s="269"/>
      <c r="B4990" s="270"/>
      <c r="C4990" s="271"/>
    </row>
    <row r="4991" spans="1:3" x14ac:dyDescent="0.2">
      <c r="A4991" s="272"/>
      <c r="B4991" s="273"/>
      <c r="C4991" s="274"/>
    </row>
    <row r="4992" spans="1:3" x14ac:dyDescent="0.2">
      <c r="A4992" s="269"/>
      <c r="B4992" s="270"/>
      <c r="C4992" s="271"/>
    </row>
    <row r="4993" spans="1:3" x14ac:dyDescent="0.2">
      <c r="A4993" s="272"/>
      <c r="B4993" s="273"/>
      <c r="C4993" s="274"/>
    </row>
    <row r="4994" spans="1:3" x14ac:dyDescent="0.2">
      <c r="A4994" s="269"/>
      <c r="B4994" s="270"/>
      <c r="C4994" s="271"/>
    </row>
    <row r="4995" spans="1:3" x14ac:dyDescent="0.2">
      <c r="A4995" s="272"/>
      <c r="B4995" s="273"/>
      <c r="C4995" s="274"/>
    </row>
    <row r="4996" spans="1:3" x14ac:dyDescent="0.2">
      <c r="A4996" s="269"/>
      <c r="B4996" s="270"/>
      <c r="C4996" s="271"/>
    </row>
    <row r="4997" spans="1:3" x14ac:dyDescent="0.2">
      <c r="A4997" s="272"/>
      <c r="B4997" s="273"/>
      <c r="C4997" s="274"/>
    </row>
    <row r="4998" spans="1:3" x14ac:dyDescent="0.2">
      <c r="A4998" s="269"/>
      <c r="B4998" s="270"/>
      <c r="C4998" s="271"/>
    </row>
    <row r="4999" spans="1:3" x14ac:dyDescent="0.2">
      <c r="A4999" s="272"/>
      <c r="B4999" s="273"/>
      <c r="C4999" s="274"/>
    </row>
    <row r="5000" spans="1:3" x14ac:dyDescent="0.2">
      <c r="A5000" s="269"/>
      <c r="B5000" s="270"/>
      <c r="C5000" s="271"/>
    </row>
    <row r="5001" spans="1:3" x14ac:dyDescent="0.2">
      <c r="A5001" s="272"/>
      <c r="B5001" s="273"/>
      <c r="C5001" s="274"/>
    </row>
    <row r="5002" spans="1:3" x14ac:dyDescent="0.2">
      <c r="A5002" s="269"/>
      <c r="B5002" s="270"/>
      <c r="C5002" s="271"/>
    </row>
    <row r="5003" spans="1:3" x14ac:dyDescent="0.2">
      <c r="A5003" s="272"/>
      <c r="B5003" s="273"/>
      <c r="C5003" s="274"/>
    </row>
    <row r="5004" spans="1:3" x14ac:dyDescent="0.2">
      <c r="A5004" s="269"/>
      <c r="B5004" s="270"/>
      <c r="C5004" s="271"/>
    </row>
    <row r="5005" spans="1:3" x14ac:dyDescent="0.2">
      <c r="A5005" s="272"/>
      <c r="B5005" s="273"/>
      <c r="C5005" s="274"/>
    </row>
    <row r="5006" spans="1:3" x14ac:dyDescent="0.2">
      <c r="A5006" s="269"/>
      <c r="B5006" s="270"/>
      <c r="C5006" s="271"/>
    </row>
    <row r="5007" spans="1:3" x14ac:dyDescent="0.2">
      <c r="A5007" s="272"/>
      <c r="B5007" s="273"/>
      <c r="C5007" s="274"/>
    </row>
    <row r="5008" spans="1:3" x14ac:dyDescent="0.2">
      <c r="A5008" s="269"/>
      <c r="B5008" s="270"/>
      <c r="C5008" s="271"/>
    </row>
    <row r="5009" spans="1:3" x14ac:dyDescent="0.2">
      <c r="A5009" s="272"/>
      <c r="B5009" s="273"/>
      <c r="C5009" s="274"/>
    </row>
    <row r="5010" spans="1:3" x14ac:dyDescent="0.2">
      <c r="A5010" s="269"/>
      <c r="B5010" s="270"/>
      <c r="C5010" s="271"/>
    </row>
    <row r="5011" spans="1:3" x14ac:dyDescent="0.2">
      <c r="A5011" s="272"/>
      <c r="B5011" s="273"/>
      <c r="C5011" s="274"/>
    </row>
    <row r="5012" spans="1:3" x14ac:dyDescent="0.2">
      <c r="A5012" s="269"/>
      <c r="B5012" s="270"/>
      <c r="C5012" s="271"/>
    </row>
    <row r="5013" spans="1:3" x14ac:dyDescent="0.2">
      <c r="A5013" s="272"/>
      <c r="B5013" s="273"/>
      <c r="C5013" s="274"/>
    </row>
    <row r="5014" spans="1:3" x14ac:dyDescent="0.2">
      <c r="A5014" s="269"/>
      <c r="B5014" s="270"/>
      <c r="C5014" s="271"/>
    </row>
    <row r="5015" spans="1:3" x14ac:dyDescent="0.2">
      <c r="A5015" s="272"/>
      <c r="B5015" s="273"/>
      <c r="C5015" s="274"/>
    </row>
    <row r="5016" spans="1:3" x14ac:dyDescent="0.2">
      <c r="A5016" s="269"/>
      <c r="B5016" s="270"/>
      <c r="C5016" s="271"/>
    </row>
    <row r="5017" spans="1:3" x14ac:dyDescent="0.2">
      <c r="A5017" s="272"/>
      <c r="B5017" s="273"/>
      <c r="C5017" s="274"/>
    </row>
    <row r="5018" spans="1:3" x14ac:dyDescent="0.2">
      <c r="A5018" s="269"/>
      <c r="B5018" s="270"/>
      <c r="C5018" s="271"/>
    </row>
    <row r="5019" spans="1:3" x14ac:dyDescent="0.2">
      <c r="A5019" s="272"/>
      <c r="B5019" s="273"/>
      <c r="C5019" s="274"/>
    </row>
    <row r="5020" spans="1:3" x14ac:dyDescent="0.2">
      <c r="A5020" s="269"/>
      <c r="B5020" s="270"/>
      <c r="C5020" s="271"/>
    </row>
    <row r="5021" spans="1:3" x14ac:dyDescent="0.2">
      <c r="A5021" s="272"/>
      <c r="B5021" s="273"/>
      <c r="C5021" s="274"/>
    </row>
    <row r="5022" spans="1:3" x14ac:dyDescent="0.2">
      <c r="A5022" s="269"/>
      <c r="B5022" s="270"/>
      <c r="C5022" s="271"/>
    </row>
    <row r="5023" spans="1:3" x14ac:dyDescent="0.2">
      <c r="A5023" s="272"/>
      <c r="B5023" s="273"/>
      <c r="C5023" s="274"/>
    </row>
    <row r="5024" spans="1:3" x14ac:dyDescent="0.2">
      <c r="A5024" s="269"/>
      <c r="B5024" s="270"/>
      <c r="C5024" s="271"/>
    </row>
    <row r="5025" spans="1:3" x14ac:dyDescent="0.2">
      <c r="A5025" s="272"/>
      <c r="B5025" s="273"/>
      <c r="C5025" s="274"/>
    </row>
    <row r="5026" spans="1:3" x14ac:dyDescent="0.2">
      <c r="A5026" s="269"/>
      <c r="B5026" s="270"/>
      <c r="C5026" s="271"/>
    </row>
    <row r="5027" spans="1:3" x14ac:dyDescent="0.2">
      <c r="A5027" s="272"/>
      <c r="B5027" s="273"/>
      <c r="C5027" s="274"/>
    </row>
    <row r="5028" spans="1:3" x14ac:dyDescent="0.2">
      <c r="A5028" s="269"/>
      <c r="B5028" s="270"/>
      <c r="C5028" s="271"/>
    </row>
    <row r="5029" spans="1:3" x14ac:dyDescent="0.2">
      <c r="A5029" s="272"/>
      <c r="B5029" s="273"/>
      <c r="C5029" s="274"/>
    </row>
    <row r="5030" spans="1:3" x14ac:dyDescent="0.2">
      <c r="A5030" s="269"/>
      <c r="B5030" s="270"/>
      <c r="C5030" s="271"/>
    </row>
    <row r="5031" spans="1:3" x14ac:dyDescent="0.2">
      <c r="A5031" s="272"/>
      <c r="B5031" s="273"/>
      <c r="C5031" s="274"/>
    </row>
    <row r="5032" spans="1:3" x14ac:dyDescent="0.2">
      <c r="A5032" s="269"/>
      <c r="B5032" s="270"/>
      <c r="C5032" s="271"/>
    </row>
    <row r="5033" spans="1:3" x14ac:dyDescent="0.2">
      <c r="A5033" s="272"/>
      <c r="B5033" s="273"/>
      <c r="C5033" s="274"/>
    </row>
    <row r="5034" spans="1:3" x14ac:dyDescent="0.2">
      <c r="A5034" s="269"/>
      <c r="B5034" s="270"/>
      <c r="C5034" s="271"/>
    </row>
    <row r="5035" spans="1:3" x14ac:dyDescent="0.2">
      <c r="A5035" s="272"/>
      <c r="B5035" s="273"/>
      <c r="C5035" s="274"/>
    </row>
    <row r="5036" spans="1:3" x14ac:dyDescent="0.2">
      <c r="A5036" s="269"/>
      <c r="B5036" s="270"/>
      <c r="C5036" s="271"/>
    </row>
    <row r="5037" spans="1:3" x14ac:dyDescent="0.2">
      <c r="A5037" s="272"/>
      <c r="B5037" s="273"/>
      <c r="C5037" s="274"/>
    </row>
    <row r="5038" spans="1:3" x14ac:dyDescent="0.2">
      <c r="A5038" s="269"/>
      <c r="B5038" s="270"/>
      <c r="C5038" s="271"/>
    </row>
    <row r="5039" spans="1:3" x14ac:dyDescent="0.2">
      <c r="A5039" s="272"/>
      <c r="B5039" s="273"/>
      <c r="C5039" s="274"/>
    </row>
    <row r="5040" spans="1:3" x14ac:dyDescent="0.2">
      <c r="A5040" s="269"/>
      <c r="B5040" s="270"/>
      <c r="C5040" s="271"/>
    </row>
    <row r="5041" spans="1:3" x14ac:dyDescent="0.2">
      <c r="A5041" s="272"/>
      <c r="B5041" s="273"/>
      <c r="C5041" s="274"/>
    </row>
    <row r="5042" spans="1:3" x14ac:dyDescent="0.2">
      <c r="A5042" s="269"/>
      <c r="B5042" s="270"/>
      <c r="C5042" s="271"/>
    </row>
    <row r="5043" spans="1:3" x14ac:dyDescent="0.2">
      <c r="A5043" s="272"/>
      <c r="B5043" s="273"/>
      <c r="C5043" s="274"/>
    </row>
    <row r="5044" spans="1:3" x14ac:dyDescent="0.2">
      <c r="A5044" s="269"/>
      <c r="B5044" s="270"/>
      <c r="C5044" s="271"/>
    </row>
    <row r="5045" spans="1:3" x14ac:dyDescent="0.2">
      <c r="A5045" s="272"/>
      <c r="B5045" s="273"/>
      <c r="C5045" s="274"/>
    </row>
    <row r="5046" spans="1:3" x14ac:dyDescent="0.2">
      <c r="A5046" s="269"/>
      <c r="B5046" s="270"/>
      <c r="C5046" s="271"/>
    </row>
    <row r="5047" spans="1:3" x14ac:dyDescent="0.2">
      <c r="A5047" s="272"/>
      <c r="B5047" s="273"/>
      <c r="C5047" s="274"/>
    </row>
    <row r="5048" spans="1:3" x14ac:dyDescent="0.2">
      <c r="A5048" s="269"/>
      <c r="B5048" s="270"/>
      <c r="C5048" s="271"/>
    </row>
    <row r="5049" spans="1:3" x14ac:dyDescent="0.2">
      <c r="A5049" s="272"/>
      <c r="B5049" s="273"/>
      <c r="C5049" s="274"/>
    </row>
    <row r="5050" spans="1:3" x14ac:dyDescent="0.2">
      <c r="A5050" s="269"/>
      <c r="B5050" s="270"/>
      <c r="C5050" s="271"/>
    </row>
    <row r="5051" spans="1:3" x14ac:dyDescent="0.2">
      <c r="A5051" s="272"/>
      <c r="B5051" s="273"/>
      <c r="C5051" s="274"/>
    </row>
    <row r="5052" spans="1:3" x14ac:dyDescent="0.2">
      <c r="A5052" s="269"/>
      <c r="B5052" s="270"/>
      <c r="C5052" s="271"/>
    </row>
    <row r="5053" spans="1:3" x14ac:dyDescent="0.2">
      <c r="A5053" s="272"/>
      <c r="B5053" s="273"/>
      <c r="C5053" s="274"/>
    </row>
    <row r="5054" spans="1:3" x14ac:dyDescent="0.2">
      <c r="A5054" s="269"/>
      <c r="B5054" s="270"/>
      <c r="C5054" s="271"/>
    </row>
    <row r="5055" spans="1:3" x14ac:dyDescent="0.2">
      <c r="A5055" s="272"/>
      <c r="B5055" s="273"/>
      <c r="C5055" s="274"/>
    </row>
    <row r="5056" spans="1:3" x14ac:dyDescent="0.2">
      <c r="A5056" s="269"/>
      <c r="B5056" s="270"/>
      <c r="C5056" s="271"/>
    </row>
    <row r="5057" spans="1:3" x14ac:dyDescent="0.2">
      <c r="A5057" s="272"/>
      <c r="B5057" s="273"/>
      <c r="C5057" s="274"/>
    </row>
    <row r="5058" spans="1:3" x14ac:dyDescent="0.2">
      <c r="A5058" s="269"/>
      <c r="B5058" s="270"/>
      <c r="C5058" s="271"/>
    </row>
    <row r="5059" spans="1:3" x14ac:dyDescent="0.2">
      <c r="A5059" s="272"/>
      <c r="B5059" s="273"/>
      <c r="C5059" s="274"/>
    </row>
    <row r="5060" spans="1:3" x14ac:dyDescent="0.2">
      <c r="A5060" s="269"/>
      <c r="B5060" s="270"/>
      <c r="C5060" s="271"/>
    </row>
    <row r="5061" spans="1:3" x14ac:dyDescent="0.2">
      <c r="A5061" s="272"/>
      <c r="B5061" s="273"/>
      <c r="C5061" s="274"/>
    </row>
    <row r="5062" spans="1:3" x14ac:dyDescent="0.2">
      <c r="A5062" s="269"/>
      <c r="B5062" s="270"/>
      <c r="C5062" s="271"/>
    </row>
    <row r="5063" spans="1:3" x14ac:dyDescent="0.2">
      <c r="A5063" s="272"/>
      <c r="B5063" s="273"/>
      <c r="C5063" s="274"/>
    </row>
    <row r="5064" spans="1:3" x14ac:dyDescent="0.2">
      <c r="A5064" s="269"/>
      <c r="B5064" s="270"/>
      <c r="C5064" s="271"/>
    </row>
    <row r="5065" spans="1:3" x14ac:dyDescent="0.2">
      <c r="A5065" s="272"/>
      <c r="B5065" s="273"/>
      <c r="C5065" s="274"/>
    </row>
    <row r="5066" spans="1:3" x14ac:dyDescent="0.2">
      <c r="A5066" s="269"/>
      <c r="B5066" s="270"/>
      <c r="C5066" s="271"/>
    </row>
    <row r="5067" spans="1:3" x14ac:dyDescent="0.2">
      <c r="A5067" s="272"/>
      <c r="B5067" s="273"/>
      <c r="C5067" s="274"/>
    </row>
    <row r="5068" spans="1:3" x14ac:dyDescent="0.2">
      <c r="A5068" s="269"/>
      <c r="B5068" s="270"/>
      <c r="C5068" s="271"/>
    </row>
    <row r="5069" spans="1:3" x14ac:dyDescent="0.2">
      <c r="A5069" s="272"/>
      <c r="B5069" s="273"/>
      <c r="C5069" s="274"/>
    </row>
    <row r="5070" spans="1:3" x14ac:dyDescent="0.2">
      <c r="A5070" s="269"/>
      <c r="B5070" s="270"/>
      <c r="C5070" s="271"/>
    </row>
    <row r="5071" spans="1:3" x14ac:dyDescent="0.2">
      <c r="A5071" s="272"/>
      <c r="B5071" s="273"/>
      <c r="C5071" s="274"/>
    </row>
    <row r="5072" spans="1:3" x14ac:dyDescent="0.2">
      <c r="A5072" s="269"/>
      <c r="B5072" s="270"/>
      <c r="C5072" s="271"/>
    </row>
    <row r="5073" spans="1:3" x14ac:dyDescent="0.2">
      <c r="A5073" s="272"/>
      <c r="B5073" s="273"/>
      <c r="C5073" s="274"/>
    </row>
    <row r="5074" spans="1:3" x14ac:dyDescent="0.2">
      <c r="A5074" s="269"/>
      <c r="B5074" s="270"/>
      <c r="C5074" s="271"/>
    </row>
    <row r="5075" spans="1:3" x14ac:dyDescent="0.2">
      <c r="A5075" s="272"/>
      <c r="B5075" s="273"/>
      <c r="C5075" s="274"/>
    </row>
    <row r="5076" spans="1:3" x14ac:dyDescent="0.2">
      <c r="A5076" s="269"/>
      <c r="B5076" s="270"/>
      <c r="C5076" s="271"/>
    </row>
    <row r="5077" spans="1:3" x14ac:dyDescent="0.2">
      <c r="A5077" s="272"/>
      <c r="B5077" s="273"/>
      <c r="C5077" s="274"/>
    </row>
    <row r="5078" spans="1:3" x14ac:dyDescent="0.2">
      <c r="A5078" s="269"/>
      <c r="B5078" s="270"/>
      <c r="C5078" s="271"/>
    </row>
    <row r="5079" spans="1:3" x14ac:dyDescent="0.2">
      <c r="A5079" s="272"/>
      <c r="B5079" s="273"/>
      <c r="C5079" s="274"/>
    </row>
    <row r="5080" spans="1:3" x14ac:dyDescent="0.2">
      <c r="A5080" s="269"/>
      <c r="B5080" s="270"/>
      <c r="C5080" s="271"/>
    </row>
    <row r="5081" spans="1:3" x14ac:dyDescent="0.2">
      <c r="A5081" s="272"/>
      <c r="B5081" s="273"/>
      <c r="C5081" s="274"/>
    </row>
    <row r="5082" spans="1:3" x14ac:dyDescent="0.2">
      <c r="A5082" s="269"/>
      <c r="B5082" s="270"/>
      <c r="C5082" s="271"/>
    </row>
    <row r="5083" spans="1:3" x14ac:dyDescent="0.2">
      <c r="A5083" s="272"/>
      <c r="B5083" s="273"/>
      <c r="C5083" s="274"/>
    </row>
    <row r="5084" spans="1:3" x14ac:dyDescent="0.2">
      <c r="A5084" s="269"/>
      <c r="B5084" s="270"/>
      <c r="C5084" s="271"/>
    </row>
    <row r="5085" spans="1:3" x14ac:dyDescent="0.2">
      <c r="A5085" s="272"/>
      <c r="B5085" s="273"/>
      <c r="C5085" s="274"/>
    </row>
    <row r="5086" spans="1:3" x14ac:dyDescent="0.2">
      <c r="A5086" s="269"/>
      <c r="B5086" s="270"/>
      <c r="C5086" s="271"/>
    </row>
    <row r="5087" spans="1:3" x14ac:dyDescent="0.2">
      <c r="A5087" s="272"/>
      <c r="B5087" s="273"/>
      <c r="C5087" s="274"/>
    </row>
    <row r="5088" spans="1:3" x14ac:dyDescent="0.2">
      <c r="A5088" s="269"/>
      <c r="B5088" s="270"/>
      <c r="C5088" s="271"/>
    </row>
    <row r="5089" spans="1:3" x14ac:dyDescent="0.2">
      <c r="A5089" s="272"/>
      <c r="B5089" s="273"/>
      <c r="C5089" s="274"/>
    </row>
    <row r="5090" spans="1:3" x14ac:dyDescent="0.2">
      <c r="A5090" s="269"/>
      <c r="B5090" s="270"/>
      <c r="C5090" s="271"/>
    </row>
    <row r="5091" spans="1:3" x14ac:dyDescent="0.2">
      <c r="A5091" s="272"/>
      <c r="B5091" s="273"/>
      <c r="C5091" s="274"/>
    </row>
    <row r="5092" spans="1:3" x14ac:dyDescent="0.2">
      <c r="A5092" s="269"/>
      <c r="B5092" s="270"/>
      <c r="C5092" s="271"/>
    </row>
    <row r="5093" spans="1:3" x14ac:dyDescent="0.2">
      <c r="A5093" s="272"/>
      <c r="B5093" s="273"/>
      <c r="C5093" s="274"/>
    </row>
    <row r="5094" spans="1:3" x14ac:dyDescent="0.2">
      <c r="A5094" s="269"/>
      <c r="B5094" s="270"/>
      <c r="C5094" s="271"/>
    </row>
    <row r="5095" spans="1:3" x14ac:dyDescent="0.2">
      <c r="A5095" s="272"/>
      <c r="B5095" s="273"/>
      <c r="C5095" s="274"/>
    </row>
    <row r="5096" spans="1:3" x14ac:dyDescent="0.2">
      <c r="A5096" s="269"/>
      <c r="B5096" s="270"/>
      <c r="C5096" s="271"/>
    </row>
    <row r="5097" spans="1:3" x14ac:dyDescent="0.2">
      <c r="A5097" s="272"/>
      <c r="B5097" s="273"/>
      <c r="C5097" s="274"/>
    </row>
    <row r="5098" spans="1:3" x14ac:dyDescent="0.2">
      <c r="A5098" s="269"/>
      <c r="B5098" s="270"/>
      <c r="C5098" s="271"/>
    </row>
    <row r="5099" spans="1:3" x14ac:dyDescent="0.2">
      <c r="A5099" s="272"/>
      <c r="B5099" s="273"/>
      <c r="C5099" s="274"/>
    </row>
    <row r="5100" spans="1:3" x14ac:dyDescent="0.2">
      <c r="A5100" s="269"/>
      <c r="B5100" s="270"/>
      <c r="C5100" s="271"/>
    </row>
    <row r="5101" spans="1:3" x14ac:dyDescent="0.2">
      <c r="A5101" s="272"/>
      <c r="B5101" s="273"/>
      <c r="C5101" s="274"/>
    </row>
    <row r="5102" spans="1:3" x14ac:dyDescent="0.2">
      <c r="A5102" s="269"/>
      <c r="B5102" s="270"/>
      <c r="C5102" s="271"/>
    </row>
    <row r="5103" spans="1:3" x14ac:dyDescent="0.2">
      <c r="A5103" s="272"/>
      <c r="B5103" s="273"/>
      <c r="C5103" s="274"/>
    </row>
    <row r="5104" spans="1:3" x14ac:dyDescent="0.2">
      <c r="A5104" s="269"/>
      <c r="B5104" s="270"/>
      <c r="C5104" s="271"/>
    </row>
    <row r="5105" spans="1:3" x14ac:dyDescent="0.2">
      <c r="A5105" s="272"/>
      <c r="B5105" s="273"/>
      <c r="C5105" s="274"/>
    </row>
    <row r="5106" spans="1:3" x14ac:dyDescent="0.2">
      <c r="A5106" s="269"/>
      <c r="B5106" s="270"/>
      <c r="C5106" s="271"/>
    </row>
    <row r="5107" spans="1:3" x14ac:dyDescent="0.2">
      <c r="A5107" s="272"/>
      <c r="B5107" s="273"/>
      <c r="C5107" s="274"/>
    </row>
    <row r="5108" spans="1:3" x14ac:dyDescent="0.2">
      <c r="A5108" s="269"/>
      <c r="B5108" s="270"/>
      <c r="C5108" s="271"/>
    </row>
    <row r="5109" spans="1:3" x14ac:dyDescent="0.2">
      <c r="A5109" s="272"/>
      <c r="B5109" s="273"/>
      <c r="C5109" s="274"/>
    </row>
    <row r="5110" spans="1:3" x14ac:dyDescent="0.2">
      <c r="A5110" s="269"/>
      <c r="B5110" s="270"/>
      <c r="C5110" s="271"/>
    </row>
    <row r="5111" spans="1:3" x14ac:dyDescent="0.2">
      <c r="A5111" s="272"/>
      <c r="B5111" s="273"/>
      <c r="C5111" s="274"/>
    </row>
    <row r="5112" spans="1:3" x14ac:dyDescent="0.2">
      <c r="A5112" s="269"/>
      <c r="B5112" s="270"/>
      <c r="C5112" s="271"/>
    </row>
    <row r="5113" spans="1:3" x14ac:dyDescent="0.2">
      <c r="A5113" s="272"/>
      <c r="B5113" s="273"/>
      <c r="C5113" s="274"/>
    </row>
    <row r="5114" spans="1:3" x14ac:dyDescent="0.2">
      <c r="A5114" s="269"/>
      <c r="B5114" s="270"/>
      <c r="C5114" s="271"/>
    </row>
    <row r="5115" spans="1:3" x14ac:dyDescent="0.2">
      <c r="A5115" s="272"/>
      <c r="B5115" s="273"/>
      <c r="C5115" s="274"/>
    </row>
    <row r="5116" spans="1:3" x14ac:dyDescent="0.2">
      <c r="A5116" s="269"/>
      <c r="B5116" s="270"/>
      <c r="C5116" s="271"/>
    </row>
    <row r="5117" spans="1:3" x14ac:dyDescent="0.2">
      <c r="A5117" s="272"/>
      <c r="B5117" s="273"/>
      <c r="C5117" s="274"/>
    </row>
    <row r="5118" spans="1:3" x14ac:dyDescent="0.2">
      <c r="A5118" s="269"/>
      <c r="B5118" s="270"/>
      <c r="C5118" s="271"/>
    </row>
    <row r="5119" spans="1:3" x14ac:dyDescent="0.2">
      <c r="A5119" s="272"/>
      <c r="B5119" s="273"/>
      <c r="C5119" s="274"/>
    </row>
    <row r="5120" spans="1:3" x14ac:dyDescent="0.2">
      <c r="A5120" s="269"/>
      <c r="B5120" s="270"/>
      <c r="C5120" s="271"/>
    </row>
    <row r="5121" spans="1:3" x14ac:dyDescent="0.2">
      <c r="A5121" s="272"/>
      <c r="B5121" s="273"/>
      <c r="C5121" s="274"/>
    </row>
    <row r="5122" spans="1:3" x14ac:dyDescent="0.2">
      <c r="A5122" s="269"/>
      <c r="B5122" s="270"/>
      <c r="C5122" s="271"/>
    </row>
    <row r="5123" spans="1:3" x14ac:dyDescent="0.2">
      <c r="A5123" s="272"/>
      <c r="B5123" s="273"/>
      <c r="C5123" s="274"/>
    </row>
    <row r="5124" spans="1:3" x14ac:dyDescent="0.2">
      <c r="A5124" s="269"/>
      <c r="B5124" s="270"/>
      <c r="C5124" s="271"/>
    </row>
    <row r="5125" spans="1:3" x14ac:dyDescent="0.2">
      <c r="A5125" s="272"/>
      <c r="B5125" s="273"/>
      <c r="C5125" s="274"/>
    </row>
    <row r="5126" spans="1:3" x14ac:dyDescent="0.2">
      <c r="A5126" s="269"/>
      <c r="B5126" s="270"/>
      <c r="C5126" s="271"/>
    </row>
    <row r="5127" spans="1:3" x14ac:dyDescent="0.2">
      <c r="A5127" s="272"/>
      <c r="B5127" s="273"/>
      <c r="C5127" s="274"/>
    </row>
    <row r="5128" spans="1:3" x14ac:dyDescent="0.2">
      <c r="A5128" s="269"/>
      <c r="B5128" s="270"/>
      <c r="C5128" s="271"/>
    </row>
    <row r="5129" spans="1:3" x14ac:dyDescent="0.2">
      <c r="A5129" s="272"/>
      <c r="B5129" s="273"/>
      <c r="C5129" s="274"/>
    </row>
    <row r="5130" spans="1:3" x14ac:dyDescent="0.2">
      <c r="A5130" s="269"/>
      <c r="B5130" s="270"/>
      <c r="C5130" s="271"/>
    </row>
    <row r="5131" spans="1:3" x14ac:dyDescent="0.2">
      <c r="A5131" s="272"/>
      <c r="B5131" s="273"/>
      <c r="C5131" s="274"/>
    </row>
    <row r="5132" spans="1:3" x14ac:dyDescent="0.2">
      <c r="A5132" s="269"/>
      <c r="B5132" s="270"/>
      <c r="C5132" s="271"/>
    </row>
    <row r="5133" spans="1:3" x14ac:dyDescent="0.2">
      <c r="A5133" s="272"/>
      <c r="B5133" s="273"/>
      <c r="C5133" s="274"/>
    </row>
    <row r="5134" spans="1:3" x14ac:dyDescent="0.2">
      <c r="A5134" s="269"/>
      <c r="B5134" s="270"/>
      <c r="C5134" s="271"/>
    </row>
    <row r="5135" spans="1:3" x14ac:dyDescent="0.2">
      <c r="A5135" s="272"/>
      <c r="B5135" s="273"/>
      <c r="C5135" s="274"/>
    </row>
    <row r="5136" spans="1:3" x14ac:dyDescent="0.2">
      <c r="A5136" s="269"/>
      <c r="B5136" s="270"/>
      <c r="C5136" s="271"/>
    </row>
    <row r="5137" spans="1:3" x14ac:dyDescent="0.2">
      <c r="A5137" s="272"/>
      <c r="B5137" s="273"/>
      <c r="C5137" s="274"/>
    </row>
    <row r="5138" spans="1:3" x14ac:dyDescent="0.2">
      <c r="A5138" s="269"/>
      <c r="B5138" s="270"/>
      <c r="C5138" s="271"/>
    </row>
    <row r="5139" spans="1:3" x14ac:dyDescent="0.2">
      <c r="A5139" s="272"/>
      <c r="B5139" s="273"/>
      <c r="C5139" s="274"/>
    </row>
    <row r="5140" spans="1:3" x14ac:dyDescent="0.2">
      <c r="A5140" s="269"/>
      <c r="B5140" s="270"/>
      <c r="C5140" s="271"/>
    </row>
    <row r="5141" spans="1:3" x14ac:dyDescent="0.2">
      <c r="A5141" s="272"/>
      <c r="B5141" s="273"/>
      <c r="C5141" s="274"/>
    </row>
    <row r="5142" spans="1:3" x14ac:dyDescent="0.2">
      <c r="A5142" s="269"/>
      <c r="B5142" s="270"/>
      <c r="C5142" s="271"/>
    </row>
    <row r="5143" spans="1:3" x14ac:dyDescent="0.2">
      <c r="A5143" s="272"/>
      <c r="B5143" s="273"/>
      <c r="C5143" s="274"/>
    </row>
    <row r="5144" spans="1:3" x14ac:dyDescent="0.2">
      <c r="A5144" s="269"/>
      <c r="B5144" s="270"/>
      <c r="C5144" s="271"/>
    </row>
    <row r="5145" spans="1:3" x14ac:dyDescent="0.2">
      <c r="A5145" s="272"/>
      <c r="B5145" s="273"/>
      <c r="C5145" s="274"/>
    </row>
    <row r="5146" spans="1:3" x14ac:dyDescent="0.2">
      <c r="A5146" s="269"/>
      <c r="B5146" s="270"/>
      <c r="C5146" s="271"/>
    </row>
    <row r="5147" spans="1:3" x14ac:dyDescent="0.2">
      <c r="A5147" s="272"/>
      <c r="B5147" s="273"/>
      <c r="C5147" s="274"/>
    </row>
    <row r="5148" spans="1:3" x14ac:dyDescent="0.2">
      <c r="A5148" s="269"/>
      <c r="B5148" s="270"/>
      <c r="C5148" s="271"/>
    </row>
    <row r="5149" spans="1:3" x14ac:dyDescent="0.2">
      <c r="A5149" s="272"/>
      <c r="B5149" s="273"/>
      <c r="C5149" s="274"/>
    </row>
    <row r="5150" spans="1:3" x14ac:dyDescent="0.2">
      <c r="A5150" s="269"/>
      <c r="B5150" s="270"/>
      <c r="C5150" s="271"/>
    </row>
    <row r="5151" spans="1:3" x14ac:dyDescent="0.2">
      <c r="A5151" s="272"/>
      <c r="B5151" s="273"/>
      <c r="C5151" s="274"/>
    </row>
    <row r="5152" spans="1:3" x14ac:dyDescent="0.2">
      <c r="A5152" s="269"/>
      <c r="B5152" s="270"/>
      <c r="C5152" s="271"/>
    </row>
    <row r="5153" spans="1:3" x14ac:dyDescent="0.2">
      <c r="A5153" s="272"/>
      <c r="B5153" s="273"/>
      <c r="C5153" s="274"/>
    </row>
    <row r="5154" spans="1:3" x14ac:dyDescent="0.2">
      <c r="A5154" s="269"/>
      <c r="B5154" s="270"/>
      <c r="C5154" s="271"/>
    </row>
    <row r="5155" spans="1:3" x14ac:dyDescent="0.2">
      <c r="A5155" s="272"/>
      <c r="B5155" s="273"/>
      <c r="C5155" s="274"/>
    </row>
    <row r="5156" spans="1:3" x14ac:dyDescent="0.2">
      <c r="A5156" s="269"/>
      <c r="B5156" s="270"/>
      <c r="C5156" s="271"/>
    </row>
    <row r="5157" spans="1:3" x14ac:dyDescent="0.2">
      <c r="A5157" s="272"/>
      <c r="B5157" s="273"/>
      <c r="C5157" s="274"/>
    </row>
    <row r="5158" spans="1:3" x14ac:dyDescent="0.2">
      <c r="A5158" s="269"/>
      <c r="B5158" s="270"/>
      <c r="C5158" s="271"/>
    </row>
    <row r="5159" spans="1:3" x14ac:dyDescent="0.2">
      <c r="A5159" s="272"/>
      <c r="B5159" s="273"/>
      <c r="C5159" s="274"/>
    </row>
    <row r="5160" spans="1:3" x14ac:dyDescent="0.2">
      <c r="A5160" s="269"/>
      <c r="B5160" s="270"/>
      <c r="C5160" s="271"/>
    </row>
    <row r="5161" spans="1:3" x14ac:dyDescent="0.2">
      <c r="A5161" s="272"/>
      <c r="B5161" s="273"/>
      <c r="C5161" s="274"/>
    </row>
    <row r="5162" spans="1:3" x14ac:dyDescent="0.2">
      <c r="A5162" s="269"/>
      <c r="B5162" s="270"/>
      <c r="C5162" s="271"/>
    </row>
    <row r="5163" spans="1:3" x14ac:dyDescent="0.2">
      <c r="A5163" s="272"/>
      <c r="B5163" s="273"/>
      <c r="C5163" s="274"/>
    </row>
    <row r="5164" spans="1:3" x14ac:dyDescent="0.2">
      <c r="A5164" s="269"/>
      <c r="B5164" s="270"/>
      <c r="C5164" s="271"/>
    </row>
    <row r="5165" spans="1:3" x14ac:dyDescent="0.2">
      <c r="A5165" s="272"/>
      <c r="B5165" s="273"/>
      <c r="C5165" s="274"/>
    </row>
    <row r="5166" spans="1:3" x14ac:dyDescent="0.2">
      <c r="A5166" s="269"/>
      <c r="B5166" s="270"/>
      <c r="C5166" s="271"/>
    </row>
    <row r="5167" spans="1:3" x14ac:dyDescent="0.2">
      <c r="A5167" s="272"/>
      <c r="B5167" s="273"/>
      <c r="C5167" s="274"/>
    </row>
    <row r="5168" spans="1:3" x14ac:dyDescent="0.2">
      <c r="A5168" s="269"/>
      <c r="B5168" s="270"/>
      <c r="C5168" s="271"/>
    </row>
    <row r="5169" spans="1:3" x14ac:dyDescent="0.2">
      <c r="A5169" s="272"/>
      <c r="B5169" s="273"/>
      <c r="C5169" s="274"/>
    </row>
    <row r="5170" spans="1:3" x14ac:dyDescent="0.2">
      <c r="A5170" s="269"/>
      <c r="B5170" s="270"/>
      <c r="C5170" s="271"/>
    </row>
    <row r="5171" spans="1:3" x14ac:dyDescent="0.2">
      <c r="A5171" s="272"/>
      <c r="B5171" s="273"/>
      <c r="C5171" s="274"/>
    </row>
    <row r="5172" spans="1:3" x14ac:dyDescent="0.2">
      <c r="A5172" s="269"/>
      <c r="B5172" s="270"/>
      <c r="C5172" s="271"/>
    </row>
    <row r="5173" spans="1:3" x14ac:dyDescent="0.2">
      <c r="A5173" s="272"/>
      <c r="B5173" s="273"/>
      <c r="C5173" s="274"/>
    </row>
    <row r="5174" spans="1:3" x14ac:dyDescent="0.2">
      <c r="A5174" s="269"/>
      <c r="B5174" s="270"/>
      <c r="C5174" s="271"/>
    </row>
    <row r="5175" spans="1:3" x14ac:dyDescent="0.2">
      <c r="A5175" s="272"/>
      <c r="B5175" s="273"/>
      <c r="C5175" s="274"/>
    </row>
    <row r="5176" spans="1:3" x14ac:dyDescent="0.2">
      <c r="A5176" s="269"/>
      <c r="B5176" s="270"/>
      <c r="C5176" s="271"/>
    </row>
    <row r="5177" spans="1:3" x14ac:dyDescent="0.2">
      <c r="A5177" s="272"/>
      <c r="B5177" s="273"/>
      <c r="C5177" s="274"/>
    </row>
    <row r="5178" spans="1:3" x14ac:dyDescent="0.2">
      <c r="A5178" s="269"/>
      <c r="B5178" s="270"/>
      <c r="C5178" s="271"/>
    </row>
    <row r="5179" spans="1:3" x14ac:dyDescent="0.2">
      <c r="A5179" s="272"/>
      <c r="B5179" s="273"/>
      <c r="C5179" s="274"/>
    </row>
    <row r="5180" spans="1:3" x14ac:dyDescent="0.2">
      <c r="A5180" s="269"/>
      <c r="B5180" s="270"/>
      <c r="C5180" s="271"/>
    </row>
    <row r="5181" spans="1:3" x14ac:dyDescent="0.2">
      <c r="A5181" s="272"/>
      <c r="B5181" s="273"/>
      <c r="C5181" s="274"/>
    </row>
    <row r="5182" spans="1:3" x14ac:dyDescent="0.2">
      <c r="A5182" s="269"/>
      <c r="B5182" s="270"/>
      <c r="C5182" s="271"/>
    </row>
    <row r="5183" spans="1:3" x14ac:dyDescent="0.2">
      <c r="A5183" s="272"/>
      <c r="B5183" s="273"/>
      <c r="C5183" s="274"/>
    </row>
    <row r="5184" spans="1:3" x14ac:dyDescent="0.2">
      <c r="A5184" s="269"/>
      <c r="B5184" s="270"/>
      <c r="C5184" s="271"/>
    </row>
    <row r="5185" spans="1:3" x14ac:dyDescent="0.2">
      <c r="A5185" s="272"/>
      <c r="B5185" s="273"/>
      <c r="C5185" s="274"/>
    </row>
    <row r="5186" spans="1:3" x14ac:dyDescent="0.2">
      <c r="A5186" s="269"/>
      <c r="B5186" s="270"/>
      <c r="C5186" s="271"/>
    </row>
    <row r="5187" spans="1:3" x14ac:dyDescent="0.2">
      <c r="A5187" s="272"/>
      <c r="B5187" s="273"/>
      <c r="C5187" s="274"/>
    </row>
    <row r="5188" spans="1:3" x14ac:dyDescent="0.2">
      <c r="A5188" s="269"/>
      <c r="B5188" s="270"/>
      <c r="C5188" s="271"/>
    </row>
    <row r="5189" spans="1:3" x14ac:dyDescent="0.2">
      <c r="A5189" s="272"/>
      <c r="B5189" s="273"/>
      <c r="C5189" s="274"/>
    </row>
    <row r="5190" spans="1:3" x14ac:dyDescent="0.2">
      <c r="A5190" s="269"/>
      <c r="B5190" s="270"/>
      <c r="C5190" s="271"/>
    </row>
    <row r="5191" spans="1:3" x14ac:dyDescent="0.2">
      <c r="A5191" s="272"/>
      <c r="B5191" s="273"/>
      <c r="C5191" s="274"/>
    </row>
    <row r="5192" spans="1:3" x14ac:dyDescent="0.2">
      <c r="A5192" s="269"/>
      <c r="B5192" s="270"/>
      <c r="C5192" s="271"/>
    </row>
    <row r="5193" spans="1:3" x14ac:dyDescent="0.2">
      <c r="A5193" s="272"/>
      <c r="B5193" s="273"/>
      <c r="C5193" s="274"/>
    </row>
    <row r="5194" spans="1:3" x14ac:dyDescent="0.2">
      <c r="A5194" s="269"/>
      <c r="B5194" s="270"/>
      <c r="C5194" s="271"/>
    </row>
    <row r="5195" spans="1:3" x14ac:dyDescent="0.2">
      <c r="A5195" s="272"/>
      <c r="B5195" s="273"/>
      <c r="C5195" s="274"/>
    </row>
    <row r="5196" spans="1:3" x14ac:dyDescent="0.2">
      <c r="A5196" s="269"/>
      <c r="B5196" s="270"/>
      <c r="C5196" s="271"/>
    </row>
    <row r="5197" spans="1:3" x14ac:dyDescent="0.2">
      <c r="A5197" s="272"/>
      <c r="B5197" s="273"/>
      <c r="C5197" s="274"/>
    </row>
    <row r="5198" spans="1:3" x14ac:dyDescent="0.2">
      <c r="A5198" s="269"/>
      <c r="B5198" s="270"/>
      <c r="C5198" s="271"/>
    </row>
    <row r="5199" spans="1:3" x14ac:dyDescent="0.2">
      <c r="A5199" s="272"/>
      <c r="B5199" s="273"/>
      <c r="C5199" s="274"/>
    </row>
    <row r="5200" spans="1:3" x14ac:dyDescent="0.2">
      <c r="A5200" s="269"/>
      <c r="B5200" s="270"/>
      <c r="C5200" s="271"/>
    </row>
    <row r="5201" spans="1:3" x14ac:dyDescent="0.2">
      <c r="A5201" s="272"/>
      <c r="B5201" s="273"/>
      <c r="C5201" s="274"/>
    </row>
    <row r="5202" spans="1:3" x14ac:dyDescent="0.2">
      <c r="A5202" s="269"/>
      <c r="B5202" s="270"/>
      <c r="C5202" s="271"/>
    </row>
    <row r="5203" spans="1:3" x14ac:dyDescent="0.2">
      <c r="A5203" s="272"/>
      <c r="B5203" s="273"/>
      <c r="C5203" s="274"/>
    </row>
    <row r="5204" spans="1:3" x14ac:dyDescent="0.2">
      <c r="A5204" s="269"/>
      <c r="B5204" s="270"/>
      <c r="C5204" s="271"/>
    </row>
    <row r="5205" spans="1:3" x14ac:dyDescent="0.2">
      <c r="A5205" s="272"/>
      <c r="B5205" s="273"/>
      <c r="C5205" s="274"/>
    </row>
    <row r="5206" spans="1:3" x14ac:dyDescent="0.2">
      <c r="A5206" s="269"/>
      <c r="B5206" s="270"/>
      <c r="C5206" s="271"/>
    </row>
    <row r="5207" spans="1:3" x14ac:dyDescent="0.2">
      <c r="A5207" s="272"/>
      <c r="B5207" s="273"/>
      <c r="C5207" s="274"/>
    </row>
    <row r="5208" spans="1:3" x14ac:dyDescent="0.2">
      <c r="A5208" s="269"/>
      <c r="B5208" s="270"/>
      <c r="C5208" s="271"/>
    </row>
    <row r="5209" spans="1:3" x14ac:dyDescent="0.2">
      <c r="A5209" s="272"/>
      <c r="B5209" s="273"/>
      <c r="C5209" s="274"/>
    </row>
    <row r="5210" spans="1:3" x14ac:dyDescent="0.2">
      <c r="A5210" s="269"/>
      <c r="B5210" s="270"/>
      <c r="C5210" s="271"/>
    </row>
    <row r="5211" spans="1:3" x14ac:dyDescent="0.2">
      <c r="A5211" s="272"/>
      <c r="B5211" s="273"/>
      <c r="C5211" s="274"/>
    </row>
    <row r="5212" spans="1:3" x14ac:dyDescent="0.2">
      <c r="A5212" s="269"/>
      <c r="B5212" s="270"/>
      <c r="C5212" s="271"/>
    </row>
    <row r="5213" spans="1:3" x14ac:dyDescent="0.2">
      <c r="A5213" s="272"/>
      <c r="B5213" s="273"/>
      <c r="C5213" s="274"/>
    </row>
    <row r="5214" spans="1:3" x14ac:dyDescent="0.2">
      <c r="A5214" s="269"/>
      <c r="B5214" s="270"/>
      <c r="C5214" s="271"/>
    </row>
    <row r="5215" spans="1:3" x14ac:dyDescent="0.2">
      <c r="A5215" s="272"/>
      <c r="B5215" s="273"/>
      <c r="C5215" s="274"/>
    </row>
    <row r="5216" spans="1:3" x14ac:dyDescent="0.2">
      <c r="A5216" s="269"/>
      <c r="B5216" s="270"/>
      <c r="C5216" s="271"/>
    </row>
    <row r="5217" spans="1:3" x14ac:dyDescent="0.2">
      <c r="A5217" s="272"/>
      <c r="B5217" s="273"/>
      <c r="C5217" s="274"/>
    </row>
    <row r="5218" spans="1:3" x14ac:dyDescent="0.2">
      <c r="A5218" s="269"/>
      <c r="B5218" s="270"/>
      <c r="C5218" s="271"/>
    </row>
    <row r="5219" spans="1:3" x14ac:dyDescent="0.2">
      <c r="A5219" s="272"/>
      <c r="B5219" s="273"/>
      <c r="C5219" s="274"/>
    </row>
    <row r="5220" spans="1:3" x14ac:dyDescent="0.2">
      <c r="A5220" s="269"/>
      <c r="B5220" s="270"/>
      <c r="C5220" s="271"/>
    </row>
    <row r="5221" spans="1:3" x14ac:dyDescent="0.2">
      <c r="A5221" s="272"/>
      <c r="B5221" s="273"/>
      <c r="C5221" s="274"/>
    </row>
    <row r="5222" spans="1:3" x14ac:dyDescent="0.2">
      <c r="A5222" s="269"/>
      <c r="B5222" s="270"/>
      <c r="C5222" s="271"/>
    </row>
    <row r="5223" spans="1:3" x14ac:dyDescent="0.2">
      <c r="A5223" s="272"/>
      <c r="B5223" s="273"/>
      <c r="C5223" s="274"/>
    </row>
    <row r="5224" spans="1:3" x14ac:dyDescent="0.2">
      <c r="A5224" s="269"/>
      <c r="B5224" s="270"/>
      <c r="C5224" s="271"/>
    </row>
    <row r="5225" spans="1:3" x14ac:dyDescent="0.2">
      <c r="A5225" s="272"/>
      <c r="B5225" s="273"/>
      <c r="C5225" s="274"/>
    </row>
    <row r="5226" spans="1:3" x14ac:dyDescent="0.2">
      <c r="A5226" s="269"/>
      <c r="B5226" s="270"/>
      <c r="C5226" s="271"/>
    </row>
    <row r="5227" spans="1:3" x14ac:dyDescent="0.2">
      <c r="A5227" s="272"/>
      <c r="B5227" s="273"/>
      <c r="C5227" s="274"/>
    </row>
    <row r="5228" spans="1:3" x14ac:dyDescent="0.2">
      <c r="A5228" s="269"/>
      <c r="B5228" s="270"/>
      <c r="C5228" s="271"/>
    </row>
    <row r="5229" spans="1:3" x14ac:dyDescent="0.2">
      <c r="A5229" s="272"/>
      <c r="B5229" s="273"/>
      <c r="C5229" s="274"/>
    </row>
    <row r="5230" spans="1:3" x14ac:dyDescent="0.2">
      <c r="A5230" s="269"/>
      <c r="B5230" s="270"/>
      <c r="C5230" s="271"/>
    </row>
    <row r="5231" spans="1:3" x14ac:dyDescent="0.2">
      <c r="A5231" s="272"/>
      <c r="B5231" s="273"/>
      <c r="C5231" s="274"/>
    </row>
    <row r="5232" spans="1:3" x14ac:dyDescent="0.2">
      <c r="A5232" s="269"/>
      <c r="B5232" s="270"/>
      <c r="C5232" s="271"/>
    </row>
    <row r="5233" spans="1:3" x14ac:dyDescent="0.2">
      <c r="A5233" s="272"/>
      <c r="B5233" s="273"/>
      <c r="C5233" s="274"/>
    </row>
    <row r="5234" spans="1:3" x14ac:dyDescent="0.2">
      <c r="A5234" s="269"/>
      <c r="B5234" s="270"/>
      <c r="C5234" s="271"/>
    </row>
    <row r="5235" spans="1:3" x14ac:dyDescent="0.2">
      <c r="A5235" s="272"/>
      <c r="B5235" s="273"/>
      <c r="C5235" s="274"/>
    </row>
    <row r="5236" spans="1:3" x14ac:dyDescent="0.2">
      <c r="A5236" s="269"/>
      <c r="B5236" s="270"/>
      <c r="C5236" s="271"/>
    </row>
    <row r="5237" spans="1:3" x14ac:dyDescent="0.2">
      <c r="A5237" s="272"/>
      <c r="B5237" s="273"/>
      <c r="C5237" s="274"/>
    </row>
    <row r="5238" spans="1:3" x14ac:dyDescent="0.2">
      <c r="A5238" s="269"/>
      <c r="B5238" s="270"/>
      <c r="C5238" s="271"/>
    </row>
    <row r="5239" spans="1:3" x14ac:dyDescent="0.2">
      <c r="A5239" s="272"/>
      <c r="B5239" s="273"/>
      <c r="C5239" s="274"/>
    </row>
    <row r="5240" spans="1:3" x14ac:dyDescent="0.2">
      <c r="A5240" s="269"/>
      <c r="B5240" s="270"/>
      <c r="C5240" s="271"/>
    </row>
    <row r="5241" spans="1:3" x14ac:dyDescent="0.2">
      <c r="A5241" s="272"/>
      <c r="B5241" s="273"/>
      <c r="C5241" s="274"/>
    </row>
    <row r="5242" spans="1:3" x14ac:dyDescent="0.2">
      <c r="A5242" s="269"/>
      <c r="B5242" s="270"/>
      <c r="C5242" s="271"/>
    </row>
    <row r="5243" spans="1:3" x14ac:dyDescent="0.2">
      <c r="A5243" s="272"/>
      <c r="B5243" s="273"/>
      <c r="C5243" s="274"/>
    </row>
    <row r="5244" spans="1:3" x14ac:dyDescent="0.2">
      <c r="A5244" s="269"/>
      <c r="B5244" s="270"/>
      <c r="C5244" s="271"/>
    </row>
    <row r="5245" spans="1:3" x14ac:dyDescent="0.2">
      <c r="A5245" s="272"/>
      <c r="B5245" s="273"/>
      <c r="C5245" s="274"/>
    </row>
    <row r="5246" spans="1:3" x14ac:dyDescent="0.2">
      <c r="A5246" s="269"/>
      <c r="B5246" s="270"/>
      <c r="C5246" s="271"/>
    </row>
    <row r="5247" spans="1:3" x14ac:dyDescent="0.2">
      <c r="A5247" s="272"/>
      <c r="B5247" s="273"/>
      <c r="C5247" s="274"/>
    </row>
    <row r="5248" spans="1:3" x14ac:dyDescent="0.2">
      <c r="A5248" s="269"/>
      <c r="B5248" s="270"/>
      <c r="C5248" s="271"/>
    </row>
    <row r="5249" spans="1:3" x14ac:dyDescent="0.2">
      <c r="A5249" s="272"/>
      <c r="B5249" s="273"/>
      <c r="C5249" s="274"/>
    </row>
    <row r="5250" spans="1:3" x14ac:dyDescent="0.2">
      <c r="A5250" s="269"/>
      <c r="B5250" s="270"/>
      <c r="C5250" s="271"/>
    </row>
    <row r="5251" spans="1:3" x14ac:dyDescent="0.2">
      <c r="A5251" s="272"/>
      <c r="B5251" s="273"/>
      <c r="C5251" s="274"/>
    </row>
    <row r="5252" spans="1:3" x14ac:dyDescent="0.2">
      <c r="A5252" s="269"/>
      <c r="B5252" s="270"/>
      <c r="C5252" s="271"/>
    </row>
    <row r="5253" spans="1:3" x14ac:dyDescent="0.2">
      <c r="A5253" s="272"/>
      <c r="B5253" s="273"/>
      <c r="C5253" s="274"/>
    </row>
    <row r="5254" spans="1:3" x14ac:dyDescent="0.2">
      <c r="A5254" s="269"/>
      <c r="B5254" s="270"/>
      <c r="C5254" s="271"/>
    </row>
    <row r="5255" spans="1:3" x14ac:dyDescent="0.2">
      <c r="A5255" s="272"/>
      <c r="B5255" s="273"/>
      <c r="C5255" s="274"/>
    </row>
    <row r="5256" spans="1:3" x14ac:dyDescent="0.2">
      <c r="A5256" s="269"/>
      <c r="B5256" s="270"/>
      <c r="C5256" s="271"/>
    </row>
    <row r="5257" spans="1:3" x14ac:dyDescent="0.2">
      <c r="A5257" s="272"/>
      <c r="B5257" s="273"/>
      <c r="C5257" s="274"/>
    </row>
    <row r="5258" spans="1:3" x14ac:dyDescent="0.2">
      <c r="A5258" s="269"/>
      <c r="B5258" s="270"/>
      <c r="C5258" s="271"/>
    </row>
    <row r="5259" spans="1:3" x14ac:dyDescent="0.2">
      <c r="A5259" s="272"/>
      <c r="B5259" s="273"/>
      <c r="C5259" s="274"/>
    </row>
    <row r="5260" spans="1:3" x14ac:dyDescent="0.2">
      <c r="A5260" s="269"/>
      <c r="B5260" s="270"/>
      <c r="C5260" s="271"/>
    </row>
    <row r="5261" spans="1:3" x14ac:dyDescent="0.2">
      <c r="A5261" s="272"/>
      <c r="B5261" s="273"/>
      <c r="C5261" s="274"/>
    </row>
    <row r="5262" spans="1:3" x14ac:dyDescent="0.2">
      <c r="A5262" s="269"/>
      <c r="B5262" s="270"/>
      <c r="C5262" s="271"/>
    </row>
    <row r="5263" spans="1:3" x14ac:dyDescent="0.2">
      <c r="A5263" s="272"/>
      <c r="B5263" s="273"/>
      <c r="C5263" s="274"/>
    </row>
    <row r="5264" spans="1:3" x14ac:dyDescent="0.2">
      <c r="A5264" s="269"/>
      <c r="B5264" s="270"/>
      <c r="C5264" s="271"/>
    </row>
    <row r="5265" spans="1:3" x14ac:dyDescent="0.2">
      <c r="A5265" s="272"/>
      <c r="B5265" s="273"/>
      <c r="C5265" s="274"/>
    </row>
    <row r="5266" spans="1:3" x14ac:dyDescent="0.2">
      <c r="A5266" s="269"/>
      <c r="B5266" s="270"/>
      <c r="C5266" s="271"/>
    </row>
    <row r="5267" spans="1:3" x14ac:dyDescent="0.2">
      <c r="A5267" s="272"/>
      <c r="B5267" s="273"/>
      <c r="C5267" s="274"/>
    </row>
    <row r="5268" spans="1:3" x14ac:dyDescent="0.2">
      <c r="A5268" s="269"/>
      <c r="B5268" s="270"/>
      <c r="C5268" s="271"/>
    </row>
    <row r="5269" spans="1:3" x14ac:dyDescent="0.2">
      <c r="A5269" s="272"/>
      <c r="B5269" s="273"/>
      <c r="C5269" s="274"/>
    </row>
    <row r="5270" spans="1:3" x14ac:dyDescent="0.2">
      <c r="A5270" s="269"/>
      <c r="B5270" s="270"/>
      <c r="C5270" s="271"/>
    </row>
    <row r="5271" spans="1:3" x14ac:dyDescent="0.2">
      <c r="A5271" s="272"/>
      <c r="B5271" s="273"/>
      <c r="C5271" s="274"/>
    </row>
    <row r="5272" spans="1:3" x14ac:dyDescent="0.2">
      <c r="A5272" s="269"/>
      <c r="B5272" s="270"/>
      <c r="C5272" s="271"/>
    </row>
    <row r="5273" spans="1:3" x14ac:dyDescent="0.2">
      <c r="A5273" s="272"/>
      <c r="B5273" s="273"/>
      <c r="C5273" s="274"/>
    </row>
    <row r="5274" spans="1:3" x14ac:dyDescent="0.2">
      <c r="A5274" s="269"/>
      <c r="B5274" s="270"/>
      <c r="C5274" s="271"/>
    </row>
    <row r="5275" spans="1:3" x14ac:dyDescent="0.2">
      <c r="A5275" s="272"/>
      <c r="B5275" s="273"/>
      <c r="C5275" s="274"/>
    </row>
    <row r="5276" spans="1:3" x14ac:dyDescent="0.2">
      <c r="A5276" s="269"/>
      <c r="B5276" s="270"/>
      <c r="C5276" s="271"/>
    </row>
    <row r="5277" spans="1:3" x14ac:dyDescent="0.2">
      <c r="A5277" s="272"/>
      <c r="B5277" s="273"/>
      <c r="C5277" s="274"/>
    </row>
    <row r="5278" spans="1:3" x14ac:dyDescent="0.2">
      <c r="A5278" s="269"/>
      <c r="B5278" s="270"/>
      <c r="C5278" s="271"/>
    </row>
    <row r="5279" spans="1:3" x14ac:dyDescent="0.2">
      <c r="A5279" s="272"/>
      <c r="B5279" s="273"/>
      <c r="C5279" s="274"/>
    </row>
    <row r="5280" spans="1:3" x14ac:dyDescent="0.2">
      <c r="A5280" s="269"/>
      <c r="B5280" s="270"/>
      <c r="C5280" s="271"/>
    </row>
    <row r="5281" spans="1:3" x14ac:dyDescent="0.2">
      <c r="A5281" s="272"/>
      <c r="B5281" s="273"/>
      <c r="C5281" s="274"/>
    </row>
    <row r="5282" spans="1:3" x14ac:dyDescent="0.2">
      <c r="A5282" s="269"/>
      <c r="B5282" s="270"/>
      <c r="C5282" s="271"/>
    </row>
    <row r="5283" spans="1:3" x14ac:dyDescent="0.2">
      <c r="A5283" s="272"/>
      <c r="B5283" s="273"/>
      <c r="C5283" s="274"/>
    </row>
    <row r="5284" spans="1:3" x14ac:dyDescent="0.2">
      <c r="A5284" s="269"/>
      <c r="B5284" s="270"/>
      <c r="C5284" s="271"/>
    </row>
    <row r="5285" spans="1:3" x14ac:dyDescent="0.2">
      <c r="A5285" s="272"/>
      <c r="B5285" s="273"/>
      <c r="C5285" s="274"/>
    </row>
    <row r="5286" spans="1:3" x14ac:dyDescent="0.2">
      <c r="A5286" s="269"/>
      <c r="B5286" s="270"/>
      <c r="C5286" s="271"/>
    </row>
    <row r="5287" spans="1:3" x14ac:dyDescent="0.2">
      <c r="A5287" s="272"/>
      <c r="B5287" s="273"/>
      <c r="C5287" s="274"/>
    </row>
    <row r="5288" spans="1:3" x14ac:dyDescent="0.2">
      <c r="A5288" s="269"/>
      <c r="B5288" s="270"/>
      <c r="C5288" s="271"/>
    </row>
    <row r="5289" spans="1:3" x14ac:dyDescent="0.2">
      <c r="A5289" s="272"/>
      <c r="B5289" s="273"/>
      <c r="C5289" s="274"/>
    </row>
    <row r="5290" spans="1:3" x14ac:dyDescent="0.2">
      <c r="A5290" s="269"/>
      <c r="B5290" s="270"/>
      <c r="C5290" s="271"/>
    </row>
    <row r="5291" spans="1:3" x14ac:dyDescent="0.2">
      <c r="A5291" s="272"/>
      <c r="B5291" s="273"/>
      <c r="C5291" s="274"/>
    </row>
    <row r="5292" spans="1:3" x14ac:dyDescent="0.2">
      <c r="A5292" s="269"/>
      <c r="B5292" s="270"/>
      <c r="C5292" s="271"/>
    </row>
    <row r="5293" spans="1:3" x14ac:dyDescent="0.2">
      <c r="A5293" s="272"/>
      <c r="B5293" s="273"/>
      <c r="C5293" s="274"/>
    </row>
    <row r="5294" spans="1:3" x14ac:dyDescent="0.2">
      <c r="A5294" s="269"/>
      <c r="B5294" s="270"/>
      <c r="C5294" s="271"/>
    </row>
    <row r="5295" spans="1:3" x14ac:dyDescent="0.2">
      <c r="A5295" s="272"/>
      <c r="B5295" s="273"/>
      <c r="C5295" s="274"/>
    </row>
    <row r="5296" spans="1:3" x14ac:dyDescent="0.2">
      <c r="A5296" s="269"/>
      <c r="B5296" s="270"/>
      <c r="C5296" s="271"/>
    </row>
    <row r="5297" spans="1:3" x14ac:dyDescent="0.2">
      <c r="A5297" s="272"/>
      <c r="B5297" s="273"/>
      <c r="C5297" s="274"/>
    </row>
    <row r="5298" spans="1:3" x14ac:dyDescent="0.2">
      <c r="A5298" s="269"/>
      <c r="B5298" s="270"/>
      <c r="C5298" s="271"/>
    </row>
    <row r="5299" spans="1:3" x14ac:dyDescent="0.2">
      <c r="A5299" s="272"/>
      <c r="B5299" s="273"/>
      <c r="C5299" s="274"/>
    </row>
    <row r="5300" spans="1:3" x14ac:dyDescent="0.2">
      <c r="A5300" s="269"/>
      <c r="B5300" s="270"/>
      <c r="C5300" s="271"/>
    </row>
    <row r="5301" spans="1:3" x14ac:dyDescent="0.2">
      <c r="A5301" s="272"/>
      <c r="B5301" s="273"/>
      <c r="C5301" s="274"/>
    </row>
    <row r="5302" spans="1:3" x14ac:dyDescent="0.2">
      <c r="A5302" s="269"/>
      <c r="B5302" s="270"/>
      <c r="C5302" s="271"/>
    </row>
    <row r="5303" spans="1:3" x14ac:dyDescent="0.2">
      <c r="A5303" s="272"/>
      <c r="B5303" s="273"/>
      <c r="C5303" s="274"/>
    </row>
    <row r="5304" spans="1:3" x14ac:dyDescent="0.2">
      <c r="A5304" s="269"/>
      <c r="B5304" s="270"/>
      <c r="C5304" s="271"/>
    </row>
    <row r="5305" spans="1:3" x14ac:dyDescent="0.2">
      <c r="A5305" s="272"/>
      <c r="B5305" s="273"/>
      <c r="C5305" s="274"/>
    </row>
    <row r="5306" spans="1:3" x14ac:dyDescent="0.2">
      <c r="A5306" s="269"/>
      <c r="B5306" s="270"/>
      <c r="C5306" s="271"/>
    </row>
    <row r="5307" spans="1:3" x14ac:dyDescent="0.2">
      <c r="A5307" s="272"/>
      <c r="B5307" s="273"/>
      <c r="C5307" s="274"/>
    </row>
    <row r="5308" spans="1:3" x14ac:dyDescent="0.2">
      <c r="A5308" s="269"/>
      <c r="B5308" s="270"/>
      <c r="C5308" s="271"/>
    </row>
    <row r="5309" spans="1:3" x14ac:dyDescent="0.2">
      <c r="A5309" s="272"/>
      <c r="B5309" s="273"/>
      <c r="C5309" s="274"/>
    </row>
    <row r="5310" spans="1:3" x14ac:dyDescent="0.2">
      <c r="A5310" s="269"/>
      <c r="B5310" s="270"/>
      <c r="C5310" s="271"/>
    </row>
    <row r="5311" spans="1:3" x14ac:dyDescent="0.2">
      <c r="A5311" s="272"/>
      <c r="B5311" s="273"/>
      <c r="C5311" s="274"/>
    </row>
    <row r="5312" spans="1:3" x14ac:dyDescent="0.2">
      <c r="A5312" s="269"/>
      <c r="B5312" s="270"/>
      <c r="C5312" s="271"/>
    </row>
    <row r="5313" spans="1:3" x14ac:dyDescent="0.2">
      <c r="A5313" s="272"/>
      <c r="B5313" s="273"/>
      <c r="C5313" s="274"/>
    </row>
    <row r="5314" spans="1:3" x14ac:dyDescent="0.2">
      <c r="A5314" s="269"/>
      <c r="B5314" s="270"/>
      <c r="C5314" s="271"/>
    </row>
    <row r="5315" spans="1:3" x14ac:dyDescent="0.2">
      <c r="A5315" s="272"/>
      <c r="B5315" s="273"/>
      <c r="C5315" s="274"/>
    </row>
    <row r="5316" spans="1:3" x14ac:dyDescent="0.2">
      <c r="A5316" s="269"/>
      <c r="B5316" s="270"/>
      <c r="C5316" s="271"/>
    </row>
    <row r="5317" spans="1:3" x14ac:dyDescent="0.2">
      <c r="A5317" s="272"/>
      <c r="B5317" s="273"/>
      <c r="C5317" s="274"/>
    </row>
    <row r="5318" spans="1:3" x14ac:dyDescent="0.2">
      <c r="A5318" s="269"/>
      <c r="B5318" s="270"/>
      <c r="C5318" s="271"/>
    </row>
    <row r="5319" spans="1:3" x14ac:dyDescent="0.2">
      <c r="A5319" s="272"/>
      <c r="B5319" s="273"/>
      <c r="C5319" s="274"/>
    </row>
    <row r="5320" spans="1:3" x14ac:dyDescent="0.2">
      <c r="A5320" s="269"/>
      <c r="B5320" s="270"/>
      <c r="C5320" s="271"/>
    </row>
    <row r="5321" spans="1:3" x14ac:dyDescent="0.2">
      <c r="A5321" s="272"/>
      <c r="B5321" s="273"/>
      <c r="C5321" s="274"/>
    </row>
    <row r="5322" spans="1:3" x14ac:dyDescent="0.2">
      <c r="A5322" s="269"/>
      <c r="B5322" s="270"/>
      <c r="C5322" s="271"/>
    </row>
    <row r="5323" spans="1:3" x14ac:dyDescent="0.2">
      <c r="A5323" s="272"/>
      <c r="B5323" s="273"/>
      <c r="C5323" s="274"/>
    </row>
    <row r="5324" spans="1:3" x14ac:dyDescent="0.2">
      <c r="A5324" s="269"/>
      <c r="B5324" s="270"/>
      <c r="C5324" s="271"/>
    </row>
    <row r="5325" spans="1:3" x14ac:dyDescent="0.2">
      <c r="A5325" s="272"/>
      <c r="B5325" s="273"/>
      <c r="C5325" s="274"/>
    </row>
    <row r="5326" spans="1:3" x14ac:dyDescent="0.2">
      <c r="A5326" s="269"/>
      <c r="B5326" s="270"/>
      <c r="C5326" s="271"/>
    </row>
    <row r="5327" spans="1:3" x14ac:dyDescent="0.2">
      <c r="A5327" s="272"/>
      <c r="B5327" s="273"/>
      <c r="C5327" s="274"/>
    </row>
    <row r="5328" spans="1:3" x14ac:dyDescent="0.2">
      <c r="A5328" s="269"/>
      <c r="B5328" s="270"/>
      <c r="C5328" s="271"/>
    </row>
    <row r="5329" spans="1:3" x14ac:dyDescent="0.2">
      <c r="A5329" s="272"/>
      <c r="B5329" s="273"/>
      <c r="C5329" s="274"/>
    </row>
    <row r="5330" spans="1:3" x14ac:dyDescent="0.2">
      <c r="A5330" s="269"/>
      <c r="B5330" s="270"/>
      <c r="C5330" s="271"/>
    </row>
    <row r="5331" spans="1:3" x14ac:dyDescent="0.2">
      <c r="A5331" s="272"/>
      <c r="B5331" s="273"/>
      <c r="C5331" s="274"/>
    </row>
    <row r="5332" spans="1:3" x14ac:dyDescent="0.2">
      <c r="A5332" s="269"/>
      <c r="B5332" s="270"/>
      <c r="C5332" s="271"/>
    </row>
    <row r="5333" spans="1:3" x14ac:dyDescent="0.2">
      <c r="A5333" s="272"/>
      <c r="B5333" s="273"/>
      <c r="C5333" s="274"/>
    </row>
    <row r="5334" spans="1:3" x14ac:dyDescent="0.2">
      <c r="A5334" s="269"/>
      <c r="B5334" s="270"/>
      <c r="C5334" s="271"/>
    </row>
    <row r="5335" spans="1:3" x14ac:dyDescent="0.2">
      <c r="A5335" s="272"/>
      <c r="B5335" s="273"/>
      <c r="C5335" s="274"/>
    </row>
    <row r="5336" spans="1:3" x14ac:dyDescent="0.2">
      <c r="A5336" s="269"/>
      <c r="B5336" s="270"/>
      <c r="C5336" s="271"/>
    </row>
    <row r="5337" spans="1:3" x14ac:dyDescent="0.2">
      <c r="A5337" s="272"/>
      <c r="B5337" s="273"/>
      <c r="C5337" s="274"/>
    </row>
    <row r="5338" spans="1:3" x14ac:dyDescent="0.2">
      <c r="A5338" s="269"/>
      <c r="B5338" s="270"/>
      <c r="C5338" s="271"/>
    </row>
    <row r="5339" spans="1:3" x14ac:dyDescent="0.2">
      <c r="A5339" s="272"/>
      <c r="B5339" s="273"/>
      <c r="C5339" s="274"/>
    </row>
    <row r="5340" spans="1:3" x14ac:dyDescent="0.2">
      <c r="A5340" s="269"/>
      <c r="B5340" s="270"/>
      <c r="C5340" s="271"/>
    </row>
    <row r="5341" spans="1:3" x14ac:dyDescent="0.2">
      <c r="A5341" s="272"/>
      <c r="B5341" s="273"/>
      <c r="C5341" s="274"/>
    </row>
    <row r="5342" spans="1:3" x14ac:dyDescent="0.2">
      <c r="A5342" s="269"/>
      <c r="B5342" s="270"/>
      <c r="C5342" s="271"/>
    </row>
    <row r="5343" spans="1:3" x14ac:dyDescent="0.2">
      <c r="A5343" s="272"/>
      <c r="B5343" s="273"/>
      <c r="C5343" s="274"/>
    </row>
    <row r="5344" spans="1:3" x14ac:dyDescent="0.2">
      <c r="A5344" s="269"/>
      <c r="B5344" s="270"/>
      <c r="C5344" s="271"/>
    </row>
    <row r="5345" spans="1:3" x14ac:dyDescent="0.2">
      <c r="A5345" s="272"/>
      <c r="B5345" s="273"/>
      <c r="C5345" s="274"/>
    </row>
    <row r="5346" spans="1:3" x14ac:dyDescent="0.2">
      <c r="A5346" s="269"/>
      <c r="B5346" s="270"/>
      <c r="C5346" s="271"/>
    </row>
    <row r="5347" spans="1:3" x14ac:dyDescent="0.2">
      <c r="A5347" s="272"/>
      <c r="B5347" s="273"/>
      <c r="C5347" s="274"/>
    </row>
    <row r="5348" spans="1:3" x14ac:dyDescent="0.2">
      <c r="A5348" s="269"/>
      <c r="B5348" s="270"/>
      <c r="C5348" s="271"/>
    </row>
    <row r="5349" spans="1:3" x14ac:dyDescent="0.2">
      <c r="A5349" s="272"/>
      <c r="B5349" s="273"/>
      <c r="C5349" s="274"/>
    </row>
    <row r="5350" spans="1:3" x14ac:dyDescent="0.2">
      <c r="A5350" s="269"/>
      <c r="B5350" s="270"/>
      <c r="C5350" s="271"/>
    </row>
    <row r="5351" spans="1:3" x14ac:dyDescent="0.2">
      <c r="A5351" s="272"/>
      <c r="B5351" s="273"/>
      <c r="C5351" s="274"/>
    </row>
    <row r="5352" spans="1:3" x14ac:dyDescent="0.2">
      <c r="A5352" s="269"/>
      <c r="B5352" s="270"/>
      <c r="C5352" s="271"/>
    </row>
    <row r="5353" spans="1:3" x14ac:dyDescent="0.2">
      <c r="A5353" s="272"/>
      <c r="B5353" s="273"/>
      <c r="C5353" s="274"/>
    </row>
    <row r="5354" spans="1:3" x14ac:dyDescent="0.2">
      <c r="A5354" s="269"/>
      <c r="B5354" s="270"/>
      <c r="C5354" s="271"/>
    </row>
    <row r="5355" spans="1:3" x14ac:dyDescent="0.2">
      <c r="A5355" s="272"/>
      <c r="B5355" s="273"/>
      <c r="C5355" s="274"/>
    </row>
    <row r="5356" spans="1:3" x14ac:dyDescent="0.2">
      <c r="A5356" s="269"/>
      <c r="B5356" s="270"/>
      <c r="C5356" s="271"/>
    </row>
    <row r="5357" spans="1:3" x14ac:dyDescent="0.2">
      <c r="A5357" s="272"/>
      <c r="B5357" s="273"/>
      <c r="C5357" s="274"/>
    </row>
    <row r="5358" spans="1:3" x14ac:dyDescent="0.2">
      <c r="A5358" s="269"/>
      <c r="B5358" s="270"/>
      <c r="C5358" s="271"/>
    </row>
    <row r="5359" spans="1:3" x14ac:dyDescent="0.2">
      <c r="A5359" s="272"/>
      <c r="B5359" s="273"/>
      <c r="C5359" s="274"/>
    </row>
    <row r="5360" spans="1:3" x14ac:dyDescent="0.2">
      <c r="A5360" s="269"/>
      <c r="B5360" s="270"/>
      <c r="C5360" s="271"/>
    </row>
    <row r="5361" spans="1:3" x14ac:dyDescent="0.2">
      <c r="A5361" s="272"/>
      <c r="B5361" s="273"/>
      <c r="C5361" s="274"/>
    </row>
    <row r="5362" spans="1:3" x14ac:dyDescent="0.2">
      <c r="A5362" s="269"/>
      <c r="B5362" s="270"/>
      <c r="C5362" s="271"/>
    </row>
    <row r="5363" spans="1:3" x14ac:dyDescent="0.2">
      <c r="A5363" s="272"/>
      <c r="B5363" s="273"/>
      <c r="C5363" s="274"/>
    </row>
    <row r="5364" spans="1:3" x14ac:dyDescent="0.2">
      <c r="A5364" s="269"/>
      <c r="B5364" s="270"/>
      <c r="C5364" s="271"/>
    </row>
    <row r="5365" spans="1:3" x14ac:dyDescent="0.2">
      <c r="A5365" s="272"/>
      <c r="B5365" s="273"/>
      <c r="C5365" s="274"/>
    </row>
    <row r="5366" spans="1:3" x14ac:dyDescent="0.2">
      <c r="A5366" s="269"/>
      <c r="B5366" s="270"/>
      <c r="C5366" s="271"/>
    </row>
    <row r="5367" spans="1:3" x14ac:dyDescent="0.2">
      <c r="A5367" s="272"/>
      <c r="B5367" s="273"/>
      <c r="C5367" s="274"/>
    </row>
    <row r="5368" spans="1:3" x14ac:dyDescent="0.2">
      <c r="A5368" s="269"/>
      <c r="B5368" s="270"/>
      <c r="C5368" s="271"/>
    </row>
    <row r="5369" spans="1:3" x14ac:dyDescent="0.2">
      <c r="A5369" s="272"/>
      <c r="B5369" s="273"/>
      <c r="C5369" s="274"/>
    </row>
    <row r="5370" spans="1:3" x14ac:dyDescent="0.2">
      <c r="A5370" s="269"/>
      <c r="B5370" s="270"/>
      <c r="C5370" s="271"/>
    </row>
    <row r="5371" spans="1:3" x14ac:dyDescent="0.2">
      <c r="A5371" s="272"/>
      <c r="B5371" s="273"/>
      <c r="C5371" s="274"/>
    </row>
    <row r="5372" spans="1:3" x14ac:dyDescent="0.2">
      <c r="A5372" s="269"/>
      <c r="B5372" s="270"/>
      <c r="C5372" s="271"/>
    </row>
    <row r="5373" spans="1:3" x14ac:dyDescent="0.2">
      <c r="A5373" s="272"/>
      <c r="B5373" s="273"/>
      <c r="C5373" s="274"/>
    </row>
    <row r="5374" spans="1:3" x14ac:dyDescent="0.2">
      <c r="A5374" s="269"/>
      <c r="B5374" s="270"/>
      <c r="C5374" s="271"/>
    </row>
    <row r="5375" spans="1:3" x14ac:dyDescent="0.2">
      <c r="A5375" s="272"/>
      <c r="B5375" s="273"/>
      <c r="C5375" s="274"/>
    </row>
    <row r="5376" spans="1:3" x14ac:dyDescent="0.2">
      <c r="A5376" s="269"/>
      <c r="B5376" s="270"/>
      <c r="C5376" s="271"/>
    </row>
    <row r="5377" spans="1:3" x14ac:dyDescent="0.2">
      <c r="A5377" s="272"/>
      <c r="B5377" s="273"/>
      <c r="C5377" s="274"/>
    </row>
    <row r="5378" spans="1:3" x14ac:dyDescent="0.2">
      <c r="A5378" s="269"/>
      <c r="B5378" s="270"/>
      <c r="C5378" s="271"/>
    </row>
    <row r="5379" spans="1:3" x14ac:dyDescent="0.2">
      <c r="A5379" s="272"/>
      <c r="B5379" s="273"/>
      <c r="C5379" s="274"/>
    </row>
    <row r="5380" spans="1:3" x14ac:dyDescent="0.2">
      <c r="A5380" s="269"/>
      <c r="B5380" s="270"/>
      <c r="C5380" s="271"/>
    </row>
    <row r="5381" spans="1:3" x14ac:dyDescent="0.2">
      <c r="A5381" s="272"/>
      <c r="B5381" s="273"/>
      <c r="C5381" s="274"/>
    </row>
    <row r="5382" spans="1:3" x14ac:dyDescent="0.2">
      <c r="A5382" s="269"/>
      <c r="B5382" s="270"/>
      <c r="C5382" s="271"/>
    </row>
    <row r="5383" spans="1:3" x14ac:dyDescent="0.2">
      <c r="A5383" s="272"/>
      <c r="B5383" s="273"/>
      <c r="C5383" s="274"/>
    </row>
    <row r="5384" spans="1:3" x14ac:dyDescent="0.2">
      <c r="A5384" s="269"/>
      <c r="B5384" s="270"/>
      <c r="C5384" s="271"/>
    </row>
    <row r="5385" spans="1:3" x14ac:dyDescent="0.2">
      <c r="A5385" s="272"/>
      <c r="B5385" s="273"/>
      <c r="C5385" s="274"/>
    </row>
    <row r="5386" spans="1:3" x14ac:dyDescent="0.2">
      <c r="A5386" s="269"/>
      <c r="B5386" s="270"/>
      <c r="C5386" s="271"/>
    </row>
    <row r="5387" spans="1:3" x14ac:dyDescent="0.2">
      <c r="A5387" s="272"/>
      <c r="B5387" s="273"/>
      <c r="C5387" s="274"/>
    </row>
    <row r="5388" spans="1:3" x14ac:dyDescent="0.2">
      <c r="A5388" s="269"/>
      <c r="B5388" s="270"/>
      <c r="C5388" s="271"/>
    </row>
    <row r="5389" spans="1:3" x14ac:dyDescent="0.2">
      <c r="A5389" s="272"/>
      <c r="B5389" s="273"/>
      <c r="C5389" s="274"/>
    </row>
    <row r="5390" spans="1:3" x14ac:dyDescent="0.2">
      <c r="A5390" s="269"/>
      <c r="B5390" s="270"/>
      <c r="C5390" s="271"/>
    </row>
    <row r="5391" spans="1:3" x14ac:dyDescent="0.2">
      <c r="A5391" s="272"/>
      <c r="B5391" s="273"/>
      <c r="C5391" s="274"/>
    </row>
    <row r="5392" spans="1:3" x14ac:dyDescent="0.2">
      <c r="A5392" s="269"/>
      <c r="B5392" s="270"/>
      <c r="C5392" s="271"/>
    </row>
    <row r="5393" spans="1:3" x14ac:dyDescent="0.2">
      <c r="A5393" s="272"/>
      <c r="B5393" s="273"/>
      <c r="C5393" s="274"/>
    </row>
    <row r="5394" spans="1:3" x14ac:dyDescent="0.2">
      <c r="A5394" s="269"/>
      <c r="B5394" s="270"/>
      <c r="C5394" s="271"/>
    </row>
    <row r="5395" spans="1:3" x14ac:dyDescent="0.2">
      <c r="A5395" s="272"/>
      <c r="B5395" s="273"/>
      <c r="C5395" s="274"/>
    </row>
    <row r="5396" spans="1:3" x14ac:dyDescent="0.2">
      <c r="A5396" s="269"/>
      <c r="B5396" s="270"/>
      <c r="C5396" s="271"/>
    </row>
    <row r="5397" spans="1:3" x14ac:dyDescent="0.2">
      <c r="A5397" s="272"/>
      <c r="B5397" s="273"/>
      <c r="C5397" s="274"/>
    </row>
    <row r="5398" spans="1:3" x14ac:dyDescent="0.2">
      <c r="A5398" s="269"/>
      <c r="B5398" s="270"/>
      <c r="C5398" s="271"/>
    </row>
    <row r="5399" spans="1:3" x14ac:dyDescent="0.2">
      <c r="A5399" s="272"/>
      <c r="B5399" s="273"/>
      <c r="C5399" s="274"/>
    </row>
    <row r="5400" spans="1:3" x14ac:dyDescent="0.2">
      <c r="A5400" s="269"/>
      <c r="B5400" s="270"/>
      <c r="C5400" s="271"/>
    </row>
    <row r="5401" spans="1:3" x14ac:dyDescent="0.2">
      <c r="A5401" s="272"/>
      <c r="B5401" s="273"/>
      <c r="C5401" s="274"/>
    </row>
    <row r="5402" spans="1:3" x14ac:dyDescent="0.2">
      <c r="A5402" s="269"/>
      <c r="B5402" s="270"/>
      <c r="C5402" s="271"/>
    </row>
    <row r="5403" spans="1:3" x14ac:dyDescent="0.2">
      <c r="A5403" s="272"/>
      <c r="B5403" s="273"/>
      <c r="C5403" s="274"/>
    </row>
    <row r="5404" spans="1:3" x14ac:dyDescent="0.2">
      <c r="A5404" s="269"/>
      <c r="B5404" s="270"/>
      <c r="C5404" s="271"/>
    </row>
    <row r="5405" spans="1:3" x14ac:dyDescent="0.2">
      <c r="A5405" s="272"/>
      <c r="B5405" s="273"/>
      <c r="C5405" s="274"/>
    </row>
    <row r="5406" spans="1:3" x14ac:dyDescent="0.2">
      <c r="A5406" s="269"/>
      <c r="B5406" s="270"/>
      <c r="C5406" s="271"/>
    </row>
    <row r="5407" spans="1:3" x14ac:dyDescent="0.2">
      <c r="A5407" s="272"/>
      <c r="B5407" s="273"/>
      <c r="C5407" s="274"/>
    </row>
    <row r="5408" spans="1:3" x14ac:dyDescent="0.2">
      <c r="A5408" s="269"/>
      <c r="B5408" s="270"/>
      <c r="C5408" s="271"/>
    </row>
    <row r="5409" spans="1:3" x14ac:dyDescent="0.2">
      <c r="A5409" s="272"/>
      <c r="B5409" s="273"/>
      <c r="C5409" s="274"/>
    </row>
    <row r="5410" spans="1:3" x14ac:dyDescent="0.2">
      <c r="A5410" s="269"/>
      <c r="B5410" s="270"/>
      <c r="C5410" s="271"/>
    </row>
    <row r="5411" spans="1:3" x14ac:dyDescent="0.2">
      <c r="A5411" s="272"/>
      <c r="B5411" s="273"/>
      <c r="C5411" s="274"/>
    </row>
    <row r="5412" spans="1:3" x14ac:dyDescent="0.2">
      <c r="A5412" s="269"/>
      <c r="B5412" s="270"/>
      <c r="C5412" s="271"/>
    </row>
    <row r="5413" spans="1:3" x14ac:dyDescent="0.2">
      <c r="A5413" s="272"/>
      <c r="B5413" s="273"/>
      <c r="C5413" s="274"/>
    </row>
    <row r="5414" spans="1:3" x14ac:dyDescent="0.2">
      <c r="A5414" s="269"/>
      <c r="B5414" s="270"/>
      <c r="C5414" s="271"/>
    </row>
    <row r="5415" spans="1:3" x14ac:dyDescent="0.2">
      <c r="A5415" s="272"/>
      <c r="B5415" s="273"/>
      <c r="C5415" s="274"/>
    </row>
    <row r="5416" spans="1:3" x14ac:dyDescent="0.2">
      <c r="A5416" s="269"/>
      <c r="B5416" s="270"/>
      <c r="C5416" s="271"/>
    </row>
    <row r="5417" spans="1:3" x14ac:dyDescent="0.2">
      <c r="A5417" s="272"/>
      <c r="B5417" s="273"/>
      <c r="C5417" s="274"/>
    </row>
    <row r="5418" spans="1:3" x14ac:dyDescent="0.2">
      <c r="A5418" s="269"/>
      <c r="B5418" s="270"/>
      <c r="C5418" s="271"/>
    </row>
    <row r="5419" spans="1:3" x14ac:dyDescent="0.2">
      <c r="A5419" s="272"/>
      <c r="B5419" s="273"/>
      <c r="C5419" s="274"/>
    </row>
    <row r="5420" spans="1:3" x14ac:dyDescent="0.2">
      <c r="A5420" s="269"/>
      <c r="B5420" s="270"/>
      <c r="C5420" s="271"/>
    </row>
    <row r="5421" spans="1:3" x14ac:dyDescent="0.2">
      <c r="A5421" s="272"/>
      <c r="B5421" s="273"/>
      <c r="C5421" s="274"/>
    </row>
    <row r="5422" spans="1:3" x14ac:dyDescent="0.2">
      <c r="A5422" s="269"/>
      <c r="B5422" s="270"/>
      <c r="C5422" s="271"/>
    </row>
    <row r="5423" spans="1:3" x14ac:dyDescent="0.2">
      <c r="A5423" s="272"/>
      <c r="B5423" s="273"/>
      <c r="C5423" s="274"/>
    </row>
    <row r="5424" spans="1:3" x14ac:dyDescent="0.2">
      <c r="A5424" s="269"/>
      <c r="B5424" s="270"/>
      <c r="C5424" s="271"/>
    </row>
    <row r="5425" spans="1:3" x14ac:dyDescent="0.2">
      <c r="A5425" s="272"/>
      <c r="B5425" s="273"/>
      <c r="C5425" s="274"/>
    </row>
    <row r="5426" spans="1:3" x14ac:dyDescent="0.2">
      <c r="A5426" s="269"/>
      <c r="B5426" s="270"/>
      <c r="C5426" s="271"/>
    </row>
    <row r="5427" spans="1:3" x14ac:dyDescent="0.2">
      <c r="A5427" s="272"/>
      <c r="B5427" s="273"/>
      <c r="C5427" s="274"/>
    </row>
    <row r="5428" spans="1:3" x14ac:dyDescent="0.2">
      <c r="A5428" s="269"/>
      <c r="B5428" s="270"/>
      <c r="C5428" s="271"/>
    </row>
    <row r="5429" spans="1:3" x14ac:dyDescent="0.2">
      <c r="A5429" s="272"/>
      <c r="B5429" s="273"/>
      <c r="C5429" s="274"/>
    </row>
    <row r="5430" spans="1:3" x14ac:dyDescent="0.2">
      <c r="A5430" s="269"/>
      <c r="B5430" s="270"/>
      <c r="C5430" s="271"/>
    </row>
    <row r="5431" spans="1:3" x14ac:dyDescent="0.2">
      <c r="A5431" s="272"/>
      <c r="B5431" s="273"/>
      <c r="C5431" s="274"/>
    </row>
    <row r="5432" spans="1:3" x14ac:dyDescent="0.2">
      <c r="A5432" s="269"/>
      <c r="B5432" s="270"/>
      <c r="C5432" s="271"/>
    </row>
    <row r="5433" spans="1:3" x14ac:dyDescent="0.2">
      <c r="A5433" s="149"/>
    </row>
    <row r="5434" spans="1:3" x14ac:dyDescent="0.2">
      <c r="A5434" s="149"/>
    </row>
    <row r="5435" spans="1:3" x14ac:dyDescent="0.2">
      <c r="A5435" s="149"/>
    </row>
    <row r="5436" spans="1:3" x14ac:dyDescent="0.2">
      <c r="A5436" s="149"/>
    </row>
    <row r="5437" spans="1:3" x14ac:dyDescent="0.2">
      <c r="A5437" s="149"/>
    </row>
    <row r="5438" spans="1:3" x14ac:dyDescent="0.2">
      <c r="A5438" s="149"/>
    </row>
    <row r="5439" spans="1:3" x14ac:dyDescent="0.2">
      <c r="A5439" s="149"/>
    </row>
    <row r="5440" spans="1:3" x14ac:dyDescent="0.2">
      <c r="A5440" s="149"/>
    </row>
    <row r="5441" spans="1:1" x14ac:dyDescent="0.2">
      <c r="A5441" s="149"/>
    </row>
    <row r="5442" spans="1:1" x14ac:dyDescent="0.2">
      <c r="A5442" s="149"/>
    </row>
    <row r="5443" spans="1:1" x14ac:dyDescent="0.2">
      <c r="A5443" s="149"/>
    </row>
  </sheetData>
  <pageMargins left="0.7" right="0.7" top="0.75" bottom="0.75" header="0.3" footer="0.3"/>
  <pageSetup paperSize="9" orientation="portrait" horizontalDpi="0" verticalDpi="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8132-7BF6-3A44-BAC8-0F91A9D945B1}">
  <sheetPr codeName="Sheet21"/>
  <dimension ref="B2:T42"/>
  <sheetViews>
    <sheetView showGridLines="0" zoomScale="86" workbookViewId="0">
      <selection activeCell="G39" sqref="G39"/>
    </sheetView>
  </sheetViews>
  <sheetFormatPr baseColWidth="10" defaultRowHeight="15" x14ac:dyDescent="0.2"/>
  <cols>
    <col min="1" max="1" width="2" customWidth="1"/>
    <col min="2" max="2" width="23.83203125" bestFit="1" customWidth="1"/>
    <col min="12" max="12" width="23.83203125" bestFit="1" customWidth="1"/>
  </cols>
  <sheetData>
    <row r="2" spans="2:20" x14ac:dyDescent="0.2">
      <c r="B2" s="182"/>
      <c r="C2" s="183">
        <v>42795</v>
      </c>
      <c r="D2" s="183">
        <v>43160</v>
      </c>
      <c r="E2" s="183">
        <v>43525</v>
      </c>
      <c r="F2" s="183">
        <v>43891</v>
      </c>
      <c r="G2" s="183">
        <v>44256</v>
      </c>
      <c r="H2" s="183">
        <v>44621</v>
      </c>
      <c r="I2" s="183">
        <v>44986</v>
      </c>
      <c r="J2" s="183">
        <v>45352</v>
      </c>
      <c r="L2" s="357" t="s">
        <v>8610</v>
      </c>
      <c r="M2" s="357"/>
      <c r="N2" s="357"/>
      <c r="O2" s="357"/>
      <c r="P2" s="357"/>
      <c r="Q2" s="357"/>
    </row>
    <row r="3" spans="2:20" x14ac:dyDescent="0.2">
      <c r="B3" s="184" t="s">
        <v>89</v>
      </c>
      <c r="C3" s="185">
        <v>1875</v>
      </c>
      <c r="D3" s="185">
        <v>1606</v>
      </c>
      <c r="E3" s="185">
        <v>1843</v>
      </c>
      <c r="F3" s="185">
        <v>2340</v>
      </c>
      <c r="G3" s="185">
        <v>3604</v>
      </c>
      <c r="H3" s="185">
        <v>1932</v>
      </c>
      <c r="I3" s="185">
        <v>2252</v>
      </c>
      <c r="J3" s="185">
        <v>2635</v>
      </c>
      <c r="L3" s="357"/>
      <c r="M3" s="357"/>
      <c r="N3" s="357"/>
      <c r="O3" s="357"/>
      <c r="P3" s="357"/>
      <c r="Q3" s="357"/>
    </row>
    <row r="4" spans="2:20" x14ac:dyDescent="0.2">
      <c r="B4" s="186" t="s">
        <v>90</v>
      </c>
      <c r="C4" s="185">
        <v>1922</v>
      </c>
      <c r="D4" s="185">
        <v>2051</v>
      </c>
      <c r="E4" s="185">
        <v>2030</v>
      </c>
      <c r="F4" s="185">
        <v>2130</v>
      </c>
      <c r="G4" s="185">
        <v>2779</v>
      </c>
      <c r="H4" s="185">
        <v>2423</v>
      </c>
      <c r="I4" s="185">
        <v>2343</v>
      </c>
      <c r="J4" s="185">
        <v>2643</v>
      </c>
      <c r="L4" s="357"/>
      <c r="M4" s="357"/>
      <c r="N4" s="357"/>
      <c r="O4" s="357"/>
      <c r="P4" s="357"/>
      <c r="Q4" s="357"/>
    </row>
    <row r="5" spans="2:20" x14ac:dyDescent="0.2">
      <c r="B5" s="186" t="s">
        <v>46</v>
      </c>
      <c r="C5" s="185">
        <v>-116</v>
      </c>
      <c r="D5" s="185">
        <v>-443</v>
      </c>
      <c r="E5" s="185">
        <v>11</v>
      </c>
      <c r="F5" s="185">
        <v>127</v>
      </c>
      <c r="G5" s="185">
        <v>-25</v>
      </c>
      <c r="H5" s="185">
        <v>-168</v>
      </c>
      <c r="I5" s="185">
        <v>-30</v>
      </c>
      <c r="J5" s="185">
        <v>-136</v>
      </c>
      <c r="L5" s="357"/>
      <c r="M5" s="357"/>
      <c r="N5" s="357"/>
      <c r="O5" s="357"/>
      <c r="P5" s="357"/>
      <c r="Q5" s="357"/>
    </row>
    <row r="6" spans="2:20" x14ac:dyDescent="0.2">
      <c r="B6" s="186" t="s">
        <v>30</v>
      </c>
      <c r="C6" s="185">
        <v>14</v>
      </c>
      <c r="D6" s="185">
        <v>-127</v>
      </c>
      <c r="E6" s="185">
        <v>-244</v>
      </c>
      <c r="F6" s="185">
        <v>59</v>
      </c>
      <c r="G6" s="185">
        <v>73</v>
      </c>
      <c r="H6" s="185">
        <v>-210</v>
      </c>
      <c r="I6" s="185">
        <v>-371</v>
      </c>
      <c r="J6" s="185">
        <v>98</v>
      </c>
      <c r="L6" s="357"/>
      <c r="M6" s="357"/>
      <c r="N6" s="357"/>
      <c r="O6" s="357"/>
      <c r="P6" s="357"/>
      <c r="Q6" s="357"/>
    </row>
    <row r="7" spans="2:20" x14ac:dyDescent="0.2">
      <c r="B7" s="186" t="s">
        <v>91</v>
      </c>
      <c r="C7" s="185">
        <v>74</v>
      </c>
      <c r="D7" s="185">
        <v>211</v>
      </c>
      <c r="E7" s="185">
        <v>-175</v>
      </c>
      <c r="F7" s="185">
        <v>-7</v>
      </c>
      <c r="G7" s="185">
        <v>553</v>
      </c>
      <c r="H7" s="185">
        <v>29</v>
      </c>
      <c r="I7" s="185">
        <v>403</v>
      </c>
      <c r="J7" s="185">
        <v>305</v>
      </c>
      <c r="L7" s="357"/>
      <c r="M7" s="357"/>
      <c r="N7" s="357"/>
      <c r="O7" s="357"/>
      <c r="P7" s="357"/>
      <c r="Q7" s="357"/>
    </row>
    <row r="8" spans="2:20" x14ac:dyDescent="0.2">
      <c r="B8" s="186" t="s">
        <v>92</v>
      </c>
      <c r="C8" s="186">
        <v>0</v>
      </c>
      <c r="D8" s="186">
        <v>1</v>
      </c>
      <c r="E8" s="186">
        <v>2</v>
      </c>
      <c r="F8" s="186">
        <v>3</v>
      </c>
      <c r="G8" s="186">
        <v>4</v>
      </c>
      <c r="H8" s="186">
        <v>5</v>
      </c>
      <c r="I8" s="186">
        <v>6</v>
      </c>
      <c r="J8" s="186">
        <v>7</v>
      </c>
      <c r="L8" s="357"/>
      <c r="M8" s="357"/>
      <c r="N8" s="357"/>
      <c r="O8" s="357"/>
      <c r="P8" s="357"/>
      <c r="Q8" s="357"/>
    </row>
    <row r="9" spans="2:20" x14ac:dyDescent="0.2">
      <c r="B9" s="186" t="s">
        <v>93</v>
      </c>
      <c r="C9" s="185">
        <v>0</v>
      </c>
      <c r="D9" s="185">
        <v>0</v>
      </c>
      <c r="E9" s="185">
        <v>245</v>
      </c>
      <c r="F9" s="185">
        <v>97</v>
      </c>
      <c r="G9" s="185">
        <v>180</v>
      </c>
      <c r="H9" s="185">
        <v>-166</v>
      </c>
      <c r="I9" s="185">
        <v>-79</v>
      </c>
      <c r="J9" s="185">
        <v>-221</v>
      </c>
      <c r="L9" s="357"/>
      <c r="M9" s="357"/>
      <c r="N9" s="357"/>
      <c r="O9" s="357"/>
      <c r="P9" s="357"/>
      <c r="Q9" s="357"/>
    </row>
    <row r="10" spans="2:20" x14ac:dyDescent="0.2">
      <c r="B10" s="186" t="s">
        <v>94</v>
      </c>
      <c r="C10" s="185">
        <v>-28</v>
      </c>
      <c r="D10" s="185">
        <v>-359</v>
      </c>
      <c r="E10" s="185">
        <v>-163</v>
      </c>
      <c r="F10" s="185">
        <v>276</v>
      </c>
      <c r="G10" s="185">
        <v>781</v>
      </c>
      <c r="H10" s="185">
        <v>-515</v>
      </c>
      <c r="I10" s="185">
        <v>-77</v>
      </c>
      <c r="J10" s="185">
        <v>46</v>
      </c>
      <c r="L10" s="357"/>
      <c r="M10" s="357"/>
      <c r="N10" s="357"/>
      <c r="O10" s="357"/>
      <c r="P10" s="357"/>
      <c r="Q10" s="357"/>
    </row>
    <row r="11" spans="2:20" x14ac:dyDescent="0.2">
      <c r="B11" s="186" t="s">
        <v>95</v>
      </c>
      <c r="C11" s="185">
        <v>-19</v>
      </c>
      <c r="D11" s="185">
        <v>-86</v>
      </c>
      <c r="E11" s="185">
        <v>-24</v>
      </c>
      <c r="F11" s="185">
        <v>-66</v>
      </c>
      <c r="G11" s="185">
        <v>44</v>
      </c>
      <c r="H11" s="185">
        <v>24</v>
      </c>
      <c r="I11" s="185">
        <v>-14</v>
      </c>
      <c r="J11" s="185">
        <v>-54</v>
      </c>
      <c r="L11" s="357"/>
      <c r="M11" s="357"/>
      <c r="N11" s="357"/>
      <c r="O11" s="357"/>
      <c r="P11" s="357"/>
      <c r="Q11" s="357"/>
    </row>
    <row r="12" spans="2:20" x14ac:dyDescent="0.2">
      <c r="B12" s="184" t="s">
        <v>96</v>
      </c>
      <c r="C12" s="185">
        <v>-139</v>
      </c>
      <c r="D12" s="185">
        <v>135</v>
      </c>
      <c r="E12" s="185">
        <v>189</v>
      </c>
      <c r="F12" s="185">
        <v>-1760</v>
      </c>
      <c r="G12" s="185">
        <v>-300</v>
      </c>
      <c r="H12" s="185">
        <v>-1045</v>
      </c>
      <c r="I12" s="185">
        <v>-2326</v>
      </c>
      <c r="J12" s="185">
        <v>-2750</v>
      </c>
      <c r="L12" s="357"/>
      <c r="M12" s="357"/>
      <c r="N12" s="357"/>
      <c r="O12" s="357"/>
      <c r="P12" s="357"/>
      <c r="Q12" s="357"/>
    </row>
    <row r="13" spans="2:20" x14ac:dyDescent="0.2">
      <c r="B13" s="186" t="s">
        <v>97</v>
      </c>
      <c r="C13" s="185">
        <v>-416</v>
      </c>
      <c r="D13" s="185">
        <v>-402</v>
      </c>
      <c r="E13" s="185">
        <v>-926</v>
      </c>
      <c r="F13" s="185">
        <v>-1350</v>
      </c>
      <c r="G13" s="185">
        <v>-1035</v>
      </c>
      <c r="H13" s="185">
        <v>-1769</v>
      </c>
      <c r="I13" s="185">
        <v>-2709</v>
      </c>
      <c r="J13" s="185">
        <v>-2827</v>
      </c>
      <c r="L13" s="357"/>
      <c r="M13" s="357"/>
      <c r="N13" s="357"/>
      <c r="O13" s="357"/>
      <c r="P13" s="357"/>
      <c r="Q13" s="357"/>
    </row>
    <row r="14" spans="2:20" x14ac:dyDescent="0.2">
      <c r="B14" s="186" t="s">
        <v>98</v>
      </c>
      <c r="C14" s="185">
        <v>24</v>
      </c>
      <c r="D14" s="185">
        <v>9</v>
      </c>
      <c r="E14" s="185">
        <v>0</v>
      </c>
      <c r="F14" s="185">
        <v>5</v>
      </c>
      <c r="G14" s="185">
        <v>8</v>
      </c>
      <c r="H14" s="185">
        <v>13</v>
      </c>
      <c r="I14" s="185">
        <v>8</v>
      </c>
      <c r="J14" s="185">
        <v>104</v>
      </c>
    </row>
    <row r="15" spans="2:20" x14ac:dyDescent="0.2">
      <c r="B15" s="186" t="s">
        <v>99</v>
      </c>
      <c r="C15" s="185">
        <v>0</v>
      </c>
      <c r="D15" s="185">
        <v>-188</v>
      </c>
      <c r="E15" s="185">
        <v>-16</v>
      </c>
      <c r="F15" s="185">
        <v>-544</v>
      </c>
      <c r="G15" s="185">
        <v>0</v>
      </c>
      <c r="H15" s="185">
        <v>0</v>
      </c>
      <c r="I15" s="185">
        <v>0</v>
      </c>
      <c r="J15" s="185">
        <v>-570</v>
      </c>
      <c r="M15" s="245">
        <v>42795</v>
      </c>
      <c r="N15" s="245">
        <v>43160</v>
      </c>
      <c r="O15" s="245">
        <v>43525</v>
      </c>
      <c r="P15" s="245">
        <v>43891</v>
      </c>
      <c r="Q15" s="245">
        <v>44256</v>
      </c>
      <c r="R15" s="245">
        <v>44621</v>
      </c>
      <c r="S15" s="245">
        <v>44986</v>
      </c>
      <c r="T15" s="245">
        <v>45352</v>
      </c>
    </row>
    <row r="16" spans="2:20" x14ac:dyDescent="0.2">
      <c r="B16" s="186" t="s">
        <v>100</v>
      </c>
      <c r="C16" s="185">
        <v>150</v>
      </c>
      <c r="D16" s="185">
        <v>1</v>
      </c>
      <c r="E16" s="185">
        <v>1228</v>
      </c>
      <c r="F16" s="185">
        <v>0</v>
      </c>
      <c r="G16" s="185">
        <v>672</v>
      </c>
      <c r="H16" s="185">
        <v>544</v>
      </c>
      <c r="I16" s="185">
        <v>331</v>
      </c>
      <c r="J16" s="185">
        <v>0</v>
      </c>
      <c r="L16" t="s">
        <v>89</v>
      </c>
      <c r="M16" s="28">
        <v>1875</v>
      </c>
      <c r="N16" s="28">
        <v>1606</v>
      </c>
      <c r="O16" s="28">
        <v>1843</v>
      </c>
      <c r="P16" s="28">
        <v>2340</v>
      </c>
      <c r="Q16" s="28">
        <v>3604</v>
      </c>
      <c r="R16" s="28">
        <v>1932</v>
      </c>
      <c r="S16" s="28">
        <v>2252</v>
      </c>
      <c r="T16" s="28">
        <v>2635</v>
      </c>
    </row>
    <row r="17" spans="2:20" x14ac:dyDescent="0.2">
      <c r="B17" s="186" t="s">
        <v>101</v>
      </c>
      <c r="C17" s="185">
        <v>69</v>
      </c>
      <c r="D17" s="185">
        <v>105</v>
      </c>
      <c r="E17" s="185">
        <v>48</v>
      </c>
      <c r="F17" s="185">
        <v>62</v>
      </c>
      <c r="G17" s="185">
        <v>106</v>
      </c>
      <c r="H17" s="185">
        <v>46</v>
      </c>
      <c r="I17" s="185">
        <v>58</v>
      </c>
      <c r="J17" s="185">
        <v>100</v>
      </c>
      <c r="L17" t="s">
        <v>90</v>
      </c>
      <c r="M17" s="28">
        <v>1922</v>
      </c>
      <c r="N17" s="28">
        <v>2051</v>
      </c>
      <c r="O17" s="28">
        <v>2030</v>
      </c>
      <c r="P17" s="28">
        <v>2130</v>
      </c>
      <c r="Q17" s="28">
        <v>2779</v>
      </c>
      <c r="R17" s="28">
        <v>2423</v>
      </c>
      <c r="S17" s="28">
        <v>2343</v>
      </c>
      <c r="T17" s="28">
        <v>2643</v>
      </c>
    </row>
    <row r="18" spans="2:20" x14ac:dyDescent="0.2">
      <c r="B18" s="186" t="s">
        <v>102</v>
      </c>
      <c r="C18" s="185">
        <v>16</v>
      </c>
      <c r="D18" s="185">
        <v>28</v>
      </c>
      <c r="E18" s="185">
        <v>8</v>
      </c>
      <c r="F18" s="185">
        <v>13</v>
      </c>
      <c r="G18" s="185">
        <v>15</v>
      </c>
      <c r="H18" s="185">
        <v>29</v>
      </c>
      <c r="I18" s="185">
        <v>19</v>
      </c>
      <c r="J18" s="185">
        <v>34</v>
      </c>
      <c r="L18" t="s">
        <v>46</v>
      </c>
      <c r="M18">
        <v>-116</v>
      </c>
      <c r="N18">
        <v>-443</v>
      </c>
      <c r="O18">
        <v>11</v>
      </c>
      <c r="P18">
        <v>127</v>
      </c>
      <c r="Q18">
        <v>-25</v>
      </c>
      <c r="R18">
        <v>-168</v>
      </c>
      <c r="S18">
        <v>-30</v>
      </c>
      <c r="T18">
        <v>-136</v>
      </c>
    </row>
    <row r="19" spans="2:20" x14ac:dyDescent="0.2">
      <c r="B19" s="186" t="s">
        <v>103</v>
      </c>
      <c r="C19" s="186">
        <v>0</v>
      </c>
      <c r="D19" s="186">
        <v>1</v>
      </c>
      <c r="E19" s="186">
        <v>2</v>
      </c>
      <c r="F19" s="186">
        <v>3</v>
      </c>
      <c r="G19" s="186">
        <v>4</v>
      </c>
      <c r="H19" s="186">
        <v>5</v>
      </c>
      <c r="I19" s="186">
        <v>6</v>
      </c>
      <c r="J19" s="186">
        <v>7</v>
      </c>
      <c r="L19" t="s">
        <v>30</v>
      </c>
      <c r="M19">
        <v>14</v>
      </c>
      <c r="N19">
        <v>-127</v>
      </c>
      <c r="O19">
        <v>-244</v>
      </c>
      <c r="P19">
        <v>59</v>
      </c>
      <c r="Q19">
        <v>73</v>
      </c>
      <c r="R19">
        <v>-210</v>
      </c>
      <c r="S19">
        <v>-371</v>
      </c>
      <c r="T19">
        <v>98</v>
      </c>
    </row>
    <row r="20" spans="2:20" x14ac:dyDescent="0.2">
      <c r="B20" s="186" t="s">
        <v>104</v>
      </c>
      <c r="C20" s="186">
        <v>0</v>
      </c>
      <c r="D20" s="186">
        <v>588</v>
      </c>
      <c r="E20" s="186">
        <v>6</v>
      </c>
      <c r="F20" s="186">
        <v>7</v>
      </c>
      <c r="G20" s="186">
        <v>0</v>
      </c>
      <c r="H20" s="186">
        <v>0</v>
      </c>
      <c r="I20" s="186">
        <v>0</v>
      </c>
      <c r="J20" s="186">
        <v>600</v>
      </c>
      <c r="L20" t="s">
        <v>91</v>
      </c>
      <c r="M20">
        <v>74</v>
      </c>
      <c r="N20">
        <v>211</v>
      </c>
      <c r="O20">
        <v>-175</v>
      </c>
      <c r="P20">
        <v>-7</v>
      </c>
      <c r="Q20">
        <v>553</v>
      </c>
      <c r="R20">
        <v>29</v>
      </c>
      <c r="S20">
        <v>403</v>
      </c>
      <c r="T20">
        <v>305</v>
      </c>
    </row>
    <row r="21" spans="2:20" x14ac:dyDescent="0.2">
      <c r="B21" s="186" t="s">
        <v>105</v>
      </c>
      <c r="C21" s="186">
        <v>0</v>
      </c>
      <c r="D21" s="186">
        <v>0</v>
      </c>
      <c r="E21" s="186">
        <v>0</v>
      </c>
      <c r="F21" s="186">
        <v>0</v>
      </c>
      <c r="G21" s="186">
        <v>-69</v>
      </c>
      <c r="H21" s="186">
        <v>0</v>
      </c>
      <c r="I21" s="186">
        <v>0</v>
      </c>
      <c r="J21" s="186">
        <v>0</v>
      </c>
      <c r="L21" t="s">
        <v>93</v>
      </c>
      <c r="M21">
        <v>0</v>
      </c>
      <c r="N21">
        <v>0</v>
      </c>
      <c r="O21">
        <v>245</v>
      </c>
      <c r="P21">
        <v>97</v>
      </c>
      <c r="Q21">
        <v>180</v>
      </c>
      <c r="R21">
        <v>-166</v>
      </c>
      <c r="S21">
        <v>-79</v>
      </c>
      <c r="T21">
        <v>-221</v>
      </c>
    </row>
    <row r="22" spans="2:20" x14ac:dyDescent="0.2">
      <c r="B22" s="186" t="s">
        <v>106</v>
      </c>
      <c r="C22" s="186">
        <v>0</v>
      </c>
      <c r="D22" s="186">
        <v>1</v>
      </c>
      <c r="E22" s="186">
        <v>2</v>
      </c>
      <c r="F22" s="186">
        <v>3</v>
      </c>
      <c r="G22" s="186">
        <v>4</v>
      </c>
      <c r="H22" s="186">
        <v>5</v>
      </c>
      <c r="I22" s="186">
        <v>6</v>
      </c>
      <c r="J22" s="186">
        <v>7</v>
      </c>
      <c r="L22" t="s">
        <v>94</v>
      </c>
      <c r="M22">
        <v>-28</v>
      </c>
      <c r="N22">
        <v>-359</v>
      </c>
      <c r="O22">
        <v>-163</v>
      </c>
      <c r="P22">
        <v>276</v>
      </c>
      <c r="Q22">
        <v>781</v>
      </c>
      <c r="R22">
        <v>-515</v>
      </c>
      <c r="S22">
        <v>-77</v>
      </c>
      <c r="T22">
        <v>46</v>
      </c>
    </row>
    <row r="23" spans="2:20" x14ac:dyDescent="0.2">
      <c r="B23" s="186" t="s">
        <v>107</v>
      </c>
      <c r="C23" s="185">
        <v>18</v>
      </c>
      <c r="D23" s="185">
        <v>-6</v>
      </c>
      <c r="E23" s="185">
        <v>-159</v>
      </c>
      <c r="F23" s="185">
        <v>47</v>
      </c>
      <c r="G23" s="185">
        <v>3</v>
      </c>
      <c r="H23" s="185">
        <v>92</v>
      </c>
      <c r="I23" s="185">
        <v>-33</v>
      </c>
      <c r="J23" s="185">
        <v>-191</v>
      </c>
      <c r="L23" t="s">
        <v>95</v>
      </c>
      <c r="M23">
        <v>-19</v>
      </c>
      <c r="N23">
        <v>-86</v>
      </c>
      <c r="O23">
        <v>-24</v>
      </c>
      <c r="P23">
        <v>-66</v>
      </c>
      <c r="Q23">
        <v>44</v>
      </c>
      <c r="R23">
        <v>24</v>
      </c>
      <c r="S23">
        <v>-14</v>
      </c>
      <c r="T23">
        <v>-54</v>
      </c>
    </row>
    <row r="24" spans="2:20" x14ac:dyDescent="0.2">
      <c r="B24" s="184" t="s">
        <v>108</v>
      </c>
      <c r="C24" s="185">
        <v>-1749</v>
      </c>
      <c r="D24" s="185">
        <v>-1564</v>
      </c>
      <c r="E24" s="185">
        <v>-2067</v>
      </c>
      <c r="F24" s="185">
        <v>-594</v>
      </c>
      <c r="G24" s="185">
        <v>-3375</v>
      </c>
      <c r="H24" s="185">
        <v>-942</v>
      </c>
      <c r="I24" s="185">
        <v>168</v>
      </c>
      <c r="J24" s="185">
        <v>222</v>
      </c>
      <c r="L24" t="s">
        <v>96</v>
      </c>
      <c r="M24">
        <v>-139</v>
      </c>
      <c r="N24">
        <v>135</v>
      </c>
      <c r="O24">
        <v>189</v>
      </c>
      <c r="P24" s="28">
        <v>-1760</v>
      </c>
      <c r="Q24">
        <v>-300</v>
      </c>
      <c r="R24" s="28">
        <v>-1045</v>
      </c>
      <c r="S24" s="28">
        <v>-2326</v>
      </c>
      <c r="T24" s="28">
        <v>-2750</v>
      </c>
    </row>
    <row r="25" spans="2:20" x14ac:dyDescent="0.2">
      <c r="B25" s="186" t="s">
        <v>109</v>
      </c>
      <c r="C25" s="185">
        <v>0</v>
      </c>
      <c r="D25" s="185">
        <v>4</v>
      </c>
      <c r="E25" s="185">
        <v>4</v>
      </c>
      <c r="F25" s="185">
        <v>0</v>
      </c>
      <c r="G25" s="185">
        <v>5</v>
      </c>
      <c r="H25" s="185">
        <v>5</v>
      </c>
      <c r="I25" s="185">
        <v>0</v>
      </c>
      <c r="J25" s="185">
        <v>3</v>
      </c>
      <c r="L25" t="s">
        <v>97</v>
      </c>
      <c r="M25">
        <v>-416</v>
      </c>
      <c r="N25">
        <v>-402</v>
      </c>
      <c r="O25">
        <v>-926</v>
      </c>
      <c r="P25" s="28">
        <v>-1350</v>
      </c>
      <c r="Q25" s="28">
        <v>-1035</v>
      </c>
      <c r="R25" s="28">
        <v>-1769</v>
      </c>
      <c r="S25" s="28">
        <v>-2709</v>
      </c>
      <c r="T25" s="28">
        <v>-2827</v>
      </c>
    </row>
    <row r="26" spans="2:20" x14ac:dyDescent="0.2">
      <c r="B26" s="186" t="s">
        <v>110</v>
      </c>
      <c r="C26" s="186">
        <v>0</v>
      </c>
      <c r="D26" s="186">
        <v>1</v>
      </c>
      <c r="E26" s="186">
        <v>2</v>
      </c>
      <c r="F26" s="186">
        <v>3</v>
      </c>
      <c r="G26" s="186">
        <v>4</v>
      </c>
      <c r="H26" s="186">
        <v>5</v>
      </c>
      <c r="I26" s="186">
        <v>6</v>
      </c>
      <c r="J26" s="186">
        <v>7</v>
      </c>
      <c r="L26" t="s">
        <v>98</v>
      </c>
      <c r="M26">
        <v>24</v>
      </c>
      <c r="N26">
        <v>9</v>
      </c>
      <c r="O26">
        <v>0</v>
      </c>
      <c r="P26" s="28">
        <v>5</v>
      </c>
      <c r="Q26" s="28">
        <v>8</v>
      </c>
      <c r="R26" s="28">
        <v>13</v>
      </c>
      <c r="S26" s="28">
        <v>8</v>
      </c>
      <c r="T26" s="28">
        <v>104</v>
      </c>
    </row>
    <row r="27" spans="2:20" x14ac:dyDescent="0.2">
      <c r="B27" s="186" t="s">
        <v>111</v>
      </c>
      <c r="C27" s="185">
        <v>147</v>
      </c>
      <c r="D27" s="185">
        <v>0</v>
      </c>
      <c r="E27" s="185">
        <v>471</v>
      </c>
      <c r="F27" s="185">
        <v>1312</v>
      </c>
      <c r="G27" s="185">
        <v>1461</v>
      </c>
      <c r="H27" s="185">
        <v>760</v>
      </c>
      <c r="I27" s="185">
        <v>1534</v>
      </c>
      <c r="J27" s="185">
        <v>1450</v>
      </c>
      <c r="L27" t="s">
        <v>99</v>
      </c>
      <c r="M27">
        <v>0</v>
      </c>
      <c r="N27">
        <v>-188</v>
      </c>
      <c r="O27">
        <v>-16</v>
      </c>
      <c r="P27">
        <v>-544</v>
      </c>
      <c r="Q27">
        <v>0</v>
      </c>
      <c r="R27">
        <v>0</v>
      </c>
      <c r="S27">
        <v>0</v>
      </c>
      <c r="T27">
        <v>-570</v>
      </c>
    </row>
    <row r="28" spans="2:20" x14ac:dyDescent="0.2">
      <c r="B28" s="186" t="s">
        <v>112</v>
      </c>
      <c r="C28" s="185">
        <v>-1047</v>
      </c>
      <c r="D28" s="185">
        <v>-773</v>
      </c>
      <c r="E28" s="185">
        <v>-2349</v>
      </c>
      <c r="F28" s="185">
        <v>-1864</v>
      </c>
      <c r="G28" s="185">
        <v>-3995</v>
      </c>
      <c r="H28" s="185">
        <v>-1340</v>
      </c>
      <c r="I28" s="185">
        <v>-867</v>
      </c>
      <c r="J28" s="185">
        <v>-561</v>
      </c>
      <c r="L28" t="s">
        <v>100</v>
      </c>
      <c r="M28">
        <v>150</v>
      </c>
      <c r="N28">
        <v>1</v>
      </c>
      <c r="O28" s="28">
        <v>1228</v>
      </c>
      <c r="P28">
        <v>0</v>
      </c>
      <c r="Q28">
        <v>672</v>
      </c>
      <c r="R28">
        <v>544</v>
      </c>
      <c r="S28">
        <v>331</v>
      </c>
      <c r="T28">
        <v>0</v>
      </c>
    </row>
    <row r="29" spans="2:20" x14ac:dyDescent="0.2">
      <c r="B29" s="186" t="s">
        <v>113</v>
      </c>
      <c r="C29" s="185">
        <v>-810</v>
      </c>
      <c r="D29" s="185">
        <v>-762</v>
      </c>
      <c r="E29" s="185">
        <v>-522</v>
      </c>
      <c r="F29" s="185">
        <v>-467</v>
      </c>
      <c r="G29" s="185">
        <v>-396</v>
      </c>
      <c r="H29" s="185">
        <v>-232</v>
      </c>
      <c r="I29" s="185">
        <v>-297</v>
      </c>
      <c r="J29" s="185">
        <v>-452</v>
      </c>
      <c r="L29" t="s">
        <v>101</v>
      </c>
      <c r="M29">
        <v>69</v>
      </c>
      <c r="N29">
        <v>105</v>
      </c>
      <c r="O29" s="28">
        <v>48</v>
      </c>
      <c r="P29">
        <v>62</v>
      </c>
      <c r="Q29">
        <v>106</v>
      </c>
      <c r="R29">
        <v>46</v>
      </c>
      <c r="S29">
        <v>58</v>
      </c>
      <c r="T29">
        <v>100</v>
      </c>
    </row>
    <row r="30" spans="2:20" x14ac:dyDescent="0.2">
      <c r="B30" s="186" t="s">
        <v>114</v>
      </c>
      <c r="C30" s="185">
        <v>0</v>
      </c>
      <c r="D30" s="185">
        <v>-33</v>
      </c>
      <c r="E30" s="185">
        <v>-40</v>
      </c>
      <c r="F30" s="185">
        <v>-93</v>
      </c>
      <c r="G30" s="185">
        <v>0</v>
      </c>
      <c r="H30" s="185">
        <v>-100</v>
      </c>
      <c r="I30" s="185">
        <v>-169</v>
      </c>
      <c r="J30" s="185">
        <v>-169</v>
      </c>
      <c r="L30" t="s">
        <v>102</v>
      </c>
      <c r="M30">
        <v>16</v>
      </c>
      <c r="N30">
        <v>28</v>
      </c>
      <c r="O30">
        <v>8</v>
      </c>
      <c r="P30">
        <v>13</v>
      </c>
      <c r="Q30">
        <v>15</v>
      </c>
      <c r="R30">
        <v>29</v>
      </c>
      <c r="S30">
        <v>19</v>
      </c>
      <c r="T30">
        <v>34</v>
      </c>
    </row>
    <row r="31" spans="2:20" x14ac:dyDescent="0.2">
      <c r="B31" s="186" t="s">
        <v>115</v>
      </c>
      <c r="C31" s="185">
        <v>0</v>
      </c>
      <c r="D31" s="185">
        <v>0</v>
      </c>
      <c r="E31" s="185">
        <v>0</v>
      </c>
      <c r="F31" s="185">
        <v>-43</v>
      </c>
      <c r="G31" s="185">
        <v>-45</v>
      </c>
      <c r="H31" s="185">
        <v>-35</v>
      </c>
      <c r="I31" s="185">
        <v>-33</v>
      </c>
      <c r="J31" s="185">
        <v>-49</v>
      </c>
      <c r="L31" t="s">
        <v>104</v>
      </c>
      <c r="M31">
        <v>0</v>
      </c>
      <c r="N31">
        <v>588</v>
      </c>
      <c r="O31">
        <v>6</v>
      </c>
      <c r="P31">
        <v>7</v>
      </c>
      <c r="Q31">
        <v>0</v>
      </c>
      <c r="R31">
        <v>0</v>
      </c>
      <c r="S31">
        <v>0</v>
      </c>
      <c r="T31">
        <v>600</v>
      </c>
    </row>
    <row r="32" spans="2:20" x14ac:dyDescent="0.2">
      <c r="B32" s="186" t="s">
        <v>116</v>
      </c>
      <c r="C32" s="185">
        <v>-39</v>
      </c>
      <c r="D32" s="185">
        <v>0</v>
      </c>
      <c r="E32" s="185">
        <v>369</v>
      </c>
      <c r="F32" s="185">
        <v>561</v>
      </c>
      <c r="G32" s="185">
        <v>-405</v>
      </c>
      <c r="H32" s="185">
        <v>0</v>
      </c>
      <c r="I32" s="185">
        <v>0</v>
      </c>
      <c r="J32" s="185">
        <v>0</v>
      </c>
      <c r="L32" t="s">
        <v>105</v>
      </c>
      <c r="M32">
        <v>0</v>
      </c>
      <c r="N32">
        <v>0</v>
      </c>
      <c r="O32">
        <v>0</v>
      </c>
      <c r="P32">
        <v>0</v>
      </c>
      <c r="Q32">
        <v>-69</v>
      </c>
      <c r="R32">
        <v>0</v>
      </c>
      <c r="S32">
        <v>0</v>
      </c>
      <c r="T32">
        <v>0</v>
      </c>
    </row>
    <row r="33" spans="2:20" x14ac:dyDescent="0.2">
      <c r="B33" s="186" t="s">
        <v>21</v>
      </c>
      <c r="C33" s="185">
        <v>-13</v>
      </c>
      <c r="D33" s="185">
        <v>177</v>
      </c>
      <c r="E33" s="185">
        <v>-35</v>
      </c>
      <c r="F33" s="185">
        <v>-14</v>
      </c>
      <c r="G33" s="185">
        <v>-71</v>
      </c>
      <c r="H33" s="185">
        <v>-55</v>
      </c>
      <c r="I33" s="185">
        <v>94</v>
      </c>
      <c r="J33" s="185">
        <v>107</v>
      </c>
      <c r="L33" t="s">
        <v>107</v>
      </c>
      <c r="M33">
        <v>18</v>
      </c>
      <c r="N33">
        <v>-6</v>
      </c>
      <c r="O33">
        <v>-159</v>
      </c>
      <c r="P33">
        <v>47</v>
      </c>
      <c r="Q33">
        <v>3</v>
      </c>
      <c r="R33">
        <v>92</v>
      </c>
      <c r="S33">
        <v>-33</v>
      </c>
      <c r="T33">
        <v>-191</v>
      </c>
    </row>
    <row r="34" spans="2:20" x14ac:dyDescent="0.2">
      <c r="L34" t="s">
        <v>108</v>
      </c>
      <c r="M34" s="28">
        <v>-1749</v>
      </c>
      <c r="N34" s="28">
        <v>-1564</v>
      </c>
      <c r="O34" s="28">
        <v>-2067</v>
      </c>
      <c r="P34">
        <v>-594</v>
      </c>
      <c r="Q34" s="28">
        <v>-3375</v>
      </c>
      <c r="R34">
        <v>-942</v>
      </c>
      <c r="S34">
        <v>168</v>
      </c>
      <c r="T34">
        <v>222</v>
      </c>
    </row>
    <row r="35" spans="2:20" x14ac:dyDescent="0.2">
      <c r="L35" t="s">
        <v>109</v>
      </c>
      <c r="M35" s="28">
        <v>0</v>
      </c>
      <c r="N35" s="28">
        <v>4</v>
      </c>
      <c r="O35" s="28">
        <v>4</v>
      </c>
      <c r="P35">
        <v>0</v>
      </c>
      <c r="Q35" s="28">
        <v>5</v>
      </c>
      <c r="R35">
        <v>5</v>
      </c>
      <c r="S35">
        <v>0</v>
      </c>
      <c r="T35">
        <v>3</v>
      </c>
    </row>
    <row r="36" spans="2:20" x14ac:dyDescent="0.2">
      <c r="L36" t="s">
        <v>111</v>
      </c>
      <c r="M36">
        <v>147</v>
      </c>
      <c r="N36">
        <v>0</v>
      </c>
      <c r="O36">
        <v>471</v>
      </c>
      <c r="P36" s="28">
        <v>1312</v>
      </c>
      <c r="Q36" s="28">
        <v>1461</v>
      </c>
      <c r="R36">
        <v>760</v>
      </c>
      <c r="S36" s="28">
        <v>1534</v>
      </c>
      <c r="T36" s="28">
        <v>1450</v>
      </c>
    </row>
    <row r="37" spans="2:20" x14ac:dyDescent="0.2">
      <c r="L37" t="s">
        <v>112</v>
      </c>
      <c r="M37" s="28">
        <v>-1047</v>
      </c>
      <c r="N37">
        <v>-773</v>
      </c>
      <c r="O37" s="28">
        <v>-2349</v>
      </c>
      <c r="P37" s="28">
        <v>-1864</v>
      </c>
      <c r="Q37" s="28">
        <v>-3995</v>
      </c>
      <c r="R37" s="28">
        <v>-1340</v>
      </c>
      <c r="S37" s="28">
        <v>-867</v>
      </c>
      <c r="T37" s="28">
        <v>-561</v>
      </c>
    </row>
    <row r="38" spans="2:20" x14ac:dyDescent="0.2">
      <c r="L38" t="s">
        <v>113</v>
      </c>
      <c r="M38" s="28">
        <v>-810</v>
      </c>
      <c r="N38">
        <v>-762</v>
      </c>
      <c r="O38" s="28">
        <v>-522</v>
      </c>
      <c r="P38" s="28">
        <v>-467</v>
      </c>
      <c r="Q38" s="28">
        <v>-396</v>
      </c>
      <c r="R38" s="28">
        <v>-232</v>
      </c>
      <c r="S38">
        <v>-297</v>
      </c>
      <c r="T38">
        <v>-452</v>
      </c>
    </row>
    <row r="39" spans="2:20" x14ac:dyDescent="0.2">
      <c r="L39" t="s">
        <v>114</v>
      </c>
      <c r="M39">
        <v>0</v>
      </c>
      <c r="N39">
        <v>-33</v>
      </c>
      <c r="O39">
        <v>-40</v>
      </c>
      <c r="P39">
        <v>-93</v>
      </c>
      <c r="Q39">
        <v>0</v>
      </c>
      <c r="R39">
        <v>-100</v>
      </c>
      <c r="S39">
        <v>-169</v>
      </c>
      <c r="T39">
        <v>-169</v>
      </c>
    </row>
    <row r="40" spans="2:20" x14ac:dyDescent="0.2">
      <c r="L40" t="s">
        <v>115</v>
      </c>
      <c r="M40">
        <v>0</v>
      </c>
      <c r="N40">
        <v>0</v>
      </c>
      <c r="O40">
        <v>0</v>
      </c>
      <c r="P40">
        <v>-43</v>
      </c>
      <c r="Q40">
        <v>-45</v>
      </c>
      <c r="R40">
        <v>-35</v>
      </c>
      <c r="S40">
        <v>-33</v>
      </c>
      <c r="T40">
        <v>-49</v>
      </c>
    </row>
    <row r="41" spans="2:20" x14ac:dyDescent="0.2">
      <c r="L41" t="s">
        <v>116</v>
      </c>
      <c r="M41">
        <v>-39</v>
      </c>
      <c r="N41">
        <v>0</v>
      </c>
      <c r="O41">
        <v>369</v>
      </c>
      <c r="P41">
        <v>561</v>
      </c>
      <c r="Q41">
        <v>-405</v>
      </c>
      <c r="R41">
        <v>0</v>
      </c>
      <c r="S41">
        <v>0</v>
      </c>
      <c r="T41">
        <v>0</v>
      </c>
    </row>
    <row r="42" spans="2:20" x14ac:dyDescent="0.2">
      <c r="L42" t="s">
        <v>21</v>
      </c>
      <c r="M42">
        <v>-13</v>
      </c>
      <c r="N42">
        <v>177</v>
      </c>
      <c r="O42">
        <v>-35</v>
      </c>
      <c r="P42">
        <v>-14</v>
      </c>
      <c r="Q42">
        <v>-71</v>
      </c>
      <c r="R42">
        <v>-55</v>
      </c>
      <c r="S42">
        <v>94</v>
      </c>
      <c r="T42">
        <v>107</v>
      </c>
    </row>
  </sheetData>
  <mergeCells count="1">
    <mergeCell ref="L2:Q13"/>
  </mergeCells>
  <pageMargins left="0.7" right="0.7" top="0.75" bottom="0.75" header="0.3" footer="0.3"/>
  <pageSetup paperSize="9"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D6D4B-6558-E142-A008-5B2385E1DC0E}">
  <sheetPr codeName="Sheet22"/>
  <dimension ref="B2:T50"/>
  <sheetViews>
    <sheetView showGridLines="0" zoomScale="81" workbookViewId="0">
      <pane ySplit="2" topLeftCell="A3" activePane="bottomLeft" state="frozen"/>
      <selection pane="bottomLeft" activeCell="L33" sqref="L33"/>
    </sheetView>
  </sheetViews>
  <sheetFormatPr baseColWidth="10" defaultRowHeight="15" x14ac:dyDescent="0.2"/>
  <cols>
    <col min="1" max="1" width="2" customWidth="1"/>
    <col min="2" max="2" width="22.6640625" bestFit="1" customWidth="1"/>
    <col min="12" max="12" width="21.6640625" bestFit="1" customWidth="1"/>
  </cols>
  <sheetData>
    <row r="2" spans="2:17" x14ac:dyDescent="0.2">
      <c r="B2" s="101" t="s">
        <v>199</v>
      </c>
      <c r="C2" s="102">
        <v>42795</v>
      </c>
      <c r="D2" s="102">
        <v>43160</v>
      </c>
      <c r="E2" s="102">
        <v>43525</v>
      </c>
      <c r="F2" s="102">
        <v>43891</v>
      </c>
      <c r="G2" s="102">
        <v>44256</v>
      </c>
      <c r="H2" s="102">
        <v>44621</v>
      </c>
      <c r="I2" s="102">
        <v>44986</v>
      </c>
      <c r="J2" s="102">
        <v>45352</v>
      </c>
    </row>
    <row r="3" spans="2:17" x14ac:dyDescent="0.2">
      <c r="B3" s="97" t="s">
        <v>202</v>
      </c>
      <c r="C3" s="103">
        <v>6654</v>
      </c>
      <c r="D3" s="103">
        <v>6654</v>
      </c>
      <c r="E3" s="103">
        <v>39</v>
      </c>
      <c r="F3" s="103">
        <v>39</v>
      </c>
      <c r="G3" s="103">
        <v>37</v>
      </c>
      <c r="H3" s="103">
        <v>37</v>
      </c>
      <c r="I3" s="103">
        <v>37</v>
      </c>
      <c r="J3" s="103">
        <v>38</v>
      </c>
      <c r="L3" s="357" t="s">
        <v>8611</v>
      </c>
      <c r="M3" s="357"/>
      <c r="N3" s="357"/>
      <c r="O3" s="357"/>
      <c r="P3" s="357"/>
      <c r="Q3" s="357"/>
    </row>
    <row r="4" spans="2:17" x14ac:dyDescent="0.2">
      <c r="B4" s="97" t="s">
        <v>12</v>
      </c>
      <c r="C4" s="103">
        <v>2975</v>
      </c>
      <c r="D4" s="103">
        <v>3681</v>
      </c>
      <c r="E4" s="103">
        <v>10600</v>
      </c>
      <c r="F4" s="103">
        <v>10522</v>
      </c>
      <c r="G4" s="103">
        <v>12773</v>
      </c>
      <c r="H4" s="103">
        <v>16024</v>
      </c>
      <c r="I4" s="103">
        <v>15591</v>
      </c>
      <c r="J4" s="103">
        <v>16359</v>
      </c>
      <c r="L4" s="357"/>
      <c r="M4" s="357"/>
      <c r="N4" s="357"/>
      <c r="O4" s="357"/>
      <c r="P4" s="357"/>
      <c r="Q4" s="357"/>
    </row>
    <row r="5" spans="2:17" x14ac:dyDescent="0.2">
      <c r="B5" s="98" t="s">
        <v>203</v>
      </c>
      <c r="C5" s="103"/>
      <c r="D5" s="103"/>
      <c r="E5" s="103"/>
      <c r="F5" s="103"/>
      <c r="G5" s="103"/>
      <c r="H5" s="103"/>
      <c r="I5" s="103"/>
      <c r="J5" s="103"/>
      <c r="L5" s="357"/>
      <c r="M5" s="357"/>
      <c r="N5" s="357"/>
      <c r="O5" s="357"/>
      <c r="P5" s="357"/>
      <c r="Q5" s="357"/>
    </row>
    <row r="6" spans="2:17" x14ac:dyDescent="0.2">
      <c r="B6" s="97" t="s">
        <v>204</v>
      </c>
      <c r="C6" s="103">
        <v>6254</v>
      </c>
      <c r="D6" s="103">
        <v>5459</v>
      </c>
      <c r="E6" s="103">
        <v>4015</v>
      </c>
      <c r="F6" s="103">
        <v>3505</v>
      </c>
      <c r="G6" s="103">
        <v>2089</v>
      </c>
      <c r="H6" s="103">
        <v>1922</v>
      </c>
      <c r="I6" s="103">
        <v>3210</v>
      </c>
      <c r="J6" s="103">
        <v>4431</v>
      </c>
      <c r="L6" s="357"/>
      <c r="M6" s="357"/>
      <c r="N6" s="357"/>
      <c r="O6" s="357"/>
      <c r="P6" s="357"/>
      <c r="Q6" s="357"/>
    </row>
    <row r="7" spans="2:17" x14ac:dyDescent="0.2">
      <c r="B7" s="97" t="s">
        <v>205</v>
      </c>
      <c r="C7" s="103">
        <v>1233</v>
      </c>
      <c r="D7" s="103">
        <v>863</v>
      </c>
      <c r="E7" s="103">
        <v>908</v>
      </c>
      <c r="F7" s="103">
        <v>1246</v>
      </c>
      <c r="G7" s="103">
        <v>1619</v>
      </c>
      <c r="H7" s="103">
        <v>1197</v>
      </c>
      <c r="I7" s="103">
        <v>532</v>
      </c>
      <c r="J7" s="103">
        <v>199</v>
      </c>
      <c r="L7" s="357"/>
      <c r="M7" s="357"/>
      <c r="N7" s="357"/>
      <c r="O7" s="357"/>
      <c r="P7" s="357"/>
      <c r="Q7" s="357"/>
    </row>
    <row r="8" spans="2:17" x14ac:dyDescent="0.2">
      <c r="B8" s="97" t="s">
        <v>206</v>
      </c>
      <c r="C8" s="103">
        <v>0</v>
      </c>
      <c r="D8" s="103">
        <v>0</v>
      </c>
      <c r="E8" s="103">
        <v>0</v>
      </c>
      <c r="F8" s="103">
        <v>99</v>
      </c>
      <c r="G8" s="103">
        <v>131</v>
      </c>
      <c r="H8" s="103">
        <v>57</v>
      </c>
      <c r="I8" s="103">
        <v>113</v>
      </c>
      <c r="J8" s="103">
        <v>175</v>
      </c>
      <c r="L8" s="357"/>
      <c r="M8" s="357"/>
      <c r="N8" s="357"/>
      <c r="O8" s="357"/>
      <c r="P8" s="357"/>
      <c r="Q8" s="357"/>
    </row>
    <row r="9" spans="2:17" x14ac:dyDescent="0.2">
      <c r="B9" s="97" t="s">
        <v>207</v>
      </c>
      <c r="C9" s="103">
        <v>551</v>
      </c>
      <c r="D9" s="103">
        <v>944</v>
      </c>
      <c r="E9" s="103">
        <v>960</v>
      </c>
      <c r="F9" s="103">
        <v>1199</v>
      </c>
      <c r="G9" s="103">
        <v>0</v>
      </c>
      <c r="H9" s="103">
        <v>0</v>
      </c>
      <c r="I9" s="103">
        <v>0</v>
      </c>
      <c r="J9" s="103">
        <v>0</v>
      </c>
      <c r="L9" s="357"/>
      <c r="M9" s="357"/>
      <c r="N9" s="357"/>
      <c r="O9" s="357"/>
      <c r="P9" s="357"/>
      <c r="Q9" s="357"/>
    </row>
    <row r="10" spans="2:17" x14ac:dyDescent="0.2">
      <c r="B10" s="98" t="s">
        <v>208</v>
      </c>
      <c r="C10" s="103"/>
      <c r="D10" s="103"/>
      <c r="E10" s="103"/>
      <c r="F10" s="103"/>
      <c r="G10" s="103"/>
      <c r="H10" s="103"/>
      <c r="I10" s="103"/>
      <c r="J10" s="103"/>
      <c r="L10" s="357"/>
      <c r="M10" s="357"/>
      <c r="N10" s="357"/>
      <c r="O10" s="357"/>
      <c r="P10" s="357"/>
      <c r="Q10" s="357"/>
    </row>
    <row r="11" spans="2:17" x14ac:dyDescent="0.2">
      <c r="B11" s="97" t="s">
        <v>209</v>
      </c>
      <c r="C11" s="103">
        <v>-29</v>
      </c>
      <c r="D11" s="103">
        <v>-30</v>
      </c>
      <c r="E11" s="103">
        <v>11</v>
      </c>
      <c r="F11" s="103">
        <v>25</v>
      </c>
      <c r="G11" s="103">
        <v>34</v>
      </c>
      <c r="H11" s="103">
        <v>72</v>
      </c>
      <c r="I11" s="103">
        <v>116</v>
      </c>
      <c r="J11" s="103">
        <v>110</v>
      </c>
      <c r="L11" s="357"/>
      <c r="M11" s="357"/>
      <c r="N11" s="357"/>
      <c r="O11" s="357"/>
      <c r="P11" s="357"/>
      <c r="Q11" s="357"/>
    </row>
    <row r="12" spans="2:17" x14ac:dyDescent="0.2">
      <c r="B12" s="97" t="s">
        <v>210</v>
      </c>
      <c r="C12" s="103">
        <v>890</v>
      </c>
      <c r="D12" s="103">
        <v>933</v>
      </c>
      <c r="E12" s="103">
        <v>877</v>
      </c>
      <c r="F12" s="103">
        <v>829</v>
      </c>
      <c r="G12" s="103">
        <v>899</v>
      </c>
      <c r="H12" s="103">
        <v>850</v>
      </c>
      <c r="I12" s="103">
        <v>1135</v>
      </c>
      <c r="J12" s="103">
        <v>1316</v>
      </c>
      <c r="L12" s="357"/>
      <c r="M12" s="357"/>
      <c r="N12" s="357"/>
      <c r="O12" s="357"/>
      <c r="P12" s="357"/>
      <c r="Q12" s="357"/>
    </row>
    <row r="13" spans="2:17" x14ac:dyDescent="0.2">
      <c r="B13" s="97" t="s">
        <v>211</v>
      </c>
      <c r="C13" s="103">
        <v>100</v>
      </c>
      <c r="D13" s="103">
        <v>91</v>
      </c>
      <c r="E13" s="103">
        <v>127</v>
      </c>
      <c r="F13" s="103">
        <v>153</v>
      </c>
      <c r="G13" s="103">
        <v>186</v>
      </c>
      <c r="H13" s="103">
        <v>195</v>
      </c>
      <c r="I13" s="103">
        <v>203</v>
      </c>
      <c r="J13" s="103">
        <v>279</v>
      </c>
      <c r="L13" s="357"/>
      <c r="M13" s="357"/>
      <c r="N13" s="357"/>
      <c r="O13" s="357"/>
      <c r="P13" s="357"/>
      <c r="Q13" s="357"/>
    </row>
    <row r="14" spans="2:17" x14ac:dyDescent="0.2">
      <c r="B14" s="97" t="s">
        <v>212</v>
      </c>
      <c r="C14" s="103">
        <v>2634</v>
      </c>
      <c r="D14" s="103">
        <v>2769</v>
      </c>
      <c r="E14" s="103">
        <v>3001</v>
      </c>
      <c r="F14" s="103">
        <v>3261</v>
      </c>
      <c r="G14" s="103">
        <v>4118</v>
      </c>
      <c r="H14" s="103">
        <v>4314</v>
      </c>
      <c r="I14" s="103">
        <v>4582</v>
      </c>
      <c r="J14" s="103">
        <v>4805</v>
      </c>
      <c r="L14" s="357"/>
      <c r="M14" s="357"/>
      <c r="N14" s="357"/>
      <c r="O14" s="357"/>
      <c r="P14" s="357"/>
      <c r="Q14" s="357"/>
    </row>
    <row r="15" spans="2:17" x14ac:dyDescent="0.2">
      <c r="B15" s="98" t="s">
        <v>200</v>
      </c>
      <c r="C15" s="103">
        <v>21262</v>
      </c>
      <c r="D15" s="103">
        <v>21364</v>
      </c>
      <c r="E15" s="103">
        <v>20538</v>
      </c>
      <c r="F15" s="103">
        <v>20878</v>
      </c>
      <c r="G15" s="103">
        <v>21886</v>
      </c>
      <c r="H15" s="103">
        <v>24668</v>
      </c>
      <c r="I15" s="103">
        <v>25519</v>
      </c>
      <c r="J15" s="103">
        <v>27712</v>
      </c>
    </row>
    <row r="16" spans="2:17" x14ac:dyDescent="0.2">
      <c r="B16" s="98"/>
      <c r="C16" s="99"/>
      <c r="D16" s="99"/>
      <c r="E16" s="99"/>
      <c r="F16" s="99"/>
      <c r="G16" s="99"/>
      <c r="H16" s="99"/>
      <c r="I16" s="99"/>
      <c r="J16" s="99"/>
    </row>
    <row r="17" spans="2:20" x14ac:dyDescent="0.2">
      <c r="B17" s="98" t="s">
        <v>213</v>
      </c>
      <c r="C17" s="99"/>
      <c r="D17" s="99"/>
      <c r="E17" s="99"/>
      <c r="F17" s="99"/>
      <c r="G17" s="99"/>
      <c r="H17" s="99"/>
      <c r="I17" s="99"/>
      <c r="J17" s="99"/>
      <c r="M17" s="245">
        <v>42795</v>
      </c>
      <c r="N17" s="245">
        <v>43160</v>
      </c>
      <c r="O17" s="245">
        <v>43525</v>
      </c>
      <c r="P17" s="245">
        <v>43891</v>
      </c>
      <c r="Q17" s="245">
        <v>44256</v>
      </c>
      <c r="R17" s="245">
        <v>44621</v>
      </c>
      <c r="S17" s="245">
        <v>44986</v>
      </c>
      <c r="T17" s="245">
        <v>45352</v>
      </c>
    </row>
    <row r="18" spans="2:20" x14ac:dyDescent="0.2">
      <c r="B18" s="97" t="s">
        <v>214</v>
      </c>
      <c r="C18" s="103">
        <v>1056</v>
      </c>
      <c r="D18" s="103">
        <v>1105</v>
      </c>
      <c r="E18" s="103">
        <v>1190</v>
      </c>
      <c r="F18" s="103">
        <v>1247</v>
      </c>
      <c r="G18" s="103">
        <v>1336</v>
      </c>
      <c r="H18" s="103">
        <v>1429</v>
      </c>
      <c r="I18" s="103">
        <v>1768</v>
      </c>
      <c r="J18" s="103">
        <v>1880</v>
      </c>
      <c r="L18" t="s">
        <v>202</v>
      </c>
      <c r="M18" s="28">
        <v>6654</v>
      </c>
      <c r="N18" s="28">
        <v>6654</v>
      </c>
      <c r="O18">
        <v>39</v>
      </c>
      <c r="P18">
        <v>39</v>
      </c>
      <c r="Q18">
        <v>37</v>
      </c>
      <c r="R18">
        <v>37</v>
      </c>
      <c r="S18">
        <v>37</v>
      </c>
      <c r="T18">
        <v>38</v>
      </c>
    </row>
    <row r="19" spans="2:20" x14ac:dyDescent="0.2">
      <c r="B19" s="97" t="s">
        <v>215</v>
      </c>
      <c r="C19" s="103">
        <v>1185</v>
      </c>
      <c r="D19" s="103">
        <v>1221</v>
      </c>
      <c r="E19" s="103">
        <v>1295</v>
      </c>
      <c r="F19" s="103">
        <v>1416</v>
      </c>
      <c r="G19" s="103">
        <v>1526</v>
      </c>
      <c r="H19" s="103">
        <v>1439</v>
      </c>
      <c r="I19" s="103">
        <v>1720</v>
      </c>
      <c r="J19" s="103">
        <v>1910</v>
      </c>
      <c r="L19" t="s">
        <v>12</v>
      </c>
      <c r="M19" s="28">
        <v>2975</v>
      </c>
      <c r="N19" s="28">
        <v>3681</v>
      </c>
      <c r="O19" s="28">
        <v>10600</v>
      </c>
      <c r="P19" s="28">
        <v>10522</v>
      </c>
      <c r="Q19" s="28">
        <v>12773</v>
      </c>
      <c r="R19" s="28">
        <v>16024</v>
      </c>
      <c r="S19" s="28">
        <v>15591</v>
      </c>
      <c r="T19" s="28">
        <v>16359</v>
      </c>
    </row>
    <row r="20" spans="2:20" x14ac:dyDescent="0.2">
      <c r="B20" s="97" t="s">
        <v>216</v>
      </c>
      <c r="C20" s="103">
        <v>8264</v>
      </c>
      <c r="D20" s="103">
        <v>8485</v>
      </c>
      <c r="E20" s="103">
        <v>8918</v>
      </c>
      <c r="F20" s="103">
        <v>9101</v>
      </c>
      <c r="G20" s="103">
        <v>11054</v>
      </c>
      <c r="H20" s="103">
        <v>12220</v>
      </c>
      <c r="I20" s="103">
        <v>13488</v>
      </c>
      <c r="J20" s="103">
        <v>15182</v>
      </c>
      <c r="L20" t="s">
        <v>9067</v>
      </c>
      <c r="M20" s="28">
        <v>8038</v>
      </c>
      <c r="N20" s="28">
        <v>7266</v>
      </c>
      <c r="O20" s="28">
        <v>5883</v>
      </c>
      <c r="P20" s="28">
        <v>6049</v>
      </c>
      <c r="Q20" s="28">
        <v>3839</v>
      </c>
      <c r="R20" s="28">
        <v>3176</v>
      </c>
      <c r="S20" s="28">
        <v>3855</v>
      </c>
      <c r="T20" s="28">
        <v>4805</v>
      </c>
    </row>
    <row r="21" spans="2:20" x14ac:dyDescent="0.2">
      <c r="B21" s="97" t="s">
        <v>217</v>
      </c>
      <c r="C21" s="103">
        <v>35</v>
      </c>
      <c r="D21" s="103">
        <v>41</v>
      </c>
      <c r="E21" s="103">
        <v>58</v>
      </c>
      <c r="F21" s="103">
        <v>65</v>
      </c>
      <c r="G21" s="103">
        <v>73</v>
      </c>
      <c r="H21" s="103">
        <v>88</v>
      </c>
      <c r="I21" s="103">
        <v>104</v>
      </c>
      <c r="J21" s="103">
        <v>123</v>
      </c>
      <c r="L21" t="s">
        <v>204</v>
      </c>
      <c r="M21" s="28">
        <v>6254</v>
      </c>
      <c r="N21" s="28">
        <v>5459</v>
      </c>
      <c r="O21" s="28">
        <v>4015</v>
      </c>
      <c r="P21" s="28">
        <v>3505</v>
      </c>
      <c r="Q21" s="28">
        <v>2089</v>
      </c>
      <c r="R21" s="28">
        <v>1922</v>
      </c>
      <c r="S21" s="28">
        <v>3210</v>
      </c>
      <c r="T21" s="28">
        <v>4431</v>
      </c>
    </row>
    <row r="22" spans="2:20" x14ac:dyDescent="0.2">
      <c r="B22" s="97" t="s">
        <v>218</v>
      </c>
      <c r="C22" s="103">
        <v>0</v>
      </c>
      <c r="D22" s="103">
        <v>0</v>
      </c>
      <c r="E22" s="103">
        <v>0</v>
      </c>
      <c r="F22" s="103">
        <v>0</v>
      </c>
      <c r="G22" s="103">
        <v>0</v>
      </c>
      <c r="H22" s="103">
        <v>0</v>
      </c>
      <c r="I22" s="103">
        <v>0</v>
      </c>
      <c r="J22" s="103">
        <v>0</v>
      </c>
      <c r="L22" t="s">
        <v>205</v>
      </c>
      <c r="M22" s="28">
        <v>1233</v>
      </c>
      <c r="N22">
        <v>863</v>
      </c>
      <c r="O22">
        <v>908</v>
      </c>
      <c r="P22" s="28">
        <v>1246</v>
      </c>
      <c r="Q22" s="28">
        <v>1619</v>
      </c>
      <c r="R22" s="28">
        <v>1197</v>
      </c>
      <c r="S22">
        <v>532</v>
      </c>
      <c r="T22">
        <v>199</v>
      </c>
    </row>
    <row r="23" spans="2:20" x14ac:dyDescent="0.2">
      <c r="B23" s="97" t="s">
        <v>219</v>
      </c>
      <c r="C23" s="103">
        <v>20</v>
      </c>
      <c r="D23" s="103">
        <v>23</v>
      </c>
      <c r="E23" s="103">
        <v>26</v>
      </c>
      <c r="F23" s="103">
        <v>27</v>
      </c>
      <c r="G23" s="103">
        <v>28</v>
      </c>
      <c r="H23" s="103">
        <v>42</v>
      </c>
      <c r="I23" s="103">
        <v>52</v>
      </c>
      <c r="J23" s="103">
        <v>58</v>
      </c>
      <c r="L23" t="s">
        <v>206</v>
      </c>
      <c r="M23">
        <v>0</v>
      </c>
      <c r="N23">
        <v>0</v>
      </c>
      <c r="O23">
        <v>0</v>
      </c>
      <c r="P23">
        <v>99</v>
      </c>
      <c r="Q23">
        <v>131</v>
      </c>
      <c r="R23">
        <v>57</v>
      </c>
      <c r="S23">
        <v>113</v>
      </c>
      <c r="T23">
        <v>175</v>
      </c>
    </row>
    <row r="24" spans="2:20" x14ac:dyDescent="0.2">
      <c r="B24" s="97" t="s">
        <v>220</v>
      </c>
      <c r="C24" s="103">
        <v>24</v>
      </c>
      <c r="D24" s="103">
        <v>25</v>
      </c>
      <c r="E24" s="103">
        <v>27</v>
      </c>
      <c r="F24" s="103">
        <v>60</v>
      </c>
      <c r="G24" s="103">
        <v>66</v>
      </c>
      <c r="H24" s="103">
        <v>49</v>
      </c>
      <c r="I24" s="103">
        <v>107</v>
      </c>
      <c r="J24" s="103">
        <v>122</v>
      </c>
      <c r="L24" t="s">
        <v>207</v>
      </c>
      <c r="M24">
        <v>551</v>
      </c>
      <c r="N24">
        <v>944</v>
      </c>
      <c r="O24">
        <v>960</v>
      </c>
      <c r="P24" s="28">
        <v>1199</v>
      </c>
      <c r="Q24">
        <v>0</v>
      </c>
      <c r="R24">
        <v>0</v>
      </c>
      <c r="S24">
        <v>0</v>
      </c>
      <c r="T24">
        <v>0</v>
      </c>
    </row>
    <row r="25" spans="2:20" x14ac:dyDescent="0.2">
      <c r="B25" s="97" t="s">
        <v>221</v>
      </c>
      <c r="C25" s="103">
        <v>6019</v>
      </c>
      <c r="D25" s="103">
        <v>5431</v>
      </c>
      <c r="E25" s="103">
        <v>5570</v>
      </c>
      <c r="F25" s="103">
        <v>5570</v>
      </c>
      <c r="G25" s="103">
        <v>5570</v>
      </c>
      <c r="H25" s="103">
        <v>5696</v>
      </c>
      <c r="I25" s="103">
        <v>5696</v>
      </c>
      <c r="J25" s="103">
        <v>5696</v>
      </c>
      <c r="L25" t="s">
        <v>9068</v>
      </c>
      <c r="M25" s="28">
        <v>3595</v>
      </c>
      <c r="N25" s="28">
        <v>3763</v>
      </c>
      <c r="O25" s="28">
        <v>4016</v>
      </c>
      <c r="P25" s="28">
        <v>4268</v>
      </c>
      <c r="Q25" s="28">
        <v>5237</v>
      </c>
      <c r="R25" s="28">
        <v>5431</v>
      </c>
      <c r="S25" s="28">
        <v>6036</v>
      </c>
      <c r="T25" s="28">
        <v>6510</v>
      </c>
    </row>
    <row r="26" spans="2:20" x14ac:dyDescent="0.2">
      <c r="B26" s="97" t="s">
        <v>222</v>
      </c>
      <c r="C26" s="103">
        <v>1232</v>
      </c>
      <c r="D26" s="103">
        <v>1234</v>
      </c>
      <c r="E26" s="103">
        <v>1234</v>
      </c>
      <c r="F26" s="103">
        <v>1258</v>
      </c>
      <c r="G26" s="103">
        <v>1271</v>
      </c>
      <c r="H26" s="103">
        <v>1484</v>
      </c>
      <c r="I26" s="103">
        <v>1438</v>
      </c>
      <c r="J26" s="103">
        <v>1580</v>
      </c>
      <c r="L26" t="s">
        <v>209</v>
      </c>
      <c r="M26">
        <v>-29</v>
      </c>
      <c r="N26">
        <v>-30</v>
      </c>
      <c r="O26">
        <v>11</v>
      </c>
      <c r="P26">
        <v>25</v>
      </c>
      <c r="Q26">
        <v>34</v>
      </c>
      <c r="R26">
        <v>72</v>
      </c>
      <c r="S26">
        <v>116</v>
      </c>
      <c r="T26">
        <v>110</v>
      </c>
    </row>
    <row r="27" spans="2:20" x14ac:dyDescent="0.2">
      <c r="B27" s="98" t="s">
        <v>223</v>
      </c>
      <c r="C27" s="103">
        <v>17835</v>
      </c>
      <c r="D27" s="103">
        <v>17565</v>
      </c>
      <c r="E27" s="103">
        <v>18318</v>
      </c>
      <c r="F27" s="103">
        <v>18744</v>
      </c>
      <c r="G27" s="103">
        <v>20924</v>
      </c>
      <c r="H27" s="103">
        <v>22447</v>
      </c>
      <c r="I27" s="103">
        <v>24373</v>
      </c>
      <c r="J27" s="103">
        <v>26551</v>
      </c>
      <c r="L27" t="s">
        <v>210</v>
      </c>
      <c r="M27">
        <v>890</v>
      </c>
      <c r="N27">
        <v>933</v>
      </c>
      <c r="O27">
        <v>877</v>
      </c>
      <c r="P27">
        <v>829</v>
      </c>
      <c r="Q27">
        <v>899</v>
      </c>
      <c r="R27">
        <v>850</v>
      </c>
      <c r="S27" s="28">
        <v>1135</v>
      </c>
      <c r="T27" s="28">
        <v>1316</v>
      </c>
    </row>
    <row r="28" spans="2:20" x14ac:dyDescent="0.2">
      <c r="B28" s="97" t="s">
        <v>224</v>
      </c>
      <c r="C28" s="103">
        <v>2319</v>
      </c>
      <c r="D28" s="103">
        <v>3528</v>
      </c>
      <c r="E28" s="103">
        <v>4745</v>
      </c>
      <c r="F28" s="103">
        <v>6189</v>
      </c>
      <c r="G28" s="103">
        <v>7298</v>
      </c>
      <c r="H28" s="103">
        <v>8300</v>
      </c>
      <c r="I28" s="103">
        <v>9589</v>
      </c>
      <c r="J28" s="103">
        <v>10819</v>
      </c>
      <c r="L28" t="s">
        <v>211</v>
      </c>
      <c r="M28">
        <v>100</v>
      </c>
      <c r="N28">
        <v>91</v>
      </c>
      <c r="O28">
        <v>127</v>
      </c>
      <c r="P28">
        <v>153</v>
      </c>
      <c r="Q28">
        <v>186</v>
      </c>
      <c r="R28">
        <v>195</v>
      </c>
      <c r="S28">
        <v>203</v>
      </c>
      <c r="T28">
        <v>279</v>
      </c>
    </row>
    <row r="29" spans="2:20" x14ac:dyDescent="0.2">
      <c r="B29" s="105" t="s">
        <v>232</v>
      </c>
      <c r="C29" s="106">
        <v>15516</v>
      </c>
      <c r="D29" s="106">
        <v>14037</v>
      </c>
      <c r="E29" s="106">
        <v>13573</v>
      </c>
      <c r="F29" s="106">
        <v>12555</v>
      </c>
      <c r="G29" s="106">
        <v>13626</v>
      </c>
      <c r="H29" s="106">
        <v>14147</v>
      </c>
      <c r="I29" s="106">
        <v>14784</v>
      </c>
      <c r="J29" s="106">
        <v>15732</v>
      </c>
      <c r="L29" t="s">
        <v>212</v>
      </c>
      <c r="M29" s="28">
        <v>2634</v>
      </c>
      <c r="N29" s="28">
        <v>2769</v>
      </c>
      <c r="O29" s="28">
        <v>3001</v>
      </c>
      <c r="P29" s="28">
        <v>3261</v>
      </c>
      <c r="Q29" s="28">
        <v>4118</v>
      </c>
      <c r="R29" s="28">
        <v>4314</v>
      </c>
      <c r="S29" s="28">
        <v>4582</v>
      </c>
      <c r="T29" s="28">
        <v>4805</v>
      </c>
    </row>
    <row r="30" spans="2:20" x14ac:dyDescent="0.2">
      <c r="B30" s="105"/>
      <c r="C30" s="106"/>
      <c r="D30" s="106"/>
      <c r="E30" s="106"/>
      <c r="F30" s="106"/>
      <c r="G30" s="106"/>
      <c r="H30" s="106"/>
      <c r="I30" s="106"/>
      <c r="J30" s="106"/>
      <c r="L30" t="s">
        <v>200</v>
      </c>
      <c r="M30" s="28">
        <v>21262</v>
      </c>
      <c r="N30" s="28">
        <v>21364</v>
      </c>
      <c r="O30" s="28">
        <v>20538</v>
      </c>
      <c r="P30" s="28">
        <v>20878</v>
      </c>
      <c r="Q30" s="28">
        <v>21886</v>
      </c>
      <c r="R30" s="28">
        <v>24668</v>
      </c>
      <c r="S30" s="28">
        <v>25519</v>
      </c>
      <c r="T30" s="28">
        <v>27712</v>
      </c>
    </row>
    <row r="31" spans="2:20" x14ac:dyDescent="0.2">
      <c r="B31" s="97" t="s">
        <v>225</v>
      </c>
      <c r="C31" s="103">
        <v>128</v>
      </c>
      <c r="D31" s="103">
        <v>168</v>
      </c>
      <c r="E31" s="103">
        <v>520</v>
      </c>
      <c r="F31" s="103">
        <v>1740</v>
      </c>
      <c r="G31" s="103">
        <v>1006</v>
      </c>
      <c r="H31" s="103">
        <v>1034</v>
      </c>
      <c r="I31" s="103">
        <v>1871</v>
      </c>
      <c r="J31" s="103">
        <v>2395</v>
      </c>
      <c r="L31" t="s">
        <v>9069</v>
      </c>
      <c r="M31" s="28">
        <v>15516</v>
      </c>
      <c r="N31" s="28">
        <v>14037</v>
      </c>
      <c r="O31" s="28">
        <v>13573</v>
      </c>
      <c r="P31" s="28">
        <v>12555</v>
      </c>
      <c r="Q31" s="28">
        <v>13626</v>
      </c>
      <c r="R31" s="28">
        <v>14147</v>
      </c>
      <c r="S31" s="28">
        <v>14784</v>
      </c>
      <c r="T31" s="28">
        <v>15732</v>
      </c>
    </row>
    <row r="32" spans="2:20" x14ac:dyDescent="0.2">
      <c r="B32" s="97" t="s">
        <v>16</v>
      </c>
      <c r="C32" s="103">
        <v>2740</v>
      </c>
      <c r="D32" s="103">
        <v>3505</v>
      </c>
      <c r="E32" s="103">
        <v>2424</v>
      </c>
      <c r="F32" s="103">
        <v>2816</v>
      </c>
      <c r="G32" s="103">
        <v>4033</v>
      </c>
      <c r="H32" s="103">
        <v>5704</v>
      </c>
      <c r="I32" s="103">
        <v>3524</v>
      </c>
      <c r="J32" s="103">
        <v>4462</v>
      </c>
      <c r="L32" t="s">
        <v>214</v>
      </c>
      <c r="M32" s="28">
        <v>1056</v>
      </c>
      <c r="N32" s="28">
        <v>1105</v>
      </c>
      <c r="O32" s="28">
        <v>1190</v>
      </c>
      <c r="P32" s="28">
        <v>1247</v>
      </c>
      <c r="Q32" s="28">
        <v>1336</v>
      </c>
      <c r="R32" s="28">
        <v>1429</v>
      </c>
      <c r="S32" s="28">
        <v>1768</v>
      </c>
      <c r="T32" s="28">
        <v>1880</v>
      </c>
    </row>
    <row r="33" spans="2:20" x14ac:dyDescent="0.2">
      <c r="B33" s="97"/>
      <c r="C33" s="103"/>
      <c r="D33" s="103"/>
      <c r="E33" s="103"/>
      <c r="F33" s="103"/>
      <c r="G33" s="103"/>
      <c r="H33" s="103"/>
      <c r="I33" s="103"/>
      <c r="J33" s="103"/>
      <c r="L33" t="s">
        <v>215</v>
      </c>
      <c r="M33" s="28">
        <v>1185</v>
      </c>
      <c r="N33" s="28">
        <v>1221</v>
      </c>
      <c r="O33" s="28">
        <v>1295</v>
      </c>
      <c r="P33" s="28">
        <v>1416</v>
      </c>
      <c r="Q33" s="28">
        <v>1526</v>
      </c>
      <c r="R33" s="28">
        <v>1439</v>
      </c>
      <c r="S33" s="28">
        <v>1720</v>
      </c>
      <c r="T33" s="28">
        <v>1910</v>
      </c>
    </row>
    <row r="34" spans="2:20" x14ac:dyDescent="0.2">
      <c r="B34" s="98" t="s">
        <v>226</v>
      </c>
      <c r="C34" s="104"/>
      <c r="D34" s="104"/>
      <c r="E34" s="104"/>
      <c r="F34" s="104"/>
      <c r="G34" s="104"/>
      <c r="H34" s="104"/>
      <c r="I34" s="104"/>
      <c r="J34" s="104"/>
      <c r="L34" t="s">
        <v>216</v>
      </c>
      <c r="M34" s="28">
        <v>8264</v>
      </c>
      <c r="N34" s="28">
        <v>8485</v>
      </c>
      <c r="O34" s="28">
        <v>8918</v>
      </c>
      <c r="P34" s="28">
        <v>9101</v>
      </c>
      <c r="Q34" s="28">
        <v>11054</v>
      </c>
      <c r="R34" s="28">
        <v>12220</v>
      </c>
      <c r="S34" s="28">
        <v>13488</v>
      </c>
      <c r="T34" s="28">
        <v>15182</v>
      </c>
    </row>
    <row r="35" spans="2:20" x14ac:dyDescent="0.2">
      <c r="B35" s="97" t="s">
        <v>227</v>
      </c>
      <c r="C35" s="103">
        <v>652</v>
      </c>
      <c r="D35" s="103">
        <v>779</v>
      </c>
      <c r="E35" s="103">
        <v>1032</v>
      </c>
      <c r="F35" s="103">
        <v>974</v>
      </c>
      <c r="G35" s="103">
        <v>760</v>
      </c>
      <c r="H35" s="103">
        <v>945</v>
      </c>
      <c r="I35" s="103">
        <v>1316</v>
      </c>
      <c r="J35" s="103">
        <v>1218</v>
      </c>
      <c r="L35" t="s">
        <v>217</v>
      </c>
      <c r="M35">
        <v>35</v>
      </c>
      <c r="N35">
        <v>41</v>
      </c>
      <c r="O35">
        <v>58</v>
      </c>
      <c r="P35">
        <v>65</v>
      </c>
      <c r="Q35">
        <v>73</v>
      </c>
      <c r="R35">
        <v>88</v>
      </c>
      <c r="S35">
        <v>104</v>
      </c>
      <c r="T35">
        <v>123</v>
      </c>
    </row>
    <row r="36" spans="2:20" x14ac:dyDescent="0.2">
      <c r="B36" s="97" t="s">
        <v>228</v>
      </c>
      <c r="C36" s="103">
        <v>530</v>
      </c>
      <c r="D36" s="103">
        <v>564</v>
      </c>
      <c r="E36" s="103">
        <v>549</v>
      </c>
      <c r="F36" s="103">
        <v>664</v>
      </c>
      <c r="G36" s="103">
        <v>511</v>
      </c>
      <c r="H36" s="103">
        <v>673</v>
      </c>
      <c r="I36" s="103">
        <v>700</v>
      </c>
      <c r="J36" s="103">
        <v>836</v>
      </c>
      <c r="L36" t="s">
        <v>219</v>
      </c>
      <c r="M36">
        <v>20</v>
      </c>
      <c r="N36">
        <v>23</v>
      </c>
      <c r="O36">
        <v>26</v>
      </c>
      <c r="P36">
        <v>27</v>
      </c>
      <c r="Q36">
        <v>28</v>
      </c>
      <c r="R36">
        <v>42</v>
      </c>
      <c r="S36">
        <v>52</v>
      </c>
      <c r="T36">
        <v>58</v>
      </c>
    </row>
    <row r="37" spans="2:20" x14ac:dyDescent="0.2">
      <c r="B37" s="97" t="s">
        <v>229</v>
      </c>
      <c r="C37" s="103">
        <v>175</v>
      </c>
      <c r="D37" s="103">
        <v>354</v>
      </c>
      <c r="E37" s="103">
        <v>469</v>
      </c>
      <c r="F37" s="103">
        <v>403</v>
      </c>
      <c r="G37" s="103">
        <v>247</v>
      </c>
      <c r="H37" s="103">
        <v>160</v>
      </c>
      <c r="I37" s="103">
        <v>285</v>
      </c>
      <c r="J37" s="103">
        <v>582</v>
      </c>
      <c r="L37" t="s">
        <v>220</v>
      </c>
      <c r="M37">
        <v>24</v>
      </c>
      <c r="N37">
        <v>25</v>
      </c>
      <c r="O37">
        <v>27</v>
      </c>
      <c r="P37">
        <v>60</v>
      </c>
      <c r="Q37">
        <v>66</v>
      </c>
      <c r="R37">
        <v>49</v>
      </c>
      <c r="S37">
        <v>107</v>
      </c>
      <c r="T37">
        <v>122</v>
      </c>
    </row>
    <row r="38" spans="2:20" x14ac:dyDescent="0.2">
      <c r="B38" s="97" t="s">
        <v>230</v>
      </c>
      <c r="C38" s="103">
        <v>42</v>
      </c>
      <c r="D38" s="103">
        <v>85</v>
      </c>
      <c r="E38" s="103">
        <v>41</v>
      </c>
      <c r="F38" s="103">
        <v>42</v>
      </c>
      <c r="G38" s="103">
        <v>66</v>
      </c>
      <c r="H38" s="103">
        <v>40</v>
      </c>
      <c r="I38" s="103">
        <v>38</v>
      </c>
      <c r="J38" s="103">
        <v>39</v>
      </c>
      <c r="L38" t="s">
        <v>221</v>
      </c>
      <c r="M38" s="28">
        <v>6019</v>
      </c>
      <c r="N38" s="28">
        <v>5431</v>
      </c>
      <c r="O38" s="28">
        <v>5570</v>
      </c>
      <c r="P38" s="28">
        <v>5570</v>
      </c>
      <c r="Q38" s="28">
        <v>5570</v>
      </c>
      <c r="R38" s="28">
        <v>5696</v>
      </c>
      <c r="S38" s="28">
        <v>5696</v>
      </c>
      <c r="T38" s="28">
        <v>5696</v>
      </c>
    </row>
    <row r="39" spans="2:20" x14ac:dyDescent="0.2">
      <c r="B39" s="97" t="s">
        <v>231</v>
      </c>
      <c r="C39" s="103">
        <v>1479</v>
      </c>
      <c r="D39" s="103">
        <v>1872</v>
      </c>
      <c r="E39" s="103">
        <v>1930</v>
      </c>
      <c r="F39" s="103">
        <v>1684</v>
      </c>
      <c r="G39" s="103">
        <v>1637</v>
      </c>
      <c r="H39" s="103">
        <v>1965</v>
      </c>
      <c r="I39" s="103">
        <v>3001</v>
      </c>
      <c r="J39" s="103">
        <v>2448</v>
      </c>
      <c r="L39" t="s">
        <v>222</v>
      </c>
      <c r="M39" s="28">
        <v>1232</v>
      </c>
      <c r="N39" s="28">
        <v>1234</v>
      </c>
      <c r="O39" s="28">
        <v>1234</v>
      </c>
      <c r="P39" s="28">
        <v>1258</v>
      </c>
      <c r="Q39" s="28">
        <v>1271</v>
      </c>
      <c r="R39" s="28">
        <v>1484</v>
      </c>
      <c r="S39" s="28">
        <v>1438</v>
      </c>
      <c r="T39" s="28">
        <v>1580</v>
      </c>
    </row>
    <row r="40" spans="2:20" x14ac:dyDescent="0.2">
      <c r="B40" s="98" t="s">
        <v>87</v>
      </c>
      <c r="C40" s="103">
        <v>21262</v>
      </c>
      <c r="D40" s="103">
        <v>21364</v>
      </c>
      <c r="E40" s="103">
        <v>20538</v>
      </c>
      <c r="F40" s="103">
        <v>20878</v>
      </c>
      <c r="G40" s="103">
        <v>21886</v>
      </c>
      <c r="H40" s="103">
        <v>24668</v>
      </c>
      <c r="I40" s="103">
        <v>25519</v>
      </c>
      <c r="J40" s="103">
        <v>27712</v>
      </c>
      <c r="L40" t="s">
        <v>223</v>
      </c>
      <c r="M40" s="28">
        <v>17835</v>
      </c>
      <c r="N40" s="28">
        <v>17565</v>
      </c>
      <c r="O40" s="28">
        <v>18318</v>
      </c>
      <c r="P40" s="28">
        <v>18744</v>
      </c>
      <c r="Q40" s="28">
        <v>20924</v>
      </c>
      <c r="R40" s="28">
        <v>22447</v>
      </c>
      <c r="S40" s="28">
        <v>24373</v>
      </c>
      <c r="T40" s="28">
        <v>26551</v>
      </c>
    </row>
    <row r="41" spans="2:20" x14ac:dyDescent="0.2">
      <c r="L41" t="s">
        <v>224</v>
      </c>
      <c r="M41" s="28">
        <v>2319</v>
      </c>
      <c r="N41" s="28">
        <v>3528</v>
      </c>
      <c r="O41" s="28">
        <v>4745</v>
      </c>
      <c r="P41" s="28">
        <v>6189</v>
      </c>
      <c r="Q41" s="28">
        <v>7298</v>
      </c>
      <c r="R41" s="28">
        <v>8300</v>
      </c>
      <c r="S41" s="28">
        <v>9589</v>
      </c>
      <c r="T41" s="28">
        <v>10819</v>
      </c>
    </row>
    <row r="42" spans="2:20" x14ac:dyDescent="0.2">
      <c r="L42" t="s">
        <v>225</v>
      </c>
      <c r="M42">
        <v>128</v>
      </c>
      <c r="N42">
        <v>168</v>
      </c>
      <c r="O42">
        <v>520</v>
      </c>
      <c r="P42" s="28">
        <v>1740</v>
      </c>
      <c r="Q42" s="28">
        <v>1006</v>
      </c>
      <c r="R42" s="28">
        <v>1034</v>
      </c>
      <c r="S42" s="28">
        <v>1871</v>
      </c>
      <c r="T42" s="28">
        <v>2395</v>
      </c>
    </row>
    <row r="43" spans="2:20" x14ac:dyDescent="0.2">
      <c r="L43" t="s">
        <v>16</v>
      </c>
      <c r="M43" s="28">
        <v>2740</v>
      </c>
      <c r="N43" s="28">
        <v>3505</v>
      </c>
      <c r="O43" s="28">
        <v>2424</v>
      </c>
      <c r="P43" s="28">
        <v>2816</v>
      </c>
      <c r="Q43" s="28">
        <v>4033</v>
      </c>
      <c r="R43" s="28">
        <v>5704</v>
      </c>
      <c r="S43" s="28">
        <v>3524</v>
      </c>
      <c r="T43" s="28">
        <v>4462</v>
      </c>
    </row>
    <row r="44" spans="2:20" x14ac:dyDescent="0.2">
      <c r="L44" t="s">
        <v>9070</v>
      </c>
      <c r="M44" s="28">
        <v>2878</v>
      </c>
      <c r="N44" s="28">
        <v>3654</v>
      </c>
      <c r="O44" s="28">
        <v>4021</v>
      </c>
      <c r="P44" s="28">
        <v>3767</v>
      </c>
      <c r="Q44" s="28">
        <v>3221</v>
      </c>
      <c r="R44" s="28">
        <v>3783</v>
      </c>
      <c r="S44" s="28">
        <v>5340</v>
      </c>
      <c r="T44" s="28">
        <v>5123</v>
      </c>
    </row>
    <row r="45" spans="2:20" x14ac:dyDescent="0.2">
      <c r="L45" t="s">
        <v>227</v>
      </c>
      <c r="M45">
        <v>652</v>
      </c>
      <c r="N45">
        <v>779</v>
      </c>
      <c r="O45" s="28">
        <v>1032</v>
      </c>
      <c r="P45">
        <v>974</v>
      </c>
      <c r="Q45">
        <v>760</v>
      </c>
      <c r="R45">
        <v>945</v>
      </c>
      <c r="S45" s="28">
        <v>1316</v>
      </c>
      <c r="T45" s="28">
        <v>1218</v>
      </c>
    </row>
    <row r="46" spans="2:20" x14ac:dyDescent="0.2">
      <c r="L46" t="s">
        <v>9344</v>
      </c>
      <c r="M46">
        <v>530</v>
      </c>
      <c r="N46">
        <v>564</v>
      </c>
      <c r="O46">
        <v>549</v>
      </c>
      <c r="P46">
        <v>664</v>
      </c>
      <c r="Q46">
        <v>511</v>
      </c>
      <c r="R46">
        <v>673</v>
      </c>
      <c r="S46">
        <v>700</v>
      </c>
      <c r="T46">
        <v>836</v>
      </c>
    </row>
    <row r="47" spans="2:20" x14ac:dyDescent="0.2">
      <c r="L47" t="s">
        <v>229</v>
      </c>
      <c r="M47">
        <v>175</v>
      </c>
      <c r="N47">
        <v>354</v>
      </c>
      <c r="O47">
        <v>469</v>
      </c>
      <c r="P47">
        <v>403</v>
      </c>
      <c r="Q47">
        <v>247</v>
      </c>
      <c r="R47">
        <v>160</v>
      </c>
      <c r="S47">
        <v>285</v>
      </c>
      <c r="T47">
        <v>582</v>
      </c>
    </row>
    <row r="48" spans="2:20" x14ac:dyDescent="0.2">
      <c r="L48" t="s">
        <v>230</v>
      </c>
      <c r="M48">
        <v>42</v>
      </c>
      <c r="N48">
        <v>85</v>
      </c>
      <c r="O48">
        <v>41</v>
      </c>
      <c r="P48">
        <v>42</v>
      </c>
      <c r="Q48">
        <v>66</v>
      </c>
      <c r="R48">
        <v>40</v>
      </c>
      <c r="S48">
        <v>38</v>
      </c>
      <c r="T48">
        <v>39</v>
      </c>
    </row>
    <row r="49" spans="12:20" x14ac:dyDescent="0.2">
      <c r="L49" t="s">
        <v>231</v>
      </c>
      <c r="M49" s="28">
        <v>1479</v>
      </c>
      <c r="N49" s="28">
        <v>1872</v>
      </c>
      <c r="O49" s="28">
        <v>1930</v>
      </c>
      <c r="P49" s="28">
        <v>1684</v>
      </c>
      <c r="Q49" s="28">
        <v>1637</v>
      </c>
      <c r="R49" s="28">
        <v>1965</v>
      </c>
      <c r="S49" s="28">
        <v>3001</v>
      </c>
      <c r="T49" s="28">
        <v>2448</v>
      </c>
    </row>
    <row r="50" spans="12:20" x14ac:dyDescent="0.2">
      <c r="L50" t="s">
        <v>87</v>
      </c>
      <c r="M50" s="28">
        <v>21262</v>
      </c>
      <c r="N50" s="28">
        <v>21364</v>
      </c>
      <c r="O50" s="28">
        <v>20538</v>
      </c>
      <c r="P50" s="28">
        <v>20878</v>
      </c>
      <c r="Q50" s="28">
        <v>21886</v>
      </c>
      <c r="R50" s="28">
        <v>24668</v>
      </c>
      <c r="S50" s="28">
        <v>25519</v>
      </c>
      <c r="T50" s="28">
        <v>27712</v>
      </c>
    </row>
  </sheetData>
  <mergeCells count="1">
    <mergeCell ref="L3:Q14"/>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36</vt:i4>
      </vt:variant>
      <vt:variant>
        <vt:lpstr>Named Ranges</vt:lpstr>
      </vt:variant>
      <vt:variant>
        <vt:i4>2</vt:i4>
      </vt:variant>
    </vt:vector>
  </HeadingPairs>
  <TitlesOfParts>
    <vt:vector size="38" baseType="lpstr">
      <vt:lpstr>How to Use</vt:lpstr>
      <vt:lpstr>INDEX</vt:lpstr>
      <vt:lpstr>One Page Profile</vt:lpstr>
      <vt:lpstr>Management Analysis</vt:lpstr>
      <vt:lpstr>Profiling</vt:lpstr>
      <vt:lpstr>Analysis</vt:lpstr>
      <vt:lpstr>Shareholding Pattern</vt:lpstr>
      <vt:lpstr>BOD efficiency</vt:lpstr>
      <vt:lpstr>DCF&gt;</vt:lpstr>
      <vt:lpstr>DCF</vt:lpstr>
      <vt:lpstr>WACC</vt:lpstr>
      <vt:lpstr>RM</vt:lpstr>
      <vt:lpstr>Beta</vt:lpstr>
      <vt:lpstr>VAR&gt;</vt:lpstr>
      <vt:lpstr>Historical Approach</vt:lpstr>
      <vt:lpstr>Monte Carlo Simulation</vt:lpstr>
      <vt:lpstr>Financials&gt;</vt:lpstr>
      <vt:lpstr>Forensic analysis</vt:lpstr>
      <vt:lpstr>Hitoricalfs</vt:lpstr>
      <vt:lpstr>Ratio Analysis</vt:lpstr>
      <vt:lpstr>Dupont Analysis</vt:lpstr>
      <vt:lpstr>Alt Man Z score</vt:lpstr>
      <vt:lpstr>Forecasting</vt:lpstr>
      <vt:lpstr>COMMON SIZE STATEMENT</vt:lpstr>
      <vt:lpstr>Intrinsic Growth</vt:lpstr>
      <vt:lpstr>Comps Valuation</vt:lpstr>
      <vt:lpstr>Relative Value</vt:lpstr>
      <vt:lpstr>Football Field Analysis</vt:lpstr>
      <vt:lpstr>Data&gt;</vt:lpstr>
      <vt:lpstr>List of stocks</vt:lpstr>
      <vt:lpstr>Sectoral Data</vt:lpstr>
      <vt:lpstr>Data Sheet</vt:lpstr>
      <vt:lpstr>Input sheet </vt:lpstr>
      <vt:lpstr>Share Price</vt:lpstr>
      <vt:lpstr>CASH FLOW DATA</vt:lpstr>
      <vt:lpstr>raw FS</vt:lpstr>
      <vt:lpstr>Beta!Print_Area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Gaurav Jain</cp:lastModifiedBy>
  <cp:lastPrinted>2024-06-24T08:42:38Z</cp:lastPrinted>
  <dcterms:created xsi:type="dcterms:W3CDTF">2012-08-17T09:55:37Z</dcterms:created>
  <dcterms:modified xsi:type="dcterms:W3CDTF">2024-06-30T05:17:09Z</dcterms:modified>
</cp:coreProperties>
</file>